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Akademia Górniczo-Hutnicza im. Stanisława Staszica w Krakowie\TIMES-PL-PSE - MODELE\2024\TIMES-PL_Elektroenergetyka_2024\"/>
    </mc:Choice>
  </mc:AlternateContent>
  <xr:revisionPtr revIDLastSave="0" documentId="13_ncr:1_{FE232F4F-3DCB-4FC5-A9BA-ED8EDF572233}" xr6:coauthVersionLast="47" xr6:coauthVersionMax="47" xr10:uidLastSave="{00000000-0000-0000-0000-000000000000}"/>
  <bookViews>
    <workbookView xWindow="-108" yWindow="-108" windowWidth="46296" windowHeight="18696" tabRatio="865" activeTab="7" xr2:uid="{00000000-000D-0000-FFFF-FFFF00000000}"/>
  </bookViews>
  <sheets>
    <sheet name="Cover" sheetId="147" r:id="rId1"/>
    <sheet name="Metadane" sheetId="150" r:id="rId2"/>
    <sheet name="EUROSTAT_2020" sheetId="139" r:id="rId3"/>
    <sheet name="GUS_2020" sheetId="140" r:id="rId4"/>
    <sheet name="GUS_2020_PJ" sheetId="141" r:id="rId5"/>
    <sheet name="SUP_Comm" sheetId="112" r:id="rId6"/>
    <sheet name="SUP_Processes" sheetId="134" r:id="rId7"/>
    <sheet name="IMPORT" sheetId="135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35" l="1"/>
  <c r="C8" i="135"/>
  <c r="C9" i="135"/>
  <c r="C10" i="135"/>
  <c r="C11" i="135"/>
  <c r="C12" i="135"/>
  <c r="C13" i="135"/>
  <c r="C14" i="135"/>
  <c r="C15" i="135"/>
  <c r="C16" i="135"/>
  <c r="C17" i="135"/>
  <c r="C18" i="135"/>
  <c r="C19" i="135"/>
  <c r="C20" i="135"/>
  <c r="C21" i="135"/>
  <c r="C22" i="135"/>
  <c r="C23" i="135"/>
  <c r="C24" i="135"/>
  <c r="D23" i="135"/>
  <c r="D22" i="135"/>
  <c r="D20" i="135"/>
  <c r="D21" i="135"/>
  <c r="D19" i="135"/>
  <c r="D18" i="135"/>
  <c r="D17" i="135"/>
  <c r="D16" i="135"/>
  <c r="D15" i="135"/>
  <c r="D14" i="135"/>
  <c r="D13" i="135"/>
  <c r="D12" i="135"/>
  <c r="D11" i="135"/>
  <c r="D10" i="135"/>
  <c r="D9" i="135"/>
  <c r="D8" i="135"/>
  <c r="D7" i="135"/>
  <c r="L24" i="135"/>
  <c r="B24" i="135"/>
  <c r="E21" i="135"/>
  <c r="AO20" i="135"/>
  <c r="AN7" i="135"/>
  <c r="AN8" i="135"/>
  <c r="AN9" i="135"/>
  <c r="AN10" i="135"/>
  <c r="AO10" i="135" s="1"/>
  <c r="AN11" i="135"/>
  <c r="AN12" i="135"/>
  <c r="AN13" i="135"/>
  <c r="AN14" i="135"/>
  <c r="AN15" i="135"/>
  <c r="AO15" i="135" s="1"/>
  <c r="AN16" i="135"/>
  <c r="AN17" i="135"/>
  <c r="AN18" i="135"/>
  <c r="AN19" i="135"/>
  <c r="AN20" i="135"/>
  <c r="AN21" i="135"/>
  <c r="AN22" i="135"/>
  <c r="AN23" i="135"/>
  <c r="AN24" i="135"/>
  <c r="AN25" i="135"/>
  <c r="AO25" i="135" s="1"/>
  <c r="AN26" i="135"/>
  <c r="AN27" i="135"/>
  <c r="AN28" i="135"/>
  <c r="AN29" i="135" s="1"/>
  <c r="AN6" i="135"/>
  <c r="F9" i="135"/>
  <c r="G9" i="135"/>
  <c r="H9" i="135"/>
  <c r="I9" i="135"/>
  <c r="J9" i="135"/>
  <c r="K9" i="135"/>
  <c r="E9" i="135"/>
  <c r="AE8" i="135"/>
  <c r="F12" i="135"/>
  <c r="AE10" i="135"/>
  <c r="AE11" i="135"/>
  <c r="AE12" i="135"/>
  <c r="AE13" i="135"/>
  <c r="G12" i="135"/>
  <c r="AE15" i="135"/>
  <c r="AE16" i="135"/>
  <c r="AE17" i="135"/>
  <c r="H12" i="135"/>
  <c r="I12" i="135"/>
  <c r="J12" i="135"/>
  <c r="K12" i="135"/>
  <c r="AE7" i="135"/>
  <c r="F21" i="135"/>
  <c r="G21" i="135"/>
  <c r="H21" i="135"/>
  <c r="I21" i="135"/>
  <c r="J21" i="135"/>
  <c r="K21" i="135"/>
  <c r="E19" i="135"/>
  <c r="F19" i="135"/>
  <c r="G19" i="135"/>
  <c r="H19" i="135"/>
  <c r="I19" i="135"/>
  <c r="J19" i="135"/>
  <c r="K19" i="135"/>
  <c r="F20" i="135"/>
  <c r="G20" i="135"/>
  <c r="H20" i="135"/>
  <c r="I20" i="135"/>
  <c r="J20" i="135"/>
  <c r="K20" i="135"/>
  <c r="E20" i="135"/>
  <c r="AN30" i="135" l="1"/>
  <c r="AO30" i="135" s="1"/>
  <c r="AO29" i="135"/>
  <c r="B8" i="135"/>
  <c r="B9" i="135"/>
  <c r="B10" i="135"/>
  <c r="B11" i="135"/>
  <c r="B12" i="135"/>
  <c r="B13" i="135"/>
  <c r="B14" i="135"/>
  <c r="B15" i="135"/>
  <c r="B16" i="135"/>
  <c r="B17" i="135"/>
  <c r="B18" i="135"/>
  <c r="B19" i="135"/>
  <c r="B20" i="135"/>
  <c r="B21" i="135"/>
  <c r="B22" i="135"/>
  <c r="B23" i="135"/>
  <c r="B7" i="135"/>
  <c r="F23" i="141" l="1"/>
  <c r="BU129" i="141"/>
  <c r="CC8" i="141"/>
  <c r="CB9" i="141"/>
  <c r="BW98" i="141"/>
  <c r="BX98" i="141"/>
  <c r="BY98" i="141"/>
  <c r="BZ98" i="141"/>
  <c r="CA98" i="141"/>
  <c r="CB98" i="141"/>
  <c r="BV98" i="141"/>
  <c r="BW8" i="141"/>
  <c r="BX8" i="141"/>
  <c r="BY8" i="141"/>
  <c r="BZ8" i="141"/>
  <c r="CA8" i="141"/>
  <c r="BV8" i="141"/>
  <c r="BW9" i="141"/>
  <c r="BX9" i="141"/>
  <c r="BY9" i="141"/>
  <c r="BZ9" i="141"/>
  <c r="CA9" i="141"/>
  <c r="BV9" i="141"/>
  <c r="CC9" i="141" l="1"/>
  <c r="EM9" i="140" l="1"/>
  <c r="EN9" i="140"/>
  <c r="EN8" i="140"/>
  <c r="EM8" i="140"/>
  <c r="EK19" i="140"/>
  <c r="EJ19" i="140"/>
  <c r="EI19" i="140"/>
  <c r="EH19" i="140"/>
  <c r="EG19" i="140"/>
  <c r="EF19" i="140"/>
  <c r="EE19" i="140"/>
  <c r="ED19" i="140"/>
  <c r="EC19" i="140"/>
  <c r="EB19" i="140"/>
  <c r="EA19" i="140"/>
  <c r="DZ19" i="140"/>
  <c r="DY19" i="140"/>
  <c r="DX19" i="140"/>
  <c r="DW19" i="140"/>
  <c r="DV19" i="140"/>
  <c r="DU19" i="140"/>
  <c r="DT19" i="140"/>
  <c r="DS19" i="140"/>
  <c r="DR19" i="140"/>
  <c r="EK97" i="140"/>
  <c r="EJ97" i="140"/>
  <c r="EI97" i="140"/>
  <c r="EH97" i="140"/>
  <c r="EG97" i="140"/>
  <c r="EF97" i="140"/>
  <c r="EE97" i="140"/>
  <c r="ED97" i="140"/>
  <c r="EC97" i="140"/>
  <c r="EB97" i="140"/>
  <c r="EA97" i="140"/>
  <c r="DZ97" i="140"/>
  <c r="DY97" i="140"/>
  <c r="DX97" i="140"/>
  <c r="DW97" i="140"/>
  <c r="DV97" i="140"/>
  <c r="DU97" i="140"/>
  <c r="DT97" i="140"/>
  <c r="DS97" i="140"/>
  <c r="DR97" i="140"/>
  <c r="DS7" i="140"/>
  <c r="DT7" i="140"/>
  <c r="DU7" i="140"/>
  <c r="DV7" i="140"/>
  <c r="DW7" i="140"/>
  <c r="DX7" i="140"/>
  <c r="DY7" i="140"/>
  <c r="DZ7" i="140"/>
  <c r="EA7" i="140"/>
  <c r="EB7" i="140"/>
  <c r="EC7" i="140"/>
  <c r="ED7" i="140"/>
  <c r="EE7" i="140"/>
  <c r="EF7" i="140"/>
  <c r="EG7" i="140"/>
  <c r="EH7" i="140"/>
  <c r="EI7" i="140"/>
  <c r="EJ7" i="140"/>
  <c r="EK7" i="140"/>
  <c r="DR7" i="140"/>
  <c r="CS7" i="140" l="1"/>
  <c r="CS8" i="140"/>
  <c r="CS9" i="140"/>
  <c r="CS10" i="140"/>
  <c r="CS11" i="140"/>
  <c r="CS12" i="140"/>
  <c r="CS13" i="140"/>
  <c r="CS14" i="140"/>
  <c r="CS15" i="140"/>
  <c r="CS16" i="140"/>
  <c r="CS17" i="140"/>
  <c r="CS18" i="140"/>
  <c r="CS19" i="140"/>
  <c r="CS20" i="140"/>
  <c r="CS21" i="140"/>
  <c r="CS22" i="140"/>
  <c r="CS23" i="140"/>
  <c r="CS24" i="140"/>
  <c r="CS25" i="140"/>
  <c r="CS26" i="140"/>
  <c r="CS27" i="140"/>
  <c r="CS28" i="140"/>
  <c r="CS29" i="140"/>
  <c r="CS30" i="140"/>
  <c r="CS31" i="140"/>
  <c r="CS32" i="140"/>
  <c r="CS33" i="140"/>
  <c r="CS34" i="140"/>
  <c r="CS35" i="140"/>
  <c r="CS36" i="140"/>
  <c r="CS37" i="140"/>
  <c r="CS38" i="140"/>
  <c r="CS39" i="140"/>
  <c r="CS40" i="140"/>
  <c r="CS41" i="140"/>
  <c r="CS42" i="140"/>
  <c r="CS43" i="140"/>
  <c r="CS44" i="140"/>
  <c r="CS45" i="140"/>
  <c r="CS46" i="140"/>
  <c r="CS47" i="140"/>
  <c r="CS48" i="140"/>
  <c r="CS49" i="140"/>
  <c r="CS50" i="140"/>
  <c r="CS51" i="140"/>
  <c r="CS52" i="140"/>
  <c r="CS53" i="140"/>
  <c r="CS54" i="140"/>
  <c r="CS55" i="140"/>
  <c r="CS56" i="140"/>
  <c r="CS57" i="140"/>
  <c r="CS58" i="140"/>
  <c r="CS59" i="140"/>
  <c r="CS60" i="140"/>
  <c r="CS61" i="140"/>
  <c r="CS62" i="140"/>
  <c r="CS63" i="140"/>
  <c r="CS64" i="140"/>
  <c r="CS65" i="140"/>
  <c r="CS66" i="140"/>
  <c r="CS67" i="140"/>
  <c r="CS68" i="140"/>
  <c r="CS69" i="140"/>
  <c r="CS70" i="140"/>
  <c r="CS71" i="140"/>
  <c r="CS72" i="140"/>
  <c r="CS73" i="140"/>
  <c r="CS74" i="140"/>
  <c r="CS75" i="140"/>
  <c r="CS76" i="140"/>
  <c r="CS77" i="140"/>
  <c r="CS78" i="140"/>
  <c r="CS79" i="140"/>
  <c r="CS80" i="140"/>
  <c r="CS81" i="140"/>
  <c r="CS82" i="140"/>
  <c r="CS83" i="140"/>
  <c r="CS84" i="140"/>
  <c r="CS85" i="140"/>
  <c r="CS86" i="140"/>
  <c r="CS87" i="140"/>
  <c r="CS88" i="140"/>
  <c r="CS89" i="140"/>
  <c r="CS90" i="140"/>
  <c r="CS91" i="140"/>
  <c r="CS92" i="140"/>
  <c r="CS93" i="140"/>
  <c r="CS94" i="140"/>
  <c r="CS95" i="140"/>
  <c r="CS96" i="140"/>
  <c r="CS97" i="140"/>
  <c r="CS98" i="140"/>
  <c r="CS99" i="140"/>
  <c r="CS100" i="140"/>
  <c r="CS101" i="140"/>
  <c r="CS102" i="140"/>
  <c r="CS103" i="140"/>
  <c r="CS104" i="140"/>
  <c r="CS105" i="140"/>
  <c r="CS106" i="140"/>
  <c r="CS107" i="140"/>
  <c r="CS108" i="140"/>
  <c r="CS109" i="140"/>
  <c r="CS110" i="140"/>
  <c r="CS111" i="140"/>
  <c r="CS112" i="140"/>
  <c r="CS113" i="140"/>
  <c r="CS114" i="140"/>
  <c r="CS115" i="140"/>
  <c r="CS116" i="140"/>
  <c r="CS117" i="140"/>
  <c r="CS118" i="140"/>
  <c r="CS119" i="140"/>
  <c r="CS120" i="140"/>
  <c r="CS121" i="140"/>
  <c r="CS122" i="140"/>
  <c r="CS123" i="140"/>
  <c r="CS124" i="140"/>
  <c r="CS125" i="140"/>
  <c r="CS126" i="140"/>
  <c r="CS127" i="140"/>
  <c r="CS128" i="140"/>
  <c r="CS129" i="140"/>
  <c r="CS130" i="140"/>
  <c r="CS131" i="140"/>
  <c r="CS132" i="140"/>
  <c r="CS133" i="140"/>
  <c r="CS6" i="140"/>
  <c r="CS2" i="140" l="1"/>
  <c r="DM4" i="140"/>
  <c r="CU4" i="140"/>
  <c r="CV4" i="140"/>
  <c r="CW4" i="140"/>
  <c r="CX4" i="140"/>
  <c r="CY4" i="140"/>
  <c r="CZ4" i="140"/>
  <c r="DA4" i="140"/>
  <c r="DB4" i="140"/>
  <c r="DC4" i="140"/>
  <c r="DD4" i="140"/>
  <c r="DE4" i="140"/>
  <c r="DF4" i="140"/>
  <c r="DG4" i="140"/>
  <c r="DH4" i="140"/>
  <c r="DI4" i="140"/>
  <c r="DJ4" i="140"/>
  <c r="DK4" i="140"/>
  <c r="DL4" i="140"/>
  <c r="CT4" i="140"/>
  <c r="BW7" i="140"/>
  <c r="CT7" i="140" s="1"/>
  <c r="BX7" i="140"/>
  <c r="CU7" i="140" s="1"/>
  <c r="BY7" i="140"/>
  <c r="CV7" i="140" s="1"/>
  <c r="BZ7" i="140"/>
  <c r="CW7" i="140" s="1"/>
  <c r="CA7" i="140"/>
  <c r="CX7" i="140" s="1"/>
  <c r="CB7" i="140"/>
  <c r="CY7" i="140" s="1"/>
  <c r="CC7" i="140"/>
  <c r="CZ7" i="140" s="1"/>
  <c r="CD7" i="140"/>
  <c r="CE7" i="140"/>
  <c r="DB7" i="140" s="1"/>
  <c r="CF7" i="140"/>
  <c r="DC7" i="140" s="1"/>
  <c r="CG7" i="140"/>
  <c r="DD7" i="140" s="1"/>
  <c r="CH7" i="140"/>
  <c r="DE7" i="140" s="1"/>
  <c r="CI7" i="140"/>
  <c r="DF7" i="140" s="1"/>
  <c r="CJ7" i="140"/>
  <c r="DG7" i="140" s="1"/>
  <c r="CK7" i="140"/>
  <c r="DH7" i="140" s="1"/>
  <c r="CL7" i="140"/>
  <c r="DI7" i="140" s="1"/>
  <c r="CM7" i="140"/>
  <c r="DJ7" i="140" s="1"/>
  <c r="CN7" i="140"/>
  <c r="DK7" i="140" s="1"/>
  <c r="CO7" i="140"/>
  <c r="DL7" i="140" s="1"/>
  <c r="CP7" i="140"/>
  <c r="DM7" i="140" s="1"/>
  <c r="DN7" i="140" s="1"/>
  <c r="BW8" i="140"/>
  <c r="CT8" i="140" s="1"/>
  <c r="BX8" i="140"/>
  <c r="CU8" i="140" s="1"/>
  <c r="BY8" i="140"/>
  <c r="BZ8" i="140"/>
  <c r="CW8" i="140" s="1"/>
  <c r="CA8" i="140"/>
  <c r="CX8" i="140" s="1"/>
  <c r="CB8" i="140"/>
  <c r="CY8" i="140" s="1"/>
  <c r="CC8" i="140"/>
  <c r="CZ8" i="140" s="1"/>
  <c r="CD8" i="140"/>
  <c r="DA8" i="140" s="1"/>
  <c r="CE8" i="140"/>
  <c r="DB8" i="140" s="1"/>
  <c r="CF8" i="140"/>
  <c r="DC8" i="140" s="1"/>
  <c r="CG8" i="140"/>
  <c r="DD8" i="140" s="1"/>
  <c r="CH8" i="140"/>
  <c r="DE8" i="140" s="1"/>
  <c r="CI8" i="140"/>
  <c r="DF8" i="140" s="1"/>
  <c r="CJ8" i="140"/>
  <c r="DG8" i="140" s="1"/>
  <c r="CK8" i="140"/>
  <c r="DH8" i="140" s="1"/>
  <c r="CL8" i="140"/>
  <c r="DI8" i="140" s="1"/>
  <c r="CM8" i="140"/>
  <c r="DJ8" i="140" s="1"/>
  <c r="CN8" i="140"/>
  <c r="DK8" i="140" s="1"/>
  <c r="CO8" i="140"/>
  <c r="DL8" i="140" s="1"/>
  <c r="CP8" i="140"/>
  <c r="DM8" i="140" s="1"/>
  <c r="BW9" i="140"/>
  <c r="CT9" i="140" s="1"/>
  <c r="DR9" i="140" s="1"/>
  <c r="BX9" i="140"/>
  <c r="CU9" i="140" s="1"/>
  <c r="DS9" i="140" s="1"/>
  <c r="BY9" i="140"/>
  <c r="BZ9" i="140"/>
  <c r="CW9" i="140" s="1"/>
  <c r="DU9" i="140" s="1"/>
  <c r="CA9" i="140"/>
  <c r="CX9" i="140" s="1"/>
  <c r="DV9" i="140" s="1"/>
  <c r="CB9" i="140"/>
  <c r="CY9" i="140" s="1"/>
  <c r="DW9" i="140" s="1"/>
  <c r="CC9" i="140"/>
  <c r="CZ9" i="140" s="1"/>
  <c r="DX9" i="140" s="1"/>
  <c r="CD9" i="140"/>
  <c r="DA9" i="140" s="1"/>
  <c r="DY9" i="140" s="1"/>
  <c r="CE9" i="140"/>
  <c r="DB9" i="140" s="1"/>
  <c r="DZ9" i="140" s="1"/>
  <c r="CF9" i="140"/>
  <c r="DC9" i="140" s="1"/>
  <c r="EA9" i="140" s="1"/>
  <c r="CG9" i="140"/>
  <c r="DD9" i="140" s="1"/>
  <c r="EB9" i="140" s="1"/>
  <c r="CH9" i="140"/>
  <c r="DE9" i="140" s="1"/>
  <c r="EC9" i="140" s="1"/>
  <c r="CI9" i="140"/>
  <c r="DF9" i="140" s="1"/>
  <c r="ED9" i="140" s="1"/>
  <c r="CJ9" i="140"/>
  <c r="DG9" i="140" s="1"/>
  <c r="EE9" i="140" s="1"/>
  <c r="CK9" i="140"/>
  <c r="DH9" i="140" s="1"/>
  <c r="EF9" i="140" s="1"/>
  <c r="CL9" i="140"/>
  <c r="DI9" i="140" s="1"/>
  <c r="EG9" i="140" s="1"/>
  <c r="CM9" i="140"/>
  <c r="DJ9" i="140" s="1"/>
  <c r="EH9" i="140" s="1"/>
  <c r="CN9" i="140"/>
  <c r="DK9" i="140" s="1"/>
  <c r="EI9" i="140" s="1"/>
  <c r="CO9" i="140"/>
  <c r="DL9" i="140" s="1"/>
  <c r="EJ9" i="140" s="1"/>
  <c r="CP9" i="140"/>
  <c r="DM9" i="140" s="1"/>
  <c r="BW10" i="140"/>
  <c r="BX10" i="140"/>
  <c r="CU10" i="140" s="1"/>
  <c r="BY10" i="140"/>
  <c r="CV10" i="140" s="1"/>
  <c r="BZ10" i="140"/>
  <c r="CW10" i="140" s="1"/>
  <c r="CA10" i="140"/>
  <c r="CX10" i="140" s="1"/>
  <c r="CB10" i="140"/>
  <c r="CY10" i="140" s="1"/>
  <c r="CC10" i="140"/>
  <c r="CZ10" i="140" s="1"/>
  <c r="CD10" i="140"/>
  <c r="DA10" i="140" s="1"/>
  <c r="CE10" i="140"/>
  <c r="DB10" i="140" s="1"/>
  <c r="CF10" i="140"/>
  <c r="DC10" i="140" s="1"/>
  <c r="CG10" i="140"/>
  <c r="DD10" i="140" s="1"/>
  <c r="CH10" i="140"/>
  <c r="DE10" i="140" s="1"/>
  <c r="CI10" i="140"/>
  <c r="DF10" i="140" s="1"/>
  <c r="CJ10" i="140"/>
  <c r="DG10" i="140" s="1"/>
  <c r="CK10" i="140"/>
  <c r="DH10" i="140" s="1"/>
  <c r="CL10" i="140"/>
  <c r="DI10" i="140" s="1"/>
  <c r="CM10" i="140"/>
  <c r="DJ10" i="140" s="1"/>
  <c r="CN10" i="140"/>
  <c r="DK10" i="140" s="1"/>
  <c r="CO10" i="140"/>
  <c r="DL10" i="140" s="1"/>
  <c r="CP10" i="140"/>
  <c r="DM10" i="140" s="1"/>
  <c r="DN10" i="140" s="1"/>
  <c r="BW11" i="140"/>
  <c r="CT11" i="140" s="1"/>
  <c r="BX11" i="140"/>
  <c r="CU11" i="140" s="1"/>
  <c r="BY11" i="140"/>
  <c r="CV11" i="140" s="1"/>
  <c r="BZ11" i="140"/>
  <c r="CA11" i="140"/>
  <c r="CX11" i="140" s="1"/>
  <c r="CB11" i="140"/>
  <c r="CY11" i="140" s="1"/>
  <c r="CC11" i="140"/>
  <c r="CZ11" i="140" s="1"/>
  <c r="CD11" i="140"/>
  <c r="DA11" i="140" s="1"/>
  <c r="CE11" i="140"/>
  <c r="DB11" i="140" s="1"/>
  <c r="CF11" i="140"/>
  <c r="DC11" i="140" s="1"/>
  <c r="CG11" i="140"/>
  <c r="DD11" i="140" s="1"/>
  <c r="CH11" i="140"/>
  <c r="DE11" i="140" s="1"/>
  <c r="CI11" i="140"/>
  <c r="DF11" i="140" s="1"/>
  <c r="CJ11" i="140"/>
  <c r="DG11" i="140" s="1"/>
  <c r="CK11" i="140"/>
  <c r="DH11" i="140" s="1"/>
  <c r="CL11" i="140"/>
  <c r="DI11" i="140" s="1"/>
  <c r="CM11" i="140"/>
  <c r="DJ11" i="140" s="1"/>
  <c r="CN11" i="140"/>
  <c r="DK11" i="140" s="1"/>
  <c r="CO11" i="140"/>
  <c r="DL11" i="140" s="1"/>
  <c r="CP11" i="140"/>
  <c r="DM11" i="140" s="1"/>
  <c r="DN11" i="140" s="1"/>
  <c r="BW12" i="140"/>
  <c r="CT12" i="140" s="1"/>
  <c r="BX12" i="140"/>
  <c r="CU12" i="140" s="1"/>
  <c r="BY12" i="140"/>
  <c r="CV12" i="140" s="1"/>
  <c r="BZ12" i="140"/>
  <c r="CW12" i="140" s="1"/>
  <c r="CA12" i="140"/>
  <c r="CX12" i="140" s="1"/>
  <c r="CB12" i="140"/>
  <c r="CY12" i="140" s="1"/>
  <c r="CC12" i="140"/>
  <c r="CD12" i="140"/>
  <c r="DA12" i="140" s="1"/>
  <c r="CE12" i="140"/>
  <c r="DB12" i="140" s="1"/>
  <c r="CF12" i="140"/>
  <c r="DC12" i="140" s="1"/>
  <c r="CG12" i="140"/>
  <c r="DD12" i="140" s="1"/>
  <c r="CH12" i="140"/>
  <c r="DE12" i="140" s="1"/>
  <c r="CI12" i="140"/>
  <c r="DF12" i="140" s="1"/>
  <c r="CJ12" i="140"/>
  <c r="DG12" i="140" s="1"/>
  <c r="CK12" i="140"/>
  <c r="DH12" i="140" s="1"/>
  <c r="CL12" i="140"/>
  <c r="DI12" i="140" s="1"/>
  <c r="CM12" i="140"/>
  <c r="DJ12" i="140" s="1"/>
  <c r="CN12" i="140"/>
  <c r="DK12" i="140" s="1"/>
  <c r="CO12" i="140"/>
  <c r="DL12" i="140" s="1"/>
  <c r="CP12" i="140"/>
  <c r="DM12" i="140" s="1"/>
  <c r="DN12" i="140" s="1"/>
  <c r="BW13" i="140"/>
  <c r="CT13" i="140" s="1"/>
  <c r="BX13" i="140"/>
  <c r="BY13" i="140"/>
  <c r="CV13" i="140" s="1"/>
  <c r="BZ13" i="140"/>
  <c r="CW13" i="140" s="1"/>
  <c r="CA13" i="140"/>
  <c r="CX13" i="140" s="1"/>
  <c r="CB13" i="140"/>
  <c r="CY13" i="140" s="1"/>
  <c r="CC13" i="140"/>
  <c r="CZ13" i="140" s="1"/>
  <c r="CD13" i="140"/>
  <c r="DA13" i="140" s="1"/>
  <c r="CE13" i="140"/>
  <c r="DB13" i="140" s="1"/>
  <c r="CF13" i="140"/>
  <c r="DC13" i="140" s="1"/>
  <c r="CG13" i="140"/>
  <c r="DD13" i="140" s="1"/>
  <c r="CH13" i="140"/>
  <c r="DE13" i="140" s="1"/>
  <c r="CI13" i="140"/>
  <c r="DF13" i="140" s="1"/>
  <c r="CJ13" i="140"/>
  <c r="DG13" i="140" s="1"/>
  <c r="CK13" i="140"/>
  <c r="DH13" i="140" s="1"/>
  <c r="CL13" i="140"/>
  <c r="DI13" i="140" s="1"/>
  <c r="CM13" i="140"/>
  <c r="DJ13" i="140" s="1"/>
  <c r="CN13" i="140"/>
  <c r="DK13" i="140" s="1"/>
  <c r="CO13" i="140"/>
  <c r="DL13" i="140" s="1"/>
  <c r="CP13" i="140"/>
  <c r="DM13" i="140" s="1"/>
  <c r="DN13" i="140" s="1"/>
  <c r="BW14" i="140"/>
  <c r="CT14" i="140" s="1"/>
  <c r="BX14" i="140"/>
  <c r="CU14" i="140" s="1"/>
  <c r="BY14" i="140"/>
  <c r="CV14" i="140" s="1"/>
  <c r="BZ14" i="140"/>
  <c r="CW14" i="140" s="1"/>
  <c r="CA14" i="140"/>
  <c r="CB14" i="140"/>
  <c r="CY14" i="140" s="1"/>
  <c r="CC14" i="140"/>
  <c r="CZ14" i="140" s="1"/>
  <c r="CD14" i="140"/>
  <c r="DA14" i="140" s="1"/>
  <c r="CE14" i="140"/>
  <c r="DB14" i="140" s="1"/>
  <c r="CF14" i="140"/>
  <c r="DC14" i="140" s="1"/>
  <c r="CG14" i="140"/>
  <c r="DD14" i="140" s="1"/>
  <c r="CH14" i="140"/>
  <c r="DE14" i="140" s="1"/>
  <c r="CI14" i="140"/>
  <c r="DF14" i="140" s="1"/>
  <c r="CJ14" i="140"/>
  <c r="DG14" i="140" s="1"/>
  <c r="CK14" i="140"/>
  <c r="DH14" i="140" s="1"/>
  <c r="CL14" i="140"/>
  <c r="DI14" i="140" s="1"/>
  <c r="CM14" i="140"/>
  <c r="DJ14" i="140" s="1"/>
  <c r="CN14" i="140"/>
  <c r="DK14" i="140" s="1"/>
  <c r="CO14" i="140"/>
  <c r="DL14" i="140" s="1"/>
  <c r="CP14" i="140"/>
  <c r="DM14" i="140" s="1"/>
  <c r="DN14" i="140" s="1"/>
  <c r="BW15" i="140"/>
  <c r="CT15" i="140" s="1"/>
  <c r="BX15" i="140"/>
  <c r="CU15" i="140" s="1"/>
  <c r="BY15" i="140"/>
  <c r="CV15" i="140" s="1"/>
  <c r="BZ15" i="140"/>
  <c r="CW15" i="140" s="1"/>
  <c r="CA15" i="140"/>
  <c r="CX15" i="140" s="1"/>
  <c r="CB15" i="140"/>
  <c r="CY15" i="140" s="1"/>
  <c r="CC15" i="140"/>
  <c r="CZ15" i="140" s="1"/>
  <c r="CD15" i="140"/>
  <c r="DA15" i="140" s="1"/>
  <c r="CE15" i="140"/>
  <c r="DB15" i="140" s="1"/>
  <c r="CF15" i="140"/>
  <c r="DC15" i="140" s="1"/>
  <c r="CG15" i="140"/>
  <c r="DD15" i="140" s="1"/>
  <c r="CH15" i="140"/>
  <c r="DE15" i="140" s="1"/>
  <c r="CI15" i="140"/>
  <c r="DF15" i="140" s="1"/>
  <c r="CJ15" i="140"/>
  <c r="DG15" i="140" s="1"/>
  <c r="CK15" i="140"/>
  <c r="DH15" i="140" s="1"/>
  <c r="CL15" i="140"/>
  <c r="DI15" i="140" s="1"/>
  <c r="CM15" i="140"/>
  <c r="DJ15" i="140" s="1"/>
  <c r="CN15" i="140"/>
  <c r="DK15" i="140" s="1"/>
  <c r="CO15" i="140"/>
  <c r="DL15" i="140" s="1"/>
  <c r="CP15" i="140"/>
  <c r="DM15" i="140" s="1"/>
  <c r="DN15" i="140" s="1"/>
  <c r="BW16" i="140"/>
  <c r="CT16" i="140" s="1"/>
  <c r="BX16" i="140"/>
  <c r="CU16" i="140" s="1"/>
  <c r="BY16" i="140"/>
  <c r="CV16" i="140" s="1"/>
  <c r="BZ16" i="140"/>
  <c r="CW16" i="140" s="1"/>
  <c r="CA16" i="140"/>
  <c r="CX16" i="140" s="1"/>
  <c r="CB16" i="140"/>
  <c r="CY16" i="140" s="1"/>
  <c r="CC16" i="140"/>
  <c r="CZ16" i="140" s="1"/>
  <c r="CD16" i="140"/>
  <c r="DA16" i="140" s="1"/>
  <c r="CE16" i="140"/>
  <c r="DB16" i="140" s="1"/>
  <c r="CF16" i="140"/>
  <c r="DC16" i="140" s="1"/>
  <c r="CG16" i="140"/>
  <c r="DD16" i="140" s="1"/>
  <c r="CH16" i="140"/>
  <c r="DE16" i="140" s="1"/>
  <c r="CI16" i="140"/>
  <c r="DF16" i="140" s="1"/>
  <c r="CJ16" i="140"/>
  <c r="DG16" i="140" s="1"/>
  <c r="CK16" i="140"/>
  <c r="DH16" i="140" s="1"/>
  <c r="CL16" i="140"/>
  <c r="DI16" i="140" s="1"/>
  <c r="CM16" i="140"/>
  <c r="DJ16" i="140" s="1"/>
  <c r="CN16" i="140"/>
  <c r="DK16" i="140" s="1"/>
  <c r="CO16" i="140"/>
  <c r="DL16" i="140" s="1"/>
  <c r="CP16" i="140"/>
  <c r="DM16" i="140" s="1"/>
  <c r="DN16" i="140" s="1"/>
  <c r="BW17" i="140"/>
  <c r="CT17" i="140" s="1"/>
  <c r="BX17" i="140"/>
  <c r="CU17" i="140" s="1"/>
  <c r="BY17" i="140"/>
  <c r="CV17" i="140" s="1"/>
  <c r="BZ17" i="140"/>
  <c r="CW17" i="140" s="1"/>
  <c r="CA17" i="140"/>
  <c r="CX17" i="140" s="1"/>
  <c r="CB17" i="140"/>
  <c r="CY17" i="140" s="1"/>
  <c r="CC17" i="140"/>
  <c r="CZ17" i="140" s="1"/>
  <c r="CD17" i="140"/>
  <c r="DA17" i="140" s="1"/>
  <c r="CE17" i="140"/>
  <c r="DB17" i="140" s="1"/>
  <c r="CF17" i="140"/>
  <c r="DC17" i="140" s="1"/>
  <c r="CG17" i="140"/>
  <c r="DD17" i="140" s="1"/>
  <c r="CH17" i="140"/>
  <c r="DE17" i="140" s="1"/>
  <c r="CI17" i="140"/>
  <c r="DF17" i="140" s="1"/>
  <c r="CJ17" i="140"/>
  <c r="DG17" i="140" s="1"/>
  <c r="CK17" i="140"/>
  <c r="DH17" i="140" s="1"/>
  <c r="CL17" i="140"/>
  <c r="DI17" i="140" s="1"/>
  <c r="CM17" i="140"/>
  <c r="DJ17" i="140" s="1"/>
  <c r="CN17" i="140"/>
  <c r="DK17" i="140" s="1"/>
  <c r="CO17" i="140"/>
  <c r="DL17" i="140" s="1"/>
  <c r="CP17" i="140"/>
  <c r="DM17" i="140" s="1"/>
  <c r="DN17" i="140" s="1"/>
  <c r="BW18" i="140"/>
  <c r="CT18" i="140" s="1"/>
  <c r="BX18" i="140"/>
  <c r="CU18" i="140" s="1"/>
  <c r="BY18" i="140"/>
  <c r="CV18" i="140" s="1"/>
  <c r="BZ18" i="140"/>
  <c r="CW18" i="140" s="1"/>
  <c r="CA18" i="140"/>
  <c r="CX18" i="140" s="1"/>
  <c r="CB18" i="140"/>
  <c r="CY18" i="140" s="1"/>
  <c r="CC18" i="140"/>
  <c r="CZ18" i="140" s="1"/>
  <c r="CD18" i="140"/>
  <c r="DA18" i="140" s="1"/>
  <c r="CE18" i="140"/>
  <c r="DB18" i="140" s="1"/>
  <c r="CF18" i="140"/>
  <c r="DC18" i="140" s="1"/>
  <c r="CG18" i="140"/>
  <c r="DD18" i="140" s="1"/>
  <c r="CH18" i="140"/>
  <c r="DE18" i="140" s="1"/>
  <c r="CI18" i="140"/>
  <c r="DF18" i="140" s="1"/>
  <c r="CJ18" i="140"/>
  <c r="DG18" i="140" s="1"/>
  <c r="CK18" i="140"/>
  <c r="DH18" i="140" s="1"/>
  <c r="CL18" i="140"/>
  <c r="DI18" i="140" s="1"/>
  <c r="CM18" i="140"/>
  <c r="DJ18" i="140" s="1"/>
  <c r="CN18" i="140"/>
  <c r="DK18" i="140" s="1"/>
  <c r="CO18" i="140"/>
  <c r="DL18" i="140" s="1"/>
  <c r="CP18" i="140"/>
  <c r="DM18" i="140" s="1"/>
  <c r="DN18" i="140" s="1"/>
  <c r="BW19" i="140"/>
  <c r="CT19" i="140" s="1"/>
  <c r="BX19" i="140"/>
  <c r="CU19" i="140" s="1"/>
  <c r="BY19" i="140"/>
  <c r="CV19" i="140" s="1"/>
  <c r="BZ19" i="140"/>
  <c r="CW19" i="140" s="1"/>
  <c r="CA19" i="140"/>
  <c r="CX19" i="140" s="1"/>
  <c r="CB19" i="140"/>
  <c r="CY19" i="140" s="1"/>
  <c r="CC19" i="140"/>
  <c r="CZ19" i="140" s="1"/>
  <c r="CD19" i="140"/>
  <c r="DA19" i="140" s="1"/>
  <c r="CE19" i="140"/>
  <c r="DB19" i="140" s="1"/>
  <c r="CF19" i="140"/>
  <c r="DC19" i="140" s="1"/>
  <c r="CG19" i="140"/>
  <c r="DD19" i="140" s="1"/>
  <c r="CH19" i="140"/>
  <c r="DE19" i="140" s="1"/>
  <c r="CI19" i="140"/>
  <c r="DF19" i="140" s="1"/>
  <c r="CJ19" i="140"/>
  <c r="DG19" i="140" s="1"/>
  <c r="CK19" i="140"/>
  <c r="DH19" i="140" s="1"/>
  <c r="CL19" i="140"/>
  <c r="DI19" i="140" s="1"/>
  <c r="CM19" i="140"/>
  <c r="DJ19" i="140" s="1"/>
  <c r="CN19" i="140"/>
  <c r="DK19" i="140" s="1"/>
  <c r="CO19" i="140"/>
  <c r="DL19" i="140" s="1"/>
  <c r="CP19" i="140"/>
  <c r="DM19" i="140" s="1"/>
  <c r="DN19" i="140" s="1"/>
  <c r="BW20" i="140"/>
  <c r="CT20" i="140" s="1"/>
  <c r="BX20" i="140"/>
  <c r="CU20" i="140" s="1"/>
  <c r="BY20" i="140"/>
  <c r="CV20" i="140" s="1"/>
  <c r="BZ20" i="140"/>
  <c r="CW20" i="140" s="1"/>
  <c r="CA20" i="140"/>
  <c r="CX20" i="140" s="1"/>
  <c r="CB20" i="140"/>
  <c r="CY20" i="140" s="1"/>
  <c r="CC20" i="140"/>
  <c r="CD20" i="140"/>
  <c r="DA20" i="140" s="1"/>
  <c r="CE20" i="140"/>
  <c r="DB20" i="140" s="1"/>
  <c r="CF20" i="140"/>
  <c r="DC20" i="140" s="1"/>
  <c r="CG20" i="140"/>
  <c r="DD20" i="140" s="1"/>
  <c r="CH20" i="140"/>
  <c r="DE20" i="140" s="1"/>
  <c r="CI20" i="140"/>
  <c r="DF20" i="140" s="1"/>
  <c r="CJ20" i="140"/>
  <c r="DG20" i="140" s="1"/>
  <c r="CK20" i="140"/>
  <c r="DH20" i="140" s="1"/>
  <c r="CL20" i="140"/>
  <c r="DI20" i="140" s="1"/>
  <c r="CM20" i="140"/>
  <c r="DJ20" i="140" s="1"/>
  <c r="CN20" i="140"/>
  <c r="DK20" i="140" s="1"/>
  <c r="CO20" i="140"/>
  <c r="DL20" i="140" s="1"/>
  <c r="CP20" i="140"/>
  <c r="DM20" i="140" s="1"/>
  <c r="DN20" i="140" s="1"/>
  <c r="BW21" i="140"/>
  <c r="CT21" i="140" s="1"/>
  <c r="BX21" i="140"/>
  <c r="BY21" i="140"/>
  <c r="CV21" i="140" s="1"/>
  <c r="BZ21" i="140"/>
  <c r="CW21" i="140" s="1"/>
  <c r="CA21" i="140"/>
  <c r="CX21" i="140" s="1"/>
  <c r="CB21" i="140"/>
  <c r="CY21" i="140" s="1"/>
  <c r="CC21" i="140"/>
  <c r="CZ21" i="140" s="1"/>
  <c r="CD21" i="140"/>
  <c r="DA21" i="140" s="1"/>
  <c r="CE21" i="140"/>
  <c r="DB21" i="140" s="1"/>
  <c r="CF21" i="140"/>
  <c r="DC21" i="140" s="1"/>
  <c r="CG21" i="140"/>
  <c r="DD21" i="140" s="1"/>
  <c r="CH21" i="140"/>
  <c r="DE21" i="140" s="1"/>
  <c r="CI21" i="140"/>
  <c r="DF21" i="140" s="1"/>
  <c r="CJ21" i="140"/>
  <c r="DG21" i="140" s="1"/>
  <c r="CK21" i="140"/>
  <c r="DH21" i="140" s="1"/>
  <c r="CL21" i="140"/>
  <c r="DI21" i="140" s="1"/>
  <c r="CM21" i="140"/>
  <c r="DJ21" i="140" s="1"/>
  <c r="CN21" i="140"/>
  <c r="DK21" i="140" s="1"/>
  <c r="CO21" i="140"/>
  <c r="DL21" i="140" s="1"/>
  <c r="CP21" i="140"/>
  <c r="DM21" i="140" s="1"/>
  <c r="DN21" i="140" s="1"/>
  <c r="BW22" i="140"/>
  <c r="CT22" i="140" s="1"/>
  <c r="BX22" i="140"/>
  <c r="CU22" i="140" s="1"/>
  <c r="BY22" i="140"/>
  <c r="CV22" i="140" s="1"/>
  <c r="BZ22" i="140"/>
  <c r="CW22" i="140" s="1"/>
  <c r="CA22" i="140"/>
  <c r="CB22" i="140"/>
  <c r="CY22" i="140" s="1"/>
  <c r="CC22" i="140"/>
  <c r="CZ22" i="140" s="1"/>
  <c r="CD22" i="140"/>
  <c r="DA22" i="140" s="1"/>
  <c r="CE22" i="140"/>
  <c r="DB22" i="140" s="1"/>
  <c r="CF22" i="140"/>
  <c r="DC22" i="140" s="1"/>
  <c r="CG22" i="140"/>
  <c r="DD22" i="140" s="1"/>
  <c r="CH22" i="140"/>
  <c r="DE22" i="140" s="1"/>
  <c r="CI22" i="140"/>
  <c r="DF22" i="140" s="1"/>
  <c r="CJ22" i="140"/>
  <c r="DG22" i="140" s="1"/>
  <c r="CK22" i="140"/>
  <c r="DH22" i="140" s="1"/>
  <c r="CL22" i="140"/>
  <c r="DI22" i="140" s="1"/>
  <c r="CM22" i="140"/>
  <c r="DJ22" i="140" s="1"/>
  <c r="CN22" i="140"/>
  <c r="DK22" i="140" s="1"/>
  <c r="CO22" i="140"/>
  <c r="DL22" i="140" s="1"/>
  <c r="CP22" i="140"/>
  <c r="DM22" i="140" s="1"/>
  <c r="DN22" i="140" s="1"/>
  <c r="BW23" i="140"/>
  <c r="CT23" i="140" s="1"/>
  <c r="BX23" i="140"/>
  <c r="BY23" i="140"/>
  <c r="CV23" i="140" s="1"/>
  <c r="BZ23" i="140"/>
  <c r="CW23" i="140" s="1"/>
  <c r="CA23" i="140"/>
  <c r="CX23" i="140" s="1"/>
  <c r="CB23" i="140"/>
  <c r="CY23" i="140" s="1"/>
  <c r="CC23" i="140"/>
  <c r="CZ23" i="140" s="1"/>
  <c r="CD23" i="140"/>
  <c r="DA23" i="140" s="1"/>
  <c r="CE23" i="140"/>
  <c r="DB23" i="140" s="1"/>
  <c r="CF23" i="140"/>
  <c r="DC23" i="140" s="1"/>
  <c r="CG23" i="140"/>
  <c r="DD23" i="140" s="1"/>
  <c r="CH23" i="140"/>
  <c r="DE23" i="140" s="1"/>
  <c r="CI23" i="140"/>
  <c r="DF23" i="140" s="1"/>
  <c r="CJ23" i="140"/>
  <c r="DG23" i="140" s="1"/>
  <c r="CK23" i="140"/>
  <c r="DH23" i="140" s="1"/>
  <c r="CL23" i="140"/>
  <c r="DI23" i="140" s="1"/>
  <c r="CM23" i="140"/>
  <c r="DJ23" i="140" s="1"/>
  <c r="CN23" i="140"/>
  <c r="DK23" i="140" s="1"/>
  <c r="CO23" i="140"/>
  <c r="DL23" i="140" s="1"/>
  <c r="CP23" i="140"/>
  <c r="DM23" i="140" s="1"/>
  <c r="DN23" i="140" s="1"/>
  <c r="BW24" i="140"/>
  <c r="CT24" i="140" s="1"/>
  <c r="BX24" i="140"/>
  <c r="CU24" i="140" s="1"/>
  <c r="BY24" i="140"/>
  <c r="BZ24" i="140"/>
  <c r="CW24" i="140" s="1"/>
  <c r="CA24" i="140"/>
  <c r="CX24" i="140" s="1"/>
  <c r="CB24" i="140"/>
  <c r="CY24" i="140" s="1"/>
  <c r="CC24" i="140"/>
  <c r="CZ24" i="140" s="1"/>
  <c r="CD24" i="140"/>
  <c r="DA24" i="140" s="1"/>
  <c r="CE24" i="140"/>
  <c r="DB24" i="140" s="1"/>
  <c r="CF24" i="140"/>
  <c r="DC24" i="140" s="1"/>
  <c r="CG24" i="140"/>
  <c r="DD24" i="140" s="1"/>
  <c r="CH24" i="140"/>
  <c r="DE24" i="140" s="1"/>
  <c r="CI24" i="140"/>
  <c r="DF24" i="140" s="1"/>
  <c r="CJ24" i="140"/>
  <c r="DG24" i="140" s="1"/>
  <c r="CK24" i="140"/>
  <c r="DH24" i="140" s="1"/>
  <c r="CL24" i="140"/>
  <c r="DI24" i="140" s="1"/>
  <c r="CM24" i="140"/>
  <c r="DJ24" i="140" s="1"/>
  <c r="CN24" i="140"/>
  <c r="DK24" i="140" s="1"/>
  <c r="CO24" i="140"/>
  <c r="DL24" i="140" s="1"/>
  <c r="CP24" i="140"/>
  <c r="DM24" i="140" s="1"/>
  <c r="DN24" i="140" s="1"/>
  <c r="BW25" i="140"/>
  <c r="CT25" i="140" s="1"/>
  <c r="BX25" i="140"/>
  <c r="CU25" i="140" s="1"/>
  <c r="BY25" i="140"/>
  <c r="BZ25" i="140"/>
  <c r="CW25" i="140" s="1"/>
  <c r="CA25" i="140"/>
  <c r="CX25" i="140" s="1"/>
  <c r="CB25" i="140"/>
  <c r="CY25" i="140" s="1"/>
  <c r="CC25" i="140"/>
  <c r="CZ25" i="140" s="1"/>
  <c r="CD25" i="140"/>
  <c r="DA25" i="140" s="1"/>
  <c r="CE25" i="140"/>
  <c r="DB25" i="140" s="1"/>
  <c r="CF25" i="140"/>
  <c r="DC25" i="140" s="1"/>
  <c r="CG25" i="140"/>
  <c r="DD25" i="140" s="1"/>
  <c r="CH25" i="140"/>
  <c r="DE25" i="140" s="1"/>
  <c r="CI25" i="140"/>
  <c r="DF25" i="140" s="1"/>
  <c r="CJ25" i="140"/>
  <c r="DG25" i="140" s="1"/>
  <c r="CK25" i="140"/>
  <c r="DH25" i="140" s="1"/>
  <c r="CL25" i="140"/>
  <c r="DI25" i="140" s="1"/>
  <c r="CM25" i="140"/>
  <c r="DJ25" i="140" s="1"/>
  <c r="CN25" i="140"/>
  <c r="DK25" i="140" s="1"/>
  <c r="CO25" i="140"/>
  <c r="DL25" i="140" s="1"/>
  <c r="CP25" i="140"/>
  <c r="DM25" i="140" s="1"/>
  <c r="DN25" i="140" s="1"/>
  <c r="BW26" i="140"/>
  <c r="BX26" i="140"/>
  <c r="CU26" i="140" s="1"/>
  <c r="BY26" i="140"/>
  <c r="CV26" i="140" s="1"/>
  <c r="BZ26" i="140"/>
  <c r="CW26" i="140" s="1"/>
  <c r="CA26" i="140"/>
  <c r="CX26" i="140" s="1"/>
  <c r="CB26" i="140"/>
  <c r="CY26" i="140" s="1"/>
  <c r="CC26" i="140"/>
  <c r="CZ26" i="140" s="1"/>
  <c r="CD26" i="140"/>
  <c r="DA26" i="140" s="1"/>
  <c r="CE26" i="140"/>
  <c r="DB26" i="140" s="1"/>
  <c r="CF26" i="140"/>
  <c r="DC26" i="140" s="1"/>
  <c r="CG26" i="140"/>
  <c r="DD26" i="140" s="1"/>
  <c r="CH26" i="140"/>
  <c r="DE26" i="140" s="1"/>
  <c r="CI26" i="140"/>
  <c r="DF26" i="140" s="1"/>
  <c r="CJ26" i="140"/>
  <c r="DG26" i="140" s="1"/>
  <c r="CK26" i="140"/>
  <c r="DH26" i="140" s="1"/>
  <c r="CL26" i="140"/>
  <c r="DI26" i="140" s="1"/>
  <c r="CM26" i="140"/>
  <c r="DJ26" i="140" s="1"/>
  <c r="CN26" i="140"/>
  <c r="DK26" i="140" s="1"/>
  <c r="CO26" i="140"/>
  <c r="DL26" i="140" s="1"/>
  <c r="CP26" i="140"/>
  <c r="DM26" i="140" s="1"/>
  <c r="DN26" i="140" s="1"/>
  <c r="BW27" i="140"/>
  <c r="CT27" i="140" s="1"/>
  <c r="BX27" i="140"/>
  <c r="BY27" i="140"/>
  <c r="CV27" i="140" s="1"/>
  <c r="BZ27" i="140"/>
  <c r="CW27" i="140" s="1"/>
  <c r="CA27" i="140"/>
  <c r="CX27" i="140" s="1"/>
  <c r="CB27" i="140"/>
  <c r="CY27" i="140" s="1"/>
  <c r="CC27" i="140"/>
  <c r="CZ27" i="140" s="1"/>
  <c r="CD27" i="140"/>
  <c r="DA27" i="140" s="1"/>
  <c r="CE27" i="140"/>
  <c r="DB27" i="140" s="1"/>
  <c r="CF27" i="140"/>
  <c r="DC27" i="140" s="1"/>
  <c r="CG27" i="140"/>
  <c r="DD27" i="140" s="1"/>
  <c r="CH27" i="140"/>
  <c r="DE27" i="140" s="1"/>
  <c r="CI27" i="140"/>
  <c r="DF27" i="140" s="1"/>
  <c r="CJ27" i="140"/>
  <c r="DG27" i="140" s="1"/>
  <c r="CK27" i="140"/>
  <c r="DH27" i="140" s="1"/>
  <c r="CL27" i="140"/>
  <c r="DI27" i="140" s="1"/>
  <c r="CM27" i="140"/>
  <c r="DJ27" i="140" s="1"/>
  <c r="CN27" i="140"/>
  <c r="DK27" i="140" s="1"/>
  <c r="CO27" i="140"/>
  <c r="DL27" i="140" s="1"/>
  <c r="CP27" i="140"/>
  <c r="DM27" i="140" s="1"/>
  <c r="DN27" i="140" s="1"/>
  <c r="BW28" i="140"/>
  <c r="BX28" i="140"/>
  <c r="CU28" i="140" s="1"/>
  <c r="BY28" i="140"/>
  <c r="CV28" i="140" s="1"/>
  <c r="BZ28" i="140"/>
  <c r="CW28" i="140" s="1"/>
  <c r="CA28" i="140"/>
  <c r="CX28" i="140" s="1"/>
  <c r="CB28" i="140"/>
  <c r="CY28" i="140" s="1"/>
  <c r="CC28" i="140"/>
  <c r="CZ28" i="140" s="1"/>
  <c r="CD28" i="140"/>
  <c r="DA28" i="140" s="1"/>
  <c r="CE28" i="140"/>
  <c r="DB28" i="140" s="1"/>
  <c r="CF28" i="140"/>
  <c r="DC28" i="140" s="1"/>
  <c r="CG28" i="140"/>
  <c r="DD28" i="140" s="1"/>
  <c r="CH28" i="140"/>
  <c r="DE28" i="140" s="1"/>
  <c r="CI28" i="140"/>
  <c r="DF28" i="140" s="1"/>
  <c r="CJ28" i="140"/>
  <c r="DG28" i="140" s="1"/>
  <c r="CK28" i="140"/>
  <c r="DH28" i="140" s="1"/>
  <c r="CL28" i="140"/>
  <c r="DI28" i="140" s="1"/>
  <c r="CM28" i="140"/>
  <c r="DJ28" i="140" s="1"/>
  <c r="CN28" i="140"/>
  <c r="DK28" i="140" s="1"/>
  <c r="CO28" i="140"/>
  <c r="DL28" i="140" s="1"/>
  <c r="CP28" i="140"/>
  <c r="DM28" i="140" s="1"/>
  <c r="DN28" i="140" s="1"/>
  <c r="BW29" i="140"/>
  <c r="CT29" i="140" s="1"/>
  <c r="BX29" i="140"/>
  <c r="BY29" i="140"/>
  <c r="CV29" i="140" s="1"/>
  <c r="BZ29" i="140"/>
  <c r="CW29" i="140" s="1"/>
  <c r="CA29" i="140"/>
  <c r="CX29" i="140" s="1"/>
  <c r="CB29" i="140"/>
  <c r="CY29" i="140" s="1"/>
  <c r="CC29" i="140"/>
  <c r="CZ29" i="140" s="1"/>
  <c r="CD29" i="140"/>
  <c r="DA29" i="140" s="1"/>
  <c r="CE29" i="140"/>
  <c r="DB29" i="140" s="1"/>
  <c r="CF29" i="140"/>
  <c r="DC29" i="140" s="1"/>
  <c r="CG29" i="140"/>
  <c r="DD29" i="140" s="1"/>
  <c r="CH29" i="140"/>
  <c r="DE29" i="140" s="1"/>
  <c r="CI29" i="140"/>
  <c r="DF29" i="140" s="1"/>
  <c r="CJ29" i="140"/>
  <c r="DG29" i="140" s="1"/>
  <c r="CK29" i="140"/>
  <c r="DH29" i="140" s="1"/>
  <c r="CL29" i="140"/>
  <c r="DI29" i="140" s="1"/>
  <c r="CM29" i="140"/>
  <c r="DJ29" i="140" s="1"/>
  <c r="CN29" i="140"/>
  <c r="DK29" i="140" s="1"/>
  <c r="CO29" i="140"/>
  <c r="DL29" i="140" s="1"/>
  <c r="CP29" i="140"/>
  <c r="DM29" i="140" s="1"/>
  <c r="DN29" i="140" s="1"/>
  <c r="BW30" i="140"/>
  <c r="CT30" i="140" s="1"/>
  <c r="BX30" i="140"/>
  <c r="CU30" i="140" s="1"/>
  <c r="BY30" i="140"/>
  <c r="CV30" i="140" s="1"/>
  <c r="BZ30" i="140"/>
  <c r="CW30" i="140" s="1"/>
  <c r="CA30" i="140"/>
  <c r="CB30" i="140"/>
  <c r="CY30" i="140" s="1"/>
  <c r="CC30" i="140"/>
  <c r="CZ30" i="140" s="1"/>
  <c r="CD30" i="140"/>
  <c r="DA30" i="140" s="1"/>
  <c r="CE30" i="140"/>
  <c r="DB30" i="140" s="1"/>
  <c r="CF30" i="140"/>
  <c r="DC30" i="140" s="1"/>
  <c r="CG30" i="140"/>
  <c r="DD30" i="140" s="1"/>
  <c r="CH30" i="140"/>
  <c r="DE30" i="140" s="1"/>
  <c r="CI30" i="140"/>
  <c r="DF30" i="140" s="1"/>
  <c r="CJ30" i="140"/>
  <c r="DG30" i="140" s="1"/>
  <c r="CK30" i="140"/>
  <c r="DH30" i="140" s="1"/>
  <c r="CL30" i="140"/>
  <c r="DI30" i="140" s="1"/>
  <c r="CM30" i="140"/>
  <c r="DJ30" i="140" s="1"/>
  <c r="CN30" i="140"/>
  <c r="DK30" i="140" s="1"/>
  <c r="CO30" i="140"/>
  <c r="DL30" i="140" s="1"/>
  <c r="CP30" i="140"/>
  <c r="DM30" i="140" s="1"/>
  <c r="DN30" i="140" s="1"/>
  <c r="BW31" i="140"/>
  <c r="CT31" i="140" s="1"/>
  <c r="BX31" i="140"/>
  <c r="BY31" i="140"/>
  <c r="CV31" i="140" s="1"/>
  <c r="BZ31" i="140"/>
  <c r="CW31" i="140" s="1"/>
  <c r="CA31" i="140"/>
  <c r="CX31" i="140" s="1"/>
  <c r="CB31" i="140"/>
  <c r="CY31" i="140" s="1"/>
  <c r="CC31" i="140"/>
  <c r="CZ31" i="140" s="1"/>
  <c r="CD31" i="140"/>
  <c r="DA31" i="140" s="1"/>
  <c r="CE31" i="140"/>
  <c r="DB31" i="140" s="1"/>
  <c r="CF31" i="140"/>
  <c r="DC31" i="140" s="1"/>
  <c r="CG31" i="140"/>
  <c r="DD31" i="140" s="1"/>
  <c r="CH31" i="140"/>
  <c r="DE31" i="140" s="1"/>
  <c r="CI31" i="140"/>
  <c r="DF31" i="140" s="1"/>
  <c r="CJ31" i="140"/>
  <c r="DG31" i="140" s="1"/>
  <c r="CK31" i="140"/>
  <c r="DH31" i="140" s="1"/>
  <c r="CL31" i="140"/>
  <c r="DI31" i="140" s="1"/>
  <c r="CM31" i="140"/>
  <c r="DJ31" i="140" s="1"/>
  <c r="CN31" i="140"/>
  <c r="DK31" i="140" s="1"/>
  <c r="CO31" i="140"/>
  <c r="DL31" i="140" s="1"/>
  <c r="CP31" i="140"/>
  <c r="DM31" i="140" s="1"/>
  <c r="DN31" i="140" s="1"/>
  <c r="BW32" i="140"/>
  <c r="CT32" i="140" s="1"/>
  <c r="BX32" i="140"/>
  <c r="CU32" i="140" s="1"/>
  <c r="BY32" i="140"/>
  <c r="BZ32" i="140"/>
  <c r="CW32" i="140" s="1"/>
  <c r="CA32" i="140"/>
  <c r="CX32" i="140" s="1"/>
  <c r="CB32" i="140"/>
  <c r="CY32" i="140" s="1"/>
  <c r="CC32" i="140"/>
  <c r="CZ32" i="140" s="1"/>
  <c r="CD32" i="140"/>
  <c r="DA32" i="140" s="1"/>
  <c r="CE32" i="140"/>
  <c r="DB32" i="140" s="1"/>
  <c r="CF32" i="140"/>
  <c r="DC32" i="140" s="1"/>
  <c r="CG32" i="140"/>
  <c r="DD32" i="140" s="1"/>
  <c r="CH32" i="140"/>
  <c r="DE32" i="140" s="1"/>
  <c r="CI32" i="140"/>
  <c r="DF32" i="140" s="1"/>
  <c r="CJ32" i="140"/>
  <c r="DG32" i="140" s="1"/>
  <c r="CK32" i="140"/>
  <c r="DH32" i="140" s="1"/>
  <c r="CL32" i="140"/>
  <c r="DI32" i="140" s="1"/>
  <c r="CM32" i="140"/>
  <c r="DJ32" i="140" s="1"/>
  <c r="CN32" i="140"/>
  <c r="DK32" i="140" s="1"/>
  <c r="CO32" i="140"/>
  <c r="DL32" i="140" s="1"/>
  <c r="CP32" i="140"/>
  <c r="DM32" i="140" s="1"/>
  <c r="DN32" i="140" s="1"/>
  <c r="BW33" i="140"/>
  <c r="CT33" i="140" s="1"/>
  <c r="BX33" i="140"/>
  <c r="CU33" i="140" s="1"/>
  <c r="BY33" i="140"/>
  <c r="BZ33" i="140"/>
  <c r="CW33" i="140" s="1"/>
  <c r="CA33" i="140"/>
  <c r="CX33" i="140" s="1"/>
  <c r="CB33" i="140"/>
  <c r="CY33" i="140" s="1"/>
  <c r="CC33" i="140"/>
  <c r="CZ33" i="140" s="1"/>
  <c r="CD33" i="140"/>
  <c r="DA33" i="140" s="1"/>
  <c r="CE33" i="140"/>
  <c r="DB33" i="140" s="1"/>
  <c r="CF33" i="140"/>
  <c r="DC33" i="140" s="1"/>
  <c r="CG33" i="140"/>
  <c r="DD33" i="140" s="1"/>
  <c r="CH33" i="140"/>
  <c r="DE33" i="140" s="1"/>
  <c r="CI33" i="140"/>
  <c r="DF33" i="140" s="1"/>
  <c r="CJ33" i="140"/>
  <c r="DG33" i="140" s="1"/>
  <c r="CK33" i="140"/>
  <c r="DH33" i="140" s="1"/>
  <c r="CL33" i="140"/>
  <c r="DI33" i="140" s="1"/>
  <c r="CM33" i="140"/>
  <c r="DJ33" i="140" s="1"/>
  <c r="CN33" i="140"/>
  <c r="DK33" i="140" s="1"/>
  <c r="CO33" i="140"/>
  <c r="DL33" i="140" s="1"/>
  <c r="CP33" i="140"/>
  <c r="DM33" i="140" s="1"/>
  <c r="DN33" i="140" s="1"/>
  <c r="BW34" i="140"/>
  <c r="BX34" i="140"/>
  <c r="CU34" i="140" s="1"/>
  <c r="BY34" i="140"/>
  <c r="CV34" i="140" s="1"/>
  <c r="BZ34" i="140"/>
  <c r="CW34" i="140" s="1"/>
  <c r="CA34" i="140"/>
  <c r="CX34" i="140" s="1"/>
  <c r="CB34" i="140"/>
  <c r="CY34" i="140" s="1"/>
  <c r="CC34" i="140"/>
  <c r="CZ34" i="140" s="1"/>
  <c r="CD34" i="140"/>
  <c r="DA34" i="140" s="1"/>
  <c r="CE34" i="140"/>
  <c r="DB34" i="140" s="1"/>
  <c r="CF34" i="140"/>
  <c r="DC34" i="140" s="1"/>
  <c r="CG34" i="140"/>
  <c r="DD34" i="140" s="1"/>
  <c r="CH34" i="140"/>
  <c r="DE34" i="140" s="1"/>
  <c r="CI34" i="140"/>
  <c r="DF34" i="140" s="1"/>
  <c r="CJ34" i="140"/>
  <c r="DG34" i="140" s="1"/>
  <c r="CK34" i="140"/>
  <c r="DH34" i="140" s="1"/>
  <c r="CL34" i="140"/>
  <c r="DI34" i="140" s="1"/>
  <c r="CM34" i="140"/>
  <c r="DJ34" i="140" s="1"/>
  <c r="CN34" i="140"/>
  <c r="DK34" i="140" s="1"/>
  <c r="CO34" i="140"/>
  <c r="DL34" i="140" s="1"/>
  <c r="CP34" i="140"/>
  <c r="DM34" i="140" s="1"/>
  <c r="DN34" i="140" s="1"/>
  <c r="BW35" i="140"/>
  <c r="CT35" i="140" s="1"/>
  <c r="BX35" i="140"/>
  <c r="BY35" i="140"/>
  <c r="CV35" i="140" s="1"/>
  <c r="BZ35" i="140"/>
  <c r="CW35" i="140" s="1"/>
  <c r="CA35" i="140"/>
  <c r="CX35" i="140" s="1"/>
  <c r="CB35" i="140"/>
  <c r="CY35" i="140" s="1"/>
  <c r="CC35" i="140"/>
  <c r="CZ35" i="140" s="1"/>
  <c r="CD35" i="140"/>
  <c r="DA35" i="140" s="1"/>
  <c r="CE35" i="140"/>
  <c r="DB35" i="140" s="1"/>
  <c r="CF35" i="140"/>
  <c r="DC35" i="140" s="1"/>
  <c r="CG35" i="140"/>
  <c r="DD35" i="140" s="1"/>
  <c r="CH35" i="140"/>
  <c r="DE35" i="140" s="1"/>
  <c r="CI35" i="140"/>
  <c r="DF35" i="140" s="1"/>
  <c r="CJ35" i="140"/>
  <c r="DG35" i="140" s="1"/>
  <c r="CK35" i="140"/>
  <c r="DH35" i="140" s="1"/>
  <c r="CL35" i="140"/>
  <c r="DI35" i="140" s="1"/>
  <c r="CM35" i="140"/>
  <c r="DJ35" i="140" s="1"/>
  <c r="CN35" i="140"/>
  <c r="DK35" i="140" s="1"/>
  <c r="CO35" i="140"/>
  <c r="DL35" i="140" s="1"/>
  <c r="CP35" i="140"/>
  <c r="DM35" i="140" s="1"/>
  <c r="DN35" i="140" s="1"/>
  <c r="BW36" i="140"/>
  <c r="BX36" i="140"/>
  <c r="CU36" i="140" s="1"/>
  <c r="BY36" i="140"/>
  <c r="CV36" i="140" s="1"/>
  <c r="BZ36" i="140"/>
  <c r="CW36" i="140" s="1"/>
  <c r="CA36" i="140"/>
  <c r="CX36" i="140" s="1"/>
  <c r="CB36" i="140"/>
  <c r="CY36" i="140" s="1"/>
  <c r="CC36" i="140"/>
  <c r="CZ36" i="140" s="1"/>
  <c r="CD36" i="140"/>
  <c r="DA36" i="140" s="1"/>
  <c r="CE36" i="140"/>
  <c r="DB36" i="140" s="1"/>
  <c r="CF36" i="140"/>
  <c r="DC36" i="140" s="1"/>
  <c r="CG36" i="140"/>
  <c r="DD36" i="140" s="1"/>
  <c r="CH36" i="140"/>
  <c r="DE36" i="140" s="1"/>
  <c r="CI36" i="140"/>
  <c r="DF36" i="140" s="1"/>
  <c r="CJ36" i="140"/>
  <c r="DG36" i="140" s="1"/>
  <c r="CK36" i="140"/>
  <c r="DH36" i="140" s="1"/>
  <c r="CL36" i="140"/>
  <c r="DI36" i="140" s="1"/>
  <c r="CM36" i="140"/>
  <c r="DJ36" i="140" s="1"/>
  <c r="CN36" i="140"/>
  <c r="DK36" i="140" s="1"/>
  <c r="CO36" i="140"/>
  <c r="DL36" i="140" s="1"/>
  <c r="CP36" i="140"/>
  <c r="DM36" i="140" s="1"/>
  <c r="DN36" i="140" s="1"/>
  <c r="BW37" i="140"/>
  <c r="CT37" i="140" s="1"/>
  <c r="BX37" i="140"/>
  <c r="BY37" i="140"/>
  <c r="CV37" i="140" s="1"/>
  <c r="BZ37" i="140"/>
  <c r="CW37" i="140" s="1"/>
  <c r="CA37" i="140"/>
  <c r="CX37" i="140" s="1"/>
  <c r="CB37" i="140"/>
  <c r="CY37" i="140" s="1"/>
  <c r="CC37" i="140"/>
  <c r="CZ37" i="140" s="1"/>
  <c r="CD37" i="140"/>
  <c r="DA37" i="140" s="1"/>
  <c r="CE37" i="140"/>
  <c r="DB37" i="140" s="1"/>
  <c r="CF37" i="140"/>
  <c r="DC37" i="140" s="1"/>
  <c r="CG37" i="140"/>
  <c r="DD37" i="140" s="1"/>
  <c r="CH37" i="140"/>
  <c r="DE37" i="140" s="1"/>
  <c r="CI37" i="140"/>
  <c r="DF37" i="140" s="1"/>
  <c r="CJ37" i="140"/>
  <c r="DG37" i="140" s="1"/>
  <c r="CK37" i="140"/>
  <c r="DH37" i="140" s="1"/>
  <c r="CL37" i="140"/>
  <c r="DI37" i="140" s="1"/>
  <c r="CM37" i="140"/>
  <c r="DJ37" i="140" s="1"/>
  <c r="CN37" i="140"/>
  <c r="DK37" i="140" s="1"/>
  <c r="CO37" i="140"/>
  <c r="DL37" i="140" s="1"/>
  <c r="CP37" i="140"/>
  <c r="DM37" i="140" s="1"/>
  <c r="DN37" i="140" s="1"/>
  <c r="BW38" i="140"/>
  <c r="CT38" i="140" s="1"/>
  <c r="BX38" i="140"/>
  <c r="CU38" i="140" s="1"/>
  <c r="BY38" i="140"/>
  <c r="CV38" i="140" s="1"/>
  <c r="BZ38" i="140"/>
  <c r="CW38" i="140" s="1"/>
  <c r="CA38" i="140"/>
  <c r="CB38" i="140"/>
  <c r="CY38" i="140" s="1"/>
  <c r="CC38" i="140"/>
  <c r="CZ38" i="140" s="1"/>
  <c r="CD38" i="140"/>
  <c r="DA38" i="140" s="1"/>
  <c r="CE38" i="140"/>
  <c r="DB38" i="140" s="1"/>
  <c r="CF38" i="140"/>
  <c r="DC38" i="140" s="1"/>
  <c r="CG38" i="140"/>
  <c r="DD38" i="140" s="1"/>
  <c r="CH38" i="140"/>
  <c r="DE38" i="140" s="1"/>
  <c r="CI38" i="140"/>
  <c r="DF38" i="140" s="1"/>
  <c r="CJ38" i="140"/>
  <c r="DG38" i="140" s="1"/>
  <c r="CK38" i="140"/>
  <c r="DH38" i="140" s="1"/>
  <c r="CL38" i="140"/>
  <c r="DI38" i="140" s="1"/>
  <c r="CM38" i="140"/>
  <c r="DJ38" i="140" s="1"/>
  <c r="CN38" i="140"/>
  <c r="DK38" i="140" s="1"/>
  <c r="CO38" i="140"/>
  <c r="DL38" i="140" s="1"/>
  <c r="CP38" i="140"/>
  <c r="DM38" i="140" s="1"/>
  <c r="DN38" i="140" s="1"/>
  <c r="BW39" i="140"/>
  <c r="CT39" i="140" s="1"/>
  <c r="BX39" i="140"/>
  <c r="BY39" i="140"/>
  <c r="CV39" i="140" s="1"/>
  <c r="BZ39" i="140"/>
  <c r="CW39" i="140" s="1"/>
  <c r="CA39" i="140"/>
  <c r="CX39" i="140" s="1"/>
  <c r="CB39" i="140"/>
  <c r="CY39" i="140" s="1"/>
  <c r="CC39" i="140"/>
  <c r="CZ39" i="140" s="1"/>
  <c r="CD39" i="140"/>
  <c r="DA39" i="140" s="1"/>
  <c r="CE39" i="140"/>
  <c r="DB39" i="140" s="1"/>
  <c r="CF39" i="140"/>
  <c r="DC39" i="140" s="1"/>
  <c r="CG39" i="140"/>
  <c r="DD39" i="140" s="1"/>
  <c r="CH39" i="140"/>
  <c r="DE39" i="140" s="1"/>
  <c r="CI39" i="140"/>
  <c r="DF39" i="140" s="1"/>
  <c r="CJ39" i="140"/>
  <c r="DG39" i="140" s="1"/>
  <c r="CK39" i="140"/>
  <c r="DH39" i="140" s="1"/>
  <c r="CL39" i="140"/>
  <c r="DI39" i="140" s="1"/>
  <c r="CM39" i="140"/>
  <c r="DJ39" i="140" s="1"/>
  <c r="CN39" i="140"/>
  <c r="DK39" i="140" s="1"/>
  <c r="CO39" i="140"/>
  <c r="DL39" i="140" s="1"/>
  <c r="CP39" i="140"/>
  <c r="DM39" i="140" s="1"/>
  <c r="DN39" i="140" s="1"/>
  <c r="BW40" i="140"/>
  <c r="CT40" i="140" s="1"/>
  <c r="BX40" i="140"/>
  <c r="CU40" i="140" s="1"/>
  <c r="BY40" i="140"/>
  <c r="BZ40" i="140"/>
  <c r="CW40" i="140" s="1"/>
  <c r="CA40" i="140"/>
  <c r="CX40" i="140" s="1"/>
  <c r="CB40" i="140"/>
  <c r="CY40" i="140" s="1"/>
  <c r="CC40" i="140"/>
  <c r="CZ40" i="140" s="1"/>
  <c r="CD40" i="140"/>
  <c r="DA40" i="140" s="1"/>
  <c r="CE40" i="140"/>
  <c r="DB40" i="140" s="1"/>
  <c r="CF40" i="140"/>
  <c r="DC40" i="140" s="1"/>
  <c r="CG40" i="140"/>
  <c r="DD40" i="140" s="1"/>
  <c r="CH40" i="140"/>
  <c r="DE40" i="140" s="1"/>
  <c r="CI40" i="140"/>
  <c r="DF40" i="140" s="1"/>
  <c r="CJ40" i="140"/>
  <c r="DG40" i="140" s="1"/>
  <c r="CK40" i="140"/>
  <c r="DH40" i="140" s="1"/>
  <c r="CL40" i="140"/>
  <c r="DI40" i="140" s="1"/>
  <c r="CM40" i="140"/>
  <c r="DJ40" i="140" s="1"/>
  <c r="CN40" i="140"/>
  <c r="DK40" i="140" s="1"/>
  <c r="CO40" i="140"/>
  <c r="DL40" i="140" s="1"/>
  <c r="CP40" i="140"/>
  <c r="DM40" i="140" s="1"/>
  <c r="DN40" i="140" s="1"/>
  <c r="BW41" i="140"/>
  <c r="CT41" i="140" s="1"/>
  <c r="BX41" i="140"/>
  <c r="CU41" i="140" s="1"/>
  <c r="BY41" i="140"/>
  <c r="BZ41" i="140"/>
  <c r="CW41" i="140" s="1"/>
  <c r="CA41" i="140"/>
  <c r="CX41" i="140" s="1"/>
  <c r="CB41" i="140"/>
  <c r="CY41" i="140" s="1"/>
  <c r="CC41" i="140"/>
  <c r="CZ41" i="140" s="1"/>
  <c r="CD41" i="140"/>
  <c r="DA41" i="140" s="1"/>
  <c r="CE41" i="140"/>
  <c r="DB41" i="140" s="1"/>
  <c r="CF41" i="140"/>
  <c r="DC41" i="140" s="1"/>
  <c r="CG41" i="140"/>
  <c r="DD41" i="140" s="1"/>
  <c r="CH41" i="140"/>
  <c r="DE41" i="140" s="1"/>
  <c r="CI41" i="140"/>
  <c r="DF41" i="140" s="1"/>
  <c r="CJ41" i="140"/>
  <c r="DG41" i="140" s="1"/>
  <c r="CK41" i="140"/>
  <c r="DH41" i="140" s="1"/>
  <c r="CL41" i="140"/>
  <c r="DI41" i="140" s="1"/>
  <c r="CM41" i="140"/>
  <c r="DJ41" i="140" s="1"/>
  <c r="CN41" i="140"/>
  <c r="DK41" i="140" s="1"/>
  <c r="CO41" i="140"/>
  <c r="DL41" i="140" s="1"/>
  <c r="CP41" i="140"/>
  <c r="DM41" i="140" s="1"/>
  <c r="DN41" i="140" s="1"/>
  <c r="BW42" i="140"/>
  <c r="BX42" i="140"/>
  <c r="CU42" i="140" s="1"/>
  <c r="BY42" i="140"/>
  <c r="CV42" i="140" s="1"/>
  <c r="BZ42" i="140"/>
  <c r="CW42" i="140" s="1"/>
  <c r="CA42" i="140"/>
  <c r="CX42" i="140" s="1"/>
  <c r="CB42" i="140"/>
  <c r="CY42" i="140" s="1"/>
  <c r="CC42" i="140"/>
  <c r="CZ42" i="140" s="1"/>
  <c r="CD42" i="140"/>
  <c r="DA42" i="140" s="1"/>
  <c r="CE42" i="140"/>
  <c r="DB42" i="140" s="1"/>
  <c r="CF42" i="140"/>
  <c r="DC42" i="140" s="1"/>
  <c r="CG42" i="140"/>
  <c r="DD42" i="140" s="1"/>
  <c r="CH42" i="140"/>
  <c r="DE42" i="140" s="1"/>
  <c r="CI42" i="140"/>
  <c r="DF42" i="140" s="1"/>
  <c r="CJ42" i="140"/>
  <c r="DG42" i="140" s="1"/>
  <c r="CK42" i="140"/>
  <c r="DH42" i="140" s="1"/>
  <c r="CL42" i="140"/>
  <c r="DI42" i="140" s="1"/>
  <c r="CM42" i="140"/>
  <c r="DJ42" i="140" s="1"/>
  <c r="CN42" i="140"/>
  <c r="DK42" i="140" s="1"/>
  <c r="CO42" i="140"/>
  <c r="DL42" i="140" s="1"/>
  <c r="CP42" i="140"/>
  <c r="DM42" i="140" s="1"/>
  <c r="DN42" i="140" s="1"/>
  <c r="BW43" i="140"/>
  <c r="CT43" i="140" s="1"/>
  <c r="BX43" i="140"/>
  <c r="BY43" i="140"/>
  <c r="CV43" i="140" s="1"/>
  <c r="BZ43" i="140"/>
  <c r="CW43" i="140" s="1"/>
  <c r="CA43" i="140"/>
  <c r="CX43" i="140" s="1"/>
  <c r="CB43" i="140"/>
  <c r="CY43" i="140" s="1"/>
  <c r="CC43" i="140"/>
  <c r="CZ43" i="140" s="1"/>
  <c r="CD43" i="140"/>
  <c r="DA43" i="140" s="1"/>
  <c r="CE43" i="140"/>
  <c r="DB43" i="140" s="1"/>
  <c r="CF43" i="140"/>
  <c r="DC43" i="140" s="1"/>
  <c r="CG43" i="140"/>
  <c r="DD43" i="140" s="1"/>
  <c r="CH43" i="140"/>
  <c r="DE43" i="140" s="1"/>
  <c r="CI43" i="140"/>
  <c r="DF43" i="140" s="1"/>
  <c r="CJ43" i="140"/>
  <c r="DG43" i="140" s="1"/>
  <c r="CK43" i="140"/>
  <c r="DH43" i="140" s="1"/>
  <c r="CL43" i="140"/>
  <c r="DI43" i="140" s="1"/>
  <c r="CM43" i="140"/>
  <c r="DJ43" i="140" s="1"/>
  <c r="CN43" i="140"/>
  <c r="DK43" i="140" s="1"/>
  <c r="CO43" i="140"/>
  <c r="DL43" i="140" s="1"/>
  <c r="CP43" i="140"/>
  <c r="DM43" i="140" s="1"/>
  <c r="DN43" i="140" s="1"/>
  <c r="BW44" i="140"/>
  <c r="BX44" i="140"/>
  <c r="CU44" i="140" s="1"/>
  <c r="BY44" i="140"/>
  <c r="CV44" i="140" s="1"/>
  <c r="BZ44" i="140"/>
  <c r="CW44" i="140" s="1"/>
  <c r="CA44" i="140"/>
  <c r="CX44" i="140" s="1"/>
  <c r="CB44" i="140"/>
  <c r="CY44" i="140" s="1"/>
  <c r="CC44" i="140"/>
  <c r="CZ44" i="140" s="1"/>
  <c r="CD44" i="140"/>
  <c r="DA44" i="140" s="1"/>
  <c r="CE44" i="140"/>
  <c r="DB44" i="140" s="1"/>
  <c r="CF44" i="140"/>
  <c r="DC44" i="140" s="1"/>
  <c r="CG44" i="140"/>
  <c r="DD44" i="140" s="1"/>
  <c r="CH44" i="140"/>
  <c r="DE44" i="140" s="1"/>
  <c r="CI44" i="140"/>
  <c r="DF44" i="140" s="1"/>
  <c r="CJ44" i="140"/>
  <c r="DG44" i="140" s="1"/>
  <c r="CK44" i="140"/>
  <c r="DH44" i="140" s="1"/>
  <c r="CL44" i="140"/>
  <c r="DI44" i="140" s="1"/>
  <c r="CM44" i="140"/>
  <c r="DJ44" i="140" s="1"/>
  <c r="CN44" i="140"/>
  <c r="DK44" i="140" s="1"/>
  <c r="CO44" i="140"/>
  <c r="DL44" i="140" s="1"/>
  <c r="CP44" i="140"/>
  <c r="DM44" i="140" s="1"/>
  <c r="DN44" i="140" s="1"/>
  <c r="BW45" i="140"/>
  <c r="CT45" i="140" s="1"/>
  <c r="BX45" i="140"/>
  <c r="BY45" i="140"/>
  <c r="CV45" i="140" s="1"/>
  <c r="BZ45" i="140"/>
  <c r="CW45" i="140" s="1"/>
  <c r="CA45" i="140"/>
  <c r="CX45" i="140" s="1"/>
  <c r="CB45" i="140"/>
  <c r="CY45" i="140" s="1"/>
  <c r="CC45" i="140"/>
  <c r="CZ45" i="140" s="1"/>
  <c r="CD45" i="140"/>
  <c r="DA45" i="140" s="1"/>
  <c r="CE45" i="140"/>
  <c r="DB45" i="140" s="1"/>
  <c r="CF45" i="140"/>
  <c r="DC45" i="140" s="1"/>
  <c r="CG45" i="140"/>
  <c r="DD45" i="140" s="1"/>
  <c r="CH45" i="140"/>
  <c r="DE45" i="140" s="1"/>
  <c r="CI45" i="140"/>
  <c r="DF45" i="140" s="1"/>
  <c r="CJ45" i="140"/>
  <c r="DG45" i="140" s="1"/>
  <c r="CK45" i="140"/>
  <c r="DH45" i="140" s="1"/>
  <c r="CL45" i="140"/>
  <c r="DI45" i="140" s="1"/>
  <c r="CM45" i="140"/>
  <c r="DJ45" i="140" s="1"/>
  <c r="CN45" i="140"/>
  <c r="DK45" i="140" s="1"/>
  <c r="CO45" i="140"/>
  <c r="DL45" i="140" s="1"/>
  <c r="CP45" i="140"/>
  <c r="DM45" i="140" s="1"/>
  <c r="DN45" i="140" s="1"/>
  <c r="BW46" i="140"/>
  <c r="CT46" i="140" s="1"/>
  <c r="BX46" i="140"/>
  <c r="CU46" i="140" s="1"/>
  <c r="BY46" i="140"/>
  <c r="CV46" i="140" s="1"/>
  <c r="BZ46" i="140"/>
  <c r="CW46" i="140" s="1"/>
  <c r="CA46" i="140"/>
  <c r="CB46" i="140"/>
  <c r="CY46" i="140" s="1"/>
  <c r="CC46" i="140"/>
  <c r="CZ46" i="140" s="1"/>
  <c r="CD46" i="140"/>
  <c r="DA46" i="140" s="1"/>
  <c r="CE46" i="140"/>
  <c r="DB46" i="140" s="1"/>
  <c r="CF46" i="140"/>
  <c r="DC46" i="140" s="1"/>
  <c r="CG46" i="140"/>
  <c r="DD46" i="140" s="1"/>
  <c r="CH46" i="140"/>
  <c r="DE46" i="140" s="1"/>
  <c r="CI46" i="140"/>
  <c r="DF46" i="140" s="1"/>
  <c r="CJ46" i="140"/>
  <c r="DG46" i="140" s="1"/>
  <c r="CK46" i="140"/>
  <c r="DH46" i="140" s="1"/>
  <c r="CL46" i="140"/>
  <c r="DI46" i="140" s="1"/>
  <c r="CM46" i="140"/>
  <c r="DJ46" i="140" s="1"/>
  <c r="CN46" i="140"/>
  <c r="DK46" i="140" s="1"/>
  <c r="CO46" i="140"/>
  <c r="DL46" i="140" s="1"/>
  <c r="CP46" i="140"/>
  <c r="DM46" i="140" s="1"/>
  <c r="DN46" i="140" s="1"/>
  <c r="BW47" i="140"/>
  <c r="CT47" i="140" s="1"/>
  <c r="BX47" i="140"/>
  <c r="BY47" i="140"/>
  <c r="CV47" i="140" s="1"/>
  <c r="BZ47" i="140"/>
  <c r="CW47" i="140" s="1"/>
  <c r="CA47" i="140"/>
  <c r="CX47" i="140" s="1"/>
  <c r="CB47" i="140"/>
  <c r="CY47" i="140" s="1"/>
  <c r="CC47" i="140"/>
  <c r="CZ47" i="140" s="1"/>
  <c r="CD47" i="140"/>
  <c r="DA47" i="140" s="1"/>
  <c r="CE47" i="140"/>
  <c r="DB47" i="140" s="1"/>
  <c r="CF47" i="140"/>
  <c r="DC47" i="140" s="1"/>
  <c r="CG47" i="140"/>
  <c r="DD47" i="140" s="1"/>
  <c r="CH47" i="140"/>
  <c r="DE47" i="140" s="1"/>
  <c r="CI47" i="140"/>
  <c r="DF47" i="140" s="1"/>
  <c r="CJ47" i="140"/>
  <c r="DG47" i="140" s="1"/>
  <c r="CK47" i="140"/>
  <c r="DH47" i="140" s="1"/>
  <c r="CL47" i="140"/>
  <c r="DI47" i="140" s="1"/>
  <c r="CM47" i="140"/>
  <c r="DJ47" i="140" s="1"/>
  <c r="CN47" i="140"/>
  <c r="DK47" i="140" s="1"/>
  <c r="CO47" i="140"/>
  <c r="DL47" i="140" s="1"/>
  <c r="CP47" i="140"/>
  <c r="DM47" i="140" s="1"/>
  <c r="DN47" i="140" s="1"/>
  <c r="BW48" i="140"/>
  <c r="CT48" i="140" s="1"/>
  <c r="BX48" i="140"/>
  <c r="CU48" i="140" s="1"/>
  <c r="BY48" i="140"/>
  <c r="BZ48" i="140"/>
  <c r="CW48" i="140" s="1"/>
  <c r="CA48" i="140"/>
  <c r="CX48" i="140" s="1"/>
  <c r="CB48" i="140"/>
  <c r="CY48" i="140" s="1"/>
  <c r="CC48" i="140"/>
  <c r="CZ48" i="140" s="1"/>
  <c r="CD48" i="140"/>
  <c r="DA48" i="140" s="1"/>
  <c r="CE48" i="140"/>
  <c r="DB48" i="140" s="1"/>
  <c r="CF48" i="140"/>
  <c r="DC48" i="140" s="1"/>
  <c r="CG48" i="140"/>
  <c r="DD48" i="140" s="1"/>
  <c r="CH48" i="140"/>
  <c r="DE48" i="140" s="1"/>
  <c r="CI48" i="140"/>
  <c r="DF48" i="140" s="1"/>
  <c r="CJ48" i="140"/>
  <c r="DG48" i="140" s="1"/>
  <c r="CK48" i="140"/>
  <c r="DH48" i="140" s="1"/>
  <c r="CL48" i="140"/>
  <c r="DI48" i="140" s="1"/>
  <c r="CM48" i="140"/>
  <c r="DJ48" i="140" s="1"/>
  <c r="CN48" i="140"/>
  <c r="DK48" i="140" s="1"/>
  <c r="CO48" i="140"/>
  <c r="DL48" i="140" s="1"/>
  <c r="CP48" i="140"/>
  <c r="DM48" i="140" s="1"/>
  <c r="DN48" i="140" s="1"/>
  <c r="BW49" i="140"/>
  <c r="CT49" i="140" s="1"/>
  <c r="BX49" i="140"/>
  <c r="CU49" i="140" s="1"/>
  <c r="BY49" i="140"/>
  <c r="CV49" i="140" s="1"/>
  <c r="BZ49" i="140"/>
  <c r="CW49" i="140" s="1"/>
  <c r="CA49" i="140"/>
  <c r="CX49" i="140" s="1"/>
  <c r="CB49" i="140"/>
  <c r="CY49" i="140" s="1"/>
  <c r="CC49" i="140"/>
  <c r="CZ49" i="140" s="1"/>
  <c r="CD49" i="140"/>
  <c r="DA49" i="140" s="1"/>
  <c r="CE49" i="140"/>
  <c r="DB49" i="140" s="1"/>
  <c r="CF49" i="140"/>
  <c r="DC49" i="140" s="1"/>
  <c r="CG49" i="140"/>
  <c r="DD49" i="140" s="1"/>
  <c r="CH49" i="140"/>
  <c r="DE49" i="140" s="1"/>
  <c r="CI49" i="140"/>
  <c r="DF49" i="140" s="1"/>
  <c r="CJ49" i="140"/>
  <c r="DG49" i="140" s="1"/>
  <c r="CK49" i="140"/>
  <c r="DH49" i="140" s="1"/>
  <c r="CL49" i="140"/>
  <c r="DI49" i="140" s="1"/>
  <c r="CM49" i="140"/>
  <c r="DJ49" i="140" s="1"/>
  <c r="CN49" i="140"/>
  <c r="DK49" i="140" s="1"/>
  <c r="CO49" i="140"/>
  <c r="DL49" i="140" s="1"/>
  <c r="CP49" i="140"/>
  <c r="DM49" i="140" s="1"/>
  <c r="DN49" i="140" s="1"/>
  <c r="BW50" i="140"/>
  <c r="BX50" i="140"/>
  <c r="CU50" i="140" s="1"/>
  <c r="BY50" i="140"/>
  <c r="CV50" i="140" s="1"/>
  <c r="BZ50" i="140"/>
  <c r="CW50" i="140" s="1"/>
  <c r="CA50" i="140"/>
  <c r="CX50" i="140" s="1"/>
  <c r="CB50" i="140"/>
  <c r="CY50" i="140" s="1"/>
  <c r="CC50" i="140"/>
  <c r="CZ50" i="140" s="1"/>
  <c r="CD50" i="140"/>
  <c r="DA50" i="140" s="1"/>
  <c r="CE50" i="140"/>
  <c r="DB50" i="140" s="1"/>
  <c r="CF50" i="140"/>
  <c r="DC50" i="140" s="1"/>
  <c r="CG50" i="140"/>
  <c r="DD50" i="140" s="1"/>
  <c r="CH50" i="140"/>
  <c r="DE50" i="140" s="1"/>
  <c r="CI50" i="140"/>
  <c r="DF50" i="140" s="1"/>
  <c r="CJ50" i="140"/>
  <c r="DG50" i="140" s="1"/>
  <c r="CK50" i="140"/>
  <c r="DH50" i="140" s="1"/>
  <c r="CL50" i="140"/>
  <c r="DI50" i="140" s="1"/>
  <c r="CM50" i="140"/>
  <c r="DJ50" i="140" s="1"/>
  <c r="CN50" i="140"/>
  <c r="DK50" i="140" s="1"/>
  <c r="CO50" i="140"/>
  <c r="DL50" i="140" s="1"/>
  <c r="CP50" i="140"/>
  <c r="DM50" i="140" s="1"/>
  <c r="DN50" i="140" s="1"/>
  <c r="BW51" i="140"/>
  <c r="CT51" i="140" s="1"/>
  <c r="BX51" i="140"/>
  <c r="BY51" i="140"/>
  <c r="CV51" i="140" s="1"/>
  <c r="BZ51" i="140"/>
  <c r="CW51" i="140" s="1"/>
  <c r="CA51" i="140"/>
  <c r="CX51" i="140" s="1"/>
  <c r="CB51" i="140"/>
  <c r="CY51" i="140" s="1"/>
  <c r="CC51" i="140"/>
  <c r="CZ51" i="140" s="1"/>
  <c r="CD51" i="140"/>
  <c r="DA51" i="140" s="1"/>
  <c r="CE51" i="140"/>
  <c r="DB51" i="140" s="1"/>
  <c r="CF51" i="140"/>
  <c r="DC51" i="140" s="1"/>
  <c r="CG51" i="140"/>
  <c r="DD51" i="140" s="1"/>
  <c r="CH51" i="140"/>
  <c r="DE51" i="140" s="1"/>
  <c r="CI51" i="140"/>
  <c r="DF51" i="140" s="1"/>
  <c r="CJ51" i="140"/>
  <c r="DG51" i="140" s="1"/>
  <c r="CK51" i="140"/>
  <c r="DH51" i="140" s="1"/>
  <c r="CL51" i="140"/>
  <c r="DI51" i="140" s="1"/>
  <c r="CM51" i="140"/>
  <c r="DJ51" i="140" s="1"/>
  <c r="CN51" i="140"/>
  <c r="DK51" i="140" s="1"/>
  <c r="CO51" i="140"/>
  <c r="DL51" i="140" s="1"/>
  <c r="CP51" i="140"/>
  <c r="DM51" i="140" s="1"/>
  <c r="DN51" i="140" s="1"/>
  <c r="BW52" i="140"/>
  <c r="BX52" i="140"/>
  <c r="CU52" i="140" s="1"/>
  <c r="BY52" i="140"/>
  <c r="CV52" i="140" s="1"/>
  <c r="BZ52" i="140"/>
  <c r="CW52" i="140" s="1"/>
  <c r="CA52" i="140"/>
  <c r="CX52" i="140" s="1"/>
  <c r="CB52" i="140"/>
  <c r="CY52" i="140" s="1"/>
  <c r="CC52" i="140"/>
  <c r="CZ52" i="140" s="1"/>
  <c r="CD52" i="140"/>
  <c r="DA52" i="140" s="1"/>
  <c r="CE52" i="140"/>
  <c r="DB52" i="140" s="1"/>
  <c r="CF52" i="140"/>
  <c r="DC52" i="140" s="1"/>
  <c r="CG52" i="140"/>
  <c r="DD52" i="140" s="1"/>
  <c r="CH52" i="140"/>
  <c r="DE52" i="140" s="1"/>
  <c r="CI52" i="140"/>
  <c r="DF52" i="140" s="1"/>
  <c r="CJ52" i="140"/>
  <c r="DG52" i="140" s="1"/>
  <c r="CK52" i="140"/>
  <c r="DH52" i="140" s="1"/>
  <c r="CL52" i="140"/>
  <c r="DI52" i="140" s="1"/>
  <c r="CM52" i="140"/>
  <c r="DJ52" i="140" s="1"/>
  <c r="CN52" i="140"/>
  <c r="DK52" i="140" s="1"/>
  <c r="CO52" i="140"/>
  <c r="DL52" i="140" s="1"/>
  <c r="CP52" i="140"/>
  <c r="DM52" i="140" s="1"/>
  <c r="DN52" i="140" s="1"/>
  <c r="BW53" i="140"/>
  <c r="CT53" i="140" s="1"/>
  <c r="BX53" i="140"/>
  <c r="BY53" i="140"/>
  <c r="CV53" i="140" s="1"/>
  <c r="BZ53" i="140"/>
  <c r="CW53" i="140" s="1"/>
  <c r="CA53" i="140"/>
  <c r="CX53" i="140" s="1"/>
  <c r="CB53" i="140"/>
  <c r="CY53" i="140" s="1"/>
  <c r="CC53" i="140"/>
  <c r="CZ53" i="140" s="1"/>
  <c r="CD53" i="140"/>
  <c r="DA53" i="140" s="1"/>
  <c r="CE53" i="140"/>
  <c r="DB53" i="140" s="1"/>
  <c r="CF53" i="140"/>
  <c r="DC53" i="140" s="1"/>
  <c r="CG53" i="140"/>
  <c r="DD53" i="140" s="1"/>
  <c r="CH53" i="140"/>
  <c r="DE53" i="140" s="1"/>
  <c r="CI53" i="140"/>
  <c r="DF53" i="140" s="1"/>
  <c r="CJ53" i="140"/>
  <c r="DG53" i="140" s="1"/>
  <c r="CK53" i="140"/>
  <c r="DH53" i="140" s="1"/>
  <c r="CL53" i="140"/>
  <c r="DI53" i="140" s="1"/>
  <c r="CM53" i="140"/>
  <c r="DJ53" i="140" s="1"/>
  <c r="CN53" i="140"/>
  <c r="DK53" i="140" s="1"/>
  <c r="CO53" i="140"/>
  <c r="DL53" i="140" s="1"/>
  <c r="CP53" i="140"/>
  <c r="DM53" i="140" s="1"/>
  <c r="DN53" i="140" s="1"/>
  <c r="BW54" i="140"/>
  <c r="CT54" i="140" s="1"/>
  <c r="BX54" i="140"/>
  <c r="CU54" i="140" s="1"/>
  <c r="BY54" i="140"/>
  <c r="CV54" i="140" s="1"/>
  <c r="BZ54" i="140"/>
  <c r="CW54" i="140" s="1"/>
  <c r="CA54" i="140"/>
  <c r="CB54" i="140"/>
  <c r="CY54" i="140" s="1"/>
  <c r="CC54" i="140"/>
  <c r="CZ54" i="140" s="1"/>
  <c r="CD54" i="140"/>
  <c r="DA54" i="140" s="1"/>
  <c r="CE54" i="140"/>
  <c r="DB54" i="140" s="1"/>
  <c r="CF54" i="140"/>
  <c r="DC54" i="140" s="1"/>
  <c r="CG54" i="140"/>
  <c r="DD54" i="140" s="1"/>
  <c r="CH54" i="140"/>
  <c r="DE54" i="140" s="1"/>
  <c r="CI54" i="140"/>
  <c r="DF54" i="140" s="1"/>
  <c r="CJ54" i="140"/>
  <c r="DG54" i="140" s="1"/>
  <c r="CK54" i="140"/>
  <c r="DH54" i="140" s="1"/>
  <c r="CL54" i="140"/>
  <c r="DI54" i="140" s="1"/>
  <c r="CM54" i="140"/>
  <c r="DJ54" i="140" s="1"/>
  <c r="CN54" i="140"/>
  <c r="DK54" i="140" s="1"/>
  <c r="CO54" i="140"/>
  <c r="DL54" i="140" s="1"/>
  <c r="CP54" i="140"/>
  <c r="DM54" i="140" s="1"/>
  <c r="DN54" i="140" s="1"/>
  <c r="BW55" i="140"/>
  <c r="CT55" i="140" s="1"/>
  <c r="BX55" i="140"/>
  <c r="BY55" i="140"/>
  <c r="CV55" i="140" s="1"/>
  <c r="BZ55" i="140"/>
  <c r="CW55" i="140" s="1"/>
  <c r="CA55" i="140"/>
  <c r="CX55" i="140" s="1"/>
  <c r="CB55" i="140"/>
  <c r="CY55" i="140" s="1"/>
  <c r="CC55" i="140"/>
  <c r="CZ55" i="140" s="1"/>
  <c r="CD55" i="140"/>
  <c r="DA55" i="140" s="1"/>
  <c r="CE55" i="140"/>
  <c r="DB55" i="140" s="1"/>
  <c r="CF55" i="140"/>
  <c r="DC55" i="140" s="1"/>
  <c r="CG55" i="140"/>
  <c r="DD55" i="140" s="1"/>
  <c r="CH55" i="140"/>
  <c r="DE55" i="140" s="1"/>
  <c r="CI55" i="140"/>
  <c r="DF55" i="140" s="1"/>
  <c r="CJ55" i="140"/>
  <c r="DG55" i="140" s="1"/>
  <c r="CK55" i="140"/>
  <c r="DH55" i="140" s="1"/>
  <c r="CL55" i="140"/>
  <c r="DI55" i="140" s="1"/>
  <c r="CM55" i="140"/>
  <c r="DJ55" i="140" s="1"/>
  <c r="CN55" i="140"/>
  <c r="DK55" i="140" s="1"/>
  <c r="CO55" i="140"/>
  <c r="DL55" i="140" s="1"/>
  <c r="CP55" i="140"/>
  <c r="DM55" i="140" s="1"/>
  <c r="DN55" i="140" s="1"/>
  <c r="BW56" i="140"/>
  <c r="CT56" i="140" s="1"/>
  <c r="BX56" i="140"/>
  <c r="CU56" i="140" s="1"/>
  <c r="BY56" i="140"/>
  <c r="BZ56" i="140"/>
  <c r="CW56" i="140" s="1"/>
  <c r="CA56" i="140"/>
  <c r="CX56" i="140" s="1"/>
  <c r="CB56" i="140"/>
  <c r="CY56" i="140" s="1"/>
  <c r="CC56" i="140"/>
  <c r="CZ56" i="140" s="1"/>
  <c r="CD56" i="140"/>
  <c r="DA56" i="140" s="1"/>
  <c r="CE56" i="140"/>
  <c r="DB56" i="140" s="1"/>
  <c r="CF56" i="140"/>
  <c r="DC56" i="140" s="1"/>
  <c r="CG56" i="140"/>
  <c r="DD56" i="140" s="1"/>
  <c r="CH56" i="140"/>
  <c r="DE56" i="140" s="1"/>
  <c r="CI56" i="140"/>
  <c r="DF56" i="140" s="1"/>
  <c r="CJ56" i="140"/>
  <c r="DG56" i="140" s="1"/>
  <c r="CK56" i="140"/>
  <c r="DH56" i="140" s="1"/>
  <c r="CL56" i="140"/>
  <c r="DI56" i="140" s="1"/>
  <c r="CM56" i="140"/>
  <c r="DJ56" i="140" s="1"/>
  <c r="CN56" i="140"/>
  <c r="DK56" i="140" s="1"/>
  <c r="CO56" i="140"/>
  <c r="DL56" i="140" s="1"/>
  <c r="CP56" i="140"/>
  <c r="DM56" i="140" s="1"/>
  <c r="DN56" i="140" s="1"/>
  <c r="BW57" i="140"/>
  <c r="CT57" i="140" s="1"/>
  <c r="BX57" i="140"/>
  <c r="CU57" i="140" s="1"/>
  <c r="BY57" i="140"/>
  <c r="BZ57" i="140"/>
  <c r="CW57" i="140" s="1"/>
  <c r="CA57" i="140"/>
  <c r="CX57" i="140" s="1"/>
  <c r="CB57" i="140"/>
  <c r="CY57" i="140" s="1"/>
  <c r="CC57" i="140"/>
  <c r="CZ57" i="140" s="1"/>
  <c r="CD57" i="140"/>
  <c r="DA57" i="140" s="1"/>
  <c r="CE57" i="140"/>
  <c r="DB57" i="140" s="1"/>
  <c r="CF57" i="140"/>
  <c r="DC57" i="140" s="1"/>
  <c r="CG57" i="140"/>
  <c r="DD57" i="140" s="1"/>
  <c r="CH57" i="140"/>
  <c r="DE57" i="140" s="1"/>
  <c r="CI57" i="140"/>
  <c r="DF57" i="140" s="1"/>
  <c r="CJ57" i="140"/>
  <c r="DG57" i="140" s="1"/>
  <c r="CK57" i="140"/>
  <c r="DH57" i="140" s="1"/>
  <c r="CL57" i="140"/>
  <c r="DI57" i="140" s="1"/>
  <c r="CM57" i="140"/>
  <c r="DJ57" i="140" s="1"/>
  <c r="CN57" i="140"/>
  <c r="DK57" i="140" s="1"/>
  <c r="CO57" i="140"/>
  <c r="DL57" i="140" s="1"/>
  <c r="CP57" i="140"/>
  <c r="DM57" i="140" s="1"/>
  <c r="DN57" i="140" s="1"/>
  <c r="BW58" i="140"/>
  <c r="BX58" i="140"/>
  <c r="CU58" i="140" s="1"/>
  <c r="BY58" i="140"/>
  <c r="CV58" i="140" s="1"/>
  <c r="BZ58" i="140"/>
  <c r="CW58" i="140" s="1"/>
  <c r="CA58" i="140"/>
  <c r="CX58" i="140" s="1"/>
  <c r="CB58" i="140"/>
  <c r="CY58" i="140" s="1"/>
  <c r="CC58" i="140"/>
  <c r="CZ58" i="140" s="1"/>
  <c r="CD58" i="140"/>
  <c r="DA58" i="140" s="1"/>
  <c r="CE58" i="140"/>
  <c r="DB58" i="140" s="1"/>
  <c r="CF58" i="140"/>
  <c r="DC58" i="140" s="1"/>
  <c r="CG58" i="140"/>
  <c r="DD58" i="140" s="1"/>
  <c r="CH58" i="140"/>
  <c r="DE58" i="140" s="1"/>
  <c r="CI58" i="140"/>
  <c r="DF58" i="140" s="1"/>
  <c r="CJ58" i="140"/>
  <c r="DG58" i="140" s="1"/>
  <c r="CK58" i="140"/>
  <c r="DH58" i="140" s="1"/>
  <c r="CL58" i="140"/>
  <c r="DI58" i="140" s="1"/>
  <c r="CM58" i="140"/>
  <c r="DJ58" i="140" s="1"/>
  <c r="CN58" i="140"/>
  <c r="DK58" i="140" s="1"/>
  <c r="CO58" i="140"/>
  <c r="DL58" i="140" s="1"/>
  <c r="CP58" i="140"/>
  <c r="DM58" i="140" s="1"/>
  <c r="DN58" i="140" s="1"/>
  <c r="BW59" i="140"/>
  <c r="CT59" i="140" s="1"/>
  <c r="BX59" i="140"/>
  <c r="BY59" i="140"/>
  <c r="CV59" i="140" s="1"/>
  <c r="BZ59" i="140"/>
  <c r="CW59" i="140" s="1"/>
  <c r="CA59" i="140"/>
  <c r="CX59" i="140" s="1"/>
  <c r="CB59" i="140"/>
  <c r="CY59" i="140" s="1"/>
  <c r="CC59" i="140"/>
  <c r="CZ59" i="140" s="1"/>
  <c r="CD59" i="140"/>
  <c r="DA59" i="140" s="1"/>
  <c r="CE59" i="140"/>
  <c r="DB59" i="140" s="1"/>
  <c r="CF59" i="140"/>
  <c r="DC59" i="140" s="1"/>
  <c r="CG59" i="140"/>
  <c r="DD59" i="140" s="1"/>
  <c r="CH59" i="140"/>
  <c r="DE59" i="140" s="1"/>
  <c r="CI59" i="140"/>
  <c r="DF59" i="140" s="1"/>
  <c r="CJ59" i="140"/>
  <c r="DG59" i="140" s="1"/>
  <c r="CK59" i="140"/>
  <c r="DH59" i="140" s="1"/>
  <c r="CL59" i="140"/>
  <c r="DI59" i="140" s="1"/>
  <c r="CM59" i="140"/>
  <c r="DJ59" i="140" s="1"/>
  <c r="CN59" i="140"/>
  <c r="DK59" i="140" s="1"/>
  <c r="CO59" i="140"/>
  <c r="DL59" i="140" s="1"/>
  <c r="CP59" i="140"/>
  <c r="DM59" i="140" s="1"/>
  <c r="DN59" i="140" s="1"/>
  <c r="BW60" i="140"/>
  <c r="BX60" i="140"/>
  <c r="CU60" i="140" s="1"/>
  <c r="BY60" i="140"/>
  <c r="CV60" i="140" s="1"/>
  <c r="BZ60" i="140"/>
  <c r="CW60" i="140" s="1"/>
  <c r="CA60" i="140"/>
  <c r="CX60" i="140" s="1"/>
  <c r="CB60" i="140"/>
  <c r="CY60" i="140" s="1"/>
  <c r="CC60" i="140"/>
  <c r="CZ60" i="140" s="1"/>
  <c r="CD60" i="140"/>
  <c r="DA60" i="140" s="1"/>
  <c r="CE60" i="140"/>
  <c r="DB60" i="140" s="1"/>
  <c r="CF60" i="140"/>
  <c r="DC60" i="140" s="1"/>
  <c r="CG60" i="140"/>
  <c r="DD60" i="140" s="1"/>
  <c r="CH60" i="140"/>
  <c r="DE60" i="140" s="1"/>
  <c r="CI60" i="140"/>
  <c r="DF60" i="140" s="1"/>
  <c r="CJ60" i="140"/>
  <c r="DG60" i="140" s="1"/>
  <c r="CK60" i="140"/>
  <c r="DH60" i="140" s="1"/>
  <c r="CL60" i="140"/>
  <c r="DI60" i="140" s="1"/>
  <c r="CM60" i="140"/>
  <c r="DJ60" i="140" s="1"/>
  <c r="CN60" i="140"/>
  <c r="DK60" i="140" s="1"/>
  <c r="CO60" i="140"/>
  <c r="DL60" i="140" s="1"/>
  <c r="CP60" i="140"/>
  <c r="DM60" i="140" s="1"/>
  <c r="DN60" i="140" s="1"/>
  <c r="BW61" i="140"/>
  <c r="CT61" i="140" s="1"/>
  <c r="BX61" i="140"/>
  <c r="BY61" i="140"/>
  <c r="CV61" i="140" s="1"/>
  <c r="BZ61" i="140"/>
  <c r="CW61" i="140" s="1"/>
  <c r="CA61" i="140"/>
  <c r="CX61" i="140" s="1"/>
  <c r="CB61" i="140"/>
  <c r="CY61" i="140" s="1"/>
  <c r="CC61" i="140"/>
  <c r="CZ61" i="140" s="1"/>
  <c r="CD61" i="140"/>
  <c r="DA61" i="140" s="1"/>
  <c r="CE61" i="140"/>
  <c r="DB61" i="140" s="1"/>
  <c r="CF61" i="140"/>
  <c r="DC61" i="140" s="1"/>
  <c r="CG61" i="140"/>
  <c r="DD61" i="140" s="1"/>
  <c r="CH61" i="140"/>
  <c r="DE61" i="140" s="1"/>
  <c r="CI61" i="140"/>
  <c r="DF61" i="140" s="1"/>
  <c r="CJ61" i="140"/>
  <c r="DG61" i="140" s="1"/>
  <c r="CK61" i="140"/>
  <c r="DH61" i="140" s="1"/>
  <c r="CL61" i="140"/>
  <c r="DI61" i="140" s="1"/>
  <c r="CM61" i="140"/>
  <c r="DJ61" i="140" s="1"/>
  <c r="CN61" i="140"/>
  <c r="DK61" i="140" s="1"/>
  <c r="CO61" i="140"/>
  <c r="DL61" i="140" s="1"/>
  <c r="CP61" i="140"/>
  <c r="DM61" i="140" s="1"/>
  <c r="DN61" i="140" s="1"/>
  <c r="BW62" i="140"/>
  <c r="CT62" i="140" s="1"/>
  <c r="BX62" i="140"/>
  <c r="CU62" i="140" s="1"/>
  <c r="BY62" i="140"/>
  <c r="CV62" i="140" s="1"/>
  <c r="BZ62" i="140"/>
  <c r="CW62" i="140" s="1"/>
  <c r="CA62" i="140"/>
  <c r="CB62" i="140"/>
  <c r="CY62" i="140" s="1"/>
  <c r="CC62" i="140"/>
  <c r="CZ62" i="140" s="1"/>
  <c r="CD62" i="140"/>
  <c r="DA62" i="140" s="1"/>
  <c r="CE62" i="140"/>
  <c r="DB62" i="140" s="1"/>
  <c r="CF62" i="140"/>
  <c r="DC62" i="140" s="1"/>
  <c r="CG62" i="140"/>
  <c r="DD62" i="140" s="1"/>
  <c r="CH62" i="140"/>
  <c r="DE62" i="140" s="1"/>
  <c r="CI62" i="140"/>
  <c r="DF62" i="140" s="1"/>
  <c r="CJ62" i="140"/>
  <c r="DG62" i="140" s="1"/>
  <c r="CK62" i="140"/>
  <c r="DH62" i="140" s="1"/>
  <c r="CL62" i="140"/>
  <c r="DI62" i="140" s="1"/>
  <c r="CM62" i="140"/>
  <c r="DJ62" i="140" s="1"/>
  <c r="CN62" i="140"/>
  <c r="DK62" i="140" s="1"/>
  <c r="CO62" i="140"/>
  <c r="DL62" i="140" s="1"/>
  <c r="CP62" i="140"/>
  <c r="DM62" i="140" s="1"/>
  <c r="DN62" i="140" s="1"/>
  <c r="BW63" i="140"/>
  <c r="CT63" i="140" s="1"/>
  <c r="BX63" i="140"/>
  <c r="BY63" i="140"/>
  <c r="CV63" i="140" s="1"/>
  <c r="BZ63" i="140"/>
  <c r="CW63" i="140" s="1"/>
  <c r="CA63" i="140"/>
  <c r="CX63" i="140" s="1"/>
  <c r="CB63" i="140"/>
  <c r="CY63" i="140" s="1"/>
  <c r="CC63" i="140"/>
  <c r="CZ63" i="140" s="1"/>
  <c r="CD63" i="140"/>
  <c r="DA63" i="140" s="1"/>
  <c r="CE63" i="140"/>
  <c r="DB63" i="140" s="1"/>
  <c r="CF63" i="140"/>
  <c r="DC63" i="140" s="1"/>
  <c r="CG63" i="140"/>
  <c r="DD63" i="140" s="1"/>
  <c r="CH63" i="140"/>
  <c r="DE63" i="140" s="1"/>
  <c r="CI63" i="140"/>
  <c r="DF63" i="140" s="1"/>
  <c r="CJ63" i="140"/>
  <c r="DG63" i="140" s="1"/>
  <c r="CK63" i="140"/>
  <c r="DH63" i="140" s="1"/>
  <c r="CL63" i="140"/>
  <c r="DI63" i="140" s="1"/>
  <c r="CM63" i="140"/>
  <c r="DJ63" i="140" s="1"/>
  <c r="CN63" i="140"/>
  <c r="DK63" i="140" s="1"/>
  <c r="CO63" i="140"/>
  <c r="DL63" i="140" s="1"/>
  <c r="CP63" i="140"/>
  <c r="DM63" i="140" s="1"/>
  <c r="DN63" i="140" s="1"/>
  <c r="BW64" i="140"/>
  <c r="CT64" i="140" s="1"/>
  <c r="BX64" i="140"/>
  <c r="CU64" i="140" s="1"/>
  <c r="BY64" i="140"/>
  <c r="BZ64" i="140"/>
  <c r="CW64" i="140" s="1"/>
  <c r="CA64" i="140"/>
  <c r="CX64" i="140" s="1"/>
  <c r="CB64" i="140"/>
  <c r="CY64" i="140" s="1"/>
  <c r="CC64" i="140"/>
  <c r="CZ64" i="140" s="1"/>
  <c r="CD64" i="140"/>
  <c r="DA64" i="140" s="1"/>
  <c r="CE64" i="140"/>
  <c r="DB64" i="140" s="1"/>
  <c r="CF64" i="140"/>
  <c r="DC64" i="140" s="1"/>
  <c r="CG64" i="140"/>
  <c r="DD64" i="140" s="1"/>
  <c r="CH64" i="140"/>
  <c r="DE64" i="140" s="1"/>
  <c r="CI64" i="140"/>
  <c r="DF64" i="140" s="1"/>
  <c r="CJ64" i="140"/>
  <c r="DG64" i="140" s="1"/>
  <c r="CK64" i="140"/>
  <c r="DH64" i="140" s="1"/>
  <c r="CL64" i="140"/>
  <c r="DI64" i="140" s="1"/>
  <c r="CM64" i="140"/>
  <c r="DJ64" i="140" s="1"/>
  <c r="CN64" i="140"/>
  <c r="DK64" i="140" s="1"/>
  <c r="CO64" i="140"/>
  <c r="DL64" i="140" s="1"/>
  <c r="CP64" i="140"/>
  <c r="DM64" i="140" s="1"/>
  <c r="DN64" i="140" s="1"/>
  <c r="BW65" i="140"/>
  <c r="CT65" i="140" s="1"/>
  <c r="BX65" i="140"/>
  <c r="CU65" i="140" s="1"/>
  <c r="BY65" i="140"/>
  <c r="BZ65" i="140"/>
  <c r="CW65" i="140" s="1"/>
  <c r="CA65" i="140"/>
  <c r="CX65" i="140" s="1"/>
  <c r="CB65" i="140"/>
  <c r="CY65" i="140" s="1"/>
  <c r="CC65" i="140"/>
  <c r="CZ65" i="140" s="1"/>
  <c r="CD65" i="140"/>
  <c r="DA65" i="140" s="1"/>
  <c r="CE65" i="140"/>
  <c r="DB65" i="140" s="1"/>
  <c r="CF65" i="140"/>
  <c r="DC65" i="140" s="1"/>
  <c r="CG65" i="140"/>
  <c r="DD65" i="140" s="1"/>
  <c r="CH65" i="140"/>
  <c r="DE65" i="140" s="1"/>
  <c r="CI65" i="140"/>
  <c r="DF65" i="140" s="1"/>
  <c r="CJ65" i="140"/>
  <c r="DG65" i="140" s="1"/>
  <c r="CK65" i="140"/>
  <c r="DH65" i="140" s="1"/>
  <c r="CL65" i="140"/>
  <c r="DI65" i="140" s="1"/>
  <c r="CM65" i="140"/>
  <c r="DJ65" i="140" s="1"/>
  <c r="CN65" i="140"/>
  <c r="DK65" i="140" s="1"/>
  <c r="CO65" i="140"/>
  <c r="DL65" i="140" s="1"/>
  <c r="CP65" i="140"/>
  <c r="DM65" i="140" s="1"/>
  <c r="DN65" i="140" s="1"/>
  <c r="BW66" i="140"/>
  <c r="CT66" i="140" s="1"/>
  <c r="BX66" i="140"/>
  <c r="CU66" i="140" s="1"/>
  <c r="BY66" i="140"/>
  <c r="CV66" i="140" s="1"/>
  <c r="BZ66" i="140"/>
  <c r="CW66" i="140" s="1"/>
  <c r="CA66" i="140"/>
  <c r="CX66" i="140" s="1"/>
  <c r="CB66" i="140"/>
  <c r="CY66" i="140" s="1"/>
  <c r="CC66" i="140"/>
  <c r="CZ66" i="140" s="1"/>
  <c r="CD66" i="140"/>
  <c r="DA66" i="140" s="1"/>
  <c r="CE66" i="140"/>
  <c r="DB66" i="140" s="1"/>
  <c r="CF66" i="140"/>
  <c r="DC66" i="140" s="1"/>
  <c r="CG66" i="140"/>
  <c r="DD66" i="140" s="1"/>
  <c r="CH66" i="140"/>
  <c r="DE66" i="140" s="1"/>
  <c r="CI66" i="140"/>
  <c r="DF66" i="140" s="1"/>
  <c r="CJ66" i="140"/>
  <c r="DG66" i="140" s="1"/>
  <c r="CK66" i="140"/>
  <c r="DH66" i="140" s="1"/>
  <c r="CL66" i="140"/>
  <c r="DI66" i="140" s="1"/>
  <c r="CM66" i="140"/>
  <c r="DJ66" i="140" s="1"/>
  <c r="CN66" i="140"/>
  <c r="DK66" i="140" s="1"/>
  <c r="CO66" i="140"/>
  <c r="DL66" i="140" s="1"/>
  <c r="CP66" i="140"/>
  <c r="DM66" i="140" s="1"/>
  <c r="DN66" i="140" s="1"/>
  <c r="BW67" i="140"/>
  <c r="CT67" i="140" s="1"/>
  <c r="BX67" i="140"/>
  <c r="BY67" i="140"/>
  <c r="CV67" i="140" s="1"/>
  <c r="BZ67" i="140"/>
  <c r="CW67" i="140" s="1"/>
  <c r="CA67" i="140"/>
  <c r="CX67" i="140" s="1"/>
  <c r="CB67" i="140"/>
  <c r="CY67" i="140" s="1"/>
  <c r="CC67" i="140"/>
  <c r="CZ67" i="140" s="1"/>
  <c r="CD67" i="140"/>
  <c r="DA67" i="140" s="1"/>
  <c r="CE67" i="140"/>
  <c r="DB67" i="140" s="1"/>
  <c r="CF67" i="140"/>
  <c r="DC67" i="140" s="1"/>
  <c r="CG67" i="140"/>
  <c r="DD67" i="140" s="1"/>
  <c r="CH67" i="140"/>
  <c r="DE67" i="140" s="1"/>
  <c r="CI67" i="140"/>
  <c r="DF67" i="140" s="1"/>
  <c r="CJ67" i="140"/>
  <c r="DG67" i="140" s="1"/>
  <c r="CK67" i="140"/>
  <c r="DH67" i="140" s="1"/>
  <c r="CL67" i="140"/>
  <c r="DI67" i="140" s="1"/>
  <c r="CM67" i="140"/>
  <c r="DJ67" i="140" s="1"/>
  <c r="CN67" i="140"/>
  <c r="DK67" i="140" s="1"/>
  <c r="CO67" i="140"/>
  <c r="DL67" i="140" s="1"/>
  <c r="CP67" i="140"/>
  <c r="DM67" i="140" s="1"/>
  <c r="DN67" i="140" s="1"/>
  <c r="BW68" i="140"/>
  <c r="BX68" i="140"/>
  <c r="CU68" i="140" s="1"/>
  <c r="BY68" i="140"/>
  <c r="CV68" i="140" s="1"/>
  <c r="BZ68" i="140"/>
  <c r="CW68" i="140" s="1"/>
  <c r="CA68" i="140"/>
  <c r="CX68" i="140" s="1"/>
  <c r="CB68" i="140"/>
  <c r="CY68" i="140" s="1"/>
  <c r="CC68" i="140"/>
  <c r="CZ68" i="140" s="1"/>
  <c r="CD68" i="140"/>
  <c r="DA68" i="140" s="1"/>
  <c r="CE68" i="140"/>
  <c r="DB68" i="140" s="1"/>
  <c r="CF68" i="140"/>
  <c r="DC68" i="140" s="1"/>
  <c r="CG68" i="140"/>
  <c r="DD68" i="140" s="1"/>
  <c r="CH68" i="140"/>
  <c r="DE68" i="140" s="1"/>
  <c r="CI68" i="140"/>
  <c r="DF68" i="140" s="1"/>
  <c r="CJ68" i="140"/>
  <c r="DG68" i="140" s="1"/>
  <c r="CK68" i="140"/>
  <c r="DH68" i="140" s="1"/>
  <c r="CL68" i="140"/>
  <c r="DI68" i="140" s="1"/>
  <c r="CM68" i="140"/>
  <c r="DJ68" i="140" s="1"/>
  <c r="CN68" i="140"/>
  <c r="DK68" i="140" s="1"/>
  <c r="CO68" i="140"/>
  <c r="DL68" i="140" s="1"/>
  <c r="CP68" i="140"/>
  <c r="DM68" i="140" s="1"/>
  <c r="DN68" i="140" s="1"/>
  <c r="BW69" i="140"/>
  <c r="CT69" i="140" s="1"/>
  <c r="BX69" i="140"/>
  <c r="BY69" i="140"/>
  <c r="CV69" i="140" s="1"/>
  <c r="BZ69" i="140"/>
  <c r="CW69" i="140" s="1"/>
  <c r="CA69" i="140"/>
  <c r="CX69" i="140" s="1"/>
  <c r="CB69" i="140"/>
  <c r="CY69" i="140" s="1"/>
  <c r="CC69" i="140"/>
  <c r="CZ69" i="140" s="1"/>
  <c r="CD69" i="140"/>
  <c r="DA69" i="140" s="1"/>
  <c r="CE69" i="140"/>
  <c r="DB69" i="140" s="1"/>
  <c r="CF69" i="140"/>
  <c r="DC69" i="140" s="1"/>
  <c r="CG69" i="140"/>
  <c r="DD69" i="140" s="1"/>
  <c r="CH69" i="140"/>
  <c r="DE69" i="140" s="1"/>
  <c r="CI69" i="140"/>
  <c r="DF69" i="140" s="1"/>
  <c r="CJ69" i="140"/>
  <c r="DG69" i="140" s="1"/>
  <c r="CK69" i="140"/>
  <c r="DH69" i="140" s="1"/>
  <c r="CL69" i="140"/>
  <c r="DI69" i="140" s="1"/>
  <c r="CM69" i="140"/>
  <c r="DJ69" i="140" s="1"/>
  <c r="CN69" i="140"/>
  <c r="DK69" i="140" s="1"/>
  <c r="CO69" i="140"/>
  <c r="DL69" i="140" s="1"/>
  <c r="CP69" i="140"/>
  <c r="DM69" i="140" s="1"/>
  <c r="DN69" i="140" s="1"/>
  <c r="BW70" i="140"/>
  <c r="CT70" i="140" s="1"/>
  <c r="BX70" i="140"/>
  <c r="CU70" i="140" s="1"/>
  <c r="BY70" i="140"/>
  <c r="CV70" i="140" s="1"/>
  <c r="BZ70" i="140"/>
  <c r="CW70" i="140" s="1"/>
  <c r="CA70" i="140"/>
  <c r="CB70" i="140"/>
  <c r="CY70" i="140" s="1"/>
  <c r="CC70" i="140"/>
  <c r="CZ70" i="140" s="1"/>
  <c r="CD70" i="140"/>
  <c r="DA70" i="140" s="1"/>
  <c r="CE70" i="140"/>
  <c r="DB70" i="140" s="1"/>
  <c r="CF70" i="140"/>
  <c r="DC70" i="140" s="1"/>
  <c r="CG70" i="140"/>
  <c r="DD70" i="140" s="1"/>
  <c r="CH70" i="140"/>
  <c r="DE70" i="140" s="1"/>
  <c r="CI70" i="140"/>
  <c r="DF70" i="140" s="1"/>
  <c r="CJ70" i="140"/>
  <c r="DG70" i="140" s="1"/>
  <c r="CK70" i="140"/>
  <c r="DH70" i="140" s="1"/>
  <c r="CL70" i="140"/>
  <c r="DI70" i="140" s="1"/>
  <c r="CM70" i="140"/>
  <c r="DJ70" i="140" s="1"/>
  <c r="CN70" i="140"/>
  <c r="DK70" i="140" s="1"/>
  <c r="CO70" i="140"/>
  <c r="DL70" i="140" s="1"/>
  <c r="CP70" i="140"/>
  <c r="DM70" i="140" s="1"/>
  <c r="DN70" i="140" s="1"/>
  <c r="BW71" i="140"/>
  <c r="CT71" i="140" s="1"/>
  <c r="BX71" i="140"/>
  <c r="BY71" i="140"/>
  <c r="CV71" i="140" s="1"/>
  <c r="BZ71" i="140"/>
  <c r="CW71" i="140" s="1"/>
  <c r="CA71" i="140"/>
  <c r="CX71" i="140" s="1"/>
  <c r="CB71" i="140"/>
  <c r="CY71" i="140" s="1"/>
  <c r="CC71" i="140"/>
  <c r="CZ71" i="140" s="1"/>
  <c r="CD71" i="140"/>
  <c r="DA71" i="140" s="1"/>
  <c r="CE71" i="140"/>
  <c r="DB71" i="140" s="1"/>
  <c r="CF71" i="140"/>
  <c r="DC71" i="140" s="1"/>
  <c r="CG71" i="140"/>
  <c r="DD71" i="140" s="1"/>
  <c r="CH71" i="140"/>
  <c r="DE71" i="140" s="1"/>
  <c r="CI71" i="140"/>
  <c r="DF71" i="140" s="1"/>
  <c r="CJ71" i="140"/>
  <c r="DG71" i="140" s="1"/>
  <c r="CK71" i="140"/>
  <c r="DH71" i="140" s="1"/>
  <c r="CL71" i="140"/>
  <c r="DI71" i="140" s="1"/>
  <c r="CM71" i="140"/>
  <c r="DJ71" i="140" s="1"/>
  <c r="CN71" i="140"/>
  <c r="DK71" i="140" s="1"/>
  <c r="CO71" i="140"/>
  <c r="DL71" i="140" s="1"/>
  <c r="CP71" i="140"/>
  <c r="DM71" i="140" s="1"/>
  <c r="DN71" i="140" s="1"/>
  <c r="BW72" i="140"/>
  <c r="CT72" i="140" s="1"/>
  <c r="BX72" i="140"/>
  <c r="CU72" i="140" s="1"/>
  <c r="BY72" i="140"/>
  <c r="BZ72" i="140"/>
  <c r="CW72" i="140" s="1"/>
  <c r="CA72" i="140"/>
  <c r="CX72" i="140" s="1"/>
  <c r="CB72" i="140"/>
  <c r="CY72" i="140" s="1"/>
  <c r="CC72" i="140"/>
  <c r="CZ72" i="140" s="1"/>
  <c r="CD72" i="140"/>
  <c r="DA72" i="140" s="1"/>
  <c r="CE72" i="140"/>
  <c r="DB72" i="140" s="1"/>
  <c r="CF72" i="140"/>
  <c r="DC72" i="140" s="1"/>
  <c r="CG72" i="140"/>
  <c r="DD72" i="140" s="1"/>
  <c r="CH72" i="140"/>
  <c r="DE72" i="140" s="1"/>
  <c r="CI72" i="140"/>
  <c r="DF72" i="140" s="1"/>
  <c r="CJ72" i="140"/>
  <c r="DG72" i="140" s="1"/>
  <c r="CK72" i="140"/>
  <c r="DH72" i="140" s="1"/>
  <c r="CL72" i="140"/>
  <c r="DI72" i="140" s="1"/>
  <c r="CM72" i="140"/>
  <c r="DJ72" i="140" s="1"/>
  <c r="CN72" i="140"/>
  <c r="DK72" i="140" s="1"/>
  <c r="CO72" i="140"/>
  <c r="DL72" i="140" s="1"/>
  <c r="CP72" i="140"/>
  <c r="DM72" i="140" s="1"/>
  <c r="DN72" i="140" s="1"/>
  <c r="BW73" i="140"/>
  <c r="CT73" i="140" s="1"/>
  <c r="BX73" i="140"/>
  <c r="CU73" i="140" s="1"/>
  <c r="BY73" i="140"/>
  <c r="BZ73" i="140"/>
  <c r="CW73" i="140" s="1"/>
  <c r="CA73" i="140"/>
  <c r="CX73" i="140" s="1"/>
  <c r="CB73" i="140"/>
  <c r="CY73" i="140" s="1"/>
  <c r="CC73" i="140"/>
  <c r="CZ73" i="140" s="1"/>
  <c r="CD73" i="140"/>
  <c r="DA73" i="140" s="1"/>
  <c r="CE73" i="140"/>
  <c r="DB73" i="140" s="1"/>
  <c r="CF73" i="140"/>
  <c r="DC73" i="140" s="1"/>
  <c r="CG73" i="140"/>
  <c r="DD73" i="140" s="1"/>
  <c r="CH73" i="140"/>
  <c r="DE73" i="140" s="1"/>
  <c r="CI73" i="140"/>
  <c r="DF73" i="140" s="1"/>
  <c r="CJ73" i="140"/>
  <c r="DG73" i="140" s="1"/>
  <c r="CK73" i="140"/>
  <c r="DH73" i="140" s="1"/>
  <c r="CL73" i="140"/>
  <c r="DI73" i="140" s="1"/>
  <c r="CM73" i="140"/>
  <c r="DJ73" i="140" s="1"/>
  <c r="CN73" i="140"/>
  <c r="DK73" i="140" s="1"/>
  <c r="CO73" i="140"/>
  <c r="DL73" i="140" s="1"/>
  <c r="CP73" i="140"/>
  <c r="DM73" i="140" s="1"/>
  <c r="DN73" i="140" s="1"/>
  <c r="BW74" i="140"/>
  <c r="BX74" i="140"/>
  <c r="CU74" i="140" s="1"/>
  <c r="BY74" i="140"/>
  <c r="CV74" i="140" s="1"/>
  <c r="BZ74" i="140"/>
  <c r="CW74" i="140" s="1"/>
  <c r="CA74" i="140"/>
  <c r="CX74" i="140" s="1"/>
  <c r="CB74" i="140"/>
  <c r="CY74" i="140" s="1"/>
  <c r="CC74" i="140"/>
  <c r="CZ74" i="140" s="1"/>
  <c r="CD74" i="140"/>
  <c r="DA74" i="140" s="1"/>
  <c r="CE74" i="140"/>
  <c r="DB74" i="140" s="1"/>
  <c r="CF74" i="140"/>
  <c r="DC74" i="140" s="1"/>
  <c r="CG74" i="140"/>
  <c r="DD74" i="140" s="1"/>
  <c r="CH74" i="140"/>
  <c r="DE74" i="140" s="1"/>
  <c r="CI74" i="140"/>
  <c r="DF74" i="140" s="1"/>
  <c r="CJ74" i="140"/>
  <c r="DG74" i="140" s="1"/>
  <c r="CK74" i="140"/>
  <c r="DH74" i="140" s="1"/>
  <c r="CL74" i="140"/>
  <c r="DI74" i="140" s="1"/>
  <c r="CM74" i="140"/>
  <c r="DJ74" i="140" s="1"/>
  <c r="CN74" i="140"/>
  <c r="DK74" i="140" s="1"/>
  <c r="CO74" i="140"/>
  <c r="DL74" i="140" s="1"/>
  <c r="CP74" i="140"/>
  <c r="DM74" i="140" s="1"/>
  <c r="DN74" i="140" s="1"/>
  <c r="BW75" i="140"/>
  <c r="CT75" i="140" s="1"/>
  <c r="BX75" i="140"/>
  <c r="BY75" i="140"/>
  <c r="CV75" i="140" s="1"/>
  <c r="BZ75" i="140"/>
  <c r="CW75" i="140" s="1"/>
  <c r="CA75" i="140"/>
  <c r="CX75" i="140" s="1"/>
  <c r="CB75" i="140"/>
  <c r="CY75" i="140" s="1"/>
  <c r="CC75" i="140"/>
  <c r="CZ75" i="140" s="1"/>
  <c r="CD75" i="140"/>
  <c r="DA75" i="140" s="1"/>
  <c r="CE75" i="140"/>
  <c r="DB75" i="140" s="1"/>
  <c r="CF75" i="140"/>
  <c r="DC75" i="140" s="1"/>
  <c r="CG75" i="140"/>
  <c r="DD75" i="140" s="1"/>
  <c r="CH75" i="140"/>
  <c r="DE75" i="140" s="1"/>
  <c r="CI75" i="140"/>
  <c r="DF75" i="140" s="1"/>
  <c r="CJ75" i="140"/>
  <c r="DG75" i="140" s="1"/>
  <c r="CK75" i="140"/>
  <c r="DH75" i="140" s="1"/>
  <c r="CL75" i="140"/>
  <c r="DI75" i="140" s="1"/>
  <c r="CM75" i="140"/>
  <c r="DJ75" i="140" s="1"/>
  <c r="CN75" i="140"/>
  <c r="DK75" i="140" s="1"/>
  <c r="CO75" i="140"/>
  <c r="DL75" i="140" s="1"/>
  <c r="CP75" i="140"/>
  <c r="DM75" i="140" s="1"/>
  <c r="DN75" i="140" s="1"/>
  <c r="BW76" i="140"/>
  <c r="CT76" i="140" s="1"/>
  <c r="BX76" i="140"/>
  <c r="CU76" i="140" s="1"/>
  <c r="BY76" i="140"/>
  <c r="CV76" i="140" s="1"/>
  <c r="BZ76" i="140"/>
  <c r="CW76" i="140" s="1"/>
  <c r="CA76" i="140"/>
  <c r="CX76" i="140" s="1"/>
  <c r="CB76" i="140"/>
  <c r="CY76" i="140" s="1"/>
  <c r="CC76" i="140"/>
  <c r="CZ76" i="140" s="1"/>
  <c r="CD76" i="140"/>
  <c r="DA76" i="140" s="1"/>
  <c r="CE76" i="140"/>
  <c r="DB76" i="140" s="1"/>
  <c r="CF76" i="140"/>
  <c r="DC76" i="140" s="1"/>
  <c r="CG76" i="140"/>
  <c r="DD76" i="140" s="1"/>
  <c r="CH76" i="140"/>
  <c r="DE76" i="140" s="1"/>
  <c r="CI76" i="140"/>
  <c r="DF76" i="140" s="1"/>
  <c r="CJ76" i="140"/>
  <c r="DG76" i="140" s="1"/>
  <c r="CK76" i="140"/>
  <c r="DH76" i="140" s="1"/>
  <c r="CL76" i="140"/>
  <c r="DI76" i="140" s="1"/>
  <c r="CM76" i="140"/>
  <c r="DJ76" i="140" s="1"/>
  <c r="CN76" i="140"/>
  <c r="DK76" i="140" s="1"/>
  <c r="CO76" i="140"/>
  <c r="DL76" i="140" s="1"/>
  <c r="CP76" i="140"/>
  <c r="DM76" i="140" s="1"/>
  <c r="DN76" i="140" s="1"/>
  <c r="BW77" i="140"/>
  <c r="CT77" i="140" s="1"/>
  <c r="BX77" i="140"/>
  <c r="BY77" i="140"/>
  <c r="CV77" i="140" s="1"/>
  <c r="BZ77" i="140"/>
  <c r="CW77" i="140" s="1"/>
  <c r="CA77" i="140"/>
  <c r="CX77" i="140" s="1"/>
  <c r="CB77" i="140"/>
  <c r="CY77" i="140" s="1"/>
  <c r="CC77" i="140"/>
  <c r="CZ77" i="140" s="1"/>
  <c r="CD77" i="140"/>
  <c r="DA77" i="140" s="1"/>
  <c r="CE77" i="140"/>
  <c r="DB77" i="140" s="1"/>
  <c r="CF77" i="140"/>
  <c r="DC77" i="140" s="1"/>
  <c r="CG77" i="140"/>
  <c r="DD77" i="140" s="1"/>
  <c r="CH77" i="140"/>
  <c r="DE77" i="140" s="1"/>
  <c r="CI77" i="140"/>
  <c r="DF77" i="140" s="1"/>
  <c r="CJ77" i="140"/>
  <c r="DG77" i="140" s="1"/>
  <c r="CK77" i="140"/>
  <c r="DH77" i="140" s="1"/>
  <c r="CL77" i="140"/>
  <c r="DI77" i="140" s="1"/>
  <c r="CM77" i="140"/>
  <c r="DJ77" i="140" s="1"/>
  <c r="CN77" i="140"/>
  <c r="DK77" i="140" s="1"/>
  <c r="CO77" i="140"/>
  <c r="DL77" i="140" s="1"/>
  <c r="CP77" i="140"/>
  <c r="DM77" i="140" s="1"/>
  <c r="DN77" i="140" s="1"/>
  <c r="BW78" i="140"/>
  <c r="CT78" i="140" s="1"/>
  <c r="BX78" i="140"/>
  <c r="CU78" i="140" s="1"/>
  <c r="BY78" i="140"/>
  <c r="CV78" i="140" s="1"/>
  <c r="BZ78" i="140"/>
  <c r="CW78" i="140" s="1"/>
  <c r="CA78" i="140"/>
  <c r="CB78" i="140"/>
  <c r="CY78" i="140" s="1"/>
  <c r="CC78" i="140"/>
  <c r="CZ78" i="140" s="1"/>
  <c r="CD78" i="140"/>
  <c r="DA78" i="140" s="1"/>
  <c r="CE78" i="140"/>
  <c r="DB78" i="140" s="1"/>
  <c r="CF78" i="140"/>
  <c r="DC78" i="140" s="1"/>
  <c r="CG78" i="140"/>
  <c r="DD78" i="140" s="1"/>
  <c r="CH78" i="140"/>
  <c r="DE78" i="140" s="1"/>
  <c r="CI78" i="140"/>
  <c r="DF78" i="140" s="1"/>
  <c r="CJ78" i="140"/>
  <c r="DG78" i="140" s="1"/>
  <c r="CK78" i="140"/>
  <c r="DH78" i="140" s="1"/>
  <c r="CL78" i="140"/>
  <c r="DI78" i="140" s="1"/>
  <c r="CM78" i="140"/>
  <c r="DJ78" i="140" s="1"/>
  <c r="CN78" i="140"/>
  <c r="DK78" i="140" s="1"/>
  <c r="CO78" i="140"/>
  <c r="DL78" i="140" s="1"/>
  <c r="CP78" i="140"/>
  <c r="DM78" i="140" s="1"/>
  <c r="DN78" i="140" s="1"/>
  <c r="BW79" i="140"/>
  <c r="CT79" i="140" s="1"/>
  <c r="BX79" i="140"/>
  <c r="BY79" i="140"/>
  <c r="CV79" i="140" s="1"/>
  <c r="BZ79" i="140"/>
  <c r="CW79" i="140" s="1"/>
  <c r="CA79" i="140"/>
  <c r="CX79" i="140" s="1"/>
  <c r="CB79" i="140"/>
  <c r="CY79" i="140" s="1"/>
  <c r="CC79" i="140"/>
  <c r="CZ79" i="140" s="1"/>
  <c r="CD79" i="140"/>
  <c r="DA79" i="140" s="1"/>
  <c r="CE79" i="140"/>
  <c r="DB79" i="140" s="1"/>
  <c r="CF79" i="140"/>
  <c r="DC79" i="140" s="1"/>
  <c r="CG79" i="140"/>
  <c r="DD79" i="140" s="1"/>
  <c r="CH79" i="140"/>
  <c r="DE79" i="140" s="1"/>
  <c r="CI79" i="140"/>
  <c r="DF79" i="140" s="1"/>
  <c r="CJ79" i="140"/>
  <c r="DG79" i="140" s="1"/>
  <c r="CK79" i="140"/>
  <c r="DH79" i="140" s="1"/>
  <c r="CL79" i="140"/>
  <c r="DI79" i="140" s="1"/>
  <c r="CM79" i="140"/>
  <c r="DJ79" i="140" s="1"/>
  <c r="CN79" i="140"/>
  <c r="DK79" i="140" s="1"/>
  <c r="CO79" i="140"/>
  <c r="DL79" i="140" s="1"/>
  <c r="CP79" i="140"/>
  <c r="DM79" i="140" s="1"/>
  <c r="DN79" i="140" s="1"/>
  <c r="BW80" i="140"/>
  <c r="CT80" i="140" s="1"/>
  <c r="BX80" i="140"/>
  <c r="CU80" i="140" s="1"/>
  <c r="BY80" i="140"/>
  <c r="BZ80" i="140"/>
  <c r="CW80" i="140" s="1"/>
  <c r="CA80" i="140"/>
  <c r="CX80" i="140" s="1"/>
  <c r="CB80" i="140"/>
  <c r="CY80" i="140" s="1"/>
  <c r="CC80" i="140"/>
  <c r="CZ80" i="140" s="1"/>
  <c r="CD80" i="140"/>
  <c r="DA80" i="140" s="1"/>
  <c r="CE80" i="140"/>
  <c r="DB80" i="140" s="1"/>
  <c r="CF80" i="140"/>
  <c r="DC80" i="140" s="1"/>
  <c r="CG80" i="140"/>
  <c r="DD80" i="140" s="1"/>
  <c r="CH80" i="140"/>
  <c r="DE80" i="140" s="1"/>
  <c r="CI80" i="140"/>
  <c r="DF80" i="140" s="1"/>
  <c r="CJ80" i="140"/>
  <c r="DG80" i="140" s="1"/>
  <c r="CK80" i="140"/>
  <c r="DH80" i="140" s="1"/>
  <c r="CL80" i="140"/>
  <c r="DI80" i="140" s="1"/>
  <c r="CM80" i="140"/>
  <c r="DJ80" i="140" s="1"/>
  <c r="CN80" i="140"/>
  <c r="DK80" i="140" s="1"/>
  <c r="CO80" i="140"/>
  <c r="DL80" i="140" s="1"/>
  <c r="CP80" i="140"/>
  <c r="DM80" i="140" s="1"/>
  <c r="DN80" i="140" s="1"/>
  <c r="BW81" i="140"/>
  <c r="CT81" i="140" s="1"/>
  <c r="BX81" i="140"/>
  <c r="CU81" i="140" s="1"/>
  <c r="BY81" i="140"/>
  <c r="BZ81" i="140"/>
  <c r="CW81" i="140" s="1"/>
  <c r="CA81" i="140"/>
  <c r="CX81" i="140" s="1"/>
  <c r="CB81" i="140"/>
  <c r="CY81" i="140" s="1"/>
  <c r="CC81" i="140"/>
  <c r="CZ81" i="140" s="1"/>
  <c r="CD81" i="140"/>
  <c r="DA81" i="140" s="1"/>
  <c r="CE81" i="140"/>
  <c r="DB81" i="140" s="1"/>
  <c r="CF81" i="140"/>
  <c r="DC81" i="140" s="1"/>
  <c r="CG81" i="140"/>
  <c r="DD81" i="140" s="1"/>
  <c r="CH81" i="140"/>
  <c r="DE81" i="140" s="1"/>
  <c r="CI81" i="140"/>
  <c r="DF81" i="140" s="1"/>
  <c r="CJ81" i="140"/>
  <c r="DG81" i="140" s="1"/>
  <c r="CK81" i="140"/>
  <c r="DH81" i="140" s="1"/>
  <c r="CL81" i="140"/>
  <c r="DI81" i="140" s="1"/>
  <c r="CM81" i="140"/>
  <c r="DJ81" i="140" s="1"/>
  <c r="CN81" i="140"/>
  <c r="DK81" i="140" s="1"/>
  <c r="CO81" i="140"/>
  <c r="DL81" i="140" s="1"/>
  <c r="CP81" i="140"/>
  <c r="DM81" i="140" s="1"/>
  <c r="DN81" i="140" s="1"/>
  <c r="BW82" i="140"/>
  <c r="BX82" i="140"/>
  <c r="CU82" i="140" s="1"/>
  <c r="BY82" i="140"/>
  <c r="CV82" i="140" s="1"/>
  <c r="BZ82" i="140"/>
  <c r="CW82" i="140" s="1"/>
  <c r="CA82" i="140"/>
  <c r="CX82" i="140" s="1"/>
  <c r="CB82" i="140"/>
  <c r="CY82" i="140" s="1"/>
  <c r="CC82" i="140"/>
  <c r="CZ82" i="140" s="1"/>
  <c r="CD82" i="140"/>
  <c r="DA82" i="140" s="1"/>
  <c r="CE82" i="140"/>
  <c r="DB82" i="140" s="1"/>
  <c r="CF82" i="140"/>
  <c r="DC82" i="140" s="1"/>
  <c r="CG82" i="140"/>
  <c r="DD82" i="140" s="1"/>
  <c r="CH82" i="140"/>
  <c r="DE82" i="140" s="1"/>
  <c r="CI82" i="140"/>
  <c r="DF82" i="140" s="1"/>
  <c r="CJ82" i="140"/>
  <c r="DG82" i="140" s="1"/>
  <c r="CK82" i="140"/>
  <c r="DH82" i="140" s="1"/>
  <c r="CL82" i="140"/>
  <c r="DI82" i="140" s="1"/>
  <c r="CM82" i="140"/>
  <c r="DJ82" i="140" s="1"/>
  <c r="CN82" i="140"/>
  <c r="DK82" i="140" s="1"/>
  <c r="CO82" i="140"/>
  <c r="DL82" i="140" s="1"/>
  <c r="CP82" i="140"/>
  <c r="DM82" i="140" s="1"/>
  <c r="DN82" i="140" s="1"/>
  <c r="BW83" i="140"/>
  <c r="CT83" i="140" s="1"/>
  <c r="BX83" i="140"/>
  <c r="BY83" i="140"/>
  <c r="CV83" i="140" s="1"/>
  <c r="BZ83" i="140"/>
  <c r="CW83" i="140" s="1"/>
  <c r="CA83" i="140"/>
  <c r="CX83" i="140" s="1"/>
  <c r="CB83" i="140"/>
  <c r="CY83" i="140" s="1"/>
  <c r="CC83" i="140"/>
  <c r="CZ83" i="140" s="1"/>
  <c r="CD83" i="140"/>
  <c r="DA83" i="140" s="1"/>
  <c r="CE83" i="140"/>
  <c r="DB83" i="140" s="1"/>
  <c r="CF83" i="140"/>
  <c r="DC83" i="140" s="1"/>
  <c r="CG83" i="140"/>
  <c r="DD83" i="140" s="1"/>
  <c r="CH83" i="140"/>
  <c r="DE83" i="140" s="1"/>
  <c r="CI83" i="140"/>
  <c r="DF83" i="140" s="1"/>
  <c r="CJ83" i="140"/>
  <c r="DG83" i="140" s="1"/>
  <c r="CK83" i="140"/>
  <c r="DH83" i="140" s="1"/>
  <c r="CL83" i="140"/>
  <c r="DI83" i="140" s="1"/>
  <c r="CM83" i="140"/>
  <c r="DJ83" i="140" s="1"/>
  <c r="CN83" i="140"/>
  <c r="DK83" i="140" s="1"/>
  <c r="CO83" i="140"/>
  <c r="DL83" i="140" s="1"/>
  <c r="CP83" i="140"/>
  <c r="DM83" i="140" s="1"/>
  <c r="DN83" i="140" s="1"/>
  <c r="BW84" i="140"/>
  <c r="BX84" i="140"/>
  <c r="CU84" i="140" s="1"/>
  <c r="BY84" i="140"/>
  <c r="CV84" i="140" s="1"/>
  <c r="BZ84" i="140"/>
  <c r="CW84" i="140" s="1"/>
  <c r="CA84" i="140"/>
  <c r="CX84" i="140" s="1"/>
  <c r="CB84" i="140"/>
  <c r="CY84" i="140" s="1"/>
  <c r="CC84" i="140"/>
  <c r="CZ84" i="140" s="1"/>
  <c r="CD84" i="140"/>
  <c r="DA84" i="140" s="1"/>
  <c r="CE84" i="140"/>
  <c r="DB84" i="140" s="1"/>
  <c r="CF84" i="140"/>
  <c r="DC84" i="140" s="1"/>
  <c r="CG84" i="140"/>
  <c r="DD84" i="140" s="1"/>
  <c r="CH84" i="140"/>
  <c r="DE84" i="140" s="1"/>
  <c r="CI84" i="140"/>
  <c r="DF84" i="140" s="1"/>
  <c r="CJ84" i="140"/>
  <c r="DG84" i="140" s="1"/>
  <c r="CK84" i="140"/>
  <c r="DH84" i="140" s="1"/>
  <c r="CL84" i="140"/>
  <c r="DI84" i="140" s="1"/>
  <c r="CM84" i="140"/>
  <c r="DJ84" i="140" s="1"/>
  <c r="CN84" i="140"/>
  <c r="DK84" i="140" s="1"/>
  <c r="CO84" i="140"/>
  <c r="DL84" i="140" s="1"/>
  <c r="CP84" i="140"/>
  <c r="DM84" i="140" s="1"/>
  <c r="DN84" i="140" s="1"/>
  <c r="BW85" i="140"/>
  <c r="CT85" i="140" s="1"/>
  <c r="BX85" i="140"/>
  <c r="BY85" i="140"/>
  <c r="CV85" i="140" s="1"/>
  <c r="BZ85" i="140"/>
  <c r="CW85" i="140" s="1"/>
  <c r="CA85" i="140"/>
  <c r="CX85" i="140" s="1"/>
  <c r="CB85" i="140"/>
  <c r="CY85" i="140" s="1"/>
  <c r="CC85" i="140"/>
  <c r="CZ85" i="140" s="1"/>
  <c r="CD85" i="140"/>
  <c r="DA85" i="140" s="1"/>
  <c r="CE85" i="140"/>
  <c r="DB85" i="140" s="1"/>
  <c r="CF85" i="140"/>
  <c r="DC85" i="140" s="1"/>
  <c r="CG85" i="140"/>
  <c r="DD85" i="140" s="1"/>
  <c r="CH85" i="140"/>
  <c r="DE85" i="140" s="1"/>
  <c r="CI85" i="140"/>
  <c r="DF85" i="140" s="1"/>
  <c r="CJ85" i="140"/>
  <c r="DG85" i="140" s="1"/>
  <c r="CK85" i="140"/>
  <c r="DH85" i="140" s="1"/>
  <c r="CL85" i="140"/>
  <c r="DI85" i="140" s="1"/>
  <c r="CM85" i="140"/>
  <c r="DJ85" i="140" s="1"/>
  <c r="CN85" i="140"/>
  <c r="DK85" i="140" s="1"/>
  <c r="CO85" i="140"/>
  <c r="DL85" i="140" s="1"/>
  <c r="CP85" i="140"/>
  <c r="DM85" i="140" s="1"/>
  <c r="DN85" i="140" s="1"/>
  <c r="BW86" i="140"/>
  <c r="CT86" i="140" s="1"/>
  <c r="BX86" i="140"/>
  <c r="CU86" i="140" s="1"/>
  <c r="BY86" i="140"/>
  <c r="CV86" i="140" s="1"/>
  <c r="BZ86" i="140"/>
  <c r="CW86" i="140" s="1"/>
  <c r="CA86" i="140"/>
  <c r="CB86" i="140"/>
  <c r="CY86" i="140" s="1"/>
  <c r="CC86" i="140"/>
  <c r="CZ86" i="140" s="1"/>
  <c r="CD86" i="140"/>
  <c r="DA86" i="140" s="1"/>
  <c r="CE86" i="140"/>
  <c r="DB86" i="140" s="1"/>
  <c r="CF86" i="140"/>
  <c r="DC86" i="140" s="1"/>
  <c r="CG86" i="140"/>
  <c r="DD86" i="140" s="1"/>
  <c r="CH86" i="140"/>
  <c r="DE86" i="140" s="1"/>
  <c r="CI86" i="140"/>
  <c r="DF86" i="140" s="1"/>
  <c r="CJ86" i="140"/>
  <c r="DG86" i="140" s="1"/>
  <c r="CK86" i="140"/>
  <c r="DH86" i="140" s="1"/>
  <c r="CL86" i="140"/>
  <c r="DI86" i="140" s="1"/>
  <c r="CM86" i="140"/>
  <c r="DJ86" i="140" s="1"/>
  <c r="CN86" i="140"/>
  <c r="DK86" i="140" s="1"/>
  <c r="CO86" i="140"/>
  <c r="DL86" i="140" s="1"/>
  <c r="CP86" i="140"/>
  <c r="DM86" i="140" s="1"/>
  <c r="DN86" i="140" s="1"/>
  <c r="BW87" i="140"/>
  <c r="CT87" i="140" s="1"/>
  <c r="BX87" i="140"/>
  <c r="BY87" i="140"/>
  <c r="CV87" i="140" s="1"/>
  <c r="BZ87" i="140"/>
  <c r="CW87" i="140" s="1"/>
  <c r="CA87" i="140"/>
  <c r="CX87" i="140" s="1"/>
  <c r="CB87" i="140"/>
  <c r="CY87" i="140" s="1"/>
  <c r="CC87" i="140"/>
  <c r="CZ87" i="140" s="1"/>
  <c r="CD87" i="140"/>
  <c r="DA87" i="140" s="1"/>
  <c r="CE87" i="140"/>
  <c r="DB87" i="140" s="1"/>
  <c r="CF87" i="140"/>
  <c r="DC87" i="140" s="1"/>
  <c r="CG87" i="140"/>
  <c r="DD87" i="140" s="1"/>
  <c r="CH87" i="140"/>
  <c r="DE87" i="140" s="1"/>
  <c r="CI87" i="140"/>
  <c r="DF87" i="140" s="1"/>
  <c r="CJ87" i="140"/>
  <c r="DG87" i="140" s="1"/>
  <c r="CK87" i="140"/>
  <c r="DH87" i="140" s="1"/>
  <c r="CL87" i="140"/>
  <c r="DI87" i="140" s="1"/>
  <c r="CM87" i="140"/>
  <c r="DJ87" i="140" s="1"/>
  <c r="CN87" i="140"/>
  <c r="DK87" i="140" s="1"/>
  <c r="CO87" i="140"/>
  <c r="DL87" i="140" s="1"/>
  <c r="CP87" i="140"/>
  <c r="DM87" i="140" s="1"/>
  <c r="DN87" i="140" s="1"/>
  <c r="BW88" i="140"/>
  <c r="CT88" i="140" s="1"/>
  <c r="BX88" i="140"/>
  <c r="CU88" i="140" s="1"/>
  <c r="BY88" i="140"/>
  <c r="BZ88" i="140"/>
  <c r="CW88" i="140" s="1"/>
  <c r="CA88" i="140"/>
  <c r="CX88" i="140" s="1"/>
  <c r="CB88" i="140"/>
  <c r="CY88" i="140" s="1"/>
  <c r="CC88" i="140"/>
  <c r="CZ88" i="140" s="1"/>
  <c r="CD88" i="140"/>
  <c r="DA88" i="140" s="1"/>
  <c r="CE88" i="140"/>
  <c r="DB88" i="140" s="1"/>
  <c r="CF88" i="140"/>
  <c r="DC88" i="140" s="1"/>
  <c r="CG88" i="140"/>
  <c r="DD88" i="140" s="1"/>
  <c r="CH88" i="140"/>
  <c r="DE88" i="140" s="1"/>
  <c r="CI88" i="140"/>
  <c r="DF88" i="140" s="1"/>
  <c r="CJ88" i="140"/>
  <c r="DG88" i="140" s="1"/>
  <c r="CK88" i="140"/>
  <c r="DH88" i="140" s="1"/>
  <c r="CL88" i="140"/>
  <c r="DI88" i="140" s="1"/>
  <c r="CM88" i="140"/>
  <c r="DJ88" i="140" s="1"/>
  <c r="CN88" i="140"/>
  <c r="DK88" i="140" s="1"/>
  <c r="CO88" i="140"/>
  <c r="DL88" i="140" s="1"/>
  <c r="CP88" i="140"/>
  <c r="DM88" i="140" s="1"/>
  <c r="DN88" i="140" s="1"/>
  <c r="BW89" i="140"/>
  <c r="CT89" i="140" s="1"/>
  <c r="BX89" i="140"/>
  <c r="CU89" i="140" s="1"/>
  <c r="BY89" i="140"/>
  <c r="BZ89" i="140"/>
  <c r="CW89" i="140" s="1"/>
  <c r="CA89" i="140"/>
  <c r="CX89" i="140" s="1"/>
  <c r="CB89" i="140"/>
  <c r="CY89" i="140" s="1"/>
  <c r="CC89" i="140"/>
  <c r="CZ89" i="140" s="1"/>
  <c r="CD89" i="140"/>
  <c r="DA89" i="140" s="1"/>
  <c r="CE89" i="140"/>
  <c r="DB89" i="140" s="1"/>
  <c r="CF89" i="140"/>
  <c r="DC89" i="140" s="1"/>
  <c r="CG89" i="140"/>
  <c r="DD89" i="140" s="1"/>
  <c r="CH89" i="140"/>
  <c r="DE89" i="140" s="1"/>
  <c r="CI89" i="140"/>
  <c r="DF89" i="140" s="1"/>
  <c r="CJ89" i="140"/>
  <c r="DG89" i="140" s="1"/>
  <c r="CK89" i="140"/>
  <c r="DH89" i="140" s="1"/>
  <c r="CL89" i="140"/>
  <c r="DI89" i="140" s="1"/>
  <c r="CM89" i="140"/>
  <c r="DJ89" i="140" s="1"/>
  <c r="CN89" i="140"/>
  <c r="DK89" i="140" s="1"/>
  <c r="CO89" i="140"/>
  <c r="DL89" i="140" s="1"/>
  <c r="CP89" i="140"/>
  <c r="DM89" i="140" s="1"/>
  <c r="DN89" i="140" s="1"/>
  <c r="BW90" i="140"/>
  <c r="BX90" i="140"/>
  <c r="CU90" i="140" s="1"/>
  <c r="BY90" i="140"/>
  <c r="CV90" i="140" s="1"/>
  <c r="BZ90" i="140"/>
  <c r="CW90" i="140" s="1"/>
  <c r="CA90" i="140"/>
  <c r="CX90" i="140" s="1"/>
  <c r="CB90" i="140"/>
  <c r="CY90" i="140" s="1"/>
  <c r="CC90" i="140"/>
  <c r="CZ90" i="140" s="1"/>
  <c r="CD90" i="140"/>
  <c r="DA90" i="140" s="1"/>
  <c r="CE90" i="140"/>
  <c r="DB90" i="140" s="1"/>
  <c r="CF90" i="140"/>
  <c r="DC90" i="140" s="1"/>
  <c r="CG90" i="140"/>
  <c r="DD90" i="140" s="1"/>
  <c r="CH90" i="140"/>
  <c r="DE90" i="140" s="1"/>
  <c r="CI90" i="140"/>
  <c r="DF90" i="140" s="1"/>
  <c r="CJ90" i="140"/>
  <c r="DG90" i="140" s="1"/>
  <c r="CK90" i="140"/>
  <c r="DH90" i="140" s="1"/>
  <c r="CL90" i="140"/>
  <c r="DI90" i="140" s="1"/>
  <c r="CM90" i="140"/>
  <c r="DJ90" i="140" s="1"/>
  <c r="CN90" i="140"/>
  <c r="DK90" i="140" s="1"/>
  <c r="CO90" i="140"/>
  <c r="DL90" i="140" s="1"/>
  <c r="CP90" i="140"/>
  <c r="DM90" i="140" s="1"/>
  <c r="DN90" i="140" s="1"/>
  <c r="BW91" i="140"/>
  <c r="CT91" i="140" s="1"/>
  <c r="BX91" i="140"/>
  <c r="BY91" i="140"/>
  <c r="CV91" i="140" s="1"/>
  <c r="BZ91" i="140"/>
  <c r="CW91" i="140" s="1"/>
  <c r="CA91" i="140"/>
  <c r="CX91" i="140" s="1"/>
  <c r="CB91" i="140"/>
  <c r="CY91" i="140" s="1"/>
  <c r="CC91" i="140"/>
  <c r="CZ91" i="140" s="1"/>
  <c r="CD91" i="140"/>
  <c r="DA91" i="140" s="1"/>
  <c r="CE91" i="140"/>
  <c r="DB91" i="140" s="1"/>
  <c r="CF91" i="140"/>
  <c r="DC91" i="140" s="1"/>
  <c r="CG91" i="140"/>
  <c r="DD91" i="140" s="1"/>
  <c r="CH91" i="140"/>
  <c r="DE91" i="140" s="1"/>
  <c r="CI91" i="140"/>
  <c r="DF91" i="140" s="1"/>
  <c r="CJ91" i="140"/>
  <c r="DG91" i="140" s="1"/>
  <c r="CK91" i="140"/>
  <c r="DH91" i="140" s="1"/>
  <c r="CL91" i="140"/>
  <c r="DI91" i="140" s="1"/>
  <c r="CM91" i="140"/>
  <c r="DJ91" i="140" s="1"/>
  <c r="CN91" i="140"/>
  <c r="DK91" i="140" s="1"/>
  <c r="CO91" i="140"/>
  <c r="DL91" i="140" s="1"/>
  <c r="CP91" i="140"/>
  <c r="DM91" i="140" s="1"/>
  <c r="DN91" i="140" s="1"/>
  <c r="BW92" i="140"/>
  <c r="BX92" i="140"/>
  <c r="CU92" i="140" s="1"/>
  <c r="BY92" i="140"/>
  <c r="CV92" i="140" s="1"/>
  <c r="BZ92" i="140"/>
  <c r="CW92" i="140" s="1"/>
  <c r="CA92" i="140"/>
  <c r="CX92" i="140" s="1"/>
  <c r="CB92" i="140"/>
  <c r="CY92" i="140" s="1"/>
  <c r="CC92" i="140"/>
  <c r="CZ92" i="140" s="1"/>
  <c r="CD92" i="140"/>
  <c r="DA92" i="140" s="1"/>
  <c r="CE92" i="140"/>
  <c r="DB92" i="140" s="1"/>
  <c r="CF92" i="140"/>
  <c r="DC92" i="140" s="1"/>
  <c r="CG92" i="140"/>
  <c r="DD92" i="140" s="1"/>
  <c r="CH92" i="140"/>
  <c r="DE92" i="140" s="1"/>
  <c r="CI92" i="140"/>
  <c r="DF92" i="140" s="1"/>
  <c r="CJ92" i="140"/>
  <c r="DG92" i="140" s="1"/>
  <c r="CK92" i="140"/>
  <c r="DH92" i="140" s="1"/>
  <c r="CL92" i="140"/>
  <c r="DI92" i="140" s="1"/>
  <c r="CM92" i="140"/>
  <c r="DJ92" i="140" s="1"/>
  <c r="CN92" i="140"/>
  <c r="DK92" i="140" s="1"/>
  <c r="CO92" i="140"/>
  <c r="DL92" i="140" s="1"/>
  <c r="CP92" i="140"/>
  <c r="DM92" i="140" s="1"/>
  <c r="DN92" i="140" s="1"/>
  <c r="BW93" i="140"/>
  <c r="CT93" i="140" s="1"/>
  <c r="BX93" i="140"/>
  <c r="BY93" i="140"/>
  <c r="CV93" i="140" s="1"/>
  <c r="BZ93" i="140"/>
  <c r="CW93" i="140" s="1"/>
  <c r="CA93" i="140"/>
  <c r="CX93" i="140" s="1"/>
  <c r="CB93" i="140"/>
  <c r="CY93" i="140" s="1"/>
  <c r="CC93" i="140"/>
  <c r="CZ93" i="140" s="1"/>
  <c r="CD93" i="140"/>
  <c r="DA93" i="140" s="1"/>
  <c r="CE93" i="140"/>
  <c r="DB93" i="140" s="1"/>
  <c r="CF93" i="140"/>
  <c r="DC93" i="140" s="1"/>
  <c r="CG93" i="140"/>
  <c r="DD93" i="140" s="1"/>
  <c r="CH93" i="140"/>
  <c r="DE93" i="140" s="1"/>
  <c r="CI93" i="140"/>
  <c r="DF93" i="140" s="1"/>
  <c r="CJ93" i="140"/>
  <c r="DG93" i="140" s="1"/>
  <c r="CK93" i="140"/>
  <c r="DH93" i="140" s="1"/>
  <c r="CL93" i="140"/>
  <c r="DI93" i="140" s="1"/>
  <c r="CM93" i="140"/>
  <c r="DJ93" i="140" s="1"/>
  <c r="CN93" i="140"/>
  <c r="DK93" i="140" s="1"/>
  <c r="CO93" i="140"/>
  <c r="DL93" i="140" s="1"/>
  <c r="CP93" i="140"/>
  <c r="DM93" i="140" s="1"/>
  <c r="DN93" i="140" s="1"/>
  <c r="BW94" i="140"/>
  <c r="CT94" i="140" s="1"/>
  <c r="BX94" i="140"/>
  <c r="CU94" i="140" s="1"/>
  <c r="BY94" i="140"/>
  <c r="CV94" i="140" s="1"/>
  <c r="BZ94" i="140"/>
  <c r="CW94" i="140" s="1"/>
  <c r="CA94" i="140"/>
  <c r="CB94" i="140"/>
  <c r="CY94" i="140" s="1"/>
  <c r="CC94" i="140"/>
  <c r="CZ94" i="140" s="1"/>
  <c r="CD94" i="140"/>
  <c r="DA94" i="140" s="1"/>
  <c r="CE94" i="140"/>
  <c r="DB94" i="140" s="1"/>
  <c r="CF94" i="140"/>
  <c r="DC94" i="140" s="1"/>
  <c r="CG94" i="140"/>
  <c r="DD94" i="140" s="1"/>
  <c r="CH94" i="140"/>
  <c r="DE94" i="140" s="1"/>
  <c r="CI94" i="140"/>
  <c r="DF94" i="140" s="1"/>
  <c r="CJ94" i="140"/>
  <c r="DG94" i="140" s="1"/>
  <c r="CK94" i="140"/>
  <c r="DH94" i="140" s="1"/>
  <c r="CL94" i="140"/>
  <c r="DI94" i="140" s="1"/>
  <c r="CM94" i="140"/>
  <c r="DJ94" i="140" s="1"/>
  <c r="CN94" i="140"/>
  <c r="DK94" i="140" s="1"/>
  <c r="CO94" i="140"/>
  <c r="DL94" i="140" s="1"/>
  <c r="CP94" i="140"/>
  <c r="DM94" i="140" s="1"/>
  <c r="DN94" i="140" s="1"/>
  <c r="BW95" i="140"/>
  <c r="CT95" i="140" s="1"/>
  <c r="BX95" i="140"/>
  <c r="BY95" i="140"/>
  <c r="CV95" i="140" s="1"/>
  <c r="BZ95" i="140"/>
  <c r="CW95" i="140" s="1"/>
  <c r="CA95" i="140"/>
  <c r="CX95" i="140" s="1"/>
  <c r="CB95" i="140"/>
  <c r="CY95" i="140" s="1"/>
  <c r="CC95" i="140"/>
  <c r="CZ95" i="140" s="1"/>
  <c r="CD95" i="140"/>
  <c r="DA95" i="140" s="1"/>
  <c r="CE95" i="140"/>
  <c r="DB95" i="140" s="1"/>
  <c r="CF95" i="140"/>
  <c r="DC95" i="140" s="1"/>
  <c r="CG95" i="140"/>
  <c r="DD95" i="140" s="1"/>
  <c r="CH95" i="140"/>
  <c r="DE95" i="140" s="1"/>
  <c r="CI95" i="140"/>
  <c r="DF95" i="140" s="1"/>
  <c r="CJ95" i="140"/>
  <c r="DG95" i="140" s="1"/>
  <c r="CK95" i="140"/>
  <c r="DH95" i="140" s="1"/>
  <c r="CL95" i="140"/>
  <c r="DI95" i="140" s="1"/>
  <c r="CM95" i="140"/>
  <c r="DJ95" i="140" s="1"/>
  <c r="CN95" i="140"/>
  <c r="DK95" i="140" s="1"/>
  <c r="CO95" i="140"/>
  <c r="DL95" i="140" s="1"/>
  <c r="CP95" i="140"/>
  <c r="DM95" i="140" s="1"/>
  <c r="DN95" i="140" s="1"/>
  <c r="BW96" i="140"/>
  <c r="CT96" i="140" s="1"/>
  <c r="BX96" i="140"/>
  <c r="CU96" i="140" s="1"/>
  <c r="BY96" i="140"/>
  <c r="CV96" i="140" s="1"/>
  <c r="BZ96" i="140"/>
  <c r="CW96" i="140" s="1"/>
  <c r="CA96" i="140"/>
  <c r="CX96" i="140" s="1"/>
  <c r="CB96" i="140"/>
  <c r="CY96" i="140" s="1"/>
  <c r="CC96" i="140"/>
  <c r="CZ96" i="140" s="1"/>
  <c r="CD96" i="140"/>
  <c r="DA96" i="140" s="1"/>
  <c r="CE96" i="140"/>
  <c r="DB96" i="140" s="1"/>
  <c r="CF96" i="140"/>
  <c r="DC96" i="140" s="1"/>
  <c r="CG96" i="140"/>
  <c r="DD96" i="140" s="1"/>
  <c r="CH96" i="140"/>
  <c r="DE96" i="140" s="1"/>
  <c r="CI96" i="140"/>
  <c r="DF96" i="140" s="1"/>
  <c r="CJ96" i="140"/>
  <c r="DG96" i="140" s="1"/>
  <c r="CK96" i="140"/>
  <c r="DH96" i="140" s="1"/>
  <c r="CL96" i="140"/>
  <c r="DI96" i="140" s="1"/>
  <c r="CM96" i="140"/>
  <c r="DJ96" i="140" s="1"/>
  <c r="CN96" i="140"/>
  <c r="DK96" i="140" s="1"/>
  <c r="CO96" i="140"/>
  <c r="DL96" i="140" s="1"/>
  <c r="CP96" i="140"/>
  <c r="DM96" i="140" s="1"/>
  <c r="DN96" i="140" s="1"/>
  <c r="BW97" i="140"/>
  <c r="CT97" i="140" s="1"/>
  <c r="BX97" i="140"/>
  <c r="CU97" i="140" s="1"/>
  <c r="BY97" i="140"/>
  <c r="CV97" i="140" s="1"/>
  <c r="BZ97" i="140"/>
  <c r="CW97" i="140" s="1"/>
  <c r="CA97" i="140"/>
  <c r="CX97" i="140" s="1"/>
  <c r="CB97" i="140"/>
  <c r="CY97" i="140" s="1"/>
  <c r="CC97" i="140"/>
  <c r="CZ97" i="140" s="1"/>
  <c r="CD97" i="140"/>
  <c r="DA97" i="140" s="1"/>
  <c r="CE97" i="140"/>
  <c r="DB97" i="140" s="1"/>
  <c r="CF97" i="140"/>
  <c r="DC97" i="140" s="1"/>
  <c r="CG97" i="140"/>
  <c r="DD97" i="140" s="1"/>
  <c r="CH97" i="140"/>
  <c r="DE97" i="140" s="1"/>
  <c r="CI97" i="140"/>
  <c r="DF97" i="140" s="1"/>
  <c r="CJ97" i="140"/>
  <c r="DG97" i="140" s="1"/>
  <c r="CK97" i="140"/>
  <c r="DH97" i="140" s="1"/>
  <c r="CL97" i="140"/>
  <c r="DI97" i="140" s="1"/>
  <c r="CM97" i="140"/>
  <c r="DJ97" i="140" s="1"/>
  <c r="CN97" i="140"/>
  <c r="DK97" i="140" s="1"/>
  <c r="CO97" i="140"/>
  <c r="DL97" i="140" s="1"/>
  <c r="CP97" i="140"/>
  <c r="DM97" i="140" s="1"/>
  <c r="DN97" i="140" s="1"/>
  <c r="BW98" i="140"/>
  <c r="BX98" i="140"/>
  <c r="CU98" i="140" s="1"/>
  <c r="DS98" i="140" s="1"/>
  <c r="BY98" i="140"/>
  <c r="CV98" i="140" s="1"/>
  <c r="DT98" i="140" s="1"/>
  <c r="BZ98" i="140"/>
  <c r="CW98" i="140" s="1"/>
  <c r="DU98" i="140" s="1"/>
  <c r="CA98" i="140"/>
  <c r="CX98" i="140" s="1"/>
  <c r="DV98" i="140" s="1"/>
  <c r="CB98" i="140"/>
  <c r="CY98" i="140" s="1"/>
  <c r="DW98" i="140" s="1"/>
  <c r="CC98" i="140"/>
  <c r="CZ98" i="140" s="1"/>
  <c r="DX98" i="140" s="1"/>
  <c r="CD98" i="140"/>
  <c r="DA98" i="140" s="1"/>
  <c r="DY98" i="140" s="1"/>
  <c r="CE98" i="140"/>
  <c r="DB98" i="140" s="1"/>
  <c r="DZ98" i="140" s="1"/>
  <c r="CF98" i="140"/>
  <c r="DC98" i="140" s="1"/>
  <c r="EA98" i="140" s="1"/>
  <c r="CG98" i="140"/>
  <c r="DD98" i="140" s="1"/>
  <c r="EB98" i="140" s="1"/>
  <c r="CH98" i="140"/>
  <c r="DE98" i="140" s="1"/>
  <c r="EC98" i="140" s="1"/>
  <c r="CI98" i="140"/>
  <c r="DF98" i="140" s="1"/>
  <c r="ED98" i="140" s="1"/>
  <c r="CJ98" i="140"/>
  <c r="DG98" i="140" s="1"/>
  <c r="EE98" i="140" s="1"/>
  <c r="CK98" i="140"/>
  <c r="DH98" i="140" s="1"/>
  <c r="EF98" i="140" s="1"/>
  <c r="CL98" i="140"/>
  <c r="DI98" i="140" s="1"/>
  <c r="EG98" i="140" s="1"/>
  <c r="CM98" i="140"/>
  <c r="DJ98" i="140" s="1"/>
  <c r="EH98" i="140" s="1"/>
  <c r="CN98" i="140"/>
  <c r="DK98" i="140" s="1"/>
  <c r="EI98" i="140" s="1"/>
  <c r="CO98" i="140"/>
  <c r="DL98" i="140" s="1"/>
  <c r="EJ98" i="140" s="1"/>
  <c r="CP98" i="140"/>
  <c r="DM98" i="140" s="1"/>
  <c r="BW99" i="140"/>
  <c r="CT99" i="140" s="1"/>
  <c r="BX99" i="140"/>
  <c r="BY99" i="140"/>
  <c r="CV99" i="140" s="1"/>
  <c r="BZ99" i="140"/>
  <c r="CW99" i="140" s="1"/>
  <c r="CA99" i="140"/>
  <c r="CX99" i="140" s="1"/>
  <c r="CB99" i="140"/>
  <c r="CY99" i="140" s="1"/>
  <c r="CC99" i="140"/>
  <c r="CZ99" i="140" s="1"/>
  <c r="CD99" i="140"/>
  <c r="DA99" i="140" s="1"/>
  <c r="CE99" i="140"/>
  <c r="DB99" i="140" s="1"/>
  <c r="CF99" i="140"/>
  <c r="DC99" i="140" s="1"/>
  <c r="CG99" i="140"/>
  <c r="DD99" i="140" s="1"/>
  <c r="CH99" i="140"/>
  <c r="DE99" i="140" s="1"/>
  <c r="CI99" i="140"/>
  <c r="DF99" i="140" s="1"/>
  <c r="CJ99" i="140"/>
  <c r="DG99" i="140" s="1"/>
  <c r="CK99" i="140"/>
  <c r="DH99" i="140" s="1"/>
  <c r="CL99" i="140"/>
  <c r="DI99" i="140" s="1"/>
  <c r="CM99" i="140"/>
  <c r="DJ99" i="140" s="1"/>
  <c r="CN99" i="140"/>
  <c r="DK99" i="140" s="1"/>
  <c r="CO99" i="140"/>
  <c r="DL99" i="140" s="1"/>
  <c r="CP99" i="140"/>
  <c r="DM99" i="140" s="1"/>
  <c r="DN99" i="140" s="1"/>
  <c r="BW100" i="140"/>
  <c r="BX100" i="140"/>
  <c r="CU100" i="140" s="1"/>
  <c r="BY100" i="140"/>
  <c r="CV100" i="140" s="1"/>
  <c r="BZ100" i="140"/>
  <c r="CW100" i="140" s="1"/>
  <c r="CA100" i="140"/>
  <c r="CX100" i="140" s="1"/>
  <c r="CB100" i="140"/>
  <c r="CY100" i="140" s="1"/>
  <c r="CC100" i="140"/>
  <c r="CZ100" i="140" s="1"/>
  <c r="CD100" i="140"/>
  <c r="DA100" i="140" s="1"/>
  <c r="CE100" i="140"/>
  <c r="DB100" i="140" s="1"/>
  <c r="CF100" i="140"/>
  <c r="DC100" i="140" s="1"/>
  <c r="CG100" i="140"/>
  <c r="DD100" i="140" s="1"/>
  <c r="CH100" i="140"/>
  <c r="DE100" i="140" s="1"/>
  <c r="CI100" i="140"/>
  <c r="DF100" i="140" s="1"/>
  <c r="CJ100" i="140"/>
  <c r="DG100" i="140" s="1"/>
  <c r="CK100" i="140"/>
  <c r="DH100" i="140" s="1"/>
  <c r="CL100" i="140"/>
  <c r="DI100" i="140" s="1"/>
  <c r="CM100" i="140"/>
  <c r="DJ100" i="140" s="1"/>
  <c r="CN100" i="140"/>
  <c r="DK100" i="140" s="1"/>
  <c r="CO100" i="140"/>
  <c r="DL100" i="140" s="1"/>
  <c r="CP100" i="140"/>
  <c r="DM100" i="140" s="1"/>
  <c r="DN100" i="140" s="1"/>
  <c r="BW101" i="140"/>
  <c r="CT101" i="140" s="1"/>
  <c r="BX101" i="140"/>
  <c r="BY101" i="140"/>
  <c r="CV101" i="140" s="1"/>
  <c r="BZ101" i="140"/>
  <c r="CW101" i="140" s="1"/>
  <c r="CA101" i="140"/>
  <c r="CX101" i="140" s="1"/>
  <c r="CB101" i="140"/>
  <c r="CY101" i="140" s="1"/>
  <c r="CC101" i="140"/>
  <c r="CZ101" i="140" s="1"/>
  <c r="CD101" i="140"/>
  <c r="DA101" i="140" s="1"/>
  <c r="CE101" i="140"/>
  <c r="DB101" i="140" s="1"/>
  <c r="CF101" i="140"/>
  <c r="DC101" i="140" s="1"/>
  <c r="CG101" i="140"/>
  <c r="DD101" i="140" s="1"/>
  <c r="CH101" i="140"/>
  <c r="DE101" i="140" s="1"/>
  <c r="CI101" i="140"/>
  <c r="DF101" i="140" s="1"/>
  <c r="CJ101" i="140"/>
  <c r="DG101" i="140" s="1"/>
  <c r="CK101" i="140"/>
  <c r="DH101" i="140" s="1"/>
  <c r="CL101" i="140"/>
  <c r="DI101" i="140" s="1"/>
  <c r="CM101" i="140"/>
  <c r="DJ101" i="140" s="1"/>
  <c r="CN101" i="140"/>
  <c r="DK101" i="140" s="1"/>
  <c r="CO101" i="140"/>
  <c r="DL101" i="140" s="1"/>
  <c r="CP101" i="140"/>
  <c r="DM101" i="140" s="1"/>
  <c r="DN101" i="140" s="1"/>
  <c r="BW102" i="140"/>
  <c r="CT102" i="140" s="1"/>
  <c r="BX102" i="140"/>
  <c r="CU102" i="140" s="1"/>
  <c r="BY102" i="140"/>
  <c r="CV102" i="140" s="1"/>
  <c r="BZ102" i="140"/>
  <c r="CW102" i="140" s="1"/>
  <c r="CA102" i="140"/>
  <c r="CX102" i="140" s="1"/>
  <c r="CB102" i="140"/>
  <c r="CY102" i="140" s="1"/>
  <c r="CC102" i="140"/>
  <c r="CZ102" i="140" s="1"/>
  <c r="CD102" i="140"/>
  <c r="DA102" i="140" s="1"/>
  <c r="CE102" i="140"/>
  <c r="DB102" i="140" s="1"/>
  <c r="CF102" i="140"/>
  <c r="DC102" i="140" s="1"/>
  <c r="CG102" i="140"/>
  <c r="DD102" i="140" s="1"/>
  <c r="CH102" i="140"/>
  <c r="DE102" i="140" s="1"/>
  <c r="CI102" i="140"/>
  <c r="DF102" i="140" s="1"/>
  <c r="CJ102" i="140"/>
  <c r="DG102" i="140" s="1"/>
  <c r="CK102" i="140"/>
  <c r="DH102" i="140" s="1"/>
  <c r="CL102" i="140"/>
  <c r="DI102" i="140" s="1"/>
  <c r="CM102" i="140"/>
  <c r="DJ102" i="140" s="1"/>
  <c r="CN102" i="140"/>
  <c r="DK102" i="140" s="1"/>
  <c r="CO102" i="140"/>
  <c r="DL102" i="140" s="1"/>
  <c r="CP102" i="140"/>
  <c r="DM102" i="140" s="1"/>
  <c r="DN102" i="140" s="1"/>
  <c r="BW103" i="140"/>
  <c r="CT103" i="140" s="1"/>
  <c r="BX103" i="140"/>
  <c r="BY103" i="140"/>
  <c r="CV103" i="140" s="1"/>
  <c r="BZ103" i="140"/>
  <c r="CW103" i="140" s="1"/>
  <c r="CA103" i="140"/>
  <c r="CX103" i="140" s="1"/>
  <c r="CB103" i="140"/>
  <c r="CY103" i="140" s="1"/>
  <c r="CC103" i="140"/>
  <c r="CZ103" i="140" s="1"/>
  <c r="CD103" i="140"/>
  <c r="DA103" i="140" s="1"/>
  <c r="CE103" i="140"/>
  <c r="DB103" i="140" s="1"/>
  <c r="CF103" i="140"/>
  <c r="DC103" i="140" s="1"/>
  <c r="CG103" i="140"/>
  <c r="DD103" i="140" s="1"/>
  <c r="CH103" i="140"/>
  <c r="DE103" i="140" s="1"/>
  <c r="CI103" i="140"/>
  <c r="DF103" i="140" s="1"/>
  <c r="CJ103" i="140"/>
  <c r="DG103" i="140" s="1"/>
  <c r="CK103" i="140"/>
  <c r="DH103" i="140" s="1"/>
  <c r="CL103" i="140"/>
  <c r="DI103" i="140" s="1"/>
  <c r="CM103" i="140"/>
  <c r="DJ103" i="140" s="1"/>
  <c r="CN103" i="140"/>
  <c r="DK103" i="140" s="1"/>
  <c r="CO103" i="140"/>
  <c r="DL103" i="140" s="1"/>
  <c r="CP103" i="140"/>
  <c r="DM103" i="140" s="1"/>
  <c r="DN103" i="140" s="1"/>
  <c r="BW104" i="140"/>
  <c r="CT104" i="140" s="1"/>
  <c r="BX104" i="140"/>
  <c r="CU104" i="140" s="1"/>
  <c r="BY104" i="140"/>
  <c r="BZ104" i="140"/>
  <c r="CW104" i="140" s="1"/>
  <c r="CA104" i="140"/>
  <c r="CX104" i="140" s="1"/>
  <c r="CB104" i="140"/>
  <c r="CY104" i="140" s="1"/>
  <c r="CC104" i="140"/>
  <c r="CZ104" i="140" s="1"/>
  <c r="CD104" i="140"/>
  <c r="DA104" i="140" s="1"/>
  <c r="CE104" i="140"/>
  <c r="DB104" i="140" s="1"/>
  <c r="CF104" i="140"/>
  <c r="DC104" i="140" s="1"/>
  <c r="CG104" i="140"/>
  <c r="DD104" i="140" s="1"/>
  <c r="CH104" i="140"/>
  <c r="DE104" i="140" s="1"/>
  <c r="CI104" i="140"/>
  <c r="DF104" i="140" s="1"/>
  <c r="CJ104" i="140"/>
  <c r="DG104" i="140" s="1"/>
  <c r="CK104" i="140"/>
  <c r="DH104" i="140" s="1"/>
  <c r="CL104" i="140"/>
  <c r="DI104" i="140" s="1"/>
  <c r="CM104" i="140"/>
  <c r="DJ104" i="140" s="1"/>
  <c r="CN104" i="140"/>
  <c r="DK104" i="140" s="1"/>
  <c r="CO104" i="140"/>
  <c r="DL104" i="140" s="1"/>
  <c r="CP104" i="140"/>
  <c r="DM104" i="140" s="1"/>
  <c r="DN104" i="140" s="1"/>
  <c r="BW105" i="140"/>
  <c r="CT105" i="140" s="1"/>
  <c r="BX105" i="140"/>
  <c r="CU105" i="140" s="1"/>
  <c r="BY105" i="140"/>
  <c r="CV105" i="140" s="1"/>
  <c r="BZ105" i="140"/>
  <c r="CW105" i="140" s="1"/>
  <c r="CA105" i="140"/>
  <c r="CX105" i="140" s="1"/>
  <c r="CB105" i="140"/>
  <c r="CY105" i="140" s="1"/>
  <c r="CC105" i="140"/>
  <c r="CZ105" i="140" s="1"/>
  <c r="CD105" i="140"/>
  <c r="DA105" i="140" s="1"/>
  <c r="CE105" i="140"/>
  <c r="DB105" i="140" s="1"/>
  <c r="CF105" i="140"/>
  <c r="DC105" i="140" s="1"/>
  <c r="CG105" i="140"/>
  <c r="DD105" i="140" s="1"/>
  <c r="CH105" i="140"/>
  <c r="DE105" i="140" s="1"/>
  <c r="CI105" i="140"/>
  <c r="DF105" i="140" s="1"/>
  <c r="CJ105" i="140"/>
  <c r="DG105" i="140" s="1"/>
  <c r="CK105" i="140"/>
  <c r="DH105" i="140" s="1"/>
  <c r="CL105" i="140"/>
  <c r="DI105" i="140" s="1"/>
  <c r="CM105" i="140"/>
  <c r="DJ105" i="140" s="1"/>
  <c r="CN105" i="140"/>
  <c r="DK105" i="140" s="1"/>
  <c r="CO105" i="140"/>
  <c r="DL105" i="140" s="1"/>
  <c r="CP105" i="140"/>
  <c r="DM105" i="140" s="1"/>
  <c r="DN105" i="140" s="1"/>
  <c r="BW106" i="140"/>
  <c r="BX106" i="140"/>
  <c r="CU106" i="140" s="1"/>
  <c r="BY106" i="140"/>
  <c r="CV106" i="140" s="1"/>
  <c r="BZ106" i="140"/>
  <c r="CW106" i="140" s="1"/>
  <c r="CA106" i="140"/>
  <c r="CX106" i="140" s="1"/>
  <c r="CB106" i="140"/>
  <c r="CY106" i="140" s="1"/>
  <c r="CC106" i="140"/>
  <c r="CZ106" i="140" s="1"/>
  <c r="CD106" i="140"/>
  <c r="DA106" i="140" s="1"/>
  <c r="CE106" i="140"/>
  <c r="DB106" i="140" s="1"/>
  <c r="CF106" i="140"/>
  <c r="DC106" i="140" s="1"/>
  <c r="CG106" i="140"/>
  <c r="DD106" i="140" s="1"/>
  <c r="CH106" i="140"/>
  <c r="DE106" i="140" s="1"/>
  <c r="CI106" i="140"/>
  <c r="DF106" i="140" s="1"/>
  <c r="CJ106" i="140"/>
  <c r="DG106" i="140" s="1"/>
  <c r="CK106" i="140"/>
  <c r="DH106" i="140" s="1"/>
  <c r="CL106" i="140"/>
  <c r="DI106" i="140" s="1"/>
  <c r="CM106" i="140"/>
  <c r="DJ106" i="140" s="1"/>
  <c r="CN106" i="140"/>
  <c r="DK106" i="140" s="1"/>
  <c r="CO106" i="140"/>
  <c r="DL106" i="140" s="1"/>
  <c r="CP106" i="140"/>
  <c r="DM106" i="140" s="1"/>
  <c r="DN106" i="140" s="1"/>
  <c r="BW107" i="140"/>
  <c r="CT107" i="140" s="1"/>
  <c r="BX107" i="140"/>
  <c r="CU107" i="140" s="1"/>
  <c r="BY107" i="140"/>
  <c r="CV107" i="140" s="1"/>
  <c r="BZ107" i="140"/>
  <c r="CW107" i="140" s="1"/>
  <c r="CA107" i="140"/>
  <c r="CX107" i="140" s="1"/>
  <c r="CB107" i="140"/>
  <c r="CY107" i="140" s="1"/>
  <c r="CC107" i="140"/>
  <c r="CZ107" i="140" s="1"/>
  <c r="CD107" i="140"/>
  <c r="DA107" i="140" s="1"/>
  <c r="CE107" i="140"/>
  <c r="DB107" i="140" s="1"/>
  <c r="CF107" i="140"/>
  <c r="DC107" i="140" s="1"/>
  <c r="CG107" i="140"/>
  <c r="DD107" i="140" s="1"/>
  <c r="CH107" i="140"/>
  <c r="DE107" i="140" s="1"/>
  <c r="CI107" i="140"/>
  <c r="DF107" i="140" s="1"/>
  <c r="CJ107" i="140"/>
  <c r="DG107" i="140" s="1"/>
  <c r="CK107" i="140"/>
  <c r="DH107" i="140" s="1"/>
  <c r="CL107" i="140"/>
  <c r="DI107" i="140" s="1"/>
  <c r="CM107" i="140"/>
  <c r="DJ107" i="140" s="1"/>
  <c r="CN107" i="140"/>
  <c r="DK107" i="140" s="1"/>
  <c r="CO107" i="140"/>
  <c r="DL107" i="140" s="1"/>
  <c r="CP107" i="140"/>
  <c r="DM107" i="140" s="1"/>
  <c r="DN107" i="140" s="1"/>
  <c r="BW108" i="140"/>
  <c r="BX108" i="140"/>
  <c r="CU108" i="140" s="1"/>
  <c r="BY108" i="140"/>
  <c r="CV108" i="140" s="1"/>
  <c r="BZ108" i="140"/>
  <c r="CW108" i="140" s="1"/>
  <c r="CA108" i="140"/>
  <c r="CX108" i="140" s="1"/>
  <c r="CB108" i="140"/>
  <c r="CY108" i="140" s="1"/>
  <c r="CC108" i="140"/>
  <c r="CZ108" i="140" s="1"/>
  <c r="CD108" i="140"/>
  <c r="DA108" i="140" s="1"/>
  <c r="CE108" i="140"/>
  <c r="DB108" i="140" s="1"/>
  <c r="CF108" i="140"/>
  <c r="DC108" i="140" s="1"/>
  <c r="CG108" i="140"/>
  <c r="DD108" i="140" s="1"/>
  <c r="CH108" i="140"/>
  <c r="DE108" i="140" s="1"/>
  <c r="CI108" i="140"/>
  <c r="DF108" i="140" s="1"/>
  <c r="CJ108" i="140"/>
  <c r="DG108" i="140" s="1"/>
  <c r="CK108" i="140"/>
  <c r="DH108" i="140" s="1"/>
  <c r="CL108" i="140"/>
  <c r="DI108" i="140" s="1"/>
  <c r="CM108" i="140"/>
  <c r="DJ108" i="140" s="1"/>
  <c r="CN108" i="140"/>
  <c r="DK108" i="140" s="1"/>
  <c r="CO108" i="140"/>
  <c r="DL108" i="140" s="1"/>
  <c r="CP108" i="140"/>
  <c r="DM108" i="140" s="1"/>
  <c r="DN108" i="140" s="1"/>
  <c r="BW109" i="140"/>
  <c r="CT109" i="140" s="1"/>
  <c r="BX109" i="140"/>
  <c r="CU109" i="140" s="1"/>
  <c r="BY109" i="140"/>
  <c r="CV109" i="140" s="1"/>
  <c r="BZ109" i="140"/>
  <c r="CW109" i="140" s="1"/>
  <c r="CA109" i="140"/>
  <c r="CX109" i="140" s="1"/>
  <c r="CB109" i="140"/>
  <c r="CY109" i="140" s="1"/>
  <c r="CC109" i="140"/>
  <c r="CZ109" i="140" s="1"/>
  <c r="CD109" i="140"/>
  <c r="DA109" i="140" s="1"/>
  <c r="CE109" i="140"/>
  <c r="DB109" i="140" s="1"/>
  <c r="CF109" i="140"/>
  <c r="DC109" i="140" s="1"/>
  <c r="CG109" i="140"/>
  <c r="DD109" i="140" s="1"/>
  <c r="CH109" i="140"/>
  <c r="DE109" i="140" s="1"/>
  <c r="CI109" i="140"/>
  <c r="DF109" i="140" s="1"/>
  <c r="CJ109" i="140"/>
  <c r="DG109" i="140" s="1"/>
  <c r="CK109" i="140"/>
  <c r="DH109" i="140" s="1"/>
  <c r="CL109" i="140"/>
  <c r="DI109" i="140" s="1"/>
  <c r="CM109" i="140"/>
  <c r="DJ109" i="140" s="1"/>
  <c r="CN109" i="140"/>
  <c r="DK109" i="140" s="1"/>
  <c r="CO109" i="140"/>
  <c r="DL109" i="140" s="1"/>
  <c r="CP109" i="140"/>
  <c r="DM109" i="140" s="1"/>
  <c r="DN109" i="140" s="1"/>
  <c r="BW110" i="140"/>
  <c r="CT110" i="140" s="1"/>
  <c r="BX110" i="140"/>
  <c r="CU110" i="140" s="1"/>
  <c r="BY110" i="140"/>
  <c r="CV110" i="140" s="1"/>
  <c r="BZ110" i="140"/>
  <c r="CW110" i="140" s="1"/>
  <c r="CA110" i="140"/>
  <c r="CX110" i="140" s="1"/>
  <c r="CB110" i="140"/>
  <c r="CY110" i="140" s="1"/>
  <c r="CC110" i="140"/>
  <c r="CZ110" i="140" s="1"/>
  <c r="CD110" i="140"/>
  <c r="DA110" i="140" s="1"/>
  <c r="CE110" i="140"/>
  <c r="DB110" i="140" s="1"/>
  <c r="CF110" i="140"/>
  <c r="DC110" i="140" s="1"/>
  <c r="CG110" i="140"/>
  <c r="DD110" i="140" s="1"/>
  <c r="CH110" i="140"/>
  <c r="DE110" i="140" s="1"/>
  <c r="CI110" i="140"/>
  <c r="DF110" i="140" s="1"/>
  <c r="CJ110" i="140"/>
  <c r="DG110" i="140" s="1"/>
  <c r="CK110" i="140"/>
  <c r="DH110" i="140" s="1"/>
  <c r="CL110" i="140"/>
  <c r="DI110" i="140" s="1"/>
  <c r="CM110" i="140"/>
  <c r="DJ110" i="140" s="1"/>
  <c r="CN110" i="140"/>
  <c r="DK110" i="140" s="1"/>
  <c r="CO110" i="140"/>
  <c r="DL110" i="140" s="1"/>
  <c r="CP110" i="140"/>
  <c r="DM110" i="140" s="1"/>
  <c r="DN110" i="140" s="1"/>
  <c r="BW111" i="140"/>
  <c r="CT111" i="140" s="1"/>
  <c r="BX111" i="140"/>
  <c r="BY111" i="140"/>
  <c r="CV111" i="140" s="1"/>
  <c r="BZ111" i="140"/>
  <c r="CW111" i="140" s="1"/>
  <c r="CA111" i="140"/>
  <c r="CX111" i="140" s="1"/>
  <c r="CB111" i="140"/>
  <c r="CY111" i="140" s="1"/>
  <c r="CC111" i="140"/>
  <c r="CZ111" i="140" s="1"/>
  <c r="CD111" i="140"/>
  <c r="DA111" i="140" s="1"/>
  <c r="CE111" i="140"/>
  <c r="DB111" i="140" s="1"/>
  <c r="CF111" i="140"/>
  <c r="DC111" i="140" s="1"/>
  <c r="CG111" i="140"/>
  <c r="DD111" i="140" s="1"/>
  <c r="CH111" i="140"/>
  <c r="DE111" i="140" s="1"/>
  <c r="CI111" i="140"/>
  <c r="DF111" i="140" s="1"/>
  <c r="CJ111" i="140"/>
  <c r="DG111" i="140" s="1"/>
  <c r="CK111" i="140"/>
  <c r="DH111" i="140" s="1"/>
  <c r="CL111" i="140"/>
  <c r="DI111" i="140" s="1"/>
  <c r="CM111" i="140"/>
  <c r="DJ111" i="140" s="1"/>
  <c r="CN111" i="140"/>
  <c r="DK111" i="140" s="1"/>
  <c r="CO111" i="140"/>
  <c r="DL111" i="140" s="1"/>
  <c r="CP111" i="140"/>
  <c r="DM111" i="140" s="1"/>
  <c r="DN111" i="140" s="1"/>
  <c r="BW112" i="140"/>
  <c r="CT112" i="140" s="1"/>
  <c r="BX112" i="140"/>
  <c r="CU112" i="140" s="1"/>
  <c r="BY112" i="140"/>
  <c r="BZ112" i="140"/>
  <c r="CW112" i="140" s="1"/>
  <c r="CA112" i="140"/>
  <c r="CX112" i="140" s="1"/>
  <c r="CB112" i="140"/>
  <c r="CY112" i="140" s="1"/>
  <c r="CC112" i="140"/>
  <c r="CZ112" i="140" s="1"/>
  <c r="CD112" i="140"/>
  <c r="DA112" i="140" s="1"/>
  <c r="CE112" i="140"/>
  <c r="DB112" i="140" s="1"/>
  <c r="CF112" i="140"/>
  <c r="DC112" i="140" s="1"/>
  <c r="CG112" i="140"/>
  <c r="DD112" i="140" s="1"/>
  <c r="CH112" i="140"/>
  <c r="DE112" i="140" s="1"/>
  <c r="CI112" i="140"/>
  <c r="DF112" i="140" s="1"/>
  <c r="CJ112" i="140"/>
  <c r="DG112" i="140" s="1"/>
  <c r="CK112" i="140"/>
  <c r="DH112" i="140" s="1"/>
  <c r="CL112" i="140"/>
  <c r="DI112" i="140" s="1"/>
  <c r="CM112" i="140"/>
  <c r="DJ112" i="140" s="1"/>
  <c r="CN112" i="140"/>
  <c r="DK112" i="140" s="1"/>
  <c r="CO112" i="140"/>
  <c r="DL112" i="140" s="1"/>
  <c r="CP112" i="140"/>
  <c r="DM112" i="140" s="1"/>
  <c r="DN112" i="140" s="1"/>
  <c r="BW113" i="140"/>
  <c r="CT113" i="140" s="1"/>
  <c r="BX113" i="140"/>
  <c r="CU113" i="140" s="1"/>
  <c r="BY113" i="140"/>
  <c r="BZ113" i="140"/>
  <c r="CW113" i="140" s="1"/>
  <c r="CA113" i="140"/>
  <c r="CX113" i="140" s="1"/>
  <c r="CB113" i="140"/>
  <c r="CY113" i="140" s="1"/>
  <c r="CC113" i="140"/>
  <c r="CZ113" i="140" s="1"/>
  <c r="CD113" i="140"/>
  <c r="DA113" i="140" s="1"/>
  <c r="CE113" i="140"/>
  <c r="DB113" i="140" s="1"/>
  <c r="CF113" i="140"/>
  <c r="DC113" i="140" s="1"/>
  <c r="CG113" i="140"/>
  <c r="DD113" i="140" s="1"/>
  <c r="CH113" i="140"/>
  <c r="DE113" i="140" s="1"/>
  <c r="CI113" i="140"/>
  <c r="DF113" i="140" s="1"/>
  <c r="CJ113" i="140"/>
  <c r="DG113" i="140" s="1"/>
  <c r="CK113" i="140"/>
  <c r="DH113" i="140" s="1"/>
  <c r="CL113" i="140"/>
  <c r="DI113" i="140" s="1"/>
  <c r="CM113" i="140"/>
  <c r="DJ113" i="140" s="1"/>
  <c r="CN113" i="140"/>
  <c r="DK113" i="140" s="1"/>
  <c r="CO113" i="140"/>
  <c r="DL113" i="140" s="1"/>
  <c r="CP113" i="140"/>
  <c r="DM113" i="140" s="1"/>
  <c r="DN113" i="140" s="1"/>
  <c r="BW114" i="140"/>
  <c r="BX114" i="140"/>
  <c r="CU114" i="140" s="1"/>
  <c r="BY114" i="140"/>
  <c r="CV114" i="140" s="1"/>
  <c r="BZ114" i="140"/>
  <c r="CW114" i="140" s="1"/>
  <c r="CA114" i="140"/>
  <c r="CX114" i="140" s="1"/>
  <c r="CB114" i="140"/>
  <c r="CY114" i="140" s="1"/>
  <c r="CC114" i="140"/>
  <c r="CZ114" i="140" s="1"/>
  <c r="CD114" i="140"/>
  <c r="DA114" i="140" s="1"/>
  <c r="CE114" i="140"/>
  <c r="DB114" i="140" s="1"/>
  <c r="CF114" i="140"/>
  <c r="DC114" i="140" s="1"/>
  <c r="CG114" i="140"/>
  <c r="DD114" i="140" s="1"/>
  <c r="CH114" i="140"/>
  <c r="DE114" i="140" s="1"/>
  <c r="CI114" i="140"/>
  <c r="DF114" i="140" s="1"/>
  <c r="CJ114" i="140"/>
  <c r="DG114" i="140" s="1"/>
  <c r="CK114" i="140"/>
  <c r="DH114" i="140" s="1"/>
  <c r="CL114" i="140"/>
  <c r="DI114" i="140" s="1"/>
  <c r="CM114" i="140"/>
  <c r="DJ114" i="140" s="1"/>
  <c r="CN114" i="140"/>
  <c r="DK114" i="140" s="1"/>
  <c r="CO114" i="140"/>
  <c r="DL114" i="140" s="1"/>
  <c r="CP114" i="140"/>
  <c r="DM114" i="140" s="1"/>
  <c r="DN114" i="140" s="1"/>
  <c r="BW115" i="140"/>
  <c r="CT115" i="140" s="1"/>
  <c r="BX115" i="140"/>
  <c r="CU115" i="140" s="1"/>
  <c r="BY115" i="140"/>
  <c r="CV115" i="140" s="1"/>
  <c r="BZ115" i="140"/>
  <c r="CW115" i="140" s="1"/>
  <c r="CA115" i="140"/>
  <c r="CX115" i="140" s="1"/>
  <c r="CB115" i="140"/>
  <c r="CY115" i="140" s="1"/>
  <c r="CC115" i="140"/>
  <c r="CZ115" i="140" s="1"/>
  <c r="CD115" i="140"/>
  <c r="DA115" i="140" s="1"/>
  <c r="CE115" i="140"/>
  <c r="DB115" i="140" s="1"/>
  <c r="CF115" i="140"/>
  <c r="DC115" i="140" s="1"/>
  <c r="CG115" i="140"/>
  <c r="DD115" i="140" s="1"/>
  <c r="CH115" i="140"/>
  <c r="DE115" i="140" s="1"/>
  <c r="CI115" i="140"/>
  <c r="DF115" i="140" s="1"/>
  <c r="CJ115" i="140"/>
  <c r="DG115" i="140" s="1"/>
  <c r="CK115" i="140"/>
  <c r="DH115" i="140" s="1"/>
  <c r="CL115" i="140"/>
  <c r="DI115" i="140" s="1"/>
  <c r="CM115" i="140"/>
  <c r="DJ115" i="140" s="1"/>
  <c r="CN115" i="140"/>
  <c r="DK115" i="140" s="1"/>
  <c r="CO115" i="140"/>
  <c r="DL115" i="140" s="1"/>
  <c r="CP115" i="140"/>
  <c r="DM115" i="140" s="1"/>
  <c r="DN115" i="140" s="1"/>
  <c r="BW116" i="140"/>
  <c r="BX116" i="140"/>
  <c r="CU116" i="140" s="1"/>
  <c r="BY116" i="140"/>
  <c r="CV116" i="140" s="1"/>
  <c r="BZ116" i="140"/>
  <c r="CW116" i="140" s="1"/>
  <c r="CA116" i="140"/>
  <c r="CX116" i="140" s="1"/>
  <c r="CB116" i="140"/>
  <c r="CY116" i="140" s="1"/>
  <c r="CC116" i="140"/>
  <c r="CZ116" i="140" s="1"/>
  <c r="CD116" i="140"/>
  <c r="DA116" i="140" s="1"/>
  <c r="CE116" i="140"/>
  <c r="DB116" i="140" s="1"/>
  <c r="CF116" i="140"/>
  <c r="DC116" i="140" s="1"/>
  <c r="CG116" i="140"/>
  <c r="DD116" i="140" s="1"/>
  <c r="CH116" i="140"/>
  <c r="DE116" i="140" s="1"/>
  <c r="CI116" i="140"/>
  <c r="DF116" i="140" s="1"/>
  <c r="CJ116" i="140"/>
  <c r="DG116" i="140" s="1"/>
  <c r="CK116" i="140"/>
  <c r="DH116" i="140" s="1"/>
  <c r="CL116" i="140"/>
  <c r="DI116" i="140" s="1"/>
  <c r="CM116" i="140"/>
  <c r="DJ116" i="140" s="1"/>
  <c r="CN116" i="140"/>
  <c r="DK116" i="140" s="1"/>
  <c r="CO116" i="140"/>
  <c r="DL116" i="140" s="1"/>
  <c r="CP116" i="140"/>
  <c r="DM116" i="140" s="1"/>
  <c r="DN116" i="140" s="1"/>
  <c r="BW117" i="140"/>
  <c r="CT117" i="140" s="1"/>
  <c r="BX117" i="140"/>
  <c r="BY117" i="140"/>
  <c r="CV117" i="140" s="1"/>
  <c r="BZ117" i="140"/>
  <c r="CW117" i="140" s="1"/>
  <c r="CA117" i="140"/>
  <c r="CX117" i="140" s="1"/>
  <c r="CB117" i="140"/>
  <c r="CY117" i="140" s="1"/>
  <c r="CC117" i="140"/>
  <c r="CZ117" i="140" s="1"/>
  <c r="CD117" i="140"/>
  <c r="DA117" i="140" s="1"/>
  <c r="CE117" i="140"/>
  <c r="DB117" i="140" s="1"/>
  <c r="CF117" i="140"/>
  <c r="DC117" i="140" s="1"/>
  <c r="CG117" i="140"/>
  <c r="DD117" i="140" s="1"/>
  <c r="CH117" i="140"/>
  <c r="DE117" i="140" s="1"/>
  <c r="CI117" i="140"/>
  <c r="DF117" i="140" s="1"/>
  <c r="CJ117" i="140"/>
  <c r="DG117" i="140" s="1"/>
  <c r="CK117" i="140"/>
  <c r="DH117" i="140" s="1"/>
  <c r="CL117" i="140"/>
  <c r="DI117" i="140" s="1"/>
  <c r="CM117" i="140"/>
  <c r="DJ117" i="140" s="1"/>
  <c r="CN117" i="140"/>
  <c r="DK117" i="140" s="1"/>
  <c r="CO117" i="140"/>
  <c r="DL117" i="140" s="1"/>
  <c r="CP117" i="140"/>
  <c r="DM117" i="140" s="1"/>
  <c r="DN117" i="140" s="1"/>
  <c r="BW118" i="140"/>
  <c r="CT118" i="140" s="1"/>
  <c r="BX118" i="140"/>
  <c r="CU118" i="140" s="1"/>
  <c r="BY118" i="140"/>
  <c r="CV118" i="140" s="1"/>
  <c r="BZ118" i="140"/>
  <c r="CW118" i="140" s="1"/>
  <c r="CA118" i="140"/>
  <c r="CX118" i="140" s="1"/>
  <c r="CB118" i="140"/>
  <c r="CY118" i="140" s="1"/>
  <c r="CC118" i="140"/>
  <c r="CZ118" i="140" s="1"/>
  <c r="CD118" i="140"/>
  <c r="DA118" i="140" s="1"/>
  <c r="CE118" i="140"/>
  <c r="DB118" i="140" s="1"/>
  <c r="CF118" i="140"/>
  <c r="DC118" i="140" s="1"/>
  <c r="CG118" i="140"/>
  <c r="DD118" i="140" s="1"/>
  <c r="CH118" i="140"/>
  <c r="DE118" i="140" s="1"/>
  <c r="CI118" i="140"/>
  <c r="DF118" i="140" s="1"/>
  <c r="CJ118" i="140"/>
  <c r="DG118" i="140" s="1"/>
  <c r="CK118" i="140"/>
  <c r="DH118" i="140" s="1"/>
  <c r="CL118" i="140"/>
  <c r="DI118" i="140" s="1"/>
  <c r="CM118" i="140"/>
  <c r="DJ118" i="140" s="1"/>
  <c r="CN118" i="140"/>
  <c r="DK118" i="140" s="1"/>
  <c r="CO118" i="140"/>
  <c r="DL118" i="140" s="1"/>
  <c r="CP118" i="140"/>
  <c r="DM118" i="140" s="1"/>
  <c r="DN118" i="140" s="1"/>
  <c r="BW119" i="140"/>
  <c r="CT119" i="140" s="1"/>
  <c r="BX119" i="140"/>
  <c r="BY119" i="140"/>
  <c r="CV119" i="140" s="1"/>
  <c r="BZ119" i="140"/>
  <c r="CW119" i="140" s="1"/>
  <c r="CA119" i="140"/>
  <c r="CX119" i="140" s="1"/>
  <c r="CB119" i="140"/>
  <c r="CY119" i="140" s="1"/>
  <c r="CC119" i="140"/>
  <c r="CZ119" i="140" s="1"/>
  <c r="CD119" i="140"/>
  <c r="DA119" i="140" s="1"/>
  <c r="CE119" i="140"/>
  <c r="DB119" i="140" s="1"/>
  <c r="CF119" i="140"/>
  <c r="DC119" i="140" s="1"/>
  <c r="CG119" i="140"/>
  <c r="DD119" i="140" s="1"/>
  <c r="CH119" i="140"/>
  <c r="DE119" i="140" s="1"/>
  <c r="CI119" i="140"/>
  <c r="DF119" i="140" s="1"/>
  <c r="CJ119" i="140"/>
  <c r="DG119" i="140" s="1"/>
  <c r="CK119" i="140"/>
  <c r="DH119" i="140" s="1"/>
  <c r="CL119" i="140"/>
  <c r="DI119" i="140" s="1"/>
  <c r="CM119" i="140"/>
  <c r="DJ119" i="140" s="1"/>
  <c r="CN119" i="140"/>
  <c r="DK119" i="140" s="1"/>
  <c r="CO119" i="140"/>
  <c r="DL119" i="140" s="1"/>
  <c r="CP119" i="140"/>
  <c r="DM119" i="140" s="1"/>
  <c r="DN119" i="140" s="1"/>
  <c r="BW120" i="140"/>
  <c r="CT120" i="140" s="1"/>
  <c r="BX120" i="140"/>
  <c r="CU120" i="140" s="1"/>
  <c r="BY120" i="140"/>
  <c r="BZ120" i="140"/>
  <c r="CW120" i="140" s="1"/>
  <c r="CA120" i="140"/>
  <c r="CX120" i="140" s="1"/>
  <c r="CB120" i="140"/>
  <c r="CY120" i="140" s="1"/>
  <c r="CC120" i="140"/>
  <c r="CZ120" i="140" s="1"/>
  <c r="CD120" i="140"/>
  <c r="DA120" i="140" s="1"/>
  <c r="CE120" i="140"/>
  <c r="DB120" i="140" s="1"/>
  <c r="CF120" i="140"/>
  <c r="DC120" i="140" s="1"/>
  <c r="CG120" i="140"/>
  <c r="DD120" i="140" s="1"/>
  <c r="CH120" i="140"/>
  <c r="DE120" i="140" s="1"/>
  <c r="CI120" i="140"/>
  <c r="DF120" i="140" s="1"/>
  <c r="CJ120" i="140"/>
  <c r="DG120" i="140" s="1"/>
  <c r="CK120" i="140"/>
  <c r="DH120" i="140" s="1"/>
  <c r="CL120" i="140"/>
  <c r="DI120" i="140" s="1"/>
  <c r="CM120" i="140"/>
  <c r="DJ120" i="140" s="1"/>
  <c r="CN120" i="140"/>
  <c r="DK120" i="140" s="1"/>
  <c r="CO120" i="140"/>
  <c r="DL120" i="140" s="1"/>
  <c r="CP120" i="140"/>
  <c r="DM120" i="140" s="1"/>
  <c r="DN120" i="140" s="1"/>
  <c r="BW121" i="140"/>
  <c r="CT121" i="140" s="1"/>
  <c r="BX121" i="140"/>
  <c r="CU121" i="140" s="1"/>
  <c r="BY121" i="140"/>
  <c r="CV121" i="140" s="1"/>
  <c r="BZ121" i="140"/>
  <c r="CW121" i="140" s="1"/>
  <c r="CA121" i="140"/>
  <c r="CX121" i="140" s="1"/>
  <c r="CB121" i="140"/>
  <c r="CY121" i="140" s="1"/>
  <c r="CC121" i="140"/>
  <c r="CZ121" i="140" s="1"/>
  <c r="CD121" i="140"/>
  <c r="DA121" i="140" s="1"/>
  <c r="CE121" i="140"/>
  <c r="DB121" i="140" s="1"/>
  <c r="CF121" i="140"/>
  <c r="DC121" i="140" s="1"/>
  <c r="CG121" i="140"/>
  <c r="DD121" i="140" s="1"/>
  <c r="CH121" i="140"/>
  <c r="DE121" i="140" s="1"/>
  <c r="CI121" i="140"/>
  <c r="DF121" i="140" s="1"/>
  <c r="CJ121" i="140"/>
  <c r="DG121" i="140" s="1"/>
  <c r="CK121" i="140"/>
  <c r="DH121" i="140" s="1"/>
  <c r="CL121" i="140"/>
  <c r="DI121" i="140" s="1"/>
  <c r="CM121" i="140"/>
  <c r="DJ121" i="140" s="1"/>
  <c r="CN121" i="140"/>
  <c r="DK121" i="140" s="1"/>
  <c r="CO121" i="140"/>
  <c r="DL121" i="140" s="1"/>
  <c r="CP121" i="140"/>
  <c r="DM121" i="140" s="1"/>
  <c r="DN121" i="140" s="1"/>
  <c r="BW122" i="140"/>
  <c r="BX122" i="140"/>
  <c r="CU122" i="140" s="1"/>
  <c r="BY122" i="140"/>
  <c r="CV122" i="140" s="1"/>
  <c r="BZ122" i="140"/>
  <c r="CW122" i="140" s="1"/>
  <c r="CA122" i="140"/>
  <c r="CX122" i="140" s="1"/>
  <c r="CB122" i="140"/>
  <c r="CY122" i="140" s="1"/>
  <c r="CC122" i="140"/>
  <c r="CZ122" i="140" s="1"/>
  <c r="CD122" i="140"/>
  <c r="DA122" i="140" s="1"/>
  <c r="CE122" i="140"/>
  <c r="DB122" i="140" s="1"/>
  <c r="CF122" i="140"/>
  <c r="DC122" i="140" s="1"/>
  <c r="CG122" i="140"/>
  <c r="DD122" i="140" s="1"/>
  <c r="CH122" i="140"/>
  <c r="DE122" i="140" s="1"/>
  <c r="CI122" i="140"/>
  <c r="DF122" i="140" s="1"/>
  <c r="CJ122" i="140"/>
  <c r="DG122" i="140" s="1"/>
  <c r="CK122" i="140"/>
  <c r="DH122" i="140" s="1"/>
  <c r="CL122" i="140"/>
  <c r="DI122" i="140" s="1"/>
  <c r="CM122" i="140"/>
  <c r="DJ122" i="140" s="1"/>
  <c r="CN122" i="140"/>
  <c r="DK122" i="140" s="1"/>
  <c r="CO122" i="140"/>
  <c r="DL122" i="140" s="1"/>
  <c r="CP122" i="140"/>
  <c r="DM122" i="140" s="1"/>
  <c r="DN122" i="140" s="1"/>
  <c r="BW123" i="140"/>
  <c r="CT123" i="140" s="1"/>
  <c r="BX123" i="140"/>
  <c r="BY123" i="140"/>
  <c r="CV123" i="140" s="1"/>
  <c r="BZ123" i="140"/>
  <c r="CW123" i="140" s="1"/>
  <c r="CA123" i="140"/>
  <c r="CX123" i="140" s="1"/>
  <c r="CB123" i="140"/>
  <c r="CY123" i="140" s="1"/>
  <c r="CC123" i="140"/>
  <c r="CZ123" i="140" s="1"/>
  <c r="CD123" i="140"/>
  <c r="DA123" i="140" s="1"/>
  <c r="CE123" i="140"/>
  <c r="DB123" i="140" s="1"/>
  <c r="CF123" i="140"/>
  <c r="DC123" i="140" s="1"/>
  <c r="CG123" i="140"/>
  <c r="DD123" i="140" s="1"/>
  <c r="CH123" i="140"/>
  <c r="DE123" i="140" s="1"/>
  <c r="CI123" i="140"/>
  <c r="DF123" i="140" s="1"/>
  <c r="CJ123" i="140"/>
  <c r="DG123" i="140" s="1"/>
  <c r="CK123" i="140"/>
  <c r="DH123" i="140" s="1"/>
  <c r="CL123" i="140"/>
  <c r="DI123" i="140" s="1"/>
  <c r="CM123" i="140"/>
  <c r="DJ123" i="140" s="1"/>
  <c r="CN123" i="140"/>
  <c r="DK123" i="140" s="1"/>
  <c r="CO123" i="140"/>
  <c r="DL123" i="140" s="1"/>
  <c r="CP123" i="140"/>
  <c r="DM123" i="140" s="1"/>
  <c r="DN123" i="140" s="1"/>
  <c r="BW124" i="140"/>
  <c r="BX124" i="140"/>
  <c r="CU124" i="140" s="1"/>
  <c r="BY124" i="140"/>
  <c r="CV124" i="140" s="1"/>
  <c r="BZ124" i="140"/>
  <c r="CW124" i="140" s="1"/>
  <c r="CA124" i="140"/>
  <c r="CX124" i="140" s="1"/>
  <c r="CB124" i="140"/>
  <c r="CY124" i="140" s="1"/>
  <c r="CC124" i="140"/>
  <c r="CZ124" i="140" s="1"/>
  <c r="CD124" i="140"/>
  <c r="DA124" i="140" s="1"/>
  <c r="CE124" i="140"/>
  <c r="DB124" i="140" s="1"/>
  <c r="CF124" i="140"/>
  <c r="DC124" i="140" s="1"/>
  <c r="CG124" i="140"/>
  <c r="DD124" i="140" s="1"/>
  <c r="CH124" i="140"/>
  <c r="DE124" i="140" s="1"/>
  <c r="CI124" i="140"/>
  <c r="DF124" i="140" s="1"/>
  <c r="CJ124" i="140"/>
  <c r="DG124" i="140" s="1"/>
  <c r="CK124" i="140"/>
  <c r="DH124" i="140" s="1"/>
  <c r="CL124" i="140"/>
  <c r="DI124" i="140" s="1"/>
  <c r="CM124" i="140"/>
  <c r="DJ124" i="140" s="1"/>
  <c r="CN124" i="140"/>
  <c r="DK124" i="140" s="1"/>
  <c r="CO124" i="140"/>
  <c r="DL124" i="140" s="1"/>
  <c r="CP124" i="140"/>
  <c r="DM124" i="140" s="1"/>
  <c r="DN124" i="140" s="1"/>
  <c r="BW125" i="140"/>
  <c r="CT125" i="140" s="1"/>
  <c r="BX125" i="140"/>
  <c r="BY125" i="140"/>
  <c r="CV125" i="140" s="1"/>
  <c r="BZ125" i="140"/>
  <c r="CW125" i="140" s="1"/>
  <c r="CA125" i="140"/>
  <c r="CX125" i="140" s="1"/>
  <c r="CB125" i="140"/>
  <c r="CY125" i="140" s="1"/>
  <c r="CC125" i="140"/>
  <c r="CZ125" i="140" s="1"/>
  <c r="CD125" i="140"/>
  <c r="DA125" i="140" s="1"/>
  <c r="CE125" i="140"/>
  <c r="DB125" i="140" s="1"/>
  <c r="CF125" i="140"/>
  <c r="DC125" i="140" s="1"/>
  <c r="CG125" i="140"/>
  <c r="DD125" i="140" s="1"/>
  <c r="CH125" i="140"/>
  <c r="DE125" i="140" s="1"/>
  <c r="CI125" i="140"/>
  <c r="DF125" i="140" s="1"/>
  <c r="CJ125" i="140"/>
  <c r="DG125" i="140" s="1"/>
  <c r="CK125" i="140"/>
  <c r="DH125" i="140" s="1"/>
  <c r="CL125" i="140"/>
  <c r="DI125" i="140" s="1"/>
  <c r="CM125" i="140"/>
  <c r="DJ125" i="140" s="1"/>
  <c r="CN125" i="140"/>
  <c r="DK125" i="140" s="1"/>
  <c r="CO125" i="140"/>
  <c r="DL125" i="140" s="1"/>
  <c r="CP125" i="140"/>
  <c r="DM125" i="140" s="1"/>
  <c r="DN125" i="140" s="1"/>
  <c r="BW126" i="140"/>
  <c r="CT126" i="140" s="1"/>
  <c r="BX126" i="140"/>
  <c r="CU126" i="140" s="1"/>
  <c r="BY126" i="140"/>
  <c r="CV126" i="140" s="1"/>
  <c r="BZ126" i="140"/>
  <c r="CW126" i="140" s="1"/>
  <c r="CA126" i="140"/>
  <c r="CB126" i="140"/>
  <c r="CY126" i="140" s="1"/>
  <c r="CC126" i="140"/>
  <c r="CZ126" i="140" s="1"/>
  <c r="CD126" i="140"/>
  <c r="DA126" i="140" s="1"/>
  <c r="CE126" i="140"/>
  <c r="DB126" i="140" s="1"/>
  <c r="CF126" i="140"/>
  <c r="DC126" i="140" s="1"/>
  <c r="CG126" i="140"/>
  <c r="DD126" i="140" s="1"/>
  <c r="CH126" i="140"/>
  <c r="DE126" i="140" s="1"/>
  <c r="CI126" i="140"/>
  <c r="DF126" i="140" s="1"/>
  <c r="CJ126" i="140"/>
  <c r="DG126" i="140" s="1"/>
  <c r="CK126" i="140"/>
  <c r="DH126" i="140" s="1"/>
  <c r="CL126" i="140"/>
  <c r="DI126" i="140" s="1"/>
  <c r="CM126" i="140"/>
  <c r="DJ126" i="140" s="1"/>
  <c r="CN126" i="140"/>
  <c r="DK126" i="140" s="1"/>
  <c r="CO126" i="140"/>
  <c r="DL126" i="140" s="1"/>
  <c r="CP126" i="140"/>
  <c r="DM126" i="140" s="1"/>
  <c r="DN126" i="140" s="1"/>
  <c r="BW127" i="140"/>
  <c r="CT127" i="140" s="1"/>
  <c r="BX127" i="140"/>
  <c r="BY127" i="140"/>
  <c r="CV127" i="140" s="1"/>
  <c r="BZ127" i="140"/>
  <c r="CW127" i="140" s="1"/>
  <c r="CA127" i="140"/>
  <c r="CX127" i="140" s="1"/>
  <c r="CB127" i="140"/>
  <c r="CY127" i="140" s="1"/>
  <c r="CC127" i="140"/>
  <c r="CZ127" i="140" s="1"/>
  <c r="CD127" i="140"/>
  <c r="DA127" i="140" s="1"/>
  <c r="CE127" i="140"/>
  <c r="DB127" i="140" s="1"/>
  <c r="CF127" i="140"/>
  <c r="DC127" i="140" s="1"/>
  <c r="CG127" i="140"/>
  <c r="DD127" i="140" s="1"/>
  <c r="CH127" i="140"/>
  <c r="DE127" i="140" s="1"/>
  <c r="CI127" i="140"/>
  <c r="DF127" i="140" s="1"/>
  <c r="CJ127" i="140"/>
  <c r="DG127" i="140" s="1"/>
  <c r="CK127" i="140"/>
  <c r="DH127" i="140" s="1"/>
  <c r="CL127" i="140"/>
  <c r="DI127" i="140" s="1"/>
  <c r="CM127" i="140"/>
  <c r="DJ127" i="140" s="1"/>
  <c r="CN127" i="140"/>
  <c r="DK127" i="140" s="1"/>
  <c r="CO127" i="140"/>
  <c r="DL127" i="140" s="1"/>
  <c r="CP127" i="140"/>
  <c r="DM127" i="140" s="1"/>
  <c r="DN127" i="140" s="1"/>
  <c r="BW128" i="140"/>
  <c r="CT128" i="140" s="1"/>
  <c r="BX128" i="140"/>
  <c r="CU128" i="140" s="1"/>
  <c r="BY128" i="140"/>
  <c r="BZ128" i="140"/>
  <c r="CW128" i="140" s="1"/>
  <c r="CA128" i="140"/>
  <c r="CX128" i="140" s="1"/>
  <c r="CB128" i="140"/>
  <c r="CY128" i="140" s="1"/>
  <c r="CC128" i="140"/>
  <c r="CZ128" i="140" s="1"/>
  <c r="CD128" i="140"/>
  <c r="DA128" i="140" s="1"/>
  <c r="CE128" i="140"/>
  <c r="DB128" i="140" s="1"/>
  <c r="CF128" i="140"/>
  <c r="DC128" i="140" s="1"/>
  <c r="CG128" i="140"/>
  <c r="DD128" i="140" s="1"/>
  <c r="CH128" i="140"/>
  <c r="DE128" i="140" s="1"/>
  <c r="CI128" i="140"/>
  <c r="DF128" i="140" s="1"/>
  <c r="CJ128" i="140"/>
  <c r="DG128" i="140" s="1"/>
  <c r="CK128" i="140"/>
  <c r="DH128" i="140" s="1"/>
  <c r="CL128" i="140"/>
  <c r="DI128" i="140" s="1"/>
  <c r="CM128" i="140"/>
  <c r="DJ128" i="140" s="1"/>
  <c r="CN128" i="140"/>
  <c r="DK128" i="140" s="1"/>
  <c r="CO128" i="140"/>
  <c r="DL128" i="140" s="1"/>
  <c r="CP128" i="140"/>
  <c r="DM128" i="140" s="1"/>
  <c r="DN128" i="140" s="1"/>
  <c r="BW129" i="140"/>
  <c r="CT129" i="140" s="1"/>
  <c r="BX129" i="140"/>
  <c r="BY129" i="140"/>
  <c r="CV129" i="140" s="1"/>
  <c r="BZ129" i="140"/>
  <c r="CW129" i="140" s="1"/>
  <c r="CA129" i="140"/>
  <c r="CX129" i="140" s="1"/>
  <c r="CB129" i="140"/>
  <c r="CY129" i="140" s="1"/>
  <c r="CC129" i="140"/>
  <c r="CZ129" i="140" s="1"/>
  <c r="CD129" i="140"/>
  <c r="DA129" i="140" s="1"/>
  <c r="CE129" i="140"/>
  <c r="DB129" i="140" s="1"/>
  <c r="CF129" i="140"/>
  <c r="DC129" i="140" s="1"/>
  <c r="CG129" i="140"/>
  <c r="DD129" i="140" s="1"/>
  <c r="CH129" i="140"/>
  <c r="DE129" i="140" s="1"/>
  <c r="CI129" i="140"/>
  <c r="DF129" i="140" s="1"/>
  <c r="CJ129" i="140"/>
  <c r="DG129" i="140" s="1"/>
  <c r="CK129" i="140"/>
  <c r="DH129" i="140" s="1"/>
  <c r="CL129" i="140"/>
  <c r="DI129" i="140" s="1"/>
  <c r="CM129" i="140"/>
  <c r="DJ129" i="140" s="1"/>
  <c r="CN129" i="140"/>
  <c r="DK129" i="140" s="1"/>
  <c r="CO129" i="140"/>
  <c r="DL129" i="140" s="1"/>
  <c r="CP129" i="140"/>
  <c r="DM129" i="140" s="1"/>
  <c r="DN129" i="140" s="1"/>
  <c r="BW130" i="140"/>
  <c r="BX130" i="140"/>
  <c r="CU130" i="140" s="1"/>
  <c r="BY130" i="140"/>
  <c r="CV130" i="140" s="1"/>
  <c r="BZ130" i="140"/>
  <c r="CW130" i="140" s="1"/>
  <c r="CA130" i="140"/>
  <c r="CX130" i="140" s="1"/>
  <c r="CB130" i="140"/>
  <c r="CY130" i="140" s="1"/>
  <c r="CC130" i="140"/>
  <c r="CZ130" i="140" s="1"/>
  <c r="CD130" i="140"/>
  <c r="DA130" i="140" s="1"/>
  <c r="CE130" i="140"/>
  <c r="DB130" i="140" s="1"/>
  <c r="CF130" i="140"/>
  <c r="DC130" i="140" s="1"/>
  <c r="CG130" i="140"/>
  <c r="DD130" i="140" s="1"/>
  <c r="CH130" i="140"/>
  <c r="DE130" i="140" s="1"/>
  <c r="CI130" i="140"/>
  <c r="DF130" i="140" s="1"/>
  <c r="CJ130" i="140"/>
  <c r="DG130" i="140" s="1"/>
  <c r="CK130" i="140"/>
  <c r="DH130" i="140" s="1"/>
  <c r="CL130" i="140"/>
  <c r="DI130" i="140" s="1"/>
  <c r="CM130" i="140"/>
  <c r="DJ130" i="140" s="1"/>
  <c r="CN130" i="140"/>
  <c r="DK130" i="140" s="1"/>
  <c r="CO130" i="140"/>
  <c r="DL130" i="140" s="1"/>
  <c r="CP130" i="140"/>
  <c r="DM130" i="140" s="1"/>
  <c r="DN130" i="140" s="1"/>
  <c r="BW131" i="140"/>
  <c r="CT131" i="140" s="1"/>
  <c r="BX131" i="140"/>
  <c r="BY131" i="140"/>
  <c r="CV131" i="140" s="1"/>
  <c r="BZ131" i="140"/>
  <c r="CW131" i="140" s="1"/>
  <c r="CA131" i="140"/>
  <c r="CX131" i="140" s="1"/>
  <c r="CB131" i="140"/>
  <c r="CY131" i="140" s="1"/>
  <c r="CC131" i="140"/>
  <c r="CZ131" i="140" s="1"/>
  <c r="CD131" i="140"/>
  <c r="DA131" i="140" s="1"/>
  <c r="CE131" i="140"/>
  <c r="DB131" i="140" s="1"/>
  <c r="CF131" i="140"/>
  <c r="DC131" i="140" s="1"/>
  <c r="CG131" i="140"/>
  <c r="DD131" i="140" s="1"/>
  <c r="CH131" i="140"/>
  <c r="DE131" i="140" s="1"/>
  <c r="CI131" i="140"/>
  <c r="DF131" i="140" s="1"/>
  <c r="CJ131" i="140"/>
  <c r="DG131" i="140" s="1"/>
  <c r="CK131" i="140"/>
  <c r="DH131" i="140" s="1"/>
  <c r="CL131" i="140"/>
  <c r="DI131" i="140" s="1"/>
  <c r="CM131" i="140"/>
  <c r="DJ131" i="140" s="1"/>
  <c r="CN131" i="140"/>
  <c r="DK131" i="140" s="1"/>
  <c r="CO131" i="140"/>
  <c r="DL131" i="140" s="1"/>
  <c r="CP131" i="140"/>
  <c r="DM131" i="140" s="1"/>
  <c r="DN131" i="140" s="1"/>
  <c r="BW132" i="140"/>
  <c r="BX132" i="140"/>
  <c r="CU132" i="140" s="1"/>
  <c r="BY132" i="140"/>
  <c r="CV132" i="140" s="1"/>
  <c r="BZ132" i="140"/>
  <c r="CW132" i="140" s="1"/>
  <c r="CA132" i="140"/>
  <c r="CX132" i="140" s="1"/>
  <c r="CB132" i="140"/>
  <c r="CY132" i="140" s="1"/>
  <c r="CC132" i="140"/>
  <c r="CZ132" i="140" s="1"/>
  <c r="CD132" i="140"/>
  <c r="DA132" i="140" s="1"/>
  <c r="CE132" i="140"/>
  <c r="DB132" i="140" s="1"/>
  <c r="CF132" i="140"/>
  <c r="DC132" i="140" s="1"/>
  <c r="CG132" i="140"/>
  <c r="DD132" i="140" s="1"/>
  <c r="CH132" i="140"/>
  <c r="DE132" i="140" s="1"/>
  <c r="CI132" i="140"/>
  <c r="DF132" i="140" s="1"/>
  <c r="CJ132" i="140"/>
  <c r="DG132" i="140" s="1"/>
  <c r="CK132" i="140"/>
  <c r="DH132" i="140" s="1"/>
  <c r="CL132" i="140"/>
  <c r="DI132" i="140" s="1"/>
  <c r="CM132" i="140"/>
  <c r="DJ132" i="140" s="1"/>
  <c r="CN132" i="140"/>
  <c r="DK132" i="140" s="1"/>
  <c r="CO132" i="140"/>
  <c r="DL132" i="140" s="1"/>
  <c r="CP132" i="140"/>
  <c r="DM132" i="140" s="1"/>
  <c r="DN132" i="140" s="1"/>
  <c r="BW133" i="140"/>
  <c r="CT133" i="140" s="1"/>
  <c r="BX133" i="140"/>
  <c r="CU133" i="140" s="1"/>
  <c r="BY133" i="140"/>
  <c r="CV133" i="140" s="1"/>
  <c r="BZ133" i="140"/>
  <c r="CW133" i="140" s="1"/>
  <c r="CA133" i="140"/>
  <c r="CX133" i="140" s="1"/>
  <c r="CB133" i="140"/>
  <c r="CY133" i="140" s="1"/>
  <c r="CC133" i="140"/>
  <c r="CZ133" i="140" s="1"/>
  <c r="CD133" i="140"/>
  <c r="DA133" i="140" s="1"/>
  <c r="CE133" i="140"/>
  <c r="DB133" i="140" s="1"/>
  <c r="CF133" i="140"/>
  <c r="DC133" i="140" s="1"/>
  <c r="CG133" i="140"/>
  <c r="DD133" i="140" s="1"/>
  <c r="CH133" i="140"/>
  <c r="DE133" i="140" s="1"/>
  <c r="CI133" i="140"/>
  <c r="DF133" i="140" s="1"/>
  <c r="CJ133" i="140"/>
  <c r="DG133" i="140" s="1"/>
  <c r="CK133" i="140"/>
  <c r="DH133" i="140" s="1"/>
  <c r="CL133" i="140"/>
  <c r="DI133" i="140" s="1"/>
  <c r="CM133" i="140"/>
  <c r="DJ133" i="140" s="1"/>
  <c r="CN133" i="140"/>
  <c r="DK133" i="140" s="1"/>
  <c r="CO133" i="140"/>
  <c r="DL133" i="140" s="1"/>
  <c r="CP133" i="140"/>
  <c r="DM133" i="140" s="1"/>
  <c r="DN133" i="140" s="1"/>
  <c r="BW6" i="140"/>
  <c r="BX6" i="140"/>
  <c r="CU6" i="140" s="1"/>
  <c r="BY6" i="140"/>
  <c r="CV6" i="140" s="1"/>
  <c r="BZ6" i="140"/>
  <c r="CW6" i="140" s="1"/>
  <c r="CA6" i="140"/>
  <c r="CX6" i="140" s="1"/>
  <c r="CB6" i="140"/>
  <c r="CY6" i="140" s="1"/>
  <c r="CC6" i="140"/>
  <c r="CZ6" i="140" s="1"/>
  <c r="CD6" i="140"/>
  <c r="DA6" i="140" s="1"/>
  <c r="CE6" i="140"/>
  <c r="DB6" i="140" s="1"/>
  <c r="CF6" i="140"/>
  <c r="DC6" i="140" s="1"/>
  <c r="CG6" i="140"/>
  <c r="DD6" i="140" s="1"/>
  <c r="CH6" i="140"/>
  <c r="DE6" i="140" s="1"/>
  <c r="CI6" i="140"/>
  <c r="DF6" i="140" s="1"/>
  <c r="CJ6" i="140"/>
  <c r="DG6" i="140" s="1"/>
  <c r="CK6" i="140"/>
  <c r="DH6" i="140" s="1"/>
  <c r="CL6" i="140"/>
  <c r="DI6" i="140" s="1"/>
  <c r="CM6" i="140"/>
  <c r="DJ6" i="140" s="1"/>
  <c r="CN6" i="140"/>
  <c r="DK6" i="140" s="1"/>
  <c r="CO6" i="140"/>
  <c r="DL6" i="140" s="1"/>
  <c r="CP6" i="140"/>
  <c r="DM6" i="140" s="1"/>
  <c r="DN6" i="140" s="1"/>
  <c r="CQ129" i="140" l="1"/>
  <c r="CU129" i="140"/>
  <c r="CQ127" i="140"/>
  <c r="CU127" i="140"/>
  <c r="CQ125" i="140"/>
  <c r="CU125" i="140"/>
  <c r="CQ123" i="140"/>
  <c r="CU123" i="140"/>
  <c r="CQ119" i="140"/>
  <c r="CU119" i="140"/>
  <c r="CQ117" i="140"/>
  <c r="DW20" i="140"/>
  <c r="DW8" i="140"/>
  <c r="CQ131" i="140"/>
  <c r="CU131" i="140"/>
  <c r="CQ126" i="140"/>
  <c r="CX126" i="140"/>
  <c r="ED20" i="140"/>
  <c r="ED8" i="140"/>
  <c r="EO8" i="140" s="1"/>
  <c r="DN98" i="140"/>
  <c r="EK98" i="140"/>
  <c r="CQ120" i="140"/>
  <c r="CV120" i="140"/>
  <c r="CQ112" i="140"/>
  <c r="CV112" i="140"/>
  <c r="CQ104" i="140"/>
  <c r="CV104" i="140"/>
  <c r="CQ128" i="140"/>
  <c r="CV128" i="140"/>
  <c r="CQ6" i="140"/>
  <c r="CT6" i="140"/>
  <c r="CQ132" i="140"/>
  <c r="CT132" i="140"/>
  <c r="CQ130" i="140"/>
  <c r="CT130" i="140"/>
  <c r="CQ124" i="140"/>
  <c r="CT124" i="140"/>
  <c r="EK20" i="140"/>
  <c r="EK8" i="140"/>
  <c r="DN8" i="140"/>
  <c r="EC20" i="140"/>
  <c r="EC8" i="140"/>
  <c r="DU20" i="140"/>
  <c r="DU8" i="140"/>
  <c r="CQ7" i="140"/>
  <c r="DA7" i="140"/>
  <c r="CQ88" i="140"/>
  <c r="CV88" i="140"/>
  <c r="CQ80" i="140"/>
  <c r="CV80" i="140"/>
  <c r="CQ72" i="140"/>
  <c r="CV72" i="140"/>
  <c r="CQ64" i="140"/>
  <c r="CV64" i="140"/>
  <c r="CQ56" i="140"/>
  <c r="CV56" i="140"/>
  <c r="CQ48" i="140"/>
  <c r="CQ40" i="140"/>
  <c r="CV40" i="140"/>
  <c r="CQ32" i="140"/>
  <c r="CV32" i="140"/>
  <c r="CQ24" i="140"/>
  <c r="CV24" i="140"/>
  <c r="EJ20" i="140"/>
  <c r="EJ8" i="140"/>
  <c r="EB20" i="140"/>
  <c r="EB8" i="140"/>
  <c r="CQ8" i="140"/>
  <c r="CV8" i="140"/>
  <c r="CU117" i="140"/>
  <c r="EI20" i="140"/>
  <c r="EI8" i="140"/>
  <c r="EA20" i="140"/>
  <c r="EA8" i="140"/>
  <c r="DS20" i="140"/>
  <c r="DS8" i="140"/>
  <c r="CV48" i="140"/>
  <c r="CQ122" i="140"/>
  <c r="CQ116" i="140"/>
  <c r="CT116" i="140"/>
  <c r="CQ114" i="140"/>
  <c r="CT114" i="140"/>
  <c r="CQ108" i="140"/>
  <c r="CT108" i="140"/>
  <c r="CQ106" i="140"/>
  <c r="CT106" i="140"/>
  <c r="CQ100" i="140"/>
  <c r="CQ92" i="140"/>
  <c r="CQ90" i="140"/>
  <c r="CT90" i="140"/>
  <c r="CQ84" i="140"/>
  <c r="CT84" i="140"/>
  <c r="CQ82" i="140"/>
  <c r="CT82" i="140"/>
  <c r="CQ76" i="140"/>
  <c r="CQ74" i="140"/>
  <c r="CT74" i="140"/>
  <c r="CQ68" i="140"/>
  <c r="CT68" i="140"/>
  <c r="CQ66" i="140"/>
  <c r="CQ60" i="140"/>
  <c r="CT60" i="140"/>
  <c r="CQ58" i="140"/>
  <c r="CT58" i="140"/>
  <c r="CQ52" i="140"/>
  <c r="CT52" i="140"/>
  <c r="CQ50" i="140"/>
  <c r="CT50" i="140"/>
  <c r="CQ44" i="140"/>
  <c r="CT44" i="140"/>
  <c r="CQ42" i="140"/>
  <c r="CT42" i="140"/>
  <c r="CQ36" i="140"/>
  <c r="CT36" i="140"/>
  <c r="CQ34" i="140"/>
  <c r="CT34" i="140"/>
  <c r="CQ28" i="140"/>
  <c r="CT28" i="140"/>
  <c r="CQ26" i="140"/>
  <c r="CT26" i="140"/>
  <c r="CQ10" i="140"/>
  <c r="CT10" i="140"/>
  <c r="EH20" i="140"/>
  <c r="EH8" i="140"/>
  <c r="DZ20" i="140"/>
  <c r="DZ8" i="140"/>
  <c r="DR20" i="140"/>
  <c r="DR8" i="140"/>
  <c r="CT100" i="140"/>
  <c r="CT92" i="140"/>
  <c r="CQ11" i="140"/>
  <c r="CW11" i="140"/>
  <c r="EG20" i="140"/>
  <c r="EG8" i="140"/>
  <c r="DY20" i="140"/>
  <c r="DY8" i="140"/>
  <c r="CQ121" i="140"/>
  <c r="CQ113" i="140"/>
  <c r="CV113" i="140"/>
  <c r="CQ89" i="140"/>
  <c r="CV89" i="140"/>
  <c r="CQ81" i="140"/>
  <c r="CV81" i="140"/>
  <c r="CQ73" i="140"/>
  <c r="CV73" i="140"/>
  <c r="CQ65" i="140"/>
  <c r="CV65" i="140"/>
  <c r="CQ57" i="140"/>
  <c r="CV57" i="140"/>
  <c r="CQ41" i="140"/>
  <c r="CV41" i="140"/>
  <c r="CQ33" i="140"/>
  <c r="CV33" i="140"/>
  <c r="CQ25" i="140"/>
  <c r="CV25" i="140"/>
  <c r="CQ20" i="140"/>
  <c r="CZ20" i="140"/>
  <c r="CQ12" i="140"/>
  <c r="CZ12" i="140"/>
  <c r="EF20" i="140"/>
  <c r="EF8" i="140"/>
  <c r="DX20" i="140"/>
  <c r="DX8" i="140"/>
  <c r="CQ115" i="140"/>
  <c r="CQ111" i="140"/>
  <c r="CQ109" i="140"/>
  <c r="CQ107" i="140"/>
  <c r="CQ103" i="140"/>
  <c r="CU103" i="140"/>
  <c r="CQ101" i="140"/>
  <c r="CU101" i="140"/>
  <c r="CQ99" i="140"/>
  <c r="CU99" i="140"/>
  <c r="CQ95" i="140"/>
  <c r="CQ93" i="140"/>
  <c r="CU93" i="140"/>
  <c r="CQ91" i="140"/>
  <c r="CU91" i="140"/>
  <c r="CQ87" i="140"/>
  <c r="CU87" i="140"/>
  <c r="CQ85" i="140"/>
  <c r="CU85" i="140"/>
  <c r="CQ83" i="140"/>
  <c r="CU83" i="140"/>
  <c r="CQ77" i="140"/>
  <c r="CQ75" i="140"/>
  <c r="CU75" i="140"/>
  <c r="CQ71" i="140"/>
  <c r="CU71" i="140"/>
  <c r="CQ69" i="140"/>
  <c r="CU69" i="140"/>
  <c r="CQ67" i="140"/>
  <c r="CU67" i="140"/>
  <c r="CQ63" i="140"/>
  <c r="CU63" i="140"/>
  <c r="CQ61" i="140"/>
  <c r="CU61" i="140"/>
  <c r="CQ59" i="140"/>
  <c r="CU59" i="140"/>
  <c r="CQ55" i="140"/>
  <c r="CU55" i="140"/>
  <c r="CQ53" i="140"/>
  <c r="CU53" i="140"/>
  <c r="CQ51" i="140"/>
  <c r="CU51" i="140"/>
  <c r="CQ47" i="140"/>
  <c r="CU47" i="140"/>
  <c r="CQ45" i="140"/>
  <c r="CU45" i="140"/>
  <c r="CQ43" i="140"/>
  <c r="CU43" i="140"/>
  <c r="CQ39" i="140"/>
  <c r="CU39" i="140"/>
  <c r="CQ37" i="140"/>
  <c r="CU37" i="140"/>
  <c r="CQ35" i="140"/>
  <c r="CU35" i="140"/>
  <c r="CQ31" i="140"/>
  <c r="CU31" i="140"/>
  <c r="CQ29" i="140"/>
  <c r="CU29" i="140"/>
  <c r="CQ27" i="140"/>
  <c r="CU27" i="140"/>
  <c r="CQ23" i="140"/>
  <c r="CU23" i="140"/>
  <c r="CQ21" i="140"/>
  <c r="CU21" i="140"/>
  <c r="EE20" i="140"/>
  <c r="EE8" i="140"/>
  <c r="CT122" i="140"/>
  <c r="CU111" i="140"/>
  <c r="CU95" i="140"/>
  <c r="CU77" i="140"/>
  <c r="CQ118" i="140"/>
  <c r="CQ110" i="140"/>
  <c r="CQ102" i="140"/>
  <c r="CQ94" i="140"/>
  <c r="CX94" i="140"/>
  <c r="CQ86" i="140"/>
  <c r="CX86" i="140"/>
  <c r="CQ78" i="140"/>
  <c r="CX78" i="140"/>
  <c r="CQ70" i="140"/>
  <c r="CX70" i="140"/>
  <c r="CQ62" i="140"/>
  <c r="CX62" i="140"/>
  <c r="CQ54" i="140"/>
  <c r="CX54" i="140"/>
  <c r="CQ46" i="140"/>
  <c r="CX46" i="140"/>
  <c r="CQ38" i="140"/>
  <c r="CX38" i="140"/>
  <c r="CQ30" i="140"/>
  <c r="CX30" i="140"/>
  <c r="CQ22" i="140"/>
  <c r="CX22" i="140"/>
  <c r="CQ14" i="140"/>
  <c r="CX14" i="140"/>
  <c r="DV20" i="140"/>
  <c r="DV8" i="140"/>
  <c r="EO9" i="140"/>
  <c r="EK9" i="140"/>
  <c r="DN9" i="140"/>
  <c r="CQ9" i="140"/>
  <c r="CV9" i="140"/>
  <c r="DT9" i="140" s="1"/>
  <c r="CQ133" i="140"/>
  <c r="CQ105" i="140"/>
  <c r="CQ97" i="140"/>
  <c r="CQ98" i="140"/>
  <c r="CT98" i="140"/>
  <c r="DR98" i="140" s="1"/>
  <c r="CQ96" i="140"/>
  <c r="CQ79" i="140"/>
  <c r="CU79" i="140"/>
  <c r="CQ49" i="140"/>
  <c r="CQ19" i="140"/>
  <c r="CQ15" i="140"/>
  <c r="CQ13" i="140"/>
  <c r="CU13" i="140"/>
  <c r="DT20" i="140" l="1"/>
  <c r="DT8" i="140"/>
  <c r="B7" i="141" l="1"/>
  <c r="C7" i="141"/>
  <c r="D7" i="141"/>
  <c r="E7" i="141"/>
  <c r="F7" i="141"/>
  <c r="G7" i="141"/>
  <c r="H7" i="141"/>
  <c r="I7" i="141"/>
  <c r="J7" i="141"/>
  <c r="K7" i="141"/>
  <c r="L7" i="141"/>
  <c r="M7" i="141"/>
  <c r="N7" i="141"/>
  <c r="O7" i="141"/>
  <c r="P7" i="141"/>
  <c r="Q7" i="141"/>
  <c r="R7" i="141"/>
  <c r="S7" i="141"/>
  <c r="T7" i="141"/>
  <c r="U7" i="141"/>
  <c r="V7" i="141"/>
  <c r="W7" i="141"/>
  <c r="X7" i="141"/>
  <c r="Y7" i="141"/>
  <c r="Z7" i="141"/>
  <c r="AA7" i="141"/>
  <c r="AB7" i="141"/>
  <c r="AC7" i="141"/>
  <c r="AD7" i="141"/>
  <c r="AE7" i="141"/>
  <c r="AF7" i="141"/>
  <c r="AG7" i="141"/>
  <c r="AH7" i="141"/>
  <c r="AI7" i="141"/>
  <c r="AJ7" i="141"/>
  <c r="AK7" i="141"/>
  <c r="AL7" i="141"/>
  <c r="AM7" i="141"/>
  <c r="AN7" i="141"/>
  <c r="AO7" i="141"/>
  <c r="AP7" i="141"/>
  <c r="AQ7" i="141"/>
  <c r="AR7" i="141"/>
  <c r="AS7" i="141"/>
  <c r="AT7" i="141"/>
  <c r="AU7" i="141"/>
  <c r="AV7" i="141"/>
  <c r="AW7" i="141"/>
  <c r="AX7" i="141"/>
  <c r="AY7" i="141"/>
  <c r="AZ7" i="141"/>
  <c r="BA7" i="141"/>
  <c r="BB7" i="141"/>
  <c r="BC7" i="141"/>
  <c r="BD7" i="141"/>
  <c r="BE7" i="141"/>
  <c r="BF7" i="141"/>
  <c r="BG7" i="141"/>
  <c r="BH7" i="141"/>
  <c r="BI7" i="141"/>
  <c r="BJ7" i="141"/>
  <c r="BK7" i="141"/>
  <c r="BL7" i="141"/>
  <c r="BM7" i="141"/>
  <c r="BN7" i="141"/>
  <c r="BO7" i="141"/>
  <c r="BP7" i="141"/>
  <c r="BQ7" i="141"/>
  <c r="BR7" i="141"/>
  <c r="BS7" i="141"/>
  <c r="B8" i="141"/>
  <c r="C8" i="141"/>
  <c r="D8" i="141"/>
  <c r="E8" i="141"/>
  <c r="F8" i="141"/>
  <c r="G8" i="141"/>
  <c r="H8" i="141"/>
  <c r="I8" i="141"/>
  <c r="J8" i="141"/>
  <c r="K8" i="141"/>
  <c r="L8" i="141"/>
  <c r="M8" i="141"/>
  <c r="N8" i="141"/>
  <c r="O8" i="141"/>
  <c r="P8" i="141"/>
  <c r="Q8" i="141"/>
  <c r="R8" i="141"/>
  <c r="S8" i="141"/>
  <c r="T8" i="141"/>
  <c r="U8" i="141"/>
  <c r="V8" i="141"/>
  <c r="W8" i="141"/>
  <c r="X8" i="141"/>
  <c r="Y8" i="141"/>
  <c r="Z8" i="141"/>
  <c r="AA8" i="141"/>
  <c r="AB8" i="141"/>
  <c r="AC8" i="141"/>
  <c r="AD8" i="141"/>
  <c r="AE8" i="141"/>
  <c r="AF8" i="141"/>
  <c r="AG8" i="141"/>
  <c r="AH8" i="141"/>
  <c r="AI8" i="141"/>
  <c r="AJ8" i="141"/>
  <c r="AK8" i="141"/>
  <c r="AL8" i="141"/>
  <c r="AM8" i="141"/>
  <c r="AN8" i="141"/>
  <c r="AO8" i="141"/>
  <c r="AP8" i="141"/>
  <c r="AQ8" i="141"/>
  <c r="AR8" i="141"/>
  <c r="AS8" i="141"/>
  <c r="AT8" i="141"/>
  <c r="AU8" i="141"/>
  <c r="AV8" i="141"/>
  <c r="AW8" i="141"/>
  <c r="AX8" i="141"/>
  <c r="AY8" i="141"/>
  <c r="AZ8" i="141"/>
  <c r="BA8" i="141"/>
  <c r="BB8" i="141"/>
  <c r="BC8" i="141"/>
  <c r="BD8" i="141"/>
  <c r="BE8" i="141"/>
  <c r="BF8" i="141"/>
  <c r="BG8" i="141"/>
  <c r="BH8" i="141"/>
  <c r="BI8" i="141"/>
  <c r="BJ8" i="141"/>
  <c r="BK8" i="141"/>
  <c r="BL8" i="141"/>
  <c r="BM8" i="141"/>
  <c r="BN8" i="141"/>
  <c r="BO8" i="141"/>
  <c r="BP8" i="141"/>
  <c r="BQ8" i="141"/>
  <c r="BR8" i="141"/>
  <c r="BS8" i="141"/>
  <c r="B9" i="141"/>
  <c r="C9" i="141"/>
  <c r="D9" i="141"/>
  <c r="E9" i="141"/>
  <c r="F9" i="141"/>
  <c r="G9" i="141"/>
  <c r="H9" i="141"/>
  <c r="I9" i="141"/>
  <c r="J9" i="141"/>
  <c r="K9" i="141"/>
  <c r="L9" i="141"/>
  <c r="M9" i="141"/>
  <c r="N9" i="141"/>
  <c r="O9" i="141"/>
  <c r="P9" i="141"/>
  <c r="Q9" i="141"/>
  <c r="R9" i="141"/>
  <c r="S9" i="141"/>
  <c r="T9" i="141"/>
  <c r="U9" i="141"/>
  <c r="V9" i="141"/>
  <c r="W9" i="141"/>
  <c r="X9" i="141"/>
  <c r="Y9" i="141"/>
  <c r="Z9" i="141"/>
  <c r="AA9" i="141"/>
  <c r="AB9" i="141"/>
  <c r="AC9" i="141"/>
  <c r="AD9" i="141"/>
  <c r="AE9" i="141"/>
  <c r="AF9" i="141"/>
  <c r="AG9" i="141"/>
  <c r="AH9" i="141"/>
  <c r="AI9" i="141"/>
  <c r="AJ9" i="141"/>
  <c r="AK9" i="141"/>
  <c r="AL9" i="141"/>
  <c r="AM9" i="141"/>
  <c r="AN9" i="141"/>
  <c r="AO9" i="141"/>
  <c r="AP9" i="141"/>
  <c r="AQ9" i="141"/>
  <c r="AR9" i="141"/>
  <c r="AS9" i="141"/>
  <c r="AT9" i="141"/>
  <c r="AU9" i="141"/>
  <c r="AV9" i="141"/>
  <c r="AW9" i="141"/>
  <c r="AX9" i="141"/>
  <c r="AY9" i="141"/>
  <c r="AZ9" i="141"/>
  <c r="BA9" i="141"/>
  <c r="BB9" i="141"/>
  <c r="BC9" i="141"/>
  <c r="BD9" i="141"/>
  <c r="BE9" i="141"/>
  <c r="BF9" i="141"/>
  <c r="BG9" i="141"/>
  <c r="BH9" i="141"/>
  <c r="BI9" i="141"/>
  <c r="BJ9" i="141"/>
  <c r="BK9" i="141"/>
  <c r="BL9" i="141"/>
  <c r="BM9" i="141"/>
  <c r="BN9" i="141"/>
  <c r="BO9" i="141"/>
  <c r="BP9" i="141"/>
  <c r="BQ9" i="141"/>
  <c r="BR9" i="141"/>
  <c r="BS9" i="141"/>
  <c r="B10" i="141"/>
  <c r="C10" i="141"/>
  <c r="D10" i="141"/>
  <c r="E10" i="141"/>
  <c r="F10" i="141"/>
  <c r="G10" i="141"/>
  <c r="H10" i="141"/>
  <c r="I10" i="141"/>
  <c r="J10" i="141"/>
  <c r="K10" i="141"/>
  <c r="L10" i="141"/>
  <c r="M10" i="141"/>
  <c r="N10" i="141"/>
  <c r="O10" i="141"/>
  <c r="P10" i="141"/>
  <c r="Q10" i="141"/>
  <c r="R10" i="141"/>
  <c r="S10" i="141"/>
  <c r="T10" i="141"/>
  <c r="U10" i="141"/>
  <c r="V10" i="141"/>
  <c r="W10" i="141"/>
  <c r="X10" i="141"/>
  <c r="Y10" i="141"/>
  <c r="Z10" i="141"/>
  <c r="AA10" i="141"/>
  <c r="AB10" i="141"/>
  <c r="AC10" i="141"/>
  <c r="AD10" i="141"/>
  <c r="AE10" i="141"/>
  <c r="AF10" i="141"/>
  <c r="AG10" i="141"/>
  <c r="AH10" i="141"/>
  <c r="AI10" i="141"/>
  <c r="AJ10" i="141"/>
  <c r="AK10" i="141"/>
  <c r="AL10" i="141"/>
  <c r="AM10" i="141"/>
  <c r="AN10" i="141"/>
  <c r="AO10" i="141"/>
  <c r="AP10" i="141"/>
  <c r="AQ10" i="141"/>
  <c r="AR10" i="141"/>
  <c r="AS10" i="141"/>
  <c r="AT10" i="141"/>
  <c r="AU10" i="141"/>
  <c r="AV10" i="141"/>
  <c r="AW10" i="141"/>
  <c r="AX10" i="141"/>
  <c r="AY10" i="141"/>
  <c r="AZ10" i="141"/>
  <c r="BA10" i="141"/>
  <c r="BB10" i="141"/>
  <c r="BC10" i="141"/>
  <c r="BD10" i="141"/>
  <c r="BE10" i="141"/>
  <c r="BF10" i="141"/>
  <c r="BG10" i="141"/>
  <c r="BH10" i="141"/>
  <c r="BI10" i="141"/>
  <c r="BJ10" i="141"/>
  <c r="BK10" i="141"/>
  <c r="BL10" i="141"/>
  <c r="BM10" i="141"/>
  <c r="BN10" i="141"/>
  <c r="BO10" i="141"/>
  <c r="BP10" i="141"/>
  <c r="BQ10" i="141"/>
  <c r="BR10" i="141"/>
  <c r="BS10" i="141"/>
  <c r="B11" i="141"/>
  <c r="C11" i="141"/>
  <c r="D11" i="141"/>
  <c r="E11" i="141"/>
  <c r="F11" i="141"/>
  <c r="G11" i="141"/>
  <c r="H11" i="141"/>
  <c r="I11" i="141"/>
  <c r="J11" i="141"/>
  <c r="K11" i="141"/>
  <c r="L11" i="141"/>
  <c r="M11" i="141"/>
  <c r="N11" i="141"/>
  <c r="O11" i="141"/>
  <c r="P11" i="141"/>
  <c r="Q11" i="141"/>
  <c r="R11" i="141"/>
  <c r="S11" i="141"/>
  <c r="T11" i="141"/>
  <c r="U11" i="141"/>
  <c r="V11" i="141"/>
  <c r="W11" i="141"/>
  <c r="X11" i="141"/>
  <c r="Y11" i="141"/>
  <c r="Z11" i="141"/>
  <c r="AA11" i="141"/>
  <c r="AB11" i="141"/>
  <c r="AC11" i="141"/>
  <c r="AD11" i="141"/>
  <c r="AE11" i="141"/>
  <c r="AF11" i="141"/>
  <c r="AG11" i="141"/>
  <c r="AH11" i="141"/>
  <c r="AI11" i="141"/>
  <c r="AJ11" i="141"/>
  <c r="AK11" i="141"/>
  <c r="AL11" i="141"/>
  <c r="AM11" i="141"/>
  <c r="AN11" i="141"/>
  <c r="AO11" i="141"/>
  <c r="AP11" i="141"/>
  <c r="AQ11" i="141"/>
  <c r="AR11" i="141"/>
  <c r="AS11" i="141"/>
  <c r="AT11" i="141"/>
  <c r="AU11" i="141"/>
  <c r="AV11" i="141"/>
  <c r="AW11" i="141"/>
  <c r="AX11" i="141"/>
  <c r="AY11" i="141"/>
  <c r="AZ11" i="141"/>
  <c r="BA11" i="141"/>
  <c r="BB11" i="141"/>
  <c r="BC11" i="141"/>
  <c r="BD11" i="141"/>
  <c r="BE11" i="141"/>
  <c r="BF11" i="141"/>
  <c r="BG11" i="141"/>
  <c r="BH11" i="141"/>
  <c r="BI11" i="141"/>
  <c r="BJ11" i="141"/>
  <c r="BK11" i="141"/>
  <c r="BL11" i="141"/>
  <c r="BM11" i="141"/>
  <c r="BN11" i="141"/>
  <c r="BO11" i="141"/>
  <c r="BP11" i="141"/>
  <c r="BQ11" i="141"/>
  <c r="BR11" i="141"/>
  <c r="BS11" i="141"/>
  <c r="B12" i="141"/>
  <c r="C12" i="141"/>
  <c r="D12" i="141"/>
  <c r="E12" i="141"/>
  <c r="F12" i="141"/>
  <c r="G12" i="141"/>
  <c r="H12" i="141"/>
  <c r="I12" i="141"/>
  <c r="J12" i="141"/>
  <c r="K12" i="141"/>
  <c r="L12" i="141"/>
  <c r="M12" i="141"/>
  <c r="N12" i="141"/>
  <c r="O12" i="141"/>
  <c r="P12" i="141"/>
  <c r="Q12" i="141"/>
  <c r="R12" i="141"/>
  <c r="S12" i="141"/>
  <c r="T12" i="141"/>
  <c r="U12" i="141"/>
  <c r="V12" i="141"/>
  <c r="W12" i="141"/>
  <c r="X12" i="141"/>
  <c r="Y12" i="141"/>
  <c r="Z12" i="141"/>
  <c r="AA12" i="141"/>
  <c r="AB12" i="141"/>
  <c r="AC12" i="141"/>
  <c r="AD12" i="141"/>
  <c r="AE12" i="141"/>
  <c r="AF12" i="141"/>
  <c r="AG12" i="141"/>
  <c r="AH12" i="141"/>
  <c r="AI12" i="141"/>
  <c r="AJ12" i="141"/>
  <c r="AK12" i="141"/>
  <c r="AL12" i="141"/>
  <c r="AM12" i="141"/>
  <c r="AN12" i="141"/>
  <c r="AO12" i="141"/>
  <c r="AP12" i="141"/>
  <c r="AQ12" i="141"/>
  <c r="AR12" i="141"/>
  <c r="AS12" i="141"/>
  <c r="AT12" i="141"/>
  <c r="AU12" i="141"/>
  <c r="AV12" i="141"/>
  <c r="AW12" i="141"/>
  <c r="AX12" i="141"/>
  <c r="AY12" i="141"/>
  <c r="AZ12" i="141"/>
  <c r="BA12" i="141"/>
  <c r="BB12" i="141"/>
  <c r="BC12" i="141"/>
  <c r="BD12" i="141"/>
  <c r="BE12" i="141"/>
  <c r="BF12" i="141"/>
  <c r="BG12" i="141"/>
  <c r="BH12" i="141"/>
  <c r="BI12" i="141"/>
  <c r="BJ12" i="141"/>
  <c r="BK12" i="141"/>
  <c r="BL12" i="141"/>
  <c r="BM12" i="141"/>
  <c r="BN12" i="141"/>
  <c r="BO12" i="141"/>
  <c r="BP12" i="141"/>
  <c r="BQ12" i="141"/>
  <c r="BR12" i="141"/>
  <c r="BS12" i="141"/>
  <c r="B13" i="141"/>
  <c r="C13" i="141"/>
  <c r="D13" i="141"/>
  <c r="E13" i="141"/>
  <c r="F13" i="141"/>
  <c r="G13" i="141"/>
  <c r="H13" i="141"/>
  <c r="I13" i="141"/>
  <c r="J13" i="141"/>
  <c r="K13" i="141"/>
  <c r="L13" i="141"/>
  <c r="M13" i="141"/>
  <c r="N13" i="141"/>
  <c r="O13" i="141"/>
  <c r="P13" i="141"/>
  <c r="Q13" i="141"/>
  <c r="R13" i="141"/>
  <c r="S13" i="141"/>
  <c r="T13" i="141"/>
  <c r="U13" i="141"/>
  <c r="V13" i="141"/>
  <c r="W13" i="141"/>
  <c r="X13" i="141"/>
  <c r="Y13" i="141"/>
  <c r="Z13" i="141"/>
  <c r="AA13" i="141"/>
  <c r="AB13" i="141"/>
  <c r="AC13" i="141"/>
  <c r="AD13" i="141"/>
  <c r="AE13" i="141"/>
  <c r="AF13" i="141"/>
  <c r="AG13" i="141"/>
  <c r="AH13" i="141"/>
  <c r="AI13" i="141"/>
  <c r="AJ13" i="141"/>
  <c r="AK13" i="141"/>
  <c r="AL13" i="141"/>
  <c r="AM13" i="141"/>
  <c r="AN13" i="141"/>
  <c r="AO13" i="141"/>
  <c r="AP13" i="141"/>
  <c r="AQ13" i="141"/>
  <c r="AR13" i="141"/>
  <c r="AS13" i="141"/>
  <c r="AT13" i="141"/>
  <c r="AU13" i="141"/>
  <c r="AV13" i="141"/>
  <c r="AW13" i="141"/>
  <c r="AX13" i="141"/>
  <c r="AY13" i="141"/>
  <c r="AZ13" i="141"/>
  <c r="BA13" i="141"/>
  <c r="BB13" i="141"/>
  <c r="BC13" i="141"/>
  <c r="BD13" i="141"/>
  <c r="BE13" i="141"/>
  <c r="BF13" i="141"/>
  <c r="BG13" i="141"/>
  <c r="BH13" i="141"/>
  <c r="BI13" i="141"/>
  <c r="BJ13" i="141"/>
  <c r="BK13" i="141"/>
  <c r="BL13" i="141"/>
  <c r="BM13" i="141"/>
  <c r="BN13" i="141"/>
  <c r="BO13" i="141"/>
  <c r="BP13" i="141"/>
  <c r="BQ13" i="141"/>
  <c r="BR13" i="141"/>
  <c r="BS13" i="141"/>
  <c r="B14" i="141"/>
  <c r="C14" i="141"/>
  <c r="D14" i="141"/>
  <c r="E14" i="141"/>
  <c r="F14" i="141"/>
  <c r="G14" i="141"/>
  <c r="H14" i="141"/>
  <c r="I14" i="141"/>
  <c r="J14" i="141"/>
  <c r="K14" i="141"/>
  <c r="L14" i="141"/>
  <c r="M14" i="141"/>
  <c r="N14" i="141"/>
  <c r="O14" i="141"/>
  <c r="P14" i="141"/>
  <c r="Q14" i="141"/>
  <c r="R14" i="141"/>
  <c r="S14" i="141"/>
  <c r="T14" i="141"/>
  <c r="U14" i="141"/>
  <c r="V14" i="141"/>
  <c r="W14" i="141"/>
  <c r="X14" i="141"/>
  <c r="Y14" i="141"/>
  <c r="Z14" i="141"/>
  <c r="AA14" i="141"/>
  <c r="AB14" i="141"/>
  <c r="AC14" i="141"/>
  <c r="AD14" i="141"/>
  <c r="AE14" i="141"/>
  <c r="AF14" i="141"/>
  <c r="AG14" i="141"/>
  <c r="AH14" i="141"/>
  <c r="AI14" i="141"/>
  <c r="AJ14" i="141"/>
  <c r="AK14" i="141"/>
  <c r="AL14" i="141"/>
  <c r="AM14" i="141"/>
  <c r="AN14" i="141"/>
  <c r="AO14" i="141"/>
  <c r="AP14" i="141"/>
  <c r="AQ14" i="141"/>
  <c r="AR14" i="141"/>
  <c r="AS14" i="141"/>
  <c r="AT14" i="141"/>
  <c r="AU14" i="141"/>
  <c r="AV14" i="141"/>
  <c r="AW14" i="141"/>
  <c r="AX14" i="141"/>
  <c r="AY14" i="141"/>
  <c r="AZ14" i="141"/>
  <c r="BA14" i="141"/>
  <c r="BB14" i="141"/>
  <c r="BC14" i="141"/>
  <c r="BD14" i="141"/>
  <c r="BE14" i="141"/>
  <c r="BF14" i="141"/>
  <c r="BG14" i="141"/>
  <c r="BH14" i="141"/>
  <c r="BI14" i="141"/>
  <c r="BJ14" i="141"/>
  <c r="BK14" i="141"/>
  <c r="BL14" i="141"/>
  <c r="BM14" i="141"/>
  <c r="BN14" i="141"/>
  <c r="BO14" i="141"/>
  <c r="BP14" i="141"/>
  <c r="BQ14" i="141"/>
  <c r="BR14" i="141"/>
  <c r="BS14" i="141"/>
  <c r="B15" i="141"/>
  <c r="C15" i="141"/>
  <c r="D15" i="141"/>
  <c r="E15" i="141"/>
  <c r="F15" i="141"/>
  <c r="G15" i="141"/>
  <c r="H15" i="141"/>
  <c r="I15" i="141"/>
  <c r="J15" i="141"/>
  <c r="K15" i="141"/>
  <c r="L15" i="141"/>
  <c r="M15" i="141"/>
  <c r="N15" i="141"/>
  <c r="O15" i="141"/>
  <c r="P15" i="141"/>
  <c r="Q15" i="141"/>
  <c r="R15" i="141"/>
  <c r="S15" i="141"/>
  <c r="T15" i="141"/>
  <c r="U15" i="141"/>
  <c r="V15" i="141"/>
  <c r="W15" i="141"/>
  <c r="X15" i="141"/>
  <c r="Y15" i="141"/>
  <c r="Z15" i="141"/>
  <c r="AA15" i="141"/>
  <c r="AB15" i="141"/>
  <c r="AC15" i="141"/>
  <c r="AD15" i="141"/>
  <c r="AE15" i="141"/>
  <c r="AF15" i="141"/>
  <c r="AG15" i="141"/>
  <c r="AH15" i="141"/>
  <c r="AI15" i="141"/>
  <c r="AJ15" i="141"/>
  <c r="AK15" i="141"/>
  <c r="AL15" i="141"/>
  <c r="AM15" i="141"/>
  <c r="AN15" i="141"/>
  <c r="AO15" i="141"/>
  <c r="AP15" i="141"/>
  <c r="AQ15" i="141"/>
  <c r="AR15" i="141"/>
  <c r="AS15" i="141"/>
  <c r="AT15" i="141"/>
  <c r="AU15" i="141"/>
  <c r="AV15" i="141"/>
  <c r="AW15" i="141"/>
  <c r="AX15" i="141"/>
  <c r="AY15" i="141"/>
  <c r="AZ15" i="141"/>
  <c r="BA15" i="141"/>
  <c r="BB15" i="141"/>
  <c r="BC15" i="141"/>
  <c r="BD15" i="141"/>
  <c r="BE15" i="141"/>
  <c r="BF15" i="141"/>
  <c r="BG15" i="141"/>
  <c r="BH15" i="141"/>
  <c r="BI15" i="141"/>
  <c r="BJ15" i="141"/>
  <c r="BK15" i="141"/>
  <c r="BL15" i="141"/>
  <c r="BM15" i="141"/>
  <c r="BN15" i="141"/>
  <c r="BO15" i="141"/>
  <c r="BP15" i="141"/>
  <c r="BQ15" i="141"/>
  <c r="BR15" i="141"/>
  <c r="BS15" i="141"/>
  <c r="B16" i="141"/>
  <c r="C16" i="141"/>
  <c r="D16" i="141"/>
  <c r="E16" i="141"/>
  <c r="F16" i="141"/>
  <c r="G16" i="141"/>
  <c r="H16" i="141"/>
  <c r="I16" i="141"/>
  <c r="J16" i="141"/>
  <c r="K16" i="141"/>
  <c r="L16" i="141"/>
  <c r="M16" i="141"/>
  <c r="N16" i="141"/>
  <c r="O16" i="141"/>
  <c r="P16" i="141"/>
  <c r="Q16" i="141"/>
  <c r="R16" i="141"/>
  <c r="S16" i="141"/>
  <c r="T16" i="141"/>
  <c r="U16" i="141"/>
  <c r="V16" i="141"/>
  <c r="W16" i="141"/>
  <c r="X16" i="141"/>
  <c r="Y16" i="141"/>
  <c r="Z16" i="141"/>
  <c r="AA16" i="141"/>
  <c r="AB16" i="141"/>
  <c r="AC16" i="141"/>
  <c r="AD16" i="141"/>
  <c r="AE16" i="141"/>
  <c r="AF16" i="141"/>
  <c r="AG16" i="141"/>
  <c r="AH16" i="141"/>
  <c r="AI16" i="141"/>
  <c r="AJ16" i="141"/>
  <c r="AK16" i="141"/>
  <c r="AL16" i="141"/>
  <c r="AM16" i="141"/>
  <c r="AN16" i="141"/>
  <c r="AO16" i="141"/>
  <c r="AP16" i="141"/>
  <c r="AQ16" i="141"/>
  <c r="AR16" i="141"/>
  <c r="AS16" i="141"/>
  <c r="AT16" i="141"/>
  <c r="AU16" i="141"/>
  <c r="AV16" i="141"/>
  <c r="AW16" i="141"/>
  <c r="AX16" i="141"/>
  <c r="AY16" i="141"/>
  <c r="AZ16" i="141"/>
  <c r="BA16" i="141"/>
  <c r="BB16" i="141"/>
  <c r="BC16" i="141"/>
  <c r="BD16" i="141"/>
  <c r="BE16" i="141"/>
  <c r="BF16" i="141"/>
  <c r="BG16" i="141"/>
  <c r="BH16" i="141"/>
  <c r="BI16" i="141"/>
  <c r="BJ16" i="141"/>
  <c r="BK16" i="141"/>
  <c r="BL16" i="141"/>
  <c r="BM16" i="141"/>
  <c r="BN16" i="141"/>
  <c r="BO16" i="141"/>
  <c r="BP16" i="141"/>
  <c r="BQ16" i="141"/>
  <c r="BR16" i="141"/>
  <c r="BS16" i="141"/>
  <c r="B17" i="141"/>
  <c r="C17" i="141"/>
  <c r="D17" i="141"/>
  <c r="E17" i="141"/>
  <c r="F17" i="141"/>
  <c r="G17" i="141"/>
  <c r="H17" i="141"/>
  <c r="I17" i="141"/>
  <c r="J17" i="141"/>
  <c r="K17" i="141"/>
  <c r="L17" i="141"/>
  <c r="M17" i="141"/>
  <c r="N17" i="141"/>
  <c r="O17" i="141"/>
  <c r="P17" i="141"/>
  <c r="Q17" i="141"/>
  <c r="R17" i="141"/>
  <c r="S17" i="141"/>
  <c r="T17" i="141"/>
  <c r="U17" i="141"/>
  <c r="V17" i="141"/>
  <c r="W17" i="141"/>
  <c r="X17" i="141"/>
  <c r="Y17" i="141"/>
  <c r="Z17" i="141"/>
  <c r="AA17" i="141"/>
  <c r="AB17" i="141"/>
  <c r="AC17" i="141"/>
  <c r="AD17" i="141"/>
  <c r="AE17" i="141"/>
  <c r="AF17" i="141"/>
  <c r="AG17" i="141"/>
  <c r="AH17" i="141"/>
  <c r="AI17" i="141"/>
  <c r="AJ17" i="141"/>
  <c r="AK17" i="141"/>
  <c r="AL17" i="141"/>
  <c r="AM17" i="141"/>
  <c r="AN17" i="141"/>
  <c r="AO17" i="141"/>
  <c r="AP17" i="141"/>
  <c r="AQ17" i="141"/>
  <c r="AR17" i="141"/>
  <c r="AS17" i="141"/>
  <c r="AT17" i="141"/>
  <c r="AU17" i="141"/>
  <c r="AV17" i="141"/>
  <c r="AW17" i="141"/>
  <c r="AX17" i="141"/>
  <c r="AY17" i="141"/>
  <c r="AZ17" i="141"/>
  <c r="BA17" i="141"/>
  <c r="BB17" i="141"/>
  <c r="BC17" i="141"/>
  <c r="BD17" i="141"/>
  <c r="BE17" i="141"/>
  <c r="BF17" i="141"/>
  <c r="BG17" i="141"/>
  <c r="BH17" i="141"/>
  <c r="BI17" i="141"/>
  <c r="BJ17" i="141"/>
  <c r="BK17" i="141"/>
  <c r="BL17" i="141"/>
  <c r="BM17" i="141"/>
  <c r="BN17" i="141"/>
  <c r="BO17" i="141"/>
  <c r="BP17" i="141"/>
  <c r="BQ17" i="141"/>
  <c r="BR17" i="141"/>
  <c r="BS17" i="141"/>
  <c r="B18" i="141"/>
  <c r="C18" i="141"/>
  <c r="D18" i="141"/>
  <c r="E18" i="141"/>
  <c r="F18" i="141"/>
  <c r="G18" i="141"/>
  <c r="H18" i="141"/>
  <c r="I18" i="141"/>
  <c r="J18" i="141"/>
  <c r="K18" i="141"/>
  <c r="L18" i="141"/>
  <c r="M18" i="141"/>
  <c r="N18" i="141"/>
  <c r="O18" i="141"/>
  <c r="P18" i="141"/>
  <c r="Q18" i="141"/>
  <c r="R18" i="141"/>
  <c r="S18" i="141"/>
  <c r="T18" i="141"/>
  <c r="U18" i="141"/>
  <c r="V18" i="141"/>
  <c r="W18" i="141"/>
  <c r="X18" i="141"/>
  <c r="Y18" i="141"/>
  <c r="Z18" i="141"/>
  <c r="AA18" i="141"/>
  <c r="AB18" i="141"/>
  <c r="AC18" i="141"/>
  <c r="AD18" i="141"/>
  <c r="AE18" i="141"/>
  <c r="AF18" i="141"/>
  <c r="AG18" i="141"/>
  <c r="AH18" i="141"/>
  <c r="AI18" i="141"/>
  <c r="AJ18" i="141"/>
  <c r="AK18" i="141"/>
  <c r="AL18" i="141"/>
  <c r="AM18" i="141"/>
  <c r="AN18" i="141"/>
  <c r="AO18" i="141"/>
  <c r="AP18" i="141"/>
  <c r="AQ18" i="141"/>
  <c r="AR18" i="141"/>
  <c r="AS18" i="141"/>
  <c r="AT18" i="141"/>
  <c r="AU18" i="141"/>
  <c r="AV18" i="141"/>
  <c r="AW18" i="141"/>
  <c r="AX18" i="141"/>
  <c r="AY18" i="141"/>
  <c r="AZ18" i="141"/>
  <c r="BA18" i="141"/>
  <c r="BB18" i="141"/>
  <c r="BC18" i="141"/>
  <c r="BD18" i="141"/>
  <c r="BE18" i="141"/>
  <c r="BF18" i="141"/>
  <c r="BG18" i="141"/>
  <c r="BH18" i="141"/>
  <c r="BI18" i="141"/>
  <c r="BJ18" i="141"/>
  <c r="BK18" i="141"/>
  <c r="BL18" i="141"/>
  <c r="BM18" i="141"/>
  <c r="BN18" i="141"/>
  <c r="BO18" i="141"/>
  <c r="BP18" i="141"/>
  <c r="BQ18" i="141"/>
  <c r="BR18" i="141"/>
  <c r="BS18" i="141"/>
  <c r="B19" i="141"/>
  <c r="C19" i="141"/>
  <c r="D19" i="141"/>
  <c r="E19" i="141"/>
  <c r="F19" i="141"/>
  <c r="G19" i="141"/>
  <c r="H19" i="141"/>
  <c r="I19" i="141"/>
  <c r="J19" i="141"/>
  <c r="K19" i="141"/>
  <c r="L19" i="141"/>
  <c r="M19" i="141"/>
  <c r="N19" i="141"/>
  <c r="O19" i="141"/>
  <c r="P19" i="141"/>
  <c r="Q19" i="141"/>
  <c r="R19" i="141"/>
  <c r="S19" i="141"/>
  <c r="T19" i="141"/>
  <c r="U19" i="141"/>
  <c r="V19" i="141"/>
  <c r="W19" i="141"/>
  <c r="X19" i="141"/>
  <c r="Y19" i="141"/>
  <c r="Z19" i="141"/>
  <c r="AA19" i="141"/>
  <c r="AB19" i="141"/>
  <c r="AC19" i="141"/>
  <c r="AD19" i="141"/>
  <c r="AE19" i="141"/>
  <c r="AF19" i="141"/>
  <c r="AG19" i="141"/>
  <c r="AH19" i="141"/>
  <c r="AI19" i="141"/>
  <c r="AJ19" i="141"/>
  <c r="AK19" i="141"/>
  <c r="AL19" i="141"/>
  <c r="AM19" i="141"/>
  <c r="AN19" i="141"/>
  <c r="AO19" i="141"/>
  <c r="AP19" i="141"/>
  <c r="AQ19" i="141"/>
  <c r="AR19" i="141"/>
  <c r="AS19" i="141"/>
  <c r="AT19" i="141"/>
  <c r="AU19" i="141"/>
  <c r="AV19" i="141"/>
  <c r="AW19" i="141"/>
  <c r="AX19" i="141"/>
  <c r="AY19" i="141"/>
  <c r="AZ19" i="141"/>
  <c r="BA19" i="141"/>
  <c r="BB19" i="141"/>
  <c r="BC19" i="141"/>
  <c r="BD19" i="141"/>
  <c r="BE19" i="141"/>
  <c r="BF19" i="141"/>
  <c r="BG19" i="141"/>
  <c r="BH19" i="141"/>
  <c r="BI19" i="141"/>
  <c r="BJ19" i="141"/>
  <c r="BK19" i="141"/>
  <c r="BL19" i="141"/>
  <c r="BM19" i="141"/>
  <c r="BN19" i="141"/>
  <c r="BO19" i="141"/>
  <c r="BP19" i="141"/>
  <c r="BQ19" i="141"/>
  <c r="BR19" i="141"/>
  <c r="BS19" i="141"/>
  <c r="B20" i="141"/>
  <c r="C20" i="141"/>
  <c r="D20" i="141"/>
  <c r="E20" i="141"/>
  <c r="F20" i="141"/>
  <c r="G20" i="141"/>
  <c r="H20" i="141"/>
  <c r="I20" i="141"/>
  <c r="J20" i="141"/>
  <c r="K20" i="141"/>
  <c r="L20" i="141"/>
  <c r="M20" i="141"/>
  <c r="N20" i="141"/>
  <c r="O20" i="141"/>
  <c r="P20" i="141"/>
  <c r="Q20" i="141"/>
  <c r="R20" i="141"/>
  <c r="S20" i="141"/>
  <c r="T20" i="141"/>
  <c r="U20" i="141"/>
  <c r="V20" i="141"/>
  <c r="W20" i="141"/>
  <c r="X20" i="141"/>
  <c r="Y20" i="141"/>
  <c r="Z20" i="141"/>
  <c r="AA20" i="141"/>
  <c r="AB20" i="141"/>
  <c r="AC20" i="141"/>
  <c r="AD20" i="141"/>
  <c r="AE20" i="141"/>
  <c r="AF20" i="141"/>
  <c r="AG20" i="141"/>
  <c r="AH20" i="141"/>
  <c r="AI20" i="141"/>
  <c r="AJ20" i="141"/>
  <c r="AK20" i="141"/>
  <c r="AL20" i="141"/>
  <c r="AM20" i="141"/>
  <c r="AN20" i="141"/>
  <c r="AO20" i="141"/>
  <c r="AP20" i="141"/>
  <c r="AQ20" i="141"/>
  <c r="AR20" i="141"/>
  <c r="AS20" i="141"/>
  <c r="AT20" i="141"/>
  <c r="AU20" i="141"/>
  <c r="AV20" i="141"/>
  <c r="AW20" i="141"/>
  <c r="AX20" i="141"/>
  <c r="AY20" i="141"/>
  <c r="AZ20" i="141"/>
  <c r="BA20" i="141"/>
  <c r="BB20" i="141"/>
  <c r="BC20" i="141"/>
  <c r="BD20" i="141"/>
  <c r="BE20" i="141"/>
  <c r="BF20" i="141"/>
  <c r="BG20" i="141"/>
  <c r="BH20" i="141"/>
  <c r="BI20" i="141"/>
  <c r="BJ20" i="141"/>
  <c r="BK20" i="141"/>
  <c r="BL20" i="141"/>
  <c r="BM20" i="141"/>
  <c r="BN20" i="141"/>
  <c r="BO20" i="141"/>
  <c r="BP20" i="141"/>
  <c r="BQ20" i="141"/>
  <c r="BR20" i="141"/>
  <c r="BS20" i="141"/>
  <c r="B21" i="141"/>
  <c r="C21" i="141"/>
  <c r="D21" i="141"/>
  <c r="E21" i="141"/>
  <c r="F21" i="141"/>
  <c r="G21" i="141"/>
  <c r="H21" i="141"/>
  <c r="I21" i="141"/>
  <c r="J21" i="141"/>
  <c r="K21" i="141"/>
  <c r="L21" i="141"/>
  <c r="M21" i="141"/>
  <c r="N21" i="141"/>
  <c r="O21" i="141"/>
  <c r="P21" i="141"/>
  <c r="Q21" i="141"/>
  <c r="R21" i="141"/>
  <c r="S21" i="141"/>
  <c r="T21" i="141"/>
  <c r="U21" i="141"/>
  <c r="V21" i="141"/>
  <c r="W21" i="141"/>
  <c r="X21" i="141"/>
  <c r="Y21" i="141"/>
  <c r="Z21" i="141"/>
  <c r="AA21" i="141"/>
  <c r="AB21" i="141"/>
  <c r="AC21" i="141"/>
  <c r="AD21" i="141"/>
  <c r="AE21" i="141"/>
  <c r="AF21" i="141"/>
  <c r="AG21" i="141"/>
  <c r="AH21" i="141"/>
  <c r="AI21" i="141"/>
  <c r="AJ21" i="141"/>
  <c r="AK21" i="141"/>
  <c r="AL21" i="141"/>
  <c r="AM21" i="141"/>
  <c r="AN21" i="141"/>
  <c r="AO21" i="141"/>
  <c r="AP21" i="141"/>
  <c r="AQ21" i="141"/>
  <c r="AR21" i="141"/>
  <c r="AS21" i="141"/>
  <c r="AT21" i="141"/>
  <c r="AU21" i="141"/>
  <c r="AV21" i="141"/>
  <c r="AW21" i="141"/>
  <c r="AX21" i="141"/>
  <c r="AY21" i="141"/>
  <c r="AZ21" i="141"/>
  <c r="BA21" i="141"/>
  <c r="BB21" i="141"/>
  <c r="BC21" i="141"/>
  <c r="BD21" i="141"/>
  <c r="BE21" i="141"/>
  <c r="BF21" i="141"/>
  <c r="BG21" i="141"/>
  <c r="BH21" i="141"/>
  <c r="BI21" i="141"/>
  <c r="BJ21" i="141"/>
  <c r="BK21" i="141"/>
  <c r="BL21" i="141"/>
  <c r="BM21" i="141"/>
  <c r="BN21" i="141"/>
  <c r="BO21" i="141"/>
  <c r="BP21" i="141"/>
  <c r="BQ21" i="141"/>
  <c r="BR21" i="141"/>
  <c r="BS21" i="141"/>
  <c r="B22" i="141"/>
  <c r="C22" i="141"/>
  <c r="D22" i="141"/>
  <c r="E22" i="141"/>
  <c r="F22" i="141"/>
  <c r="G22" i="141"/>
  <c r="H22" i="141"/>
  <c r="I22" i="141"/>
  <c r="J22" i="141"/>
  <c r="K22" i="141"/>
  <c r="L22" i="141"/>
  <c r="M22" i="141"/>
  <c r="N22" i="141"/>
  <c r="O22" i="141"/>
  <c r="P22" i="141"/>
  <c r="Q22" i="141"/>
  <c r="R22" i="141"/>
  <c r="S22" i="141"/>
  <c r="T22" i="141"/>
  <c r="U22" i="141"/>
  <c r="V22" i="141"/>
  <c r="W22" i="141"/>
  <c r="X22" i="141"/>
  <c r="Y22" i="141"/>
  <c r="Z22" i="141"/>
  <c r="AA22" i="141"/>
  <c r="AB22" i="141"/>
  <c r="AC22" i="141"/>
  <c r="AD22" i="141"/>
  <c r="AE22" i="141"/>
  <c r="AF22" i="141"/>
  <c r="AG22" i="141"/>
  <c r="AH22" i="141"/>
  <c r="AI22" i="141"/>
  <c r="AJ22" i="141"/>
  <c r="AK22" i="141"/>
  <c r="AL22" i="141"/>
  <c r="AM22" i="141"/>
  <c r="AN22" i="141"/>
  <c r="AO22" i="141"/>
  <c r="AP22" i="141"/>
  <c r="AQ22" i="141"/>
  <c r="AR22" i="141"/>
  <c r="AS22" i="141"/>
  <c r="AT22" i="141"/>
  <c r="AU22" i="141"/>
  <c r="AV22" i="141"/>
  <c r="AW22" i="141"/>
  <c r="AX22" i="141"/>
  <c r="AY22" i="141"/>
  <c r="AZ22" i="141"/>
  <c r="BA22" i="141"/>
  <c r="BB22" i="141"/>
  <c r="BC22" i="141"/>
  <c r="BD22" i="141"/>
  <c r="BE22" i="141"/>
  <c r="BF22" i="141"/>
  <c r="BG22" i="141"/>
  <c r="BH22" i="141"/>
  <c r="BI22" i="141"/>
  <c r="BJ22" i="141"/>
  <c r="BK22" i="141"/>
  <c r="BL22" i="141"/>
  <c r="BM22" i="141"/>
  <c r="BN22" i="141"/>
  <c r="BO22" i="141"/>
  <c r="BP22" i="141"/>
  <c r="BQ22" i="141"/>
  <c r="BR22" i="141"/>
  <c r="BS22" i="141"/>
  <c r="B23" i="141"/>
  <c r="C23" i="141"/>
  <c r="D23" i="141"/>
  <c r="E23" i="141"/>
  <c r="G23" i="141"/>
  <c r="H23" i="141"/>
  <c r="I23" i="141"/>
  <c r="J23" i="141"/>
  <c r="K23" i="141"/>
  <c r="L23" i="141"/>
  <c r="M23" i="141"/>
  <c r="N23" i="141"/>
  <c r="O23" i="141"/>
  <c r="P23" i="141"/>
  <c r="Q23" i="141"/>
  <c r="R23" i="141"/>
  <c r="S23" i="141"/>
  <c r="T23" i="141"/>
  <c r="U23" i="141"/>
  <c r="V23" i="141"/>
  <c r="W23" i="141"/>
  <c r="X23" i="141"/>
  <c r="Y23" i="141"/>
  <c r="Z23" i="141"/>
  <c r="AA23" i="141"/>
  <c r="AB23" i="141"/>
  <c r="AC23" i="141"/>
  <c r="AD23" i="141"/>
  <c r="AE23" i="141"/>
  <c r="AF23" i="141"/>
  <c r="AG23" i="141"/>
  <c r="AH23" i="141"/>
  <c r="AI23" i="141"/>
  <c r="AJ23" i="141"/>
  <c r="AK23" i="141"/>
  <c r="AL23" i="141"/>
  <c r="AM23" i="141"/>
  <c r="AN23" i="141"/>
  <c r="AO23" i="141"/>
  <c r="AP23" i="141"/>
  <c r="AQ23" i="141"/>
  <c r="AR23" i="141"/>
  <c r="AS23" i="141"/>
  <c r="AT23" i="141"/>
  <c r="AU23" i="141"/>
  <c r="AV23" i="141"/>
  <c r="AW23" i="141"/>
  <c r="AX23" i="141"/>
  <c r="AY23" i="141"/>
  <c r="AZ23" i="141"/>
  <c r="BA23" i="141"/>
  <c r="BB23" i="141"/>
  <c r="BC23" i="141"/>
  <c r="BD23" i="141"/>
  <c r="BE23" i="141"/>
  <c r="BF23" i="141"/>
  <c r="BG23" i="141"/>
  <c r="BH23" i="141"/>
  <c r="BI23" i="141"/>
  <c r="BJ23" i="141"/>
  <c r="BK23" i="141"/>
  <c r="BL23" i="141"/>
  <c r="BM23" i="141"/>
  <c r="BN23" i="141"/>
  <c r="BO23" i="141"/>
  <c r="BP23" i="141"/>
  <c r="BQ23" i="141"/>
  <c r="BR23" i="141"/>
  <c r="BS23" i="141"/>
  <c r="B24" i="141"/>
  <c r="C24" i="141"/>
  <c r="D24" i="141"/>
  <c r="E24" i="141"/>
  <c r="F24" i="141"/>
  <c r="G24" i="141"/>
  <c r="H24" i="141"/>
  <c r="I24" i="141"/>
  <c r="J24" i="141"/>
  <c r="K24" i="141"/>
  <c r="L24" i="141"/>
  <c r="M24" i="141"/>
  <c r="N24" i="141"/>
  <c r="O24" i="141"/>
  <c r="P24" i="141"/>
  <c r="Q24" i="141"/>
  <c r="R24" i="141"/>
  <c r="S24" i="141"/>
  <c r="T24" i="141"/>
  <c r="U24" i="141"/>
  <c r="V24" i="141"/>
  <c r="W24" i="141"/>
  <c r="X24" i="141"/>
  <c r="Y24" i="141"/>
  <c r="Z24" i="141"/>
  <c r="AA24" i="141"/>
  <c r="AB24" i="141"/>
  <c r="AC24" i="141"/>
  <c r="AD24" i="141"/>
  <c r="AE24" i="141"/>
  <c r="AF24" i="141"/>
  <c r="AG24" i="141"/>
  <c r="AH24" i="141"/>
  <c r="AI24" i="141"/>
  <c r="AJ24" i="141"/>
  <c r="AK24" i="141"/>
  <c r="AL24" i="141"/>
  <c r="AM24" i="141"/>
  <c r="AN24" i="141"/>
  <c r="AO24" i="141"/>
  <c r="AP24" i="141"/>
  <c r="AQ24" i="141"/>
  <c r="AR24" i="141"/>
  <c r="AS24" i="141"/>
  <c r="AT24" i="141"/>
  <c r="AU24" i="141"/>
  <c r="AV24" i="141"/>
  <c r="AW24" i="141"/>
  <c r="AX24" i="141"/>
  <c r="AY24" i="141"/>
  <c r="AZ24" i="141"/>
  <c r="BA24" i="141"/>
  <c r="BB24" i="141"/>
  <c r="BC24" i="141"/>
  <c r="BD24" i="141"/>
  <c r="BE24" i="141"/>
  <c r="BF24" i="141"/>
  <c r="BG24" i="141"/>
  <c r="BH24" i="141"/>
  <c r="BI24" i="141"/>
  <c r="BJ24" i="141"/>
  <c r="BK24" i="141"/>
  <c r="BL24" i="141"/>
  <c r="BM24" i="141"/>
  <c r="BN24" i="141"/>
  <c r="BO24" i="141"/>
  <c r="BP24" i="141"/>
  <c r="BQ24" i="141"/>
  <c r="BR24" i="141"/>
  <c r="BS24" i="141"/>
  <c r="B25" i="141"/>
  <c r="C25" i="141"/>
  <c r="D25" i="141"/>
  <c r="E25" i="141"/>
  <c r="F25" i="141"/>
  <c r="G25" i="141"/>
  <c r="H25" i="141"/>
  <c r="I25" i="141"/>
  <c r="J25" i="141"/>
  <c r="K25" i="141"/>
  <c r="L25" i="141"/>
  <c r="M25" i="141"/>
  <c r="N25" i="141"/>
  <c r="O25" i="141"/>
  <c r="P25" i="141"/>
  <c r="Q25" i="141"/>
  <c r="R25" i="141"/>
  <c r="S25" i="141"/>
  <c r="T25" i="141"/>
  <c r="U25" i="141"/>
  <c r="V25" i="141"/>
  <c r="W25" i="141"/>
  <c r="X25" i="141"/>
  <c r="Y25" i="141"/>
  <c r="Z25" i="141"/>
  <c r="AA25" i="141"/>
  <c r="AB25" i="141"/>
  <c r="AC25" i="141"/>
  <c r="AD25" i="141"/>
  <c r="AE25" i="141"/>
  <c r="AF25" i="141"/>
  <c r="AG25" i="141"/>
  <c r="AH25" i="141"/>
  <c r="AI25" i="141"/>
  <c r="AJ25" i="141"/>
  <c r="AK25" i="141"/>
  <c r="AL25" i="141"/>
  <c r="AM25" i="141"/>
  <c r="AN25" i="141"/>
  <c r="AO25" i="141"/>
  <c r="AP25" i="141"/>
  <c r="AQ25" i="141"/>
  <c r="AR25" i="141"/>
  <c r="AS25" i="141"/>
  <c r="AT25" i="141"/>
  <c r="AU25" i="141"/>
  <c r="AV25" i="141"/>
  <c r="AW25" i="141"/>
  <c r="AX25" i="141"/>
  <c r="AY25" i="141"/>
  <c r="AZ25" i="141"/>
  <c r="BA25" i="141"/>
  <c r="BB25" i="141"/>
  <c r="BC25" i="141"/>
  <c r="BD25" i="141"/>
  <c r="BE25" i="141"/>
  <c r="BF25" i="141"/>
  <c r="BG25" i="141"/>
  <c r="BH25" i="141"/>
  <c r="BI25" i="141"/>
  <c r="BJ25" i="141"/>
  <c r="BK25" i="141"/>
  <c r="BL25" i="141"/>
  <c r="BM25" i="141"/>
  <c r="BN25" i="141"/>
  <c r="BO25" i="141"/>
  <c r="BP25" i="141"/>
  <c r="BQ25" i="141"/>
  <c r="BR25" i="141"/>
  <c r="BS25" i="141"/>
  <c r="B26" i="141"/>
  <c r="C26" i="141"/>
  <c r="D26" i="141"/>
  <c r="E26" i="141"/>
  <c r="F26" i="141"/>
  <c r="G26" i="141"/>
  <c r="H26" i="141"/>
  <c r="I26" i="141"/>
  <c r="J26" i="141"/>
  <c r="K26" i="141"/>
  <c r="L26" i="141"/>
  <c r="M26" i="141"/>
  <c r="N26" i="141"/>
  <c r="O26" i="141"/>
  <c r="P26" i="141"/>
  <c r="Q26" i="141"/>
  <c r="R26" i="141"/>
  <c r="S26" i="141"/>
  <c r="T26" i="141"/>
  <c r="U26" i="141"/>
  <c r="V26" i="141"/>
  <c r="W26" i="141"/>
  <c r="X26" i="141"/>
  <c r="Y26" i="141"/>
  <c r="Z26" i="141"/>
  <c r="AA26" i="141"/>
  <c r="AB26" i="141"/>
  <c r="AC26" i="141"/>
  <c r="AD26" i="141"/>
  <c r="AE26" i="141"/>
  <c r="AF26" i="141"/>
  <c r="AG26" i="141"/>
  <c r="AH26" i="141"/>
  <c r="AI26" i="141"/>
  <c r="AJ26" i="141"/>
  <c r="AK26" i="141"/>
  <c r="AL26" i="141"/>
  <c r="AM26" i="141"/>
  <c r="AN26" i="141"/>
  <c r="AO26" i="141"/>
  <c r="AP26" i="141"/>
  <c r="AQ26" i="141"/>
  <c r="AR26" i="141"/>
  <c r="AS26" i="141"/>
  <c r="AT26" i="141"/>
  <c r="AU26" i="141"/>
  <c r="AV26" i="141"/>
  <c r="AW26" i="141"/>
  <c r="AX26" i="141"/>
  <c r="AY26" i="141"/>
  <c r="AZ26" i="141"/>
  <c r="BA26" i="141"/>
  <c r="BB26" i="141"/>
  <c r="BC26" i="141"/>
  <c r="BD26" i="141"/>
  <c r="BE26" i="141"/>
  <c r="BF26" i="141"/>
  <c r="BG26" i="141"/>
  <c r="BH26" i="141"/>
  <c r="BI26" i="141"/>
  <c r="BJ26" i="141"/>
  <c r="BK26" i="141"/>
  <c r="BL26" i="141"/>
  <c r="BM26" i="141"/>
  <c r="BN26" i="141"/>
  <c r="BO26" i="141"/>
  <c r="BP26" i="141"/>
  <c r="BQ26" i="141"/>
  <c r="BR26" i="141"/>
  <c r="BS26" i="141"/>
  <c r="B27" i="141"/>
  <c r="C27" i="141"/>
  <c r="D27" i="141"/>
  <c r="E27" i="141"/>
  <c r="F27" i="141"/>
  <c r="G27" i="141"/>
  <c r="H27" i="141"/>
  <c r="I27" i="141"/>
  <c r="J27" i="141"/>
  <c r="K27" i="141"/>
  <c r="L27" i="141"/>
  <c r="M27" i="141"/>
  <c r="N27" i="141"/>
  <c r="O27" i="141"/>
  <c r="P27" i="141"/>
  <c r="Q27" i="141"/>
  <c r="R27" i="141"/>
  <c r="S27" i="141"/>
  <c r="T27" i="141"/>
  <c r="U27" i="141"/>
  <c r="V27" i="141"/>
  <c r="W27" i="141"/>
  <c r="X27" i="141"/>
  <c r="Y27" i="141"/>
  <c r="Z27" i="141"/>
  <c r="AA27" i="141"/>
  <c r="AB27" i="141"/>
  <c r="AC27" i="141"/>
  <c r="AD27" i="141"/>
  <c r="AE27" i="141"/>
  <c r="AF27" i="141"/>
  <c r="AG27" i="141"/>
  <c r="AH27" i="141"/>
  <c r="AI27" i="141"/>
  <c r="AJ27" i="141"/>
  <c r="AK27" i="141"/>
  <c r="AL27" i="141"/>
  <c r="AM27" i="141"/>
  <c r="AN27" i="141"/>
  <c r="AO27" i="141"/>
  <c r="AP27" i="141"/>
  <c r="AQ27" i="141"/>
  <c r="AR27" i="141"/>
  <c r="AS27" i="141"/>
  <c r="AT27" i="141"/>
  <c r="AU27" i="141"/>
  <c r="AV27" i="141"/>
  <c r="AW27" i="141"/>
  <c r="AX27" i="141"/>
  <c r="AY27" i="141"/>
  <c r="AZ27" i="141"/>
  <c r="BA27" i="141"/>
  <c r="BB27" i="141"/>
  <c r="BC27" i="141"/>
  <c r="BD27" i="141"/>
  <c r="BE27" i="141"/>
  <c r="BF27" i="141"/>
  <c r="BG27" i="141"/>
  <c r="BH27" i="141"/>
  <c r="BI27" i="141"/>
  <c r="BJ27" i="141"/>
  <c r="BK27" i="141"/>
  <c r="BL27" i="141"/>
  <c r="BM27" i="141"/>
  <c r="BN27" i="141"/>
  <c r="BO27" i="141"/>
  <c r="BP27" i="141"/>
  <c r="BQ27" i="141"/>
  <c r="BR27" i="141"/>
  <c r="BS27" i="141"/>
  <c r="B28" i="141"/>
  <c r="C28" i="141"/>
  <c r="D28" i="141"/>
  <c r="E28" i="141"/>
  <c r="F28" i="141"/>
  <c r="G28" i="141"/>
  <c r="H28" i="141"/>
  <c r="I28" i="141"/>
  <c r="J28" i="141"/>
  <c r="K28" i="141"/>
  <c r="L28" i="141"/>
  <c r="M28" i="141"/>
  <c r="N28" i="141"/>
  <c r="O28" i="141"/>
  <c r="P28" i="141"/>
  <c r="Q28" i="141"/>
  <c r="R28" i="141"/>
  <c r="S28" i="141"/>
  <c r="T28" i="141"/>
  <c r="U28" i="141"/>
  <c r="V28" i="141"/>
  <c r="W28" i="141"/>
  <c r="X28" i="141"/>
  <c r="Y28" i="141"/>
  <c r="Z28" i="141"/>
  <c r="AA28" i="141"/>
  <c r="AB28" i="141"/>
  <c r="AC28" i="141"/>
  <c r="AD28" i="141"/>
  <c r="AE28" i="141"/>
  <c r="AF28" i="141"/>
  <c r="AG28" i="141"/>
  <c r="AH28" i="141"/>
  <c r="AI28" i="141"/>
  <c r="AJ28" i="141"/>
  <c r="AK28" i="141"/>
  <c r="AL28" i="141"/>
  <c r="AM28" i="141"/>
  <c r="AN28" i="141"/>
  <c r="AO28" i="141"/>
  <c r="AP28" i="141"/>
  <c r="AQ28" i="141"/>
  <c r="AR28" i="141"/>
  <c r="AS28" i="141"/>
  <c r="AT28" i="141"/>
  <c r="AU28" i="141"/>
  <c r="AV28" i="141"/>
  <c r="AW28" i="141"/>
  <c r="AX28" i="141"/>
  <c r="AY28" i="141"/>
  <c r="AZ28" i="141"/>
  <c r="BA28" i="141"/>
  <c r="BB28" i="141"/>
  <c r="BC28" i="141"/>
  <c r="BD28" i="141"/>
  <c r="BE28" i="141"/>
  <c r="BF28" i="141"/>
  <c r="BG28" i="141"/>
  <c r="BH28" i="141"/>
  <c r="BI28" i="141"/>
  <c r="BJ28" i="141"/>
  <c r="BK28" i="141"/>
  <c r="BL28" i="141"/>
  <c r="BM28" i="141"/>
  <c r="BN28" i="141"/>
  <c r="BO28" i="141"/>
  <c r="BP28" i="141"/>
  <c r="BQ28" i="141"/>
  <c r="BR28" i="141"/>
  <c r="BS28" i="141"/>
  <c r="B29" i="141"/>
  <c r="C29" i="141"/>
  <c r="D29" i="141"/>
  <c r="E29" i="141"/>
  <c r="F29" i="141"/>
  <c r="G29" i="141"/>
  <c r="H29" i="141"/>
  <c r="I29" i="141"/>
  <c r="J29" i="141"/>
  <c r="K29" i="141"/>
  <c r="L29" i="141"/>
  <c r="M29" i="141"/>
  <c r="N29" i="141"/>
  <c r="O29" i="141"/>
  <c r="P29" i="141"/>
  <c r="Q29" i="141"/>
  <c r="R29" i="141"/>
  <c r="S29" i="141"/>
  <c r="T29" i="141"/>
  <c r="U29" i="141"/>
  <c r="V29" i="141"/>
  <c r="W29" i="141"/>
  <c r="X29" i="141"/>
  <c r="Y29" i="141"/>
  <c r="Z29" i="141"/>
  <c r="AA29" i="141"/>
  <c r="AB29" i="141"/>
  <c r="AC29" i="141"/>
  <c r="AD29" i="141"/>
  <c r="AE29" i="141"/>
  <c r="AF29" i="141"/>
  <c r="AG29" i="141"/>
  <c r="AH29" i="141"/>
  <c r="AI29" i="141"/>
  <c r="AJ29" i="141"/>
  <c r="AK29" i="141"/>
  <c r="AL29" i="141"/>
  <c r="AM29" i="141"/>
  <c r="AN29" i="141"/>
  <c r="AO29" i="141"/>
  <c r="AP29" i="141"/>
  <c r="AQ29" i="141"/>
  <c r="AR29" i="141"/>
  <c r="AS29" i="141"/>
  <c r="AT29" i="141"/>
  <c r="AU29" i="141"/>
  <c r="AV29" i="141"/>
  <c r="AW29" i="141"/>
  <c r="AX29" i="141"/>
  <c r="AY29" i="141"/>
  <c r="AZ29" i="141"/>
  <c r="BA29" i="141"/>
  <c r="BB29" i="141"/>
  <c r="BC29" i="141"/>
  <c r="BD29" i="141"/>
  <c r="BE29" i="141"/>
  <c r="BF29" i="141"/>
  <c r="BG29" i="141"/>
  <c r="BH29" i="141"/>
  <c r="BI29" i="141"/>
  <c r="BJ29" i="141"/>
  <c r="BK29" i="141"/>
  <c r="BL29" i="141"/>
  <c r="BM29" i="141"/>
  <c r="BN29" i="141"/>
  <c r="BO29" i="141"/>
  <c r="BP29" i="141"/>
  <c r="BQ29" i="141"/>
  <c r="BR29" i="141"/>
  <c r="BS29" i="141"/>
  <c r="B30" i="141"/>
  <c r="C30" i="141"/>
  <c r="D30" i="141"/>
  <c r="E30" i="141"/>
  <c r="F30" i="141"/>
  <c r="G30" i="141"/>
  <c r="H30" i="141"/>
  <c r="I30" i="141"/>
  <c r="J30" i="141"/>
  <c r="K30" i="141"/>
  <c r="L30" i="141"/>
  <c r="M30" i="141"/>
  <c r="N30" i="141"/>
  <c r="O30" i="141"/>
  <c r="P30" i="141"/>
  <c r="Q30" i="141"/>
  <c r="R30" i="141"/>
  <c r="S30" i="141"/>
  <c r="T30" i="141"/>
  <c r="U30" i="141"/>
  <c r="V30" i="141"/>
  <c r="W30" i="141"/>
  <c r="X30" i="141"/>
  <c r="Y30" i="141"/>
  <c r="Z30" i="141"/>
  <c r="AA30" i="141"/>
  <c r="AB30" i="141"/>
  <c r="AC30" i="141"/>
  <c r="AD30" i="141"/>
  <c r="AE30" i="141"/>
  <c r="AF30" i="141"/>
  <c r="AG30" i="141"/>
  <c r="AH30" i="141"/>
  <c r="AI30" i="141"/>
  <c r="AJ30" i="141"/>
  <c r="AK30" i="141"/>
  <c r="AL30" i="141"/>
  <c r="AM30" i="141"/>
  <c r="AN30" i="141"/>
  <c r="AO30" i="141"/>
  <c r="AP30" i="141"/>
  <c r="AQ30" i="141"/>
  <c r="AR30" i="141"/>
  <c r="AS30" i="141"/>
  <c r="AT30" i="141"/>
  <c r="AU30" i="141"/>
  <c r="AV30" i="141"/>
  <c r="AW30" i="141"/>
  <c r="AX30" i="141"/>
  <c r="AY30" i="141"/>
  <c r="AZ30" i="141"/>
  <c r="BA30" i="141"/>
  <c r="BB30" i="141"/>
  <c r="BC30" i="141"/>
  <c r="BD30" i="141"/>
  <c r="BE30" i="141"/>
  <c r="BF30" i="141"/>
  <c r="BG30" i="141"/>
  <c r="BH30" i="141"/>
  <c r="BI30" i="141"/>
  <c r="BJ30" i="141"/>
  <c r="BK30" i="141"/>
  <c r="BL30" i="141"/>
  <c r="BM30" i="141"/>
  <c r="BN30" i="141"/>
  <c r="BO30" i="141"/>
  <c r="BP30" i="141"/>
  <c r="BQ30" i="141"/>
  <c r="BR30" i="141"/>
  <c r="BS30" i="141"/>
  <c r="B31" i="141"/>
  <c r="C31" i="141"/>
  <c r="D31" i="141"/>
  <c r="E31" i="141"/>
  <c r="F31" i="141"/>
  <c r="G31" i="141"/>
  <c r="H31" i="141"/>
  <c r="I31" i="141"/>
  <c r="J31" i="141"/>
  <c r="K31" i="141"/>
  <c r="L31" i="141"/>
  <c r="M31" i="141"/>
  <c r="N31" i="141"/>
  <c r="O31" i="141"/>
  <c r="P31" i="141"/>
  <c r="Q31" i="141"/>
  <c r="R31" i="141"/>
  <c r="S31" i="141"/>
  <c r="T31" i="141"/>
  <c r="U31" i="141"/>
  <c r="V31" i="141"/>
  <c r="W31" i="141"/>
  <c r="X31" i="141"/>
  <c r="Y31" i="141"/>
  <c r="Z31" i="141"/>
  <c r="AA31" i="141"/>
  <c r="AB31" i="141"/>
  <c r="AC31" i="141"/>
  <c r="AD31" i="141"/>
  <c r="AE31" i="141"/>
  <c r="AF31" i="141"/>
  <c r="AG31" i="141"/>
  <c r="AH31" i="141"/>
  <c r="AI31" i="141"/>
  <c r="AJ31" i="141"/>
  <c r="AK31" i="141"/>
  <c r="AL31" i="141"/>
  <c r="AM31" i="141"/>
  <c r="AN31" i="141"/>
  <c r="AO31" i="141"/>
  <c r="AP31" i="141"/>
  <c r="AQ31" i="141"/>
  <c r="AR31" i="141"/>
  <c r="AS31" i="141"/>
  <c r="AT31" i="141"/>
  <c r="AU31" i="141"/>
  <c r="AV31" i="141"/>
  <c r="AW31" i="141"/>
  <c r="AX31" i="141"/>
  <c r="AY31" i="141"/>
  <c r="AZ31" i="141"/>
  <c r="BA31" i="141"/>
  <c r="BB31" i="141"/>
  <c r="BC31" i="141"/>
  <c r="BD31" i="141"/>
  <c r="BE31" i="141"/>
  <c r="BF31" i="141"/>
  <c r="BG31" i="141"/>
  <c r="BH31" i="141"/>
  <c r="BI31" i="141"/>
  <c r="BJ31" i="141"/>
  <c r="BK31" i="141"/>
  <c r="BL31" i="141"/>
  <c r="BM31" i="141"/>
  <c r="BN31" i="141"/>
  <c r="BO31" i="141"/>
  <c r="BP31" i="141"/>
  <c r="BQ31" i="141"/>
  <c r="BR31" i="141"/>
  <c r="BS31" i="141"/>
  <c r="B32" i="141"/>
  <c r="C32" i="141"/>
  <c r="D32" i="141"/>
  <c r="E32" i="141"/>
  <c r="F32" i="141"/>
  <c r="G32" i="141"/>
  <c r="H32" i="141"/>
  <c r="I32" i="141"/>
  <c r="J32" i="141"/>
  <c r="K32" i="141"/>
  <c r="L32" i="141"/>
  <c r="M32" i="141"/>
  <c r="N32" i="141"/>
  <c r="O32" i="141"/>
  <c r="P32" i="141"/>
  <c r="Q32" i="141"/>
  <c r="R32" i="141"/>
  <c r="S32" i="141"/>
  <c r="T32" i="141"/>
  <c r="U32" i="141"/>
  <c r="V32" i="141"/>
  <c r="W32" i="141"/>
  <c r="X32" i="141"/>
  <c r="Y32" i="141"/>
  <c r="Z32" i="141"/>
  <c r="AA32" i="141"/>
  <c r="AB32" i="141"/>
  <c r="AC32" i="141"/>
  <c r="AD32" i="141"/>
  <c r="AE32" i="141"/>
  <c r="AF32" i="141"/>
  <c r="AG32" i="141"/>
  <c r="AH32" i="141"/>
  <c r="AI32" i="141"/>
  <c r="AJ32" i="141"/>
  <c r="AK32" i="141"/>
  <c r="AL32" i="141"/>
  <c r="AM32" i="141"/>
  <c r="AN32" i="141"/>
  <c r="AO32" i="141"/>
  <c r="AP32" i="141"/>
  <c r="AQ32" i="141"/>
  <c r="AR32" i="141"/>
  <c r="AS32" i="141"/>
  <c r="AT32" i="141"/>
  <c r="AU32" i="141"/>
  <c r="AV32" i="141"/>
  <c r="AW32" i="141"/>
  <c r="AX32" i="141"/>
  <c r="AY32" i="141"/>
  <c r="AZ32" i="141"/>
  <c r="BA32" i="141"/>
  <c r="BB32" i="141"/>
  <c r="BC32" i="141"/>
  <c r="BD32" i="141"/>
  <c r="BE32" i="141"/>
  <c r="BF32" i="141"/>
  <c r="BG32" i="141"/>
  <c r="BH32" i="141"/>
  <c r="BI32" i="141"/>
  <c r="BJ32" i="141"/>
  <c r="BK32" i="141"/>
  <c r="BL32" i="141"/>
  <c r="BM32" i="141"/>
  <c r="BN32" i="141"/>
  <c r="BO32" i="141"/>
  <c r="BP32" i="141"/>
  <c r="BQ32" i="141"/>
  <c r="BR32" i="141"/>
  <c r="BS32" i="141"/>
  <c r="B33" i="141"/>
  <c r="C33" i="141"/>
  <c r="D33" i="141"/>
  <c r="E33" i="141"/>
  <c r="F33" i="141"/>
  <c r="G33" i="141"/>
  <c r="H33" i="141"/>
  <c r="I33" i="141"/>
  <c r="J33" i="141"/>
  <c r="K33" i="141"/>
  <c r="L33" i="141"/>
  <c r="M33" i="141"/>
  <c r="N33" i="141"/>
  <c r="O33" i="141"/>
  <c r="P33" i="141"/>
  <c r="Q33" i="141"/>
  <c r="R33" i="141"/>
  <c r="S33" i="141"/>
  <c r="T33" i="141"/>
  <c r="U33" i="141"/>
  <c r="V33" i="141"/>
  <c r="W33" i="141"/>
  <c r="X33" i="141"/>
  <c r="Y33" i="141"/>
  <c r="Z33" i="141"/>
  <c r="AA33" i="141"/>
  <c r="AB33" i="141"/>
  <c r="AC33" i="141"/>
  <c r="AD33" i="141"/>
  <c r="AE33" i="141"/>
  <c r="AF33" i="141"/>
  <c r="AG33" i="141"/>
  <c r="AH33" i="141"/>
  <c r="AI33" i="141"/>
  <c r="AJ33" i="141"/>
  <c r="AK33" i="141"/>
  <c r="AL33" i="141"/>
  <c r="AM33" i="141"/>
  <c r="AN33" i="141"/>
  <c r="AO33" i="141"/>
  <c r="AP33" i="141"/>
  <c r="AQ33" i="141"/>
  <c r="AR33" i="141"/>
  <c r="AS33" i="141"/>
  <c r="AT33" i="141"/>
  <c r="AU33" i="141"/>
  <c r="AV33" i="141"/>
  <c r="AW33" i="141"/>
  <c r="AX33" i="141"/>
  <c r="AY33" i="141"/>
  <c r="AZ33" i="141"/>
  <c r="BA33" i="141"/>
  <c r="BB33" i="141"/>
  <c r="BC33" i="141"/>
  <c r="BD33" i="141"/>
  <c r="BE33" i="141"/>
  <c r="BF33" i="141"/>
  <c r="BG33" i="141"/>
  <c r="BH33" i="141"/>
  <c r="BI33" i="141"/>
  <c r="BJ33" i="141"/>
  <c r="BK33" i="141"/>
  <c r="BL33" i="141"/>
  <c r="BM33" i="141"/>
  <c r="BN33" i="141"/>
  <c r="BO33" i="141"/>
  <c r="BP33" i="141"/>
  <c r="BQ33" i="141"/>
  <c r="BR33" i="141"/>
  <c r="BS33" i="141"/>
  <c r="B34" i="141"/>
  <c r="C34" i="141"/>
  <c r="D34" i="141"/>
  <c r="E34" i="141"/>
  <c r="F34" i="141"/>
  <c r="G34" i="141"/>
  <c r="H34" i="141"/>
  <c r="I34" i="141"/>
  <c r="J34" i="141"/>
  <c r="K34" i="141"/>
  <c r="L34" i="141"/>
  <c r="M34" i="141"/>
  <c r="N34" i="141"/>
  <c r="O34" i="141"/>
  <c r="P34" i="141"/>
  <c r="Q34" i="141"/>
  <c r="R34" i="141"/>
  <c r="S34" i="141"/>
  <c r="T34" i="141"/>
  <c r="U34" i="141"/>
  <c r="V34" i="141"/>
  <c r="W34" i="141"/>
  <c r="X34" i="141"/>
  <c r="Y34" i="141"/>
  <c r="Z34" i="141"/>
  <c r="AA34" i="141"/>
  <c r="AB34" i="141"/>
  <c r="AC34" i="141"/>
  <c r="AD34" i="141"/>
  <c r="AE34" i="141"/>
  <c r="AF34" i="141"/>
  <c r="AG34" i="141"/>
  <c r="AH34" i="141"/>
  <c r="AI34" i="141"/>
  <c r="AJ34" i="141"/>
  <c r="AK34" i="141"/>
  <c r="AL34" i="141"/>
  <c r="AM34" i="141"/>
  <c r="AN34" i="141"/>
  <c r="AO34" i="141"/>
  <c r="AP34" i="141"/>
  <c r="AQ34" i="141"/>
  <c r="AR34" i="141"/>
  <c r="AS34" i="141"/>
  <c r="AT34" i="141"/>
  <c r="AU34" i="141"/>
  <c r="AV34" i="141"/>
  <c r="AW34" i="141"/>
  <c r="AX34" i="141"/>
  <c r="AY34" i="141"/>
  <c r="AZ34" i="141"/>
  <c r="BA34" i="141"/>
  <c r="BB34" i="141"/>
  <c r="BC34" i="141"/>
  <c r="BD34" i="141"/>
  <c r="BE34" i="141"/>
  <c r="BF34" i="141"/>
  <c r="BG34" i="141"/>
  <c r="BH34" i="141"/>
  <c r="BI34" i="141"/>
  <c r="BJ34" i="141"/>
  <c r="BK34" i="141"/>
  <c r="BL34" i="141"/>
  <c r="BM34" i="141"/>
  <c r="BN34" i="141"/>
  <c r="BO34" i="141"/>
  <c r="BP34" i="141"/>
  <c r="BQ34" i="141"/>
  <c r="BR34" i="141"/>
  <c r="BS34" i="141"/>
  <c r="B35" i="141"/>
  <c r="C35" i="141"/>
  <c r="D35" i="141"/>
  <c r="E35" i="141"/>
  <c r="F35" i="141"/>
  <c r="G35" i="141"/>
  <c r="H35" i="141"/>
  <c r="I35" i="141"/>
  <c r="J35" i="141"/>
  <c r="K35" i="141"/>
  <c r="L35" i="141"/>
  <c r="M35" i="141"/>
  <c r="N35" i="141"/>
  <c r="O35" i="141"/>
  <c r="P35" i="141"/>
  <c r="Q35" i="141"/>
  <c r="R35" i="141"/>
  <c r="S35" i="141"/>
  <c r="T35" i="141"/>
  <c r="U35" i="141"/>
  <c r="V35" i="141"/>
  <c r="W35" i="141"/>
  <c r="X35" i="141"/>
  <c r="Y35" i="141"/>
  <c r="Z35" i="141"/>
  <c r="AA35" i="141"/>
  <c r="AB35" i="141"/>
  <c r="AC35" i="141"/>
  <c r="AD35" i="141"/>
  <c r="AE35" i="141"/>
  <c r="AF35" i="141"/>
  <c r="AG35" i="141"/>
  <c r="AH35" i="141"/>
  <c r="AI35" i="141"/>
  <c r="AJ35" i="141"/>
  <c r="AK35" i="141"/>
  <c r="AL35" i="141"/>
  <c r="AM35" i="141"/>
  <c r="AN35" i="141"/>
  <c r="AO35" i="141"/>
  <c r="AP35" i="141"/>
  <c r="AQ35" i="141"/>
  <c r="AR35" i="141"/>
  <c r="AS35" i="141"/>
  <c r="AT35" i="141"/>
  <c r="AU35" i="141"/>
  <c r="AV35" i="141"/>
  <c r="AW35" i="141"/>
  <c r="AX35" i="141"/>
  <c r="AY35" i="141"/>
  <c r="AZ35" i="141"/>
  <c r="BA35" i="141"/>
  <c r="BB35" i="141"/>
  <c r="BC35" i="141"/>
  <c r="BD35" i="141"/>
  <c r="BE35" i="141"/>
  <c r="BF35" i="141"/>
  <c r="BG35" i="141"/>
  <c r="BH35" i="141"/>
  <c r="BI35" i="141"/>
  <c r="BJ35" i="141"/>
  <c r="BK35" i="141"/>
  <c r="BL35" i="141"/>
  <c r="BM35" i="141"/>
  <c r="BN35" i="141"/>
  <c r="BO35" i="141"/>
  <c r="BP35" i="141"/>
  <c r="BQ35" i="141"/>
  <c r="BR35" i="141"/>
  <c r="BS35" i="141"/>
  <c r="B36" i="141"/>
  <c r="C36" i="141"/>
  <c r="D36" i="141"/>
  <c r="E36" i="141"/>
  <c r="F36" i="141"/>
  <c r="G36" i="141"/>
  <c r="H36" i="141"/>
  <c r="I36" i="141"/>
  <c r="J36" i="141"/>
  <c r="K36" i="141"/>
  <c r="L36" i="141"/>
  <c r="M36" i="141"/>
  <c r="N36" i="141"/>
  <c r="O36" i="141"/>
  <c r="P36" i="141"/>
  <c r="Q36" i="141"/>
  <c r="R36" i="141"/>
  <c r="S36" i="141"/>
  <c r="T36" i="141"/>
  <c r="U36" i="141"/>
  <c r="V36" i="141"/>
  <c r="W36" i="141"/>
  <c r="X36" i="141"/>
  <c r="Y36" i="141"/>
  <c r="Z36" i="141"/>
  <c r="AA36" i="141"/>
  <c r="AB36" i="141"/>
  <c r="AC36" i="141"/>
  <c r="AD36" i="141"/>
  <c r="AE36" i="141"/>
  <c r="AF36" i="141"/>
  <c r="AG36" i="141"/>
  <c r="AH36" i="141"/>
  <c r="AI36" i="141"/>
  <c r="AJ36" i="141"/>
  <c r="AK36" i="141"/>
  <c r="AL36" i="141"/>
  <c r="AM36" i="141"/>
  <c r="AN36" i="141"/>
  <c r="AO36" i="141"/>
  <c r="AP36" i="141"/>
  <c r="AQ36" i="141"/>
  <c r="AR36" i="141"/>
  <c r="AS36" i="141"/>
  <c r="AT36" i="141"/>
  <c r="AU36" i="141"/>
  <c r="AV36" i="141"/>
  <c r="AW36" i="141"/>
  <c r="AX36" i="141"/>
  <c r="AY36" i="141"/>
  <c r="AZ36" i="141"/>
  <c r="BA36" i="141"/>
  <c r="BB36" i="141"/>
  <c r="BC36" i="141"/>
  <c r="BD36" i="141"/>
  <c r="BE36" i="141"/>
  <c r="BF36" i="141"/>
  <c r="BG36" i="141"/>
  <c r="BH36" i="141"/>
  <c r="BI36" i="141"/>
  <c r="BJ36" i="141"/>
  <c r="BK36" i="141"/>
  <c r="BL36" i="141"/>
  <c r="BM36" i="141"/>
  <c r="BN36" i="141"/>
  <c r="BO36" i="141"/>
  <c r="BP36" i="141"/>
  <c r="BQ36" i="141"/>
  <c r="BR36" i="141"/>
  <c r="BS36" i="141"/>
  <c r="B37" i="141"/>
  <c r="C37" i="141"/>
  <c r="D37" i="141"/>
  <c r="E37" i="141"/>
  <c r="F37" i="141"/>
  <c r="G37" i="141"/>
  <c r="H37" i="141"/>
  <c r="I37" i="141"/>
  <c r="J37" i="141"/>
  <c r="K37" i="141"/>
  <c r="L37" i="141"/>
  <c r="M37" i="141"/>
  <c r="N37" i="141"/>
  <c r="O37" i="141"/>
  <c r="P37" i="141"/>
  <c r="Q37" i="141"/>
  <c r="R37" i="141"/>
  <c r="S37" i="141"/>
  <c r="T37" i="141"/>
  <c r="U37" i="141"/>
  <c r="V37" i="141"/>
  <c r="W37" i="141"/>
  <c r="X37" i="141"/>
  <c r="Y37" i="141"/>
  <c r="Z37" i="141"/>
  <c r="AA37" i="141"/>
  <c r="AB37" i="141"/>
  <c r="AC37" i="141"/>
  <c r="AD37" i="141"/>
  <c r="AE37" i="141"/>
  <c r="AF37" i="141"/>
  <c r="AG37" i="141"/>
  <c r="AH37" i="141"/>
  <c r="AI37" i="141"/>
  <c r="AJ37" i="141"/>
  <c r="AK37" i="141"/>
  <c r="AL37" i="141"/>
  <c r="AM37" i="141"/>
  <c r="AN37" i="141"/>
  <c r="AO37" i="141"/>
  <c r="AP37" i="141"/>
  <c r="AQ37" i="141"/>
  <c r="AR37" i="141"/>
  <c r="AS37" i="141"/>
  <c r="AT37" i="141"/>
  <c r="AU37" i="141"/>
  <c r="AV37" i="141"/>
  <c r="AW37" i="141"/>
  <c r="AX37" i="141"/>
  <c r="AY37" i="141"/>
  <c r="AZ37" i="141"/>
  <c r="BA37" i="141"/>
  <c r="BB37" i="141"/>
  <c r="BC37" i="141"/>
  <c r="BD37" i="141"/>
  <c r="BE37" i="141"/>
  <c r="BF37" i="141"/>
  <c r="BG37" i="141"/>
  <c r="BH37" i="141"/>
  <c r="BI37" i="141"/>
  <c r="BJ37" i="141"/>
  <c r="BK37" i="141"/>
  <c r="BL37" i="141"/>
  <c r="BM37" i="141"/>
  <c r="BN37" i="141"/>
  <c r="BO37" i="141"/>
  <c r="BP37" i="141"/>
  <c r="BQ37" i="141"/>
  <c r="BR37" i="141"/>
  <c r="BS37" i="141"/>
  <c r="B38" i="141"/>
  <c r="C38" i="141"/>
  <c r="D38" i="141"/>
  <c r="E38" i="141"/>
  <c r="F38" i="141"/>
  <c r="G38" i="141"/>
  <c r="H38" i="141"/>
  <c r="I38" i="141"/>
  <c r="J38" i="141"/>
  <c r="K38" i="141"/>
  <c r="L38" i="141"/>
  <c r="M38" i="141"/>
  <c r="N38" i="141"/>
  <c r="O38" i="141"/>
  <c r="P38" i="141"/>
  <c r="Q38" i="141"/>
  <c r="R38" i="141"/>
  <c r="S38" i="141"/>
  <c r="T38" i="141"/>
  <c r="U38" i="141"/>
  <c r="V38" i="141"/>
  <c r="W38" i="141"/>
  <c r="X38" i="141"/>
  <c r="Y38" i="141"/>
  <c r="Z38" i="141"/>
  <c r="AA38" i="141"/>
  <c r="AB38" i="141"/>
  <c r="AC38" i="141"/>
  <c r="AD38" i="141"/>
  <c r="AE38" i="141"/>
  <c r="AF38" i="141"/>
  <c r="AG38" i="141"/>
  <c r="AH38" i="141"/>
  <c r="AI38" i="141"/>
  <c r="AJ38" i="141"/>
  <c r="AK38" i="141"/>
  <c r="AL38" i="141"/>
  <c r="AM38" i="141"/>
  <c r="AN38" i="141"/>
  <c r="AO38" i="141"/>
  <c r="AP38" i="141"/>
  <c r="AQ38" i="141"/>
  <c r="AR38" i="141"/>
  <c r="AS38" i="141"/>
  <c r="AT38" i="141"/>
  <c r="AU38" i="141"/>
  <c r="AV38" i="141"/>
  <c r="AW38" i="141"/>
  <c r="AX38" i="141"/>
  <c r="AY38" i="141"/>
  <c r="AZ38" i="141"/>
  <c r="BA38" i="141"/>
  <c r="BB38" i="141"/>
  <c r="BC38" i="141"/>
  <c r="BD38" i="141"/>
  <c r="BE38" i="141"/>
  <c r="BF38" i="141"/>
  <c r="BG38" i="141"/>
  <c r="BH38" i="141"/>
  <c r="BI38" i="141"/>
  <c r="BJ38" i="141"/>
  <c r="BK38" i="141"/>
  <c r="BL38" i="141"/>
  <c r="BM38" i="141"/>
  <c r="BN38" i="141"/>
  <c r="BO38" i="141"/>
  <c r="BP38" i="141"/>
  <c r="BQ38" i="141"/>
  <c r="BR38" i="141"/>
  <c r="BS38" i="141"/>
  <c r="B39" i="141"/>
  <c r="C39" i="141"/>
  <c r="D39" i="141"/>
  <c r="E39" i="141"/>
  <c r="F39" i="141"/>
  <c r="G39" i="141"/>
  <c r="H39" i="141"/>
  <c r="I39" i="141"/>
  <c r="J39" i="141"/>
  <c r="K39" i="141"/>
  <c r="L39" i="141"/>
  <c r="M39" i="141"/>
  <c r="N39" i="141"/>
  <c r="O39" i="141"/>
  <c r="P39" i="141"/>
  <c r="Q39" i="141"/>
  <c r="R39" i="141"/>
  <c r="S39" i="141"/>
  <c r="T39" i="141"/>
  <c r="U39" i="141"/>
  <c r="V39" i="141"/>
  <c r="W39" i="141"/>
  <c r="X39" i="141"/>
  <c r="Y39" i="141"/>
  <c r="Z39" i="141"/>
  <c r="AA39" i="141"/>
  <c r="AB39" i="141"/>
  <c r="AC39" i="141"/>
  <c r="AD39" i="141"/>
  <c r="AE39" i="141"/>
  <c r="AF39" i="141"/>
  <c r="AG39" i="141"/>
  <c r="AH39" i="141"/>
  <c r="AI39" i="141"/>
  <c r="AJ39" i="141"/>
  <c r="AK39" i="141"/>
  <c r="AL39" i="141"/>
  <c r="AM39" i="141"/>
  <c r="AN39" i="141"/>
  <c r="AO39" i="141"/>
  <c r="AP39" i="141"/>
  <c r="AQ39" i="141"/>
  <c r="AR39" i="141"/>
  <c r="AS39" i="141"/>
  <c r="AT39" i="141"/>
  <c r="AU39" i="141"/>
  <c r="AV39" i="141"/>
  <c r="AW39" i="141"/>
  <c r="AX39" i="141"/>
  <c r="AY39" i="141"/>
  <c r="AZ39" i="141"/>
  <c r="BA39" i="141"/>
  <c r="BB39" i="141"/>
  <c r="BC39" i="141"/>
  <c r="BD39" i="141"/>
  <c r="BE39" i="141"/>
  <c r="BF39" i="141"/>
  <c r="BG39" i="141"/>
  <c r="BH39" i="141"/>
  <c r="BI39" i="141"/>
  <c r="BJ39" i="141"/>
  <c r="BK39" i="141"/>
  <c r="BL39" i="141"/>
  <c r="BM39" i="141"/>
  <c r="BN39" i="141"/>
  <c r="BO39" i="141"/>
  <c r="BP39" i="141"/>
  <c r="BQ39" i="141"/>
  <c r="BR39" i="141"/>
  <c r="BS39" i="141"/>
  <c r="B40" i="141"/>
  <c r="C40" i="141"/>
  <c r="D40" i="141"/>
  <c r="E40" i="141"/>
  <c r="F40" i="141"/>
  <c r="G40" i="141"/>
  <c r="H40" i="141"/>
  <c r="I40" i="141"/>
  <c r="J40" i="141"/>
  <c r="K40" i="141"/>
  <c r="L40" i="141"/>
  <c r="M40" i="141"/>
  <c r="N40" i="141"/>
  <c r="O40" i="141"/>
  <c r="P40" i="141"/>
  <c r="Q40" i="141"/>
  <c r="R40" i="141"/>
  <c r="S40" i="141"/>
  <c r="T40" i="141"/>
  <c r="U40" i="141"/>
  <c r="V40" i="141"/>
  <c r="W40" i="141"/>
  <c r="X40" i="141"/>
  <c r="Y40" i="141"/>
  <c r="Z40" i="141"/>
  <c r="AA40" i="141"/>
  <c r="AB40" i="141"/>
  <c r="AC40" i="141"/>
  <c r="AD40" i="141"/>
  <c r="AE40" i="141"/>
  <c r="AF40" i="141"/>
  <c r="AG40" i="141"/>
  <c r="AH40" i="141"/>
  <c r="AI40" i="141"/>
  <c r="AJ40" i="141"/>
  <c r="AK40" i="141"/>
  <c r="AL40" i="141"/>
  <c r="AM40" i="141"/>
  <c r="AN40" i="141"/>
  <c r="AO40" i="141"/>
  <c r="AP40" i="141"/>
  <c r="AQ40" i="141"/>
  <c r="AR40" i="141"/>
  <c r="AS40" i="141"/>
  <c r="AT40" i="141"/>
  <c r="AU40" i="141"/>
  <c r="AV40" i="141"/>
  <c r="AW40" i="141"/>
  <c r="AX40" i="141"/>
  <c r="AY40" i="141"/>
  <c r="AZ40" i="141"/>
  <c r="BA40" i="141"/>
  <c r="BB40" i="141"/>
  <c r="BC40" i="141"/>
  <c r="BD40" i="141"/>
  <c r="BE40" i="141"/>
  <c r="BF40" i="141"/>
  <c r="BG40" i="141"/>
  <c r="BH40" i="141"/>
  <c r="BI40" i="141"/>
  <c r="BJ40" i="141"/>
  <c r="BK40" i="141"/>
  <c r="BL40" i="141"/>
  <c r="BM40" i="141"/>
  <c r="BN40" i="141"/>
  <c r="BO40" i="141"/>
  <c r="BP40" i="141"/>
  <c r="BQ40" i="141"/>
  <c r="BR40" i="141"/>
  <c r="BS40" i="141"/>
  <c r="B41" i="141"/>
  <c r="C41" i="141"/>
  <c r="D41" i="141"/>
  <c r="E41" i="141"/>
  <c r="F41" i="141"/>
  <c r="G41" i="141"/>
  <c r="H41" i="141"/>
  <c r="I41" i="141"/>
  <c r="J41" i="141"/>
  <c r="K41" i="141"/>
  <c r="L41" i="141"/>
  <c r="M41" i="141"/>
  <c r="N41" i="141"/>
  <c r="O41" i="141"/>
  <c r="P41" i="141"/>
  <c r="Q41" i="141"/>
  <c r="R41" i="141"/>
  <c r="S41" i="141"/>
  <c r="T41" i="141"/>
  <c r="U41" i="141"/>
  <c r="V41" i="141"/>
  <c r="W41" i="141"/>
  <c r="X41" i="141"/>
  <c r="Y41" i="141"/>
  <c r="Z41" i="141"/>
  <c r="AA41" i="141"/>
  <c r="AB41" i="141"/>
  <c r="AC41" i="141"/>
  <c r="AD41" i="141"/>
  <c r="AE41" i="141"/>
  <c r="AF41" i="141"/>
  <c r="AG41" i="141"/>
  <c r="AH41" i="141"/>
  <c r="AI41" i="141"/>
  <c r="AJ41" i="141"/>
  <c r="AK41" i="141"/>
  <c r="AL41" i="141"/>
  <c r="AM41" i="141"/>
  <c r="AN41" i="141"/>
  <c r="AO41" i="141"/>
  <c r="AP41" i="141"/>
  <c r="AQ41" i="141"/>
  <c r="AR41" i="141"/>
  <c r="AS41" i="141"/>
  <c r="AT41" i="141"/>
  <c r="AU41" i="141"/>
  <c r="AV41" i="141"/>
  <c r="AW41" i="141"/>
  <c r="AX41" i="141"/>
  <c r="AY41" i="141"/>
  <c r="AZ41" i="141"/>
  <c r="BA41" i="141"/>
  <c r="BB41" i="141"/>
  <c r="BC41" i="141"/>
  <c r="BD41" i="141"/>
  <c r="BE41" i="141"/>
  <c r="BF41" i="141"/>
  <c r="BG41" i="141"/>
  <c r="BH41" i="141"/>
  <c r="BI41" i="141"/>
  <c r="BJ41" i="141"/>
  <c r="BK41" i="141"/>
  <c r="BL41" i="141"/>
  <c r="BM41" i="141"/>
  <c r="BN41" i="141"/>
  <c r="BO41" i="141"/>
  <c r="BP41" i="141"/>
  <c r="BQ41" i="141"/>
  <c r="BR41" i="141"/>
  <c r="BS41" i="141"/>
  <c r="B42" i="141"/>
  <c r="C42" i="141"/>
  <c r="D42" i="141"/>
  <c r="E42" i="141"/>
  <c r="F42" i="141"/>
  <c r="G42" i="141"/>
  <c r="H42" i="141"/>
  <c r="I42" i="141"/>
  <c r="J42" i="141"/>
  <c r="K42" i="141"/>
  <c r="L42" i="141"/>
  <c r="M42" i="141"/>
  <c r="N42" i="141"/>
  <c r="O42" i="141"/>
  <c r="P42" i="141"/>
  <c r="Q42" i="141"/>
  <c r="R42" i="141"/>
  <c r="S42" i="141"/>
  <c r="T42" i="141"/>
  <c r="U42" i="141"/>
  <c r="V42" i="141"/>
  <c r="W42" i="141"/>
  <c r="X42" i="141"/>
  <c r="Y42" i="141"/>
  <c r="Z42" i="141"/>
  <c r="AA42" i="141"/>
  <c r="AB42" i="141"/>
  <c r="AC42" i="141"/>
  <c r="AD42" i="141"/>
  <c r="AE42" i="141"/>
  <c r="AF42" i="141"/>
  <c r="AG42" i="141"/>
  <c r="AH42" i="141"/>
  <c r="AI42" i="141"/>
  <c r="AJ42" i="141"/>
  <c r="AK42" i="141"/>
  <c r="AL42" i="141"/>
  <c r="AM42" i="141"/>
  <c r="AN42" i="141"/>
  <c r="AO42" i="141"/>
  <c r="AP42" i="141"/>
  <c r="AQ42" i="141"/>
  <c r="AR42" i="141"/>
  <c r="AS42" i="141"/>
  <c r="AT42" i="141"/>
  <c r="AU42" i="141"/>
  <c r="AV42" i="141"/>
  <c r="AW42" i="141"/>
  <c r="AX42" i="141"/>
  <c r="AY42" i="141"/>
  <c r="AZ42" i="141"/>
  <c r="BA42" i="141"/>
  <c r="BB42" i="141"/>
  <c r="BC42" i="141"/>
  <c r="BD42" i="141"/>
  <c r="BE42" i="141"/>
  <c r="BF42" i="141"/>
  <c r="BG42" i="141"/>
  <c r="BH42" i="141"/>
  <c r="BI42" i="141"/>
  <c r="BJ42" i="141"/>
  <c r="BK42" i="141"/>
  <c r="BL42" i="141"/>
  <c r="BM42" i="141"/>
  <c r="BN42" i="141"/>
  <c r="BO42" i="141"/>
  <c r="BP42" i="141"/>
  <c r="BQ42" i="141"/>
  <c r="BR42" i="141"/>
  <c r="BS42" i="141"/>
  <c r="B43" i="141"/>
  <c r="C43" i="141"/>
  <c r="D43" i="141"/>
  <c r="E43" i="141"/>
  <c r="F43" i="141"/>
  <c r="G43" i="141"/>
  <c r="H43" i="141"/>
  <c r="I43" i="141"/>
  <c r="J43" i="141"/>
  <c r="K43" i="141"/>
  <c r="L43" i="141"/>
  <c r="M43" i="141"/>
  <c r="N43" i="141"/>
  <c r="O43" i="141"/>
  <c r="P43" i="141"/>
  <c r="Q43" i="141"/>
  <c r="R43" i="141"/>
  <c r="S43" i="141"/>
  <c r="T43" i="141"/>
  <c r="U43" i="141"/>
  <c r="V43" i="141"/>
  <c r="W43" i="141"/>
  <c r="X43" i="141"/>
  <c r="Y43" i="141"/>
  <c r="Z43" i="141"/>
  <c r="AA43" i="141"/>
  <c r="AB43" i="141"/>
  <c r="AC43" i="141"/>
  <c r="AD43" i="141"/>
  <c r="AE43" i="141"/>
  <c r="AF43" i="141"/>
  <c r="AG43" i="141"/>
  <c r="AH43" i="141"/>
  <c r="AI43" i="141"/>
  <c r="AJ43" i="141"/>
  <c r="AK43" i="141"/>
  <c r="AL43" i="141"/>
  <c r="AM43" i="141"/>
  <c r="AN43" i="141"/>
  <c r="AO43" i="141"/>
  <c r="AP43" i="141"/>
  <c r="AQ43" i="141"/>
  <c r="AR43" i="141"/>
  <c r="AS43" i="141"/>
  <c r="AT43" i="141"/>
  <c r="AU43" i="141"/>
  <c r="AV43" i="141"/>
  <c r="AW43" i="141"/>
  <c r="AX43" i="141"/>
  <c r="AY43" i="141"/>
  <c r="AZ43" i="141"/>
  <c r="BA43" i="141"/>
  <c r="BB43" i="141"/>
  <c r="BC43" i="141"/>
  <c r="BD43" i="141"/>
  <c r="BE43" i="141"/>
  <c r="BF43" i="141"/>
  <c r="BG43" i="141"/>
  <c r="BH43" i="141"/>
  <c r="BI43" i="141"/>
  <c r="BJ43" i="141"/>
  <c r="BK43" i="141"/>
  <c r="BL43" i="141"/>
  <c r="BM43" i="141"/>
  <c r="BN43" i="141"/>
  <c r="BO43" i="141"/>
  <c r="BP43" i="141"/>
  <c r="BQ43" i="141"/>
  <c r="BR43" i="141"/>
  <c r="BS43" i="141"/>
  <c r="B44" i="141"/>
  <c r="C44" i="141"/>
  <c r="D44" i="141"/>
  <c r="E44" i="141"/>
  <c r="F44" i="141"/>
  <c r="G44" i="141"/>
  <c r="H44" i="141"/>
  <c r="I44" i="141"/>
  <c r="J44" i="141"/>
  <c r="K44" i="141"/>
  <c r="L44" i="141"/>
  <c r="M44" i="141"/>
  <c r="N44" i="141"/>
  <c r="O44" i="141"/>
  <c r="P44" i="141"/>
  <c r="Q44" i="141"/>
  <c r="R44" i="141"/>
  <c r="S44" i="141"/>
  <c r="T44" i="141"/>
  <c r="U44" i="141"/>
  <c r="V44" i="141"/>
  <c r="W44" i="141"/>
  <c r="X44" i="141"/>
  <c r="Y44" i="141"/>
  <c r="Z44" i="141"/>
  <c r="AA44" i="141"/>
  <c r="AB44" i="141"/>
  <c r="AC44" i="141"/>
  <c r="AD44" i="141"/>
  <c r="AE44" i="141"/>
  <c r="AF44" i="141"/>
  <c r="AG44" i="141"/>
  <c r="AH44" i="141"/>
  <c r="AI44" i="141"/>
  <c r="AJ44" i="141"/>
  <c r="AK44" i="141"/>
  <c r="AL44" i="141"/>
  <c r="AM44" i="141"/>
  <c r="AN44" i="141"/>
  <c r="AO44" i="141"/>
  <c r="AP44" i="141"/>
  <c r="AQ44" i="141"/>
  <c r="AR44" i="141"/>
  <c r="AS44" i="141"/>
  <c r="AT44" i="141"/>
  <c r="AU44" i="141"/>
  <c r="AV44" i="141"/>
  <c r="AW44" i="141"/>
  <c r="AX44" i="141"/>
  <c r="AY44" i="141"/>
  <c r="AZ44" i="141"/>
  <c r="BA44" i="141"/>
  <c r="BB44" i="141"/>
  <c r="BC44" i="141"/>
  <c r="BD44" i="141"/>
  <c r="BE44" i="141"/>
  <c r="BF44" i="141"/>
  <c r="BG44" i="141"/>
  <c r="BH44" i="141"/>
  <c r="BI44" i="141"/>
  <c r="BJ44" i="141"/>
  <c r="BK44" i="141"/>
  <c r="BL44" i="141"/>
  <c r="BM44" i="141"/>
  <c r="BN44" i="141"/>
  <c r="BO44" i="141"/>
  <c r="BP44" i="141"/>
  <c r="BQ44" i="141"/>
  <c r="BR44" i="141"/>
  <c r="BS44" i="141"/>
  <c r="B45" i="141"/>
  <c r="C45" i="141"/>
  <c r="D45" i="141"/>
  <c r="E45" i="141"/>
  <c r="F45" i="141"/>
  <c r="G45" i="141"/>
  <c r="H45" i="141"/>
  <c r="I45" i="141"/>
  <c r="J45" i="141"/>
  <c r="K45" i="141"/>
  <c r="L45" i="141"/>
  <c r="M45" i="141"/>
  <c r="N45" i="141"/>
  <c r="O45" i="141"/>
  <c r="P45" i="141"/>
  <c r="Q45" i="141"/>
  <c r="R45" i="141"/>
  <c r="S45" i="141"/>
  <c r="T45" i="141"/>
  <c r="U45" i="141"/>
  <c r="V45" i="141"/>
  <c r="W45" i="141"/>
  <c r="X45" i="141"/>
  <c r="Y45" i="141"/>
  <c r="Z45" i="141"/>
  <c r="AA45" i="141"/>
  <c r="AB45" i="141"/>
  <c r="AC45" i="141"/>
  <c r="AD45" i="141"/>
  <c r="AE45" i="141"/>
  <c r="AF45" i="141"/>
  <c r="AG45" i="141"/>
  <c r="AH45" i="141"/>
  <c r="AI45" i="141"/>
  <c r="AJ45" i="141"/>
  <c r="AK45" i="141"/>
  <c r="AL45" i="141"/>
  <c r="AM45" i="141"/>
  <c r="AN45" i="141"/>
  <c r="AO45" i="141"/>
  <c r="AP45" i="141"/>
  <c r="AQ45" i="141"/>
  <c r="AR45" i="141"/>
  <c r="AS45" i="141"/>
  <c r="AT45" i="141"/>
  <c r="AU45" i="141"/>
  <c r="AV45" i="141"/>
  <c r="AW45" i="141"/>
  <c r="AX45" i="141"/>
  <c r="AY45" i="141"/>
  <c r="AZ45" i="141"/>
  <c r="BA45" i="141"/>
  <c r="BB45" i="141"/>
  <c r="BC45" i="141"/>
  <c r="BD45" i="141"/>
  <c r="BE45" i="141"/>
  <c r="BF45" i="141"/>
  <c r="BG45" i="141"/>
  <c r="BH45" i="141"/>
  <c r="BI45" i="141"/>
  <c r="BJ45" i="141"/>
  <c r="BK45" i="141"/>
  <c r="BL45" i="141"/>
  <c r="BM45" i="141"/>
  <c r="BN45" i="141"/>
  <c r="BO45" i="141"/>
  <c r="BP45" i="141"/>
  <c r="BQ45" i="141"/>
  <c r="BR45" i="141"/>
  <c r="BS45" i="141"/>
  <c r="B46" i="141"/>
  <c r="C46" i="141"/>
  <c r="D46" i="141"/>
  <c r="E46" i="141"/>
  <c r="F46" i="141"/>
  <c r="G46" i="141"/>
  <c r="H46" i="141"/>
  <c r="I46" i="141"/>
  <c r="J46" i="141"/>
  <c r="K46" i="141"/>
  <c r="L46" i="141"/>
  <c r="M46" i="141"/>
  <c r="N46" i="141"/>
  <c r="O46" i="141"/>
  <c r="P46" i="141"/>
  <c r="Q46" i="141"/>
  <c r="R46" i="141"/>
  <c r="S46" i="141"/>
  <c r="T46" i="141"/>
  <c r="U46" i="141"/>
  <c r="V46" i="141"/>
  <c r="W46" i="141"/>
  <c r="X46" i="141"/>
  <c r="Y46" i="141"/>
  <c r="Z46" i="141"/>
  <c r="AA46" i="141"/>
  <c r="AB46" i="141"/>
  <c r="AC46" i="141"/>
  <c r="AD46" i="141"/>
  <c r="AE46" i="141"/>
  <c r="AF46" i="141"/>
  <c r="AG46" i="141"/>
  <c r="AH46" i="141"/>
  <c r="AI46" i="141"/>
  <c r="AJ46" i="141"/>
  <c r="AK46" i="141"/>
  <c r="AL46" i="141"/>
  <c r="AM46" i="141"/>
  <c r="AN46" i="141"/>
  <c r="AO46" i="141"/>
  <c r="AP46" i="141"/>
  <c r="AQ46" i="141"/>
  <c r="AR46" i="141"/>
  <c r="AS46" i="141"/>
  <c r="AT46" i="141"/>
  <c r="AU46" i="141"/>
  <c r="AV46" i="141"/>
  <c r="AW46" i="141"/>
  <c r="AX46" i="141"/>
  <c r="AY46" i="141"/>
  <c r="AZ46" i="141"/>
  <c r="BA46" i="141"/>
  <c r="BB46" i="141"/>
  <c r="BC46" i="141"/>
  <c r="BD46" i="141"/>
  <c r="BE46" i="141"/>
  <c r="BF46" i="141"/>
  <c r="BG46" i="141"/>
  <c r="BH46" i="141"/>
  <c r="BI46" i="141"/>
  <c r="BJ46" i="141"/>
  <c r="BK46" i="141"/>
  <c r="BL46" i="141"/>
  <c r="BM46" i="141"/>
  <c r="BN46" i="141"/>
  <c r="BO46" i="141"/>
  <c r="BP46" i="141"/>
  <c r="BQ46" i="141"/>
  <c r="BR46" i="141"/>
  <c r="BS46" i="141"/>
  <c r="B47" i="141"/>
  <c r="C47" i="141"/>
  <c r="D47" i="141"/>
  <c r="E47" i="141"/>
  <c r="F47" i="141"/>
  <c r="G47" i="141"/>
  <c r="H47" i="141"/>
  <c r="I47" i="141"/>
  <c r="J47" i="141"/>
  <c r="K47" i="141"/>
  <c r="L47" i="141"/>
  <c r="M47" i="141"/>
  <c r="N47" i="141"/>
  <c r="O47" i="141"/>
  <c r="P47" i="141"/>
  <c r="Q47" i="141"/>
  <c r="R47" i="141"/>
  <c r="S47" i="141"/>
  <c r="T47" i="141"/>
  <c r="U47" i="141"/>
  <c r="V47" i="141"/>
  <c r="W47" i="141"/>
  <c r="X47" i="141"/>
  <c r="Y47" i="141"/>
  <c r="Z47" i="141"/>
  <c r="AA47" i="141"/>
  <c r="AB47" i="141"/>
  <c r="AC47" i="141"/>
  <c r="AD47" i="141"/>
  <c r="AE47" i="141"/>
  <c r="AF47" i="141"/>
  <c r="AG47" i="141"/>
  <c r="AH47" i="141"/>
  <c r="AI47" i="141"/>
  <c r="AJ47" i="141"/>
  <c r="AK47" i="141"/>
  <c r="AL47" i="141"/>
  <c r="AM47" i="141"/>
  <c r="AN47" i="141"/>
  <c r="AO47" i="141"/>
  <c r="AP47" i="141"/>
  <c r="AQ47" i="141"/>
  <c r="AR47" i="141"/>
  <c r="AS47" i="141"/>
  <c r="AT47" i="141"/>
  <c r="AU47" i="141"/>
  <c r="AV47" i="141"/>
  <c r="AW47" i="141"/>
  <c r="AX47" i="141"/>
  <c r="AY47" i="141"/>
  <c r="AZ47" i="141"/>
  <c r="BA47" i="141"/>
  <c r="BB47" i="141"/>
  <c r="BC47" i="141"/>
  <c r="BD47" i="141"/>
  <c r="BE47" i="141"/>
  <c r="BF47" i="141"/>
  <c r="BG47" i="141"/>
  <c r="BH47" i="141"/>
  <c r="BI47" i="141"/>
  <c r="BJ47" i="141"/>
  <c r="BK47" i="141"/>
  <c r="BL47" i="141"/>
  <c r="BM47" i="141"/>
  <c r="BN47" i="141"/>
  <c r="BO47" i="141"/>
  <c r="BP47" i="141"/>
  <c r="BQ47" i="141"/>
  <c r="BR47" i="141"/>
  <c r="BS47" i="141"/>
  <c r="B48" i="141"/>
  <c r="C48" i="141"/>
  <c r="D48" i="141"/>
  <c r="E48" i="141"/>
  <c r="F48" i="141"/>
  <c r="G48" i="141"/>
  <c r="H48" i="141"/>
  <c r="I48" i="141"/>
  <c r="J48" i="141"/>
  <c r="K48" i="141"/>
  <c r="L48" i="141"/>
  <c r="M48" i="141"/>
  <c r="N48" i="141"/>
  <c r="O48" i="141"/>
  <c r="P48" i="141"/>
  <c r="Q48" i="141"/>
  <c r="R48" i="141"/>
  <c r="S48" i="141"/>
  <c r="T48" i="141"/>
  <c r="U48" i="141"/>
  <c r="V48" i="141"/>
  <c r="W48" i="141"/>
  <c r="X48" i="141"/>
  <c r="Y48" i="141"/>
  <c r="Z48" i="141"/>
  <c r="AA48" i="141"/>
  <c r="AB48" i="141"/>
  <c r="AC48" i="141"/>
  <c r="AD48" i="141"/>
  <c r="AE48" i="141"/>
  <c r="AF48" i="141"/>
  <c r="AG48" i="141"/>
  <c r="AH48" i="141"/>
  <c r="AI48" i="141"/>
  <c r="AJ48" i="141"/>
  <c r="AK48" i="141"/>
  <c r="AL48" i="141"/>
  <c r="AM48" i="141"/>
  <c r="AN48" i="141"/>
  <c r="AO48" i="141"/>
  <c r="AP48" i="141"/>
  <c r="AQ48" i="141"/>
  <c r="AR48" i="141"/>
  <c r="AS48" i="141"/>
  <c r="AT48" i="141"/>
  <c r="AU48" i="141"/>
  <c r="AV48" i="141"/>
  <c r="AW48" i="141"/>
  <c r="AX48" i="141"/>
  <c r="AY48" i="141"/>
  <c r="AZ48" i="141"/>
  <c r="BA48" i="141"/>
  <c r="BB48" i="141"/>
  <c r="BC48" i="141"/>
  <c r="BD48" i="141"/>
  <c r="BE48" i="141"/>
  <c r="BF48" i="141"/>
  <c r="BG48" i="141"/>
  <c r="BH48" i="141"/>
  <c r="BI48" i="141"/>
  <c r="BJ48" i="141"/>
  <c r="BK48" i="141"/>
  <c r="BL48" i="141"/>
  <c r="BM48" i="141"/>
  <c r="BN48" i="141"/>
  <c r="BO48" i="141"/>
  <c r="BP48" i="141"/>
  <c r="BQ48" i="141"/>
  <c r="BR48" i="141"/>
  <c r="BS48" i="141"/>
  <c r="B49" i="141"/>
  <c r="C49" i="141"/>
  <c r="D49" i="141"/>
  <c r="E49" i="141"/>
  <c r="F49" i="141"/>
  <c r="G49" i="141"/>
  <c r="H49" i="141"/>
  <c r="I49" i="141"/>
  <c r="J49" i="141"/>
  <c r="K49" i="141"/>
  <c r="L49" i="141"/>
  <c r="M49" i="141"/>
  <c r="N49" i="141"/>
  <c r="O49" i="141"/>
  <c r="P49" i="141"/>
  <c r="Q49" i="141"/>
  <c r="R49" i="141"/>
  <c r="S49" i="141"/>
  <c r="T49" i="141"/>
  <c r="U49" i="141"/>
  <c r="V49" i="141"/>
  <c r="W49" i="141"/>
  <c r="X49" i="141"/>
  <c r="Y49" i="141"/>
  <c r="Z49" i="141"/>
  <c r="AA49" i="141"/>
  <c r="AB49" i="141"/>
  <c r="AC49" i="141"/>
  <c r="AD49" i="141"/>
  <c r="AE49" i="141"/>
  <c r="AF49" i="141"/>
  <c r="AG49" i="141"/>
  <c r="AH49" i="141"/>
  <c r="AI49" i="141"/>
  <c r="AJ49" i="141"/>
  <c r="AK49" i="141"/>
  <c r="AL49" i="141"/>
  <c r="AM49" i="141"/>
  <c r="AN49" i="141"/>
  <c r="AO49" i="141"/>
  <c r="AP49" i="141"/>
  <c r="AQ49" i="141"/>
  <c r="AR49" i="141"/>
  <c r="AS49" i="141"/>
  <c r="AT49" i="141"/>
  <c r="AU49" i="141"/>
  <c r="AV49" i="141"/>
  <c r="AW49" i="141"/>
  <c r="AX49" i="141"/>
  <c r="AY49" i="141"/>
  <c r="AZ49" i="141"/>
  <c r="BA49" i="141"/>
  <c r="BB49" i="141"/>
  <c r="BC49" i="141"/>
  <c r="BD49" i="141"/>
  <c r="BE49" i="141"/>
  <c r="BF49" i="141"/>
  <c r="BG49" i="141"/>
  <c r="BH49" i="141"/>
  <c r="BI49" i="141"/>
  <c r="BJ49" i="141"/>
  <c r="BK49" i="141"/>
  <c r="BL49" i="141"/>
  <c r="BM49" i="141"/>
  <c r="BN49" i="141"/>
  <c r="BO49" i="141"/>
  <c r="BP49" i="141"/>
  <c r="BQ49" i="141"/>
  <c r="BR49" i="141"/>
  <c r="BS49" i="141"/>
  <c r="B50" i="141"/>
  <c r="C50" i="141"/>
  <c r="D50" i="141"/>
  <c r="E50" i="141"/>
  <c r="F50" i="141"/>
  <c r="G50" i="141"/>
  <c r="H50" i="141"/>
  <c r="I50" i="141"/>
  <c r="J50" i="141"/>
  <c r="K50" i="141"/>
  <c r="L50" i="141"/>
  <c r="M50" i="141"/>
  <c r="N50" i="141"/>
  <c r="O50" i="141"/>
  <c r="P50" i="141"/>
  <c r="Q50" i="141"/>
  <c r="R50" i="141"/>
  <c r="S50" i="141"/>
  <c r="T50" i="141"/>
  <c r="U50" i="141"/>
  <c r="V50" i="141"/>
  <c r="W50" i="141"/>
  <c r="X50" i="141"/>
  <c r="Y50" i="141"/>
  <c r="Z50" i="141"/>
  <c r="AA50" i="141"/>
  <c r="AB50" i="141"/>
  <c r="AC50" i="141"/>
  <c r="AD50" i="141"/>
  <c r="AE50" i="141"/>
  <c r="AF50" i="141"/>
  <c r="AG50" i="141"/>
  <c r="AH50" i="141"/>
  <c r="AI50" i="141"/>
  <c r="AJ50" i="141"/>
  <c r="AK50" i="141"/>
  <c r="AL50" i="141"/>
  <c r="AM50" i="141"/>
  <c r="AN50" i="141"/>
  <c r="AO50" i="141"/>
  <c r="AP50" i="141"/>
  <c r="AQ50" i="141"/>
  <c r="AR50" i="141"/>
  <c r="AS50" i="141"/>
  <c r="AT50" i="141"/>
  <c r="AU50" i="141"/>
  <c r="AV50" i="141"/>
  <c r="AW50" i="141"/>
  <c r="AX50" i="141"/>
  <c r="AY50" i="141"/>
  <c r="AZ50" i="141"/>
  <c r="BA50" i="141"/>
  <c r="BB50" i="141"/>
  <c r="BC50" i="141"/>
  <c r="BD50" i="141"/>
  <c r="BE50" i="141"/>
  <c r="BF50" i="141"/>
  <c r="BG50" i="141"/>
  <c r="BH50" i="141"/>
  <c r="BI50" i="141"/>
  <c r="BJ50" i="141"/>
  <c r="BK50" i="141"/>
  <c r="BL50" i="141"/>
  <c r="BM50" i="141"/>
  <c r="BN50" i="141"/>
  <c r="BO50" i="141"/>
  <c r="BP50" i="141"/>
  <c r="BQ50" i="141"/>
  <c r="BR50" i="141"/>
  <c r="BS50" i="141"/>
  <c r="B51" i="141"/>
  <c r="C51" i="141"/>
  <c r="D51" i="141"/>
  <c r="E51" i="141"/>
  <c r="F51" i="141"/>
  <c r="G51" i="141"/>
  <c r="H51" i="141"/>
  <c r="I51" i="141"/>
  <c r="J51" i="141"/>
  <c r="K51" i="141"/>
  <c r="L51" i="141"/>
  <c r="M51" i="141"/>
  <c r="N51" i="141"/>
  <c r="O51" i="141"/>
  <c r="P51" i="141"/>
  <c r="Q51" i="141"/>
  <c r="R51" i="141"/>
  <c r="S51" i="141"/>
  <c r="T51" i="141"/>
  <c r="U51" i="141"/>
  <c r="V51" i="141"/>
  <c r="W51" i="141"/>
  <c r="X51" i="141"/>
  <c r="Y51" i="141"/>
  <c r="Z51" i="141"/>
  <c r="AA51" i="141"/>
  <c r="AB51" i="141"/>
  <c r="AC51" i="141"/>
  <c r="AD51" i="141"/>
  <c r="AE51" i="141"/>
  <c r="AF51" i="141"/>
  <c r="AG51" i="141"/>
  <c r="AH51" i="141"/>
  <c r="AI51" i="141"/>
  <c r="AJ51" i="141"/>
  <c r="AK51" i="141"/>
  <c r="AL51" i="141"/>
  <c r="AM51" i="141"/>
  <c r="AN51" i="141"/>
  <c r="AO51" i="141"/>
  <c r="AP51" i="141"/>
  <c r="AQ51" i="141"/>
  <c r="AR51" i="141"/>
  <c r="AS51" i="141"/>
  <c r="AT51" i="141"/>
  <c r="AU51" i="141"/>
  <c r="AV51" i="141"/>
  <c r="AW51" i="141"/>
  <c r="AX51" i="141"/>
  <c r="AY51" i="141"/>
  <c r="AZ51" i="141"/>
  <c r="BA51" i="141"/>
  <c r="BB51" i="141"/>
  <c r="BC51" i="141"/>
  <c r="BD51" i="141"/>
  <c r="BE51" i="141"/>
  <c r="BF51" i="141"/>
  <c r="BG51" i="141"/>
  <c r="BH51" i="141"/>
  <c r="BI51" i="141"/>
  <c r="BJ51" i="141"/>
  <c r="BK51" i="141"/>
  <c r="BL51" i="141"/>
  <c r="BM51" i="141"/>
  <c r="BN51" i="141"/>
  <c r="BO51" i="141"/>
  <c r="BP51" i="141"/>
  <c r="BQ51" i="141"/>
  <c r="BR51" i="141"/>
  <c r="BS51" i="141"/>
  <c r="B52" i="141"/>
  <c r="C52" i="141"/>
  <c r="D52" i="141"/>
  <c r="E52" i="141"/>
  <c r="F52" i="141"/>
  <c r="G52" i="141"/>
  <c r="H52" i="141"/>
  <c r="I52" i="141"/>
  <c r="J52" i="141"/>
  <c r="K52" i="141"/>
  <c r="L52" i="141"/>
  <c r="M52" i="141"/>
  <c r="N52" i="141"/>
  <c r="O52" i="141"/>
  <c r="P52" i="141"/>
  <c r="Q52" i="141"/>
  <c r="R52" i="141"/>
  <c r="S52" i="141"/>
  <c r="T52" i="141"/>
  <c r="U52" i="141"/>
  <c r="V52" i="141"/>
  <c r="W52" i="141"/>
  <c r="X52" i="141"/>
  <c r="Y52" i="141"/>
  <c r="Z52" i="141"/>
  <c r="AA52" i="141"/>
  <c r="AB52" i="141"/>
  <c r="AC52" i="141"/>
  <c r="AD52" i="141"/>
  <c r="AE52" i="141"/>
  <c r="AF52" i="141"/>
  <c r="AG52" i="141"/>
  <c r="AH52" i="141"/>
  <c r="AI52" i="141"/>
  <c r="AJ52" i="141"/>
  <c r="AK52" i="141"/>
  <c r="AL52" i="141"/>
  <c r="AM52" i="141"/>
  <c r="AN52" i="141"/>
  <c r="AO52" i="141"/>
  <c r="AP52" i="141"/>
  <c r="AQ52" i="141"/>
  <c r="AR52" i="141"/>
  <c r="AS52" i="141"/>
  <c r="AT52" i="141"/>
  <c r="AU52" i="141"/>
  <c r="AV52" i="141"/>
  <c r="AW52" i="141"/>
  <c r="AX52" i="141"/>
  <c r="AY52" i="141"/>
  <c r="AZ52" i="141"/>
  <c r="BA52" i="141"/>
  <c r="BB52" i="141"/>
  <c r="BC52" i="141"/>
  <c r="BD52" i="141"/>
  <c r="BE52" i="141"/>
  <c r="BF52" i="141"/>
  <c r="BG52" i="141"/>
  <c r="BH52" i="141"/>
  <c r="BI52" i="141"/>
  <c r="BJ52" i="141"/>
  <c r="BK52" i="141"/>
  <c r="BL52" i="141"/>
  <c r="BM52" i="141"/>
  <c r="BN52" i="141"/>
  <c r="BO52" i="141"/>
  <c r="BP52" i="141"/>
  <c r="BQ52" i="141"/>
  <c r="BR52" i="141"/>
  <c r="BS52" i="141"/>
  <c r="B53" i="141"/>
  <c r="C53" i="141"/>
  <c r="D53" i="141"/>
  <c r="E53" i="141"/>
  <c r="F53" i="141"/>
  <c r="G53" i="141"/>
  <c r="H53" i="141"/>
  <c r="I53" i="141"/>
  <c r="J53" i="141"/>
  <c r="K53" i="141"/>
  <c r="L53" i="141"/>
  <c r="M53" i="141"/>
  <c r="N53" i="141"/>
  <c r="O53" i="141"/>
  <c r="P53" i="141"/>
  <c r="Q53" i="141"/>
  <c r="R53" i="141"/>
  <c r="S53" i="141"/>
  <c r="T53" i="141"/>
  <c r="U53" i="141"/>
  <c r="V53" i="141"/>
  <c r="W53" i="141"/>
  <c r="X53" i="141"/>
  <c r="Y53" i="141"/>
  <c r="Z53" i="141"/>
  <c r="AA53" i="141"/>
  <c r="AB53" i="141"/>
  <c r="AC53" i="141"/>
  <c r="AD53" i="141"/>
  <c r="AE53" i="141"/>
  <c r="AF53" i="141"/>
  <c r="AG53" i="141"/>
  <c r="AH53" i="141"/>
  <c r="AI53" i="141"/>
  <c r="AJ53" i="141"/>
  <c r="AK53" i="141"/>
  <c r="AL53" i="141"/>
  <c r="AM53" i="141"/>
  <c r="AN53" i="141"/>
  <c r="AO53" i="141"/>
  <c r="AP53" i="141"/>
  <c r="AQ53" i="141"/>
  <c r="AR53" i="141"/>
  <c r="AS53" i="141"/>
  <c r="AT53" i="141"/>
  <c r="AU53" i="141"/>
  <c r="AV53" i="141"/>
  <c r="AW53" i="141"/>
  <c r="AX53" i="141"/>
  <c r="AY53" i="141"/>
  <c r="AZ53" i="141"/>
  <c r="BA53" i="141"/>
  <c r="BB53" i="141"/>
  <c r="BC53" i="141"/>
  <c r="BD53" i="141"/>
  <c r="BE53" i="141"/>
  <c r="BF53" i="141"/>
  <c r="BG53" i="141"/>
  <c r="BH53" i="141"/>
  <c r="BI53" i="141"/>
  <c r="BJ53" i="141"/>
  <c r="BK53" i="141"/>
  <c r="BL53" i="141"/>
  <c r="BM53" i="141"/>
  <c r="BN53" i="141"/>
  <c r="BO53" i="141"/>
  <c r="BP53" i="141"/>
  <c r="BQ53" i="141"/>
  <c r="BR53" i="141"/>
  <c r="BS53" i="141"/>
  <c r="B54" i="141"/>
  <c r="C54" i="141"/>
  <c r="D54" i="141"/>
  <c r="E54" i="141"/>
  <c r="F54" i="141"/>
  <c r="G54" i="141"/>
  <c r="H54" i="141"/>
  <c r="I54" i="141"/>
  <c r="J54" i="141"/>
  <c r="K54" i="141"/>
  <c r="L54" i="141"/>
  <c r="M54" i="141"/>
  <c r="N54" i="141"/>
  <c r="O54" i="141"/>
  <c r="P54" i="141"/>
  <c r="Q54" i="141"/>
  <c r="R54" i="141"/>
  <c r="S54" i="141"/>
  <c r="T54" i="141"/>
  <c r="U54" i="141"/>
  <c r="V54" i="141"/>
  <c r="W54" i="141"/>
  <c r="X54" i="141"/>
  <c r="Y54" i="141"/>
  <c r="Z54" i="141"/>
  <c r="AA54" i="141"/>
  <c r="AB54" i="141"/>
  <c r="AC54" i="141"/>
  <c r="AD54" i="141"/>
  <c r="AE54" i="141"/>
  <c r="AF54" i="141"/>
  <c r="AG54" i="141"/>
  <c r="AH54" i="141"/>
  <c r="AI54" i="141"/>
  <c r="AJ54" i="141"/>
  <c r="AK54" i="141"/>
  <c r="AL54" i="141"/>
  <c r="AM54" i="141"/>
  <c r="AN54" i="141"/>
  <c r="AO54" i="141"/>
  <c r="AP54" i="141"/>
  <c r="AQ54" i="141"/>
  <c r="AR54" i="141"/>
  <c r="AS54" i="141"/>
  <c r="AT54" i="141"/>
  <c r="AU54" i="141"/>
  <c r="AV54" i="141"/>
  <c r="AW54" i="141"/>
  <c r="AX54" i="141"/>
  <c r="AY54" i="141"/>
  <c r="AZ54" i="141"/>
  <c r="BA54" i="141"/>
  <c r="BB54" i="141"/>
  <c r="BC54" i="141"/>
  <c r="BD54" i="141"/>
  <c r="BE54" i="141"/>
  <c r="BF54" i="141"/>
  <c r="BG54" i="141"/>
  <c r="BH54" i="141"/>
  <c r="BI54" i="141"/>
  <c r="BJ54" i="141"/>
  <c r="BK54" i="141"/>
  <c r="BL54" i="141"/>
  <c r="BM54" i="141"/>
  <c r="BN54" i="141"/>
  <c r="BO54" i="141"/>
  <c r="BP54" i="141"/>
  <c r="BQ54" i="141"/>
  <c r="BR54" i="141"/>
  <c r="BS54" i="141"/>
  <c r="B55" i="141"/>
  <c r="C55" i="141"/>
  <c r="D55" i="141"/>
  <c r="E55" i="141"/>
  <c r="F55" i="141"/>
  <c r="G55" i="141"/>
  <c r="H55" i="141"/>
  <c r="I55" i="141"/>
  <c r="J55" i="141"/>
  <c r="K55" i="141"/>
  <c r="L55" i="141"/>
  <c r="M55" i="141"/>
  <c r="N55" i="141"/>
  <c r="O55" i="141"/>
  <c r="P55" i="141"/>
  <c r="Q55" i="141"/>
  <c r="R55" i="141"/>
  <c r="S55" i="141"/>
  <c r="T55" i="141"/>
  <c r="U55" i="141"/>
  <c r="V55" i="141"/>
  <c r="W55" i="141"/>
  <c r="X55" i="141"/>
  <c r="Y55" i="141"/>
  <c r="Z55" i="141"/>
  <c r="AA55" i="141"/>
  <c r="AB55" i="141"/>
  <c r="AC55" i="141"/>
  <c r="AD55" i="141"/>
  <c r="AE55" i="141"/>
  <c r="AF55" i="141"/>
  <c r="AG55" i="141"/>
  <c r="AH55" i="141"/>
  <c r="AI55" i="141"/>
  <c r="AJ55" i="141"/>
  <c r="AK55" i="141"/>
  <c r="AL55" i="141"/>
  <c r="AM55" i="141"/>
  <c r="AN55" i="141"/>
  <c r="AO55" i="141"/>
  <c r="AP55" i="141"/>
  <c r="AQ55" i="141"/>
  <c r="AR55" i="141"/>
  <c r="AS55" i="141"/>
  <c r="AT55" i="141"/>
  <c r="AU55" i="141"/>
  <c r="AV55" i="141"/>
  <c r="AW55" i="141"/>
  <c r="AX55" i="141"/>
  <c r="AY55" i="141"/>
  <c r="AZ55" i="141"/>
  <c r="BA55" i="141"/>
  <c r="BB55" i="141"/>
  <c r="BC55" i="141"/>
  <c r="BD55" i="141"/>
  <c r="BE55" i="141"/>
  <c r="BF55" i="141"/>
  <c r="BG55" i="141"/>
  <c r="BH55" i="141"/>
  <c r="BI55" i="141"/>
  <c r="BJ55" i="141"/>
  <c r="BK55" i="141"/>
  <c r="BL55" i="141"/>
  <c r="BM55" i="141"/>
  <c r="BN55" i="141"/>
  <c r="BO55" i="141"/>
  <c r="BP55" i="141"/>
  <c r="BQ55" i="141"/>
  <c r="BR55" i="141"/>
  <c r="BS55" i="141"/>
  <c r="B56" i="141"/>
  <c r="C56" i="141"/>
  <c r="D56" i="141"/>
  <c r="E56" i="141"/>
  <c r="F56" i="141"/>
  <c r="G56" i="141"/>
  <c r="H56" i="141"/>
  <c r="I56" i="141"/>
  <c r="J56" i="141"/>
  <c r="K56" i="141"/>
  <c r="L56" i="141"/>
  <c r="M56" i="141"/>
  <c r="N56" i="141"/>
  <c r="O56" i="141"/>
  <c r="P56" i="141"/>
  <c r="Q56" i="141"/>
  <c r="R56" i="141"/>
  <c r="S56" i="141"/>
  <c r="T56" i="141"/>
  <c r="U56" i="141"/>
  <c r="V56" i="141"/>
  <c r="W56" i="141"/>
  <c r="X56" i="141"/>
  <c r="Y56" i="141"/>
  <c r="Z56" i="141"/>
  <c r="AA56" i="141"/>
  <c r="AB56" i="141"/>
  <c r="AC56" i="141"/>
  <c r="AD56" i="141"/>
  <c r="AE56" i="141"/>
  <c r="AF56" i="141"/>
  <c r="AG56" i="141"/>
  <c r="AH56" i="141"/>
  <c r="AI56" i="141"/>
  <c r="AJ56" i="141"/>
  <c r="AK56" i="141"/>
  <c r="AL56" i="141"/>
  <c r="AM56" i="141"/>
  <c r="AN56" i="141"/>
  <c r="AO56" i="141"/>
  <c r="AP56" i="141"/>
  <c r="AQ56" i="141"/>
  <c r="AR56" i="141"/>
  <c r="AS56" i="141"/>
  <c r="AT56" i="141"/>
  <c r="AU56" i="141"/>
  <c r="AV56" i="141"/>
  <c r="AW56" i="141"/>
  <c r="AX56" i="141"/>
  <c r="AY56" i="141"/>
  <c r="AZ56" i="141"/>
  <c r="BA56" i="141"/>
  <c r="BB56" i="141"/>
  <c r="BC56" i="141"/>
  <c r="BD56" i="141"/>
  <c r="BE56" i="141"/>
  <c r="BF56" i="141"/>
  <c r="BG56" i="141"/>
  <c r="BH56" i="141"/>
  <c r="BI56" i="141"/>
  <c r="BJ56" i="141"/>
  <c r="BK56" i="141"/>
  <c r="BL56" i="141"/>
  <c r="BM56" i="141"/>
  <c r="BN56" i="141"/>
  <c r="BO56" i="141"/>
  <c r="BP56" i="141"/>
  <c r="BQ56" i="141"/>
  <c r="BR56" i="141"/>
  <c r="BS56" i="141"/>
  <c r="B57" i="141"/>
  <c r="C57" i="141"/>
  <c r="D57" i="141"/>
  <c r="E57" i="141"/>
  <c r="F57" i="141"/>
  <c r="G57" i="141"/>
  <c r="H57" i="141"/>
  <c r="I57" i="141"/>
  <c r="J57" i="141"/>
  <c r="K57" i="141"/>
  <c r="L57" i="141"/>
  <c r="M57" i="141"/>
  <c r="N57" i="141"/>
  <c r="O57" i="141"/>
  <c r="P57" i="141"/>
  <c r="Q57" i="141"/>
  <c r="R57" i="141"/>
  <c r="S57" i="141"/>
  <c r="T57" i="141"/>
  <c r="U57" i="141"/>
  <c r="V57" i="141"/>
  <c r="W57" i="141"/>
  <c r="X57" i="141"/>
  <c r="Y57" i="141"/>
  <c r="Z57" i="141"/>
  <c r="AA57" i="141"/>
  <c r="AB57" i="141"/>
  <c r="AC57" i="141"/>
  <c r="AD57" i="141"/>
  <c r="AE57" i="141"/>
  <c r="AF57" i="141"/>
  <c r="AG57" i="141"/>
  <c r="AH57" i="141"/>
  <c r="AI57" i="141"/>
  <c r="AJ57" i="141"/>
  <c r="AK57" i="141"/>
  <c r="AL57" i="141"/>
  <c r="AM57" i="141"/>
  <c r="AN57" i="141"/>
  <c r="AO57" i="141"/>
  <c r="AP57" i="141"/>
  <c r="AQ57" i="141"/>
  <c r="AR57" i="141"/>
  <c r="AS57" i="141"/>
  <c r="AT57" i="141"/>
  <c r="AU57" i="141"/>
  <c r="AV57" i="141"/>
  <c r="AW57" i="141"/>
  <c r="AX57" i="141"/>
  <c r="AY57" i="141"/>
  <c r="AZ57" i="141"/>
  <c r="BA57" i="141"/>
  <c r="BB57" i="141"/>
  <c r="BC57" i="141"/>
  <c r="BD57" i="141"/>
  <c r="BE57" i="141"/>
  <c r="BF57" i="141"/>
  <c r="BG57" i="141"/>
  <c r="BH57" i="141"/>
  <c r="BI57" i="141"/>
  <c r="BJ57" i="141"/>
  <c r="BK57" i="141"/>
  <c r="BL57" i="141"/>
  <c r="BM57" i="141"/>
  <c r="BN57" i="141"/>
  <c r="BO57" i="141"/>
  <c r="BP57" i="141"/>
  <c r="BQ57" i="141"/>
  <c r="BR57" i="141"/>
  <c r="BS57" i="141"/>
  <c r="B58" i="141"/>
  <c r="C58" i="141"/>
  <c r="D58" i="141"/>
  <c r="E58" i="141"/>
  <c r="F58" i="141"/>
  <c r="G58" i="141"/>
  <c r="H58" i="141"/>
  <c r="I58" i="141"/>
  <c r="J58" i="141"/>
  <c r="K58" i="141"/>
  <c r="L58" i="141"/>
  <c r="M58" i="141"/>
  <c r="N58" i="141"/>
  <c r="O58" i="141"/>
  <c r="P58" i="141"/>
  <c r="Q58" i="141"/>
  <c r="R58" i="141"/>
  <c r="S58" i="141"/>
  <c r="T58" i="141"/>
  <c r="U58" i="141"/>
  <c r="V58" i="141"/>
  <c r="W58" i="141"/>
  <c r="X58" i="141"/>
  <c r="Y58" i="141"/>
  <c r="Z58" i="141"/>
  <c r="AA58" i="141"/>
  <c r="AB58" i="141"/>
  <c r="AC58" i="141"/>
  <c r="AD58" i="141"/>
  <c r="AE58" i="141"/>
  <c r="AF58" i="141"/>
  <c r="AG58" i="141"/>
  <c r="AH58" i="141"/>
  <c r="AI58" i="141"/>
  <c r="AJ58" i="141"/>
  <c r="AK58" i="141"/>
  <c r="AL58" i="141"/>
  <c r="AM58" i="141"/>
  <c r="AN58" i="141"/>
  <c r="AO58" i="141"/>
  <c r="AP58" i="141"/>
  <c r="AQ58" i="141"/>
  <c r="AR58" i="141"/>
  <c r="AS58" i="141"/>
  <c r="AT58" i="141"/>
  <c r="AU58" i="141"/>
  <c r="AV58" i="141"/>
  <c r="AW58" i="141"/>
  <c r="AX58" i="141"/>
  <c r="AY58" i="141"/>
  <c r="AZ58" i="141"/>
  <c r="BA58" i="141"/>
  <c r="BB58" i="141"/>
  <c r="BC58" i="141"/>
  <c r="BD58" i="141"/>
  <c r="BE58" i="141"/>
  <c r="BF58" i="141"/>
  <c r="BG58" i="141"/>
  <c r="BH58" i="141"/>
  <c r="BI58" i="141"/>
  <c r="BJ58" i="141"/>
  <c r="BK58" i="141"/>
  <c r="BL58" i="141"/>
  <c r="BM58" i="141"/>
  <c r="BN58" i="141"/>
  <c r="BO58" i="141"/>
  <c r="BP58" i="141"/>
  <c r="BQ58" i="141"/>
  <c r="BR58" i="141"/>
  <c r="BS58" i="141"/>
  <c r="B59" i="141"/>
  <c r="C59" i="141"/>
  <c r="D59" i="141"/>
  <c r="E59" i="141"/>
  <c r="F59" i="141"/>
  <c r="G59" i="141"/>
  <c r="H59" i="141"/>
  <c r="I59" i="141"/>
  <c r="J59" i="141"/>
  <c r="K59" i="141"/>
  <c r="L59" i="141"/>
  <c r="M59" i="141"/>
  <c r="N59" i="141"/>
  <c r="O59" i="141"/>
  <c r="P59" i="141"/>
  <c r="Q59" i="141"/>
  <c r="R59" i="141"/>
  <c r="S59" i="141"/>
  <c r="T59" i="141"/>
  <c r="U59" i="141"/>
  <c r="V59" i="141"/>
  <c r="W59" i="141"/>
  <c r="X59" i="141"/>
  <c r="Y59" i="141"/>
  <c r="Z59" i="141"/>
  <c r="AA59" i="141"/>
  <c r="AB59" i="141"/>
  <c r="AC59" i="141"/>
  <c r="AD59" i="141"/>
  <c r="AE59" i="141"/>
  <c r="AF59" i="141"/>
  <c r="AG59" i="141"/>
  <c r="AH59" i="141"/>
  <c r="AI59" i="141"/>
  <c r="AJ59" i="141"/>
  <c r="AK59" i="141"/>
  <c r="AL59" i="141"/>
  <c r="AM59" i="141"/>
  <c r="AN59" i="141"/>
  <c r="AO59" i="141"/>
  <c r="AP59" i="141"/>
  <c r="AQ59" i="141"/>
  <c r="AR59" i="141"/>
  <c r="AS59" i="141"/>
  <c r="AT59" i="141"/>
  <c r="AU59" i="141"/>
  <c r="AV59" i="141"/>
  <c r="AW59" i="141"/>
  <c r="AX59" i="141"/>
  <c r="AY59" i="141"/>
  <c r="AZ59" i="141"/>
  <c r="BA59" i="141"/>
  <c r="BB59" i="141"/>
  <c r="BC59" i="141"/>
  <c r="BD59" i="141"/>
  <c r="BE59" i="141"/>
  <c r="BF59" i="141"/>
  <c r="BG59" i="141"/>
  <c r="BH59" i="141"/>
  <c r="BI59" i="141"/>
  <c r="BJ59" i="141"/>
  <c r="BK59" i="141"/>
  <c r="BL59" i="141"/>
  <c r="BM59" i="141"/>
  <c r="BN59" i="141"/>
  <c r="BO59" i="141"/>
  <c r="BP59" i="141"/>
  <c r="BQ59" i="141"/>
  <c r="BR59" i="141"/>
  <c r="BS59" i="141"/>
  <c r="B60" i="141"/>
  <c r="C60" i="141"/>
  <c r="D60" i="141"/>
  <c r="E60" i="141"/>
  <c r="F60" i="141"/>
  <c r="G60" i="141"/>
  <c r="H60" i="141"/>
  <c r="I60" i="141"/>
  <c r="J60" i="141"/>
  <c r="K60" i="141"/>
  <c r="L60" i="141"/>
  <c r="M60" i="141"/>
  <c r="N60" i="141"/>
  <c r="O60" i="141"/>
  <c r="P60" i="141"/>
  <c r="Q60" i="141"/>
  <c r="R60" i="141"/>
  <c r="S60" i="141"/>
  <c r="T60" i="141"/>
  <c r="U60" i="141"/>
  <c r="V60" i="141"/>
  <c r="W60" i="141"/>
  <c r="X60" i="141"/>
  <c r="Y60" i="141"/>
  <c r="Z60" i="141"/>
  <c r="AA60" i="141"/>
  <c r="AB60" i="141"/>
  <c r="AC60" i="141"/>
  <c r="AD60" i="141"/>
  <c r="AE60" i="141"/>
  <c r="AF60" i="141"/>
  <c r="AG60" i="141"/>
  <c r="AH60" i="141"/>
  <c r="AI60" i="141"/>
  <c r="AJ60" i="141"/>
  <c r="AK60" i="141"/>
  <c r="AL60" i="141"/>
  <c r="AM60" i="141"/>
  <c r="AN60" i="141"/>
  <c r="AO60" i="141"/>
  <c r="AP60" i="141"/>
  <c r="AQ60" i="141"/>
  <c r="AR60" i="141"/>
  <c r="AS60" i="141"/>
  <c r="AT60" i="141"/>
  <c r="AU60" i="141"/>
  <c r="AV60" i="141"/>
  <c r="AW60" i="141"/>
  <c r="AX60" i="141"/>
  <c r="AY60" i="141"/>
  <c r="AZ60" i="141"/>
  <c r="BA60" i="141"/>
  <c r="BB60" i="141"/>
  <c r="BC60" i="141"/>
  <c r="BD60" i="141"/>
  <c r="BE60" i="141"/>
  <c r="BF60" i="141"/>
  <c r="BG60" i="141"/>
  <c r="BH60" i="141"/>
  <c r="BI60" i="141"/>
  <c r="BJ60" i="141"/>
  <c r="BK60" i="141"/>
  <c r="BL60" i="141"/>
  <c r="BM60" i="141"/>
  <c r="BN60" i="141"/>
  <c r="BO60" i="141"/>
  <c r="BP60" i="141"/>
  <c r="BQ60" i="141"/>
  <c r="BR60" i="141"/>
  <c r="BS60" i="141"/>
  <c r="B61" i="141"/>
  <c r="C61" i="141"/>
  <c r="D61" i="141"/>
  <c r="E61" i="141"/>
  <c r="F61" i="141"/>
  <c r="G61" i="141"/>
  <c r="H61" i="141"/>
  <c r="I61" i="141"/>
  <c r="J61" i="141"/>
  <c r="K61" i="141"/>
  <c r="L61" i="141"/>
  <c r="M61" i="141"/>
  <c r="N61" i="141"/>
  <c r="O61" i="141"/>
  <c r="P61" i="141"/>
  <c r="Q61" i="141"/>
  <c r="R61" i="141"/>
  <c r="S61" i="141"/>
  <c r="T61" i="141"/>
  <c r="U61" i="141"/>
  <c r="V61" i="141"/>
  <c r="W61" i="141"/>
  <c r="X61" i="141"/>
  <c r="Y61" i="141"/>
  <c r="Z61" i="141"/>
  <c r="AA61" i="141"/>
  <c r="AB61" i="141"/>
  <c r="AC61" i="141"/>
  <c r="AD61" i="141"/>
  <c r="AE61" i="141"/>
  <c r="AF61" i="141"/>
  <c r="AG61" i="141"/>
  <c r="AH61" i="141"/>
  <c r="AI61" i="141"/>
  <c r="AJ61" i="141"/>
  <c r="AK61" i="141"/>
  <c r="AL61" i="141"/>
  <c r="AM61" i="141"/>
  <c r="AN61" i="141"/>
  <c r="AO61" i="141"/>
  <c r="AP61" i="141"/>
  <c r="AQ61" i="141"/>
  <c r="AR61" i="141"/>
  <c r="AS61" i="141"/>
  <c r="AT61" i="141"/>
  <c r="AU61" i="141"/>
  <c r="AV61" i="141"/>
  <c r="AW61" i="141"/>
  <c r="AX61" i="141"/>
  <c r="AY61" i="141"/>
  <c r="AZ61" i="141"/>
  <c r="BA61" i="141"/>
  <c r="BB61" i="141"/>
  <c r="BC61" i="141"/>
  <c r="BD61" i="141"/>
  <c r="BE61" i="141"/>
  <c r="BF61" i="141"/>
  <c r="BG61" i="141"/>
  <c r="BH61" i="141"/>
  <c r="BI61" i="141"/>
  <c r="BJ61" i="141"/>
  <c r="BK61" i="141"/>
  <c r="BL61" i="141"/>
  <c r="BM61" i="141"/>
  <c r="BN61" i="141"/>
  <c r="BO61" i="141"/>
  <c r="BP61" i="141"/>
  <c r="BQ61" i="141"/>
  <c r="BR61" i="141"/>
  <c r="BS61" i="141"/>
  <c r="B62" i="141"/>
  <c r="C62" i="141"/>
  <c r="D62" i="141"/>
  <c r="E62" i="141"/>
  <c r="F62" i="141"/>
  <c r="G62" i="141"/>
  <c r="H62" i="141"/>
  <c r="I62" i="141"/>
  <c r="J62" i="141"/>
  <c r="K62" i="141"/>
  <c r="L62" i="141"/>
  <c r="M62" i="141"/>
  <c r="N62" i="141"/>
  <c r="O62" i="141"/>
  <c r="P62" i="141"/>
  <c r="Q62" i="141"/>
  <c r="R62" i="141"/>
  <c r="S62" i="141"/>
  <c r="T62" i="141"/>
  <c r="U62" i="141"/>
  <c r="V62" i="141"/>
  <c r="W62" i="141"/>
  <c r="X62" i="141"/>
  <c r="Y62" i="141"/>
  <c r="Z62" i="141"/>
  <c r="AA62" i="141"/>
  <c r="AB62" i="141"/>
  <c r="AC62" i="141"/>
  <c r="AD62" i="141"/>
  <c r="AE62" i="141"/>
  <c r="AF62" i="141"/>
  <c r="AG62" i="141"/>
  <c r="AH62" i="141"/>
  <c r="AI62" i="141"/>
  <c r="AJ62" i="141"/>
  <c r="AK62" i="141"/>
  <c r="AL62" i="141"/>
  <c r="AM62" i="141"/>
  <c r="AN62" i="141"/>
  <c r="AO62" i="141"/>
  <c r="AP62" i="141"/>
  <c r="AQ62" i="141"/>
  <c r="AR62" i="141"/>
  <c r="AS62" i="141"/>
  <c r="AT62" i="141"/>
  <c r="AU62" i="141"/>
  <c r="AV62" i="141"/>
  <c r="AW62" i="141"/>
  <c r="AX62" i="141"/>
  <c r="AY62" i="141"/>
  <c r="AZ62" i="141"/>
  <c r="BA62" i="141"/>
  <c r="BB62" i="141"/>
  <c r="BC62" i="141"/>
  <c r="BD62" i="141"/>
  <c r="BE62" i="141"/>
  <c r="BF62" i="141"/>
  <c r="BG62" i="141"/>
  <c r="BH62" i="141"/>
  <c r="BI62" i="141"/>
  <c r="BJ62" i="141"/>
  <c r="BK62" i="141"/>
  <c r="BL62" i="141"/>
  <c r="BM62" i="141"/>
  <c r="BN62" i="141"/>
  <c r="BO62" i="141"/>
  <c r="BP62" i="141"/>
  <c r="BQ62" i="141"/>
  <c r="BR62" i="141"/>
  <c r="BS62" i="141"/>
  <c r="B63" i="141"/>
  <c r="C63" i="141"/>
  <c r="D63" i="141"/>
  <c r="E63" i="141"/>
  <c r="F63" i="141"/>
  <c r="G63" i="141"/>
  <c r="H63" i="141"/>
  <c r="I63" i="141"/>
  <c r="J63" i="141"/>
  <c r="K63" i="141"/>
  <c r="L63" i="141"/>
  <c r="M63" i="141"/>
  <c r="N63" i="141"/>
  <c r="O63" i="141"/>
  <c r="P63" i="141"/>
  <c r="Q63" i="141"/>
  <c r="R63" i="141"/>
  <c r="S63" i="141"/>
  <c r="T63" i="141"/>
  <c r="U63" i="141"/>
  <c r="V63" i="141"/>
  <c r="W63" i="141"/>
  <c r="X63" i="141"/>
  <c r="Y63" i="141"/>
  <c r="Z63" i="141"/>
  <c r="AA63" i="141"/>
  <c r="AB63" i="141"/>
  <c r="AC63" i="141"/>
  <c r="AD63" i="141"/>
  <c r="AE63" i="141"/>
  <c r="AF63" i="141"/>
  <c r="AG63" i="141"/>
  <c r="AH63" i="141"/>
  <c r="AI63" i="141"/>
  <c r="AJ63" i="141"/>
  <c r="AK63" i="141"/>
  <c r="AL63" i="141"/>
  <c r="AM63" i="141"/>
  <c r="AN63" i="141"/>
  <c r="AO63" i="141"/>
  <c r="AP63" i="141"/>
  <c r="AQ63" i="141"/>
  <c r="AR63" i="141"/>
  <c r="AS63" i="141"/>
  <c r="AT63" i="141"/>
  <c r="AU63" i="141"/>
  <c r="AV63" i="141"/>
  <c r="AW63" i="141"/>
  <c r="AX63" i="141"/>
  <c r="AY63" i="141"/>
  <c r="AZ63" i="141"/>
  <c r="BA63" i="141"/>
  <c r="BB63" i="141"/>
  <c r="BC63" i="141"/>
  <c r="BD63" i="141"/>
  <c r="BE63" i="141"/>
  <c r="BF63" i="141"/>
  <c r="BG63" i="141"/>
  <c r="BH63" i="141"/>
  <c r="BI63" i="141"/>
  <c r="BJ63" i="141"/>
  <c r="BK63" i="141"/>
  <c r="BL63" i="141"/>
  <c r="BM63" i="141"/>
  <c r="BN63" i="141"/>
  <c r="BO63" i="141"/>
  <c r="BP63" i="141"/>
  <c r="BQ63" i="141"/>
  <c r="BR63" i="141"/>
  <c r="BS63" i="141"/>
  <c r="B64" i="141"/>
  <c r="C64" i="141"/>
  <c r="D64" i="141"/>
  <c r="E64" i="141"/>
  <c r="F64" i="141"/>
  <c r="G64" i="141"/>
  <c r="H64" i="141"/>
  <c r="I64" i="141"/>
  <c r="J64" i="141"/>
  <c r="K64" i="141"/>
  <c r="L64" i="141"/>
  <c r="M64" i="141"/>
  <c r="N64" i="141"/>
  <c r="O64" i="141"/>
  <c r="P64" i="141"/>
  <c r="Q64" i="141"/>
  <c r="R64" i="141"/>
  <c r="S64" i="141"/>
  <c r="T64" i="141"/>
  <c r="U64" i="141"/>
  <c r="V64" i="141"/>
  <c r="W64" i="141"/>
  <c r="X64" i="141"/>
  <c r="Y64" i="141"/>
  <c r="Z64" i="141"/>
  <c r="AA64" i="141"/>
  <c r="AB64" i="141"/>
  <c r="AC64" i="141"/>
  <c r="AD64" i="141"/>
  <c r="AE64" i="141"/>
  <c r="AF64" i="141"/>
  <c r="AG64" i="141"/>
  <c r="AH64" i="141"/>
  <c r="AI64" i="141"/>
  <c r="AJ64" i="141"/>
  <c r="AK64" i="141"/>
  <c r="AL64" i="141"/>
  <c r="AM64" i="141"/>
  <c r="AN64" i="141"/>
  <c r="AO64" i="141"/>
  <c r="AP64" i="141"/>
  <c r="AQ64" i="141"/>
  <c r="AR64" i="141"/>
  <c r="AS64" i="141"/>
  <c r="AT64" i="141"/>
  <c r="AU64" i="141"/>
  <c r="AV64" i="141"/>
  <c r="AW64" i="141"/>
  <c r="AX64" i="141"/>
  <c r="AY64" i="141"/>
  <c r="AZ64" i="141"/>
  <c r="BA64" i="141"/>
  <c r="BB64" i="141"/>
  <c r="BC64" i="141"/>
  <c r="BD64" i="141"/>
  <c r="BE64" i="141"/>
  <c r="BF64" i="141"/>
  <c r="BG64" i="141"/>
  <c r="BH64" i="141"/>
  <c r="BI64" i="141"/>
  <c r="BJ64" i="141"/>
  <c r="BK64" i="141"/>
  <c r="BL64" i="141"/>
  <c r="BM64" i="141"/>
  <c r="BN64" i="141"/>
  <c r="BO64" i="141"/>
  <c r="BP64" i="141"/>
  <c r="BQ64" i="141"/>
  <c r="BR64" i="141"/>
  <c r="BS64" i="141"/>
  <c r="B65" i="141"/>
  <c r="C65" i="141"/>
  <c r="D65" i="141"/>
  <c r="E65" i="141"/>
  <c r="F65" i="141"/>
  <c r="G65" i="141"/>
  <c r="H65" i="141"/>
  <c r="I65" i="141"/>
  <c r="J65" i="141"/>
  <c r="K65" i="141"/>
  <c r="L65" i="141"/>
  <c r="M65" i="141"/>
  <c r="N65" i="141"/>
  <c r="O65" i="141"/>
  <c r="P65" i="141"/>
  <c r="Q65" i="141"/>
  <c r="R65" i="141"/>
  <c r="S65" i="141"/>
  <c r="T65" i="141"/>
  <c r="U65" i="141"/>
  <c r="V65" i="141"/>
  <c r="W65" i="141"/>
  <c r="X65" i="141"/>
  <c r="Y65" i="141"/>
  <c r="Z65" i="141"/>
  <c r="AA65" i="141"/>
  <c r="AB65" i="141"/>
  <c r="AC65" i="141"/>
  <c r="AD65" i="141"/>
  <c r="AE65" i="141"/>
  <c r="AF65" i="141"/>
  <c r="AG65" i="141"/>
  <c r="AH65" i="141"/>
  <c r="AI65" i="141"/>
  <c r="AJ65" i="141"/>
  <c r="AK65" i="141"/>
  <c r="AL65" i="141"/>
  <c r="AM65" i="141"/>
  <c r="AN65" i="141"/>
  <c r="AO65" i="141"/>
  <c r="AP65" i="141"/>
  <c r="AQ65" i="141"/>
  <c r="AR65" i="141"/>
  <c r="AS65" i="141"/>
  <c r="AT65" i="141"/>
  <c r="AU65" i="141"/>
  <c r="AV65" i="141"/>
  <c r="AW65" i="141"/>
  <c r="AX65" i="141"/>
  <c r="AY65" i="141"/>
  <c r="AZ65" i="141"/>
  <c r="BA65" i="141"/>
  <c r="BB65" i="141"/>
  <c r="BC65" i="141"/>
  <c r="BD65" i="141"/>
  <c r="BE65" i="141"/>
  <c r="BF65" i="141"/>
  <c r="BG65" i="141"/>
  <c r="BH65" i="141"/>
  <c r="BI65" i="141"/>
  <c r="BJ65" i="141"/>
  <c r="BK65" i="141"/>
  <c r="BL65" i="141"/>
  <c r="BM65" i="141"/>
  <c r="BN65" i="141"/>
  <c r="BO65" i="141"/>
  <c r="BP65" i="141"/>
  <c r="BQ65" i="141"/>
  <c r="BR65" i="141"/>
  <c r="BS65" i="141"/>
  <c r="B66" i="141"/>
  <c r="C66" i="141"/>
  <c r="D66" i="141"/>
  <c r="E66" i="141"/>
  <c r="F66" i="141"/>
  <c r="G66" i="141"/>
  <c r="H66" i="141"/>
  <c r="I66" i="141"/>
  <c r="J66" i="141"/>
  <c r="K66" i="141"/>
  <c r="L66" i="141"/>
  <c r="M66" i="141"/>
  <c r="N66" i="141"/>
  <c r="O66" i="141"/>
  <c r="P66" i="141"/>
  <c r="Q66" i="141"/>
  <c r="R66" i="141"/>
  <c r="S66" i="141"/>
  <c r="T66" i="141"/>
  <c r="U66" i="141"/>
  <c r="V66" i="141"/>
  <c r="W66" i="141"/>
  <c r="X66" i="141"/>
  <c r="Y66" i="141"/>
  <c r="Z66" i="141"/>
  <c r="AA66" i="141"/>
  <c r="AB66" i="141"/>
  <c r="AC66" i="141"/>
  <c r="AD66" i="141"/>
  <c r="AE66" i="141"/>
  <c r="AF66" i="141"/>
  <c r="AG66" i="141"/>
  <c r="AH66" i="141"/>
  <c r="AI66" i="141"/>
  <c r="AJ66" i="141"/>
  <c r="AK66" i="141"/>
  <c r="AL66" i="141"/>
  <c r="AM66" i="141"/>
  <c r="AN66" i="141"/>
  <c r="AO66" i="141"/>
  <c r="AP66" i="141"/>
  <c r="AQ66" i="141"/>
  <c r="AR66" i="141"/>
  <c r="AS66" i="141"/>
  <c r="AT66" i="141"/>
  <c r="AU66" i="141"/>
  <c r="AV66" i="141"/>
  <c r="AW66" i="141"/>
  <c r="AX66" i="141"/>
  <c r="AY66" i="141"/>
  <c r="AZ66" i="141"/>
  <c r="BA66" i="141"/>
  <c r="BB66" i="141"/>
  <c r="BC66" i="141"/>
  <c r="BD66" i="141"/>
  <c r="BE66" i="141"/>
  <c r="BF66" i="141"/>
  <c r="BG66" i="141"/>
  <c r="BH66" i="141"/>
  <c r="BI66" i="141"/>
  <c r="BJ66" i="141"/>
  <c r="BK66" i="141"/>
  <c r="BL66" i="141"/>
  <c r="BM66" i="141"/>
  <c r="BN66" i="141"/>
  <c r="BO66" i="141"/>
  <c r="BP66" i="141"/>
  <c r="BQ66" i="141"/>
  <c r="BR66" i="141"/>
  <c r="BS66" i="141"/>
  <c r="B67" i="141"/>
  <c r="C67" i="141"/>
  <c r="D67" i="141"/>
  <c r="E67" i="141"/>
  <c r="F67" i="141"/>
  <c r="G67" i="141"/>
  <c r="H67" i="141"/>
  <c r="I67" i="141"/>
  <c r="J67" i="141"/>
  <c r="K67" i="141"/>
  <c r="L67" i="141"/>
  <c r="M67" i="141"/>
  <c r="N67" i="141"/>
  <c r="O67" i="141"/>
  <c r="P67" i="141"/>
  <c r="Q67" i="141"/>
  <c r="R67" i="141"/>
  <c r="S67" i="141"/>
  <c r="T67" i="141"/>
  <c r="U67" i="141"/>
  <c r="V67" i="141"/>
  <c r="W67" i="141"/>
  <c r="X67" i="141"/>
  <c r="Y67" i="141"/>
  <c r="Z67" i="141"/>
  <c r="AA67" i="141"/>
  <c r="AB67" i="141"/>
  <c r="AC67" i="141"/>
  <c r="AD67" i="141"/>
  <c r="AE67" i="141"/>
  <c r="AF67" i="141"/>
  <c r="AG67" i="141"/>
  <c r="AH67" i="141"/>
  <c r="AI67" i="141"/>
  <c r="AJ67" i="141"/>
  <c r="AK67" i="141"/>
  <c r="AL67" i="141"/>
  <c r="AM67" i="141"/>
  <c r="AN67" i="141"/>
  <c r="AO67" i="141"/>
  <c r="AP67" i="141"/>
  <c r="AQ67" i="141"/>
  <c r="AR67" i="141"/>
  <c r="AS67" i="141"/>
  <c r="AT67" i="141"/>
  <c r="AU67" i="141"/>
  <c r="AV67" i="141"/>
  <c r="AW67" i="141"/>
  <c r="AX67" i="141"/>
  <c r="AY67" i="141"/>
  <c r="AZ67" i="141"/>
  <c r="BA67" i="141"/>
  <c r="BB67" i="141"/>
  <c r="BC67" i="141"/>
  <c r="BD67" i="141"/>
  <c r="BE67" i="141"/>
  <c r="BF67" i="141"/>
  <c r="BG67" i="141"/>
  <c r="BH67" i="141"/>
  <c r="BI67" i="141"/>
  <c r="BJ67" i="141"/>
  <c r="BK67" i="141"/>
  <c r="BL67" i="141"/>
  <c r="BM67" i="141"/>
  <c r="BN67" i="141"/>
  <c r="BO67" i="141"/>
  <c r="BP67" i="141"/>
  <c r="BQ67" i="141"/>
  <c r="BR67" i="141"/>
  <c r="BS67" i="141"/>
  <c r="B68" i="141"/>
  <c r="C68" i="141"/>
  <c r="D68" i="141"/>
  <c r="E68" i="141"/>
  <c r="F68" i="141"/>
  <c r="G68" i="141"/>
  <c r="H68" i="141"/>
  <c r="I68" i="141"/>
  <c r="J68" i="141"/>
  <c r="K68" i="141"/>
  <c r="L68" i="141"/>
  <c r="M68" i="141"/>
  <c r="N68" i="141"/>
  <c r="O68" i="141"/>
  <c r="P68" i="141"/>
  <c r="Q68" i="141"/>
  <c r="R68" i="141"/>
  <c r="S68" i="141"/>
  <c r="T68" i="141"/>
  <c r="U68" i="141"/>
  <c r="V68" i="141"/>
  <c r="W68" i="141"/>
  <c r="X68" i="141"/>
  <c r="Y68" i="141"/>
  <c r="Z68" i="141"/>
  <c r="AA68" i="141"/>
  <c r="AB68" i="141"/>
  <c r="AC68" i="141"/>
  <c r="AD68" i="141"/>
  <c r="AE68" i="141"/>
  <c r="AF68" i="141"/>
  <c r="AG68" i="141"/>
  <c r="AH68" i="141"/>
  <c r="AI68" i="141"/>
  <c r="AJ68" i="141"/>
  <c r="AK68" i="141"/>
  <c r="AL68" i="141"/>
  <c r="AM68" i="141"/>
  <c r="AN68" i="141"/>
  <c r="AO68" i="141"/>
  <c r="AP68" i="141"/>
  <c r="AQ68" i="141"/>
  <c r="AR68" i="141"/>
  <c r="AS68" i="141"/>
  <c r="AT68" i="141"/>
  <c r="AU68" i="141"/>
  <c r="AV68" i="141"/>
  <c r="AW68" i="141"/>
  <c r="AX68" i="141"/>
  <c r="AY68" i="141"/>
  <c r="AZ68" i="141"/>
  <c r="BA68" i="141"/>
  <c r="BB68" i="141"/>
  <c r="BC68" i="141"/>
  <c r="BD68" i="141"/>
  <c r="BE68" i="141"/>
  <c r="BF68" i="141"/>
  <c r="BG68" i="141"/>
  <c r="BH68" i="141"/>
  <c r="BI68" i="141"/>
  <c r="BJ68" i="141"/>
  <c r="BK68" i="141"/>
  <c r="BL68" i="141"/>
  <c r="BM68" i="141"/>
  <c r="BN68" i="141"/>
  <c r="BO68" i="141"/>
  <c r="BP68" i="141"/>
  <c r="BQ68" i="141"/>
  <c r="BR68" i="141"/>
  <c r="BS68" i="141"/>
  <c r="B69" i="141"/>
  <c r="C69" i="141"/>
  <c r="D69" i="141"/>
  <c r="E69" i="141"/>
  <c r="F69" i="141"/>
  <c r="G69" i="141"/>
  <c r="H69" i="141"/>
  <c r="I69" i="141"/>
  <c r="J69" i="141"/>
  <c r="K69" i="141"/>
  <c r="L69" i="141"/>
  <c r="M69" i="141"/>
  <c r="N69" i="141"/>
  <c r="O69" i="141"/>
  <c r="P69" i="141"/>
  <c r="Q69" i="141"/>
  <c r="R69" i="141"/>
  <c r="S69" i="141"/>
  <c r="T69" i="141"/>
  <c r="U69" i="141"/>
  <c r="V69" i="141"/>
  <c r="W69" i="141"/>
  <c r="X69" i="141"/>
  <c r="Y69" i="141"/>
  <c r="Z69" i="141"/>
  <c r="AA69" i="141"/>
  <c r="AB69" i="141"/>
  <c r="AC69" i="141"/>
  <c r="AD69" i="141"/>
  <c r="AE69" i="141"/>
  <c r="AF69" i="141"/>
  <c r="AG69" i="141"/>
  <c r="AH69" i="141"/>
  <c r="AI69" i="141"/>
  <c r="AJ69" i="141"/>
  <c r="AK69" i="141"/>
  <c r="AL69" i="141"/>
  <c r="AM69" i="141"/>
  <c r="AN69" i="141"/>
  <c r="AO69" i="141"/>
  <c r="AP69" i="141"/>
  <c r="AQ69" i="141"/>
  <c r="AR69" i="141"/>
  <c r="AS69" i="141"/>
  <c r="AT69" i="141"/>
  <c r="AU69" i="141"/>
  <c r="AV69" i="141"/>
  <c r="AW69" i="141"/>
  <c r="AX69" i="141"/>
  <c r="AY69" i="141"/>
  <c r="AZ69" i="141"/>
  <c r="BA69" i="141"/>
  <c r="BB69" i="141"/>
  <c r="BC69" i="141"/>
  <c r="BD69" i="141"/>
  <c r="BE69" i="141"/>
  <c r="BF69" i="141"/>
  <c r="BG69" i="141"/>
  <c r="BH69" i="141"/>
  <c r="BI69" i="141"/>
  <c r="BJ69" i="141"/>
  <c r="BK69" i="141"/>
  <c r="BL69" i="141"/>
  <c r="BM69" i="141"/>
  <c r="BN69" i="141"/>
  <c r="BO69" i="141"/>
  <c r="BP69" i="141"/>
  <c r="BQ69" i="141"/>
  <c r="BR69" i="141"/>
  <c r="BS69" i="141"/>
  <c r="B70" i="141"/>
  <c r="C70" i="141"/>
  <c r="D70" i="141"/>
  <c r="E70" i="141"/>
  <c r="F70" i="141"/>
  <c r="G70" i="141"/>
  <c r="H70" i="141"/>
  <c r="I70" i="141"/>
  <c r="J70" i="141"/>
  <c r="K70" i="141"/>
  <c r="L70" i="141"/>
  <c r="M70" i="141"/>
  <c r="N70" i="141"/>
  <c r="O70" i="141"/>
  <c r="P70" i="141"/>
  <c r="Q70" i="141"/>
  <c r="R70" i="141"/>
  <c r="S70" i="141"/>
  <c r="T70" i="141"/>
  <c r="U70" i="141"/>
  <c r="V70" i="141"/>
  <c r="W70" i="141"/>
  <c r="X70" i="141"/>
  <c r="Y70" i="141"/>
  <c r="Z70" i="141"/>
  <c r="AA70" i="141"/>
  <c r="AB70" i="141"/>
  <c r="AC70" i="141"/>
  <c r="AD70" i="141"/>
  <c r="AE70" i="141"/>
  <c r="AF70" i="141"/>
  <c r="AG70" i="141"/>
  <c r="AH70" i="141"/>
  <c r="AI70" i="141"/>
  <c r="AJ70" i="141"/>
  <c r="AK70" i="141"/>
  <c r="AL70" i="141"/>
  <c r="AM70" i="141"/>
  <c r="AN70" i="141"/>
  <c r="AO70" i="141"/>
  <c r="AP70" i="141"/>
  <c r="AQ70" i="141"/>
  <c r="AR70" i="141"/>
  <c r="AS70" i="141"/>
  <c r="AT70" i="141"/>
  <c r="AU70" i="141"/>
  <c r="AV70" i="141"/>
  <c r="AW70" i="141"/>
  <c r="AX70" i="141"/>
  <c r="AY70" i="141"/>
  <c r="AZ70" i="141"/>
  <c r="BA70" i="141"/>
  <c r="BB70" i="141"/>
  <c r="BC70" i="141"/>
  <c r="BD70" i="141"/>
  <c r="BE70" i="141"/>
  <c r="BF70" i="141"/>
  <c r="BG70" i="141"/>
  <c r="BH70" i="141"/>
  <c r="BI70" i="141"/>
  <c r="BJ70" i="141"/>
  <c r="BK70" i="141"/>
  <c r="BL70" i="141"/>
  <c r="BM70" i="141"/>
  <c r="BN70" i="141"/>
  <c r="BO70" i="141"/>
  <c r="BP70" i="141"/>
  <c r="BQ70" i="141"/>
  <c r="BR70" i="141"/>
  <c r="BS70" i="141"/>
  <c r="B71" i="141"/>
  <c r="C71" i="141"/>
  <c r="D71" i="141"/>
  <c r="E71" i="141"/>
  <c r="F71" i="141"/>
  <c r="G71" i="141"/>
  <c r="H71" i="141"/>
  <c r="I71" i="141"/>
  <c r="J71" i="141"/>
  <c r="K71" i="141"/>
  <c r="L71" i="141"/>
  <c r="M71" i="141"/>
  <c r="N71" i="141"/>
  <c r="O71" i="141"/>
  <c r="P71" i="141"/>
  <c r="Q71" i="141"/>
  <c r="R71" i="141"/>
  <c r="S71" i="141"/>
  <c r="T71" i="141"/>
  <c r="U71" i="141"/>
  <c r="V71" i="141"/>
  <c r="W71" i="141"/>
  <c r="X71" i="141"/>
  <c r="Y71" i="141"/>
  <c r="Z71" i="141"/>
  <c r="AA71" i="141"/>
  <c r="AB71" i="141"/>
  <c r="AC71" i="141"/>
  <c r="AD71" i="141"/>
  <c r="AE71" i="141"/>
  <c r="AF71" i="141"/>
  <c r="AG71" i="141"/>
  <c r="AH71" i="141"/>
  <c r="AI71" i="141"/>
  <c r="AJ71" i="141"/>
  <c r="AK71" i="141"/>
  <c r="AL71" i="141"/>
  <c r="AM71" i="141"/>
  <c r="AN71" i="141"/>
  <c r="AO71" i="141"/>
  <c r="AP71" i="141"/>
  <c r="AQ71" i="141"/>
  <c r="AR71" i="141"/>
  <c r="AS71" i="141"/>
  <c r="AT71" i="141"/>
  <c r="AU71" i="141"/>
  <c r="AV71" i="141"/>
  <c r="AW71" i="141"/>
  <c r="AX71" i="141"/>
  <c r="AY71" i="141"/>
  <c r="AZ71" i="141"/>
  <c r="BA71" i="141"/>
  <c r="BB71" i="141"/>
  <c r="BC71" i="141"/>
  <c r="BD71" i="141"/>
  <c r="BE71" i="141"/>
  <c r="BF71" i="141"/>
  <c r="BG71" i="141"/>
  <c r="BH71" i="141"/>
  <c r="BI71" i="141"/>
  <c r="BJ71" i="141"/>
  <c r="BK71" i="141"/>
  <c r="BL71" i="141"/>
  <c r="BM71" i="141"/>
  <c r="BN71" i="141"/>
  <c r="BO71" i="141"/>
  <c r="BP71" i="141"/>
  <c r="BQ71" i="141"/>
  <c r="BR71" i="141"/>
  <c r="BS71" i="141"/>
  <c r="B72" i="141"/>
  <c r="C72" i="141"/>
  <c r="D72" i="141"/>
  <c r="E72" i="141"/>
  <c r="F72" i="141"/>
  <c r="G72" i="141"/>
  <c r="H72" i="141"/>
  <c r="I72" i="141"/>
  <c r="J72" i="141"/>
  <c r="K72" i="141"/>
  <c r="L72" i="141"/>
  <c r="M72" i="141"/>
  <c r="N72" i="141"/>
  <c r="O72" i="141"/>
  <c r="P72" i="141"/>
  <c r="Q72" i="141"/>
  <c r="R72" i="141"/>
  <c r="S72" i="141"/>
  <c r="T72" i="141"/>
  <c r="U72" i="141"/>
  <c r="V72" i="141"/>
  <c r="W72" i="141"/>
  <c r="X72" i="141"/>
  <c r="Y72" i="141"/>
  <c r="Z72" i="141"/>
  <c r="AA72" i="141"/>
  <c r="AB72" i="141"/>
  <c r="AC72" i="141"/>
  <c r="AD72" i="141"/>
  <c r="AE72" i="141"/>
  <c r="AF72" i="141"/>
  <c r="AG72" i="141"/>
  <c r="AH72" i="141"/>
  <c r="AI72" i="141"/>
  <c r="AJ72" i="141"/>
  <c r="AK72" i="141"/>
  <c r="AL72" i="141"/>
  <c r="AM72" i="141"/>
  <c r="AN72" i="141"/>
  <c r="AO72" i="141"/>
  <c r="AP72" i="141"/>
  <c r="AQ72" i="141"/>
  <c r="AR72" i="141"/>
  <c r="AS72" i="141"/>
  <c r="AT72" i="141"/>
  <c r="AU72" i="141"/>
  <c r="AV72" i="141"/>
  <c r="AW72" i="141"/>
  <c r="AX72" i="141"/>
  <c r="AY72" i="141"/>
  <c r="AZ72" i="141"/>
  <c r="BA72" i="141"/>
  <c r="BB72" i="141"/>
  <c r="BC72" i="141"/>
  <c r="BD72" i="141"/>
  <c r="BE72" i="141"/>
  <c r="BF72" i="141"/>
  <c r="BG72" i="141"/>
  <c r="BH72" i="141"/>
  <c r="BI72" i="141"/>
  <c r="BJ72" i="141"/>
  <c r="BK72" i="141"/>
  <c r="BL72" i="141"/>
  <c r="BM72" i="141"/>
  <c r="BN72" i="141"/>
  <c r="BO72" i="141"/>
  <c r="BP72" i="141"/>
  <c r="BQ72" i="141"/>
  <c r="BR72" i="141"/>
  <c r="BS72" i="141"/>
  <c r="B73" i="141"/>
  <c r="C73" i="141"/>
  <c r="D73" i="141"/>
  <c r="E73" i="141"/>
  <c r="F73" i="141"/>
  <c r="G73" i="141"/>
  <c r="H73" i="141"/>
  <c r="I73" i="141"/>
  <c r="J73" i="141"/>
  <c r="K73" i="141"/>
  <c r="L73" i="141"/>
  <c r="M73" i="141"/>
  <c r="N73" i="141"/>
  <c r="O73" i="141"/>
  <c r="P73" i="141"/>
  <c r="Q73" i="141"/>
  <c r="R73" i="141"/>
  <c r="S73" i="141"/>
  <c r="T73" i="141"/>
  <c r="U73" i="141"/>
  <c r="V73" i="141"/>
  <c r="W73" i="141"/>
  <c r="X73" i="141"/>
  <c r="Y73" i="141"/>
  <c r="Z73" i="141"/>
  <c r="AA73" i="141"/>
  <c r="AB73" i="141"/>
  <c r="AC73" i="141"/>
  <c r="AD73" i="141"/>
  <c r="AE73" i="141"/>
  <c r="AF73" i="141"/>
  <c r="AG73" i="141"/>
  <c r="AH73" i="141"/>
  <c r="AI73" i="141"/>
  <c r="AJ73" i="141"/>
  <c r="AK73" i="141"/>
  <c r="AL73" i="141"/>
  <c r="AM73" i="141"/>
  <c r="AN73" i="141"/>
  <c r="AO73" i="141"/>
  <c r="AP73" i="141"/>
  <c r="AQ73" i="141"/>
  <c r="AR73" i="141"/>
  <c r="AS73" i="141"/>
  <c r="AT73" i="141"/>
  <c r="AU73" i="141"/>
  <c r="AV73" i="141"/>
  <c r="AW73" i="141"/>
  <c r="AX73" i="141"/>
  <c r="AY73" i="141"/>
  <c r="AZ73" i="141"/>
  <c r="BA73" i="141"/>
  <c r="BB73" i="141"/>
  <c r="BC73" i="141"/>
  <c r="BD73" i="141"/>
  <c r="BE73" i="141"/>
  <c r="BF73" i="141"/>
  <c r="BG73" i="141"/>
  <c r="BH73" i="141"/>
  <c r="BI73" i="141"/>
  <c r="BJ73" i="141"/>
  <c r="BK73" i="141"/>
  <c r="BL73" i="141"/>
  <c r="BM73" i="141"/>
  <c r="BN73" i="141"/>
  <c r="BO73" i="141"/>
  <c r="BP73" i="141"/>
  <c r="BQ73" i="141"/>
  <c r="BR73" i="141"/>
  <c r="BS73" i="141"/>
  <c r="B74" i="141"/>
  <c r="C74" i="141"/>
  <c r="D74" i="141"/>
  <c r="E74" i="141"/>
  <c r="F74" i="141"/>
  <c r="G74" i="141"/>
  <c r="H74" i="141"/>
  <c r="I74" i="141"/>
  <c r="J74" i="141"/>
  <c r="K74" i="141"/>
  <c r="L74" i="141"/>
  <c r="M74" i="141"/>
  <c r="N74" i="141"/>
  <c r="O74" i="141"/>
  <c r="P74" i="141"/>
  <c r="Q74" i="141"/>
  <c r="R74" i="141"/>
  <c r="S74" i="141"/>
  <c r="T74" i="141"/>
  <c r="U74" i="141"/>
  <c r="V74" i="141"/>
  <c r="W74" i="141"/>
  <c r="X74" i="141"/>
  <c r="Y74" i="141"/>
  <c r="Z74" i="141"/>
  <c r="AA74" i="141"/>
  <c r="AB74" i="141"/>
  <c r="AC74" i="141"/>
  <c r="AD74" i="141"/>
  <c r="AE74" i="141"/>
  <c r="AF74" i="141"/>
  <c r="AG74" i="141"/>
  <c r="AH74" i="141"/>
  <c r="AI74" i="141"/>
  <c r="AJ74" i="141"/>
  <c r="AK74" i="141"/>
  <c r="AL74" i="141"/>
  <c r="AM74" i="141"/>
  <c r="AN74" i="141"/>
  <c r="AO74" i="141"/>
  <c r="AP74" i="141"/>
  <c r="AQ74" i="141"/>
  <c r="AR74" i="141"/>
  <c r="AS74" i="141"/>
  <c r="AT74" i="141"/>
  <c r="AU74" i="141"/>
  <c r="AV74" i="141"/>
  <c r="AW74" i="141"/>
  <c r="AX74" i="141"/>
  <c r="AY74" i="141"/>
  <c r="AZ74" i="141"/>
  <c r="BA74" i="141"/>
  <c r="BB74" i="141"/>
  <c r="BC74" i="141"/>
  <c r="BD74" i="141"/>
  <c r="BE74" i="141"/>
  <c r="BF74" i="141"/>
  <c r="BG74" i="141"/>
  <c r="BH74" i="141"/>
  <c r="BI74" i="141"/>
  <c r="BJ74" i="141"/>
  <c r="BK74" i="141"/>
  <c r="BL74" i="141"/>
  <c r="BM74" i="141"/>
  <c r="BN74" i="141"/>
  <c r="BO74" i="141"/>
  <c r="BP74" i="141"/>
  <c r="BQ74" i="141"/>
  <c r="BR74" i="141"/>
  <c r="BS74" i="141"/>
  <c r="B75" i="141"/>
  <c r="C75" i="141"/>
  <c r="D75" i="141"/>
  <c r="E75" i="141"/>
  <c r="F75" i="141"/>
  <c r="G75" i="141"/>
  <c r="H75" i="141"/>
  <c r="I75" i="141"/>
  <c r="J75" i="141"/>
  <c r="K75" i="141"/>
  <c r="L75" i="141"/>
  <c r="M75" i="141"/>
  <c r="N75" i="141"/>
  <c r="O75" i="141"/>
  <c r="P75" i="141"/>
  <c r="Q75" i="141"/>
  <c r="R75" i="141"/>
  <c r="S75" i="141"/>
  <c r="T75" i="141"/>
  <c r="U75" i="141"/>
  <c r="V75" i="141"/>
  <c r="W75" i="141"/>
  <c r="X75" i="141"/>
  <c r="Y75" i="141"/>
  <c r="Z75" i="141"/>
  <c r="AA75" i="141"/>
  <c r="AB75" i="141"/>
  <c r="AC75" i="141"/>
  <c r="AD75" i="141"/>
  <c r="AE75" i="141"/>
  <c r="AF75" i="141"/>
  <c r="AG75" i="141"/>
  <c r="AH75" i="141"/>
  <c r="AI75" i="141"/>
  <c r="AJ75" i="141"/>
  <c r="AK75" i="141"/>
  <c r="AL75" i="141"/>
  <c r="AM75" i="141"/>
  <c r="AN75" i="141"/>
  <c r="AO75" i="141"/>
  <c r="AP75" i="141"/>
  <c r="AQ75" i="141"/>
  <c r="AR75" i="141"/>
  <c r="AS75" i="141"/>
  <c r="AT75" i="141"/>
  <c r="AU75" i="141"/>
  <c r="AV75" i="141"/>
  <c r="AW75" i="141"/>
  <c r="AX75" i="141"/>
  <c r="AY75" i="141"/>
  <c r="AZ75" i="141"/>
  <c r="BA75" i="141"/>
  <c r="BB75" i="141"/>
  <c r="BC75" i="141"/>
  <c r="BD75" i="141"/>
  <c r="BE75" i="141"/>
  <c r="BF75" i="141"/>
  <c r="BG75" i="141"/>
  <c r="BH75" i="141"/>
  <c r="BI75" i="141"/>
  <c r="BJ75" i="141"/>
  <c r="BK75" i="141"/>
  <c r="BL75" i="141"/>
  <c r="BM75" i="141"/>
  <c r="BN75" i="141"/>
  <c r="BO75" i="141"/>
  <c r="BP75" i="141"/>
  <c r="BQ75" i="141"/>
  <c r="BR75" i="141"/>
  <c r="BS75" i="141"/>
  <c r="B76" i="141"/>
  <c r="C76" i="141"/>
  <c r="D76" i="141"/>
  <c r="E76" i="141"/>
  <c r="F76" i="141"/>
  <c r="G76" i="141"/>
  <c r="H76" i="141"/>
  <c r="I76" i="141"/>
  <c r="J76" i="141"/>
  <c r="K76" i="141"/>
  <c r="L76" i="141"/>
  <c r="M76" i="141"/>
  <c r="N76" i="141"/>
  <c r="O76" i="141"/>
  <c r="P76" i="141"/>
  <c r="Q76" i="141"/>
  <c r="R76" i="141"/>
  <c r="S76" i="141"/>
  <c r="T76" i="141"/>
  <c r="U76" i="141"/>
  <c r="V76" i="141"/>
  <c r="W76" i="141"/>
  <c r="X76" i="141"/>
  <c r="Y76" i="141"/>
  <c r="Z76" i="141"/>
  <c r="AA76" i="141"/>
  <c r="AB76" i="141"/>
  <c r="AC76" i="141"/>
  <c r="AD76" i="141"/>
  <c r="AE76" i="141"/>
  <c r="AF76" i="141"/>
  <c r="AG76" i="141"/>
  <c r="AH76" i="141"/>
  <c r="AI76" i="141"/>
  <c r="AJ76" i="141"/>
  <c r="AK76" i="141"/>
  <c r="AL76" i="141"/>
  <c r="AM76" i="141"/>
  <c r="AN76" i="141"/>
  <c r="AO76" i="141"/>
  <c r="AP76" i="141"/>
  <c r="AQ76" i="141"/>
  <c r="AR76" i="141"/>
  <c r="AS76" i="141"/>
  <c r="AT76" i="141"/>
  <c r="AU76" i="141"/>
  <c r="AV76" i="141"/>
  <c r="AW76" i="141"/>
  <c r="AX76" i="141"/>
  <c r="AY76" i="141"/>
  <c r="AZ76" i="141"/>
  <c r="BA76" i="141"/>
  <c r="BB76" i="141"/>
  <c r="BC76" i="141"/>
  <c r="BD76" i="141"/>
  <c r="BE76" i="141"/>
  <c r="BF76" i="141"/>
  <c r="BG76" i="141"/>
  <c r="BH76" i="141"/>
  <c r="BI76" i="141"/>
  <c r="BJ76" i="141"/>
  <c r="BK76" i="141"/>
  <c r="BL76" i="141"/>
  <c r="BM76" i="141"/>
  <c r="BN76" i="141"/>
  <c r="BO76" i="141"/>
  <c r="BP76" i="141"/>
  <c r="BQ76" i="141"/>
  <c r="BR76" i="141"/>
  <c r="BS76" i="141"/>
  <c r="B77" i="141"/>
  <c r="C77" i="141"/>
  <c r="D77" i="141"/>
  <c r="E77" i="141"/>
  <c r="F77" i="141"/>
  <c r="G77" i="141"/>
  <c r="H77" i="141"/>
  <c r="I77" i="141"/>
  <c r="J77" i="141"/>
  <c r="K77" i="141"/>
  <c r="L77" i="141"/>
  <c r="M77" i="141"/>
  <c r="N77" i="141"/>
  <c r="O77" i="141"/>
  <c r="P77" i="141"/>
  <c r="Q77" i="141"/>
  <c r="R77" i="141"/>
  <c r="S77" i="141"/>
  <c r="T77" i="141"/>
  <c r="U77" i="141"/>
  <c r="V77" i="141"/>
  <c r="W77" i="141"/>
  <c r="X77" i="141"/>
  <c r="Y77" i="141"/>
  <c r="Z77" i="141"/>
  <c r="AA77" i="141"/>
  <c r="AB77" i="141"/>
  <c r="AC77" i="141"/>
  <c r="AD77" i="141"/>
  <c r="AE77" i="141"/>
  <c r="AF77" i="141"/>
  <c r="AG77" i="141"/>
  <c r="AH77" i="141"/>
  <c r="AI77" i="141"/>
  <c r="AJ77" i="141"/>
  <c r="AK77" i="141"/>
  <c r="AL77" i="141"/>
  <c r="AM77" i="141"/>
  <c r="AN77" i="141"/>
  <c r="AO77" i="141"/>
  <c r="AP77" i="141"/>
  <c r="AQ77" i="141"/>
  <c r="AR77" i="141"/>
  <c r="AS77" i="141"/>
  <c r="AT77" i="141"/>
  <c r="AU77" i="141"/>
  <c r="AV77" i="141"/>
  <c r="AW77" i="141"/>
  <c r="AX77" i="141"/>
  <c r="AY77" i="141"/>
  <c r="AZ77" i="141"/>
  <c r="BA77" i="141"/>
  <c r="BB77" i="141"/>
  <c r="BC77" i="141"/>
  <c r="BD77" i="141"/>
  <c r="BE77" i="141"/>
  <c r="BF77" i="141"/>
  <c r="BG77" i="141"/>
  <c r="BH77" i="141"/>
  <c r="BI77" i="141"/>
  <c r="BJ77" i="141"/>
  <c r="BK77" i="141"/>
  <c r="BL77" i="141"/>
  <c r="BM77" i="141"/>
  <c r="BN77" i="141"/>
  <c r="BO77" i="141"/>
  <c r="BP77" i="141"/>
  <c r="BQ77" i="141"/>
  <c r="BR77" i="141"/>
  <c r="BS77" i="141"/>
  <c r="B78" i="141"/>
  <c r="C78" i="141"/>
  <c r="D78" i="141"/>
  <c r="E78" i="141"/>
  <c r="F78" i="141"/>
  <c r="G78" i="141"/>
  <c r="H78" i="141"/>
  <c r="I78" i="141"/>
  <c r="J78" i="141"/>
  <c r="K78" i="141"/>
  <c r="L78" i="141"/>
  <c r="M78" i="141"/>
  <c r="N78" i="141"/>
  <c r="O78" i="141"/>
  <c r="P78" i="141"/>
  <c r="Q78" i="141"/>
  <c r="R78" i="141"/>
  <c r="S78" i="141"/>
  <c r="T78" i="141"/>
  <c r="U78" i="141"/>
  <c r="V78" i="141"/>
  <c r="W78" i="141"/>
  <c r="X78" i="141"/>
  <c r="Y78" i="141"/>
  <c r="Z78" i="141"/>
  <c r="AA78" i="141"/>
  <c r="AB78" i="141"/>
  <c r="AC78" i="141"/>
  <c r="AD78" i="141"/>
  <c r="AE78" i="141"/>
  <c r="AF78" i="141"/>
  <c r="AG78" i="141"/>
  <c r="AH78" i="141"/>
  <c r="AI78" i="141"/>
  <c r="AJ78" i="141"/>
  <c r="AK78" i="141"/>
  <c r="AL78" i="141"/>
  <c r="AM78" i="141"/>
  <c r="AN78" i="141"/>
  <c r="AO78" i="141"/>
  <c r="AP78" i="141"/>
  <c r="AQ78" i="141"/>
  <c r="AR78" i="141"/>
  <c r="AS78" i="141"/>
  <c r="AT78" i="141"/>
  <c r="AU78" i="141"/>
  <c r="AV78" i="141"/>
  <c r="AW78" i="141"/>
  <c r="AX78" i="141"/>
  <c r="AY78" i="141"/>
  <c r="AZ78" i="141"/>
  <c r="BA78" i="141"/>
  <c r="BB78" i="141"/>
  <c r="BC78" i="141"/>
  <c r="BD78" i="141"/>
  <c r="BE78" i="141"/>
  <c r="BF78" i="141"/>
  <c r="BG78" i="141"/>
  <c r="BH78" i="141"/>
  <c r="BI78" i="141"/>
  <c r="BJ78" i="141"/>
  <c r="BK78" i="141"/>
  <c r="BL78" i="141"/>
  <c r="BM78" i="141"/>
  <c r="BN78" i="141"/>
  <c r="BO78" i="141"/>
  <c r="BP78" i="141"/>
  <c r="BQ78" i="141"/>
  <c r="BR78" i="141"/>
  <c r="BS78" i="141"/>
  <c r="B79" i="141"/>
  <c r="C79" i="141"/>
  <c r="D79" i="141"/>
  <c r="E79" i="141"/>
  <c r="F79" i="141"/>
  <c r="G79" i="141"/>
  <c r="H79" i="141"/>
  <c r="I79" i="141"/>
  <c r="J79" i="141"/>
  <c r="K79" i="141"/>
  <c r="L79" i="141"/>
  <c r="M79" i="141"/>
  <c r="N79" i="141"/>
  <c r="O79" i="141"/>
  <c r="P79" i="141"/>
  <c r="Q79" i="141"/>
  <c r="R79" i="141"/>
  <c r="S79" i="141"/>
  <c r="T79" i="141"/>
  <c r="U79" i="141"/>
  <c r="V79" i="141"/>
  <c r="W79" i="141"/>
  <c r="X79" i="141"/>
  <c r="Y79" i="141"/>
  <c r="Z79" i="141"/>
  <c r="AA79" i="141"/>
  <c r="AB79" i="141"/>
  <c r="AC79" i="141"/>
  <c r="AD79" i="141"/>
  <c r="AE79" i="141"/>
  <c r="AF79" i="141"/>
  <c r="AG79" i="141"/>
  <c r="AH79" i="141"/>
  <c r="AI79" i="141"/>
  <c r="AJ79" i="141"/>
  <c r="AK79" i="141"/>
  <c r="AL79" i="141"/>
  <c r="AM79" i="141"/>
  <c r="AN79" i="141"/>
  <c r="AO79" i="141"/>
  <c r="AP79" i="141"/>
  <c r="AQ79" i="141"/>
  <c r="AR79" i="141"/>
  <c r="AS79" i="141"/>
  <c r="AT79" i="141"/>
  <c r="AU79" i="141"/>
  <c r="AV79" i="141"/>
  <c r="AW79" i="141"/>
  <c r="AX79" i="141"/>
  <c r="AY79" i="141"/>
  <c r="AZ79" i="141"/>
  <c r="BA79" i="141"/>
  <c r="BB79" i="141"/>
  <c r="BC79" i="141"/>
  <c r="BD79" i="141"/>
  <c r="BE79" i="141"/>
  <c r="BF79" i="141"/>
  <c r="BG79" i="141"/>
  <c r="BH79" i="141"/>
  <c r="BI79" i="141"/>
  <c r="BJ79" i="141"/>
  <c r="BK79" i="141"/>
  <c r="BL79" i="141"/>
  <c r="BM79" i="141"/>
  <c r="BN79" i="141"/>
  <c r="BO79" i="141"/>
  <c r="BP79" i="141"/>
  <c r="BQ79" i="141"/>
  <c r="BR79" i="141"/>
  <c r="BS79" i="141"/>
  <c r="B80" i="141"/>
  <c r="C80" i="141"/>
  <c r="D80" i="141"/>
  <c r="E80" i="141"/>
  <c r="F80" i="141"/>
  <c r="G80" i="141"/>
  <c r="H80" i="141"/>
  <c r="I80" i="141"/>
  <c r="J80" i="141"/>
  <c r="K80" i="141"/>
  <c r="L80" i="141"/>
  <c r="M80" i="141"/>
  <c r="N80" i="141"/>
  <c r="O80" i="141"/>
  <c r="P80" i="141"/>
  <c r="Q80" i="141"/>
  <c r="R80" i="141"/>
  <c r="S80" i="141"/>
  <c r="T80" i="141"/>
  <c r="U80" i="141"/>
  <c r="V80" i="141"/>
  <c r="W80" i="141"/>
  <c r="X80" i="141"/>
  <c r="Y80" i="141"/>
  <c r="Z80" i="141"/>
  <c r="AA80" i="141"/>
  <c r="AB80" i="141"/>
  <c r="AC80" i="141"/>
  <c r="AD80" i="141"/>
  <c r="AE80" i="141"/>
  <c r="AF80" i="141"/>
  <c r="AG80" i="141"/>
  <c r="AH80" i="141"/>
  <c r="AI80" i="141"/>
  <c r="AJ80" i="141"/>
  <c r="AK80" i="141"/>
  <c r="AL80" i="141"/>
  <c r="AM80" i="141"/>
  <c r="AN80" i="141"/>
  <c r="AO80" i="141"/>
  <c r="AP80" i="141"/>
  <c r="AQ80" i="141"/>
  <c r="AR80" i="141"/>
  <c r="AS80" i="141"/>
  <c r="AT80" i="141"/>
  <c r="AU80" i="141"/>
  <c r="AV80" i="141"/>
  <c r="AW80" i="141"/>
  <c r="AX80" i="141"/>
  <c r="AY80" i="141"/>
  <c r="AZ80" i="141"/>
  <c r="BA80" i="141"/>
  <c r="BB80" i="141"/>
  <c r="BC80" i="141"/>
  <c r="BD80" i="141"/>
  <c r="BE80" i="141"/>
  <c r="BF80" i="141"/>
  <c r="BG80" i="141"/>
  <c r="BH80" i="141"/>
  <c r="BI80" i="141"/>
  <c r="BJ80" i="141"/>
  <c r="BK80" i="141"/>
  <c r="BL80" i="141"/>
  <c r="BM80" i="141"/>
  <c r="BN80" i="141"/>
  <c r="BO80" i="141"/>
  <c r="BP80" i="141"/>
  <c r="BQ80" i="141"/>
  <c r="BR80" i="141"/>
  <c r="BS80" i="141"/>
  <c r="B81" i="141"/>
  <c r="C81" i="141"/>
  <c r="D81" i="141"/>
  <c r="E81" i="141"/>
  <c r="F81" i="141"/>
  <c r="G81" i="141"/>
  <c r="H81" i="141"/>
  <c r="I81" i="141"/>
  <c r="J81" i="141"/>
  <c r="K81" i="141"/>
  <c r="L81" i="141"/>
  <c r="M81" i="141"/>
  <c r="N81" i="141"/>
  <c r="O81" i="141"/>
  <c r="P81" i="141"/>
  <c r="Q81" i="141"/>
  <c r="R81" i="141"/>
  <c r="S81" i="141"/>
  <c r="T81" i="141"/>
  <c r="U81" i="141"/>
  <c r="V81" i="141"/>
  <c r="W81" i="141"/>
  <c r="X81" i="141"/>
  <c r="Y81" i="141"/>
  <c r="Z81" i="141"/>
  <c r="AA81" i="141"/>
  <c r="AB81" i="141"/>
  <c r="AC81" i="141"/>
  <c r="AD81" i="141"/>
  <c r="AE81" i="141"/>
  <c r="AF81" i="141"/>
  <c r="AG81" i="141"/>
  <c r="AH81" i="141"/>
  <c r="AI81" i="141"/>
  <c r="AJ81" i="141"/>
  <c r="AK81" i="141"/>
  <c r="AL81" i="141"/>
  <c r="AM81" i="141"/>
  <c r="AN81" i="141"/>
  <c r="AO81" i="141"/>
  <c r="AP81" i="141"/>
  <c r="AQ81" i="141"/>
  <c r="AR81" i="141"/>
  <c r="AS81" i="141"/>
  <c r="AT81" i="141"/>
  <c r="AU81" i="141"/>
  <c r="AV81" i="141"/>
  <c r="AW81" i="141"/>
  <c r="AX81" i="141"/>
  <c r="AY81" i="141"/>
  <c r="AZ81" i="141"/>
  <c r="BA81" i="141"/>
  <c r="BB81" i="141"/>
  <c r="BC81" i="141"/>
  <c r="BD81" i="141"/>
  <c r="BE81" i="141"/>
  <c r="BF81" i="141"/>
  <c r="BG81" i="141"/>
  <c r="BH81" i="141"/>
  <c r="BI81" i="141"/>
  <c r="BJ81" i="141"/>
  <c r="BK81" i="141"/>
  <c r="BL81" i="141"/>
  <c r="BM81" i="141"/>
  <c r="BN81" i="141"/>
  <c r="BO81" i="141"/>
  <c r="BP81" i="141"/>
  <c r="BQ81" i="141"/>
  <c r="BR81" i="141"/>
  <c r="BS81" i="141"/>
  <c r="B82" i="141"/>
  <c r="C82" i="141"/>
  <c r="D82" i="141"/>
  <c r="E82" i="141"/>
  <c r="F82" i="141"/>
  <c r="G82" i="141"/>
  <c r="H82" i="141"/>
  <c r="I82" i="141"/>
  <c r="J82" i="141"/>
  <c r="K82" i="141"/>
  <c r="L82" i="141"/>
  <c r="M82" i="141"/>
  <c r="N82" i="141"/>
  <c r="O82" i="141"/>
  <c r="P82" i="141"/>
  <c r="Q82" i="141"/>
  <c r="R82" i="141"/>
  <c r="S82" i="141"/>
  <c r="T82" i="141"/>
  <c r="U82" i="141"/>
  <c r="V82" i="141"/>
  <c r="W82" i="141"/>
  <c r="X82" i="141"/>
  <c r="Y82" i="141"/>
  <c r="Z82" i="141"/>
  <c r="AA82" i="141"/>
  <c r="AB82" i="141"/>
  <c r="AC82" i="141"/>
  <c r="AD82" i="141"/>
  <c r="AE82" i="141"/>
  <c r="AF82" i="141"/>
  <c r="AG82" i="141"/>
  <c r="AH82" i="141"/>
  <c r="AI82" i="141"/>
  <c r="AJ82" i="141"/>
  <c r="AK82" i="141"/>
  <c r="AL82" i="141"/>
  <c r="AM82" i="141"/>
  <c r="AN82" i="141"/>
  <c r="AO82" i="141"/>
  <c r="AP82" i="141"/>
  <c r="AQ82" i="141"/>
  <c r="AR82" i="141"/>
  <c r="AS82" i="141"/>
  <c r="AT82" i="141"/>
  <c r="AU82" i="141"/>
  <c r="AV82" i="141"/>
  <c r="AW82" i="141"/>
  <c r="AX82" i="141"/>
  <c r="AY82" i="141"/>
  <c r="AZ82" i="141"/>
  <c r="BA82" i="141"/>
  <c r="BB82" i="141"/>
  <c r="BC82" i="141"/>
  <c r="BD82" i="141"/>
  <c r="BE82" i="141"/>
  <c r="BF82" i="141"/>
  <c r="BG82" i="141"/>
  <c r="BH82" i="141"/>
  <c r="BI82" i="141"/>
  <c r="BJ82" i="141"/>
  <c r="BK82" i="141"/>
  <c r="BL82" i="141"/>
  <c r="BM82" i="141"/>
  <c r="BN82" i="141"/>
  <c r="BO82" i="141"/>
  <c r="BP82" i="141"/>
  <c r="BQ82" i="141"/>
  <c r="BR82" i="141"/>
  <c r="BS82" i="141"/>
  <c r="B83" i="141"/>
  <c r="C83" i="141"/>
  <c r="D83" i="141"/>
  <c r="E83" i="141"/>
  <c r="F83" i="141"/>
  <c r="G83" i="141"/>
  <c r="H83" i="141"/>
  <c r="I83" i="141"/>
  <c r="J83" i="141"/>
  <c r="K83" i="141"/>
  <c r="L83" i="141"/>
  <c r="M83" i="141"/>
  <c r="N83" i="141"/>
  <c r="O83" i="141"/>
  <c r="P83" i="141"/>
  <c r="Q83" i="141"/>
  <c r="R83" i="141"/>
  <c r="S83" i="141"/>
  <c r="T83" i="141"/>
  <c r="U83" i="141"/>
  <c r="V83" i="141"/>
  <c r="W83" i="141"/>
  <c r="X83" i="141"/>
  <c r="Y83" i="141"/>
  <c r="Z83" i="141"/>
  <c r="AA83" i="141"/>
  <c r="AB83" i="141"/>
  <c r="AC83" i="141"/>
  <c r="AD83" i="141"/>
  <c r="AE83" i="141"/>
  <c r="AF83" i="141"/>
  <c r="AG83" i="141"/>
  <c r="AH83" i="141"/>
  <c r="AI83" i="141"/>
  <c r="AJ83" i="141"/>
  <c r="AK83" i="141"/>
  <c r="AL83" i="141"/>
  <c r="AM83" i="141"/>
  <c r="AN83" i="141"/>
  <c r="AO83" i="141"/>
  <c r="AP83" i="141"/>
  <c r="AQ83" i="141"/>
  <c r="AR83" i="141"/>
  <c r="AS83" i="141"/>
  <c r="AT83" i="141"/>
  <c r="AU83" i="141"/>
  <c r="AV83" i="141"/>
  <c r="AW83" i="141"/>
  <c r="AX83" i="141"/>
  <c r="AY83" i="141"/>
  <c r="AZ83" i="141"/>
  <c r="BA83" i="141"/>
  <c r="BB83" i="141"/>
  <c r="BC83" i="141"/>
  <c r="BD83" i="141"/>
  <c r="BE83" i="141"/>
  <c r="BF83" i="141"/>
  <c r="BG83" i="141"/>
  <c r="BH83" i="141"/>
  <c r="BI83" i="141"/>
  <c r="BJ83" i="141"/>
  <c r="BK83" i="141"/>
  <c r="BL83" i="141"/>
  <c r="BM83" i="141"/>
  <c r="BN83" i="141"/>
  <c r="BO83" i="141"/>
  <c r="BP83" i="141"/>
  <c r="BQ83" i="141"/>
  <c r="BR83" i="141"/>
  <c r="BS83" i="141"/>
  <c r="B84" i="141"/>
  <c r="C84" i="141"/>
  <c r="D84" i="141"/>
  <c r="E84" i="141"/>
  <c r="F84" i="141"/>
  <c r="G84" i="141"/>
  <c r="H84" i="141"/>
  <c r="I84" i="141"/>
  <c r="J84" i="141"/>
  <c r="K84" i="141"/>
  <c r="L84" i="141"/>
  <c r="M84" i="141"/>
  <c r="N84" i="141"/>
  <c r="O84" i="141"/>
  <c r="P84" i="141"/>
  <c r="Q84" i="141"/>
  <c r="R84" i="141"/>
  <c r="S84" i="141"/>
  <c r="T84" i="141"/>
  <c r="U84" i="141"/>
  <c r="V84" i="141"/>
  <c r="W84" i="141"/>
  <c r="X84" i="141"/>
  <c r="Y84" i="141"/>
  <c r="Z84" i="141"/>
  <c r="AA84" i="141"/>
  <c r="AB84" i="141"/>
  <c r="AC84" i="141"/>
  <c r="AD84" i="141"/>
  <c r="AE84" i="141"/>
  <c r="AF84" i="141"/>
  <c r="AG84" i="141"/>
  <c r="AH84" i="141"/>
  <c r="AI84" i="141"/>
  <c r="AJ84" i="141"/>
  <c r="AK84" i="141"/>
  <c r="AL84" i="141"/>
  <c r="AM84" i="141"/>
  <c r="AN84" i="141"/>
  <c r="AO84" i="141"/>
  <c r="AP84" i="141"/>
  <c r="AQ84" i="141"/>
  <c r="AR84" i="141"/>
  <c r="AS84" i="141"/>
  <c r="AT84" i="141"/>
  <c r="AU84" i="141"/>
  <c r="AV84" i="141"/>
  <c r="AW84" i="141"/>
  <c r="AX84" i="141"/>
  <c r="AY84" i="141"/>
  <c r="AZ84" i="141"/>
  <c r="BA84" i="141"/>
  <c r="BB84" i="141"/>
  <c r="BC84" i="141"/>
  <c r="BD84" i="141"/>
  <c r="BE84" i="141"/>
  <c r="BF84" i="141"/>
  <c r="BG84" i="141"/>
  <c r="BH84" i="141"/>
  <c r="BI84" i="141"/>
  <c r="BJ84" i="141"/>
  <c r="BK84" i="141"/>
  <c r="BL84" i="141"/>
  <c r="BM84" i="141"/>
  <c r="BN84" i="141"/>
  <c r="BO84" i="141"/>
  <c r="BP84" i="141"/>
  <c r="BQ84" i="141"/>
  <c r="BR84" i="141"/>
  <c r="BS84" i="141"/>
  <c r="B85" i="141"/>
  <c r="C85" i="141"/>
  <c r="D85" i="141"/>
  <c r="E85" i="141"/>
  <c r="F85" i="141"/>
  <c r="G85" i="141"/>
  <c r="H85" i="141"/>
  <c r="I85" i="141"/>
  <c r="J85" i="141"/>
  <c r="K85" i="141"/>
  <c r="L85" i="141"/>
  <c r="M85" i="141"/>
  <c r="N85" i="141"/>
  <c r="O85" i="141"/>
  <c r="P85" i="141"/>
  <c r="Q85" i="141"/>
  <c r="R85" i="141"/>
  <c r="S85" i="141"/>
  <c r="T85" i="141"/>
  <c r="U85" i="141"/>
  <c r="V85" i="141"/>
  <c r="W85" i="141"/>
  <c r="X85" i="141"/>
  <c r="Y85" i="141"/>
  <c r="Z85" i="141"/>
  <c r="AA85" i="141"/>
  <c r="AB85" i="141"/>
  <c r="AC85" i="141"/>
  <c r="AD85" i="141"/>
  <c r="AE85" i="141"/>
  <c r="AF85" i="141"/>
  <c r="AG85" i="141"/>
  <c r="AH85" i="141"/>
  <c r="AI85" i="141"/>
  <c r="AJ85" i="141"/>
  <c r="AK85" i="141"/>
  <c r="AL85" i="141"/>
  <c r="AM85" i="141"/>
  <c r="AN85" i="141"/>
  <c r="AO85" i="141"/>
  <c r="AP85" i="141"/>
  <c r="AQ85" i="141"/>
  <c r="AR85" i="141"/>
  <c r="AS85" i="141"/>
  <c r="AT85" i="141"/>
  <c r="AU85" i="141"/>
  <c r="AV85" i="141"/>
  <c r="AW85" i="141"/>
  <c r="AX85" i="141"/>
  <c r="AY85" i="141"/>
  <c r="AZ85" i="141"/>
  <c r="BA85" i="141"/>
  <c r="BB85" i="141"/>
  <c r="BC85" i="141"/>
  <c r="BD85" i="141"/>
  <c r="BE85" i="141"/>
  <c r="BF85" i="141"/>
  <c r="BG85" i="141"/>
  <c r="BH85" i="141"/>
  <c r="BI85" i="141"/>
  <c r="BJ85" i="141"/>
  <c r="BK85" i="141"/>
  <c r="BL85" i="141"/>
  <c r="BM85" i="141"/>
  <c r="BN85" i="141"/>
  <c r="BO85" i="141"/>
  <c r="BP85" i="141"/>
  <c r="BQ85" i="141"/>
  <c r="BR85" i="141"/>
  <c r="BS85" i="141"/>
  <c r="B86" i="141"/>
  <c r="C86" i="141"/>
  <c r="D86" i="141"/>
  <c r="E86" i="141"/>
  <c r="F86" i="141"/>
  <c r="G86" i="141"/>
  <c r="H86" i="141"/>
  <c r="I86" i="141"/>
  <c r="J86" i="141"/>
  <c r="K86" i="141"/>
  <c r="L86" i="141"/>
  <c r="M86" i="141"/>
  <c r="N86" i="141"/>
  <c r="O86" i="141"/>
  <c r="P86" i="141"/>
  <c r="Q86" i="141"/>
  <c r="R86" i="141"/>
  <c r="S86" i="141"/>
  <c r="T86" i="141"/>
  <c r="U86" i="141"/>
  <c r="V86" i="141"/>
  <c r="W86" i="141"/>
  <c r="X86" i="141"/>
  <c r="Y86" i="141"/>
  <c r="Z86" i="141"/>
  <c r="AA86" i="141"/>
  <c r="AB86" i="141"/>
  <c r="AC86" i="141"/>
  <c r="AD86" i="141"/>
  <c r="AE86" i="141"/>
  <c r="AF86" i="141"/>
  <c r="AG86" i="141"/>
  <c r="AH86" i="141"/>
  <c r="AI86" i="141"/>
  <c r="AJ86" i="141"/>
  <c r="AK86" i="141"/>
  <c r="AL86" i="141"/>
  <c r="AM86" i="141"/>
  <c r="AN86" i="141"/>
  <c r="AO86" i="141"/>
  <c r="AP86" i="141"/>
  <c r="AQ86" i="141"/>
  <c r="AR86" i="141"/>
  <c r="AS86" i="141"/>
  <c r="AT86" i="141"/>
  <c r="AU86" i="141"/>
  <c r="AV86" i="141"/>
  <c r="AW86" i="141"/>
  <c r="AX86" i="141"/>
  <c r="AY86" i="141"/>
  <c r="AZ86" i="141"/>
  <c r="BA86" i="141"/>
  <c r="BB86" i="141"/>
  <c r="BC86" i="141"/>
  <c r="BD86" i="141"/>
  <c r="BE86" i="141"/>
  <c r="BF86" i="141"/>
  <c r="BG86" i="141"/>
  <c r="BH86" i="141"/>
  <c r="BI86" i="141"/>
  <c r="BJ86" i="141"/>
  <c r="BK86" i="141"/>
  <c r="BL86" i="141"/>
  <c r="BM86" i="141"/>
  <c r="BN86" i="141"/>
  <c r="BO86" i="141"/>
  <c r="BP86" i="141"/>
  <c r="BQ86" i="141"/>
  <c r="BR86" i="141"/>
  <c r="BS86" i="141"/>
  <c r="B87" i="141"/>
  <c r="C87" i="141"/>
  <c r="D87" i="141"/>
  <c r="E87" i="141"/>
  <c r="F87" i="141"/>
  <c r="G87" i="141"/>
  <c r="H87" i="141"/>
  <c r="I87" i="141"/>
  <c r="J87" i="141"/>
  <c r="K87" i="141"/>
  <c r="L87" i="141"/>
  <c r="M87" i="141"/>
  <c r="N87" i="141"/>
  <c r="O87" i="141"/>
  <c r="P87" i="141"/>
  <c r="Q87" i="141"/>
  <c r="R87" i="141"/>
  <c r="S87" i="141"/>
  <c r="T87" i="141"/>
  <c r="U87" i="141"/>
  <c r="V87" i="141"/>
  <c r="W87" i="141"/>
  <c r="X87" i="141"/>
  <c r="Y87" i="141"/>
  <c r="Z87" i="141"/>
  <c r="AA87" i="141"/>
  <c r="AB87" i="141"/>
  <c r="AC87" i="141"/>
  <c r="AD87" i="141"/>
  <c r="AE87" i="141"/>
  <c r="AF87" i="141"/>
  <c r="AG87" i="141"/>
  <c r="AH87" i="141"/>
  <c r="AI87" i="141"/>
  <c r="AJ87" i="141"/>
  <c r="AK87" i="141"/>
  <c r="AL87" i="141"/>
  <c r="AM87" i="141"/>
  <c r="AN87" i="141"/>
  <c r="AO87" i="141"/>
  <c r="AP87" i="141"/>
  <c r="AQ87" i="141"/>
  <c r="AR87" i="141"/>
  <c r="AS87" i="141"/>
  <c r="AT87" i="141"/>
  <c r="AU87" i="141"/>
  <c r="AV87" i="141"/>
  <c r="AW87" i="141"/>
  <c r="AX87" i="141"/>
  <c r="AY87" i="141"/>
  <c r="AZ87" i="141"/>
  <c r="BA87" i="141"/>
  <c r="BB87" i="141"/>
  <c r="BC87" i="141"/>
  <c r="BD87" i="141"/>
  <c r="BE87" i="141"/>
  <c r="BF87" i="141"/>
  <c r="BG87" i="141"/>
  <c r="BH87" i="141"/>
  <c r="BI87" i="141"/>
  <c r="BJ87" i="141"/>
  <c r="BK87" i="141"/>
  <c r="BL87" i="141"/>
  <c r="BM87" i="141"/>
  <c r="BN87" i="141"/>
  <c r="BO87" i="141"/>
  <c r="BP87" i="141"/>
  <c r="BQ87" i="141"/>
  <c r="BR87" i="141"/>
  <c r="BS87" i="141"/>
  <c r="B88" i="141"/>
  <c r="C88" i="141"/>
  <c r="D88" i="141"/>
  <c r="E88" i="141"/>
  <c r="F88" i="141"/>
  <c r="G88" i="141"/>
  <c r="H88" i="141"/>
  <c r="I88" i="141"/>
  <c r="J88" i="141"/>
  <c r="K88" i="141"/>
  <c r="L88" i="141"/>
  <c r="M88" i="141"/>
  <c r="N88" i="141"/>
  <c r="O88" i="141"/>
  <c r="P88" i="141"/>
  <c r="Q88" i="141"/>
  <c r="R88" i="141"/>
  <c r="S88" i="141"/>
  <c r="T88" i="141"/>
  <c r="U88" i="141"/>
  <c r="V88" i="141"/>
  <c r="W88" i="141"/>
  <c r="X88" i="141"/>
  <c r="Y88" i="141"/>
  <c r="Z88" i="141"/>
  <c r="AA88" i="141"/>
  <c r="AB88" i="141"/>
  <c r="AC88" i="141"/>
  <c r="AD88" i="141"/>
  <c r="AE88" i="141"/>
  <c r="AF88" i="141"/>
  <c r="AG88" i="141"/>
  <c r="AH88" i="141"/>
  <c r="AI88" i="141"/>
  <c r="AJ88" i="141"/>
  <c r="AK88" i="141"/>
  <c r="AL88" i="141"/>
  <c r="AM88" i="141"/>
  <c r="AN88" i="141"/>
  <c r="AO88" i="141"/>
  <c r="AP88" i="141"/>
  <c r="AQ88" i="141"/>
  <c r="AR88" i="141"/>
  <c r="AS88" i="141"/>
  <c r="AT88" i="141"/>
  <c r="AU88" i="141"/>
  <c r="AV88" i="141"/>
  <c r="AW88" i="141"/>
  <c r="AX88" i="141"/>
  <c r="AY88" i="141"/>
  <c r="AZ88" i="141"/>
  <c r="BA88" i="141"/>
  <c r="BB88" i="141"/>
  <c r="BC88" i="141"/>
  <c r="BD88" i="141"/>
  <c r="BE88" i="141"/>
  <c r="BF88" i="141"/>
  <c r="BG88" i="141"/>
  <c r="BH88" i="141"/>
  <c r="BI88" i="141"/>
  <c r="BJ88" i="141"/>
  <c r="BK88" i="141"/>
  <c r="BL88" i="141"/>
  <c r="BM88" i="141"/>
  <c r="BN88" i="141"/>
  <c r="BO88" i="141"/>
  <c r="BP88" i="141"/>
  <c r="BQ88" i="141"/>
  <c r="BR88" i="141"/>
  <c r="BS88" i="141"/>
  <c r="B89" i="141"/>
  <c r="C89" i="141"/>
  <c r="D89" i="141"/>
  <c r="E89" i="141"/>
  <c r="F89" i="141"/>
  <c r="G89" i="141"/>
  <c r="H89" i="141"/>
  <c r="I89" i="141"/>
  <c r="J89" i="141"/>
  <c r="K89" i="141"/>
  <c r="L89" i="141"/>
  <c r="M89" i="141"/>
  <c r="N89" i="141"/>
  <c r="O89" i="141"/>
  <c r="P89" i="141"/>
  <c r="Q89" i="141"/>
  <c r="R89" i="141"/>
  <c r="S89" i="141"/>
  <c r="T89" i="141"/>
  <c r="U89" i="141"/>
  <c r="V89" i="141"/>
  <c r="W89" i="141"/>
  <c r="X89" i="141"/>
  <c r="Y89" i="141"/>
  <c r="Z89" i="141"/>
  <c r="AA89" i="141"/>
  <c r="AB89" i="141"/>
  <c r="AC89" i="141"/>
  <c r="AD89" i="141"/>
  <c r="AE89" i="141"/>
  <c r="AF89" i="141"/>
  <c r="AG89" i="141"/>
  <c r="AH89" i="141"/>
  <c r="AI89" i="141"/>
  <c r="AJ89" i="141"/>
  <c r="AK89" i="141"/>
  <c r="AL89" i="141"/>
  <c r="AM89" i="141"/>
  <c r="AN89" i="141"/>
  <c r="AO89" i="141"/>
  <c r="AP89" i="141"/>
  <c r="AQ89" i="141"/>
  <c r="AR89" i="141"/>
  <c r="AS89" i="141"/>
  <c r="AT89" i="141"/>
  <c r="AU89" i="141"/>
  <c r="AV89" i="141"/>
  <c r="AW89" i="141"/>
  <c r="AX89" i="141"/>
  <c r="AY89" i="141"/>
  <c r="AZ89" i="141"/>
  <c r="BA89" i="141"/>
  <c r="BB89" i="141"/>
  <c r="BC89" i="141"/>
  <c r="BD89" i="141"/>
  <c r="BE89" i="141"/>
  <c r="BF89" i="141"/>
  <c r="BG89" i="141"/>
  <c r="BH89" i="141"/>
  <c r="BI89" i="141"/>
  <c r="BJ89" i="141"/>
  <c r="BK89" i="141"/>
  <c r="BL89" i="141"/>
  <c r="BM89" i="141"/>
  <c r="BN89" i="141"/>
  <c r="BO89" i="141"/>
  <c r="BP89" i="141"/>
  <c r="BQ89" i="141"/>
  <c r="BR89" i="141"/>
  <c r="BS89" i="141"/>
  <c r="B90" i="141"/>
  <c r="C90" i="141"/>
  <c r="D90" i="141"/>
  <c r="E90" i="141"/>
  <c r="F90" i="141"/>
  <c r="G90" i="141"/>
  <c r="H90" i="141"/>
  <c r="I90" i="141"/>
  <c r="J90" i="141"/>
  <c r="K90" i="141"/>
  <c r="L90" i="141"/>
  <c r="M90" i="141"/>
  <c r="N90" i="141"/>
  <c r="O90" i="141"/>
  <c r="P90" i="141"/>
  <c r="Q90" i="141"/>
  <c r="R90" i="141"/>
  <c r="S90" i="141"/>
  <c r="T90" i="141"/>
  <c r="U90" i="141"/>
  <c r="V90" i="141"/>
  <c r="W90" i="141"/>
  <c r="X90" i="141"/>
  <c r="Y90" i="141"/>
  <c r="Z90" i="141"/>
  <c r="AA90" i="141"/>
  <c r="AB90" i="141"/>
  <c r="AC90" i="141"/>
  <c r="AD90" i="141"/>
  <c r="AE90" i="141"/>
  <c r="AF90" i="141"/>
  <c r="AG90" i="141"/>
  <c r="AH90" i="141"/>
  <c r="AI90" i="141"/>
  <c r="AJ90" i="141"/>
  <c r="AK90" i="141"/>
  <c r="AL90" i="141"/>
  <c r="AM90" i="141"/>
  <c r="AN90" i="141"/>
  <c r="AO90" i="141"/>
  <c r="AP90" i="141"/>
  <c r="AQ90" i="141"/>
  <c r="AR90" i="141"/>
  <c r="AS90" i="141"/>
  <c r="AT90" i="141"/>
  <c r="AU90" i="141"/>
  <c r="AV90" i="141"/>
  <c r="AW90" i="141"/>
  <c r="AX90" i="141"/>
  <c r="AY90" i="141"/>
  <c r="AZ90" i="141"/>
  <c r="BA90" i="141"/>
  <c r="BB90" i="141"/>
  <c r="BC90" i="141"/>
  <c r="BD90" i="141"/>
  <c r="BE90" i="141"/>
  <c r="BF90" i="141"/>
  <c r="BG90" i="141"/>
  <c r="BH90" i="141"/>
  <c r="BI90" i="141"/>
  <c r="BJ90" i="141"/>
  <c r="BK90" i="141"/>
  <c r="BL90" i="141"/>
  <c r="BM90" i="141"/>
  <c r="BN90" i="141"/>
  <c r="BO90" i="141"/>
  <c r="BP90" i="141"/>
  <c r="BQ90" i="141"/>
  <c r="BR90" i="141"/>
  <c r="BS90" i="141"/>
  <c r="B91" i="141"/>
  <c r="C91" i="141"/>
  <c r="D91" i="141"/>
  <c r="E91" i="141"/>
  <c r="F91" i="141"/>
  <c r="G91" i="141"/>
  <c r="H91" i="141"/>
  <c r="I91" i="141"/>
  <c r="J91" i="141"/>
  <c r="K91" i="141"/>
  <c r="L91" i="141"/>
  <c r="M91" i="141"/>
  <c r="N91" i="141"/>
  <c r="O91" i="141"/>
  <c r="P91" i="141"/>
  <c r="Q91" i="141"/>
  <c r="R91" i="141"/>
  <c r="S91" i="141"/>
  <c r="T91" i="141"/>
  <c r="U91" i="141"/>
  <c r="V91" i="141"/>
  <c r="W91" i="141"/>
  <c r="X91" i="141"/>
  <c r="Y91" i="141"/>
  <c r="Z91" i="141"/>
  <c r="AA91" i="141"/>
  <c r="AB91" i="141"/>
  <c r="AC91" i="141"/>
  <c r="AD91" i="141"/>
  <c r="AE91" i="141"/>
  <c r="AF91" i="141"/>
  <c r="AG91" i="141"/>
  <c r="AH91" i="141"/>
  <c r="AI91" i="141"/>
  <c r="AJ91" i="141"/>
  <c r="AK91" i="141"/>
  <c r="AL91" i="141"/>
  <c r="AM91" i="141"/>
  <c r="AN91" i="141"/>
  <c r="AO91" i="141"/>
  <c r="AP91" i="141"/>
  <c r="AQ91" i="141"/>
  <c r="AR91" i="141"/>
  <c r="AS91" i="141"/>
  <c r="AT91" i="141"/>
  <c r="AU91" i="141"/>
  <c r="AV91" i="141"/>
  <c r="AW91" i="141"/>
  <c r="AX91" i="141"/>
  <c r="AY91" i="141"/>
  <c r="AZ91" i="141"/>
  <c r="BA91" i="141"/>
  <c r="BB91" i="141"/>
  <c r="BC91" i="141"/>
  <c r="BD91" i="141"/>
  <c r="BE91" i="141"/>
  <c r="BF91" i="141"/>
  <c r="BG91" i="141"/>
  <c r="BH91" i="141"/>
  <c r="BI91" i="141"/>
  <c r="BJ91" i="141"/>
  <c r="BK91" i="141"/>
  <c r="BL91" i="141"/>
  <c r="BM91" i="141"/>
  <c r="BN91" i="141"/>
  <c r="BO91" i="141"/>
  <c r="BP91" i="141"/>
  <c r="BQ91" i="141"/>
  <c r="BR91" i="141"/>
  <c r="BS91" i="141"/>
  <c r="B92" i="141"/>
  <c r="C92" i="141"/>
  <c r="D92" i="141"/>
  <c r="E92" i="141"/>
  <c r="F92" i="141"/>
  <c r="G92" i="141"/>
  <c r="H92" i="141"/>
  <c r="I92" i="141"/>
  <c r="J92" i="141"/>
  <c r="K92" i="141"/>
  <c r="L92" i="141"/>
  <c r="M92" i="141"/>
  <c r="N92" i="141"/>
  <c r="O92" i="141"/>
  <c r="P92" i="141"/>
  <c r="Q92" i="141"/>
  <c r="R92" i="141"/>
  <c r="S92" i="141"/>
  <c r="T92" i="141"/>
  <c r="U92" i="141"/>
  <c r="V92" i="141"/>
  <c r="W92" i="141"/>
  <c r="X92" i="141"/>
  <c r="Y92" i="141"/>
  <c r="Z92" i="141"/>
  <c r="AA92" i="141"/>
  <c r="AB92" i="141"/>
  <c r="AC92" i="141"/>
  <c r="AD92" i="141"/>
  <c r="AE92" i="141"/>
  <c r="AF92" i="141"/>
  <c r="AG92" i="141"/>
  <c r="AH92" i="141"/>
  <c r="AI92" i="141"/>
  <c r="AJ92" i="141"/>
  <c r="AK92" i="141"/>
  <c r="AL92" i="141"/>
  <c r="AM92" i="141"/>
  <c r="AN92" i="141"/>
  <c r="AO92" i="141"/>
  <c r="AP92" i="141"/>
  <c r="AQ92" i="141"/>
  <c r="AR92" i="141"/>
  <c r="AS92" i="141"/>
  <c r="AT92" i="141"/>
  <c r="AU92" i="141"/>
  <c r="AV92" i="141"/>
  <c r="AW92" i="141"/>
  <c r="AX92" i="141"/>
  <c r="AY92" i="141"/>
  <c r="AZ92" i="141"/>
  <c r="BA92" i="141"/>
  <c r="BB92" i="141"/>
  <c r="BC92" i="141"/>
  <c r="BD92" i="141"/>
  <c r="BE92" i="141"/>
  <c r="BF92" i="141"/>
  <c r="BG92" i="141"/>
  <c r="BH92" i="141"/>
  <c r="BI92" i="141"/>
  <c r="BJ92" i="141"/>
  <c r="BK92" i="141"/>
  <c r="BL92" i="141"/>
  <c r="BM92" i="141"/>
  <c r="BN92" i="141"/>
  <c r="BO92" i="141"/>
  <c r="BP92" i="141"/>
  <c r="BQ92" i="141"/>
  <c r="BR92" i="141"/>
  <c r="BS92" i="141"/>
  <c r="B93" i="141"/>
  <c r="C93" i="141"/>
  <c r="D93" i="141"/>
  <c r="E93" i="141"/>
  <c r="F93" i="141"/>
  <c r="G93" i="141"/>
  <c r="H93" i="141"/>
  <c r="I93" i="141"/>
  <c r="J93" i="141"/>
  <c r="K93" i="141"/>
  <c r="L93" i="141"/>
  <c r="M93" i="141"/>
  <c r="N93" i="141"/>
  <c r="O93" i="141"/>
  <c r="P93" i="141"/>
  <c r="Q93" i="141"/>
  <c r="R93" i="141"/>
  <c r="S93" i="141"/>
  <c r="T93" i="141"/>
  <c r="U93" i="141"/>
  <c r="V93" i="141"/>
  <c r="W93" i="141"/>
  <c r="X93" i="141"/>
  <c r="Y93" i="141"/>
  <c r="Z93" i="141"/>
  <c r="AA93" i="141"/>
  <c r="AB93" i="141"/>
  <c r="AC93" i="141"/>
  <c r="AD93" i="141"/>
  <c r="AE93" i="141"/>
  <c r="AF93" i="141"/>
  <c r="AG93" i="141"/>
  <c r="AH93" i="141"/>
  <c r="AI93" i="141"/>
  <c r="AJ93" i="141"/>
  <c r="AK93" i="141"/>
  <c r="AL93" i="141"/>
  <c r="AM93" i="141"/>
  <c r="AN93" i="141"/>
  <c r="AO93" i="141"/>
  <c r="AP93" i="141"/>
  <c r="AQ93" i="141"/>
  <c r="AR93" i="141"/>
  <c r="AS93" i="141"/>
  <c r="AT93" i="141"/>
  <c r="AU93" i="141"/>
  <c r="AV93" i="141"/>
  <c r="AW93" i="141"/>
  <c r="AX93" i="141"/>
  <c r="AY93" i="141"/>
  <c r="AZ93" i="141"/>
  <c r="BA93" i="141"/>
  <c r="BB93" i="141"/>
  <c r="BC93" i="141"/>
  <c r="BD93" i="141"/>
  <c r="BE93" i="141"/>
  <c r="BF93" i="141"/>
  <c r="BG93" i="141"/>
  <c r="BH93" i="141"/>
  <c r="BI93" i="141"/>
  <c r="BJ93" i="141"/>
  <c r="BK93" i="141"/>
  <c r="BL93" i="141"/>
  <c r="BM93" i="141"/>
  <c r="BN93" i="141"/>
  <c r="BO93" i="141"/>
  <c r="BP93" i="141"/>
  <c r="BQ93" i="141"/>
  <c r="BR93" i="141"/>
  <c r="BS93" i="141"/>
  <c r="B94" i="141"/>
  <c r="C94" i="141"/>
  <c r="D94" i="141"/>
  <c r="E94" i="141"/>
  <c r="F94" i="141"/>
  <c r="G94" i="141"/>
  <c r="H94" i="141"/>
  <c r="I94" i="141"/>
  <c r="J94" i="141"/>
  <c r="K94" i="141"/>
  <c r="L94" i="141"/>
  <c r="M94" i="141"/>
  <c r="N94" i="141"/>
  <c r="O94" i="141"/>
  <c r="P94" i="141"/>
  <c r="Q94" i="141"/>
  <c r="R94" i="141"/>
  <c r="S94" i="141"/>
  <c r="T94" i="141"/>
  <c r="U94" i="141"/>
  <c r="V94" i="141"/>
  <c r="W94" i="141"/>
  <c r="X94" i="141"/>
  <c r="Y94" i="141"/>
  <c r="Z94" i="141"/>
  <c r="AA94" i="141"/>
  <c r="AB94" i="141"/>
  <c r="AC94" i="141"/>
  <c r="AD94" i="141"/>
  <c r="AE94" i="141"/>
  <c r="AF94" i="141"/>
  <c r="AG94" i="141"/>
  <c r="AH94" i="141"/>
  <c r="AI94" i="141"/>
  <c r="AJ94" i="141"/>
  <c r="AK94" i="141"/>
  <c r="AL94" i="141"/>
  <c r="AM94" i="141"/>
  <c r="AN94" i="141"/>
  <c r="AO94" i="141"/>
  <c r="AP94" i="141"/>
  <c r="AQ94" i="141"/>
  <c r="AR94" i="141"/>
  <c r="AS94" i="141"/>
  <c r="AT94" i="141"/>
  <c r="AU94" i="141"/>
  <c r="AV94" i="141"/>
  <c r="AW94" i="141"/>
  <c r="AX94" i="141"/>
  <c r="AY94" i="141"/>
  <c r="AZ94" i="141"/>
  <c r="BA94" i="141"/>
  <c r="BB94" i="141"/>
  <c r="BC94" i="141"/>
  <c r="BD94" i="141"/>
  <c r="BE94" i="141"/>
  <c r="BF94" i="141"/>
  <c r="BG94" i="141"/>
  <c r="BH94" i="141"/>
  <c r="BI94" i="141"/>
  <c r="BJ94" i="141"/>
  <c r="BK94" i="141"/>
  <c r="BL94" i="141"/>
  <c r="BM94" i="141"/>
  <c r="BN94" i="141"/>
  <c r="BO94" i="141"/>
  <c r="BP94" i="141"/>
  <c r="BQ94" i="141"/>
  <c r="BR94" i="141"/>
  <c r="BS94" i="141"/>
  <c r="B95" i="141"/>
  <c r="C95" i="141"/>
  <c r="D95" i="141"/>
  <c r="E95" i="141"/>
  <c r="F95" i="141"/>
  <c r="G95" i="141"/>
  <c r="H95" i="141"/>
  <c r="I95" i="141"/>
  <c r="J95" i="141"/>
  <c r="K95" i="141"/>
  <c r="L95" i="141"/>
  <c r="M95" i="141"/>
  <c r="N95" i="141"/>
  <c r="O95" i="141"/>
  <c r="P95" i="141"/>
  <c r="Q95" i="141"/>
  <c r="R95" i="141"/>
  <c r="S95" i="141"/>
  <c r="T95" i="141"/>
  <c r="U95" i="141"/>
  <c r="V95" i="141"/>
  <c r="W95" i="141"/>
  <c r="X95" i="141"/>
  <c r="Y95" i="141"/>
  <c r="Z95" i="141"/>
  <c r="AA95" i="141"/>
  <c r="AB95" i="141"/>
  <c r="AC95" i="141"/>
  <c r="AD95" i="141"/>
  <c r="AE95" i="141"/>
  <c r="AF95" i="141"/>
  <c r="AG95" i="141"/>
  <c r="AH95" i="141"/>
  <c r="AI95" i="141"/>
  <c r="AJ95" i="141"/>
  <c r="AK95" i="141"/>
  <c r="AL95" i="141"/>
  <c r="AM95" i="141"/>
  <c r="AN95" i="141"/>
  <c r="AO95" i="141"/>
  <c r="AP95" i="141"/>
  <c r="AQ95" i="141"/>
  <c r="AR95" i="141"/>
  <c r="AS95" i="141"/>
  <c r="AT95" i="141"/>
  <c r="AU95" i="141"/>
  <c r="AV95" i="141"/>
  <c r="AW95" i="141"/>
  <c r="AX95" i="141"/>
  <c r="AY95" i="141"/>
  <c r="AZ95" i="141"/>
  <c r="BA95" i="141"/>
  <c r="BB95" i="141"/>
  <c r="BC95" i="141"/>
  <c r="BD95" i="141"/>
  <c r="BE95" i="141"/>
  <c r="BF95" i="141"/>
  <c r="BG95" i="141"/>
  <c r="BH95" i="141"/>
  <c r="BI95" i="141"/>
  <c r="BJ95" i="141"/>
  <c r="BK95" i="141"/>
  <c r="BL95" i="141"/>
  <c r="BM95" i="141"/>
  <c r="BN95" i="141"/>
  <c r="BO95" i="141"/>
  <c r="BP95" i="141"/>
  <c r="BQ95" i="141"/>
  <c r="BR95" i="141"/>
  <c r="BS95" i="141"/>
  <c r="B96" i="141"/>
  <c r="C96" i="141"/>
  <c r="D96" i="141"/>
  <c r="E96" i="141"/>
  <c r="F96" i="141"/>
  <c r="G96" i="141"/>
  <c r="H96" i="141"/>
  <c r="I96" i="141"/>
  <c r="J96" i="141"/>
  <c r="K96" i="141"/>
  <c r="L96" i="141"/>
  <c r="M96" i="141"/>
  <c r="N96" i="141"/>
  <c r="O96" i="141"/>
  <c r="P96" i="141"/>
  <c r="Q96" i="141"/>
  <c r="R96" i="141"/>
  <c r="S96" i="141"/>
  <c r="T96" i="141"/>
  <c r="U96" i="141"/>
  <c r="V96" i="141"/>
  <c r="W96" i="141"/>
  <c r="X96" i="141"/>
  <c r="Y96" i="141"/>
  <c r="Z96" i="141"/>
  <c r="AA96" i="141"/>
  <c r="AB96" i="141"/>
  <c r="AC96" i="141"/>
  <c r="AD96" i="141"/>
  <c r="AE96" i="141"/>
  <c r="AF96" i="141"/>
  <c r="AG96" i="141"/>
  <c r="AH96" i="141"/>
  <c r="AI96" i="141"/>
  <c r="AJ96" i="141"/>
  <c r="AK96" i="141"/>
  <c r="AL96" i="141"/>
  <c r="AM96" i="141"/>
  <c r="AN96" i="141"/>
  <c r="AO96" i="141"/>
  <c r="AP96" i="141"/>
  <c r="AQ96" i="141"/>
  <c r="AR96" i="141"/>
  <c r="AS96" i="141"/>
  <c r="AT96" i="141"/>
  <c r="AU96" i="141"/>
  <c r="AV96" i="141"/>
  <c r="AW96" i="141"/>
  <c r="AX96" i="141"/>
  <c r="AY96" i="141"/>
  <c r="AZ96" i="141"/>
  <c r="BA96" i="141"/>
  <c r="BB96" i="141"/>
  <c r="BC96" i="141"/>
  <c r="BD96" i="141"/>
  <c r="BE96" i="141"/>
  <c r="BF96" i="141"/>
  <c r="BG96" i="141"/>
  <c r="BH96" i="141"/>
  <c r="BI96" i="141"/>
  <c r="BJ96" i="141"/>
  <c r="BK96" i="141"/>
  <c r="BL96" i="141"/>
  <c r="BM96" i="141"/>
  <c r="BN96" i="141"/>
  <c r="BO96" i="141"/>
  <c r="BP96" i="141"/>
  <c r="BQ96" i="141"/>
  <c r="BR96" i="141"/>
  <c r="BS96" i="141"/>
  <c r="B97" i="141"/>
  <c r="C97" i="141"/>
  <c r="D97" i="141"/>
  <c r="E97" i="141"/>
  <c r="F97" i="141"/>
  <c r="G97" i="141"/>
  <c r="H97" i="141"/>
  <c r="I97" i="141"/>
  <c r="J97" i="141"/>
  <c r="K97" i="141"/>
  <c r="L97" i="141"/>
  <c r="M97" i="141"/>
  <c r="N97" i="141"/>
  <c r="O97" i="141"/>
  <c r="P97" i="141"/>
  <c r="Q97" i="141"/>
  <c r="R97" i="141"/>
  <c r="S97" i="141"/>
  <c r="T97" i="141"/>
  <c r="U97" i="141"/>
  <c r="V97" i="141"/>
  <c r="W97" i="141"/>
  <c r="X97" i="141"/>
  <c r="Y97" i="141"/>
  <c r="Z97" i="141"/>
  <c r="AA97" i="141"/>
  <c r="AB97" i="141"/>
  <c r="AC97" i="141"/>
  <c r="AD97" i="141"/>
  <c r="AE97" i="141"/>
  <c r="AF97" i="141"/>
  <c r="AG97" i="141"/>
  <c r="AH97" i="141"/>
  <c r="AI97" i="141"/>
  <c r="AJ97" i="141"/>
  <c r="AK97" i="141"/>
  <c r="AL97" i="141"/>
  <c r="AM97" i="141"/>
  <c r="AN97" i="141"/>
  <c r="AO97" i="141"/>
  <c r="AP97" i="141"/>
  <c r="AQ97" i="141"/>
  <c r="AR97" i="141"/>
  <c r="AS97" i="141"/>
  <c r="AT97" i="141"/>
  <c r="AU97" i="141"/>
  <c r="AV97" i="141"/>
  <c r="AW97" i="141"/>
  <c r="AX97" i="141"/>
  <c r="AY97" i="141"/>
  <c r="AZ97" i="141"/>
  <c r="BA97" i="141"/>
  <c r="BB97" i="141"/>
  <c r="BC97" i="141"/>
  <c r="BD97" i="141"/>
  <c r="BE97" i="141"/>
  <c r="BF97" i="141"/>
  <c r="BG97" i="141"/>
  <c r="BH97" i="141"/>
  <c r="BI97" i="141"/>
  <c r="BJ97" i="141"/>
  <c r="BK97" i="141"/>
  <c r="BL97" i="141"/>
  <c r="BM97" i="141"/>
  <c r="BN97" i="141"/>
  <c r="BO97" i="141"/>
  <c r="BP97" i="141"/>
  <c r="BQ97" i="141"/>
  <c r="BR97" i="141"/>
  <c r="BS97" i="141"/>
  <c r="B98" i="141"/>
  <c r="C98" i="141"/>
  <c r="D98" i="141"/>
  <c r="E98" i="141"/>
  <c r="F98" i="141"/>
  <c r="G98" i="141"/>
  <c r="H98" i="141"/>
  <c r="I98" i="141"/>
  <c r="J98" i="141"/>
  <c r="K98" i="141"/>
  <c r="L98" i="141"/>
  <c r="M98" i="141"/>
  <c r="N98" i="141"/>
  <c r="O98" i="141"/>
  <c r="P98" i="141"/>
  <c r="Q98" i="141"/>
  <c r="R98" i="141"/>
  <c r="S98" i="141"/>
  <c r="T98" i="141"/>
  <c r="U98" i="141"/>
  <c r="V98" i="141"/>
  <c r="W98" i="141"/>
  <c r="X98" i="141"/>
  <c r="Y98" i="141"/>
  <c r="Z98" i="141"/>
  <c r="AA98" i="141"/>
  <c r="AB98" i="141"/>
  <c r="AC98" i="141"/>
  <c r="AD98" i="141"/>
  <c r="AE98" i="141"/>
  <c r="AF98" i="141"/>
  <c r="AG98" i="141"/>
  <c r="AH98" i="141"/>
  <c r="AI98" i="141"/>
  <c r="AJ98" i="141"/>
  <c r="AK98" i="141"/>
  <c r="AL98" i="141"/>
  <c r="AM98" i="141"/>
  <c r="AN98" i="141"/>
  <c r="AO98" i="141"/>
  <c r="AP98" i="141"/>
  <c r="AQ98" i="141"/>
  <c r="AR98" i="141"/>
  <c r="AS98" i="141"/>
  <c r="AT98" i="141"/>
  <c r="AU98" i="141"/>
  <c r="AV98" i="141"/>
  <c r="AW98" i="141"/>
  <c r="AX98" i="141"/>
  <c r="AY98" i="141"/>
  <c r="AZ98" i="141"/>
  <c r="BA98" i="141"/>
  <c r="BB98" i="141"/>
  <c r="BC98" i="141"/>
  <c r="BD98" i="141"/>
  <c r="BE98" i="141"/>
  <c r="BF98" i="141"/>
  <c r="BG98" i="141"/>
  <c r="BH98" i="141"/>
  <c r="BI98" i="141"/>
  <c r="BJ98" i="141"/>
  <c r="BK98" i="141"/>
  <c r="BL98" i="141"/>
  <c r="BM98" i="141"/>
  <c r="BN98" i="141"/>
  <c r="BO98" i="141"/>
  <c r="BP98" i="141"/>
  <c r="BQ98" i="141"/>
  <c r="BR98" i="141"/>
  <c r="BS98" i="141"/>
  <c r="B99" i="141"/>
  <c r="C99" i="141"/>
  <c r="D99" i="141"/>
  <c r="E99" i="141"/>
  <c r="F99" i="141"/>
  <c r="G99" i="141"/>
  <c r="H99" i="141"/>
  <c r="I99" i="141"/>
  <c r="J99" i="141"/>
  <c r="K99" i="141"/>
  <c r="L99" i="141"/>
  <c r="M99" i="141"/>
  <c r="N99" i="141"/>
  <c r="O99" i="141"/>
  <c r="P99" i="141"/>
  <c r="Q99" i="141"/>
  <c r="R99" i="141"/>
  <c r="S99" i="141"/>
  <c r="T99" i="141"/>
  <c r="U99" i="141"/>
  <c r="V99" i="141"/>
  <c r="W99" i="141"/>
  <c r="X99" i="141"/>
  <c r="Y99" i="141"/>
  <c r="Z99" i="141"/>
  <c r="AA99" i="141"/>
  <c r="AB99" i="141"/>
  <c r="AC99" i="141"/>
  <c r="AD99" i="141"/>
  <c r="AE99" i="141"/>
  <c r="AF99" i="141"/>
  <c r="AG99" i="141"/>
  <c r="AH99" i="141"/>
  <c r="AI99" i="141"/>
  <c r="AJ99" i="141"/>
  <c r="AK99" i="141"/>
  <c r="AL99" i="141"/>
  <c r="AM99" i="141"/>
  <c r="AN99" i="141"/>
  <c r="AO99" i="141"/>
  <c r="AP99" i="141"/>
  <c r="AQ99" i="141"/>
  <c r="AR99" i="141"/>
  <c r="AS99" i="141"/>
  <c r="AT99" i="141"/>
  <c r="AU99" i="141"/>
  <c r="AV99" i="141"/>
  <c r="AW99" i="141"/>
  <c r="AX99" i="141"/>
  <c r="AY99" i="141"/>
  <c r="AZ99" i="141"/>
  <c r="BA99" i="141"/>
  <c r="BB99" i="141"/>
  <c r="BC99" i="141"/>
  <c r="BD99" i="141"/>
  <c r="BE99" i="141"/>
  <c r="BF99" i="141"/>
  <c r="BG99" i="141"/>
  <c r="BH99" i="141"/>
  <c r="BI99" i="141"/>
  <c r="BJ99" i="141"/>
  <c r="BK99" i="141"/>
  <c r="BL99" i="141"/>
  <c r="BM99" i="141"/>
  <c r="BN99" i="141"/>
  <c r="BO99" i="141"/>
  <c r="BP99" i="141"/>
  <c r="BQ99" i="141"/>
  <c r="BR99" i="141"/>
  <c r="BS99" i="141"/>
  <c r="B100" i="141"/>
  <c r="C100" i="141"/>
  <c r="D100" i="141"/>
  <c r="E100" i="141"/>
  <c r="F100" i="141"/>
  <c r="G100" i="141"/>
  <c r="H100" i="141"/>
  <c r="I100" i="141"/>
  <c r="J100" i="141"/>
  <c r="K100" i="141"/>
  <c r="L100" i="141"/>
  <c r="M100" i="141"/>
  <c r="N100" i="141"/>
  <c r="O100" i="141"/>
  <c r="P100" i="141"/>
  <c r="Q100" i="141"/>
  <c r="R100" i="141"/>
  <c r="S100" i="141"/>
  <c r="T100" i="141"/>
  <c r="U100" i="141"/>
  <c r="V100" i="141"/>
  <c r="W100" i="141"/>
  <c r="X100" i="141"/>
  <c r="Y100" i="141"/>
  <c r="Z100" i="141"/>
  <c r="AA100" i="141"/>
  <c r="AB100" i="141"/>
  <c r="AC100" i="141"/>
  <c r="AD100" i="141"/>
  <c r="AE100" i="141"/>
  <c r="AF100" i="141"/>
  <c r="AG100" i="141"/>
  <c r="AH100" i="141"/>
  <c r="AI100" i="141"/>
  <c r="AJ100" i="141"/>
  <c r="AK100" i="141"/>
  <c r="AL100" i="141"/>
  <c r="AM100" i="141"/>
  <c r="AN100" i="141"/>
  <c r="AO100" i="141"/>
  <c r="AP100" i="141"/>
  <c r="AQ100" i="141"/>
  <c r="AR100" i="141"/>
  <c r="AS100" i="141"/>
  <c r="AT100" i="141"/>
  <c r="AU100" i="141"/>
  <c r="AV100" i="141"/>
  <c r="AW100" i="141"/>
  <c r="AX100" i="141"/>
  <c r="AY100" i="141"/>
  <c r="AZ100" i="141"/>
  <c r="BA100" i="141"/>
  <c r="BB100" i="141"/>
  <c r="BC100" i="141"/>
  <c r="BD100" i="141"/>
  <c r="BE100" i="141"/>
  <c r="BF100" i="141"/>
  <c r="BG100" i="141"/>
  <c r="BH100" i="141"/>
  <c r="BI100" i="141"/>
  <c r="BJ100" i="141"/>
  <c r="BK100" i="141"/>
  <c r="BL100" i="141"/>
  <c r="BM100" i="141"/>
  <c r="BN100" i="141"/>
  <c r="BO100" i="141"/>
  <c r="BP100" i="141"/>
  <c r="BQ100" i="141"/>
  <c r="BR100" i="141"/>
  <c r="BS100" i="141"/>
  <c r="B101" i="141"/>
  <c r="C101" i="141"/>
  <c r="D101" i="141"/>
  <c r="E101" i="141"/>
  <c r="F101" i="141"/>
  <c r="G101" i="141"/>
  <c r="H101" i="141"/>
  <c r="I101" i="141"/>
  <c r="J101" i="141"/>
  <c r="K101" i="141"/>
  <c r="L101" i="141"/>
  <c r="M101" i="141"/>
  <c r="N101" i="141"/>
  <c r="O101" i="141"/>
  <c r="P101" i="141"/>
  <c r="Q101" i="141"/>
  <c r="R101" i="141"/>
  <c r="S101" i="141"/>
  <c r="T101" i="141"/>
  <c r="U101" i="141"/>
  <c r="V101" i="141"/>
  <c r="W101" i="141"/>
  <c r="X101" i="141"/>
  <c r="Y101" i="141"/>
  <c r="Z101" i="141"/>
  <c r="AA101" i="141"/>
  <c r="AB101" i="141"/>
  <c r="AC101" i="141"/>
  <c r="AD101" i="141"/>
  <c r="AE101" i="141"/>
  <c r="AF101" i="141"/>
  <c r="AG101" i="141"/>
  <c r="AH101" i="141"/>
  <c r="AI101" i="141"/>
  <c r="AJ101" i="141"/>
  <c r="AK101" i="141"/>
  <c r="AL101" i="141"/>
  <c r="AM101" i="141"/>
  <c r="AN101" i="141"/>
  <c r="AO101" i="141"/>
  <c r="AP101" i="141"/>
  <c r="AQ101" i="141"/>
  <c r="AR101" i="141"/>
  <c r="AS101" i="141"/>
  <c r="AT101" i="141"/>
  <c r="AU101" i="141"/>
  <c r="AV101" i="141"/>
  <c r="AW101" i="141"/>
  <c r="AX101" i="141"/>
  <c r="AY101" i="141"/>
  <c r="AZ101" i="141"/>
  <c r="BA101" i="141"/>
  <c r="BB101" i="141"/>
  <c r="BC101" i="141"/>
  <c r="BD101" i="141"/>
  <c r="BE101" i="141"/>
  <c r="BF101" i="141"/>
  <c r="BG101" i="141"/>
  <c r="BH101" i="141"/>
  <c r="BI101" i="141"/>
  <c r="BJ101" i="141"/>
  <c r="BK101" i="141"/>
  <c r="BL101" i="141"/>
  <c r="BM101" i="141"/>
  <c r="BN101" i="141"/>
  <c r="BO101" i="141"/>
  <c r="BP101" i="141"/>
  <c r="BQ101" i="141"/>
  <c r="BR101" i="141"/>
  <c r="BS101" i="141"/>
  <c r="B102" i="141"/>
  <c r="C102" i="141"/>
  <c r="D102" i="141"/>
  <c r="E102" i="141"/>
  <c r="F102" i="141"/>
  <c r="G102" i="141"/>
  <c r="H102" i="141"/>
  <c r="I102" i="141"/>
  <c r="J102" i="141"/>
  <c r="K102" i="141"/>
  <c r="L102" i="141"/>
  <c r="M102" i="141"/>
  <c r="N102" i="141"/>
  <c r="O102" i="141"/>
  <c r="P102" i="141"/>
  <c r="Q102" i="141"/>
  <c r="R102" i="141"/>
  <c r="S102" i="141"/>
  <c r="T102" i="141"/>
  <c r="U102" i="141"/>
  <c r="V102" i="141"/>
  <c r="W102" i="141"/>
  <c r="X102" i="141"/>
  <c r="Y102" i="141"/>
  <c r="Z102" i="141"/>
  <c r="AA102" i="141"/>
  <c r="AB102" i="141"/>
  <c r="AC102" i="141"/>
  <c r="AD102" i="141"/>
  <c r="AE102" i="141"/>
  <c r="AF102" i="141"/>
  <c r="AG102" i="141"/>
  <c r="AH102" i="141"/>
  <c r="AI102" i="141"/>
  <c r="AJ102" i="141"/>
  <c r="AK102" i="141"/>
  <c r="AL102" i="141"/>
  <c r="AM102" i="141"/>
  <c r="AN102" i="141"/>
  <c r="AO102" i="141"/>
  <c r="AP102" i="141"/>
  <c r="AQ102" i="141"/>
  <c r="AR102" i="141"/>
  <c r="AS102" i="141"/>
  <c r="AT102" i="141"/>
  <c r="AU102" i="141"/>
  <c r="AV102" i="141"/>
  <c r="AW102" i="141"/>
  <c r="AX102" i="141"/>
  <c r="AY102" i="141"/>
  <c r="AZ102" i="141"/>
  <c r="BA102" i="141"/>
  <c r="BB102" i="141"/>
  <c r="BC102" i="141"/>
  <c r="BD102" i="141"/>
  <c r="BE102" i="141"/>
  <c r="BF102" i="141"/>
  <c r="BG102" i="141"/>
  <c r="BH102" i="141"/>
  <c r="BI102" i="141"/>
  <c r="BJ102" i="141"/>
  <c r="BK102" i="141"/>
  <c r="BL102" i="141"/>
  <c r="BM102" i="141"/>
  <c r="BN102" i="141"/>
  <c r="BO102" i="141"/>
  <c r="BP102" i="141"/>
  <c r="BQ102" i="141"/>
  <c r="BR102" i="141"/>
  <c r="BS102" i="141"/>
  <c r="B103" i="141"/>
  <c r="C103" i="141"/>
  <c r="D103" i="141"/>
  <c r="E103" i="141"/>
  <c r="F103" i="141"/>
  <c r="G103" i="141"/>
  <c r="H103" i="141"/>
  <c r="I103" i="141"/>
  <c r="J103" i="141"/>
  <c r="K103" i="141"/>
  <c r="L103" i="141"/>
  <c r="M103" i="141"/>
  <c r="N103" i="141"/>
  <c r="O103" i="141"/>
  <c r="P103" i="141"/>
  <c r="Q103" i="141"/>
  <c r="R103" i="141"/>
  <c r="S103" i="141"/>
  <c r="T103" i="141"/>
  <c r="U103" i="141"/>
  <c r="V103" i="141"/>
  <c r="W103" i="141"/>
  <c r="X103" i="141"/>
  <c r="Y103" i="141"/>
  <c r="Z103" i="141"/>
  <c r="AA103" i="141"/>
  <c r="AB103" i="141"/>
  <c r="AC103" i="141"/>
  <c r="AD103" i="141"/>
  <c r="AE103" i="141"/>
  <c r="AF103" i="141"/>
  <c r="AG103" i="141"/>
  <c r="AH103" i="141"/>
  <c r="AI103" i="141"/>
  <c r="AJ103" i="141"/>
  <c r="AK103" i="141"/>
  <c r="AL103" i="141"/>
  <c r="AM103" i="141"/>
  <c r="AN103" i="141"/>
  <c r="AO103" i="141"/>
  <c r="AP103" i="141"/>
  <c r="AQ103" i="141"/>
  <c r="AR103" i="141"/>
  <c r="AS103" i="141"/>
  <c r="AT103" i="141"/>
  <c r="AU103" i="141"/>
  <c r="AV103" i="141"/>
  <c r="AW103" i="141"/>
  <c r="AX103" i="141"/>
  <c r="AY103" i="141"/>
  <c r="AZ103" i="141"/>
  <c r="BA103" i="141"/>
  <c r="BB103" i="141"/>
  <c r="BC103" i="141"/>
  <c r="BD103" i="141"/>
  <c r="BE103" i="141"/>
  <c r="BF103" i="141"/>
  <c r="BG103" i="141"/>
  <c r="BH103" i="141"/>
  <c r="BI103" i="141"/>
  <c r="BJ103" i="141"/>
  <c r="BK103" i="141"/>
  <c r="BL103" i="141"/>
  <c r="BM103" i="141"/>
  <c r="BN103" i="141"/>
  <c r="BO103" i="141"/>
  <c r="BP103" i="141"/>
  <c r="BQ103" i="141"/>
  <c r="BR103" i="141"/>
  <c r="BS103" i="141"/>
  <c r="B104" i="141"/>
  <c r="C104" i="141"/>
  <c r="D104" i="141"/>
  <c r="E104" i="141"/>
  <c r="F104" i="141"/>
  <c r="G104" i="141"/>
  <c r="H104" i="141"/>
  <c r="I104" i="141"/>
  <c r="J104" i="141"/>
  <c r="K104" i="141"/>
  <c r="L104" i="141"/>
  <c r="M104" i="141"/>
  <c r="N104" i="141"/>
  <c r="O104" i="141"/>
  <c r="P104" i="141"/>
  <c r="Q104" i="141"/>
  <c r="R104" i="141"/>
  <c r="S104" i="141"/>
  <c r="T104" i="141"/>
  <c r="U104" i="141"/>
  <c r="V104" i="141"/>
  <c r="W104" i="141"/>
  <c r="X104" i="141"/>
  <c r="Y104" i="141"/>
  <c r="Z104" i="141"/>
  <c r="AA104" i="141"/>
  <c r="AB104" i="141"/>
  <c r="AC104" i="141"/>
  <c r="AD104" i="141"/>
  <c r="AE104" i="141"/>
  <c r="AF104" i="141"/>
  <c r="AG104" i="141"/>
  <c r="AH104" i="141"/>
  <c r="AI104" i="141"/>
  <c r="AJ104" i="141"/>
  <c r="AK104" i="141"/>
  <c r="AL104" i="141"/>
  <c r="AM104" i="141"/>
  <c r="AN104" i="141"/>
  <c r="AO104" i="141"/>
  <c r="AP104" i="141"/>
  <c r="AQ104" i="141"/>
  <c r="AR104" i="141"/>
  <c r="AS104" i="141"/>
  <c r="AT104" i="141"/>
  <c r="AU104" i="141"/>
  <c r="AV104" i="141"/>
  <c r="AW104" i="141"/>
  <c r="AX104" i="141"/>
  <c r="AY104" i="141"/>
  <c r="AZ104" i="141"/>
  <c r="BA104" i="141"/>
  <c r="BB104" i="141"/>
  <c r="BC104" i="141"/>
  <c r="BD104" i="141"/>
  <c r="BE104" i="141"/>
  <c r="BF104" i="141"/>
  <c r="BG104" i="141"/>
  <c r="BH104" i="141"/>
  <c r="BI104" i="141"/>
  <c r="BJ104" i="141"/>
  <c r="BK104" i="141"/>
  <c r="BL104" i="141"/>
  <c r="BM104" i="141"/>
  <c r="BN104" i="141"/>
  <c r="BO104" i="141"/>
  <c r="BP104" i="141"/>
  <c r="BQ104" i="141"/>
  <c r="BR104" i="141"/>
  <c r="BS104" i="141"/>
  <c r="B105" i="141"/>
  <c r="C105" i="141"/>
  <c r="D105" i="141"/>
  <c r="E105" i="141"/>
  <c r="F105" i="141"/>
  <c r="G105" i="141"/>
  <c r="H105" i="141"/>
  <c r="I105" i="141"/>
  <c r="J105" i="141"/>
  <c r="K105" i="141"/>
  <c r="L105" i="141"/>
  <c r="M105" i="141"/>
  <c r="N105" i="141"/>
  <c r="O105" i="141"/>
  <c r="P105" i="141"/>
  <c r="Q105" i="141"/>
  <c r="R105" i="141"/>
  <c r="S105" i="141"/>
  <c r="T105" i="141"/>
  <c r="U105" i="141"/>
  <c r="V105" i="141"/>
  <c r="W105" i="141"/>
  <c r="X105" i="141"/>
  <c r="Y105" i="141"/>
  <c r="Z105" i="141"/>
  <c r="AA105" i="141"/>
  <c r="AB105" i="141"/>
  <c r="AC105" i="141"/>
  <c r="AD105" i="141"/>
  <c r="AE105" i="141"/>
  <c r="AF105" i="141"/>
  <c r="AG105" i="141"/>
  <c r="AH105" i="141"/>
  <c r="AI105" i="141"/>
  <c r="AJ105" i="141"/>
  <c r="AK105" i="141"/>
  <c r="AL105" i="141"/>
  <c r="AM105" i="141"/>
  <c r="AN105" i="141"/>
  <c r="AO105" i="141"/>
  <c r="AP105" i="141"/>
  <c r="AQ105" i="141"/>
  <c r="AR105" i="141"/>
  <c r="AS105" i="141"/>
  <c r="AT105" i="141"/>
  <c r="AU105" i="141"/>
  <c r="AV105" i="141"/>
  <c r="AW105" i="141"/>
  <c r="AX105" i="141"/>
  <c r="AY105" i="141"/>
  <c r="AZ105" i="141"/>
  <c r="BA105" i="141"/>
  <c r="BB105" i="141"/>
  <c r="BC105" i="141"/>
  <c r="BD105" i="141"/>
  <c r="BE105" i="141"/>
  <c r="BF105" i="141"/>
  <c r="BG105" i="141"/>
  <c r="BH105" i="141"/>
  <c r="BI105" i="141"/>
  <c r="BJ105" i="141"/>
  <c r="BK105" i="141"/>
  <c r="BL105" i="141"/>
  <c r="BM105" i="141"/>
  <c r="BN105" i="141"/>
  <c r="BO105" i="141"/>
  <c r="BP105" i="141"/>
  <c r="BQ105" i="141"/>
  <c r="BR105" i="141"/>
  <c r="BS105" i="141"/>
  <c r="B106" i="141"/>
  <c r="C106" i="141"/>
  <c r="D106" i="141"/>
  <c r="E106" i="141"/>
  <c r="F106" i="141"/>
  <c r="G106" i="141"/>
  <c r="H106" i="141"/>
  <c r="I106" i="141"/>
  <c r="J106" i="141"/>
  <c r="K106" i="141"/>
  <c r="L106" i="141"/>
  <c r="M106" i="141"/>
  <c r="N106" i="141"/>
  <c r="O106" i="141"/>
  <c r="P106" i="141"/>
  <c r="Q106" i="141"/>
  <c r="R106" i="141"/>
  <c r="S106" i="141"/>
  <c r="T106" i="141"/>
  <c r="U106" i="141"/>
  <c r="V106" i="141"/>
  <c r="W106" i="141"/>
  <c r="X106" i="141"/>
  <c r="Y106" i="141"/>
  <c r="Z106" i="141"/>
  <c r="AA106" i="141"/>
  <c r="AB106" i="141"/>
  <c r="AC106" i="141"/>
  <c r="AD106" i="141"/>
  <c r="AE106" i="141"/>
  <c r="AF106" i="141"/>
  <c r="AG106" i="141"/>
  <c r="AH106" i="141"/>
  <c r="AI106" i="141"/>
  <c r="AJ106" i="141"/>
  <c r="AK106" i="141"/>
  <c r="AL106" i="141"/>
  <c r="AM106" i="141"/>
  <c r="AN106" i="141"/>
  <c r="AO106" i="141"/>
  <c r="AP106" i="141"/>
  <c r="AQ106" i="141"/>
  <c r="AR106" i="141"/>
  <c r="AS106" i="141"/>
  <c r="AT106" i="141"/>
  <c r="AU106" i="141"/>
  <c r="AV106" i="141"/>
  <c r="AW106" i="141"/>
  <c r="AX106" i="141"/>
  <c r="AY106" i="141"/>
  <c r="AZ106" i="141"/>
  <c r="BA106" i="141"/>
  <c r="BB106" i="141"/>
  <c r="BC106" i="141"/>
  <c r="BD106" i="141"/>
  <c r="BE106" i="141"/>
  <c r="BF106" i="141"/>
  <c r="BG106" i="141"/>
  <c r="BH106" i="141"/>
  <c r="BI106" i="141"/>
  <c r="BJ106" i="141"/>
  <c r="BK106" i="141"/>
  <c r="BL106" i="141"/>
  <c r="BM106" i="141"/>
  <c r="BN106" i="141"/>
  <c r="BO106" i="141"/>
  <c r="BP106" i="141"/>
  <c r="BQ106" i="141"/>
  <c r="BR106" i="141"/>
  <c r="BS106" i="141"/>
  <c r="B107" i="141"/>
  <c r="C107" i="141"/>
  <c r="D107" i="141"/>
  <c r="E107" i="141"/>
  <c r="F107" i="141"/>
  <c r="G107" i="141"/>
  <c r="H107" i="141"/>
  <c r="I107" i="141"/>
  <c r="J107" i="141"/>
  <c r="K107" i="141"/>
  <c r="L107" i="141"/>
  <c r="M107" i="141"/>
  <c r="N107" i="141"/>
  <c r="O107" i="141"/>
  <c r="P107" i="141"/>
  <c r="Q107" i="141"/>
  <c r="R107" i="141"/>
  <c r="S107" i="141"/>
  <c r="T107" i="141"/>
  <c r="U107" i="141"/>
  <c r="V107" i="141"/>
  <c r="W107" i="141"/>
  <c r="X107" i="141"/>
  <c r="Y107" i="141"/>
  <c r="Z107" i="141"/>
  <c r="AA107" i="141"/>
  <c r="AB107" i="141"/>
  <c r="AC107" i="141"/>
  <c r="AD107" i="141"/>
  <c r="AE107" i="141"/>
  <c r="AF107" i="141"/>
  <c r="AG107" i="141"/>
  <c r="AH107" i="141"/>
  <c r="AI107" i="141"/>
  <c r="AJ107" i="141"/>
  <c r="AK107" i="141"/>
  <c r="AL107" i="141"/>
  <c r="AM107" i="141"/>
  <c r="AN107" i="141"/>
  <c r="AO107" i="141"/>
  <c r="AP107" i="141"/>
  <c r="AQ107" i="141"/>
  <c r="AR107" i="141"/>
  <c r="AS107" i="141"/>
  <c r="AT107" i="141"/>
  <c r="AU107" i="141"/>
  <c r="AV107" i="141"/>
  <c r="AW107" i="141"/>
  <c r="AX107" i="141"/>
  <c r="AY107" i="141"/>
  <c r="AZ107" i="141"/>
  <c r="BA107" i="141"/>
  <c r="BB107" i="141"/>
  <c r="BC107" i="141"/>
  <c r="BD107" i="141"/>
  <c r="BE107" i="141"/>
  <c r="BF107" i="141"/>
  <c r="BG107" i="141"/>
  <c r="BH107" i="141"/>
  <c r="BI107" i="141"/>
  <c r="BJ107" i="141"/>
  <c r="BK107" i="141"/>
  <c r="BL107" i="141"/>
  <c r="BM107" i="141"/>
  <c r="BN107" i="141"/>
  <c r="BO107" i="141"/>
  <c r="BP107" i="141"/>
  <c r="BQ107" i="141"/>
  <c r="BR107" i="141"/>
  <c r="BS107" i="141"/>
  <c r="B108" i="141"/>
  <c r="C108" i="141"/>
  <c r="D108" i="141"/>
  <c r="E108" i="141"/>
  <c r="F108" i="141"/>
  <c r="G108" i="141"/>
  <c r="H108" i="141"/>
  <c r="I108" i="141"/>
  <c r="J108" i="141"/>
  <c r="K108" i="141"/>
  <c r="L108" i="141"/>
  <c r="M108" i="141"/>
  <c r="N108" i="141"/>
  <c r="O108" i="141"/>
  <c r="P108" i="141"/>
  <c r="Q108" i="141"/>
  <c r="R108" i="141"/>
  <c r="S108" i="141"/>
  <c r="T108" i="141"/>
  <c r="U108" i="141"/>
  <c r="V108" i="141"/>
  <c r="W108" i="141"/>
  <c r="X108" i="141"/>
  <c r="Y108" i="141"/>
  <c r="Z108" i="141"/>
  <c r="AA108" i="141"/>
  <c r="AB108" i="141"/>
  <c r="AC108" i="141"/>
  <c r="AD108" i="141"/>
  <c r="AE108" i="141"/>
  <c r="AF108" i="141"/>
  <c r="AG108" i="141"/>
  <c r="AH108" i="141"/>
  <c r="AI108" i="141"/>
  <c r="AJ108" i="141"/>
  <c r="AK108" i="141"/>
  <c r="AL108" i="141"/>
  <c r="AM108" i="141"/>
  <c r="AN108" i="141"/>
  <c r="AO108" i="141"/>
  <c r="AP108" i="141"/>
  <c r="AQ108" i="141"/>
  <c r="AR108" i="141"/>
  <c r="AS108" i="141"/>
  <c r="AT108" i="141"/>
  <c r="AU108" i="141"/>
  <c r="AV108" i="141"/>
  <c r="AW108" i="141"/>
  <c r="AX108" i="141"/>
  <c r="AY108" i="141"/>
  <c r="AZ108" i="141"/>
  <c r="BA108" i="141"/>
  <c r="BB108" i="141"/>
  <c r="BC108" i="141"/>
  <c r="BD108" i="141"/>
  <c r="BE108" i="141"/>
  <c r="BF108" i="141"/>
  <c r="BG108" i="141"/>
  <c r="BH108" i="141"/>
  <c r="BI108" i="141"/>
  <c r="BJ108" i="141"/>
  <c r="BK108" i="141"/>
  <c r="BL108" i="141"/>
  <c r="BM108" i="141"/>
  <c r="BN108" i="141"/>
  <c r="BO108" i="141"/>
  <c r="BP108" i="141"/>
  <c r="BQ108" i="141"/>
  <c r="BR108" i="141"/>
  <c r="BS108" i="141"/>
  <c r="B109" i="141"/>
  <c r="C109" i="141"/>
  <c r="D109" i="141"/>
  <c r="E109" i="141"/>
  <c r="F109" i="141"/>
  <c r="G109" i="141"/>
  <c r="H109" i="141"/>
  <c r="I109" i="141"/>
  <c r="J109" i="141"/>
  <c r="K109" i="141"/>
  <c r="L109" i="141"/>
  <c r="M109" i="141"/>
  <c r="N109" i="141"/>
  <c r="O109" i="141"/>
  <c r="P109" i="141"/>
  <c r="Q109" i="141"/>
  <c r="R109" i="141"/>
  <c r="S109" i="141"/>
  <c r="T109" i="141"/>
  <c r="U109" i="141"/>
  <c r="V109" i="141"/>
  <c r="W109" i="141"/>
  <c r="X109" i="141"/>
  <c r="Y109" i="141"/>
  <c r="Z109" i="141"/>
  <c r="AA109" i="141"/>
  <c r="AB109" i="141"/>
  <c r="AC109" i="141"/>
  <c r="AD109" i="141"/>
  <c r="AE109" i="141"/>
  <c r="AF109" i="141"/>
  <c r="AG109" i="141"/>
  <c r="AH109" i="141"/>
  <c r="AI109" i="141"/>
  <c r="AJ109" i="141"/>
  <c r="AK109" i="141"/>
  <c r="AL109" i="141"/>
  <c r="AM109" i="141"/>
  <c r="AN109" i="141"/>
  <c r="AO109" i="141"/>
  <c r="AP109" i="141"/>
  <c r="AQ109" i="141"/>
  <c r="AR109" i="141"/>
  <c r="AS109" i="141"/>
  <c r="AT109" i="141"/>
  <c r="AU109" i="141"/>
  <c r="AV109" i="141"/>
  <c r="AW109" i="141"/>
  <c r="AX109" i="141"/>
  <c r="AY109" i="141"/>
  <c r="AZ109" i="141"/>
  <c r="BA109" i="141"/>
  <c r="BB109" i="141"/>
  <c r="BC109" i="141"/>
  <c r="BD109" i="141"/>
  <c r="BE109" i="141"/>
  <c r="BF109" i="141"/>
  <c r="BG109" i="141"/>
  <c r="BH109" i="141"/>
  <c r="BI109" i="141"/>
  <c r="BJ109" i="141"/>
  <c r="BK109" i="141"/>
  <c r="BL109" i="141"/>
  <c r="BM109" i="141"/>
  <c r="BN109" i="141"/>
  <c r="BO109" i="141"/>
  <c r="BP109" i="141"/>
  <c r="BQ109" i="141"/>
  <c r="BR109" i="141"/>
  <c r="BS109" i="141"/>
  <c r="B110" i="141"/>
  <c r="C110" i="141"/>
  <c r="D110" i="141"/>
  <c r="E110" i="141"/>
  <c r="F110" i="141"/>
  <c r="G110" i="141"/>
  <c r="H110" i="141"/>
  <c r="I110" i="141"/>
  <c r="J110" i="141"/>
  <c r="K110" i="141"/>
  <c r="L110" i="141"/>
  <c r="M110" i="141"/>
  <c r="N110" i="141"/>
  <c r="O110" i="141"/>
  <c r="P110" i="141"/>
  <c r="Q110" i="141"/>
  <c r="R110" i="141"/>
  <c r="S110" i="141"/>
  <c r="T110" i="141"/>
  <c r="U110" i="141"/>
  <c r="V110" i="141"/>
  <c r="W110" i="141"/>
  <c r="X110" i="141"/>
  <c r="Y110" i="141"/>
  <c r="Z110" i="141"/>
  <c r="AA110" i="141"/>
  <c r="AB110" i="141"/>
  <c r="AC110" i="141"/>
  <c r="AD110" i="141"/>
  <c r="AE110" i="141"/>
  <c r="AF110" i="141"/>
  <c r="AG110" i="141"/>
  <c r="AH110" i="141"/>
  <c r="AI110" i="141"/>
  <c r="AJ110" i="141"/>
  <c r="AK110" i="141"/>
  <c r="AL110" i="141"/>
  <c r="AM110" i="141"/>
  <c r="AN110" i="141"/>
  <c r="AO110" i="141"/>
  <c r="AP110" i="141"/>
  <c r="AQ110" i="141"/>
  <c r="AR110" i="141"/>
  <c r="AS110" i="141"/>
  <c r="AT110" i="141"/>
  <c r="AU110" i="141"/>
  <c r="AV110" i="141"/>
  <c r="AW110" i="141"/>
  <c r="AX110" i="141"/>
  <c r="AY110" i="141"/>
  <c r="AZ110" i="141"/>
  <c r="BA110" i="141"/>
  <c r="BB110" i="141"/>
  <c r="BC110" i="141"/>
  <c r="BD110" i="141"/>
  <c r="BE110" i="141"/>
  <c r="BF110" i="141"/>
  <c r="BG110" i="141"/>
  <c r="BH110" i="141"/>
  <c r="BI110" i="141"/>
  <c r="BJ110" i="141"/>
  <c r="BK110" i="141"/>
  <c r="BL110" i="141"/>
  <c r="BM110" i="141"/>
  <c r="BN110" i="141"/>
  <c r="BO110" i="141"/>
  <c r="BP110" i="141"/>
  <c r="BQ110" i="141"/>
  <c r="BR110" i="141"/>
  <c r="BS110" i="141"/>
  <c r="B111" i="141"/>
  <c r="C111" i="141"/>
  <c r="D111" i="141"/>
  <c r="E111" i="141"/>
  <c r="F111" i="141"/>
  <c r="G111" i="141"/>
  <c r="H111" i="141"/>
  <c r="I111" i="141"/>
  <c r="J111" i="141"/>
  <c r="K111" i="141"/>
  <c r="L111" i="141"/>
  <c r="M111" i="141"/>
  <c r="N111" i="141"/>
  <c r="O111" i="141"/>
  <c r="P111" i="141"/>
  <c r="Q111" i="141"/>
  <c r="R111" i="141"/>
  <c r="S111" i="141"/>
  <c r="T111" i="141"/>
  <c r="U111" i="141"/>
  <c r="V111" i="141"/>
  <c r="W111" i="141"/>
  <c r="X111" i="141"/>
  <c r="Y111" i="141"/>
  <c r="Z111" i="141"/>
  <c r="AA111" i="141"/>
  <c r="AB111" i="141"/>
  <c r="AC111" i="141"/>
  <c r="AD111" i="141"/>
  <c r="AE111" i="141"/>
  <c r="AF111" i="141"/>
  <c r="AG111" i="141"/>
  <c r="AH111" i="141"/>
  <c r="AI111" i="141"/>
  <c r="AJ111" i="141"/>
  <c r="AK111" i="141"/>
  <c r="AL111" i="141"/>
  <c r="AM111" i="141"/>
  <c r="AN111" i="141"/>
  <c r="AO111" i="141"/>
  <c r="AP111" i="141"/>
  <c r="AQ111" i="141"/>
  <c r="AR111" i="141"/>
  <c r="AS111" i="141"/>
  <c r="AT111" i="141"/>
  <c r="AU111" i="141"/>
  <c r="AV111" i="141"/>
  <c r="AW111" i="141"/>
  <c r="AX111" i="141"/>
  <c r="AY111" i="141"/>
  <c r="AZ111" i="141"/>
  <c r="BA111" i="141"/>
  <c r="BB111" i="141"/>
  <c r="BC111" i="141"/>
  <c r="BD111" i="141"/>
  <c r="BE111" i="141"/>
  <c r="BF111" i="141"/>
  <c r="BG111" i="141"/>
  <c r="BH111" i="141"/>
  <c r="BI111" i="141"/>
  <c r="BJ111" i="141"/>
  <c r="BK111" i="141"/>
  <c r="BL111" i="141"/>
  <c r="BM111" i="141"/>
  <c r="BN111" i="141"/>
  <c r="BO111" i="141"/>
  <c r="BP111" i="141"/>
  <c r="BQ111" i="141"/>
  <c r="BR111" i="141"/>
  <c r="BS111" i="141"/>
  <c r="B112" i="141"/>
  <c r="C112" i="141"/>
  <c r="D112" i="141"/>
  <c r="E112" i="141"/>
  <c r="F112" i="141"/>
  <c r="G112" i="141"/>
  <c r="H112" i="141"/>
  <c r="I112" i="141"/>
  <c r="J112" i="141"/>
  <c r="K112" i="141"/>
  <c r="L112" i="141"/>
  <c r="M112" i="141"/>
  <c r="N112" i="141"/>
  <c r="O112" i="141"/>
  <c r="P112" i="141"/>
  <c r="Q112" i="141"/>
  <c r="R112" i="141"/>
  <c r="S112" i="141"/>
  <c r="T112" i="141"/>
  <c r="U112" i="141"/>
  <c r="V112" i="141"/>
  <c r="W112" i="141"/>
  <c r="X112" i="141"/>
  <c r="Y112" i="141"/>
  <c r="Z112" i="141"/>
  <c r="AA112" i="141"/>
  <c r="AB112" i="141"/>
  <c r="AC112" i="141"/>
  <c r="AD112" i="141"/>
  <c r="AE112" i="141"/>
  <c r="AF112" i="141"/>
  <c r="AG112" i="141"/>
  <c r="AH112" i="141"/>
  <c r="AI112" i="141"/>
  <c r="AJ112" i="141"/>
  <c r="AK112" i="141"/>
  <c r="AL112" i="141"/>
  <c r="AM112" i="141"/>
  <c r="AN112" i="141"/>
  <c r="AO112" i="141"/>
  <c r="AP112" i="141"/>
  <c r="AQ112" i="141"/>
  <c r="AR112" i="141"/>
  <c r="AS112" i="141"/>
  <c r="AT112" i="141"/>
  <c r="AU112" i="141"/>
  <c r="AV112" i="141"/>
  <c r="AW112" i="141"/>
  <c r="AX112" i="141"/>
  <c r="AY112" i="141"/>
  <c r="AZ112" i="141"/>
  <c r="BA112" i="141"/>
  <c r="BB112" i="141"/>
  <c r="BC112" i="141"/>
  <c r="BD112" i="141"/>
  <c r="BE112" i="141"/>
  <c r="BF112" i="141"/>
  <c r="BG112" i="141"/>
  <c r="BH112" i="141"/>
  <c r="BI112" i="141"/>
  <c r="BJ112" i="141"/>
  <c r="BK112" i="141"/>
  <c r="BL112" i="141"/>
  <c r="BM112" i="141"/>
  <c r="BN112" i="141"/>
  <c r="BO112" i="141"/>
  <c r="BP112" i="141"/>
  <c r="BQ112" i="141"/>
  <c r="BR112" i="141"/>
  <c r="BS112" i="141"/>
  <c r="B113" i="141"/>
  <c r="C113" i="141"/>
  <c r="D113" i="141"/>
  <c r="E113" i="141"/>
  <c r="F113" i="141"/>
  <c r="G113" i="141"/>
  <c r="H113" i="141"/>
  <c r="I113" i="141"/>
  <c r="J113" i="141"/>
  <c r="K113" i="141"/>
  <c r="L113" i="141"/>
  <c r="M113" i="141"/>
  <c r="N113" i="141"/>
  <c r="O113" i="141"/>
  <c r="P113" i="141"/>
  <c r="Q113" i="141"/>
  <c r="R113" i="141"/>
  <c r="S113" i="141"/>
  <c r="T113" i="141"/>
  <c r="U113" i="141"/>
  <c r="V113" i="141"/>
  <c r="W113" i="141"/>
  <c r="X113" i="141"/>
  <c r="Y113" i="141"/>
  <c r="Z113" i="141"/>
  <c r="AA113" i="141"/>
  <c r="AB113" i="141"/>
  <c r="AC113" i="141"/>
  <c r="AD113" i="141"/>
  <c r="AE113" i="141"/>
  <c r="AF113" i="141"/>
  <c r="AG113" i="141"/>
  <c r="AH113" i="141"/>
  <c r="AI113" i="141"/>
  <c r="AJ113" i="141"/>
  <c r="AK113" i="141"/>
  <c r="AL113" i="141"/>
  <c r="AM113" i="141"/>
  <c r="AN113" i="141"/>
  <c r="AO113" i="141"/>
  <c r="AP113" i="141"/>
  <c r="AQ113" i="141"/>
  <c r="AR113" i="141"/>
  <c r="AS113" i="141"/>
  <c r="AT113" i="141"/>
  <c r="AU113" i="141"/>
  <c r="AV113" i="141"/>
  <c r="AW113" i="141"/>
  <c r="AX113" i="141"/>
  <c r="AY113" i="141"/>
  <c r="AZ113" i="141"/>
  <c r="BA113" i="141"/>
  <c r="BB113" i="141"/>
  <c r="BC113" i="141"/>
  <c r="BD113" i="141"/>
  <c r="BE113" i="141"/>
  <c r="BF113" i="141"/>
  <c r="BG113" i="141"/>
  <c r="BH113" i="141"/>
  <c r="BI113" i="141"/>
  <c r="BJ113" i="141"/>
  <c r="BK113" i="141"/>
  <c r="BL113" i="141"/>
  <c r="BM113" i="141"/>
  <c r="BN113" i="141"/>
  <c r="BO113" i="141"/>
  <c r="BP113" i="141"/>
  <c r="BQ113" i="141"/>
  <c r="BR113" i="141"/>
  <c r="BS113" i="141"/>
  <c r="B114" i="141"/>
  <c r="C114" i="141"/>
  <c r="D114" i="141"/>
  <c r="E114" i="141"/>
  <c r="F114" i="141"/>
  <c r="G114" i="141"/>
  <c r="H114" i="141"/>
  <c r="I114" i="141"/>
  <c r="J114" i="141"/>
  <c r="K114" i="141"/>
  <c r="L114" i="141"/>
  <c r="M114" i="141"/>
  <c r="N114" i="141"/>
  <c r="O114" i="141"/>
  <c r="P114" i="141"/>
  <c r="Q114" i="141"/>
  <c r="R114" i="141"/>
  <c r="S114" i="141"/>
  <c r="T114" i="141"/>
  <c r="U114" i="141"/>
  <c r="V114" i="141"/>
  <c r="W114" i="141"/>
  <c r="X114" i="141"/>
  <c r="Y114" i="141"/>
  <c r="Z114" i="141"/>
  <c r="AA114" i="141"/>
  <c r="AB114" i="141"/>
  <c r="AC114" i="141"/>
  <c r="AD114" i="141"/>
  <c r="AE114" i="141"/>
  <c r="AF114" i="141"/>
  <c r="AG114" i="141"/>
  <c r="AH114" i="141"/>
  <c r="AI114" i="141"/>
  <c r="AJ114" i="141"/>
  <c r="AK114" i="141"/>
  <c r="AL114" i="141"/>
  <c r="AM114" i="141"/>
  <c r="AN114" i="141"/>
  <c r="AO114" i="141"/>
  <c r="AP114" i="141"/>
  <c r="AQ114" i="141"/>
  <c r="AR114" i="141"/>
  <c r="AS114" i="141"/>
  <c r="AT114" i="141"/>
  <c r="AU114" i="141"/>
  <c r="AV114" i="141"/>
  <c r="AW114" i="141"/>
  <c r="AX114" i="141"/>
  <c r="AY114" i="141"/>
  <c r="AZ114" i="141"/>
  <c r="BA114" i="141"/>
  <c r="BB114" i="141"/>
  <c r="BC114" i="141"/>
  <c r="BD114" i="141"/>
  <c r="BE114" i="141"/>
  <c r="BF114" i="141"/>
  <c r="BG114" i="141"/>
  <c r="BH114" i="141"/>
  <c r="BI114" i="141"/>
  <c r="BJ114" i="141"/>
  <c r="BK114" i="141"/>
  <c r="BL114" i="141"/>
  <c r="BM114" i="141"/>
  <c r="BN114" i="141"/>
  <c r="BO114" i="141"/>
  <c r="BP114" i="141"/>
  <c r="BQ114" i="141"/>
  <c r="BR114" i="141"/>
  <c r="BS114" i="141"/>
  <c r="B115" i="141"/>
  <c r="C115" i="141"/>
  <c r="D115" i="141"/>
  <c r="E115" i="141"/>
  <c r="F115" i="141"/>
  <c r="G115" i="141"/>
  <c r="H115" i="141"/>
  <c r="I115" i="141"/>
  <c r="J115" i="141"/>
  <c r="K115" i="141"/>
  <c r="L115" i="141"/>
  <c r="M115" i="141"/>
  <c r="N115" i="141"/>
  <c r="O115" i="141"/>
  <c r="P115" i="141"/>
  <c r="Q115" i="141"/>
  <c r="R115" i="141"/>
  <c r="S115" i="141"/>
  <c r="T115" i="141"/>
  <c r="U115" i="141"/>
  <c r="V115" i="141"/>
  <c r="W115" i="141"/>
  <c r="X115" i="141"/>
  <c r="Y115" i="141"/>
  <c r="Z115" i="141"/>
  <c r="AA115" i="141"/>
  <c r="AB115" i="141"/>
  <c r="AC115" i="141"/>
  <c r="AD115" i="141"/>
  <c r="AE115" i="141"/>
  <c r="AF115" i="141"/>
  <c r="AG115" i="141"/>
  <c r="AH115" i="141"/>
  <c r="AI115" i="141"/>
  <c r="AJ115" i="141"/>
  <c r="AK115" i="141"/>
  <c r="AL115" i="141"/>
  <c r="AM115" i="141"/>
  <c r="AN115" i="141"/>
  <c r="AO115" i="141"/>
  <c r="AP115" i="141"/>
  <c r="AQ115" i="141"/>
  <c r="AR115" i="141"/>
  <c r="AS115" i="141"/>
  <c r="AT115" i="141"/>
  <c r="AU115" i="141"/>
  <c r="AV115" i="141"/>
  <c r="AW115" i="141"/>
  <c r="AX115" i="141"/>
  <c r="AY115" i="141"/>
  <c r="AZ115" i="141"/>
  <c r="BA115" i="141"/>
  <c r="BB115" i="141"/>
  <c r="BC115" i="141"/>
  <c r="BD115" i="141"/>
  <c r="BE115" i="141"/>
  <c r="BF115" i="141"/>
  <c r="BG115" i="141"/>
  <c r="BH115" i="141"/>
  <c r="BI115" i="141"/>
  <c r="BJ115" i="141"/>
  <c r="BK115" i="141"/>
  <c r="BL115" i="141"/>
  <c r="BM115" i="141"/>
  <c r="BN115" i="141"/>
  <c r="BO115" i="141"/>
  <c r="BP115" i="141"/>
  <c r="BQ115" i="141"/>
  <c r="BR115" i="141"/>
  <c r="BS115" i="141"/>
  <c r="B116" i="141"/>
  <c r="C116" i="141"/>
  <c r="D116" i="141"/>
  <c r="E116" i="141"/>
  <c r="F116" i="141"/>
  <c r="G116" i="141"/>
  <c r="H116" i="141"/>
  <c r="I116" i="141"/>
  <c r="J116" i="141"/>
  <c r="K116" i="141"/>
  <c r="L116" i="141"/>
  <c r="M116" i="141"/>
  <c r="N116" i="141"/>
  <c r="O116" i="141"/>
  <c r="P116" i="141"/>
  <c r="Q116" i="141"/>
  <c r="R116" i="141"/>
  <c r="S116" i="141"/>
  <c r="T116" i="141"/>
  <c r="U116" i="141"/>
  <c r="V116" i="141"/>
  <c r="W116" i="141"/>
  <c r="X116" i="141"/>
  <c r="Y116" i="141"/>
  <c r="Z116" i="141"/>
  <c r="AA116" i="141"/>
  <c r="AB116" i="141"/>
  <c r="AC116" i="141"/>
  <c r="AD116" i="141"/>
  <c r="AE116" i="141"/>
  <c r="AF116" i="141"/>
  <c r="AG116" i="141"/>
  <c r="AH116" i="141"/>
  <c r="AI116" i="141"/>
  <c r="AJ116" i="141"/>
  <c r="AK116" i="141"/>
  <c r="AL116" i="141"/>
  <c r="AM116" i="141"/>
  <c r="AN116" i="141"/>
  <c r="AO116" i="141"/>
  <c r="AP116" i="141"/>
  <c r="AQ116" i="141"/>
  <c r="AR116" i="141"/>
  <c r="AS116" i="141"/>
  <c r="AT116" i="141"/>
  <c r="AU116" i="141"/>
  <c r="AV116" i="141"/>
  <c r="AW116" i="141"/>
  <c r="AX116" i="141"/>
  <c r="AY116" i="141"/>
  <c r="AZ116" i="141"/>
  <c r="BA116" i="141"/>
  <c r="BB116" i="141"/>
  <c r="BC116" i="141"/>
  <c r="BD116" i="141"/>
  <c r="BE116" i="141"/>
  <c r="BF116" i="141"/>
  <c r="BG116" i="141"/>
  <c r="BH116" i="141"/>
  <c r="BI116" i="141"/>
  <c r="BJ116" i="141"/>
  <c r="BK116" i="141"/>
  <c r="BL116" i="141"/>
  <c r="BM116" i="141"/>
  <c r="BN116" i="141"/>
  <c r="BO116" i="141"/>
  <c r="BP116" i="141"/>
  <c r="BQ116" i="141"/>
  <c r="BR116" i="141"/>
  <c r="BS116" i="141"/>
  <c r="B117" i="141"/>
  <c r="C117" i="141"/>
  <c r="D117" i="141"/>
  <c r="E117" i="141"/>
  <c r="F117" i="141"/>
  <c r="G117" i="141"/>
  <c r="H117" i="141"/>
  <c r="I117" i="141"/>
  <c r="J117" i="141"/>
  <c r="K117" i="141"/>
  <c r="L117" i="141"/>
  <c r="M117" i="141"/>
  <c r="N117" i="141"/>
  <c r="O117" i="141"/>
  <c r="P117" i="141"/>
  <c r="Q117" i="141"/>
  <c r="R117" i="141"/>
  <c r="S117" i="141"/>
  <c r="T117" i="141"/>
  <c r="U117" i="141"/>
  <c r="V117" i="141"/>
  <c r="W117" i="141"/>
  <c r="X117" i="141"/>
  <c r="Y117" i="141"/>
  <c r="Z117" i="141"/>
  <c r="AA117" i="141"/>
  <c r="AB117" i="141"/>
  <c r="AC117" i="141"/>
  <c r="AD117" i="141"/>
  <c r="AE117" i="141"/>
  <c r="AF117" i="141"/>
  <c r="AG117" i="141"/>
  <c r="AH117" i="141"/>
  <c r="AI117" i="141"/>
  <c r="AJ117" i="141"/>
  <c r="AK117" i="141"/>
  <c r="AL117" i="141"/>
  <c r="AM117" i="141"/>
  <c r="AN117" i="141"/>
  <c r="AO117" i="141"/>
  <c r="AP117" i="141"/>
  <c r="AQ117" i="141"/>
  <c r="AR117" i="141"/>
  <c r="AS117" i="141"/>
  <c r="AT117" i="141"/>
  <c r="AU117" i="141"/>
  <c r="AV117" i="141"/>
  <c r="AW117" i="141"/>
  <c r="AX117" i="141"/>
  <c r="AY117" i="141"/>
  <c r="AZ117" i="141"/>
  <c r="BA117" i="141"/>
  <c r="BB117" i="141"/>
  <c r="BC117" i="141"/>
  <c r="BD117" i="141"/>
  <c r="BE117" i="141"/>
  <c r="BF117" i="141"/>
  <c r="BG117" i="141"/>
  <c r="BH117" i="141"/>
  <c r="BI117" i="141"/>
  <c r="BJ117" i="141"/>
  <c r="BK117" i="141"/>
  <c r="BL117" i="141"/>
  <c r="BM117" i="141"/>
  <c r="BN117" i="141"/>
  <c r="BO117" i="141"/>
  <c r="BP117" i="141"/>
  <c r="BQ117" i="141"/>
  <c r="BR117" i="141"/>
  <c r="BS117" i="141"/>
  <c r="B118" i="141"/>
  <c r="C118" i="141"/>
  <c r="D118" i="141"/>
  <c r="E118" i="141"/>
  <c r="F118" i="141"/>
  <c r="G118" i="141"/>
  <c r="H118" i="141"/>
  <c r="I118" i="141"/>
  <c r="J118" i="141"/>
  <c r="K118" i="141"/>
  <c r="L118" i="141"/>
  <c r="M118" i="141"/>
  <c r="N118" i="141"/>
  <c r="O118" i="141"/>
  <c r="P118" i="141"/>
  <c r="Q118" i="141"/>
  <c r="R118" i="141"/>
  <c r="S118" i="141"/>
  <c r="T118" i="141"/>
  <c r="U118" i="141"/>
  <c r="V118" i="141"/>
  <c r="W118" i="141"/>
  <c r="X118" i="141"/>
  <c r="Y118" i="141"/>
  <c r="Z118" i="141"/>
  <c r="AA118" i="141"/>
  <c r="AB118" i="141"/>
  <c r="AC118" i="141"/>
  <c r="AD118" i="141"/>
  <c r="AE118" i="141"/>
  <c r="AF118" i="141"/>
  <c r="AG118" i="141"/>
  <c r="AH118" i="141"/>
  <c r="AI118" i="141"/>
  <c r="AJ118" i="141"/>
  <c r="AK118" i="141"/>
  <c r="AL118" i="141"/>
  <c r="AM118" i="141"/>
  <c r="AN118" i="141"/>
  <c r="AO118" i="141"/>
  <c r="AP118" i="141"/>
  <c r="AQ118" i="141"/>
  <c r="AR118" i="141"/>
  <c r="AS118" i="141"/>
  <c r="AT118" i="141"/>
  <c r="AU118" i="141"/>
  <c r="AV118" i="141"/>
  <c r="AW118" i="141"/>
  <c r="AX118" i="141"/>
  <c r="AY118" i="141"/>
  <c r="AZ118" i="141"/>
  <c r="BA118" i="141"/>
  <c r="BB118" i="141"/>
  <c r="BC118" i="141"/>
  <c r="BD118" i="141"/>
  <c r="BE118" i="141"/>
  <c r="BF118" i="141"/>
  <c r="BG118" i="141"/>
  <c r="BH118" i="141"/>
  <c r="BI118" i="141"/>
  <c r="BJ118" i="141"/>
  <c r="BK118" i="141"/>
  <c r="BL118" i="141"/>
  <c r="BM118" i="141"/>
  <c r="BN118" i="141"/>
  <c r="BO118" i="141"/>
  <c r="BP118" i="141"/>
  <c r="BQ118" i="141"/>
  <c r="BR118" i="141"/>
  <c r="BS118" i="141"/>
  <c r="B119" i="141"/>
  <c r="C119" i="141"/>
  <c r="D119" i="141"/>
  <c r="E119" i="141"/>
  <c r="F119" i="141"/>
  <c r="G119" i="141"/>
  <c r="H119" i="141"/>
  <c r="I119" i="141"/>
  <c r="J119" i="141"/>
  <c r="K119" i="141"/>
  <c r="L119" i="141"/>
  <c r="M119" i="141"/>
  <c r="N119" i="141"/>
  <c r="O119" i="141"/>
  <c r="P119" i="141"/>
  <c r="Q119" i="141"/>
  <c r="R119" i="141"/>
  <c r="S119" i="141"/>
  <c r="T119" i="141"/>
  <c r="U119" i="141"/>
  <c r="V119" i="141"/>
  <c r="W119" i="141"/>
  <c r="X119" i="141"/>
  <c r="Y119" i="141"/>
  <c r="Z119" i="141"/>
  <c r="AA119" i="141"/>
  <c r="AB119" i="141"/>
  <c r="AC119" i="141"/>
  <c r="AD119" i="141"/>
  <c r="AE119" i="141"/>
  <c r="AF119" i="141"/>
  <c r="AG119" i="141"/>
  <c r="AH119" i="141"/>
  <c r="AI119" i="141"/>
  <c r="AJ119" i="141"/>
  <c r="AK119" i="141"/>
  <c r="AL119" i="141"/>
  <c r="AM119" i="141"/>
  <c r="AN119" i="141"/>
  <c r="AO119" i="141"/>
  <c r="AP119" i="141"/>
  <c r="AQ119" i="141"/>
  <c r="AR119" i="141"/>
  <c r="AS119" i="141"/>
  <c r="AT119" i="141"/>
  <c r="AU119" i="141"/>
  <c r="AV119" i="141"/>
  <c r="AW119" i="141"/>
  <c r="AX119" i="141"/>
  <c r="AY119" i="141"/>
  <c r="AZ119" i="141"/>
  <c r="BA119" i="141"/>
  <c r="BB119" i="141"/>
  <c r="BC119" i="141"/>
  <c r="BD119" i="141"/>
  <c r="BE119" i="141"/>
  <c r="BF119" i="141"/>
  <c r="BG119" i="141"/>
  <c r="BH119" i="141"/>
  <c r="BI119" i="141"/>
  <c r="BJ119" i="141"/>
  <c r="BK119" i="141"/>
  <c r="BL119" i="141"/>
  <c r="BM119" i="141"/>
  <c r="BN119" i="141"/>
  <c r="BO119" i="141"/>
  <c r="BP119" i="141"/>
  <c r="BQ119" i="141"/>
  <c r="BR119" i="141"/>
  <c r="BS119" i="141"/>
  <c r="B120" i="141"/>
  <c r="C120" i="141"/>
  <c r="D120" i="141"/>
  <c r="E120" i="141"/>
  <c r="F120" i="141"/>
  <c r="G120" i="141"/>
  <c r="H120" i="141"/>
  <c r="I120" i="141"/>
  <c r="J120" i="141"/>
  <c r="K120" i="141"/>
  <c r="L120" i="141"/>
  <c r="M120" i="141"/>
  <c r="N120" i="141"/>
  <c r="O120" i="141"/>
  <c r="P120" i="141"/>
  <c r="Q120" i="141"/>
  <c r="R120" i="141"/>
  <c r="S120" i="141"/>
  <c r="T120" i="141"/>
  <c r="U120" i="141"/>
  <c r="V120" i="141"/>
  <c r="W120" i="141"/>
  <c r="X120" i="141"/>
  <c r="Y120" i="141"/>
  <c r="Z120" i="141"/>
  <c r="AA120" i="141"/>
  <c r="AB120" i="141"/>
  <c r="AC120" i="141"/>
  <c r="AD120" i="141"/>
  <c r="AE120" i="141"/>
  <c r="AF120" i="141"/>
  <c r="AG120" i="141"/>
  <c r="AH120" i="141"/>
  <c r="AI120" i="141"/>
  <c r="AJ120" i="141"/>
  <c r="AK120" i="141"/>
  <c r="AL120" i="141"/>
  <c r="AM120" i="141"/>
  <c r="AN120" i="141"/>
  <c r="AO120" i="141"/>
  <c r="AP120" i="141"/>
  <c r="AQ120" i="141"/>
  <c r="AR120" i="141"/>
  <c r="AS120" i="141"/>
  <c r="AT120" i="141"/>
  <c r="AU120" i="141"/>
  <c r="AV120" i="141"/>
  <c r="AW120" i="141"/>
  <c r="AX120" i="141"/>
  <c r="AY120" i="141"/>
  <c r="AZ120" i="141"/>
  <c r="BA120" i="141"/>
  <c r="BB120" i="141"/>
  <c r="BC120" i="141"/>
  <c r="BD120" i="141"/>
  <c r="BE120" i="141"/>
  <c r="BF120" i="141"/>
  <c r="BG120" i="141"/>
  <c r="BH120" i="141"/>
  <c r="BI120" i="141"/>
  <c r="BJ120" i="141"/>
  <c r="BK120" i="141"/>
  <c r="BL120" i="141"/>
  <c r="BM120" i="141"/>
  <c r="BN120" i="141"/>
  <c r="BO120" i="141"/>
  <c r="BP120" i="141"/>
  <c r="BQ120" i="141"/>
  <c r="BR120" i="141"/>
  <c r="BS120" i="141"/>
  <c r="B121" i="141"/>
  <c r="C121" i="141"/>
  <c r="D121" i="141"/>
  <c r="E121" i="141"/>
  <c r="F121" i="141"/>
  <c r="G121" i="141"/>
  <c r="H121" i="141"/>
  <c r="I121" i="141"/>
  <c r="J121" i="141"/>
  <c r="K121" i="141"/>
  <c r="L121" i="141"/>
  <c r="M121" i="141"/>
  <c r="N121" i="141"/>
  <c r="O121" i="141"/>
  <c r="P121" i="141"/>
  <c r="Q121" i="141"/>
  <c r="R121" i="141"/>
  <c r="S121" i="141"/>
  <c r="T121" i="141"/>
  <c r="U121" i="141"/>
  <c r="V121" i="141"/>
  <c r="W121" i="141"/>
  <c r="X121" i="141"/>
  <c r="Y121" i="141"/>
  <c r="Z121" i="141"/>
  <c r="AA121" i="141"/>
  <c r="AB121" i="141"/>
  <c r="AC121" i="141"/>
  <c r="AD121" i="141"/>
  <c r="AE121" i="141"/>
  <c r="AF121" i="141"/>
  <c r="AG121" i="141"/>
  <c r="AH121" i="141"/>
  <c r="AI121" i="141"/>
  <c r="AJ121" i="141"/>
  <c r="AK121" i="141"/>
  <c r="AL121" i="141"/>
  <c r="AM121" i="141"/>
  <c r="AN121" i="141"/>
  <c r="AO121" i="141"/>
  <c r="AP121" i="141"/>
  <c r="AQ121" i="141"/>
  <c r="AR121" i="141"/>
  <c r="AS121" i="141"/>
  <c r="AT121" i="141"/>
  <c r="AU121" i="141"/>
  <c r="AV121" i="141"/>
  <c r="AW121" i="141"/>
  <c r="AX121" i="141"/>
  <c r="AY121" i="141"/>
  <c r="AZ121" i="141"/>
  <c r="BA121" i="141"/>
  <c r="BB121" i="141"/>
  <c r="BC121" i="141"/>
  <c r="BD121" i="141"/>
  <c r="BE121" i="141"/>
  <c r="BF121" i="141"/>
  <c r="BG121" i="141"/>
  <c r="BH121" i="141"/>
  <c r="BI121" i="141"/>
  <c r="BJ121" i="141"/>
  <c r="BK121" i="141"/>
  <c r="BL121" i="141"/>
  <c r="BM121" i="141"/>
  <c r="BN121" i="141"/>
  <c r="BO121" i="141"/>
  <c r="BP121" i="141"/>
  <c r="BQ121" i="141"/>
  <c r="BR121" i="141"/>
  <c r="BS121" i="141"/>
  <c r="B122" i="141"/>
  <c r="C122" i="141"/>
  <c r="D122" i="141"/>
  <c r="E122" i="141"/>
  <c r="F122" i="141"/>
  <c r="G122" i="141"/>
  <c r="H122" i="141"/>
  <c r="I122" i="141"/>
  <c r="J122" i="141"/>
  <c r="K122" i="141"/>
  <c r="L122" i="141"/>
  <c r="M122" i="141"/>
  <c r="N122" i="141"/>
  <c r="O122" i="141"/>
  <c r="P122" i="141"/>
  <c r="Q122" i="141"/>
  <c r="R122" i="141"/>
  <c r="S122" i="141"/>
  <c r="T122" i="141"/>
  <c r="U122" i="141"/>
  <c r="V122" i="141"/>
  <c r="W122" i="141"/>
  <c r="X122" i="141"/>
  <c r="Y122" i="141"/>
  <c r="Z122" i="141"/>
  <c r="AA122" i="141"/>
  <c r="AB122" i="141"/>
  <c r="AC122" i="141"/>
  <c r="AD122" i="141"/>
  <c r="AE122" i="141"/>
  <c r="AF122" i="141"/>
  <c r="AG122" i="141"/>
  <c r="AH122" i="141"/>
  <c r="AI122" i="141"/>
  <c r="AJ122" i="141"/>
  <c r="AK122" i="141"/>
  <c r="AL122" i="141"/>
  <c r="AM122" i="141"/>
  <c r="AN122" i="141"/>
  <c r="AO122" i="141"/>
  <c r="AP122" i="141"/>
  <c r="AQ122" i="141"/>
  <c r="AR122" i="141"/>
  <c r="AS122" i="141"/>
  <c r="AT122" i="141"/>
  <c r="AU122" i="141"/>
  <c r="AV122" i="141"/>
  <c r="AW122" i="141"/>
  <c r="AX122" i="141"/>
  <c r="AY122" i="141"/>
  <c r="AZ122" i="141"/>
  <c r="BA122" i="141"/>
  <c r="BB122" i="141"/>
  <c r="BC122" i="141"/>
  <c r="BD122" i="141"/>
  <c r="BE122" i="141"/>
  <c r="BF122" i="141"/>
  <c r="BG122" i="141"/>
  <c r="BH122" i="141"/>
  <c r="BI122" i="141"/>
  <c r="BJ122" i="141"/>
  <c r="BK122" i="141"/>
  <c r="BL122" i="141"/>
  <c r="BM122" i="141"/>
  <c r="BN122" i="141"/>
  <c r="BO122" i="141"/>
  <c r="BP122" i="141"/>
  <c r="BQ122" i="141"/>
  <c r="BR122" i="141"/>
  <c r="BS122" i="141"/>
  <c r="B123" i="141"/>
  <c r="C123" i="141"/>
  <c r="D123" i="141"/>
  <c r="E123" i="141"/>
  <c r="F123" i="141"/>
  <c r="G123" i="141"/>
  <c r="H123" i="141"/>
  <c r="I123" i="141"/>
  <c r="J123" i="141"/>
  <c r="K123" i="141"/>
  <c r="L123" i="141"/>
  <c r="M123" i="141"/>
  <c r="N123" i="141"/>
  <c r="O123" i="141"/>
  <c r="P123" i="141"/>
  <c r="Q123" i="141"/>
  <c r="R123" i="141"/>
  <c r="S123" i="141"/>
  <c r="T123" i="141"/>
  <c r="U123" i="141"/>
  <c r="V123" i="141"/>
  <c r="W123" i="141"/>
  <c r="X123" i="141"/>
  <c r="Y123" i="141"/>
  <c r="Z123" i="141"/>
  <c r="AA123" i="141"/>
  <c r="AB123" i="141"/>
  <c r="AC123" i="141"/>
  <c r="AD123" i="141"/>
  <c r="AE123" i="141"/>
  <c r="AF123" i="141"/>
  <c r="AG123" i="141"/>
  <c r="AH123" i="141"/>
  <c r="AI123" i="141"/>
  <c r="AJ123" i="141"/>
  <c r="AK123" i="141"/>
  <c r="AL123" i="141"/>
  <c r="AM123" i="141"/>
  <c r="AN123" i="141"/>
  <c r="AO123" i="141"/>
  <c r="AP123" i="141"/>
  <c r="AQ123" i="141"/>
  <c r="AR123" i="141"/>
  <c r="AS123" i="141"/>
  <c r="AT123" i="141"/>
  <c r="AU123" i="141"/>
  <c r="AV123" i="141"/>
  <c r="AW123" i="141"/>
  <c r="AX123" i="141"/>
  <c r="AY123" i="141"/>
  <c r="AZ123" i="141"/>
  <c r="BA123" i="141"/>
  <c r="BB123" i="141"/>
  <c r="BC123" i="141"/>
  <c r="BD123" i="141"/>
  <c r="BE123" i="141"/>
  <c r="BF123" i="141"/>
  <c r="BG123" i="141"/>
  <c r="BH123" i="141"/>
  <c r="BI123" i="141"/>
  <c r="BJ123" i="141"/>
  <c r="BK123" i="141"/>
  <c r="BL123" i="141"/>
  <c r="BM123" i="141"/>
  <c r="BN123" i="141"/>
  <c r="BO123" i="141"/>
  <c r="BP123" i="141"/>
  <c r="BQ123" i="141"/>
  <c r="BR123" i="141"/>
  <c r="BS123" i="141"/>
  <c r="B124" i="141"/>
  <c r="C124" i="141"/>
  <c r="D124" i="141"/>
  <c r="E124" i="141"/>
  <c r="F124" i="141"/>
  <c r="G124" i="141"/>
  <c r="H124" i="141"/>
  <c r="I124" i="141"/>
  <c r="J124" i="141"/>
  <c r="K124" i="141"/>
  <c r="L124" i="141"/>
  <c r="M124" i="141"/>
  <c r="N124" i="141"/>
  <c r="O124" i="141"/>
  <c r="P124" i="141"/>
  <c r="Q124" i="141"/>
  <c r="R124" i="141"/>
  <c r="S124" i="141"/>
  <c r="T124" i="141"/>
  <c r="U124" i="141"/>
  <c r="V124" i="141"/>
  <c r="W124" i="141"/>
  <c r="X124" i="141"/>
  <c r="Y124" i="141"/>
  <c r="Z124" i="141"/>
  <c r="AA124" i="141"/>
  <c r="AB124" i="141"/>
  <c r="AC124" i="141"/>
  <c r="AD124" i="141"/>
  <c r="AE124" i="141"/>
  <c r="AF124" i="141"/>
  <c r="AG124" i="141"/>
  <c r="AH124" i="141"/>
  <c r="AI124" i="141"/>
  <c r="AJ124" i="141"/>
  <c r="AK124" i="141"/>
  <c r="AL124" i="141"/>
  <c r="AM124" i="141"/>
  <c r="AN124" i="141"/>
  <c r="AO124" i="141"/>
  <c r="AP124" i="141"/>
  <c r="AQ124" i="141"/>
  <c r="AR124" i="141"/>
  <c r="AS124" i="141"/>
  <c r="AT124" i="141"/>
  <c r="AU124" i="141"/>
  <c r="AV124" i="141"/>
  <c r="AW124" i="141"/>
  <c r="AX124" i="141"/>
  <c r="AY124" i="141"/>
  <c r="AZ124" i="141"/>
  <c r="BA124" i="141"/>
  <c r="BB124" i="141"/>
  <c r="BC124" i="141"/>
  <c r="BD124" i="141"/>
  <c r="BE124" i="141"/>
  <c r="BF124" i="141"/>
  <c r="BG124" i="141"/>
  <c r="BH124" i="141"/>
  <c r="BI124" i="141"/>
  <c r="BJ124" i="141"/>
  <c r="BK124" i="141"/>
  <c r="BL124" i="141"/>
  <c r="BM124" i="141"/>
  <c r="BN124" i="141"/>
  <c r="BO124" i="141"/>
  <c r="BP124" i="141"/>
  <c r="BQ124" i="141"/>
  <c r="BR124" i="141"/>
  <c r="BS124" i="141"/>
  <c r="B125" i="141"/>
  <c r="C125" i="141"/>
  <c r="D125" i="141"/>
  <c r="E125" i="141"/>
  <c r="F125" i="141"/>
  <c r="G125" i="141"/>
  <c r="H125" i="141"/>
  <c r="I125" i="141"/>
  <c r="J125" i="141"/>
  <c r="K125" i="141"/>
  <c r="L125" i="141"/>
  <c r="M125" i="141"/>
  <c r="N125" i="141"/>
  <c r="O125" i="141"/>
  <c r="P125" i="141"/>
  <c r="Q125" i="141"/>
  <c r="R125" i="141"/>
  <c r="S125" i="141"/>
  <c r="T125" i="141"/>
  <c r="U125" i="141"/>
  <c r="V125" i="141"/>
  <c r="W125" i="141"/>
  <c r="X125" i="141"/>
  <c r="Y125" i="141"/>
  <c r="Z125" i="141"/>
  <c r="AA125" i="141"/>
  <c r="AB125" i="141"/>
  <c r="AC125" i="141"/>
  <c r="AD125" i="141"/>
  <c r="AE125" i="141"/>
  <c r="AF125" i="141"/>
  <c r="AG125" i="141"/>
  <c r="AH125" i="141"/>
  <c r="AI125" i="141"/>
  <c r="AJ125" i="141"/>
  <c r="AK125" i="141"/>
  <c r="AL125" i="141"/>
  <c r="AM125" i="141"/>
  <c r="AN125" i="141"/>
  <c r="AO125" i="141"/>
  <c r="AP125" i="141"/>
  <c r="AQ125" i="141"/>
  <c r="AR125" i="141"/>
  <c r="AS125" i="141"/>
  <c r="AT125" i="141"/>
  <c r="AU125" i="141"/>
  <c r="AV125" i="141"/>
  <c r="AW125" i="141"/>
  <c r="AX125" i="141"/>
  <c r="AY125" i="141"/>
  <c r="AZ125" i="141"/>
  <c r="BA125" i="141"/>
  <c r="BB125" i="141"/>
  <c r="BC125" i="141"/>
  <c r="BD125" i="141"/>
  <c r="BE125" i="141"/>
  <c r="BF125" i="141"/>
  <c r="BG125" i="141"/>
  <c r="BH125" i="141"/>
  <c r="BI125" i="141"/>
  <c r="BJ125" i="141"/>
  <c r="BK125" i="141"/>
  <c r="BL125" i="141"/>
  <c r="BM125" i="141"/>
  <c r="BN125" i="141"/>
  <c r="BO125" i="141"/>
  <c r="BP125" i="141"/>
  <c r="BQ125" i="141"/>
  <c r="BR125" i="141"/>
  <c r="BS125" i="141"/>
  <c r="B126" i="141"/>
  <c r="C126" i="141"/>
  <c r="D126" i="141"/>
  <c r="E126" i="141"/>
  <c r="F126" i="141"/>
  <c r="G126" i="141"/>
  <c r="H126" i="141"/>
  <c r="I126" i="141"/>
  <c r="J126" i="141"/>
  <c r="K126" i="141"/>
  <c r="L126" i="141"/>
  <c r="M126" i="141"/>
  <c r="N126" i="141"/>
  <c r="O126" i="141"/>
  <c r="P126" i="141"/>
  <c r="Q126" i="141"/>
  <c r="R126" i="141"/>
  <c r="S126" i="141"/>
  <c r="T126" i="141"/>
  <c r="U126" i="141"/>
  <c r="V126" i="141"/>
  <c r="W126" i="141"/>
  <c r="X126" i="141"/>
  <c r="Y126" i="141"/>
  <c r="Z126" i="141"/>
  <c r="AA126" i="141"/>
  <c r="AB126" i="141"/>
  <c r="AC126" i="141"/>
  <c r="AD126" i="141"/>
  <c r="AE126" i="141"/>
  <c r="AF126" i="141"/>
  <c r="AG126" i="141"/>
  <c r="AH126" i="141"/>
  <c r="AI126" i="141"/>
  <c r="AJ126" i="141"/>
  <c r="AK126" i="141"/>
  <c r="AL126" i="141"/>
  <c r="AM126" i="141"/>
  <c r="AN126" i="141"/>
  <c r="AO126" i="141"/>
  <c r="AP126" i="141"/>
  <c r="AQ126" i="141"/>
  <c r="AR126" i="141"/>
  <c r="AS126" i="141"/>
  <c r="AT126" i="141"/>
  <c r="AU126" i="141"/>
  <c r="AV126" i="141"/>
  <c r="AW126" i="141"/>
  <c r="AX126" i="141"/>
  <c r="AY126" i="141"/>
  <c r="AZ126" i="141"/>
  <c r="BA126" i="141"/>
  <c r="BB126" i="141"/>
  <c r="BC126" i="141"/>
  <c r="BD126" i="141"/>
  <c r="BE126" i="141"/>
  <c r="BF126" i="141"/>
  <c r="BG126" i="141"/>
  <c r="BH126" i="141"/>
  <c r="BI126" i="141"/>
  <c r="BJ126" i="141"/>
  <c r="BK126" i="141"/>
  <c r="BL126" i="141"/>
  <c r="BM126" i="141"/>
  <c r="BN126" i="141"/>
  <c r="BO126" i="141"/>
  <c r="BP126" i="141"/>
  <c r="BQ126" i="141"/>
  <c r="BR126" i="141"/>
  <c r="BS126" i="141"/>
  <c r="B127" i="141"/>
  <c r="C127" i="141"/>
  <c r="D127" i="141"/>
  <c r="E127" i="141"/>
  <c r="F127" i="141"/>
  <c r="G127" i="141"/>
  <c r="H127" i="141"/>
  <c r="I127" i="141"/>
  <c r="J127" i="141"/>
  <c r="K127" i="141"/>
  <c r="L127" i="141"/>
  <c r="M127" i="141"/>
  <c r="N127" i="141"/>
  <c r="O127" i="141"/>
  <c r="P127" i="141"/>
  <c r="Q127" i="141"/>
  <c r="R127" i="141"/>
  <c r="S127" i="141"/>
  <c r="T127" i="141"/>
  <c r="U127" i="141"/>
  <c r="V127" i="141"/>
  <c r="W127" i="141"/>
  <c r="X127" i="141"/>
  <c r="Y127" i="141"/>
  <c r="Z127" i="141"/>
  <c r="AA127" i="141"/>
  <c r="AB127" i="141"/>
  <c r="AC127" i="141"/>
  <c r="AD127" i="141"/>
  <c r="AE127" i="141"/>
  <c r="AF127" i="141"/>
  <c r="AG127" i="141"/>
  <c r="AH127" i="141"/>
  <c r="AI127" i="141"/>
  <c r="AJ127" i="141"/>
  <c r="AK127" i="141"/>
  <c r="AL127" i="141"/>
  <c r="AM127" i="141"/>
  <c r="AN127" i="141"/>
  <c r="AO127" i="141"/>
  <c r="AP127" i="141"/>
  <c r="AQ127" i="141"/>
  <c r="AR127" i="141"/>
  <c r="AS127" i="141"/>
  <c r="AT127" i="141"/>
  <c r="AU127" i="141"/>
  <c r="AV127" i="141"/>
  <c r="AW127" i="141"/>
  <c r="AX127" i="141"/>
  <c r="AY127" i="141"/>
  <c r="AZ127" i="141"/>
  <c r="BA127" i="141"/>
  <c r="BB127" i="141"/>
  <c r="BC127" i="141"/>
  <c r="BD127" i="141"/>
  <c r="BE127" i="141"/>
  <c r="BF127" i="141"/>
  <c r="BG127" i="141"/>
  <c r="BH127" i="141"/>
  <c r="BI127" i="141"/>
  <c r="BJ127" i="141"/>
  <c r="BK127" i="141"/>
  <c r="BL127" i="141"/>
  <c r="BM127" i="141"/>
  <c r="BN127" i="141"/>
  <c r="BO127" i="141"/>
  <c r="BP127" i="141"/>
  <c r="BQ127" i="141"/>
  <c r="BR127" i="141"/>
  <c r="BS127" i="141"/>
  <c r="B128" i="141"/>
  <c r="C128" i="141"/>
  <c r="D128" i="141"/>
  <c r="E128" i="141"/>
  <c r="F128" i="141"/>
  <c r="G128" i="141"/>
  <c r="H128" i="141"/>
  <c r="I128" i="141"/>
  <c r="J128" i="141"/>
  <c r="K128" i="141"/>
  <c r="L128" i="141"/>
  <c r="M128" i="141"/>
  <c r="N128" i="141"/>
  <c r="O128" i="141"/>
  <c r="P128" i="141"/>
  <c r="Q128" i="141"/>
  <c r="R128" i="141"/>
  <c r="S128" i="141"/>
  <c r="T128" i="141"/>
  <c r="U128" i="141"/>
  <c r="V128" i="141"/>
  <c r="W128" i="141"/>
  <c r="X128" i="141"/>
  <c r="Y128" i="141"/>
  <c r="Z128" i="141"/>
  <c r="AA128" i="141"/>
  <c r="AB128" i="141"/>
  <c r="AC128" i="141"/>
  <c r="AD128" i="141"/>
  <c r="AE128" i="141"/>
  <c r="AF128" i="141"/>
  <c r="AG128" i="141"/>
  <c r="AH128" i="141"/>
  <c r="AI128" i="141"/>
  <c r="AJ128" i="141"/>
  <c r="AK128" i="141"/>
  <c r="AL128" i="141"/>
  <c r="AM128" i="141"/>
  <c r="AN128" i="141"/>
  <c r="AO128" i="141"/>
  <c r="AP128" i="141"/>
  <c r="AQ128" i="141"/>
  <c r="AR128" i="141"/>
  <c r="AS128" i="141"/>
  <c r="AT128" i="141"/>
  <c r="AU128" i="141"/>
  <c r="AV128" i="141"/>
  <c r="AW128" i="141"/>
  <c r="AX128" i="141"/>
  <c r="AY128" i="141"/>
  <c r="AZ128" i="141"/>
  <c r="BA128" i="141"/>
  <c r="BB128" i="141"/>
  <c r="BC128" i="141"/>
  <c r="BD128" i="141"/>
  <c r="BE128" i="141"/>
  <c r="BF128" i="141"/>
  <c r="BG128" i="141"/>
  <c r="BH128" i="141"/>
  <c r="BI128" i="141"/>
  <c r="BJ128" i="141"/>
  <c r="BK128" i="141"/>
  <c r="BL128" i="141"/>
  <c r="BM128" i="141"/>
  <c r="BN128" i="141"/>
  <c r="BO128" i="141"/>
  <c r="BP128" i="141"/>
  <c r="BQ128" i="141"/>
  <c r="BR128" i="141"/>
  <c r="BS128" i="141"/>
  <c r="B129" i="141"/>
  <c r="C129" i="141"/>
  <c r="D129" i="141"/>
  <c r="E129" i="141"/>
  <c r="F129" i="141"/>
  <c r="G129" i="141"/>
  <c r="H129" i="141"/>
  <c r="I129" i="141"/>
  <c r="J129" i="141"/>
  <c r="K129" i="141"/>
  <c r="L129" i="141"/>
  <c r="M129" i="141"/>
  <c r="N129" i="141"/>
  <c r="O129" i="141"/>
  <c r="P129" i="141"/>
  <c r="Q129" i="141"/>
  <c r="R129" i="141"/>
  <c r="S129" i="141"/>
  <c r="T129" i="141"/>
  <c r="U129" i="141"/>
  <c r="V129" i="141"/>
  <c r="W129" i="141"/>
  <c r="X129" i="141"/>
  <c r="Y129" i="141"/>
  <c r="Z129" i="141"/>
  <c r="AA129" i="141"/>
  <c r="AB129" i="141"/>
  <c r="AC129" i="141"/>
  <c r="AD129" i="141"/>
  <c r="AE129" i="141"/>
  <c r="AF129" i="141"/>
  <c r="AG129" i="141"/>
  <c r="AH129" i="141"/>
  <c r="AI129" i="141"/>
  <c r="AJ129" i="141"/>
  <c r="AK129" i="141"/>
  <c r="AL129" i="141"/>
  <c r="AM129" i="141"/>
  <c r="AN129" i="141"/>
  <c r="AO129" i="141"/>
  <c r="AP129" i="141"/>
  <c r="AQ129" i="141"/>
  <c r="AR129" i="141"/>
  <c r="AS129" i="141"/>
  <c r="AT129" i="141"/>
  <c r="AU129" i="141"/>
  <c r="AV129" i="141"/>
  <c r="AW129" i="141"/>
  <c r="AX129" i="141"/>
  <c r="AY129" i="141"/>
  <c r="AZ129" i="141"/>
  <c r="BA129" i="141"/>
  <c r="BB129" i="141"/>
  <c r="BC129" i="141"/>
  <c r="BD129" i="141"/>
  <c r="BE129" i="141"/>
  <c r="BF129" i="141"/>
  <c r="BG129" i="141"/>
  <c r="BH129" i="141"/>
  <c r="BI129" i="141"/>
  <c r="BJ129" i="141"/>
  <c r="BK129" i="141"/>
  <c r="BL129" i="141"/>
  <c r="BM129" i="141"/>
  <c r="BN129" i="141"/>
  <c r="BO129" i="141"/>
  <c r="BP129" i="141"/>
  <c r="BQ129" i="141"/>
  <c r="BR129" i="141"/>
  <c r="BS129" i="141"/>
  <c r="B130" i="141"/>
  <c r="C130" i="141"/>
  <c r="D130" i="141"/>
  <c r="E130" i="141"/>
  <c r="F130" i="141"/>
  <c r="G130" i="141"/>
  <c r="H130" i="141"/>
  <c r="I130" i="141"/>
  <c r="J130" i="141"/>
  <c r="K130" i="141"/>
  <c r="L130" i="141"/>
  <c r="M130" i="141"/>
  <c r="N130" i="141"/>
  <c r="O130" i="141"/>
  <c r="P130" i="141"/>
  <c r="Q130" i="141"/>
  <c r="R130" i="141"/>
  <c r="S130" i="141"/>
  <c r="T130" i="141"/>
  <c r="U130" i="141"/>
  <c r="V130" i="141"/>
  <c r="W130" i="141"/>
  <c r="X130" i="141"/>
  <c r="Y130" i="141"/>
  <c r="Z130" i="141"/>
  <c r="AA130" i="141"/>
  <c r="AB130" i="141"/>
  <c r="AC130" i="141"/>
  <c r="AD130" i="141"/>
  <c r="AE130" i="141"/>
  <c r="AF130" i="141"/>
  <c r="AG130" i="141"/>
  <c r="AH130" i="141"/>
  <c r="AI130" i="141"/>
  <c r="AJ130" i="141"/>
  <c r="AK130" i="141"/>
  <c r="AL130" i="141"/>
  <c r="AM130" i="141"/>
  <c r="AN130" i="141"/>
  <c r="AO130" i="141"/>
  <c r="AP130" i="141"/>
  <c r="AQ130" i="141"/>
  <c r="AR130" i="141"/>
  <c r="AS130" i="141"/>
  <c r="AT130" i="141"/>
  <c r="AU130" i="141"/>
  <c r="AV130" i="141"/>
  <c r="AW130" i="141"/>
  <c r="AX130" i="141"/>
  <c r="AY130" i="141"/>
  <c r="AZ130" i="141"/>
  <c r="BA130" i="141"/>
  <c r="BB130" i="141"/>
  <c r="BC130" i="141"/>
  <c r="BD130" i="141"/>
  <c r="BE130" i="141"/>
  <c r="BF130" i="141"/>
  <c r="BG130" i="141"/>
  <c r="BH130" i="141"/>
  <c r="BI130" i="141"/>
  <c r="BJ130" i="141"/>
  <c r="BK130" i="141"/>
  <c r="BL130" i="141"/>
  <c r="BM130" i="141"/>
  <c r="BN130" i="141"/>
  <c r="BO130" i="141"/>
  <c r="BP130" i="141"/>
  <c r="BQ130" i="141"/>
  <c r="BR130" i="141"/>
  <c r="BS130" i="141"/>
  <c r="B131" i="141"/>
  <c r="C131" i="141"/>
  <c r="D131" i="141"/>
  <c r="E131" i="141"/>
  <c r="F131" i="141"/>
  <c r="G131" i="141"/>
  <c r="H131" i="141"/>
  <c r="I131" i="141"/>
  <c r="J131" i="141"/>
  <c r="K131" i="141"/>
  <c r="L131" i="141"/>
  <c r="M131" i="141"/>
  <c r="N131" i="141"/>
  <c r="O131" i="141"/>
  <c r="P131" i="141"/>
  <c r="Q131" i="141"/>
  <c r="R131" i="141"/>
  <c r="S131" i="141"/>
  <c r="T131" i="141"/>
  <c r="U131" i="141"/>
  <c r="V131" i="141"/>
  <c r="W131" i="141"/>
  <c r="X131" i="141"/>
  <c r="Y131" i="141"/>
  <c r="Z131" i="141"/>
  <c r="AA131" i="141"/>
  <c r="AB131" i="141"/>
  <c r="AC131" i="141"/>
  <c r="AD131" i="141"/>
  <c r="AE131" i="141"/>
  <c r="AF131" i="141"/>
  <c r="AG131" i="141"/>
  <c r="AH131" i="141"/>
  <c r="AI131" i="141"/>
  <c r="AJ131" i="141"/>
  <c r="AK131" i="141"/>
  <c r="AL131" i="141"/>
  <c r="AM131" i="141"/>
  <c r="AN131" i="141"/>
  <c r="AO131" i="141"/>
  <c r="AP131" i="141"/>
  <c r="AQ131" i="141"/>
  <c r="AR131" i="141"/>
  <c r="AS131" i="141"/>
  <c r="AT131" i="141"/>
  <c r="AU131" i="141"/>
  <c r="AV131" i="141"/>
  <c r="AW131" i="141"/>
  <c r="AX131" i="141"/>
  <c r="AY131" i="141"/>
  <c r="AZ131" i="141"/>
  <c r="BA131" i="141"/>
  <c r="BB131" i="141"/>
  <c r="BC131" i="141"/>
  <c r="BD131" i="141"/>
  <c r="BE131" i="141"/>
  <c r="BF131" i="141"/>
  <c r="BG131" i="141"/>
  <c r="BH131" i="141"/>
  <c r="BI131" i="141"/>
  <c r="BJ131" i="141"/>
  <c r="BK131" i="141"/>
  <c r="BL131" i="141"/>
  <c r="BM131" i="141"/>
  <c r="BN131" i="141"/>
  <c r="BO131" i="141"/>
  <c r="BP131" i="141"/>
  <c r="BQ131" i="141"/>
  <c r="BR131" i="141"/>
  <c r="BS131" i="141"/>
  <c r="B132" i="141"/>
  <c r="C132" i="141"/>
  <c r="D132" i="141"/>
  <c r="E132" i="141"/>
  <c r="F132" i="141"/>
  <c r="G132" i="141"/>
  <c r="H132" i="141"/>
  <c r="I132" i="141"/>
  <c r="J132" i="141"/>
  <c r="K132" i="141"/>
  <c r="L132" i="141"/>
  <c r="M132" i="141"/>
  <c r="N132" i="141"/>
  <c r="O132" i="141"/>
  <c r="P132" i="141"/>
  <c r="Q132" i="141"/>
  <c r="R132" i="141"/>
  <c r="S132" i="141"/>
  <c r="T132" i="141"/>
  <c r="U132" i="141"/>
  <c r="V132" i="141"/>
  <c r="W132" i="141"/>
  <c r="X132" i="141"/>
  <c r="Y132" i="141"/>
  <c r="Z132" i="141"/>
  <c r="AA132" i="141"/>
  <c r="AB132" i="141"/>
  <c r="AC132" i="141"/>
  <c r="AD132" i="141"/>
  <c r="AE132" i="141"/>
  <c r="AF132" i="141"/>
  <c r="AG132" i="141"/>
  <c r="AH132" i="141"/>
  <c r="AI132" i="141"/>
  <c r="AJ132" i="141"/>
  <c r="AK132" i="141"/>
  <c r="AL132" i="141"/>
  <c r="AM132" i="141"/>
  <c r="AN132" i="141"/>
  <c r="AO132" i="141"/>
  <c r="AP132" i="141"/>
  <c r="AQ132" i="141"/>
  <c r="AR132" i="141"/>
  <c r="AS132" i="141"/>
  <c r="AT132" i="141"/>
  <c r="AU132" i="141"/>
  <c r="AV132" i="141"/>
  <c r="AW132" i="141"/>
  <c r="AX132" i="141"/>
  <c r="AY132" i="141"/>
  <c r="AZ132" i="141"/>
  <c r="BA132" i="141"/>
  <c r="BB132" i="141"/>
  <c r="BC132" i="141"/>
  <c r="BD132" i="141"/>
  <c r="BE132" i="141"/>
  <c r="BF132" i="141"/>
  <c r="BG132" i="141"/>
  <c r="BH132" i="141"/>
  <c r="BI132" i="141"/>
  <c r="BJ132" i="141"/>
  <c r="BK132" i="141"/>
  <c r="BL132" i="141"/>
  <c r="BM132" i="141"/>
  <c r="BN132" i="141"/>
  <c r="BO132" i="141"/>
  <c r="BP132" i="141"/>
  <c r="BQ132" i="141"/>
  <c r="BR132" i="141"/>
  <c r="BS132" i="141"/>
  <c r="B133" i="141"/>
  <c r="C133" i="141"/>
  <c r="D133" i="141"/>
  <c r="E133" i="141"/>
  <c r="F133" i="141"/>
  <c r="G133" i="141"/>
  <c r="H133" i="141"/>
  <c r="I133" i="141"/>
  <c r="J133" i="141"/>
  <c r="K133" i="141"/>
  <c r="L133" i="141"/>
  <c r="M133" i="141"/>
  <c r="N133" i="141"/>
  <c r="O133" i="141"/>
  <c r="P133" i="141"/>
  <c r="Q133" i="141"/>
  <c r="R133" i="141"/>
  <c r="S133" i="141"/>
  <c r="T133" i="141"/>
  <c r="U133" i="141"/>
  <c r="V133" i="141"/>
  <c r="W133" i="141"/>
  <c r="X133" i="141"/>
  <c r="Y133" i="141"/>
  <c r="Z133" i="141"/>
  <c r="AA133" i="141"/>
  <c r="AB133" i="141"/>
  <c r="AC133" i="141"/>
  <c r="AD133" i="141"/>
  <c r="AE133" i="141"/>
  <c r="AF133" i="141"/>
  <c r="AG133" i="141"/>
  <c r="AH133" i="141"/>
  <c r="AI133" i="141"/>
  <c r="AJ133" i="141"/>
  <c r="AK133" i="141"/>
  <c r="AL133" i="141"/>
  <c r="AM133" i="141"/>
  <c r="AN133" i="141"/>
  <c r="AO133" i="141"/>
  <c r="AP133" i="141"/>
  <c r="AQ133" i="141"/>
  <c r="AR133" i="141"/>
  <c r="AS133" i="141"/>
  <c r="AT133" i="141"/>
  <c r="AU133" i="141"/>
  <c r="AV133" i="141"/>
  <c r="AW133" i="141"/>
  <c r="AX133" i="141"/>
  <c r="AY133" i="141"/>
  <c r="AZ133" i="141"/>
  <c r="BA133" i="141"/>
  <c r="BB133" i="141"/>
  <c r="BC133" i="141"/>
  <c r="BD133" i="141"/>
  <c r="BE133" i="141"/>
  <c r="BF133" i="141"/>
  <c r="BG133" i="141"/>
  <c r="BH133" i="141"/>
  <c r="BI133" i="141"/>
  <c r="BJ133" i="141"/>
  <c r="BK133" i="141"/>
  <c r="BL133" i="141"/>
  <c r="BM133" i="141"/>
  <c r="BN133" i="141"/>
  <c r="BO133" i="141"/>
  <c r="BP133" i="141"/>
  <c r="BQ133" i="141"/>
  <c r="BR133" i="141"/>
  <c r="BS133" i="141"/>
  <c r="C6" i="141"/>
  <c r="D6" i="141"/>
  <c r="E6" i="141"/>
  <c r="F6" i="141"/>
  <c r="G6" i="141"/>
  <c r="H6" i="141"/>
  <c r="H1" i="141" s="1"/>
  <c r="I6" i="141"/>
  <c r="J6" i="141"/>
  <c r="K6" i="141"/>
  <c r="L6" i="141"/>
  <c r="M6" i="141"/>
  <c r="N6" i="141"/>
  <c r="O6" i="141"/>
  <c r="P6" i="141"/>
  <c r="Q6" i="141"/>
  <c r="R6" i="141"/>
  <c r="S6" i="141"/>
  <c r="T6" i="141"/>
  <c r="U6" i="141"/>
  <c r="V6" i="141"/>
  <c r="W6" i="141"/>
  <c r="X6" i="141"/>
  <c r="Y6" i="141"/>
  <c r="Z6" i="141"/>
  <c r="AA6" i="141"/>
  <c r="AB6" i="141"/>
  <c r="AC6" i="141"/>
  <c r="AD6" i="141"/>
  <c r="AE6" i="141"/>
  <c r="AF6" i="141"/>
  <c r="AG6" i="141"/>
  <c r="AH6" i="141"/>
  <c r="AI6" i="141"/>
  <c r="AJ6" i="141"/>
  <c r="AK6" i="141"/>
  <c r="AL6" i="141"/>
  <c r="AM6" i="141"/>
  <c r="AN6" i="141"/>
  <c r="AO6" i="141"/>
  <c r="AP6" i="141"/>
  <c r="AQ6" i="141"/>
  <c r="AR6" i="141"/>
  <c r="AS6" i="141"/>
  <c r="AT6" i="141"/>
  <c r="AU6" i="141"/>
  <c r="AV6" i="141"/>
  <c r="AW6" i="141"/>
  <c r="AX6" i="141"/>
  <c r="AY6" i="141"/>
  <c r="AZ6" i="141"/>
  <c r="BA6" i="141"/>
  <c r="BB6" i="141"/>
  <c r="BC6" i="141"/>
  <c r="BD6" i="141"/>
  <c r="BE6" i="141"/>
  <c r="BF6" i="141"/>
  <c r="BG6" i="141"/>
  <c r="BH6" i="141"/>
  <c r="BI6" i="141"/>
  <c r="BJ6" i="141"/>
  <c r="BK6" i="141"/>
  <c r="BL6" i="141"/>
  <c r="BM6" i="141"/>
  <c r="BN6" i="141"/>
  <c r="BO6" i="141"/>
  <c r="BP6" i="141"/>
  <c r="BQ6" i="141"/>
  <c r="BR6" i="141"/>
  <c r="BS6" i="141"/>
  <c r="B6" i="141"/>
  <c r="H1" i="140"/>
  <c r="F136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6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6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6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<sst xmlns="http://schemas.openxmlformats.org/spreadsheetml/2006/main" count="6287" uniqueCount="756">
  <si>
    <t>WYSZCZEGÓLNIENIE</t>
  </si>
  <si>
    <t>Rok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</si>
  <si>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</si>
  <si>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</si>
  <si>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</si>
  <si>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</si>
  <si>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</si>
  <si>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</si>
  <si>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</si>
  <si>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</si>
  <si>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</si>
  <si>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</si>
  <si>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</si>
  <si>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</si>
  <si>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</si>
  <si>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</si>
  <si>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</si>
  <si>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</si>
  <si>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</si>
  <si>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</si>
  <si>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</si>
  <si>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</si>
  <si>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</si>
  <si>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</si>
  <si>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</si>
  <si>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</si>
  <si>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</si>
  <si>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</si>
  <si>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</si>
  <si>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</si>
  <si>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</si>
  <si>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</si>
  <si>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</si>
  <si>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</si>
  <si>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</si>
  <si>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</si>
  <si>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</si>
  <si>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</si>
  <si>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</si>
  <si>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</si>
  <si>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</si>
  <si>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</si>
  <si>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</si>
  <si>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</si>
  <si>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</si>
  <si>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</si>
  <si>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</si>
  <si>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</si>
  <si>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</si>
  <si>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</si>
  <si>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</si>
  <si>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</si>
  <si>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</si>
  <si>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</si>
  <si>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</si>
  <si>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</si>
  <si>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</si>
  <si>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</si>
  <si>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</si>
  <si>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</si>
  <si>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</si>
  <si>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</si>
  <si>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</si>
  <si>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</si>
  <si>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</si>
  <si>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</si>
  <si>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</si>
  <si>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</si>
  <si>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</si>
  <si>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</si>
  <si>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</si>
  <si>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</si>
  <si>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</si>
  <si>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</si>
  <si>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</si>
  <si>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</si>
  <si>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</si>
  <si>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</si>
  <si>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</si>
  <si>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</si>
  <si>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</si>
  <si>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</si>
  <si>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</si>
  <si>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</si>
  <si>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</si>
  <si>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</si>
  <si>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</si>
  <si>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</si>
  <si>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</si>
  <si>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</si>
  <si>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</si>
  <si>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</si>
  <si>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</si>
  <si>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</si>
  <si>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</si>
  <si>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</si>
  <si>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</si>
  <si>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</si>
  <si>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</si>
  <si>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</si>
  <si>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</si>
  <si>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</si>
  <si>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</si>
  <si>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</si>
  <si>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</si>
  <si>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</si>
  <si>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</si>
  <si>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</si>
  <si>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</si>
  <si>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</si>
  <si>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</si>
  <si>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</si>
  <si>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</si>
  <si>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</si>
  <si>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</si>
  <si>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</si>
  <si>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</si>
  <si>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</si>
  <si>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</si>
  <si>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</si>
  <si>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</si>
  <si>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</si>
  <si>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</si>
  <si>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</si>
  <si>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</si>
  <si>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</si>
  <si>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</si>
  <si>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</si>
  <si>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</si>
  <si>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</si>
  <si>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</si>
  <si>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</si>
  <si>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</si>
  <si>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</si>
  <si>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</si>
  <si>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</si>
  <si>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</si>
  <si>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</si>
  <si>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</si>
  <si>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</si>
  <si>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</si>
  <si>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</si>
  <si>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</si>
  <si>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</si>
  <si>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</si>
  <si>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Electricity</t>
  </si>
  <si>
    <t>Fossil energy</t>
  </si>
  <si>
    <t>Bioenergy</t>
  </si>
  <si>
    <t>+</t>
  </si>
  <si>
    <t>Primary production</t>
  </si>
  <si>
    <t>PPRD</t>
  </si>
  <si>
    <t>Z</t>
  </si>
  <si>
    <t>Recovered &amp; recycled products</t>
  </si>
  <si>
    <t>RCV_RCY</t>
  </si>
  <si>
    <t>Imports</t>
  </si>
  <si>
    <t>IMP</t>
  </si>
  <si>
    <t>-</t>
  </si>
  <si>
    <t>Exports</t>
  </si>
  <si>
    <t>EXP</t>
  </si>
  <si>
    <t>Change in stock</t>
  </si>
  <si>
    <t>STK_CHG</t>
  </si>
  <si>
    <t>=</t>
  </si>
  <si>
    <t>Gross available energy</t>
  </si>
  <si>
    <t>GAE</t>
  </si>
  <si>
    <t>International maritime bunkers</t>
  </si>
  <si>
    <t>INTMARB</t>
  </si>
  <si>
    <t>Gross inland consumption</t>
  </si>
  <si>
    <t>GIC</t>
  </si>
  <si>
    <t>International aviation</t>
  </si>
  <si>
    <t>INTAVI</t>
  </si>
  <si>
    <t>Total energy supply</t>
  </si>
  <si>
    <t>NRGSUP</t>
  </si>
  <si>
    <t>Gross inland consumption (Europe 2020-2030)</t>
  </si>
  <si>
    <t>GIC2020-2030</t>
  </si>
  <si>
    <t>Primary energy consumption (Europe 2020-2030)</t>
  </si>
  <si>
    <t>PEC2020-2030</t>
  </si>
  <si>
    <t>Final energy consumption (Europe 2020-2030)</t>
  </si>
  <si>
    <t>FEC2020-2030</t>
  </si>
  <si>
    <t>Transformation input</t>
  </si>
  <si>
    <t>TI_E</t>
  </si>
  <si>
    <t>Electricity &amp; heat generation</t>
  </si>
  <si>
    <t>TI_EHG_E</t>
  </si>
  <si>
    <t>Main activity producer electricity only</t>
  </si>
  <si>
    <t>TI_EHG_MAPE_E</t>
  </si>
  <si>
    <t>Main activity producer CHP</t>
  </si>
  <si>
    <t>TI_EHG_MAPCHP_E</t>
  </si>
  <si>
    <t>Main activity producer heat only</t>
  </si>
  <si>
    <t>TI_EHG_MAPH_E</t>
  </si>
  <si>
    <t>Autoproducer electricity only</t>
  </si>
  <si>
    <t>TI_EHG_APE_E</t>
  </si>
  <si>
    <t xml:space="preserve">Autoproducer CHP </t>
  </si>
  <si>
    <t>TI_EHG_APCHP_E</t>
  </si>
  <si>
    <t>Autoproducer heat only</t>
  </si>
  <si>
    <t>TI_EHG_APH_E</t>
  </si>
  <si>
    <t>Electrically driven heat pumps</t>
  </si>
  <si>
    <t>TI_EHG_EDHP</t>
  </si>
  <si>
    <t>Electric boilers</t>
  </si>
  <si>
    <t>TI_EHG_EB</t>
  </si>
  <si>
    <t>Electricity for pumped storage</t>
  </si>
  <si>
    <t>TI_EHG_EPS</t>
  </si>
  <si>
    <t>Derived heat for electricity production</t>
  </si>
  <si>
    <t>TI_EHG_DHEP</t>
  </si>
  <si>
    <t>Coke ovens</t>
  </si>
  <si>
    <t>TI_CO_E</t>
  </si>
  <si>
    <t>Blast furnaces</t>
  </si>
  <si>
    <t>TI_BF_E</t>
  </si>
  <si>
    <t>Gas works</t>
  </si>
  <si>
    <t>TI_GW_E</t>
  </si>
  <si>
    <t>Refineries &amp; petrochemical industry</t>
  </si>
  <si>
    <t>TI_RPI_E</t>
  </si>
  <si>
    <t>Refinery intake</t>
  </si>
  <si>
    <t>TI_RPI_RI_E</t>
  </si>
  <si>
    <t>Backflows from petrochemical industry</t>
  </si>
  <si>
    <t>TI_RPI_BPI_E</t>
  </si>
  <si>
    <t>Products transferred</t>
  </si>
  <si>
    <t>TI_RPI_PT_E</t>
  </si>
  <si>
    <t>Interproduct transfers</t>
  </si>
  <si>
    <t>TI_RPI_IT_E</t>
  </si>
  <si>
    <t>Direct use</t>
  </si>
  <si>
    <t>TI_RPI_DU_E</t>
  </si>
  <si>
    <t>Petrochemical industry intake</t>
  </si>
  <si>
    <t>TI_RPI_PII_E</t>
  </si>
  <si>
    <t>Patent fuel plants</t>
  </si>
  <si>
    <t>TI_PF_E</t>
  </si>
  <si>
    <t>BKB &amp; PB plants</t>
  </si>
  <si>
    <t>TI_BKBPB_E</t>
  </si>
  <si>
    <t>Coal liquefaction plants</t>
  </si>
  <si>
    <t>TI_CL_E</t>
  </si>
  <si>
    <t>For blended natural gas</t>
  </si>
  <si>
    <t>TI_BNG_E</t>
  </si>
  <si>
    <t>Liquid biofuels blended</t>
  </si>
  <si>
    <t>TI_LBB_E</t>
  </si>
  <si>
    <t>Charcoal production plants</t>
  </si>
  <si>
    <t>TI_CPP_E</t>
  </si>
  <si>
    <t>Gas-to-liquids plants</t>
  </si>
  <si>
    <t>TI_GTL_E</t>
  </si>
  <si>
    <t xml:space="preserve">Not elsewhere specified </t>
  </si>
  <si>
    <t>TI_NSP_E</t>
  </si>
  <si>
    <t>Transformation output</t>
  </si>
  <si>
    <t>TO</t>
  </si>
  <si>
    <t>TO_EHG</t>
  </si>
  <si>
    <t>TO_EHG_MAPE</t>
  </si>
  <si>
    <t>TO_EHG_MAPCHP</t>
  </si>
  <si>
    <t>TO_EHG_MAPH</t>
  </si>
  <si>
    <t>TO_EHG_APE</t>
  </si>
  <si>
    <t>TO_EHG_APCHP</t>
  </si>
  <si>
    <t>TO_EHG_APH</t>
  </si>
  <si>
    <t>TO_EHG_EDHP</t>
  </si>
  <si>
    <t>TO_EHG_EB</t>
  </si>
  <si>
    <t>Pumped hydro</t>
  </si>
  <si>
    <t>TO_EHG_PH</t>
  </si>
  <si>
    <t>Other sources</t>
  </si>
  <si>
    <t>TO_EHG_OTH</t>
  </si>
  <si>
    <t>TO_CO</t>
  </si>
  <si>
    <t>TO_BF</t>
  </si>
  <si>
    <t>TO_GW</t>
  </si>
  <si>
    <t>TO_RPI</t>
  </si>
  <si>
    <t>Refinery output</t>
  </si>
  <si>
    <t>TO_RPI_RO</t>
  </si>
  <si>
    <t>Backflows</t>
  </si>
  <si>
    <t>TO_RPI_BKFLOW</t>
  </si>
  <si>
    <t>TO_RPI_PT</t>
  </si>
  <si>
    <t>TO_RPI_IT</t>
  </si>
  <si>
    <t>Primary product receipts</t>
  </si>
  <si>
    <t>TO_RPI_PPR</t>
  </si>
  <si>
    <t>Petrochemical industry returns</t>
  </si>
  <si>
    <t>TO_RPI_PIR</t>
  </si>
  <si>
    <t>TO_PF</t>
  </si>
  <si>
    <t>TO_BKBPB</t>
  </si>
  <si>
    <t>TO_CL</t>
  </si>
  <si>
    <t>Blended in natural gas</t>
  </si>
  <si>
    <t>TO_BNG</t>
  </si>
  <si>
    <t>TO_LBB</t>
  </si>
  <si>
    <t>TO_CPP</t>
  </si>
  <si>
    <t>TO_GTL</t>
  </si>
  <si>
    <t>TO_NSP</t>
  </si>
  <si>
    <t>Energy sector</t>
  </si>
  <si>
    <t>NRG_E</t>
  </si>
  <si>
    <t>Own use in electricity &amp; heat generation</t>
  </si>
  <si>
    <t>NRG_EHG_E</t>
  </si>
  <si>
    <t>Coal mines</t>
  </si>
  <si>
    <t>NRG_CM_E</t>
  </si>
  <si>
    <t>Oil &amp; natural gas extraction plants</t>
  </si>
  <si>
    <t>NRG_OIL_NG_E</t>
  </si>
  <si>
    <t>NRG_PF_E</t>
  </si>
  <si>
    <t>NRG_CO_E</t>
  </si>
  <si>
    <t>NRG_BKBPB_E</t>
  </si>
  <si>
    <t>NRG_GW_E</t>
  </si>
  <si>
    <t>NRG_BF_E</t>
  </si>
  <si>
    <t>Petroleum refineries (oil refineries)</t>
  </si>
  <si>
    <t>NRG_PR_E</t>
  </si>
  <si>
    <t>Nuclear industry</t>
  </si>
  <si>
    <t>NRG_NI_E</t>
  </si>
  <si>
    <t>NRG_CL_E</t>
  </si>
  <si>
    <t>Liquefaction &amp; regasification plants (LNG)</t>
  </si>
  <si>
    <t>NRG_LNG_E</t>
  </si>
  <si>
    <t>Gasification plants for biogas</t>
  </si>
  <si>
    <t>NRG_BIOG_E</t>
  </si>
  <si>
    <t>Gas-to-liquids (GTL) plants</t>
  </si>
  <si>
    <t>NRG_GTL_E</t>
  </si>
  <si>
    <t>NRG_CPP_E</t>
  </si>
  <si>
    <t>Not elsewhere specified (energy)</t>
  </si>
  <si>
    <t>NRG_NSP_E</t>
  </si>
  <si>
    <t>Distribution losses</t>
  </si>
  <si>
    <t>DL</t>
  </si>
  <si>
    <t>Available for final consumption</t>
  </si>
  <si>
    <t>AFC</t>
  </si>
  <si>
    <t>Final non-energy consumption</t>
  </si>
  <si>
    <t>FC_NE</t>
  </si>
  <si>
    <t>Non-energy use industry/transformation/energy</t>
  </si>
  <si>
    <t>TI_NRG_FC_IND_NE</t>
  </si>
  <si>
    <t>Non-energy use in transformation sector</t>
  </si>
  <si>
    <t>TI_NE</t>
  </si>
  <si>
    <t>Non-energy use in energy sector</t>
  </si>
  <si>
    <t>NRG_NE</t>
  </si>
  <si>
    <t>Non-energy use in industry sector</t>
  </si>
  <si>
    <t>FC_IND_NE</t>
  </si>
  <si>
    <t>Non-energy use in transport sector</t>
  </si>
  <si>
    <t>FC_TRA_NE</t>
  </si>
  <si>
    <t>Non-energy use in other sectors</t>
  </si>
  <si>
    <t>FC_OTH_NE</t>
  </si>
  <si>
    <t>Final energy consumption</t>
  </si>
  <si>
    <t>FC_E</t>
  </si>
  <si>
    <t>Industry sector</t>
  </si>
  <si>
    <t>FC_IND_E</t>
  </si>
  <si>
    <t>Iron &amp; steel</t>
  </si>
  <si>
    <t>FC_IND_IS_E</t>
  </si>
  <si>
    <t>Chemical &amp; petrochemical</t>
  </si>
  <si>
    <t>FC_IND_CPC_E</t>
  </si>
  <si>
    <t>Non-ferrous metals</t>
  </si>
  <si>
    <t>FC_IND_NFM_E</t>
  </si>
  <si>
    <t>Non-metallic minerals</t>
  </si>
  <si>
    <t>FC_IND_NMM_E</t>
  </si>
  <si>
    <t>Transport equipment</t>
  </si>
  <si>
    <t>FC_IND_TE_E</t>
  </si>
  <si>
    <t>Machinery</t>
  </si>
  <si>
    <t>FC_IND_MAC_E</t>
  </si>
  <si>
    <t>Mining &amp; quarrying</t>
  </si>
  <si>
    <t>FC_IND_MQ_E</t>
  </si>
  <si>
    <t>Food, beverages &amp; tobacco</t>
  </si>
  <si>
    <t>FC_IND_FBT_E</t>
  </si>
  <si>
    <t>Paper, pulp &amp; printing</t>
  </si>
  <si>
    <t>FC_IND_PPP_E</t>
  </si>
  <si>
    <t>Wood &amp; wood products</t>
  </si>
  <si>
    <t>FC_IND_WP_E</t>
  </si>
  <si>
    <t>Construction</t>
  </si>
  <si>
    <t>FC_IND_CON_E</t>
  </si>
  <si>
    <t>Textile &amp; leather</t>
  </si>
  <si>
    <t>FC_IND_TL_E</t>
  </si>
  <si>
    <t>Not elsewhere specified (industry)</t>
  </si>
  <si>
    <t>FC_IND_NSP_E</t>
  </si>
  <si>
    <t>Transport sector</t>
  </si>
  <si>
    <t>FC_TRA_E</t>
  </si>
  <si>
    <t>Rail</t>
  </si>
  <si>
    <t>FC_TRA_RAIL_E</t>
  </si>
  <si>
    <t>Road</t>
  </si>
  <si>
    <t>FC_TRA_ROAD_E</t>
  </si>
  <si>
    <t>Domestic aviation</t>
  </si>
  <si>
    <t>FC_TRA_DAVI_E</t>
  </si>
  <si>
    <t>Domestic navigation</t>
  </si>
  <si>
    <t>FC_TRA_DNAVI_E</t>
  </si>
  <si>
    <t>Pipeline transport</t>
  </si>
  <si>
    <t>FC_TRA_PIPE_E</t>
  </si>
  <si>
    <t>Not elsewhere specified (transport)</t>
  </si>
  <si>
    <t>FC_TRA_NSP_E</t>
  </si>
  <si>
    <t>Other sectors</t>
  </si>
  <si>
    <t>FC_OTH_E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</si>
  <si>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</si>
  <si>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</si>
  <si>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</si>
  <si>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</si>
  <si>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</si>
  <si>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</si>
  <si>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</si>
  <si>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</si>
  <si>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</si>
  <si>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</si>
  <si>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Statistical differences</t>
  </si>
  <si>
    <t>STATDIFF</t>
  </si>
  <si>
    <t>Gross electricity production</t>
  </si>
  <si>
    <t>GEP</t>
  </si>
  <si>
    <t>GEP_MAPE</t>
  </si>
  <si>
    <t>GEP_MAPCHP</t>
  </si>
  <si>
    <t>GEP_APE</t>
  </si>
  <si>
    <t>GEP_APCHP</t>
  </si>
  <si>
    <t>Gross heat production</t>
  </si>
  <si>
    <t>GHP</t>
  </si>
  <si>
    <t>GHP_MAPCHP</t>
  </si>
  <si>
    <t>GHP_MAPH</t>
  </si>
  <si>
    <t>GHP_APCHP</t>
  </si>
  <si>
    <t>GHP_APH</t>
  </si>
  <si>
    <t>Tabl 4(94) Bilans całkowity (2020)</t>
  </si>
  <si>
    <t>[TJ]</t>
  </si>
  <si>
    <t>Table 4(94) Complete balance (2020)</t>
  </si>
  <si>
    <t>Ogółem</t>
  </si>
  <si>
    <t>Stałe paliwa kopalne</t>
  </si>
  <si>
    <t>Antracyt</t>
  </si>
  <si>
    <t>Węgiel koksowy</t>
  </si>
  <si>
    <t>Inne rodzaje węgla bitumicznego</t>
  </si>
  <si>
    <t>Węgiel subbitumiczny</t>
  </si>
  <si>
    <t>Węgiel brunatny</t>
  </si>
  <si>
    <t>Brykiety z węgla kamiennego</t>
  </si>
  <si>
    <t>Koks z koksowni</t>
  </si>
  <si>
    <t>Koks gazowniczy</t>
  </si>
  <si>
    <t>Smoła pogazowa</t>
  </si>
  <si>
    <t>Brykiety z węgla brunatnego</t>
  </si>
  <si>
    <t>Gazy przemysłowe</t>
  </si>
  <si>
    <t>Gaz miejski</t>
  </si>
  <si>
    <t>Gaz koksowniczy</t>
  </si>
  <si>
    <t>Gaz wielkopiecowy</t>
  </si>
  <si>
    <t>Inne gazy odzyskiwane</t>
  </si>
  <si>
    <t>Torf i wyroby z torfu</t>
  </si>
  <si>
    <t>Torf</t>
  </si>
  <si>
    <t>Wyroby z torfu</t>
  </si>
  <si>
    <t>Łupki bitumiczne i piaski roponośne</t>
  </si>
  <si>
    <t>Ropa naftowa i produkty naftowe</t>
  </si>
  <si>
    <t>Ropa naftowa</t>
  </si>
  <si>
    <t>Kondensat gazu ziemnego</t>
  </si>
  <si>
    <t>Półprodukty rafineryjne</t>
  </si>
  <si>
    <t>Dodatki/ utleniacze</t>
  </si>
  <si>
    <t>Inne węglowodory</t>
  </si>
  <si>
    <t>Gaz rafineryjny</t>
  </si>
  <si>
    <t>Etan</t>
  </si>
  <si>
    <t>Gaz płynny (LPG)</t>
  </si>
  <si>
    <t>Benzyna silnikowa</t>
  </si>
  <si>
    <t>Benzyna lotnicza</t>
  </si>
  <si>
    <t>Paliwo typu benzynowego do silników odrzutowych</t>
  </si>
  <si>
    <t>Paliwo typu nafty do silników odrzutowych</t>
  </si>
  <si>
    <t>Inne rodzaje nafty</t>
  </si>
  <si>
    <t>Benzyna ciężka</t>
  </si>
  <si>
    <t>Oleje napędowe</t>
  </si>
  <si>
    <t>Olej opałowy</t>
  </si>
  <si>
    <t>Benzyna lakowa i benzyny przemysłowe</t>
  </si>
  <si>
    <t>Smary</t>
  </si>
  <si>
    <t>Asfalt</t>
  </si>
  <si>
    <t>Koks naftowy</t>
  </si>
  <si>
    <t>Parafiny</t>
  </si>
  <si>
    <t>Inne produkty</t>
  </si>
  <si>
    <t>Gaz ziemny</t>
  </si>
  <si>
    <t>Źródła odnawialne i biopaliwa</t>
  </si>
  <si>
    <t>Energia wodna</t>
  </si>
  <si>
    <t>Energia fal, prądów oceanicznych i pływów morskich</t>
  </si>
  <si>
    <t>Energia wiatru</t>
  </si>
  <si>
    <t>Energia słoneczna fotowoltaiczna</t>
  </si>
  <si>
    <t>Energia słoneczna termiczna</t>
  </si>
  <si>
    <t>Energia geotermalna</t>
  </si>
  <si>
    <t>Biopaliwa stałe</t>
  </si>
  <si>
    <t>Węgiel drzewny</t>
  </si>
  <si>
    <t>Biogaz</t>
  </si>
  <si>
    <t>Odpady komunalne odnawialne</t>
  </si>
  <si>
    <t>Biobenzyna czysta</t>
  </si>
  <si>
    <t>Biobenzyna mieszana</t>
  </si>
  <si>
    <t>Biodiesel czysty</t>
  </si>
  <si>
    <t>Biodiesel mieszany</t>
  </si>
  <si>
    <t>Biopaliwo odrzutowe czyste</t>
  </si>
  <si>
    <t>Biopaliwo odrzutowe mieszane</t>
  </si>
  <si>
    <t>Inne biopaliwa ciekłe</t>
  </si>
  <si>
    <t>Energia cieplna otoczenia</t>
  </si>
  <si>
    <t>Odpady nieodnawialne</t>
  </si>
  <si>
    <t>Odpady przemysłowe nieodnawialne</t>
  </si>
  <si>
    <t>Odpady komunalne nieodnawialne</t>
  </si>
  <si>
    <t>Jądrowa energia cieplna</t>
  </si>
  <si>
    <t>Energia cieplna</t>
  </si>
  <si>
    <t>Energia elektryczna</t>
  </si>
  <si>
    <t>SPECIFICATION</t>
  </si>
  <si>
    <t>Pozyskanie
Primary production</t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</si>
  <si>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</si>
  <si>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</si>
  <si>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</si>
  <si>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</si>
  <si>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</si>
  <si>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</si>
  <si>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</si>
  <si>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</si>
  <si>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</si>
  <si>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</si>
  <si>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</si>
  <si>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</si>
  <si>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</si>
  <si>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</si>
  <si>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</si>
  <si>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</si>
  <si>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</si>
  <si>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</si>
  <si>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</si>
  <si>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</si>
  <si>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</si>
  <si>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</si>
  <si>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</si>
  <si>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</si>
  <si>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</si>
  <si>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</si>
  <si>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</si>
  <si>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</si>
  <si>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</si>
  <si>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</si>
  <si>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</si>
  <si>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</si>
  <si>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</si>
  <si>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</si>
  <si>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</si>
  <si>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</si>
  <si>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</si>
  <si>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</si>
  <si>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</si>
  <si>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</si>
  <si>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</si>
  <si>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</si>
  <si>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</si>
  <si>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</si>
  <si>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</si>
  <si>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</si>
  <si>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</si>
  <si>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</si>
  <si>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</si>
  <si>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</si>
  <si>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</si>
  <si>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</si>
  <si>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</si>
  <si>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</si>
  <si>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</si>
  <si>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</si>
  <si>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</si>
  <si>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</si>
  <si>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</si>
  <si>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</si>
  <si>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</si>
  <si>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</si>
  <si>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</si>
  <si>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</si>
  <si>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</si>
  <si>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</si>
  <si>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</si>
  <si>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</si>
  <si>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</si>
  <si>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</si>
  <si>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</si>
  <si>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</si>
  <si>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</si>
  <si>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</si>
  <si>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</si>
  <si>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</si>
  <si>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</si>
  <si>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</si>
  <si>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</si>
  <si>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</si>
  <si>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</si>
  <si>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</si>
  <si>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</si>
  <si>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</si>
  <si>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</si>
  <si>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</si>
  <si>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</si>
  <si>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</si>
  <si>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</si>
  <si>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</si>
  <si>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</si>
  <si>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</si>
  <si>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</si>
  <si>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 Inne
      Not elsewhere specified (other)</t>
  </si>
  <si>
    <t>Różnice statystyczne
Statistical differences</t>
  </si>
  <si>
    <t>Tabl. 4(94) Bilans całkowity (2020)</t>
  </si>
  <si>
    <t>PJ</t>
  </si>
  <si>
    <t xml:space="preserve">      Nigdzie indziej niewymienione – transport
      Not elsewhere specified (transport)</t>
  </si>
  <si>
    <t xml:space="preserve">      Nigdzie indziej niewymienione – Inne
      Not elsewhere specified (other)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</si>
  <si>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</si>
  <si>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</si>
  <si>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</si>
  <si>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</si>
  <si>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</si>
  <si>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</si>
  <si>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</si>
  <si>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</si>
  <si>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</si>
  <si>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</si>
  <si>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PRI_HC</t>
  </si>
  <si>
    <t>PRI_BC</t>
  </si>
  <si>
    <t>PRI_BC_NEW</t>
  </si>
  <si>
    <t>Lignite new</t>
  </si>
  <si>
    <t>Natural Gas</t>
  </si>
  <si>
    <t>PRI_URAN</t>
  </si>
  <si>
    <t>Nuclear fuel</t>
  </si>
  <si>
    <t>PRI_SOL</t>
  </si>
  <si>
    <t>Solar</t>
  </si>
  <si>
    <t>PRI_HYD</t>
  </si>
  <si>
    <t>PRI_WIND_ON</t>
  </si>
  <si>
    <t>Wind onshore</t>
  </si>
  <si>
    <t>PRI_WIND_OF</t>
  </si>
  <si>
    <t>Wind offshore</t>
  </si>
  <si>
    <t>PRI_GEO</t>
  </si>
  <si>
    <t>PRI_BIO_WOOD</t>
  </si>
  <si>
    <t>Wooded biomass , pelletes , etc.</t>
  </si>
  <si>
    <t>Biogas from biogasification plant</t>
  </si>
  <si>
    <t xml:space="preserve">Refuse derived fuel </t>
  </si>
  <si>
    <t>SEC_OIL_DSL</t>
  </si>
  <si>
    <t>Diesel</t>
  </si>
  <si>
    <t>SEC_OIL_FUE</t>
  </si>
  <si>
    <t>Fuel Oil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</si>
  <si>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</si>
  <si>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</si>
  <si>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</si>
  <si>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</si>
  <si>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</si>
  <si>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</si>
  <si>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</si>
  <si>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</si>
  <si>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</si>
  <si>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</si>
  <si>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</si>
  <si>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Nazwa regionu</t>
  </si>
  <si>
    <t>Nazwa technologii</t>
  </si>
  <si>
    <t>Opis Technologii</t>
  </si>
  <si>
    <t>Jednostka aktywności</t>
  </si>
  <si>
    <t>Jednostka mocy</t>
  </si>
  <si>
    <t>Pookres aktywności procesu</t>
  </si>
  <si>
    <t>Primary Commodity Group</t>
  </si>
  <si>
    <t>Vintage Tracking</t>
  </si>
  <si>
    <t>PL</t>
  </si>
  <si>
    <t>PJa</t>
  </si>
  <si>
    <t>Comm-OUT</t>
  </si>
  <si>
    <t>COST~2050</t>
  </si>
  <si>
    <t>COST~2025</t>
  </si>
  <si>
    <t>COST~2030</t>
  </si>
  <si>
    <t>COST~2035</t>
  </si>
  <si>
    <t>COST~2040</t>
  </si>
  <si>
    <t>COST~2045</t>
  </si>
  <si>
    <t>Mzl/PJ</t>
  </si>
  <si>
    <t>PRI_BIOG_WWTP</t>
  </si>
  <si>
    <t>PRI_BIOG_LF</t>
  </si>
  <si>
    <t>Biogas from landfill</t>
  </si>
  <si>
    <t>PRI_BIOG_AGR</t>
  </si>
  <si>
    <t>Biogas from agriculture residues</t>
  </si>
  <si>
    <t>PRI_RDF</t>
  </si>
  <si>
    <t>BNDACT~2025~UP</t>
  </si>
  <si>
    <t>BNDACT~2030~UP</t>
  </si>
  <si>
    <t>BNDACT~2035~UP</t>
  </si>
  <si>
    <t>BNDACT~2040~UP</t>
  </si>
  <si>
    <t>BNDACT~2045~UP</t>
  </si>
  <si>
    <t>BNDACT~2050~UP</t>
  </si>
  <si>
    <t>HC</t>
  </si>
  <si>
    <t>MFG</t>
  </si>
  <si>
    <t>BC</t>
  </si>
  <si>
    <t>OIL_GSL</t>
  </si>
  <si>
    <t>OIL_DSL</t>
  </si>
  <si>
    <t>OIL_LPG</t>
  </si>
  <si>
    <t>OIL_FUE</t>
  </si>
  <si>
    <t>OTH_OIL_FUE</t>
  </si>
  <si>
    <t>NAT_GAS</t>
  </si>
  <si>
    <t>BIOG</t>
  </si>
  <si>
    <t>BIOM</t>
  </si>
  <si>
    <t>BLF</t>
  </si>
  <si>
    <t>OTH_REN_FUE</t>
  </si>
  <si>
    <t>RDF</t>
  </si>
  <si>
    <t>ELC</t>
  </si>
  <si>
    <t>DH</t>
  </si>
  <si>
    <t>OTH_FUE</t>
  </si>
  <si>
    <t>EXPORT</t>
  </si>
  <si>
    <t>COKE</t>
  </si>
  <si>
    <t>OIL_CRD</t>
  </si>
  <si>
    <t>CHECK</t>
  </si>
  <si>
    <t>PJ/ktoe</t>
  </si>
  <si>
    <t>IMPORT</t>
  </si>
  <si>
    <t>COKE_OVENS</t>
  </si>
  <si>
    <t>BLAST_FURN</t>
  </si>
  <si>
    <t>TMF_OTH</t>
  </si>
  <si>
    <t>BIO_BLEND</t>
  </si>
  <si>
    <t>ELC_HV</t>
  </si>
  <si>
    <t>NEU</t>
  </si>
  <si>
    <t>BIO+GSL</t>
  </si>
  <si>
    <t>BIO+DSL</t>
  </si>
  <si>
    <t>Reszta BLF</t>
  </si>
  <si>
    <t>GSA</t>
  </si>
  <si>
    <t>RFG</t>
  </si>
  <si>
    <t>KER</t>
  </si>
  <si>
    <t>WSP</t>
  </si>
  <si>
    <t>OPE</t>
  </si>
  <si>
    <t>NAP</t>
  </si>
  <si>
    <t>x</t>
  </si>
  <si>
    <t>OUTPUT</t>
  </si>
  <si>
    <t>DAYNITE</t>
  </si>
  <si>
    <t>Hard Coal - Steam</t>
  </si>
  <si>
    <t>CP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</si>
  <si>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</si>
  <si>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</si>
  <si>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</si>
  <si>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</si>
  <si>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</si>
  <si>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</si>
  <si>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</si>
  <si>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</si>
  <si>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</si>
  <si>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</si>
  <si>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~FI_T:PL</t>
  </si>
  <si>
    <t>Tylko te potrzebne w PP</t>
  </si>
  <si>
    <t>PRI_GAS_NAT_MP</t>
  </si>
  <si>
    <t>PRI_BIO_RDF</t>
  </si>
  <si>
    <t>\I:</t>
  </si>
  <si>
    <t>DODANE NA POTRZEBY TEJ WERSJI</t>
  </si>
  <si>
    <t>* TechDesc</t>
  </si>
  <si>
    <t>N-IMP_PRI_BC</t>
  </si>
  <si>
    <t>N-IMP_SEC_OIL_FUE</t>
  </si>
  <si>
    <t>N-IMP_PRI_HYD</t>
  </si>
  <si>
    <t>N-IMP_PRI_WIND_ON</t>
  </si>
  <si>
    <t>N-IMP_PRI_WIND_OF</t>
  </si>
  <si>
    <t>N-IMP_PRI_SOL</t>
  </si>
  <si>
    <t>N-IMP_PRI_GEO</t>
  </si>
  <si>
    <t>N-IMP_PRI_BIO_WOOD</t>
  </si>
  <si>
    <t>N-IMP_PRI_BIOG_LF</t>
  </si>
  <si>
    <t>N-IMP_PRI_BIOG_WWTP</t>
  </si>
  <si>
    <t>N-IMP_PRI_BIOG_AGR</t>
  </si>
  <si>
    <t>N-IMP_PRI_HC</t>
  </si>
  <si>
    <t>N-IMP_PRI_BC_NEW</t>
  </si>
  <si>
    <t>N-IMP_SEC_OIL_DSL</t>
  </si>
  <si>
    <t>N-IMP_PRI_GAS_NAT_MP</t>
  </si>
  <si>
    <t>N-IMP_PRI_URAN</t>
  </si>
  <si>
    <t>N-IMP_PRI_BIO_RDF</t>
  </si>
  <si>
    <t>COST~2020~2021</t>
  </si>
  <si>
    <t>BNDACT~2020~2021~UP</t>
  </si>
  <si>
    <t xml:space="preserve">Cena </t>
  </si>
  <si>
    <t>E/MWh</t>
  </si>
  <si>
    <t>GAZ</t>
  </si>
  <si>
    <t>Kurs</t>
  </si>
  <si>
    <t>PLN/GJ</t>
  </si>
  <si>
    <t xml:space="preserve">Cena węgla kamiennego </t>
  </si>
  <si>
    <t>[zł/GJ]</t>
  </si>
  <si>
    <t>Cena węgla brunatnego*</t>
  </si>
  <si>
    <t>w2 [mld m3]</t>
  </si>
  <si>
    <t>LHV</t>
  </si>
  <si>
    <t>N-IMP_ELC_HV</t>
  </si>
  <si>
    <t>Import - Hard Coal</t>
  </si>
  <si>
    <t>Import - Brown Coal - Existing Mines</t>
  </si>
  <si>
    <t>Import - Brown Coal - New Mines</t>
  </si>
  <si>
    <t>Import - Fuel Oil</t>
  </si>
  <si>
    <t>Import - Diesel</t>
  </si>
  <si>
    <t>Import - Natural Gas</t>
  </si>
  <si>
    <t>Import - Hydro</t>
  </si>
  <si>
    <t>Import - Wind Onshore</t>
  </si>
  <si>
    <t>Import - Wind Offshore</t>
  </si>
  <si>
    <t>Import - Solar</t>
  </si>
  <si>
    <t>Import - Geothermal</t>
  </si>
  <si>
    <t>Import - Solid Biomass</t>
  </si>
  <si>
    <t>Import - Biogas - Landfield</t>
  </si>
  <si>
    <t>Import - Biogas - Waste Water Treatment</t>
  </si>
  <si>
    <t>Import - Biogas - Agriculture</t>
  </si>
  <si>
    <t>Import - Uranium</t>
  </si>
  <si>
    <t>Import - Refuse Derived Fuel</t>
  </si>
  <si>
    <t>Import - Electricity from abroad</t>
  </si>
  <si>
    <t>awyrwa@agh.edu.pl</t>
  </si>
  <si>
    <t>Wprowadzenie topologii i danych dla sektora pozyskania pierwotnych nośników energii - jako import</t>
  </si>
  <si>
    <t>Wersja modelu na potrzeby scenariuszy BEZP_1 i BEZP_2</t>
  </si>
  <si>
    <t>Moduł:</t>
  </si>
  <si>
    <t>Bazowy</t>
  </si>
  <si>
    <t>Definicja dóbr | Commodity Definition</t>
  </si>
  <si>
    <t>\I: Tylko dobra potrzebne w wersji KSE</t>
  </si>
  <si>
    <t>Technologie podaży paliw jako importy | Import as fuel supply</t>
  </si>
  <si>
    <t>Definicja procesów | Process 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</si>
</sst>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9">
    <numFmt numFmtId="41" formatCode="_-* #,##0_-;\-* #,##0_-;_-* &quot;-&quot;_-;_-@_-"/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_-* #,##0\ _z_ł_-;\-* #,##0\ _z_ł_-;_-* &quot;-&quot;\ _z_ł_-;_-@_-"/>
    <numFmt numFmtId="165" formatCode="_-* #,##0.00\ _z_ł_-;\-* #,##0.00\ _z_ł_-;_-* &quot;-&quot;??\ _z_ł_-;_-@_-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_-* #,##0.00\ _€_-;\-* #,##0.00\ _€_-;_-* &quot;-&quot;??\ _€_-;_-@_-"/>
    <numFmt numFmtId="169" formatCode="m/d/yy\ h:mm"/>
    <numFmt numFmtId="170" formatCode="_([$€]* #,##0.00_);_([$€]* \(#,##0.00\);_([$€]* &quot;-&quot;??_);_(@_)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  <numFmt numFmtId="183" formatCode="_ * #,##0.00_ ;_ * \-#,##0.00_ ;_ * &quot;-&quot;??_ ;_ @_ "/>
    <numFmt numFmtId="184" formatCode="_ * #,##0_ ;_ * \-#,##0_ ;_ * &quot;-&quot;_ ;_ @_ "/>
    <numFmt numFmtId="185" formatCode="_ &quot;kr&quot;\ * #,##0_ ;_ &quot;kr&quot;\ * \-#,##0_ ;_ &quot;kr&quot;\ * &quot;-&quot;_ ;_ @_ "/>
    <numFmt numFmtId="186" formatCode="_ &quot;kr&quot;\ * #,##0.00_ ;_ &quot;kr&quot;\ * \-#,##0.00_ ;_ &quot;kr&quot;\ * &quot;-&quot;??_ ;_ @_ "/>
    <numFmt numFmtId="187" formatCode="#,##0.0000"/>
    <numFmt numFmtId="188" formatCode="\Te\x\t"/>
    <numFmt numFmtId="189" formatCode="#,##0.0_ ;\-#,##0.0\ "/>
    <numFmt numFmtId="190" formatCode="#,##0.000_ ;\-#,##0.000\ "/>
    <numFmt numFmtId="191" formatCode="_-* #,##0\ _€_-;\-* #,##0\ _€_-;_-* &quot;-&quot;??\ _€_-;_-@_-"/>
    <numFmt numFmtId="192" formatCode="#,##0.0"/>
    <numFmt numFmtId="193" formatCode="0.000000%"/>
    <numFmt numFmtId="194" formatCode="0.0000%"/>
    <numFmt numFmtId="195" formatCode="0.0000000"/>
    <numFmt numFmtId="196" formatCode="0.000000000"/>
    <numFmt numFmtId="197" formatCode="&quot;$&quot;#,##0_);\(&quot;$&quot;#,##0\)"/>
    <numFmt numFmtId="198" formatCode="#,##0.0_i"/>
    <numFmt numFmtId="199" formatCode="_-&quot;€&quot;\ * #,##0.00_-;\-&quot;€&quot;\ * #,##0.00_-;_-&quot;€&quot;\ * &quot;-&quot;??_-;_-@_-"/>
    <numFmt numFmtId="200" formatCode="0.0%"/>
    <numFmt numFmtId="201" formatCode="_-[$€]* #,##0.00_-;\-[$€]* #,##0.00_-;_-[$€]* &quot;-&quot;??_-;_-@_-"/>
    <numFmt numFmtId="202" formatCode="_-[$€-2]\ * #,##0.00_-;\-[$€-2]\ * #,##0.00_-;_-[$€-2]\ * &quot;-&quot;??_-"/>
    <numFmt numFmtId="203" formatCode="#,##0;\-\ #,##0;_-\ &quot;- &quot;"/>
    <numFmt numFmtId="204" formatCode="\(##\);\(##\)"/>
    <numFmt numFmtId="205" formatCode="_-* #,##0.00\ &quot;€&quot;_-;\-* #,##0.00\ &quot;€&quot;_-;_-* &quot;-&quot;??\ &quot;€&quot;_-;_-@_-"/>
    <numFmt numFmtId="206" formatCode="_-[$€-2]* #,##0.00_-;\-[$€-2]* #,##0.00_-;_-[$€-2]* &quot;-&quot;??_-"/>
    <numFmt numFmtId="207" formatCode="_-&quot;$&quot;* #,##0.00_-;\-&quot;$&quot;* #,##0.00_-;_-&quot;$&quot;* &quot;-&quot;??_-;_-@_-"/>
    <numFmt numFmtId="208" formatCode="General_)"/>
    <numFmt numFmtId="209" formatCode="???,???.00"/>
  </numFmts>
  <fonts count="199">
    <font>
      <sz val="10"/>
      <name val="Arial"/>
    </font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b/>
      <sz val="10"/>
      <name val="Arial CE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0"/>
      <color indexed="8"/>
      <name val="MS Sans Serif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0"/>
      <name val="Helvetica"/>
    </font>
    <font>
      <b/>
      <sz val="14"/>
      <name val="Arial"/>
      <family val="2"/>
    </font>
    <font>
      <sz val="12"/>
      <color indexed="56"/>
      <name val="Arial"/>
      <family val="2"/>
    </font>
    <font>
      <sz val="12"/>
      <color indexed="53"/>
      <name val="Arial"/>
      <family val="2"/>
    </font>
    <font>
      <u/>
      <sz val="8"/>
      <color indexed="12"/>
      <name val="Arial"/>
      <family val="2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sz val="9"/>
      <color theme="1"/>
      <name val="Arial"/>
      <family val="2"/>
    </font>
    <font>
      <i/>
      <sz val="9"/>
      <color theme="1"/>
      <name val="Arial Narrow"/>
      <family val="2"/>
    </font>
    <font>
      <b/>
      <sz val="8"/>
      <color theme="1"/>
      <name val="Arial"/>
      <family val="2"/>
      <charset val="238"/>
    </font>
    <font>
      <sz val="8"/>
      <color theme="1"/>
      <name val="Fira Sans"/>
      <family val="2"/>
      <charset val="238"/>
    </font>
    <font>
      <sz val="8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name val="Arial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238"/>
      <scheme val="minor"/>
    </font>
    <font>
      <sz val="11"/>
      <color indexed="8"/>
      <name val="Calibri"/>
      <family val="2"/>
      <scheme val="minor"/>
    </font>
    <font>
      <b/>
      <sz val="10"/>
      <name val="Arial Narrow"/>
      <family val="2"/>
    </font>
    <font>
      <b/>
      <sz val="9"/>
      <color theme="1"/>
      <name val="Arial Narrow"/>
      <family val="2"/>
      <charset val="238"/>
    </font>
    <font>
      <b/>
      <sz val="8"/>
      <color theme="1"/>
      <name val="Fira Sans"/>
      <family val="2"/>
      <charset val="238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0"/>
      <name val="Arial CE"/>
      <charset val="238"/>
    </font>
    <font>
      <u/>
      <sz val="10"/>
      <color theme="10"/>
      <name val="Arial"/>
      <family val="2"/>
      <charset val="238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4"/>
      <name val="Arial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1"/>
      <name val="Calibri"/>
      <family val="2"/>
      <charset val="238"/>
    </font>
    <font>
      <b/>
      <sz val="11"/>
      <color rgb="FFFFFFFF"/>
      <name val="Calibri"/>
      <family val="2"/>
      <charset val="238"/>
    </font>
    <font>
      <i/>
      <sz val="11"/>
      <color rgb="FF000000"/>
      <name val="Calibri"/>
      <family val="2"/>
      <charset val="238"/>
    </font>
    <font>
      <b/>
      <sz val="11"/>
      <color rgb="FFFFFFFF"/>
      <name val="Arial"/>
      <family val="2"/>
      <charset val="238"/>
    </font>
    <font>
      <b/>
      <sz val="14"/>
      <color indexed="9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</fonts>
  <fills count="10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DD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F67"/>
        <bgColor indexed="64"/>
      </patternFill>
    </fill>
    <fill>
      <patternFill patternType="solid">
        <fgColor rgb="FF96DBFC"/>
        <bgColor indexed="64"/>
      </patternFill>
    </fill>
  </fills>
  <borders count="13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C0C0C0"/>
      </top>
      <bottom style="thin">
        <color indexed="64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double">
        <color indexed="64"/>
      </left>
      <right/>
      <top/>
      <bottom style="hair">
        <color rgb="FFC0C0C0"/>
      </bottom>
      <diagonal/>
    </border>
    <border>
      <left/>
      <right/>
      <top style="hair">
        <color indexed="22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  <border>
      <left style="double">
        <color indexed="64"/>
      </left>
      <right/>
      <top style="thin">
        <color rgb="FF000000"/>
      </top>
      <bottom style="thin">
        <color rgb="FF000000"/>
      </bottom>
      <diagonal/>
    </border>
    <border>
      <left style="hair">
        <color indexed="55"/>
      </left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hair">
        <color rgb="FFC0C0C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hair">
        <color rgb="FFA6A6A6"/>
      </left>
      <right/>
      <top style="thin">
        <color rgb="FF000000"/>
      </top>
      <bottom/>
      <diagonal/>
    </border>
    <border>
      <left style="double">
        <color indexed="64"/>
      </left>
      <right/>
      <top style="thin">
        <color rgb="FF000000"/>
      </top>
      <bottom/>
      <diagonal/>
    </border>
    <border>
      <left/>
      <right style="hair">
        <color rgb="FFA6A6A6"/>
      </right>
      <top style="thin">
        <color rgb="FF000000"/>
      </top>
      <bottom style="hair">
        <color rgb="FFC0C0C0"/>
      </bottom>
      <diagonal/>
    </border>
    <border>
      <left/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thin">
        <color rgb="FF000000"/>
      </top>
      <bottom style="thin">
        <color indexed="64"/>
      </bottom>
      <diagonal/>
    </border>
    <border>
      <left style="hair">
        <color rgb="FFA6A6A6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hair">
        <color rgb="FFA6A6A6"/>
      </right>
      <top style="thin">
        <color indexed="64"/>
      </top>
      <bottom/>
      <diagonal/>
    </border>
    <border>
      <left style="hair">
        <color rgb="FFA6A6A6"/>
      </left>
      <right/>
      <top style="thin">
        <color indexed="64"/>
      </top>
      <bottom style="thin">
        <color rgb="FF000000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rgb="FF000000"/>
      </bottom>
      <diagonal/>
    </border>
    <border>
      <left/>
      <right style="hair">
        <color rgb="FFA6A6A6"/>
      </right>
      <top style="thin">
        <color indexed="64"/>
      </top>
      <bottom style="thin">
        <color rgb="FF000000"/>
      </bottom>
      <diagonal/>
    </border>
    <border>
      <left style="double">
        <color indexed="64"/>
      </left>
      <right style="hair">
        <color rgb="FFA6A6A6"/>
      </right>
      <top style="thin">
        <color indexed="64"/>
      </top>
      <bottom style="thin">
        <color rgb="FF000000"/>
      </bottom>
      <diagonal/>
    </border>
    <border>
      <left style="hair">
        <color rgb="FFA6A6A6"/>
      </left>
      <right style="hair">
        <color rgb="FFA6A6A6"/>
      </right>
      <top style="thin">
        <color rgb="FF000000"/>
      </top>
      <bottom style="thin">
        <color rgb="FF000000"/>
      </bottom>
      <diagonal/>
    </border>
    <border>
      <left/>
      <right style="hair">
        <color rgb="FFA6A6A6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hair">
        <color rgb="FFA6A6A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/>
      <diagonal/>
    </border>
    <border>
      <left/>
      <right style="hair">
        <color rgb="FFA6A6A6"/>
      </right>
      <top style="hair">
        <color rgb="FFC0C0C0"/>
      </top>
      <bottom/>
      <diagonal/>
    </border>
    <border>
      <left style="double">
        <color indexed="64"/>
      </left>
      <right style="hair">
        <color rgb="FFA6A6A6"/>
      </right>
      <top style="hair">
        <color rgb="FFC0C0C0"/>
      </top>
      <bottom/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double">
        <color indexed="64"/>
      </left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thin">
        <color indexed="64"/>
      </bottom>
      <diagonal/>
    </border>
    <border>
      <left/>
      <right style="hair">
        <color rgb="FFA6A6A6"/>
      </right>
      <top style="hair">
        <color rgb="FFC0C0C0"/>
      </top>
      <bottom style="thin">
        <color indexed="64"/>
      </bottom>
      <diagonal/>
    </border>
    <border>
      <left style="double">
        <color indexed="64"/>
      </left>
      <right style="hair">
        <color rgb="FFA6A6A6"/>
      </right>
      <top style="hair">
        <color rgb="FFC0C0C0"/>
      </top>
      <bottom style="thin">
        <color indexed="64"/>
      </bottom>
      <diagonal/>
    </border>
    <border>
      <left style="hair">
        <color rgb="FFA6A6A6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 style="thick">
        <color indexed="64"/>
      </diagonal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hair">
        <color rgb="FFC0C0C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/>
      <diagonal/>
    </border>
    <border>
      <left style="medium">
        <color indexed="64"/>
      </left>
      <right style="medium">
        <color rgb="FFFFFFFF"/>
      </right>
      <top/>
      <bottom style="medium">
        <color indexed="64"/>
      </bottom>
      <diagonal/>
    </border>
    <border>
      <left/>
      <right style="medium">
        <color rgb="FFFFFFFF"/>
      </right>
      <top style="medium">
        <color indexed="64"/>
      </top>
      <bottom/>
      <diagonal/>
    </border>
    <border>
      <left/>
      <right style="medium">
        <color rgb="FFFFFFFF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772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8" fillId="2" borderId="0" applyNumberFormat="0" applyBorder="0" applyAlignment="0" applyProtection="0"/>
    <xf numFmtId="0" fontId="23" fillId="2" borderId="0" applyNumberFormat="0" applyBorder="0" applyAlignment="0" applyProtection="0"/>
    <xf numFmtId="0" fontId="58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2" fillId="2" borderId="0" applyNumberFormat="0" applyBorder="0" applyAlignment="0" applyProtection="0"/>
    <xf numFmtId="0" fontId="23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58" fillId="2" borderId="0" applyNumberFormat="0" applyBorder="0" applyAlignment="0" applyProtection="0"/>
    <xf numFmtId="0" fontId="23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3" borderId="0" applyNumberFormat="0" applyBorder="0" applyAlignment="0" applyProtection="0"/>
    <xf numFmtId="0" fontId="23" fillId="3" borderId="0" applyNumberFormat="0" applyBorder="0" applyAlignment="0" applyProtection="0"/>
    <xf numFmtId="0" fontId="58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2" fillId="3" borderId="0" applyNumberFormat="0" applyBorder="0" applyAlignment="0" applyProtection="0"/>
    <xf numFmtId="0" fontId="23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58" fillId="3" borderId="0" applyNumberFormat="0" applyBorder="0" applyAlignment="0" applyProtection="0"/>
    <xf numFmtId="0" fontId="23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4" borderId="0" applyNumberFormat="0" applyBorder="0" applyAlignment="0" applyProtection="0"/>
    <xf numFmtId="0" fontId="23" fillId="4" borderId="0" applyNumberFormat="0" applyBorder="0" applyAlignment="0" applyProtection="0"/>
    <xf numFmtId="0" fontId="58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2" fillId="4" borderId="0" applyNumberFormat="0" applyBorder="0" applyAlignment="0" applyProtection="0"/>
    <xf numFmtId="0" fontId="23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58" fillId="4" borderId="0" applyNumberFormat="0" applyBorder="0" applyAlignment="0" applyProtection="0"/>
    <xf numFmtId="0" fontId="23" fillId="4" borderId="0" applyNumberFormat="0" applyBorder="0" applyAlignment="0" applyProtection="0"/>
    <xf numFmtId="0" fontId="58" fillId="4" borderId="0" applyNumberFormat="0" applyBorder="0" applyAlignment="0" applyProtection="0"/>
    <xf numFmtId="0" fontId="58" fillId="5" borderId="0" applyNumberFormat="0" applyBorder="0" applyAlignment="0" applyProtection="0"/>
    <xf numFmtId="0" fontId="23" fillId="5" borderId="0" applyNumberFormat="0" applyBorder="0" applyAlignment="0" applyProtection="0"/>
    <xf numFmtId="0" fontId="58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2" fillId="5" borderId="0" applyNumberFormat="0" applyBorder="0" applyAlignment="0" applyProtection="0"/>
    <xf numFmtId="0" fontId="23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58" fillId="5" borderId="0" applyNumberFormat="0" applyBorder="0" applyAlignment="0" applyProtection="0"/>
    <xf numFmtId="0" fontId="23" fillId="5" borderId="0" applyNumberFormat="0" applyBorder="0" applyAlignment="0" applyProtection="0"/>
    <xf numFmtId="0" fontId="58" fillId="5" borderId="0" applyNumberFormat="0" applyBorder="0" applyAlignment="0" applyProtection="0"/>
    <xf numFmtId="0" fontId="58" fillId="6" borderId="0" applyNumberFormat="0" applyBorder="0" applyAlignment="0" applyProtection="0"/>
    <xf numFmtId="0" fontId="23" fillId="6" borderId="0" applyNumberFormat="0" applyBorder="0" applyAlignment="0" applyProtection="0"/>
    <xf numFmtId="0" fontId="58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2" fillId="6" borderId="0" applyNumberFormat="0" applyBorder="0" applyAlignment="0" applyProtection="0"/>
    <xf numFmtId="0" fontId="23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58" fillId="6" borderId="0" applyNumberFormat="0" applyBorder="0" applyAlignment="0" applyProtection="0"/>
    <xf numFmtId="0" fontId="23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7" borderId="0" applyNumberFormat="0" applyBorder="0" applyAlignment="0" applyProtection="0"/>
    <xf numFmtId="0" fontId="23" fillId="7" borderId="0" applyNumberFormat="0" applyBorder="0" applyAlignment="0" applyProtection="0"/>
    <xf numFmtId="0" fontId="58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2" fillId="7" borderId="0" applyNumberFormat="0" applyBorder="0" applyAlignment="0" applyProtection="0"/>
    <xf numFmtId="0" fontId="23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58" fillId="7" borderId="0" applyNumberFormat="0" applyBorder="0" applyAlignment="0" applyProtection="0"/>
    <xf numFmtId="0" fontId="23" fillId="7" borderId="0" applyNumberFormat="0" applyBorder="0" applyAlignment="0" applyProtection="0"/>
    <xf numFmtId="0" fontId="58" fillId="7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8" fillId="8" borderId="0" applyNumberFormat="0" applyBorder="0" applyAlignment="0" applyProtection="0"/>
    <xf numFmtId="0" fontId="23" fillId="8" borderId="0" applyNumberFormat="0" applyBorder="0" applyAlignment="0" applyProtection="0"/>
    <xf numFmtId="0" fontId="58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2" fillId="8" borderId="0" applyNumberFormat="0" applyBorder="0" applyAlignment="0" applyProtection="0"/>
    <xf numFmtId="0" fontId="23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58" fillId="8" borderId="0" applyNumberFormat="0" applyBorder="0" applyAlignment="0" applyProtection="0"/>
    <xf numFmtId="0" fontId="23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23" fillId="9" borderId="0" applyNumberFormat="0" applyBorder="0" applyAlignment="0" applyProtection="0"/>
    <xf numFmtId="0" fontId="58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2" fillId="9" borderId="0" applyNumberFormat="0" applyBorder="0" applyAlignment="0" applyProtection="0"/>
    <xf numFmtId="0" fontId="23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58" fillId="9" borderId="0" applyNumberFormat="0" applyBorder="0" applyAlignment="0" applyProtection="0"/>
    <xf numFmtId="0" fontId="23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10" borderId="0" applyNumberFormat="0" applyBorder="0" applyAlignment="0" applyProtection="0"/>
    <xf numFmtId="0" fontId="23" fillId="10" borderId="0" applyNumberFormat="0" applyBorder="0" applyAlignment="0" applyProtection="0"/>
    <xf numFmtId="0" fontId="58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2" fillId="10" borderId="0" applyNumberFormat="0" applyBorder="0" applyAlignment="0" applyProtection="0"/>
    <xf numFmtId="0" fontId="23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58" fillId="10" borderId="0" applyNumberFormat="0" applyBorder="0" applyAlignment="0" applyProtection="0"/>
    <xf numFmtId="0" fontId="23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5" borderId="0" applyNumberFormat="0" applyBorder="0" applyAlignment="0" applyProtection="0"/>
    <xf numFmtId="0" fontId="23" fillId="5" borderId="0" applyNumberFormat="0" applyBorder="0" applyAlignment="0" applyProtection="0"/>
    <xf numFmtId="0" fontId="58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2" fillId="5" borderId="0" applyNumberFormat="0" applyBorder="0" applyAlignment="0" applyProtection="0"/>
    <xf numFmtId="0" fontId="23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58" fillId="5" borderId="0" applyNumberFormat="0" applyBorder="0" applyAlignment="0" applyProtection="0"/>
    <xf numFmtId="0" fontId="23" fillId="5" borderId="0" applyNumberFormat="0" applyBorder="0" applyAlignment="0" applyProtection="0"/>
    <xf numFmtId="0" fontId="58" fillId="5" borderId="0" applyNumberFormat="0" applyBorder="0" applyAlignment="0" applyProtection="0"/>
    <xf numFmtId="0" fontId="58" fillId="8" borderId="0" applyNumberFormat="0" applyBorder="0" applyAlignment="0" applyProtection="0"/>
    <xf numFmtId="0" fontId="23" fillId="8" borderId="0" applyNumberFormat="0" applyBorder="0" applyAlignment="0" applyProtection="0"/>
    <xf numFmtId="0" fontId="58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2" fillId="8" borderId="0" applyNumberFormat="0" applyBorder="0" applyAlignment="0" applyProtection="0"/>
    <xf numFmtId="0" fontId="23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58" fillId="8" borderId="0" applyNumberFormat="0" applyBorder="0" applyAlignment="0" applyProtection="0"/>
    <xf numFmtId="0" fontId="23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11" borderId="0" applyNumberFormat="0" applyBorder="0" applyAlignment="0" applyProtection="0"/>
    <xf numFmtId="0" fontId="23" fillId="11" borderId="0" applyNumberFormat="0" applyBorder="0" applyAlignment="0" applyProtection="0"/>
    <xf numFmtId="0" fontId="58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42" fillId="11" borderId="0" applyNumberFormat="0" applyBorder="0" applyAlignment="0" applyProtection="0"/>
    <xf numFmtId="0" fontId="23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58" fillId="11" borderId="0" applyNumberFormat="0" applyBorder="0" applyAlignment="0" applyProtection="0"/>
    <xf numFmtId="0" fontId="23" fillId="11" borderId="0" applyNumberFormat="0" applyBorder="0" applyAlignment="0" applyProtection="0"/>
    <xf numFmtId="0" fontId="58" fillId="11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59" fillId="12" borderId="0" applyNumberFormat="0" applyBorder="0" applyAlignment="0" applyProtection="0"/>
    <xf numFmtId="0" fontId="24" fillId="12" borderId="0" applyNumberFormat="0" applyBorder="0" applyAlignment="0" applyProtection="0"/>
    <xf numFmtId="0" fontId="59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43" fillId="12" borderId="0" applyNumberFormat="0" applyBorder="0" applyAlignment="0" applyProtection="0"/>
    <xf numFmtId="0" fontId="24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59" fillId="12" borderId="0" applyNumberFormat="0" applyBorder="0" applyAlignment="0" applyProtection="0"/>
    <xf numFmtId="0" fontId="24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9" borderId="0" applyNumberFormat="0" applyBorder="0" applyAlignment="0" applyProtection="0"/>
    <xf numFmtId="0" fontId="24" fillId="9" borderId="0" applyNumberFormat="0" applyBorder="0" applyAlignment="0" applyProtection="0"/>
    <xf numFmtId="0" fontId="59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3" fillId="9" borderId="0" applyNumberFormat="0" applyBorder="0" applyAlignment="0" applyProtection="0"/>
    <xf numFmtId="0" fontId="24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59" fillId="9" borderId="0" applyNumberFormat="0" applyBorder="0" applyAlignment="0" applyProtection="0"/>
    <xf numFmtId="0" fontId="24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10" borderId="0" applyNumberFormat="0" applyBorder="0" applyAlignment="0" applyProtection="0"/>
    <xf numFmtId="0" fontId="24" fillId="10" borderId="0" applyNumberFormat="0" applyBorder="0" applyAlignment="0" applyProtection="0"/>
    <xf numFmtId="0" fontId="59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3" fillId="10" borderId="0" applyNumberFormat="0" applyBorder="0" applyAlignment="0" applyProtection="0"/>
    <xf numFmtId="0" fontId="24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59" fillId="10" borderId="0" applyNumberFormat="0" applyBorder="0" applyAlignment="0" applyProtection="0"/>
    <xf numFmtId="0" fontId="24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3" borderId="0" applyNumberFormat="0" applyBorder="0" applyAlignment="0" applyProtection="0"/>
    <xf numFmtId="0" fontId="24" fillId="13" borderId="0" applyNumberFormat="0" applyBorder="0" applyAlignment="0" applyProtection="0"/>
    <xf numFmtId="0" fontId="59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3" fillId="13" borderId="0" applyNumberFormat="0" applyBorder="0" applyAlignment="0" applyProtection="0"/>
    <xf numFmtId="0" fontId="24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59" fillId="13" borderId="0" applyNumberFormat="0" applyBorder="0" applyAlignment="0" applyProtection="0"/>
    <xf numFmtId="0" fontId="24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4" borderId="0" applyNumberFormat="0" applyBorder="0" applyAlignment="0" applyProtection="0"/>
    <xf numFmtId="0" fontId="24" fillId="14" borderId="0" applyNumberFormat="0" applyBorder="0" applyAlignment="0" applyProtection="0"/>
    <xf numFmtId="0" fontId="59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3" fillId="14" borderId="0" applyNumberFormat="0" applyBorder="0" applyAlignment="0" applyProtection="0"/>
    <xf numFmtId="0" fontId="24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59" fillId="14" borderId="0" applyNumberFormat="0" applyBorder="0" applyAlignment="0" applyProtection="0"/>
    <xf numFmtId="0" fontId="24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24" fillId="15" borderId="0" applyNumberFormat="0" applyBorder="0" applyAlignment="0" applyProtection="0"/>
    <xf numFmtId="0" fontId="59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43" fillId="15" borderId="0" applyNumberFormat="0" applyBorder="0" applyAlignment="0" applyProtection="0"/>
    <xf numFmtId="0" fontId="24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59" fillId="15" borderId="0" applyNumberFormat="0" applyBorder="0" applyAlignment="0" applyProtection="0"/>
    <xf numFmtId="0" fontId="24" fillId="15" borderId="0" applyNumberFormat="0" applyBorder="0" applyAlignment="0" applyProtection="0"/>
    <xf numFmtId="0" fontId="5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175" fontId="7" fillId="20" borderId="1">
      <alignment horizontal="center" vertical="center"/>
    </xf>
    <xf numFmtId="0" fontId="59" fillId="16" borderId="0" applyNumberFormat="0" applyBorder="0" applyAlignment="0" applyProtection="0"/>
    <xf numFmtId="0" fontId="24" fillId="16" borderId="0" applyNumberFormat="0" applyBorder="0" applyAlignment="0" applyProtection="0"/>
    <xf numFmtId="0" fontId="59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43" fillId="16" borderId="0" applyNumberFormat="0" applyBorder="0" applyAlignment="0" applyProtection="0"/>
    <xf numFmtId="0" fontId="24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59" fillId="16" borderId="0" applyNumberFormat="0" applyBorder="0" applyAlignment="0" applyProtection="0"/>
    <xf numFmtId="0" fontId="24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24" fillId="17" borderId="0" applyNumberFormat="0" applyBorder="0" applyAlignment="0" applyProtection="0"/>
    <xf numFmtId="0" fontId="59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3" fillId="17" borderId="0" applyNumberFormat="0" applyBorder="0" applyAlignment="0" applyProtection="0"/>
    <xf numFmtId="0" fontId="24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59" fillId="17" borderId="0" applyNumberFormat="0" applyBorder="0" applyAlignment="0" applyProtection="0"/>
    <xf numFmtId="0" fontId="24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24" fillId="18" borderId="0" applyNumberFormat="0" applyBorder="0" applyAlignment="0" applyProtection="0"/>
    <xf numFmtId="0" fontId="59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3" fillId="18" borderId="0" applyNumberFormat="0" applyBorder="0" applyAlignment="0" applyProtection="0"/>
    <xf numFmtId="0" fontId="24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59" fillId="18" borderId="0" applyNumberFormat="0" applyBorder="0" applyAlignment="0" applyProtection="0"/>
    <xf numFmtId="0" fontId="24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3" borderId="0" applyNumberFormat="0" applyBorder="0" applyAlignment="0" applyProtection="0"/>
    <xf numFmtId="0" fontId="24" fillId="13" borderId="0" applyNumberFormat="0" applyBorder="0" applyAlignment="0" applyProtection="0"/>
    <xf numFmtId="0" fontId="59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3" fillId="13" borderId="0" applyNumberFormat="0" applyBorder="0" applyAlignment="0" applyProtection="0"/>
    <xf numFmtId="0" fontId="24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59" fillId="13" borderId="0" applyNumberFormat="0" applyBorder="0" applyAlignment="0" applyProtection="0"/>
    <xf numFmtId="0" fontId="24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4" borderId="0" applyNumberFormat="0" applyBorder="0" applyAlignment="0" applyProtection="0"/>
    <xf numFmtId="0" fontId="24" fillId="14" borderId="0" applyNumberFormat="0" applyBorder="0" applyAlignment="0" applyProtection="0"/>
    <xf numFmtId="0" fontId="59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3" fillId="14" borderId="0" applyNumberFormat="0" applyBorder="0" applyAlignment="0" applyProtection="0"/>
    <xf numFmtId="0" fontId="24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59" fillId="14" borderId="0" applyNumberFormat="0" applyBorder="0" applyAlignment="0" applyProtection="0"/>
    <xf numFmtId="0" fontId="24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9" borderId="0" applyNumberFormat="0" applyBorder="0" applyAlignment="0" applyProtection="0"/>
    <xf numFmtId="0" fontId="24" fillId="19" borderId="0" applyNumberFormat="0" applyBorder="0" applyAlignment="0" applyProtection="0"/>
    <xf numFmtId="0" fontId="59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3" fillId="19" borderId="0" applyNumberFormat="0" applyBorder="0" applyAlignment="0" applyProtection="0"/>
    <xf numFmtId="0" fontId="24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59" fillId="19" borderId="0" applyNumberFormat="0" applyBorder="0" applyAlignment="0" applyProtection="0"/>
    <xf numFmtId="0" fontId="24" fillId="19" borderId="0" applyNumberFormat="0" applyBorder="0" applyAlignment="0" applyProtection="0"/>
    <xf numFmtId="0" fontId="59" fillId="19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36" fillId="21" borderId="2" applyNumberFormat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6" fillId="21" borderId="3" applyNumberFormat="0" applyAlignment="0" applyProtection="0"/>
    <xf numFmtId="4" fontId="80" fillId="0" borderId="4" applyFill="0" applyBorder="0" applyProtection="0">
      <alignment horizontal="right" vertical="center"/>
    </xf>
    <xf numFmtId="0" fontId="26" fillId="21" borderId="3" applyNumberFormat="0" applyAlignment="0" applyProtection="0"/>
    <xf numFmtId="0" fontId="26" fillId="21" borderId="3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60" fillId="0" borderId="0" applyNumberFormat="0" applyFill="0" applyBorder="0" applyAlignment="0" applyProtection="0"/>
    <xf numFmtId="165" fontId="104" fillId="0" borderId="0" applyFont="0" applyFill="0" applyBorder="0" applyAlignment="0" applyProtection="0"/>
    <xf numFmtId="176" fontId="82" fillId="0" borderId="0">
      <protection locked="0"/>
    </xf>
    <xf numFmtId="0" fontId="83" fillId="0" borderId="0"/>
    <xf numFmtId="0" fontId="84" fillId="0" borderId="0"/>
    <xf numFmtId="176" fontId="82" fillId="0" borderId="0">
      <protection locked="0"/>
    </xf>
    <xf numFmtId="177" fontId="82" fillId="0" borderId="0">
      <protection locked="0"/>
    </xf>
    <xf numFmtId="0" fontId="61" fillId="7" borderId="3" applyNumberFormat="0" applyAlignment="0" applyProtection="0"/>
    <xf numFmtId="0" fontId="33" fillId="7" borderId="3" applyNumberFormat="0" applyAlignment="0" applyProtection="0"/>
    <xf numFmtId="0" fontId="61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44" fillId="7" borderId="3" applyNumberFormat="0" applyAlignment="0" applyProtection="0"/>
    <xf numFmtId="0" fontId="33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61" fillId="7" borderId="3" applyNumberFormat="0" applyAlignment="0" applyProtection="0"/>
    <xf numFmtId="0" fontId="33" fillId="7" borderId="3" applyNumberFormat="0" applyAlignment="0" applyProtection="0"/>
    <xf numFmtId="0" fontId="61" fillId="7" borderId="3" applyNumberFormat="0" applyAlignment="0" applyProtection="0"/>
    <xf numFmtId="0" fontId="62" fillId="21" borderId="2" applyNumberFormat="0" applyAlignment="0" applyProtection="0"/>
    <xf numFmtId="0" fontId="36" fillId="21" borderId="2" applyNumberFormat="0" applyAlignment="0" applyProtection="0"/>
    <xf numFmtId="0" fontId="62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45" fillId="21" borderId="2" applyNumberFormat="0" applyAlignment="0" applyProtection="0"/>
    <xf numFmtId="0" fontId="36" fillId="21" borderId="2" applyNumberFormat="0" applyAlignment="0" applyProtection="0"/>
    <xf numFmtId="0" fontId="45" fillId="21" borderId="2" applyNumberFormat="0" applyAlignment="0" applyProtection="0"/>
    <xf numFmtId="0" fontId="45" fillId="21" borderId="2" applyNumberFormat="0" applyAlignment="0" applyProtection="0"/>
    <xf numFmtId="0" fontId="45" fillId="21" borderId="2" applyNumberFormat="0" applyAlignment="0" applyProtection="0"/>
    <xf numFmtId="0" fontId="45" fillId="21" borderId="2" applyNumberFormat="0" applyAlignment="0" applyProtection="0"/>
    <xf numFmtId="0" fontId="45" fillId="21" borderId="2" applyNumberFormat="0" applyAlignment="0" applyProtection="0"/>
    <xf numFmtId="0" fontId="45" fillId="21" borderId="2" applyNumberFormat="0" applyAlignment="0" applyProtection="0"/>
    <xf numFmtId="0" fontId="62" fillId="21" borderId="2" applyNumberFormat="0" applyAlignment="0" applyProtection="0"/>
    <xf numFmtId="0" fontId="36" fillId="21" borderId="2" applyNumberFormat="0" applyAlignment="0" applyProtection="0"/>
    <xf numFmtId="0" fontId="62" fillId="21" borderId="2" applyNumberFormat="0" applyAlignment="0" applyProtection="0"/>
    <xf numFmtId="0" fontId="82" fillId="0" borderId="0">
      <protection locked="0"/>
    </xf>
    <xf numFmtId="169" fontId="7" fillId="0" borderId="0" applyFont="0" applyFill="0" applyBorder="0" applyAlignment="0" applyProtection="0">
      <alignment wrapText="1"/>
    </xf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63" fillId="4" borderId="0" applyNumberFormat="0" applyBorder="0" applyAlignment="0" applyProtection="0"/>
    <xf numFmtId="0" fontId="29" fillId="4" borderId="0" applyNumberFormat="0" applyBorder="0" applyAlignment="0" applyProtection="0"/>
    <xf numFmtId="0" fontId="63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6" fillId="4" borderId="0" applyNumberFormat="0" applyBorder="0" applyAlignment="0" applyProtection="0"/>
    <xf numFmtId="0" fontId="29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63" fillId="4" borderId="0" applyNumberFormat="0" applyBorder="0" applyAlignment="0" applyProtection="0"/>
    <xf numFmtId="0" fontId="29" fillId="4" borderId="0" applyNumberFormat="0" applyBorder="0" applyAlignment="0" applyProtection="0"/>
    <xf numFmtId="0" fontId="63" fillId="4" borderId="0" applyNumberFormat="0" applyBorder="0" applyAlignment="0" applyProtection="0"/>
    <xf numFmtId="0" fontId="33" fillId="7" borderId="3" applyNumberFormat="0" applyAlignment="0" applyProtection="0"/>
    <xf numFmtId="0" fontId="38" fillId="0" borderId="6" applyNumberFormat="0" applyFill="0" applyAlignment="0" applyProtection="0"/>
    <xf numFmtId="0" fontId="28" fillId="0" borderId="0" applyNumberFormat="0" applyFill="0" applyBorder="0" applyAlignment="0" applyProtection="0"/>
    <xf numFmtId="170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8" fontId="82" fillId="0" borderId="0">
      <protection locked="0"/>
    </xf>
    <xf numFmtId="0" fontId="85" fillId="0" borderId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38" fontId="12" fillId="23" borderId="0" applyNumberFormat="0" applyBorder="0" applyAlignment="0" applyProtection="0"/>
    <xf numFmtId="0" fontId="29" fillId="4" borderId="0" applyNumberFormat="0" applyBorder="0" applyAlignment="0" applyProtection="0"/>
    <xf numFmtId="0" fontId="86" fillId="0" borderId="0" applyNumberFormat="0" applyFill="0" applyBorder="0" applyAlignment="0" applyProtection="0"/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30" fillId="0" borderId="7" applyNumberFormat="0" applyFill="0" applyAlignment="0" applyProtection="0"/>
    <xf numFmtId="0" fontId="87" fillId="0" borderId="0">
      <protection locked="0"/>
    </xf>
    <xf numFmtId="0" fontId="30" fillId="0" borderId="7" applyNumberFormat="0" applyFill="0" applyAlignment="0" applyProtection="0"/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31" fillId="0" borderId="8" applyNumberFormat="0" applyFill="0" applyAlignment="0" applyProtection="0"/>
    <xf numFmtId="0" fontId="87" fillId="0" borderId="0">
      <protection locked="0"/>
    </xf>
    <xf numFmtId="0" fontId="31" fillId="0" borderId="8" applyNumberFormat="0" applyFill="0" applyAlignment="0" applyProtection="0"/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7" fillId="0" borderId="0">
      <protection locked="0"/>
    </xf>
    <xf numFmtId="0" fontId="87" fillId="0" borderId="0">
      <protection locked="0"/>
    </xf>
    <xf numFmtId="0" fontId="7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0" fontId="12" fillId="24" borderId="11" applyNumberFormat="0" applyBorder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4" fontId="78" fillId="0" borderId="0" applyBorder="0">
      <alignment horizontal="right" vertical="center"/>
    </xf>
    <xf numFmtId="40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64" fillId="0" borderId="12" applyNumberFormat="0" applyFill="0" applyAlignment="0" applyProtection="0"/>
    <xf numFmtId="0" fontId="34" fillId="0" borderId="12" applyNumberFormat="0" applyFill="0" applyAlignment="0" applyProtection="0"/>
    <xf numFmtId="0" fontId="6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47" fillId="0" borderId="12" applyNumberFormat="0" applyFill="0" applyAlignment="0" applyProtection="0"/>
    <xf numFmtId="0" fontId="34" fillId="0" borderId="12" applyNumberFormat="0" applyFill="0" applyAlignment="0" applyProtection="0"/>
    <xf numFmtId="0" fontId="47" fillId="0" borderId="12" applyNumberFormat="0" applyFill="0" applyAlignment="0" applyProtection="0"/>
    <xf numFmtId="0" fontId="47" fillId="0" borderId="12" applyNumberFormat="0" applyFill="0" applyAlignment="0" applyProtection="0"/>
    <xf numFmtId="0" fontId="47" fillId="0" borderId="12" applyNumberFormat="0" applyFill="0" applyAlignment="0" applyProtection="0"/>
    <xf numFmtId="0" fontId="47" fillId="0" borderId="12" applyNumberFormat="0" applyFill="0" applyAlignment="0" applyProtection="0"/>
    <xf numFmtId="0" fontId="47" fillId="0" borderId="12" applyNumberFormat="0" applyFill="0" applyAlignment="0" applyProtection="0"/>
    <xf numFmtId="0" fontId="47" fillId="0" borderId="12" applyNumberFormat="0" applyFill="0" applyAlignment="0" applyProtection="0"/>
    <xf numFmtId="0" fontId="64" fillId="0" borderId="12" applyNumberFormat="0" applyFill="0" applyAlignment="0" applyProtection="0"/>
    <xf numFmtId="0" fontId="34" fillId="0" borderId="12" applyNumberFormat="0" applyFill="0" applyAlignment="0" applyProtection="0"/>
    <xf numFmtId="0" fontId="64" fillId="0" borderId="12" applyNumberFormat="0" applyFill="0" applyAlignment="0" applyProtection="0"/>
    <xf numFmtId="0" fontId="65" fillId="22" borderId="5" applyNumberFormat="0" applyAlignment="0" applyProtection="0"/>
    <xf numFmtId="0" fontId="27" fillId="22" borderId="5" applyNumberFormat="0" applyAlignment="0" applyProtection="0"/>
    <xf numFmtId="0" fontId="65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48" fillId="22" borderId="5" applyNumberFormat="0" applyAlignment="0" applyProtection="0"/>
    <xf numFmtId="0" fontId="27" fillId="22" borderId="5" applyNumberFormat="0" applyAlignment="0" applyProtection="0"/>
    <xf numFmtId="0" fontId="48" fillId="22" borderId="5" applyNumberFormat="0" applyAlignment="0" applyProtection="0"/>
    <xf numFmtId="0" fontId="48" fillId="22" borderId="5" applyNumberFormat="0" applyAlignment="0" applyProtection="0"/>
    <xf numFmtId="0" fontId="48" fillId="22" borderId="5" applyNumberFormat="0" applyAlignment="0" applyProtection="0"/>
    <xf numFmtId="0" fontId="48" fillId="22" borderId="5" applyNumberFormat="0" applyAlignment="0" applyProtection="0"/>
    <xf numFmtId="0" fontId="48" fillId="22" borderId="5" applyNumberFormat="0" applyAlignment="0" applyProtection="0"/>
    <xf numFmtId="0" fontId="48" fillId="22" borderId="5" applyNumberFormat="0" applyAlignment="0" applyProtection="0"/>
    <xf numFmtId="0" fontId="65" fillId="22" borderId="5" applyNumberFormat="0" applyAlignment="0" applyProtection="0"/>
    <xf numFmtId="0" fontId="27" fillId="22" borderId="5" applyNumberFormat="0" applyAlignment="0" applyProtection="0"/>
    <xf numFmtId="0" fontId="65" fillId="22" borderId="5" applyNumberFormat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66" fillId="0" borderId="7" applyNumberFormat="0" applyFill="0" applyAlignment="0" applyProtection="0"/>
    <xf numFmtId="0" fontId="30" fillId="0" borderId="7" applyNumberFormat="0" applyFill="0" applyAlignment="0" applyProtection="0"/>
    <xf numFmtId="0" fontId="66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49" fillId="0" borderId="7" applyNumberFormat="0" applyFill="0" applyAlignment="0" applyProtection="0"/>
    <xf numFmtId="0" fontId="30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66" fillId="0" borderId="7" applyNumberFormat="0" applyFill="0" applyAlignment="0" applyProtection="0"/>
    <xf numFmtId="0" fontId="30" fillId="0" borderId="7" applyNumberFormat="0" applyFill="0" applyAlignment="0" applyProtection="0"/>
    <xf numFmtId="0" fontId="66" fillId="0" borderId="7" applyNumberFormat="0" applyFill="0" applyAlignment="0" applyProtection="0"/>
    <xf numFmtId="0" fontId="67" fillId="0" borderId="8" applyNumberFormat="0" applyFill="0" applyAlignment="0" applyProtection="0"/>
    <xf numFmtId="0" fontId="31" fillId="0" borderId="8" applyNumberFormat="0" applyFill="0" applyAlignment="0" applyProtection="0"/>
    <xf numFmtId="0" fontId="67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50" fillId="0" borderId="8" applyNumberFormat="0" applyFill="0" applyAlignment="0" applyProtection="0"/>
    <xf numFmtId="0" fontId="31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67" fillId="0" borderId="8" applyNumberFormat="0" applyFill="0" applyAlignment="0" applyProtection="0"/>
    <xf numFmtId="0" fontId="31" fillId="0" borderId="8" applyNumberFormat="0" applyFill="0" applyAlignment="0" applyProtection="0"/>
    <xf numFmtId="0" fontId="67" fillId="0" borderId="8" applyNumberFormat="0" applyFill="0" applyAlignment="0" applyProtection="0"/>
    <xf numFmtId="0" fontId="68" fillId="0" borderId="9" applyNumberFormat="0" applyFill="0" applyAlignment="0" applyProtection="0"/>
    <xf numFmtId="0" fontId="32" fillId="0" borderId="9" applyNumberFormat="0" applyFill="0" applyAlignment="0" applyProtection="0"/>
    <xf numFmtId="0" fontId="68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1" fillId="0" borderId="9" applyNumberFormat="0" applyFill="0" applyAlignment="0" applyProtection="0"/>
    <xf numFmtId="0" fontId="32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68" fillId="0" borderId="9" applyNumberFormat="0" applyFill="0" applyAlignment="0" applyProtection="0"/>
    <xf numFmtId="0" fontId="32" fillId="0" borderId="9" applyNumberFormat="0" applyFill="0" applyAlignment="0" applyProtection="0"/>
    <xf numFmtId="0" fontId="68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69" fillId="25" borderId="0" applyNumberFormat="0" applyBorder="0" applyAlignment="0" applyProtection="0"/>
    <xf numFmtId="0" fontId="35" fillId="25" borderId="0" applyNumberFormat="0" applyBorder="0" applyAlignment="0" applyProtection="0"/>
    <xf numFmtId="0" fontId="69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52" fillId="25" borderId="0" applyNumberFormat="0" applyBorder="0" applyAlignment="0" applyProtection="0"/>
    <xf numFmtId="0" fontId="35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69" fillId="25" borderId="0" applyNumberFormat="0" applyBorder="0" applyAlignment="0" applyProtection="0"/>
    <xf numFmtId="0" fontId="35" fillId="25" borderId="0" applyNumberFormat="0" applyBorder="0" applyAlignment="0" applyProtection="0"/>
    <xf numFmtId="0" fontId="69" fillId="25" borderId="0" applyNumberFormat="0" applyBorder="0" applyAlignment="0" applyProtection="0"/>
    <xf numFmtId="37" fontId="88" fillId="0" borderId="0"/>
    <xf numFmtId="43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109" fillId="0" borderId="0"/>
    <xf numFmtId="0" fontId="7" fillId="0" borderId="0"/>
    <xf numFmtId="0" fontId="20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/>
    <xf numFmtId="4" fontId="78" fillId="0" borderId="11" applyFill="0" applyBorder="0" applyProtection="0">
      <alignment horizontal="right" vertical="center"/>
    </xf>
    <xf numFmtId="0" fontId="80" fillId="0" borderId="0" applyNumberFormat="0" applyFill="0" applyBorder="0" applyProtection="0">
      <alignment horizontal="left" vertical="center"/>
    </xf>
    <xf numFmtId="0" fontId="78" fillId="0" borderId="11" applyNumberFormat="0" applyFill="0" applyAlignment="0" applyProtection="0"/>
    <xf numFmtId="0" fontId="7" fillId="26" borderId="0" applyNumberFormat="0" applyFont="0" applyBorder="0" applyAlignment="0" applyProtection="0"/>
    <xf numFmtId="0" fontId="7" fillId="26" borderId="0" applyNumberFormat="0" applyFont="0" applyBorder="0" applyAlignment="0" applyProtection="0"/>
    <xf numFmtId="0" fontId="5" fillId="0" borderId="0"/>
    <xf numFmtId="0" fontId="104" fillId="0" borderId="0"/>
    <xf numFmtId="0" fontId="22" fillId="0" borderId="0"/>
    <xf numFmtId="0" fontId="20" fillId="0" borderId="0"/>
    <xf numFmtId="0" fontId="5" fillId="0" borderId="0"/>
    <xf numFmtId="0" fontId="5" fillId="0" borderId="0"/>
    <xf numFmtId="0" fontId="20" fillId="0" borderId="0"/>
    <xf numFmtId="0" fontId="5" fillId="0" borderId="0"/>
    <xf numFmtId="0" fontId="5" fillId="0" borderId="0"/>
    <xf numFmtId="0" fontId="40" fillId="0" borderId="0"/>
    <xf numFmtId="0" fontId="20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  <xf numFmtId="0" fontId="5" fillId="0" borderId="0"/>
    <xf numFmtId="0" fontId="40" fillId="0" borderId="0"/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  <xf numFmtId="0" fontId="5" fillId="0" borderId="0"/>
    <xf numFmtId="0" fontId="20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  <xf numFmtId="0" fontId="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/>
    <xf numFmtId="0" fontId="5" fillId="0" borderId="0"/>
    <xf numFmtId="0" fontId="20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20" fillId="0" borderId="0"/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3" fillId="0" borderId="0"/>
    <xf numFmtId="0" fontId="20" fillId="0" borderId="0"/>
    <xf numFmtId="0" fontId="5" fillId="0" borderId="0"/>
    <xf numFmtId="0" fontId="20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" fillId="27" borderId="13" applyNumberFormat="0" applyFont="0" applyAlignment="0" applyProtection="0"/>
    <xf numFmtId="0" fontId="23" fillId="27" borderId="13" applyNumberFormat="0" applyFont="0" applyAlignment="0" applyProtection="0"/>
    <xf numFmtId="0" fontId="7" fillId="27" borderId="13" applyNumberFormat="0" applyFont="0" applyAlignment="0" applyProtection="0"/>
    <xf numFmtId="0" fontId="23" fillId="27" borderId="13" applyNumberFormat="0" applyFont="0" applyAlignment="0" applyProtection="0"/>
    <xf numFmtId="0" fontId="70" fillId="21" borderId="3" applyNumberFormat="0" applyAlignment="0" applyProtection="0"/>
    <xf numFmtId="0" fontId="26" fillId="21" borderId="3" applyNumberFormat="0" applyAlignment="0" applyProtection="0"/>
    <xf numFmtId="0" fontId="70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53" fillId="21" borderId="3" applyNumberFormat="0" applyAlignment="0" applyProtection="0"/>
    <xf numFmtId="0" fontId="26" fillId="21" borderId="3" applyNumberFormat="0" applyAlignment="0" applyProtection="0"/>
    <xf numFmtId="0" fontId="53" fillId="21" borderId="3" applyNumberFormat="0" applyAlignment="0" applyProtection="0"/>
    <xf numFmtId="0" fontId="53" fillId="21" borderId="3" applyNumberFormat="0" applyAlignment="0" applyProtection="0"/>
    <xf numFmtId="0" fontId="53" fillId="21" borderId="3" applyNumberFormat="0" applyAlignment="0" applyProtection="0"/>
    <xf numFmtId="0" fontId="53" fillId="21" borderId="3" applyNumberFormat="0" applyAlignment="0" applyProtection="0"/>
    <xf numFmtId="0" fontId="53" fillId="21" borderId="3" applyNumberFormat="0" applyAlignment="0" applyProtection="0"/>
    <xf numFmtId="0" fontId="53" fillId="21" borderId="3" applyNumberFormat="0" applyAlignment="0" applyProtection="0"/>
    <xf numFmtId="0" fontId="70" fillId="21" borderId="3" applyNumberFormat="0" applyAlignment="0" applyProtection="0"/>
    <xf numFmtId="0" fontId="26" fillId="21" borderId="3" applyNumberFormat="0" applyAlignment="0" applyProtection="0"/>
    <xf numFmtId="0" fontId="70" fillId="21" borderId="3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187" fontId="78" fillId="28" borderId="11" applyNumberFormat="0" applyFont="0" applyBorder="0" applyAlignment="0" applyProtection="0">
      <alignment horizontal="right" vertical="center"/>
    </xf>
    <xf numFmtId="9" fontId="104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183" fontId="9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84" fontId="98" fillId="0" borderId="0" applyFont="0" applyFill="0" applyBorder="0" applyAlignment="0" applyProtection="0"/>
    <xf numFmtId="185" fontId="98" fillId="0" borderId="0" applyFont="0" applyFill="0" applyBorder="0" applyAlignment="0" applyProtection="0"/>
    <xf numFmtId="0" fontId="89" fillId="0" borderId="0" applyNumberFormat="0" applyFill="0" applyBorder="0" applyAlignment="0" applyProtection="0">
      <alignment horizontal="center"/>
    </xf>
    <xf numFmtId="4" fontId="90" fillId="25" borderId="14" applyNumberFormat="0" applyProtection="0">
      <alignment vertical="center"/>
    </xf>
    <xf numFmtId="4" fontId="91" fillId="29" borderId="14" applyNumberFormat="0" applyProtection="0">
      <alignment vertical="center"/>
    </xf>
    <xf numFmtId="4" fontId="90" fillId="29" borderId="14" applyNumberFormat="0" applyProtection="0">
      <alignment horizontal="left" vertical="center" indent="1"/>
    </xf>
    <xf numFmtId="0" fontId="90" fillId="29" borderId="14" applyNumberFormat="0" applyProtection="0">
      <alignment horizontal="left" vertical="top" indent="1"/>
    </xf>
    <xf numFmtId="4" fontId="90" fillId="30" borderId="0" applyNumberFormat="0" applyProtection="0">
      <alignment horizontal="left" vertical="center" indent="1"/>
    </xf>
    <xf numFmtId="4" fontId="15" fillId="3" borderId="14" applyNumberFormat="0" applyProtection="0">
      <alignment horizontal="right" vertical="center"/>
    </xf>
    <xf numFmtId="4" fontId="15" fillId="9" borderId="14" applyNumberFormat="0" applyProtection="0">
      <alignment horizontal="right" vertical="center"/>
    </xf>
    <xf numFmtId="4" fontId="15" fillId="17" borderId="14" applyNumberFormat="0" applyProtection="0">
      <alignment horizontal="right" vertical="center"/>
    </xf>
    <xf numFmtId="4" fontId="15" fillId="11" borderId="14" applyNumberFormat="0" applyProtection="0">
      <alignment horizontal="right" vertical="center"/>
    </xf>
    <xf numFmtId="4" fontId="15" fillId="15" borderId="14" applyNumberFormat="0" applyProtection="0">
      <alignment horizontal="right" vertical="center"/>
    </xf>
    <xf numFmtId="4" fontId="15" fillId="19" borderId="14" applyNumberFormat="0" applyProtection="0">
      <alignment horizontal="right" vertical="center"/>
    </xf>
    <xf numFmtId="4" fontId="15" fillId="18" borderId="14" applyNumberFormat="0" applyProtection="0">
      <alignment horizontal="right" vertical="center"/>
    </xf>
    <xf numFmtId="4" fontId="15" fillId="31" borderId="14" applyNumberFormat="0" applyProtection="0">
      <alignment horizontal="right" vertical="center"/>
    </xf>
    <xf numFmtId="4" fontId="15" fillId="10" borderId="14" applyNumberFormat="0" applyProtection="0">
      <alignment horizontal="right" vertical="center"/>
    </xf>
    <xf numFmtId="4" fontId="90" fillId="32" borderId="15" applyNumberFormat="0" applyProtection="0">
      <alignment horizontal="left" vertical="center" indent="1"/>
    </xf>
    <xf numFmtId="4" fontId="15" fillId="33" borderId="0" applyNumberFormat="0" applyProtection="0">
      <alignment horizontal="left" vertical="center" indent="1"/>
    </xf>
    <xf numFmtId="4" fontId="92" fillId="34" borderId="0" applyNumberFormat="0" applyProtection="0">
      <alignment horizontal="left" vertical="center" indent="1"/>
    </xf>
    <xf numFmtId="4" fontId="15" fillId="35" borderId="14" applyNumberFormat="0" applyProtection="0">
      <alignment horizontal="right" vertical="center"/>
    </xf>
    <xf numFmtId="4" fontId="15" fillId="33" borderId="0" applyNumberFormat="0" applyProtection="0">
      <alignment horizontal="left" vertical="center" indent="1"/>
    </xf>
    <xf numFmtId="4" fontId="15" fillId="30" borderId="0" applyNumberFormat="0" applyProtection="0">
      <alignment horizontal="left" vertical="center" indent="1"/>
    </xf>
    <xf numFmtId="0" fontId="7" fillId="34" borderId="14" applyNumberFormat="0" applyProtection="0">
      <alignment horizontal="left" vertical="center" indent="1"/>
    </xf>
    <xf numFmtId="0" fontId="7" fillId="34" borderId="14" applyNumberFormat="0" applyProtection="0">
      <alignment horizontal="left" vertical="top" indent="1"/>
    </xf>
    <xf numFmtId="0" fontId="7" fillId="30" borderId="14" applyNumberFormat="0" applyProtection="0">
      <alignment horizontal="left" vertical="center" indent="1"/>
    </xf>
    <xf numFmtId="0" fontId="7" fillId="30" borderId="14" applyNumberFormat="0" applyProtection="0">
      <alignment horizontal="left" vertical="top" indent="1"/>
    </xf>
    <xf numFmtId="0" fontId="7" fillId="20" borderId="14" applyNumberFormat="0" applyProtection="0">
      <alignment horizontal="left" vertical="center" indent="1"/>
    </xf>
    <xf numFmtId="0" fontId="7" fillId="20" borderId="14" applyNumberFormat="0" applyProtection="0">
      <alignment horizontal="left" vertical="top" indent="1"/>
    </xf>
    <xf numFmtId="0" fontId="7" fillId="36" borderId="14" applyNumberFormat="0" applyProtection="0">
      <alignment horizontal="left" vertical="center" indent="1"/>
    </xf>
    <xf numFmtId="0" fontId="7" fillId="36" borderId="14" applyNumberFormat="0" applyProtection="0">
      <alignment horizontal="left" vertical="top" indent="1"/>
    </xf>
    <xf numFmtId="4" fontId="15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15" fillId="24" borderId="14" applyNumberFormat="0" applyProtection="0">
      <alignment horizontal="left" vertical="center" indent="1"/>
    </xf>
    <xf numFmtId="0" fontId="15" fillId="24" borderId="14" applyNumberFormat="0" applyProtection="0">
      <alignment horizontal="left" vertical="top" indent="1"/>
    </xf>
    <xf numFmtId="4" fontId="15" fillId="33" borderId="14" applyNumberFormat="0" applyProtection="0">
      <alignment horizontal="right" vertical="center"/>
    </xf>
    <xf numFmtId="4" fontId="93" fillId="33" borderId="14" applyNumberFormat="0" applyProtection="0">
      <alignment horizontal="right" vertical="center"/>
    </xf>
    <xf numFmtId="4" fontId="15" fillId="35" borderId="14" applyNumberFormat="0" applyProtection="0">
      <alignment horizontal="left" vertical="center" indent="1"/>
    </xf>
    <xf numFmtId="0" fontId="15" fillId="30" borderId="14" applyNumberFormat="0" applyProtection="0">
      <alignment horizontal="left" vertical="top" indent="1"/>
    </xf>
    <xf numFmtId="4" fontId="94" fillId="37" borderId="0" applyNumberFormat="0" applyProtection="0">
      <alignment horizontal="left" vertical="center" indent="1"/>
    </xf>
    <xf numFmtId="4" fontId="16" fillId="33" borderId="14" applyNumberFormat="0" applyProtection="0">
      <alignment horizontal="right" vertical="center"/>
    </xf>
    <xf numFmtId="0" fontId="25" fillId="3" borderId="0" applyNumberFormat="0" applyBorder="0" applyAlignment="0" applyProtection="0"/>
    <xf numFmtId="0" fontId="78" fillId="26" borderId="11"/>
    <xf numFmtId="0" fontId="71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9" fillId="0" borderId="0"/>
    <xf numFmtId="0" fontId="58" fillId="0" borderId="0"/>
    <xf numFmtId="0" fontId="58" fillId="0" borderId="0"/>
    <xf numFmtId="0" fontId="110" fillId="0" borderId="0"/>
    <xf numFmtId="0" fontId="110" fillId="0" borderId="0"/>
    <xf numFmtId="0" fontId="58" fillId="0" borderId="0"/>
    <xf numFmtId="0" fontId="109" fillId="0" borderId="0"/>
    <xf numFmtId="0" fontId="23" fillId="0" borderId="0"/>
    <xf numFmtId="0" fontId="23" fillId="0" borderId="0"/>
    <xf numFmtId="0" fontId="23" fillId="0" borderId="0"/>
    <xf numFmtId="0" fontId="40" fillId="0" borderId="0"/>
    <xf numFmtId="0" fontId="40" fillId="0" borderId="0"/>
    <xf numFmtId="0" fontId="40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9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23" fillId="0" borderId="0"/>
    <xf numFmtId="0" fontId="23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8" fillId="0" borderId="0"/>
    <xf numFmtId="0" fontId="6" fillId="38" borderId="16" applyNumberFormat="0" applyProtection="0">
      <alignment horizontal="center" wrapText="1"/>
    </xf>
    <xf numFmtId="0" fontId="7" fillId="0" borderId="11" applyNumberFormat="0" applyFill="0" applyProtection="0">
      <alignment horizontal="right"/>
    </xf>
    <xf numFmtId="0" fontId="7" fillId="0" borderId="11" applyNumberFormat="0" applyFill="0" applyProtection="0">
      <alignment horizontal="right"/>
    </xf>
    <xf numFmtId="0" fontId="6" fillId="38" borderId="17" applyNumberFormat="0" applyAlignment="0" applyProtection="0">
      <alignment wrapText="1"/>
    </xf>
    <xf numFmtId="0" fontId="6" fillId="39" borderId="11" applyNumberFormat="0" applyProtection="0">
      <alignment horizontal="right"/>
    </xf>
    <xf numFmtId="0" fontId="7" fillId="40" borderId="0" applyNumberFormat="0" applyBorder="0">
      <alignment horizontal="center" wrapText="1"/>
    </xf>
    <xf numFmtId="0" fontId="95" fillId="39" borderId="0" applyNumberFormat="0" applyBorder="0" applyProtection="0">
      <alignment horizontal="left"/>
    </xf>
    <xf numFmtId="0" fontId="7" fillId="40" borderId="0" applyNumberFormat="0" applyBorder="0">
      <alignment wrapText="1"/>
    </xf>
    <xf numFmtId="0" fontId="6" fillId="39" borderId="11" applyNumberFormat="0" applyProtection="0">
      <alignment horizontal="left"/>
    </xf>
    <xf numFmtId="0" fontId="7" fillId="0" borderId="0" applyNumberFormat="0" applyFill="0" applyBorder="0" applyProtection="0">
      <alignment horizontal="right" wrapText="1"/>
    </xf>
    <xf numFmtId="0" fontId="7" fillId="0" borderId="11" applyNumberFormat="0" applyFill="0" applyProtection="0">
      <alignment horizontal="right"/>
    </xf>
    <xf numFmtId="0" fontId="7" fillId="0" borderId="11" applyNumberFormat="0" applyFill="0" applyProtection="0">
      <alignment horizontal="right"/>
    </xf>
    <xf numFmtId="179" fontId="7" fillId="0" borderId="0" applyFill="0" applyBorder="0" applyAlignment="0" applyProtection="0">
      <alignment wrapText="1"/>
    </xf>
    <xf numFmtId="0" fontId="14" fillId="41" borderId="0" applyNumberFormat="0" applyBorder="0" applyProtection="0">
      <alignment horizontal="left"/>
    </xf>
    <xf numFmtId="180" fontId="7" fillId="0" borderId="0" applyFill="0" applyBorder="0" applyAlignment="0" applyProtection="0">
      <alignment wrapText="1"/>
    </xf>
    <xf numFmtId="181" fontId="7" fillId="0" borderId="0" applyFill="0" applyBorder="0" applyAlignment="0" applyProtection="0">
      <alignment wrapText="1"/>
    </xf>
    <xf numFmtId="0" fontId="7" fillId="0" borderId="0" applyNumberFormat="0" applyFill="0" applyBorder="0" applyProtection="0">
      <alignment horizontal="right" wrapText="1"/>
    </xf>
    <xf numFmtId="0" fontId="7" fillId="0" borderId="0" applyNumberFormat="0" applyFill="0" applyBorder="0">
      <alignment horizontal="right" wrapText="1"/>
    </xf>
    <xf numFmtId="17" fontId="7" fillId="0" borderId="0" applyFill="0" applyBorder="0">
      <alignment horizontal="right" wrapText="1"/>
    </xf>
    <xf numFmtId="166" fontId="7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6" fillId="0" borderId="0" applyNumberFormat="0" applyFill="0" applyBorder="0">
      <alignment horizontal="center" wrapText="1"/>
    </xf>
    <xf numFmtId="0" fontId="6" fillId="0" borderId="0" applyNumberFormat="0" applyFill="0" applyBorder="0">
      <alignment horizontal="center" wrapText="1"/>
    </xf>
    <xf numFmtId="0" fontId="72" fillId="0" borderId="6" applyNumberFormat="0" applyFill="0" applyAlignment="0" applyProtection="0"/>
    <xf numFmtId="0" fontId="38" fillId="0" borderId="6" applyNumberFormat="0" applyFill="0" applyAlignment="0" applyProtection="0"/>
    <xf numFmtId="0" fontId="72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54" fillId="0" borderId="6" applyNumberFormat="0" applyFill="0" applyAlignment="0" applyProtection="0"/>
    <xf numFmtId="0" fontId="38" fillId="0" borderId="6" applyNumberFormat="0" applyFill="0" applyAlignment="0" applyProtection="0"/>
    <xf numFmtId="0" fontId="54" fillId="0" borderId="6" applyNumberFormat="0" applyFill="0" applyAlignment="0" applyProtection="0"/>
    <xf numFmtId="0" fontId="54" fillId="0" borderId="6" applyNumberFormat="0" applyFill="0" applyAlignment="0" applyProtection="0"/>
    <xf numFmtId="0" fontId="54" fillId="0" borderId="6" applyNumberFormat="0" applyFill="0" applyAlignment="0" applyProtection="0"/>
    <xf numFmtId="0" fontId="54" fillId="0" borderId="6" applyNumberFormat="0" applyFill="0" applyAlignment="0" applyProtection="0"/>
    <xf numFmtId="0" fontId="54" fillId="0" borderId="6" applyNumberFormat="0" applyFill="0" applyAlignment="0" applyProtection="0"/>
    <xf numFmtId="0" fontId="54" fillId="0" borderId="6" applyNumberFormat="0" applyFill="0" applyAlignment="0" applyProtection="0"/>
    <xf numFmtId="0" fontId="72" fillId="0" borderId="6" applyNumberFormat="0" applyFill="0" applyAlignment="0" applyProtection="0"/>
    <xf numFmtId="0" fontId="38" fillId="0" borderId="6" applyNumberFormat="0" applyFill="0" applyAlignment="0" applyProtection="0"/>
    <xf numFmtId="0" fontId="72" fillId="0" borderId="6" applyNumberFormat="0" applyFill="0" applyAlignment="0" applyProtection="0"/>
    <xf numFmtId="0" fontId="7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38" fillId="0" borderId="6" applyNumberFormat="0" applyFill="0" applyAlignment="0" applyProtection="0"/>
    <xf numFmtId="0" fontId="87" fillId="0" borderId="0">
      <protection locked="0"/>
    </xf>
    <xf numFmtId="0" fontId="38" fillId="0" borderId="6" applyNumberFormat="0" applyFill="0" applyAlignment="0" applyProtection="0"/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0" fillId="0" borderId="7" applyNumberFormat="0" applyFill="0" applyAlignment="0" applyProtection="0"/>
    <xf numFmtId="0" fontId="31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37" fontId="12" fillId="29" borderId="0" applyNumberFormat="0" applyBorder="0" applyAlignment="0" applyProtection="0"/>
    <xf numFmtId="37" fontId="12" fillId="0" borderId="0"/>
    <xf numFmtId="37" fontId="12" fillId="29" borderId="0" applyNumberFormat="0" applyBorder="0" applyAlignment="0" applyProtection="0"/>
    <xf numFmtId="3" fontId="96" fillId="0" borderId="1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0" fontId="7" fillId="27" borderId="13" applyNumberFormat="0" applyFont="0" applyAlignment="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42" fillId="27" borderId="13" applyNumberFormat="0" applyFont="0" applyAlignment="0" applyProtection="0"/>
    <xf numFmtId="0" fontId="7" fillId="27" borderId="13" applyNumberFormat="0" applyFont="0" applyAlignment="0" applyProtection="0"/>
    <xf numFmtId="0" fontId="42" fillId="27" borderId="13" applyNumberFormat="0" applyFont="0" applyAlignment="0" applyProtection="0"/>
    <xf numFmtId="0" fontId="42" fillId="27" borderId="13" applyNumberFormat="0" applyFont="0" applyAlignment="0" applyProtection="0"/>
    <xf numFmtId="0" fontId="42" fillId="27" borderId="13" applyNumberFormat="0" applyFont="0" applyAlignment="0" applyProtection="0"/>
    <xf numFmtId="0" fontId="42" fillId="27" borderId="13" applyNumberFormat="0" applyFont="0" applyAlignment="0" applyProtection="0"/>
    <xf numFmtId="0" fontId="42" fillId="27" borderId="13" applyNumberFormat="0" applyFont="0" applyAlignment="0" applyProtection="0"/>
    <xf numFmtId="0" fontId="42" fillId="27" borderId="13" applyNumberFormat="0" applyFont="0" applyAlignment="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186" fontId="98" fillId="0" borderId="0" applyFont="0" applyFill="0" applyBorder="0" applyAlignment="0" applyProtection="0"/>
    <xf numFmtId="0" fontId="34" fillId="0" borderId="12" applyNumberFormat="0" applyFill="0" applyAlignment="0" applyProtection="0"/>
    <xf numFmtId="167" fontId="7" fillId="0" borderId="0" applyFont="0" applyFill="0" applyBorder="0" applyAlignment="0" applyProtection="0"/>
    <xf numFmtId="174" fontId="79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82" fontId="97" fillId="0" borderId="0">
      <alignment horizontal="right" vertical="center"/>
    </xf>
    <xf numFmtId="0" fontId="27" fillId="22" borderId="5" applyNumberFormat="0" applyAlignment="0" applyProtection="0"/>
    <xf numFmtId="0" fontId="75" fillId="3" borderId="0" applyNumberFormat="0" applyBorder="0" applyAlignment="0" applyProtection="0"/>
    <xf numFmtId="0" fontId="25" fillId="3" borderId="0" applyNumberFormat="0" applyBorder="0" applyAlignment="0" applyProtection="0"/>
    <xf numFmtId="0" fontId="7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57" fillId="3" borderId="0" applyNumberFormat="0" applyBorder="0" applyAlignment="0" applyProtection="0"/>
    <xf numFmtId="0" fontId="25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75" fillId="3" borderId="0" applyNumberFormat="0" applyBorder="0" applyAlignment="0" applyProtection="0"/>
    <xf numFmtId="0" fontId="25" fillId="3" borderId="0" applyNumberFormat="0" applyBorder="0" applyAlignment="0" applyProtection="0"/>
    <xf numFmtId="0" fontId="75" fillId="3" borderId="0" applyNumberFormat="0" applyBorder="0" applyAlignment="0" applyProtection="0"/>
    <xf numFmtId="0" fontId="41" fillId="0" borderId="0" applyNumberFormat="0" applyFill="0" applyBorder="0" applyAlignment="0" applyProtection="0">
      <alignment vertical="center"/>
    </xf>
    <xf numFmtId="0" fontId="5" fillId="0" borderId="0"/>
    <xf numFmtId="0" fontId="7" fillId="0" borderId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8" fillId="2" borderId="0" applyNumberFormat="0" applyBorder="0" applyAlignment="0" applyProtection="0"/>
    <xf numFmtId="0" fontId="23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23" fillId="2" borderId="0" applyNumberFormat="0" applyBorder="0" applyAlignment="0" applyProtection="0"/>
    <xf numFmtId="0" fontId="58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8" fillId="3" borderId="0" applyNumberFormat="0" applyBorder="0" applyAlignment="0" applyProtection="0"/>
    <xf numFmtId="0" fontId="23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23" fillId="3" borderId="0" applyNumberFormat="0" applyBorder="0" applyAlignment="0" applyProtection="0"/>
    <xf numFmtId="0" fontId="58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8" fillId="4" borderId="0" applyNumberFormat="0" applyBorder="0" applyAlignment="0" applyProtection="0"/>
    <xf numFmtId="0" fontId="23" fillId="4" borderId="0" applyNumberFormat="0" applyBorder="0" applyAlignment="0" applyProtection="0"/>
    <xf numFmtId="0" fontId="58" fillId="4" borderId="0" applyNumberFormat="0" applyBorder="0" applyAlignment="0" applyProtection="0"/>
    <xf numFmtId="0" fontId="58" fillId="4" borderId="0" applyNumberFormat="0" applyBorder="0" applyAlignment="0" applyProtection="0"/>
    <xf numFmtId="0" fontId="23" fillId="4" borderId="0" applyNumberFormat="0" applyBorder="0" applyAlignment="0" applyProtection="0"/>
    <xf numFmtId="0" fontId="58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8" fillId="5" borderId="0" applyNumberFormat="0" applyBorder="0" applyAlignment="0" applyProtection="0"/>
    <xf numFmtId="0" fontId="23" fillId="5" borderId="0" applyNumberFormat="0" applyBorder="0" applyAlignment="0" applyProtection="0"/>
    <xf numFmtId="0" fontId="58" fillId="5" borderId="0" applyNumberFormat="0" applyBorder="0" applyAlignment="0" applyProtection="0"/>
    <xf numFmtId="0" fontId="58" fillId="5" borderId="0" applyNumberFormat="0" applyBorder="0" applyAlignment="0" applyProtection="0"/>
    <xf numFmtId="0" fontId="23" fillId="5" borderId="0" applyNumberFormat="0" applyBorder="0" applyAlignment="0" applyProtection="0"/>
    <xf numFmtId="0" fontId="58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8" fillId="6" borderId="0" applyNumberFormat="0" applyBorder="0" applyAlignment="0" applyProtection="0"/>
    <xf numFmtId="0" fontId="23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23" fillId="6" borderId="0" applyNumberFormat="0" applyBorder="0" applyAlignment="0" applyProtection="0"/>
    <xf numFmtId="0" fontId="58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8" fillId="7" borderId="0" applyNumberFormat="0" applyBorder="0" applyAlignment="0" applyProtection="0"/>
    <xf numFmtId="0" fontId="23" fillId="7" borderId="0" applyNumberFormat="0" applyBorder="0" applyAlignment="0" applyProtection="0"/>
    <xf numFmtId="0" fontId="58" fillId="7" borderId="0" applyNumberFormat="0" applyBorder="0" applyAlignment="0" applyProtection="0"/>
    <xf numFmtId="0" fontId="58" fillId="7" borderId="0" applyNumberFormat="0" applyBorder="0" applyAlignment="0" applyProtection="0"/>
    <xf numFmtId="0" fontId="23" fillId="7" borderId="0" applyNumberFormat="0" applyBorder="0" applyAlignment="0" applyProtection="0"/>
    <xf numFmtId="0" fontId="58" fillId="7" borderId="0" applyNumberFormat="0" applyBorder="0" applyAlignment="0" applyProtection="0"/>
    <xf numFmtId="0" fontId="4" fillId="0" borderId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8" fillId="8" borderId="0" applyNumberFormat="0" applyBorder="0" applyAlignment="0" applyProtection="0"/>
    <xf numFmtId="0" fontId="23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8" borderId="0" applyNumberFormat="0" applyBorder="0" applyAlignment="0" applyProtection="0"/>
    <xf numFmtId="0" fontId="23" fillId="8" borderId="0" applyNumberFormat="0" applyBorder="0" applyAlignment="0" applyProtection="0"/>
    <xf numFmtId="0" fontId="58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8" fillId="9" borderId="0" applyNumberFormat="0" applyBorder="0" applyAlignment="0" applyProtection="0"/>
    <xf numFmtId="0" fontId="23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23" fillId="9" borderId="0" applyNumberFormat="0" applyBorder="0" applyAlignment="0" applyProtection="0"/>
    <xf numFmtId="0" fontId="58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8" fillId="10" borderId="0" applyNumberFormat="0" applyBorder="0" applyAlignment="0" applyProtection="0"/>
    <xf numFmtId="0" fontId="23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23" fillId="10" borderId="0" applyNumberFormat="0" applyBorder="0" applyAlignment="0" applyProtection="0"/>
    <xf numFmtId="0" fontId="58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8" fillId="5" borderId="0" applyNumberFormat="0" applyBorder="0" applyAlignment="0" applyProtection="0"/>
    <xf numFmtId="0" fontId="23" fillId="5" borderId="0" applyNumberFormat="0" applyBorder="0" applyAlignment="0" applyProtection="0"/>
    <xf numFmtId="0" fontId="58" fillId="5" borderId="0" applyNumberFormat="0" applyBorder="0" applyAlignment="0" applyProtection="0"/>
    <xf numFmtId="0" fontId="58" fillId="5" borderId="0" applyNumberFormat="0" applyBorder="0" applyAlignment="0" applyProtection="0"/>
    <xf numFmtId="0" fontId="23" fillId="5" borderId="0" applyNumberFormat="0" applyBorder="0" applyAlignment="0" applyProtection="0"/>
    <xf numFmtId="0" fontId="58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8" fillId="8" borderId="0" applyNumberFormat="0" applyBorder="0" applyAlignment="0" applyProtection="0"/>
    <xf numFmtId="0" fontId="23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8" borderId="0" applyNumberFormat="0" applyBorder="0" applyAlignment="0" applyProtection="0"/>
    <xf numFmtId="0" fontId="23" fillId="8" borderId="0" applyNumberFormat="0" applyBorder="0" applyAlignment="0" applyProtection="0"/>
    <xf numFmtId="0" fontId="58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8" fillId="11" borderId="0" applyNumberFormat="0" applyBorder="0" applyAlignment="0" applyProtection="0"/>
    <xf numFmtId="0" fontId="23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23" fillId="11" borderId="0" applyNumberFormat="0" applyBorder="0" applyAlignment="0" applyProtection="0"/>
    <xf numFmtId="0" fontId="58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59" fillId="12" borderId="0" applyNumberFormat="0" applyBorder="0" applyAlignment="0" applyProtection="0"/>
    <xf numFmtId="0" fontId="24" fillId="12" borderId="0" applyNumberFormat="0" applyBorder="0" applyAlignment="0" applyProtection="0"/>
    <xf numFmtId="0" fontId="59" fillId="12" borderId="0" applyNumberFormat="0" applyBorder="0" applyAlignment="0" applyProtection="0"/>
    <xf numFmtId="0" fontId="59" fillId="12" borderId="0" applyNumberFormat="0" applyBorder="0" applyAlignment="0" applyProtection="0"/>
    <xf numFmtId="0" fontId="24" fillId="12" borderId="0" applyNumberFormat="0" applyBorder="0" applyAlignment="0" applyProtection="0"/>
    <xf numFmtId="0" fontId="59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59" fillId="9" borderId="0" applyNumberFormat="0" applyBorder="0" applyAlignment="0" applyProtection="0"/>
    <xf numFmtId="0" fontId="24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24" fillId="9" borderId="0" applyNumberFormat="0" applyBorder="0" applyAlignment="0" applyProtection="0"/>
    <xf numFmtId="0" fontId="59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59" fillId="10" borderId="0" applyNumberFormat="0" applyBorder="0" applyAlignment="0" applyProtection="0"/>
    <xf numFmtId="0" fontId="24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24" fillId="10" borderId="0" applyNumberFormat="0" applyBorder="0" applyAlignment="0" applyProtection="0"/>
    <xf numFmtId="0" fontId="59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59" fillId="13" borderId="0" applyNumberFormat="0" applyBorder="0" applyAlignment="0" applyProtection="0"/>
    <xf numFmtId="0" fontId="24" fillId="13" borderId="0" applyNumberFormat="0" applyBorder="0" applyAlignment="0" applyProtection="0"/>
    <xf numFmtId="0" fontId="59" fillId="13" borderId="0" applyNumberFormat="0" applyBorder="0" applyAlignment="0" applyProtection="0"/>
    <xf numFmtId="0" fontId="127" fillId="13" borderId="0" applyNumberFormat="0" applyBorder="0" applyAlignment="0" applyProtection="0"/>
    <xf numFmtId="0" fontId="127" fillId="13" borderId="0" applyNumberFormat="0" applyBorder="0" applyAlignment="0" applyProtection="0"/>
    <xf numFmtId="0" fontId="59" fillId="13" borderId="0" applyNumberFormat="0" applyBorder="0" applyAlignment="0" applyProtection="0"/>
    <xf numFmtId="0" fontId="24" fillId="13" borderId="0" applyNumberFormat="0" applyBorder="0" applyAlignment="0" applyProtection="0"/>
    <xf numFmtId="0" fontId="59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59" fillId="14" borderId="0" applyNumberFormat="0" applyBorder="0" applyAlignment="0" applyProtection="0"/>
    <xf numFmtId="0" fontId="24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24" fillId="14" borderId="0" applyNumberFormat="0" applyBorder="0" applyAlignment="0" applyProtection="0"/>
    <xf numFmtId="0" fontId="59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59" fillId="15" borderId="0" applyNumberFormat="0" applyBorder="0" applyAlignment="0" applyProtection="0"/>
    <xf numFmtId="0" fontId="24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24" fillId="15" borderId="0" applyNumberFormat="0" applyBorder="0" applyAlignment="0" applyProtection="0"/>
    <xf numFmtId="0" fontId="5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59" fillId="16" borderId="0" applyNumberFormat="0" applyBorder="0" applyAlignment="0" applyProtection="0"/>
    <xf numFmtId="0" fontId="24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24" fillId="16" borderId="0" applyNumberFormat="0" applyBorder="0" applyAlignment="0" applyProtection="0"/>
    <xf numFmtId="0" fontId="59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59" fillId="17" borderId="0" applyNumberFormat="0" applyBorder="0" applyAlignment="0" applyProtection="0"/>
    <xf numFmtId="0" fontId="24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24" fillId="17" borderId="0" applyNumberFormat="0" applyBorder="0" applyAlignment="0" applyProtection="0"/>
    <xf numFmtId="0" fontId="59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59" fillId="18" borderId="0" applyNumberFormat="0" applyBorder="0" applyAlignment="0" applyProtection="0"/>
    <xf numFmtId="0" fontId="24" fillId="18" borderId="0" applyNumberFormat="0" applyBorder="0" applyAlignment="0" applyProtection="0"/>
    <xf numFmtId="0" fontId="59" fillId="18" borderId="0" applyNumberFormat="0" applyBorder="0" applyAlignment="0" applyProtection="0"/>
    <xf numFmtId="0" fontId="24" fillId="18" borderId="0" applyNumberFormat="0" applyBorder="0" applyAlignment="0" applyProtection="0"/>
    <xf numFmtId="0" fontId="59" fillId="18" borderId="0" applyNumberFormat="0" applyBorder="0" applyAlignment="0" applyProtection="0"/>
    <xf numFmtId="0" fontId="24" fillId="18" borderId="0" applyNumberFormat="0" applyBorder="0" applyAlignment="0" applyProtection="0"/>
    <xf numFmtId="0" fontId="59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59" fillId="13" borderId="0" applyNumberFormat="0" applyBorder="0" applyAlignment="0" applyProtection="0"/>
    <xf numFmtId="0" fontId="24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24" fillId="13" borderId="0" applyNumberFormat="0" applyBorder="0" applyAlignment="0" applyProtection="0"/>
    <xf numFmtId="0" fontId="59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59" fillId="14" borderId="0" applyNumberFormat="0" applyBorder="0" applyAlignment="0" applyProtection="0"/>
    <xf numFmtId="0" fontId="24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24" fillId="14" borderId="0" applyNumberFormat="0" applyBorder="0" applyAlignment="0" applyProtection="0"/>
    <xf numFmtId="0" fontId="59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59" fillId="19" borderId="0" applyNumberFormat="0" applyBorder="0" applyAlignment="0" applyProtection="0"/>
    <xf numFmtId="0" fontId="24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24" fillId="19" borderId="0" applyNumberFormat="0" applyBorder="0" applyAlignment="0" applyProtection="0"/>
    <xf numFmtId="0" fontId="59" fillId="19" borderId="0" applyNumberFormat="0" applyBorder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61" fillId="7" borderId="3" applyNumberFormat="0" applyAlignment="0" applyProtection="0"/>
    <xf numFmtId="0" fontId="33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33" fillId="7" borderId="3" applyNumberFormat="0" applyAlignment="0" applyProtection="0"/>
    <xf numFmtId="0" fontId="61" fillId="7" borderId="3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62" fillId="21" borderId="2" applyNumberFormat="0" applyAlignment="0" applyProtection="0"/>
    <xf numFmtId="0" fontId="36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36" fillId="21" borderId="2" applyNumberFormat="0" applyAlignment="0" applyProtection="0"/>
    <xf numFmtId="0" fontId="62" fillId="21" borderId="2" applyNumberFormat="0" applyAlignment="0" applyProtection="0"/>
    <xf numFmtId="41" fontId="7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63" fillId="4" borderId="0" applyNumberFormat="0" applyBorder="0" applyAlignment="0" applyProtection="0"/>
    <xf numFmtId="0" fontId="29" fillId="4" borderId="0" applyNumberFormat="0" applyBorder="0" applyAlignment="0" applyProtection="0"/>
    <xf numFmtId="0" fontId="63" fillId="4" borderId="0" applyNumberFormat="0" applyBorder="0" applyAlignment="0" applyProtection="0"/>
    <xf numFmtId="0" fontId="128" fillId="54" borderId="0" applyNumberFormat="0" applyBorder="0" applyAlignment="0" applyProtection="0"/>
    <xf numFmtId="0" fontId="128" fillId="54" borderId="0" applyNumberFormat="0" applyBorder="0" applyAlignment="0" applyProtection="0"/>
    <xf numFmtId="0" fontId="124" fillId="54" borderId="0" applyNumberFormat="0" applyBorder="0" applyAlignment="0" applyProtection="0"/>
    <xf numFmtId="0" fontId="29" fillId="4" borderId="0" applyNumberFormat="0" applyBorder="0" applyAlignment="0" applyProtection="0"/>
    <xf numFmtId="0" fontId="128" fillId="54" borderId="0" applyNumberFormat="0" applyBorder="0" applyAlignment="0" applyProtection="0"/>
    <xf numFmtId="0" fontId="128" fillId="54" borderId="0" applyNumberFormat="0" applyBorder="0" applyAlignment="0" applyProtection="0"/>
    <xf numFmtId="0" fontId="29" fillId="4" borderId="0" applyNumberFormat="0" applyBorder="0" applyAlignment="0" applyProtection="0"/>
    <xf numFmtId="0" fontId="63" fillId="4" borderId="0" applyNumberFormat="0" applyBorder="0" applyAlignment="0" applyProtection="0"/>
    <xf numFmtId="0" fontId="29" fillId="4" borderId="0" applyNumberFormat="0" applyBorder="0" applyAlignment="0" applyProtection="0"/>
    <xf numFmtId="0" fontId="63" fillId="4" borderId="0" applyNumberFormat="0" applyBorder="0" applyAlignment="0" applyProtection="0"/>
    <xf numFmtId="165" fontId="5" fillId="0" borderId="0" applyFont="0" applyFill="0" applyBorder="0" applyAlignment="0" applyProtection="0"/>
    <xf numFmtId="172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43" fontId="7" fillId="0" borderId="0" applyFont="0" applyFill="0" applyBorder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64" fillId="0" borderId="12" applyNumberFormat="0" applyFill="0" applyAlignment="0" applyProtection="0"/>
    <xf numFmtId="0" fontId="3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34" fillId="0" borderId="12" applyNumberFormat="0" applyFill="0" applyAlignment="0" applyProtection="0"/>
    <xf numFmtId="0" fontId="64" fillId="0" borderId="12" applyNumberFormat="0" applyFill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65" fillId="22" borderId="5" applyNumberFormat="0" applyAlignment="0" applyProtection="0"/>
    <xf numFmtId="0" fontId="27" fillId="22" borderId="5" applyNumberFormat="0" applyAlignment="0" applyProtection="0"/>
    <xf numFmtId="0" fontId="65" fillId="22" borderId="5" applyNumberFormat="0" applyAlignment="0" applyProtection="0"/>
    <xf numFmtId="0" fontId="65" fillId="22" borderId="5" applyNumberFormat="0" applyAlignment="0" applyProtection="0"/>
    <xf numFmtId="0" fontId="65" fillId="22" borderId="5" applyNumberFormat="0" applyAlignment="0" applyProtection="0"/>
    <xf numFmtId="0" fontId="27" fillId="22" borderId="5" applyNumberFormat="0" applyAlignment="0" applyProtection="0"/>
    <xf numFmtId="0" fontId="65" fillId="22" borderId="5" applyNumberFormat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66" fillId="0" borderId="7" applyNumberFormat="0" applyFill="0" applyAlignment="0" applyProtection="0"/>
    <xf numFmtId="0" fontId="30" fillId="0" borderId="7" applyNumberFormat="0" applyFill="0" applyAlignment="0" applyProtection="0"/>
    <xf numFmtId="0" fontId="66" fillId="0" borderId="7" applyNumberFormat="0" applyFill="0" applyAlignment="0" applyProtection="0"/>
    <xf numFmtId="0" fontId="66" fillId="0" borderId="7" applyNumberFormat="0" applyFill="0" applyAlignment="0" applyProtection="0"/>
    <xf numFmtId="0" fontId="66" fillId="0" borderId="7" applyNumberFormat="0" applyFill="0" applyAlignment="0" applyProtection="0"/>
    <xf numFmtId="0" fontId="30" fillId="0" borderId="7" applyNumberFormat="0" applyFill="0" applyAlignment="0" applyProtection="0"/>
    <xf numFmtId="0" fontId="66" fillId="0" borderId="7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67" fillId="0" borderId="8" applyNumberFormat="0" applyFill="0" applyAlignment="0" applyProtection="0"/>
    <xf numFmtId="0" fontId="31" fillId="0" borderId="8" applyNumberFormat="0" applyFill="0" applyAlignment="0" applyProtection="0"/>
    <xf numFmtId="0" fontId="67" fillId="0" borderId="8" applyNumberFormat="0" applyFill="0" applyAlignment="0" applyProtection="0"/>
    <xf numFmtId="0" fontId="67" fillId="0" borderId="8" applyNumberFormat="0" applyFill="0" applyAlignment="0" applyProtection="0"/>
    <xf numFmtId="0" fontId="67" fillId="0" borderId="8" applyNumberFormat="0" applyFill="0" applyAlignment="0" applyProtection="0"/>
    <xf numFmtId="0" fontId="31" fillId="0" borderId="8" applyNumberFormat="0" applyFill="0" applyAlignment="0" applyProtection="0"/>
    <xf numFmtId="0" fontId="67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68" fillId="0" borderId="9" applyNumberFormat="0" applyFill="0" applyAlignment="0" applyProtection="0"/>
    <xf numFmtId="0" fontId="32" fillId="0" borderId="9" applyNumberFormat="0" applyFill="0" applyAlignment="0" applyProtection="0"/>
    <xf numFmtId="0" fontId="68" fillId="0" borderId="9" applyNumberFormat="0" applyFill="0" applyAlignment="0" applyProtection="0"/>
    <xf numFmtId="0" fontId="68" fillId="0" borderId="9" applyNumberFormat="0" applyFill="0" applyAlignment="0" applyProtection="0"/>
    <xf numFmtId="0" fontId="68" fillId="0" borderId="9" applyNumberFormat="0" applyFill="0" applyAlignment="0" applyProtection="0"/>
    <xf numFmtId="0" fontId="32" fillId="0" borderId="9" applyNumberFormat="0" applyFill="0" applyAlignment="0" applyProtection="0"/>
    <xf numFmtId="0" fontId="68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69" fillId="25" borderId="0" applyNumberFormat="0" applyBorder="0" applyAlignment="0" applyProtection="0"/>
    <xf numFmtId="0" fontId="35" fillId="25" borderId="0" applyNumberFormat="0" applyBorder="0" applyAlignment="0" applyProtection="0"/>
    <xf numFmtId="0" fontId="69" fillId="25" borderId="0" applyNumberFormat="0" applyBorder="0" applyAlignment="0" applyProtection="0"/>
    <xf numFmtId="0" fontId="129" fillId="55" borderId="0" applyNumberFormat="0" applyBorder="0" applyAlignment="0" applyProtection="0"/>
    <xf numFmtId="0" fontId="129" fillId="55" borderId="0" applyNumberFormat="0" applyBorder="0" applyAlignment="0" applyProtection="0"/>
    <xf numFmtId="0" fontId="130" fillId="55" borderId="0" applyNumberFormat="0" applyBorder="0" applyAlignment="0" applyProtection="0"/>
    <xf numFmtId="0" fontId="35" fillId="25" borderId="0" applyNumberFormat="0" applyBorder="0" applyAlignment="0" applyProtection="0"/>
    <xf numFmtId="0" fontId="130" fillId="55" borderId="0" applyNumberFormat="0" applyBorder="0" applyAlignment="0" applyProtection="0"/>
    <xf numFmtId="0" fontId="69" fillId="25" borderId="0" applyNumberFormat="0" applyBorder="0" applyAlignment="0" applyProtection="0"/>
    <xf numFmtId="0" fontId="130" fillId="55" borderId="0" applyNumberFormat="0" applyBorder="0" applyAlignment="0" applyProtection="0"/>
    <xf numFmtId="0" fontId="69" fillId="25" borderId="0" applyNumberFormat="0" applyBorder="0" applyAlignment="0" applyProtection="0"/>
    <xf numFmtId="0" fontId="130" fillId="55" borderId="0" applyNumberFormat="0" applyBorder="0" applyAlignment="0" applyProtection="0"/>
    <xf numFmtId="0" fontId="130" fillId="55" borderId="0" applyNumberFormat="0" applyBorder="0" applyAlignment="0" applyProtection="0"/>
    <xf numFmtId="0" fontId="35" fillId="25" borderId="0" applyNumberFormat="0" applyBorder="0" applyAlignment="0" applyProtection="0"/>
    <xf numFmtId="0" fontId="69" fillId="25" borderId="0" applyNumberFormat="0" applyBorder="0" applyAlignment="0" applyProtection="0"/>
    <xf numFmtId="43" fontId="7" fillId="0" borderId="0"/>
    <xf numFmtId="0" fontId="23" fillId="0" borderId="0"/>
    <xf numFmtId="0" fontId="10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109" fillId="0" borderId="0"/>
    <xf numFmtId="0" fontId="7" fillId="0" borderId="0"/>
    <xf numFmtId="0" fontId="109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7" fillId="0" borderId="0"/>
    <xf numFmtId="0" fontId="109" fillId="0" borderId="0"/>
    <xf numFmtId="0" fontId="23" fillId="0" borderId="0"/>
    <xf numFmtId="0" fontId="109" fillId="0" borderId="0"/>
    <xf numFmtId="0" fontId="7" fillId="0" borderId="0"/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9" fillId="0" borderId="0"/>
    <xf numFmtId="0" fontId="109" fillId="0" borderId="0"/>
    <xf numFmtId="0" fontId="23" fillId="0" borderId="0"/>
    <xf numFmtId="0" fontId="4" fillId="0" borderId="0"/>
    <xf numFmtId="0" fontId="109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58" fillId="0" borderId="0"/>
    <xf numFmtId="0" fontId="4" fillId="0" borderId="0"/>
    <xf numFmtId="0" fontId="58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58" fillId="0" borderId="0"/>
    <xf numFmtId="0" fontId="4" fillId="0" borderId="0"/>
    <xf numFmtId="0" fontId="58" fillId="0" borderId="0"/>
    <xf numFmtId="0" fontId="58" fillId="0" borderId="0"/>
    <xf numFmtId="0" fontId="4" fillId="0" borderId="0"/>
    <xf numFmtId="0" fontId="58" fillId="0" borderId="0"/>
    <xf numFmtId="0" fontId="58" fillId="0" borderId="0"/>
    <xf numFmtId="0" fontId="4" fillId="0" borderId="0"/>
    <xf numFmtId="0" fontId="58" fillId="0" borderId="0"/>
    <xf numFmtId="0" fontId="5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4" fillId="0" borderId="0"/>
    <xf numFmtId="0" fontId="5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4" fillId="0" borderId="0"/>
    <xf numFmtId="0" fontId="58" fillId="0" borderId="0"/>
    <xf numFmtId="0" fontId="4" fillId="0" borderId="0"/>
    <xf numFmtId="0" fontId="126" fillId="0" borderId="0"/>
    <xf numFmtId="0" fontId="126" fillId="0" borderId="0"/>
    <xf numFmtId="0" fontId="5" fillId="0" borderId="0"/>
    <xf numFmtId="0" fontId="5" fillId="0" borderId="0"/>
    <xf numFmtId="0" fontId="109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109" fillId="0" borderId="0"/>
    <xf numFmtId="0" fontId="4" fillId="0" borderId="0"/>
    <xf numFmtId="0" fontId="40" fillId="0" borderId="0"/>
    <xf numFmtId="0" fontId="7" fillId="27" borderId="13" applyNumberFormat="0" applyFont="0" applyAlignment="0" applyProtection="0"/>
    <xf numFmtId="0" fontId="23" fillId="27" borderId="13" applyNumberFormat="0" applyFont="0" applyAlignment="0" applyProtection="0"/>
    <xf numFmtId="0" fontId="7" fillId="27" borderId="13" applyNumberFormat="0" applyFon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70" fillId="21" borderId="3" applyNumberFormat="0" applyAlignment="0" applyProtection="0"/>
    <xf numFmtId="0" fontId="26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26" fillId="21" borderId="3" applyNumberFormat="0" applyAlignment="0" applyProtection="0"/>
    <xf numFmtId="0" fontId="70" fillId="21" borderId="3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25" fillId="0" borderId="0"/>
    <xf numFmtId="0" fontId="109" fillId="0" borderId="0"/>
    <xf numFmtId="0" fontId="109" fillId="0" borderId="0"/>
    <xf numFmtId="0" fontId="23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109" fillId="0" borderId="0"/>
    <xf numFmtId="0" fontId="23" fillId="0" borderId="0"/>
    <xf numFmtId="0" fontId="23" fillId="0" borderId="0"/>
    <xf numFmtId="0" fontId="109" fillId="0" borderId="0"/>
    <xf numFmtId="0" fontId="23" fillId="0" borderId="0"/>
    <xf numFmtId="0" fontId="125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109" fillId="0" borderId="0"/>
    <xf numFmtId="0" fontId="23" fillId="0" borderId="0"/>
    <xf numFmtId="0" fontId="125" fillId="0" borderId="0"/>
    <xf numFmtId="0" fontId="125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58" fillId="0" borderId="0"/>
    <xf numFmtId="0" fontId="110" fillId="0" borderId="0"/>
    <xf numFmtId="0" fontId="58" fillId="0" borderId="0"/>
    <xf numFmtId="0" fontId="110" fillId="0" borderId="0"/>
    <xf numFmtId="0" fontId="58" fillId="0" borderId="0"/>
    <xf numFmtId="0" fontId="110" fillId="0" borderId="0"/>
    <xf numFmtId="0" fontId="5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8" fillId="0" borderId="0"/>
    <xf numFmtId="0" fontId="110" fillId="0" borderId="0"/>
    <xf numFmtId="0" fontId="58" fillId="0" borderId="0"/>
    <xf numFmtId="0" fontId="109" fillId="0" borderId="0"/>
    <xf numFmtId="0" fontId="23" fillId="0" borderId="0"/>
    <xf numFmtId="0" fontId="109" fillId="0" borderId="0"/>
    <xf numFmtId="0" fontId="109" fillId="0" borderId="0"/>
    <xf numFmtId="0" fontId="23" fillId="0" borderId="0"/>
    <xf numFmtId="0" fontId="109" fillId="0" borderId="0"/>
    <xf numFmtId="0" fontId="58" fillId="0" borderId="0"/>
    <xf numFmtId="0" fontId="23" fillId="0" borderId="0"/>
    <xf numFmtId="0" fontId="109" fillId="0" borderId="0"/>
    <xf numFmtId="0" fontId="23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23" fillId="0" borderId="0"/>
    <xf numFmtId="0" fontId="23" fillId="0" borderId="0"/>
    <xf numFmtId="0" fontId="109" fillId="0" borderId="0"/>
    <xf numFmtId="0" fontId="109" fillId="0" borderId="0"/>
    <xf numFmtId="0" fontId="23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109" fillId="0" borderId="0"/>
    <xf numFmtId="0" fontId="109" fillId="0" borderId="0"/>
    <xf numFmtId="0" fontId="23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109" fillId="0" borderId="0"/>
    <xf numFmtId="0" fontId="109" fillId="0" borderId="0"/>
    <xf numFmtId="0" fontId="23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23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109" fillId="0" borderId="0"/>
    <xf numFmtId="0" fontId="109" fillId="0" borderId="0"/>
    <xf numFmtId="0" fontId="23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109" fillId="0" borderId="0"/>
    <xf numFmtId="0" fontId="23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109" fillId="0" borderId="0"/>
    <xf numFmtId="0" fontId="109" fillId="0" borderId="0"/>
    <xf numFmtId="0" fontId="23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109" fillId="0" borderId="0"/>
    <xf numFmtId="0" fontId="109" fillId="0" borderId="0"/>
    <xf numFmtId="0" fontId="23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109" fillId="0" borderId="0"/>
    <xf numFmtId="0" fontId="109" fillId="0" borderId="0"/>
    <xf numFmtId="0" fontId="23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109" fillId="0" borderId="0"/>
    <xf numFmtId="0" fontId="23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109" fillId="0" borderId="0"/>
    <xf numFmtId="0" fontId="23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109" fillId="0" borderId="0"/>
    <xf numFmtId="0" fontId="109" fillId="0" borderId="0"/>
    <xf numFmtId="0" fontId="23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109" fillId="0" borderId="0"/>
    <xf numFmtId="0" fontId="109" fillId="0" borderId="0"/>
    <xf numFmtId="0" fontId="23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23" fillId="0" borderId="0"/>
    <xf numFmtId="0" fontId="6" fillId="38" borderId="16" applyNumberFormat="0" applyProtection="0">
      <alignment horizontal="center" wrapText="1"/>
    </xf>
    <xf numFmtId="0" fontId="7" fillId="0" borderId="11" applyNumberFormat="0" applyFill="0" applyProtection="0">
      <alignment horizontal="right"/>
    </xf>
    <xf numFmtId="0" fontId="6" fillId="38" borderId="17" applyNumberFormat="0" applyAlignment="0" applyProtection="0">
      <alignment wrapText="1"/>
    </xf>
    <xf numFmtId="0" fontId="6" fillId="39" borderId="11" applyNumberFormat="0" applyProtection="0">
      <alignment horizontal="right"/>
    </xf>
    <xf numFmtId="0" fontId="7" fillId="40" borderId="0" applyNumberFormat="0" applyBorder="0">
      <alignment horizontal="center" wrapText="1"/>
    </xf>
    <xf numFmtId="0" fontId="95" fillId="39" borderId="0" applyNumberFormat="0" applyBorder="0" applyProtection="0">
      <alignment horizontal="left"/>
    </xf>
    <xf numFmtId="0" fontId="7" fillId="40" borderId="0" applyNumberFormat="0" applyBorder="0">
      <alignment wrapText="1"/>
    </xf>
    <xf numFmtId="0" fontId="6" fillId="39" borderId="11" applyNumberFormat="0" applyProtection="0">
      <alignment horizontal="left"/>
    </xf>
    <xf numFmtId="0" fontId="7" fillId="0" borderId="0" applyNumberFormat="0" applyFill="0" applyBorder="0" applyProtection="0">
      <alignment horizontal="right" wrapText="1"/>
    </xf>
    <xf numFmtId="0" fontId="7" fillId="0" borderId="11" applyNumberFormat="0" applyFill="0" applyProtection="0">
      <alignment horizontal="right"/>
    </xf>
    <xf numFmtId="179" fontId="7" fillId="0" borderId="0" applyFill="0" applyBorder="0" applyAlignment="0" applyProtection="0">
      <alignment wrapText="1"/>
    </xf>
    <xf numFmtId="0" fontId="14" fillId="41" borderId="0" applyNumberFormat="0" applyBorder="0" applyProtection="0">
      <alignment horizontal="left"/>
    </xf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72" fillId="0" borderId="6" applyNumberFormat="0" applyFill="0" applyAlignment="0" applyProtection="0"/>
    <xf numFmtId="0" fontId="38" fillId="0" borderId="6" applyNumberFormat="0" applyFill="0" applyAlignment="0" applyProtection="0"/>
    <xf numFmtId="0" fontId="72" fillId="0" borderId="6" applyNumberFormat="0" applyFill="0" applyAlignment="0" applyProtection="0"/>
    <xf numFmtId="0" fontId="72" fillId="0" borderId="6" applyNumberFormat="0" applyFill="0" applyAlignment="0" applyProtection="0"/>
    <xf numFmtId="0" fontId="72" fillId="0" borderId="6" applyNumberFormat="0" applyFill="0" applyAlignment="0" applyProtection="0"/>
    <xf numFmtId="0" fontId="38" fillId="0" borderId="6" applyNumberFormat="0" applyFill="0" applyAlignment="0" applyProtection="0"/>
    <xf numFmtId="0" fontId="72" fillId="0" borderId="6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40" fillId="27" borderId="13" applyNumberFormat="0" applyFont="0" applyAlignment="0" applyProtection="0"/>
    <xf numFmtId="0" fontId="7" fillId="27" borderId="13" applyNumberFormat="0" applyFont="0" applyAlignment="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0" fontId="7" fillId="27" borderId="13" applyNumberFormat="0" applyFont="0" applyAlignment="0" applyProtection="0"/>
    <xf numFmtId="0" fontId="40" fillId="27" borderId="13" applyNumberFormat="0" applyFont="0" applyAlignment="0" applyProtection="0"/>
    <xf numFmtId="0" fontId="7" fillId="27" borderId="13" applyNumberFormat="0" applyFont="0" applyAlignment="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40" fillId="27" borderId="13" applyNumberFormat="0" applyFont="0" applyAlignment="0" applyProtection="0"/>
    <xf numFmtId="0" fontId="7" fillId="27" borderId="13" applyNumberFormat="0" applyFont="0" applyAlignment="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0" fontId="40" fillId="27" borderId="13" applyNumberFormat="0" applyFont="0" applyAlignment="0" applyProtection="0"/>
    <xf numFmtId="0" fontId="7" fillId="27" borderId="13" applyNumberFormat="0" applyFont="0" applyAlignment="0" applyProtection="0"/>
    <xf numFmtId="0" fontId="58" fillId="27" borderId="13" applyNumberFormat="0" applyFont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75" fillId="3" borderId="0" applyNumberFormat="0" applyBorder="0" applyAlignment="0" applyProtection="0"/>
    <xf numFmtId="0" fontId="25" fillId="3" borderId="0" applyNumberFormat="0" applyBorder="0" applyAlignment="0" applyProtection="0"/>
    <xf numFmtId="0" fontId="75" fillId="3" borderId="0" applyNumberFormat="0" applyBorder="0" applyAlignment="0" applyProtection="0"/>
    <xf numFmtId="0" fontId="25" fillId="3" borderId="0" applyNumberFormat="0" applyBorder="0" applyAlignment="0" applyProtection="0"/>
    <xf numFmtId="0" fontId="75" fillId="3" borderId="0" applyNumberFormat="0" applyBorder="0" applyAlignment="0" applyProtection="0"/>
    <xf numFmtId="0" fontId="25" fillId="3" borderId="0" applyNumberFormat="0" applyBorder="0" applyAlignment="0" applyProtection="0"/>
    <xf numFmtId="0" fontId="75" fillId="3" borderId="0" applyNumberFormat="0" applyBorder="0" applyAlignment="0" applyProtection="0"/>
    <xf numFmtId="0" fontId="23" fillId="2" borderId="0" applyNumberFormat="0" applyBorder="0" applyAlignment="0" applyProtection="0"/>
    <xf numFmtId="0" fontId="58" fillId="2" borderId="0" applyNumberFormat="0" applyBorder="0" applyAlignment="0" applyProtection="0"/>
    <xf numFmtId="0" fontId="23" fillId="3" borderId="0" applyNumberFormat="0" applyBorder="0" applyAlignment="0" applyProtection="0"/>
    <xf numFmtId="0" fontId="58" fillId="3" borderId="0" applyNumberFormat="0" applyBorder="0" applyAlignment="0" applyProtection="0"/>
    <xf numFmtId="0" fontId="23" fillId="4" borderId="0" applyNumberFormat="0" applyBorder="0" applyAlignment="0" applyProtection="0"/>
    <xf numFmtId="0" fontId="58" fillId="4" borderId="0" applyNumberFormat="0" applyBorder="0" applyAlignment="0" applyProtection="0"/>
    <xf numFmtId="0" fontId="23" fillId="5" borderId="0" applyNumberFormat="0" applyBorder="0" applyAlignment="0" applyProtection="0"/>
    <xf numFmtId="0" fontId="58" fillId="5" borderId="0" applyNumberFormat="0" applyBorder="0" applyAlignment="0" applyProtection="0"/>
    <xf numFmtId="0" fontId="23" fillId="6" borderId="0" applyNumberFormat="0" applyBorder="0" applyAlignment="0" applyProtection="0"/>
    <xf numFmtId="0" fontId="58" fillId="6" borderId="0" applyNumberFormat="0" applyBorder="0" applyAlignment="0" applyProtection="0"/>
    <xf numFmtId="0" fontId="23" fillId="7" borderId="0" applyNumberFormat="0" applyBorder="0" applyAlignment="0" applyProtection="0"/>
    <xf numFmtId="0" fontId="58" fillId="7" borderId="0" applyNumberFormat="0" applyBorder="0" applyAlignment="0" applyProtection="0"/>
    <xf numFmtId="0" fontId="23" fillId="8" borderId="0" applyNumberFormat="0" applyBorder="0" applyAlignment="0" applyProtection="0"/>
    <xf numFmtId="0" fontId="58" fillId="8" borderId="0" applyNumberFormat="0" applyBorder="0" applyAlignment="0" applyProtection="0"/>
    <xf numFmtId="0" fontId="23" fillId="9" borderId="0" applyNumberFormat="0" applyBorder="0" applyAlignment="0" applyProtection="0"/>
    <xf numFmtId="0" fontId="58" fillId="9" borderId="0" applyNumberFormat="0" applyBorder="0" applyAlignment="0" applyProtection="0"/>
    <xf numFmtId="0" fontId="23" fillId="10" borderId="0" applyNumberFormat="0" applyBorder="0" applyAlignment="0" applyProtection="0"/>
    <xf numFmtId="0" fontId="58" fillId="10" borderId="0" applyNumberFormat="0" applyBorder="0" applyAlignment="0" applyProtection="0"/>
    <xf numFmtId="0" fontId="23" fillId="5" borderId="0" applyNumberFormat="0" applyBorder="0" applyAlignment="0" applyProtection="0"/>
    <xf numFmtId="0" fontId="58" fillId="5" borderId="0" applyNumberFormat="0" applyBorder="0" applyAlignment="0" applyProtection="0"/>
    <xf numFmtId="0" fontId="23" fillId="8" borderId="0" applyNumberFormat="0" applyBorder="0" applyAlignment="0" applyProtection="0"/>
    <xf numFmtId="0" fontId="58" fillId="8" borderId="0" applyNumberFormat="0" applyBorder="0" applyAlignment="0" applyProtection="0"/>
    <xf numFmtId="0" fontId="23" fillId="11" borderId="0" applyNumberFormat="0" applyBorder="0" applyAlignment="0" applyProtection="0"/>
    <xf numFmtId="0" fontId="58" fillId="11" borderId="0" applyNumberFormat="0" applyBorder="0" applyAlignment="0" applyProtection="0"/>
    <xf numFmtId="0" fontId="24" fillId="12" borderId="0" applyNumberFormat="0" applyBorder="0" applyAlignment="0" applyProtection="0"/>
    <xf numFmtId="0" fontId="59" fillId="12" borderId="0" applyNumberFormat="0" applyBorder="0" applyAlignment="0" applyProtection="0"/>
    <xf numFmtId="0" fontId="24" fillId="9" borderId="0" applyNumberFormat="0" applyBorder="0" applyAlignment="0" applyProtection="0"/>
    <xf numFmtId="0" fontId="59" fillId="9" borderId="0" applyNumberFormat="0" applyBorder="0" applyAlignment="0" applyProtection="0"/>
    <xf numFmtId="0" fontId="24" fillId="10" borderId="0" applyNumberFormat="0" applyBorder="0" applyAlignment="0" applyProtection="0"/>
    <xf numFmtId="0" fontId="59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59" fillId="13" borderId="0" applyNumberFormat="0" applyBorder="0" applyAlignment="0" applyProtection="0"/>
    <xf numFmtId="0" fontId="24" fillId="14" borderId="0" applyNumberFormat="0" applyBorder="0" applyAlignment="0" applyProtection="0"/>
    <xf numFmtId="0" fontId="59" fillId="14" borderId="0" applyNumberFormat="0" applyBorder="0" applyAlignment="0" applyProtection="0"/>
    <xf numFmtId="0" fontId="24" fillId="15" borderId="0" applyNumberFormat="0" applyBorder="0" applyAlignment="0" applyProtection="0"/>
    <xf numFmtId="0" fontId="59" fillId="15" borderId="0" applyNumberFormat="0" applyBorder="0" applyAlignment="0" applyProtection="0"/>
    <xf numFmtId="0" fontId="24" fillId="16" borderId="0" applyNumberFormat="0" applyBorder="0" applyAlignment="0" applyProtection="0"/>
    <xf numFmtId="0" fontId="59" fillId="16" borderId="0" applyNumberFormat="0" applyBorder="0" applyAlignment="0" applyProtection="0"/>
    <xf numFmtId="0" fontId="24" fillId="17" borderId="0" applyNumberFormat="0" applyBorder="0" applyAlignment="0" applyProtection="0"/>
    <xf numFmtId="0" fontId="59" fillId="17" borderId="0" applyNumberFormat="0" applyBorder="0" applyAlignment="0" applyProtection="0"/>
    <xf numFmtId="0" fontId="24" fillId="18" borderId="0" applyNumberFormat="0" applyBorder="0" applyAlignment="0" applyProtection="0"/>
    <xf numFmtId="0" fontId="59" fillId="18" borderId="0" applyNumberFormat="0" applyBorder="0" applyAlignment="0" applyProtection="0"/>
    <xf numFmtId="0" fontId="24" fillId="13" borderId="0" applyNumberFormat="0" applyBorder="0" applyAlignment="0" applyProtection="0"/>
    <xf numFmtId="0" fontId="59" fillId="13" borderId="0" applyNumberFormat="0" applyBorder="0" applyAlignment="0" applyProtection="0"/>
    <xf numFmtId="0" fontId="24" fillId="14" borderId="0" applyNumberFormat="0" applyBorder="0" applyAlignment="0" applyProtection="0"/>
    <xf numFmtId="0" fontId="59" fillId="14" borderId="0" applyNumberFormat="0" applyBorder="0" applyAlignment="0" applyProtection="0"/>
    <xf numFmtId="0" fontId="24" fillId="19" borderId="0" applyNumberFormat="0" applyBorder="0" applyAlignment="0" applyProtection="0"/>
    <xf numFmtId="0" fontId="59" fillId="19" borderId="0" applyNumberFormat="0" applyBorder="0" applyAlignment="0" applyProtection="0"/>
    <xf numFmtId="43" fontId="23" fillId="0" borderId="0" applyFont="0" applyFill="0" applyBorder="0" applyAlignment="0" applyProtection="0"/>
    <xf numFmtId="0" fontId="33" fillId="7" borderId="3" applyNumberFormat="0" applyAlignment="0" applyProtection="0"/>
    <xf numFmtId="0" fontId="61" fillId="7" borderId="3" applyNumberFormat="0" applyAlignment="0" applyProtection="0"/>
    <xf numFmtId="0" fontId="36" fillId="21" borderId="2" applyNumberFormat="0" applyAlignment="0" applyProtection="0"/>
    <xf numFmtId="0" fontId="62" fillId="21" borderId="2" applyNumberFormat="0" applyAlignment="0" applyProtection="0"/>
    <xf numFmtId="41" fontId="7" fillId="0" borderId="0" applyFont="0" applyFill="0" applyBorder="0" applyAlignment="0" applyProtection="0"/>
    <xf numFmtId="0" fontId="29" fillId="4" borderId="0" applyNumberFormat="0" applyBorder="0" applyAlignment="0" applyProtection="0"/>
    <xf numFmtId="0" fontId="63" fillId="4" borderId="0" applyNumberFormat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4" fillId="0" borderId="12" applyNumberFormat="0" applyFill="0" applyAlignment="0" applyProtection="0"/>
    <xf numFmtId="0" fontId="64" fillId="0" borderId="12" applyNumberFormat="0" applyFill="0" applyAlignment="0" applyProtection="0"/>
    <xf numFmtId="0" fontId="27" fillId="22" borderId="5" applyNumberFormat="0" applyAlignment="0" applyProtection="0"/>
    <xf numFmtId="0" fontId="65" fillId="22" borderId="5" applyNumberFormat="0" applyAlignment="0" applyProtection="0"/>
    <xf numFmtId="0" fontId="30" fillId="0" borderId="7" applyNumberFormat="0" applyFill="0" applyAlignment="0" applyProtection="0"/>
    <xf numFmtId="0" fontId="66" fillId="0" borderId="7" applyNumberFormat="0" applyFill="0" applyAlignment="0" applyProtection="0"/>
    <xf numFmtId="0" fontId="31" fillId="0" borderId="8" applyNumberFormat="0" applyFill="0" applyAlignment="0" applyProtection="0"/>
    <xf numFmtId="0" fontId="67" fillId="0" borderId="8" applyNumberFormat="0" applyFill="0" applyAlignment="0" applyProtection="0"/>
    <xf numFmtId="0" fontId="32" fillId="0" borderId="9" applyNumberFormat="0" applyFill="0" applyAlignment="0" applyProtection="0"/>
    <xf numFmtId="0" fontId="68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5" fillId="25" borderId="0" applyNumberFormat="0" applyBorder="0" applyAlignment="0" applyProtection="0"/>
    <xf numFmtId="0" fontId="69" fillId="25" borderId="0" applyNumberFormat="0" applyBorder="0" applyAlignment="0" applyProtection="0"/>
    <xf numFmtId="0" fontId="35" fillId="25" borderId="0" applyNumberFormat="0" applyBorder="0" applyAlignment="0" applyProtection="0"/>
    <xf numFmtId="0" fontId="69" fillId="25" borderId="0" applyNumberFormat="0" applyBorder="0" applyAlignment="0" applyProtection="0"/>
    <xf numFmtId="0" fontId="35" fillId="25" borderId="0" applyNumberFormat="0" applyBorder="0" applyAlignment="0" applyProtection="0"/>
    <xf numFmtId="0" fontId="130" fillId="55" borderId="0" applyNumberFormat="0" applyBorder="0" applyAlignment="0" applyProtection="0"/>
    <xf numFmtId="0" fontId="35" fillId="25" borderId="0" applyNumberFormat="0" applyBorder="0" applyAlignment="0" applyProtection="0"/>
    <xf numFmtId="0" fontId="130" fillId="55" borderId="0" applyNumberFormat="0" applyBorder="0" applyAlignment="0" applyProtection="0"/>
    <xf numFmtId="43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40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5" fillId="0" borderId="0"/>
    <xf numFmtId="0" fontId="4" fillId="0" borderId="0"/>
    <xf numFmtId="0" fontId="58" fillId="0" borderId="0"/>
    <xf numFmtId="0" fontId="5" fillId="0" borderId="0"/>
    <xf numFmtId="0" fontId="4" fillId="0" borderId="0"/>
    <xf numFmtId="0" fontId="58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8" fillId="0" borderId="0"/>
    <xf numFmtId="0" fontId="5" fillId="0" borderId="0"/>
    <xf numFmtId="0" fontId="4" fillId="0" borderId="0"/>
    <xf numFmtId="0" fontId="58" fillId="0" borderId="0"/>
    <xf numFmtId="0" fontId="5" fillId="0" borderId="0"/>
    <xf numFmtId="0" fontId="4" fillId="0" borderId="0"/>
    <xf numFmtId="0" fontId="58" fillId="0" borderId="0"/>
    <xf numFmtId="0" fontId="5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9" fillId="0" borderId="0"/>
    <xf numFmtId="0" fontId="42" fillId="0" borderId="0"/>
    <xf numFmtId="0" fontId="42" fillId="0" borderId="0"/>
    <xf numFmtId="0" fontId="10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21" borderId="3" applyNumberFormat="0" applyAlignment="0" applyProtection="0"/>
    <xf numFmtId="0" fontId="70" fillId="21" borderId="3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10" fillId="0" borderId="0"/>
    <xf numFmtId="0" fontId="58" fillId="0" borderId="0"/>
    <xf numFmtId="0" fontId="110" fillId="0" borderId="0"/>
    <xf numFmtId="0" fontId="58" fillId="0" borderId="0"/>
    <xf numFmtId="0" fontId="23" fillId="0" borderId="0"/>
    <xf numFmtId="0" fontId="109" fillId="0" borderId="0"/>
    <xf numFmtId="0" fontId="58" fillId="0" borderId="0"/>
    <xf numFmtId="0" fontId="58" fillId="0" borderId="0"/>
    <xf numFmtId="0" fontId="23" fillId="0" borderId="0"/>
    <xf numFmtId="0" fontId="38" fillId="0" borderId="6" applyNumberFormat="0" applyFill="0" applyAlignment="0" applyProtection="0"/>
    <xf numFmtId="0" fontId="72" fillId="0" borderId="6" applyNumberFormat="0" applyFill="0" applyAlignment="0" applyProtection="0"/>
    <xf numFmtId="0" fontId="28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7" fillId="27" borderId="13" applyNumberFormat="0" applyFont="0" applyAlignment="0" applyProtection="0"/>
    <xf numFmtId="0" fontId="40" fillId="27" borderId="13" applyNumberFormat="0" applyFont="0" applyAlignment="0" applyProtection="0"/>
    <xf numFmtId="0" fontId="25" fillId="3" borderId="0" applyNumberFormat="0" applyBorder="0" applyAlignment="0" applyProtection="0"/>
    <xf numFmtId="0" fontId="75" fillId="3" borderId="0" applyNumberFormat="0" applyBorder="0" applyAlignment="0" applyProtection="0"/>
    <xf numFmtId="0" fontId="4" fillId="0" borderId="0"/>
    <xf numFmtId="0" fontId="5" fillId="0" borderId="0"/>
    <xf numFmtId="0" fontId="131" fillId="0" borderId="0"/>
    <xf numFmtId="0" fontId="125" fillId="0" borderId="0"/>
    <xf numFmtId="0" fontId="7" fillId="0" borderId="0"/>
    <xf numFmtId="0" fontId="109" fillId="0" borderId="0"/>
    <xf numFmtId="0" fontId="135" fillId="0" borderId="0" applyNumberFormat="0" applyFill="0" applyBorder="0" applyAlignment="0" applyProtection="0"/>
    <xf numFmtId="0" fontId="136" fillId="0" borderId="100" applyNumberFormat="0" applyFill="0" applyAlignment="0" applyProtection="0"/>
    <xf numFmtId="0" fontId="137" fillId="0" borderId="101" applyNumberFormat="0" applyFill="0" applyAlignment="0" applyProtection="0"/>
    <xf numFmtId="0" fontId="138" fillId="0" borderId="102" applyNumberFormat="0" applyFill="0" applyAlignment="0" applyProtection="0"/>
    <xf numFmtId="0" fontId="138" fillId="0" borderId="0" applyNumberFormat="0" applyFill="0" applyBorder="0" applyAlignment="0" applyProtection="0"/>
    <xf numFmtId="0" fontId="128" fillId="54" borderId="0" applyNumberFormat="0" applyBorder="0" applyAlignment="0" applyProtection="0"/>
    <xf numFmtId="0" fontId="139" fillId="58" borderId="0" applyNumberFormat="0" applyBorder="0" applyAlignment="0" applyProtection="0"/>
    <xf numFmtId="0" fontId="129" fillId="55" borderId="0" applyNumberFormat="0" applyBorder="0" applyAlignment="0" applyProtection="0"/>
    <xf numFmtId="0" fontId="140" fillId="59" borderId="103" applyNumberFormat="0" applyAlignment="0" applyProtection="0"/>
    <xf numFmtId="0" fontId="141" fillId="60" borderId="104" applyNumberFormat="0" applyAlignment="0" applyProtection="0"/>
    <xf numFmtId="0" fontId="142" fillId="60" borderId="103" applyNumberFormat="0" applyAlignment="0" applyProtection="0"/>
    <xf numFmtId="0" fontId="143" fillId="0" borderId="105" applyNumberFormat="0" applyFill="0" applyAlignment="0" applyProtection="0"/>
    <xf numFmtId="0" fontId="144" fillId="61" borderId="106" applyNumberFormat="0" applyAlignment="0" applyProtection="0"/>
    <xf numFmtId="0" fontId="145" fillId="0" borderId="0" applyNumberFormat="0" applyFill="0" applyBorder="0" applyAlignment="0" applyProtection="0"/>
    <xf numFmtId="0" fontId="109" fillId="62" borderId="107" applyNumberFormat="0" applyFont="0" applyAlignment="0" applyProtection="0"/>
    <xf numFmtId="0" fontId="146" fillId="0" borderId="0" applyNumberFormat="0" applyFill="0" applyBorder="0" applyAlignment="0" applyProtection="0"/>
    <xf numFmtId="0" fontId="147" fillId="0" borderId="108" applyNumberFormat="0" applyFill="0" applyAlignment="0" applyProtection="0"/>
    <xf numFmtId="0" fontId="127" fillId="63" borderId="0" applyNumberFormat="0" applyBorder="0" applyAlignment="0" applyProtection="0"/>
    <xf numFmtId="0" fontId="109" fillId="64" borderId="0" applyNumberFormat="0" applyBorder="0" applyAlignment="0" applyProtection="0"/>
    <xf numFmtId="0" fontId="109" fillId="65" borderId="0" applyNumberFormat="0" applyBorder="0" applyAlignment="0" applyProtection="0"/>
    <xf numFmtId="0" fontId="127" fillId="66" borderId="0" applyNumberFormat="0" applyBorder="0" applyAlignment="0" applyProtection="0"/>
    <xf numFmtId="0" fontId="127" fillId="67" borderId="0" applyNumberFormat="0" applyBorder="0" applyAlignment="0" applyProtection="0"/>
    <xf numFmtId="0" fontId="109" fillId="68" borderId="0" applyNumberFormat="0" applyBorder="0" applyAlignment="0" applyProtection="0"/>
    <xf numFmtId="0" fontId="109" fillId="69" borderId="0" applyNumberFormat="0" applyBorder="0" applyAlignment="0" applyProtection="0"/>
    <xf numFmtId="0" fontId="127" fillId="70" borderId="0" applyNumberFormat="0" applyBorder="0" applyAlignment="0" applyProtection="0"/>
    <xf numFmtId="0" fontId="127" fillId="71" borderId="0" applyNumberFormat="0" applyBorder="0" applyAlignment="0" applyProtection="0"/>
    <xf numFmtId="0" fontId="109" fillId="72" borderId="0" applyNumberFormat="0" applyBorder="0" applyAlignment="0" applyProtection="0"/>
    <xf numFmtId="0" fontId="109" fillId="73" borderId="0" applyNumberFormat="0" applyBorder="0" applyAlignment="0" applyProtection="0"/>
    <xf numFmtId="0" fontId="127" fillId="74" borderId="0" applyNumberFormat="0" applyBorder="0" applyAlignment="0" applyProtection="0"/>
    <xf numFmtId="0" fontId="127" fillId="75" borderId="0" applyNumberFormat="0" applyBorder="0" applyAlignment="0" applyProtection="0"/>
    <xf numFmtId="0" fontId="109" fillId="76" borderId="0" applyNumberFormat="0" applyBorder="0" applyAlignment="0" applyProtection="0"/>
    <xf numFmtId="0" fontId="109" fillId="77" borderId="0" applyNumberFormat="0" applyBorder="0" applyAlignment="0" applyProtection="0"/>
    <xf numFmtId="0" fontId="127" fillId="78" borderId="0" applyNumberFormat="0" applyBorder="0" applyAlignment="0" applyProtection="0"/>
    <xf numFmtId="0" fontId="127" fillId="79" borderId="0" applyNumberFormat="0" applyBorder="0" applyAlignment="0" applyProtection="0"/>
    <xf numFmtId="0" fontId="109" fillId="80" borderId="0" applyNumberFormat="0" applyBorder="0" applyAlignment="0" applyProtection="0"/>
    <xf numFmtId="0" fontId="109" fillId="81" borderId="0" applyNumberFormat="0" applyBorder="0" applyAlignment="0" applyProtection="0"/>
    <xf numFmtId="0" fontId="127" fillId="82" borderId="0" applyNumberFormat="0" applyBorder="0" applyAlignment="0" applyProtection="0"/>
    <xf numFmtId="0" fontId="127" fillId="83" borderId="0" applyNumberFormat="0" applyBorder="0" applyAlignment="0" applyProtection="0"/>
    <xf numFmtId="0" fontId="109" fillId="84" borderId="0" applyNumberFormat="0" applyBorder="0" applyAlignment="0" applyProtection="0"/>
    <xf numFmtId="0" fontId="109" fillId="85" borderId="0" applyNumberFormat="0" applyBorder="0" applyAlignment="0" applyProtection="0"/>
    <xf numFmtId="0" fontId="127" fillId="86" borderId="0" applyNumberFormat="0" applyBorder="0" applyAlignment="0" applyProtection="0"/>
    <xf numFmtId="0" fontId="23" fillId="0" borderId="0" applyFill="0" applyProtection="0"/>
    <xf numFmtId="0" fontId="125" fillId="0" borderId="0"/>
    <xf numFmtId="0" fontId="148" fillId="0" borderId="0" applyNumberFormat="0" applyFill="0" applyBorder="0" applyAlignment="0" applyProtection="0"/>
    <xf numFmtId="198" fontId="148" fillId="0" borderId="0" applyFill="0" applyBorder="0" applyProtection="0">
      <alignment horizontal="right"/>
    </xf>
    <xf numFmtId="19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09" fillId="0" borderId="0"/>
    <xf numFmtId="0" fontId="109" fillId="0" borderId="0"/>
    <xf numFmtId="0" fontId="7" fillId="0" borderId="0"/>
    <xf numFmtId="0" fontId="24" fillId="13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0" fontId="30" fillId="0" borderId="7" applyNumberFormat="0" applyFill="0" applyAlignment="0" applyProtection="0"/>
    <xf numFmtId="0" fontId="31" fillId="0" borderId="8" applyNumberFormat="0" applyFill="0" applyAlignment="0" applyProtection="0"/>
    <xf numFmtId="0" fontId="149" fillId="25" borderId="0" applyNumberFormat="0" applyBorder="0" applyAlignment="0" applyProtection="0"/>
    <xf numFmtId="0" fontId="109" fillId="0" borderId="0"/>
    <xf numFmtId="0" fontId="7" fillId="0" borderId="0"/>
    <xf numFmtId="0" fontId="7" fillId="0" borderId="0"/>
    <xf numFmtId="0" fontId="7" fillId="0" borderId="0"/>
    <xf numFmtId="0" fontId="23" fillId="0" borderId="0"/>
    <xf numFmtId="0" fontId="7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109" fillId="0" borderId="0"/>
    <xf numFmtId="0" fontId="7" fillId="0" borderId="0"/>
    <xf numFmtId="0" fontId="109" fillId="0" borderId="0"/>
    <xf numFmtId="0" fontId="23" fillId="0" borderId="0"/>
    <xf numFmtId="0" fontId="23" fillId="0" borderId="0"/>
    <xf numFmtId="0" fontId="7" fillId="0" borderId="0"/>
    <xf numFmtId="0" fontId="23" fillId="0" borderId="0"/>
    <xf numFmtId="0" fontId="109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/>
    <xf numFmtId="0" fontId="7" fillId="0" borderId="0"/>
    <xf numFmtId="0" fontId="23" fillId="0" borderId="0"/>
    <xf numFmtId="0" fontId="7" fillId="0" borderId="0"/>
    <xf numFmtId="0" fontId="23" fillId="0" borderId="0"/>
    <xf numFmtId="0" fontId="109" fillId="0" borderId="0"/>
    <xf numFmtId="0" fontId="23" fillId="0" borderId="0"/>
    <xf numFmtId="0" fontId="23" fillId="0" borderId="0"/>
    <xf numFmtId="0" fontId="109" fillId="0" borderId="0"/>
    <xf numFmtId="0" fontId="109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109" fillId="0" borderId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7" fillId="0" borderId="0"/>
    <xf numFmtId="0" fontId="7" fillId="0" borderId="0"/>
    <xf numFmtId="0" fontId="109" fillId="0" borderId="0"/>
    <xf numFmtId="0" fontId="109" fillId="0" borderId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8" fillId="0" borderId="6" applyNumberFormat="0" applyFill="0" applyAlignment="0" applyProtection="0"/>
    <xf numFmtId="0" fontId="109" fillId="0" borderId="0"/>
    <xf numFmtId="0" fontId="7" fillId="0" borderId="0"/>
    <xf numFmtId="0" fontId="109" fillId="0" borderId="0"/>
    <xf numFmtId="49" fontId="7" fillId="88" borderId="110">
      <alignment vertical="top" wrapText="1"/>
    </xf>
    <xf numFmtId="3" fontId="150" fillId="0" borderId="110">
      <alignment horizontal="right" vertical="top"/>
    </xf>
    <xf numFmtId="0" fontId="6" fillId="89" borderId="11">
      <alignment horizontal="centerContinuous" vertical="top" wrapText="1"/>
    </xf>
    <xf numFmtId="0" fontId="151" fillId="0" borderId="0">
      <alignment vertical="top" wrapText="1"/>
    </xf>
    <xf numFmtId="0" fontId="76" fillId="0" borderId="0"/>
    <xf numFmtId="0" fontId="7" fillId="27" borderId="13" applyNumberFormat="0" applyFont="0" applyAlignment="0" applyProtection="0"/>
    <xf numFmtId="204" fontId="152" fillId="0" borderId="0">
      <alignment horizontal="right"/>
    </xf>
    <xf numFmtId="0" fontId="151" fillId="0" borderId="0">
      <alignment vertical="top" wrapText="1"/>
    </xf>
    <xf numFmtId="192" fontId="153" fillId="90" borderId="111">
      <alignment vertical="center"/>
    </xf>
    <xf numFmtId="200" fontId="154" fillId="90" borderId="111">
      <alignment vertical="center"/>
    </xf>
    <xf numFmtId="192" fontId="155" fillId="91" borderId="111">
      <alignment vertical="center"/>
    </xf>
    <xf numFmtId="0" fontId="7" fillId="92" borderId="109" applyBorder="0">
      <alignment horizontal="left" vertical="center"/>
    </xf>
    <xf numFmtId="49" fontId="7" fillId="93" borderId="11">
      <alignment vertical="center" wrapText="1"/>
    </xf>
    <xf numFmtId="0" fontId="7" fillId="94" borderId="23">
      <alignment horizontal="left" vertical="center" wrapText="1"/>
    </xf>
    <xf numFmtId="0" fontId="156" fillId="95" borderId="11">
      <alignment horizontal="left" vertical="center" wrapText="1"/>
    </xf>
    <xf numFmtId="0" fontId="7" fillId="96" borderId="11">
      <alignment horizontal="left" vertical="center" wrapText="1"/>
    </xf>
    <xf numFmtId="0" fontId="7" fillId="97" borderId="11">
      <alignment horizontal="left" vertical="center" wrapText="1"/>
    </xf>
    <xf numFmtId="0" fontId="109" fillId="0" borderId="0"/>
    <xf numFmtId="9" fontId="109" fillId="0" borderId="0" applyFont="0" applyFill="0" applyBorder="0" applyAlignment="0" applyProtection="0"/>
    <xf numFmtId="0" fontId="109" fillId="0" borderId="0"/>
    <xf numFmtId="9" fontId="10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0" fontId="109" fillId="0" borderId="0"/>
    <xf numFmtId="0" fontId="7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7" fillId="0" borderId="0"/>
    <xf numFmtId="0" fontId="109" fillId="0" borderId="0"/>
    <xf numFmtId="0" fontId="7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7" fillId="0" borderId="0"/>
    <xf numFmtId="0" fontId="109" fillId="0" borderId="0"/>
    <xf numFmtId="0" fontId="109" fillId="0" borderId="0"/>
    <xf numFmtId="0" fontId="7" fillId="27" borderId="13" applyNumberFormat="0" applyFont="0" applyAlignment="0" applyProtection="0"/>
    <xf numFmtId="20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8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109" fillId="84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49" fontId="78" fillId="0" borderId="11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80" fillId="88" borderId="0" applyBorder="0" applyAlignment="0"/>
    <xf numFmtId="0" fontId="78" fillId="88" borderId="0" applyBorder="0">
      <alignment horizontal="right" vertical="center"/>
    </xf>
    <xf numFmtId="0" fontId="78" fillId="87" borderId="0" applyBorder="0">
      <alignment horizontal="right" vertical="center"/>
    </xf>
    <xf numFmtId="0" fontId="78" fillId="87" borderId="0" applyBorder="0">
      <alignment horizontal="right" vertical="center"/>
    </xf>
    <xf numFmtId="0" fontId="162" fillId="87" borderId="11">
      <alignment horizontal="right" vertical="center"/>
    </xf>
    <xf numFmtId="0" fontId="163" fillId="87" borderId="11">
      <alignment horizontal="right" vertical="center"/>
    </xf>
    <xf numFmtId="0" fontId="162" fillId="98" borderId="11">
      <alignment horizontal="right" vertical="center"/>
    </xf>
    <xf numFmtId="0" fontId="162" fillId="98" borderId="11">
      <alignment horizontal="right" vertical="center"/>
    </xf>
    <xf numFmtId="0" fontId="162" fillId="98" borderId="112">
      <alignment horizontal="right" vertical="center"/>
    </xf>
    <xf numFmtId="0" fontId="162" fillId="98" borderId="113">
      <alignment horizontal="right" vertical="center"/>
    </xf>
    <xf numFmtId="0" fontId="162" fillId="98" borderId="114">
      <alignment horizontal="right" vertical="center"/>
    </xf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36" fillId="21" borderId="2" applyNumberFormat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139" fillId="58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16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3" fontId="157" fillId="0" borderId="0" applyFont="0" applyFill="0" applyBorder="0" applyAlignment="0" applyProtection="0"/>
    <xf numFmtId="183" fontId="15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57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62" fillId="0" borderId="0" applyNumberFormat="0">
      <alignment horizontal="right"/>
    </xf>
    <xf numFmtId="167" fontId="7" fillId="0" borderId="0" applyFont="0" applyFill="0" applyBorder="0" applyAlignment="0" applyProtection="0"/>
    <xf numFmtId="0" fontId="78" fillId="98" borderId="83">
      <alignment horizontal="left" vertical="center" wrapText="1" indent="2"/>
    </xf>
    <xf numFmtId="0" fontId="78" fillId="0" borderId="83">
      <alignment horizontal="left" vertical="center" wrapText="1" indent="2"/>
    </xf>
    <xf numFmtId="0" fontId="78" fillId="87" borderId="113">
      <alignment horizontal="left" vertical="center"/>
    </xf>
    <xf numFmtId="0" fontId="162" fillId="0" borderId="115">
      <alignment horizontal="left" vertical="top" wrapText="1"/>
    </xf>
    <xf numFmtId="0" fontId="33" fillId="7" borderId="3" applyNumberFormat="0" applyAlignment="0" applyProtection="0"/>
    <xf numFmtId="0" fontId="164" fillId="0" borderId="91"/>
    <xf numFmtId="0" fontId="38" fillId="0" borderId="6" applyNumberFormat="0" applyFill="0" applyAlignment="0" applyProtection="0"/>
    <xf numFmtId="0" fontId="28" fillId="0" borderId="0" applyNumberFormat="0" applyFill="0" applyBorder="0" applyAlignment="0" applyProtection="0"/>
    <xf numFmtId="0" fontId="15" fillId="0" borderId="0">
      <alignment vertical="top"/>
    </xf>
    <xf numFmtId="206" fontId="15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6" fontId="15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6" fontId="15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1" fontId="157" fillId="0" borderId="0" applyFont="0" applyFill="0" applyBorder="0" applyAlignment="0" applyProtection="0"/>
    <xf numFmtId="11" fontId="157" fillId="0" borderId="0" applyFont="0" applyFill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170" fillId="5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128" fillId="5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71" fillId="59" borderId="10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78" fillId="0" borderId="11">
      <alignment horizontal="right" vertical="center"/>
    </xf>
    <xf numFmtId="1" fontId="165" fillId="87" borderId="0" applyBorder="0">
      <alignment horizontal="right" vertical="center"/>
    </xf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49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29" fillId="5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09" fillId="0" borderId="0"/>
    <xf numFmtId="0" fontId="23" fillId="0" borderId="0"/>
    <xf numFmtId="0" fontId="23" fillId="0" borderId="0"/>
    <xf numFmtId="0" fontId="7" fillId="0" borderId="0"/>
    <xf numFmtId="0" fontId="109" fillId="0" borderId="0"/>
    <xf numFmtId="0" fontId="109" fillId="0" borderId="0"/>
    <xf numFmtId="0" fontId="23" fillId="0" borderId="0"/>
    <xf numFmtId="0" fontId="7" fillId="0" borderId="0"/>
    <xf numFmtId="0" fontId="7" fillId="0" borderId="0"/>
    <xf numFmtId="0" fontId="23" fillId="0" borderId="0"/>
    <xf numFmtId="0" fontId="7" fillId="0" borderId="0"/>
    <xf numFmtId="0" fontId="23" fillId="0" borderId="0"/>
    <xf numFmtId="0" fontId="7" fillId="0" borderId="0"/>
    <xf numFmtId="0" fontId="23" fillId="0" borderId="0"/>
    <xf numFmtId="0" fontId="7" fillId="0" borderId="0"/>
    <xf numFmtId="0" fontId="23" fillId="0" borderId="0"/>
    <xf numFmtId="0" fontId="7" fillId="0" borderId="0"/>
    <xf numFmtId="0" fontId="23" fillId="0" borderId="0"/>
    <xf numFmtId="0" fontId="7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7" fillId="0" borderId="0"/>
    <xf numFmtId="0" fontId="125" fillId="0" borderId="0"/>
    <xf numFmtId="0" fontId="7" fillId="0" borderId="0"/>
    <xf numFmtId="0" fontId="7" fillId="0" borderId="0">
      <alignment vertical="top"/>
    </xf>
    <xf numFmtId="0" fontId="109" fillId="0" borderId="0"/>
    <xf numFmtId="0" fontId="7" fillId="0" borderId="0"/>
    <xf numFmtId="0" fontId="109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9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9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7" fillId="0" borderId="0"/>
    <xf numFmtId="0" fontId="166" fillId="0" borderId="0"/>
    <xf numFmtId="0" fontId="23" fillId="0" borderId="0"/>
    <xf numFmtId="0" fontId="166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5" fillId="0" borderId="0"/>
    <xf numFmtId="0" fontId="12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7" fillId="0" borderId="0"/>
    <xf numFmtId="0" fontId="109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/>
    <xf numFmtId="0" fontId="12" fillId="0" borderId="0"/>
    <xf numFmtId="0" fontId="12" fillId="0" borderId="0"/>
    <xf numFmtId="0" fontId="7" fillId="0" borderId="0"/>
    <xf numFmtId="0" fontId="23" fillId="0" borderId="0"/>
    <xf numFmtId="0" fontId="109" fillId="0" borderId="0"/>
    <xf numFmtId="0" fontId="7" fillId="0" borderId="0"/>
    <xf numFmtId="0" fontId="23" fillId="0" borderId="0"/>
    <xf numFmtId="0" fontId="172" fillId="0" borderId="0"/>
    <xf numFmtId="0" fontId="7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5" fillId="0" borderId="0"/>
    <xf numFmtId="0" fontId="23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5" fillId="0" borderId="0"/>
    <xf numFmtId="0" fontId="125" fillId="0" borderId="0"/>
    <xf numFmtId="0" fontId="125" fillId="0" borderId="0"/>
    <xf numFmtId="0" fontId="7" fillId="0" borderId="0"/>
    <xf numFmtId="0" fontId="7" fillId="0" borderId="0"/>
    <xf numFmtId="0" fontId="23" fillId="0" borderId="0"/>
    <xf numFmtId="0" fontId="109" fillId="0" borderId="0"/>
    <xf numFmtId="0" fontId="23" fillId="0" borderId="0"/>
    <xf numFmtId="0" fontId="7" fillId="0" borderId="0"/>
    <xf numFmtId="0" fontId="7" fillId="0" borderId="0"/>
    <xf numFmtId="0" fontId="109" fillId="0" borderId="0"/>
    <xf numFmtId="0" fontId="169" fillId="0" borderId="0"/>
    <xf numFmtId="0" fontId="109" fillId="0" borderId="0"/>
    <xf numFmtId="0" fontId="23" fillId="0" borderId="0"/>
    <xf numFmtId="0" fontId="7" fillId="0" borderId="0"/>
    <xf numFmtId="0" fontId="7" fillId="0" borderId="0"/>
    <xf numFmtId="0" fontId="23" fillId="0" borderId="0"/>
    <xf numFmtId="0" fontId="109" fillId="0" borderId="0"/>
    <xf numFmtId="0" fontId="7" fillId="0" borderId="0"/>
    <xf numFmtId="0" fontId="109" fillId="0" borderId="0"/>
    <xf numFmtId="0" fontId="7" fillId="0" borderId="0"/>
    <xf numFmtId="0" fontId="7" fillId="0" borderId="0"/>
    <xf numFmtId="0" fontId="109" fillId="0" borderId="0"/>
    <xf numFmtId="0" fontId="23" fillId="0" borderId="0"/>
    <xf numFmtId="0" fontId="125" fillId="0" borderId="0"/>
    <xf numFmtId="0" fontId="7" fillId="0" borderId="0"/>
    <xf numFmtId="0" fontId="109" fillId="0" borderId="0"/>
    <xf numFmtId="0" fontId="23" fillId="0" borderId="0"/>
    <xf numFmtId="0" fontId="23" fillId="0" borderId="0"/>
    <xf numFmtId="0" fontId="109" fillId="0" borderId="0"/>
    <xf numFmtId="0" fontId="109" fillId="0" borderId="0"/>
    <xf numFmtId="0" fontId="23" fillId="0" borderId="0"/>
    <xf numFmtId="0" fontId="109" fillId="0" borderId="0"/>
    <xf numFmtId="0" fontId="23" fillId="0" borderId="0"/>
    <xf numFmtId="0" fontId="109" fillId="0" borderId="0"/>
    <xf numFmtId="0" fontId="109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/>
    <xf numFmtId="0" fontId="7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6" fillId="0" borderId="0"/>
    <xf numFmtId="0" fontId="7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109" fillId="0" borderId="0"/>
    <xf numFmtId="0" fontId="7" fillId="0" borderId="0"/>
    <xf numFmtId="0" fontId="23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23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7" fillId="27" borderId="13" applyNumberFormat="0" applyFont="0" applyAlignment="0" applyProtection="0"/>
    <xf numFmtId="0" fontId="23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23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23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23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23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23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23" fillId="27" borderId="13" applyNumberFormat="0" applyFont="0" applyAlignment="0" applyProtection="0"/>
    <xf numFmtId="0" fontId="7" fillId="27" borderId="13" applyNumberFormat="0" applyFont="0" applyAlignment="0" applyProtection="0"/>
    <xf numFmtId="0" fontId="157" fillId="27" borderId="13" applyNumberFormat="0" applyFont="0" applyAlignment="0" applyProtection="0"/>
    <xf numFmtId="0" fontId="7" fillId="27" borderId="13" applyNumberFormat="0" applyFont="0" applyAlignment="0" applyProtection="0"/>
    <xf numFmtId="0" fontId="157" fillId="27" borderId="13" applyNumberFormat="0" applyFont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9" fontId="15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0" fontId="25" fillId="3" borderId="0" applyNumberFormat="0" applyBorder="0" applyAlignment="0" applyProtection="0"/>
    <xf numFmtId="0" fontId="151" fillId="0" borderId="0">
      <alignment vertical="top" wrapText="1"/>
    </xf>
    <xf numFmtId="0" fontId="15" fillId="0" borderId="0">
      <alignment vertical="top"/>
    </xf>
    <xf numFmtId="49" fontId="157" fillId="0" borderId="11" applyFill="0" applyProtection="0">
      <alignment horizontal="right"/>
    </xf>
    <xf numFmtId="49" fontId="7" fillId="0" borderId="11" applyFill="0" applyProtection="0">
      <alignment horizontal="right"/>
    </xf>
    <xf numFmtId="49" fontId="157" fillId="0" borderId="11" applyFill="0" applyProtection="0">
      <alignment horizontal="right"/>
    </xf>
    <xf numFmtId="49" fontId="157" fillId="0" borderId="11" applyFill="0" applyProtection="0">
      <alignment horizontal="right"/>
    </xf>
    <xf numFmtId="49" fontId="7" fillId="0" borderId="11" applyFill="0" applyProtection="0">
      <alignment horizontal="right"/>
    </xf>
    <xf numFmtId="49" fontId="157" fillId="0" borderId="11" applyFill="0" applyProtection="0">
      <alignment horizontal="right"/>
    </xf>
    <xf numFmtId="0" fontId="158" fillId="39" borderId="11" applyNumberFormat="0" applyProtection="0">
      <alignment horizontal="right"/>
    </xf>
    <xf numFmtId="0" fontId="6" fillId="39" borderId="11" applyNumberFormat="0" applyProtection="0">
      <alignment horizontal="right"/>
    </xf>
    <xf numFmtId="0" fontId="159" fillId="39" borderId="0" applyNumberFormat="0" applyBorder="0" applyProtection="0">
      <alignment horizontal="left"/>
    </xf>
    <xf numFmtId="0" fontId="95" fillId="39" borderId="0" applyNumberFormat="0" applyBorder="0" applyProtection="0">
      <alignment horizontal="left"/>
    </xf>
    <xf numFmtId="0" fontId="158" fillId="39" borderId="11" applyNumberFormat="0" applyProtection="0">
      <alignment horizontal="left"/>
    </xf>
    <xf numFmtId="0" fontId="6" fillId="39" borderId="11" applyNumberFormat="0" applyProtection="0">
      <alignment horizontal="left"/>
    </xf>
    <xf numFmtId="0" fontId="157" fillId="0" borderId="11" applyNumberFormat="0" applyFill="0" applyProtection="0">
      <alignment horizontal="right"/>
    </xf>
    <xf numFmtId="0" fontId="7" fillId="0" borderId="11" applyNumberFormat="0" applyFill="0" applyProtection="0">
      <alignment horizontal="right"/>
    </xf>
    <xf numFmtId="0" fontId="157" fillId="0" borderId="11" applyNumberFormat="0" applyFill="0" applyProtection="0">
      <alignment horizontal="right"/>
    </xf>
    <xf numFmtId="0" fontId="160" fillId="41" borderId="0" applyNumberFormat="0" applyBorder="0" applyProtection="0">
      <alignment horizontal="left"/>
    </xf>
    <xf numFmtId="0" fontId="14" fillId="41" borderId="0" applyNumberFormat="0" applyBorder="0" applyProtection="0">
      <alignment horizontal="left"/>
    </xf>
    <xf numFmtId="0" fontId="161" fillId="99" borderId="0" applyNumberFormat="0" applyBorder="0" applyProtection="0">
      <alignment horizontal="left"/>
    </xf>
    <xf numFmtId="0" fontId="13" fillId="99" borderId="0" applyNumberFormat="0" applyBorder="0" applyProtection="0">
      <alignment horizontal="left"/>
    </xf>
    <xf numFmtId="49" fontId="157" fillId="0" borderId="11" applyFill="0" applyProtection="0">
      <alignment horizontal="right"/>
    </xf>
    <xf numFmtId="49" fontId="7" fillId="0" borderId="11" applyFill="0" applyProtection="0">
      <alignment horizontal="right"/>
    </xf>
    <xf numFmtId="49" fontId="157" fillId="0" borderId="11" applyFill="0" applyProtection="0">
      <alignment horizontal="right"/>
    </xf>
    <xf numFmtId="49" fontId="157" fillId="0" borderId="11" applyFill="0" applyProtection="0">
      <alignment horizontal="right"/>
    </xf>
    <xf numFmtId="49" fontId="7" fillId="0" borderId="11" applyFill="0" applyProtection="0">
      <alignment horizontal="right"/>
    </xf>
    <xf numFmtId="49" fontId="157" fillId="0" borderId="11" applyFill="0" applyProtection="0">
      <alignment horizontal="right"/>
    </xf>
    <xf numFmtId="0" fontId="158" fillId="39" borderId="11" applyNumberFormat="0" applyProtection="0">
      <alignment horizontal="right"/>
    </xf>
    <xf numFmtId="0" fontId="6" fillId="39" borderId="11" applyNumberFormat="0" applyProtection="0">
      <alignment horizontal="right"/>
    </xf>
    <xf numFmtId="0" fontId="159" fillId="39" borderId="0" applyNumberFormat="0" applyBorder="0" applyProtection="0">
      <alignment horizontal="left"/>
    </xf>
    <xf numFmtId="0" fontId="95" fillId="39" borderId="0" applyNumberFormat="0" applyBorder="0" applyProtection="0">
      <alignment horizontal="left"/>
    </xf>
    <xf numFmtId="0" fontId="158" fillId="39" borderId="11" applyNumberFormat="0" applyProtection="0">
      <alignment horizontal="left"/>
    </xf>
    <xf numFmtId="0" fontId="6" fillId="39" borderId="11" applyNumberFormat="0" applyProtection="0">
      <alignment horizontal="left"/>
    </xf>
    <xf numFmtId="0" fontId="157" fillId="0" borderId="11" applyNumberFormat="0" applyFill="0" applyProtection="0">
      <alignment horizontal="right"/>
    </xf>
    <xf numFmtId="0" fontId="7" fillId="0" borderId="11" applyNumberFormat="0" applyFill="0" applyProtection="0">
      <alignment horizontal="right"/>
    </xf>
    <xf numFmtId="0" fontId="157" fillId="0" borderId="11" applyNumberFormat="0" applyFill="0" applyProtection="0">
      <alignment horizontal="right"/>
    </xf>
    <xf numFmtId="0" fontId="160" fillId="41" borderId="0" applyNumberFormat="0" applyBorder="0" applyProtection="0">
      <alignment horizontal="left"/>
    </xf>
    <xf numFmtId="0" fontId="14" fillId="41" borderId="0" applyNumberFormat="0" applyBorder="0" applyProtection="0">
      <alignment horizontal="left"/>
    </xf>
    <xf numFmtId="0" fontId="161" fillId="99" borderId="0" applyNumberFormat="0" applyBorder="0" applyProtection="0">
      <alignment horizontal="left"/>
    </xf>
    <xf numFmtId="0" fontId="13" fillId="99" borderId="0" applyNumberFormat="0" applyBorder="0" applyProtection="0">
      <alignment horizontal="left"/>
    </xf>
    <xf numFmtId="49" fontId="157" fillId="0" borderId="11" applyFill="0" applyProtection="0">
      <alignment horizontal="right"/>
    </xf>
    <xf numFmtId="49" fontId="7" fillId="0" borderId="11" applyFill="0" applyProtection="0">
      <alignment horizontal="right"/>
    </xf>
    <xf numFmtId="49" fontId="157" fillId="0" borderId="11" applyFill="0" applyProtection="0">
      <alignment horizontal="right"/>
    </xf>
    <xf numFmtId="0" fontId="158" fillId="39" borderId="11" applyNumberFormat="0" applyProtection="0">
      <alignment horizontal="right"/>
    </xf>
    <xf numFmtId="0" fontId="6" fillId="39" borderId="11" applyNumberFormat="0" applyProtection="0">
      <alignment horizontal="right"/>
    </xf>
    <xf numFmtId="0" fontId="159" fillId="39" borderId="0" applyNumberFormat="0" applyBorder="0" applyProtection="0">
      <alignment horizontal="left"/>
    </xf>
    <xf numFmtId="0" fontId="95" fillId="39" borderId="0" applyNumberFormat="0" applyBorder="0" applyProtection="0">
      <alignment horizontal="left"/>
    </xf>
    <xf numFmtId="0" fontId="158" fillId="39" borderId="11" applyNumberFormat="0" applyProtection="0">
      <alignment horizontal="left"/>
    </xf>
    <xf numFmtId="0" fontId="6" fillId="39" borderId="11" applyNumberFormat="0" applyProtection="0">
      <alignment horizontal="left"/>
    </xf>
    <xf numFmtId="0" fontId="157" fillId="0" borderId="11" applyNumberFormat="0" applyFill="0" applyProtection="0">
      <alignment horizontal="right"/>
    </xf>
    <xf numFmtId="0" fontId="7" fillId="0" borderId="11" applyNumberFormat="0" applyFill="0" applyProtection="0">
      <alignment horizontal="right"/>
    </xf>
    <xf numFmtId="0" fontId="157" fillId="0" borderId="11" applyNumberFormat="0" applyFill="0" applyProtection="0">
      <alignment horizontal="right"/>
    </xf>
    <xf numFmtId="0" fontId="160" fillId="41" borderId="0" applyNumberFormat="0" applyBorder="0" applyProtection="0">
      <alignment horizontal="left"/>
    </xf>
    <xf numFmtId="0" fontId="14" fillId="41" borderId="0" applyNumberFormat="0" applyBorder="0" applyProtection="0">
      <alignment horizontal="left"/>
    </xf>
    <xf numFmtId="0" fontId="161" fillId="99" borderId="0" applyNumberFormat="0" applyBorder="0" applyProtection="0">
      <alignment horizontal="left"/>
    </xf>
    <xf numFmtId="0" fontId="13" fillId="99" borderId="0" applyNumberFormat="0" applyBorder="0" applyProtection="0">
      <alignment horizontal="left"/>
    </xf>
    <xf numFmtId="49" fontId="157" fillId="0" borderId="11" applyFill="0" applyProtection="0">
      <alignment horizontal="right"/>
    </xf>
    <xf numFmtId="49" fontId="7" fillId="0" borderId="11" applyFill="0" applyProtection="0">
      <alignment horizontal="right"/>
    </xf>
    <xf numFmtId="49" fontId="157" fillId="0" borderId="11" applyFill="0" applyProtection="0">
      <alignment horizontal="right"/>
    </xf>
    <xf numFmtId="0" fontId="158" fillId="39" borderId="11" applyNumberFormat="0" applyProtection="0">
      <alignment horizontal="right"/>
    </xf>
    <xf numFmtId="0" fontId="6" fillId="39" borderId="11" applyNumberFormat="0" applyProtection="0">
      <alignment horizontal="right"/>
    </xf>
    <xf numFmtId="0" fontId="159" fillId="39" borderId="0" applyNumberFormat="0" applyBorder="0" applyProtection="0">
      <alignment horizontal="left"/>
    </xf>
    <xf numFmtId="0" fontId="95" fillId="39" borderId="0" applyNumberFormat="0" applyBorder="0" applyProtection="0">
      <alignment horizontal="left"/>
    </xf>
    <xf numFmtId="0" fontId="158" fillId="39" borderId="11" applyNumberFormat="0" applyProtection="0">
      <alignment horizontal="left"/>
    </xf>
    <xf numFmtId="0" fontId="6" fillId="39" borderId="11" applyNumberFormat="0" applyProtection="0">
      <alignment horizontal="left"/>
    </xf>
    <xf numFmtId="0" fontId="157" fillId="0" borderId="11" applyNumberFormat="0" applyFill="0" applyProtection="0">
      <alignment horizontal="right"/>
    </xf>
    <xf numFmtId="0" fontId="7" fillId="0" borderId="11" applyNumberFormat="0" applyFill="0" applyProtection="0">
      <alignment horizontal="right"/>
    </xf>
    <xf numFmtId="0" fontId="157" fillId="0" borderId="11" applyNumberFormat="0" applyFill="0" applyProtection="0">
      <alignment horizontal="right"/>
    </xf>
    <xf numFmtId="0" fontId="160" fillId="41" borderId="0" applyNumberFormat="0" applyBorder="0" applyProtection="0">
      <alignment horizontal="left"/>
    </xf>
    <xf numFmtId="0" fontId="14" fillId="41" borderId="0" applyNumberFormat="0" applyBorder="0" applyProtection="0">
      <alignment horizontal="left"/>
    </xf>
    <xf numFmtId="0" fontId="161" fillId="99" borderId="0" applyNumberFormat="0" applyBorder="0" applyProtection="0">
      <alignment horizontal="left"/>
    </xf>
    <xf numFmtId="0" fontId="13" fillId="99" borderId="0" applyNumberFormat="0" applyBorder="0" applyProtection="0">
      <alignment horizontal="left"/>
    </xf>
    <xf numFmtId="49" fontId="157" fillId="0" borderId="11" applyFill="0" applyProtection="0">
      <alignment horizontal="right"/>
    </xf>
    <xf numFmtId="49" fontId="7" fillId="0" borderId="11" applyFill="0" applyProtection="0">
      <alignment horizontal="right"/>
    </xf>
    <xf numFmtId="49" fontId="157" fillId="0" borderId="11" applyFill="0" applyProtection="0">
      <alignment horizontal="right"/>
    </xf>
    <xf numFmtId="0" fontId="158" fillId="39" borderId="11" applyNumberFormat="0" applyProtection="0">
      <alignment horizontal="right"/>
    </xf>
    <xf numFmtId="0" fontId="6" fillId="39" borderId="11" applyNumberFormat="0" applyProtection="0">
      <alignment horizontal="right"/>
    </xf>
    <xf numFmtId="0" fontId="159" fillId="39" borderId="0" applyNumberFormat="0" applyBorder="0" applyProtection="0">
      <alignment horizontal="left"/>
    </xf>
    <xf numFmtId="0" fontId="95" fillId="39" borderId="0" applyNumberFormat="0" applyBorder="0" applyProtection="0">
      <alignment horizontal="left"/>
    </xf>
    <xf numFmtId="0" fontId="158" fillId="39" borderId="11" applyNumberFormat="0" applyProtection="0">
      <alignment horizontal="left"/>
    </xf>
    <xf numFmtId="0" fontId="6" fillId="39" borderId="11" applyNumberFormat="0" applyProtection="0">
      <alignment horizontal="left"/>
    </xf>
    <xf numFmtId="0" fontId="157" fillId="0" borderId="11" applyNumberFormat="0" applyFill="0" applyProtection="0">
      <alignment horizontal="right"/>
    </xf>
    <xf numFmtId="0" fontId="7" fillId="0" borderId="11" applyNumberFormat="0" applyFill="0" applyProtection="0">
      <alignment horizontal="right"/>
    </xf>
    <xf numFmtId="0" fontId="157" fillId="0" borderId="11" applyNumberFormat="0" applyFill="0" applyProtection="0">
      <alignment horizontal="right"/>
    </xf>
    <xf numFmtId="0" fontId="160" fillId="41" borderId="0" applyNumberFormat="0" applyBorder="0" applyProtection="0">
      <alignment horizontal="left"/>
    </xf>
    <xf numFmtId="0" fontId="14" fillId="41" borderId="0" applyNumberFormat="0" applyBorder="0" applyProtection="0">
      <alignment horizontal="left"/>
    </xf>
    <xf numFmtId="0" fontId="161" fillId="99" borderId="0" applyNumberFormat="0" applyBorder="0" applyProtection="0">
      <alignment horizontal="left"/>
    </xf>
    <xf numFmtId="0" fontId="13" fillId="99" borderId="0" applyNumberFormat="0" applyBorder="0" applyProtection="0">
      <alignment horizontal="left"/>
    </xf>
    <xf numFmtId="49" fontId="157" fillId="0" borderId="11" applyFill="0" applyProtection="0">
      <alignment horizontal="right"/>
    </xf>
    <xf numFmtId="49" fontId="7" fillId="0" borderId="11" applyFill="0" applyProtection="0">
      <alignment horizontal="right"/>
    </xf>
    <xf numFmtId="49" fontId="157" fillId="0" borderId="11" applyFill="0" applyProtection="0">
      <alignment horizontal="right"/>
    </xf>
    <xf numFmtId="0" fontId="158" fillId="39" borderId="11" applyNumberFormat="0" applyProtection="0">
      <alignment horizontal="right"/>
    </xf>
    <xf numFmtId="0" fontId="6" fillId="39" borderId="11" applyNumberFormat="0" applyProtection="0">
      <alignment horizontal="right"/>
    </xf>
    <xf numFmtId="0" fontId="159" fillId="39" borderId="0" applyNumberFormat="0" applyBorder="0" applyProtection="0">
      <alignment horizontal="left"/>
    </xf>
    <xf numFmtId="0" fontId="95" fillId="39" borderId="0" applyNumberFormat="0" applyBorder="0" applyProtection="0">
      <alignment horizontal="left"/>
    </xf>
    <xf numFmtId="0" fontId="158" fillId="39" borderId="11" applyNumberFormat="0" applyProtection="0">
      <alignment horizontal="left"/>
    </xf>
    <xf numFmtId="0" fontId="6" fillId="39" borderId="11" applyNumberFormat="0" applyProtection="0">
      <alignment horizontal="left"/>
    </xf>
    <xf numFmtId="0" fontId="157" fillId="0" borderId="11" applyNumberFormat="0" applyFill="0" applyProtection="0">
      <alignment horizontal="right"/>
    </xf>
    <xf numFmtId="0" fontId="7" fillId="0" borderId="11" applyNumberFormat="0" applyFill="0" applyProtection="0">
      <alignment horizontal="right"/>
    </xf>
    <xf numFmtId="0" fontId="157" fillId="0" borderId="11" applyNumberFormat="0" applyFill="0" applyProtection="0">
      <alignment horizontal="right"/>
    </xf>
    <xf numFmtId="0" fontId="160" fillId="41" borderId="0" applyNumberFormat="0" applyBorder="0" applyProtection="0">
      <alignment horizontal="left"/>
    </xf>
    <xf numFmtId="0" fontId="14" fillId="41" borderId="0" applyNumberFormat="0" applyBorder="0" applyProtection="0">
      <alignment horizontal="left"/>
    </xf>
    <xf numFmtId="0" fontId="161" fillId="99" borderId="0" applyNumberFormat="0" applyBorder="0" applyProtection="0">
      <alignment horizontal="left"/>
    </xf>
    <xf numFmtId="0" fontId="13" fillId="99" borderId="0" applyNumberFormat="0" applyBorder="0" applyProtection="0">
      <alignment horizontal="left"/>
    </xf>
    <xf numFmtId="49" fontId="157" fillId="0" borderId="11" applyFill="0" applyProtection="0">
      <alignment horizontal="right"/>
    </xf>
    <xf numFmtId="49" fontId="7" fillId="0" borderId="11" applyFill="0" applyProtection="0">
      <alignment horizontal="right"/>
    </xf>
    <xf numFmtId="0" fontId="7" fillId="0" borderId="11" applyNumberFormat="0" applyFill="0" applyProtection="0">
      <alignment horizontal="right"/>
    </xf>
    <xf numFmtId="49" fontId="157" fillId="0" borderId="11" applyFill="0" applyProtection="0">
      <alignment horizontal="right"/>
    </xf>
    <xf numFmtId="0" fontId="7" fillId="0" borderId="11" applyNumberFormat="0" applyFill="0" applyProtection="0">
      <alignment horizontal="right"/>
    </xf>
    <xf numFmtId="0" fontId="158" fillId="39" borderId="11" applyNumberFormat="0" applyProtection="0">
      <alignment horizontal="right"/>
    </xf>
    <xf numFmtId="0" fontId="159" fillId="39" borderId="0" applyNumberFormat="0" applyBorder="0" applyProtection="0">
      <alignment horizontal="left"/>
    </xf>
    <xf numFmtId="0" fontId="158" fillId="39" borderId="11" applyNumberFormat="0" applyProtection="0">
      <alignment horizontal="left"/>
    </xf>
    <xf numFmtId="0" fontId="157" fillId="0" borderId="11" applyNumberFormat="0" applyFill="0" applyProtection="0">
      <alignment horizontal="right"/>
    </xf>
    <xf numFmtId="0" fontId="157" fillId="0" borderId="11" applyNumberFormat="0" applyFill="0" applyProtection="0">
      <alignment horizontal="right"/>
    </xf>
    <xf numFmtId="0" fontId="160" fillId="41" borderId="0" applyNumberFormat="0" applyBorder="0" applyProtection="0">
      <alignment horizontal="left"/>
    </xf>
    <xf numFmtId="0" fontId="161" fillId="99" borderId="0" applyNumberFormat="0" applyBorder="0" applyProtection="0">
      <alignment horizontal="left"/>
    </xf>
    <xf numFmtId="0" fontId="13" fillId="99" borderId="0" applyNumberFormat="0" applyBorder="0" applyProtection="0">
      <alignment horizontal="left"/>
    </xf>
    <xf numFmtId="49" fontId="157" fillId="0" borderId="11" applyFill="0" applyProtection="0">
      <alignment horizontal="right"/>
    </xf>
    <xf numFmtId="49" fontId="7" fillId="0" borderId="11" applyFill="0" applyProtection="0">
      <alignment horizontal="right"/>
    </xf>
    <xf numFmtId="49" fontId="157" fillId="0" borderId="11" applyFill="0" applyProtection="0">
      <alignment horizontal="right"/>
    </xf>
    <xf numFmtId="0" fontId="158" fillId="39" borderId="11" applyNumberFormat="0" applyProtection="0">
      <alignment horizontal="right"/>
    </xf>
    <xf numFmtId="0" fontId="6" fillId="39" borderId="11" applyNumberFormat="0" applyProtection="0">
      <alignment horizontal="right"/>
    </xf>
    <xf numFmtId="0" fontId="159" fillId="39" borderId="0" applyNumberFormat="0" applyBorder="0" applyProtection="0">
      <alignment horizontal="left"/>
    </xf>
    <xf numFmtId="0" fontId="95" fillId="39" borderId="0" applyNumberFormat="0" applyBorder="0" applyProtection="0">
      <alignment horizontal="left"/>
    </xf>
    <xf numFmtId="0" fontId="158" fillId="39" borderId="11" applyNumberFormat="0" applyProtection="0">
      <alignment horizontal="left"/>
    </xf>
    <xf numFmtId="0" fontId="6" fillId="39" borderId="11" applyNumberFormat="0" applyProtection="0">
      <alignment horizontal="left"/>
    </xf>
    <xf numFmtId="0" fontId="157" fillId="0" borderId="11" applyNumberFormat="0" applyFill="0" applyProtection="0">
      <alignment horizontal="right"/>
    </xf>
    <xf numFmtId="0" fontId="7" fillId="0" borderId="11" applyNumberFormat="0" applyFill="0" applyProtection="0">
      <alignment horizontal="right"/>
    </xf>
    <xf numFmtId="0" fontId="157" fillId="0" borderId="11" applyNumberFormat="0" applyFill="0" applyProtection="0">
      <alignment horizontal="right"/>
    </xf>
    <xf numFmtId="0" fontId="160" fillId="41" borderId="0" applyNumberFormat="0" applyBorder="0" applyProtection="0">
      <alignment horizontal="left"/>
    </xf>
    <xf numFmtId="0" fontId="14" fillId="41" borderId="0" applyNumberFormat="0" applyBorder="0" applyProtection="0">
      <alignment horizontal="left"/>
    </xf>
    <xf numFmtId="0" fontId="161" fillId="99" borderId="0" applyNumberFormat="0" applyBorder="0" applyProtection="0">
      <alignment horizontal="left"/>
    </xf>
    <xf numFmtId="0" fontId="13" fillId="99" borderId="0" applyNumberFormat="0" applyBorder="0" applyProtection="0">
      <alignment horizontal="left"/>
    </xf>
    <xf numFmtId="49" fontId="157" fillId="0" borderId="11" applyFill="0" applyProtection="0">
      <alignment horizontal="right"/>
    </xf>
    <xf numFmtId="49" fontId="7" fillId="0" borderId="11" applyFill="0" applyProtection="0">
      <alignment horizontal="right"/>
    </xf>
    <xf numFmtId="49" fontId="157" fillId="0" borderId="11" applyFill="0" applyProtection="0">
      <alignment horizontal="right"/>
    </xf>
    <xf numFmtId="0" fontId="158" fillId="39" borderId="11" applyNumberFormat="0" applyProtection="0">
      <alignment horizontal="right"/>
    </xf>
    <xf numFmtId="0" fontId="6" fillId="39" borderId="11" applyNumberFormat="0" applyProtection="0">
      <alignment horizontal="right"/>
    </xf>
    <xf numFmtId="0" fontId="159" fillId="39" borderId="0" applyNumberFormat="0" applyBorder="0" applyProtection="0">
      <alignment horizontal="left"/>
    </xf>
    <xf numFmtId="0" fontId="95" fillId="39" borderId="0" applyNumberFormat="0" applyBorder="0" applyProtection="0">
      <alignment horizontal="left"/>
    </xf>
    <xf numFmtId="0" fontId="158" fillId="39" borderId="11" applyNumberFormat="0" applyProtection="0">
      <alignment horizontal="left"/>
    </xf>
    <xf numFmtId="0" fontId="6" fillId="39" borderId="11" applyNumberFormat="0" applyProtection="0">
      <alignment horizontal="left"/>
    </xf>
    <xf numFmtId="0" fontId="157" fillId="0" borderId="11" applyNumberFormat="0" applyFill="0" applyProtection="0">
      <alignment horizontal="right"/>
    </xf>
    <xf numFmtId="0" fontId="7" fillId="0" borderId="11" applyNumberFormat="0" applyFill="0" applyProtection="0">
      <alignment horizontal="right"/>
    </xf>
    <xf numFmtId="0" fontId="157" fillId="0" borderId="11" applyNumberFormat="0" applyFill="0" applyProtection="0">
      <alignment horizontal="right"/>
    </xf>
    <xf numFmtId="0" fontId="160" fillId="41" borderId="0" applyNumberFormat="0" applyBorder="0" applyProtection="0">
      <alignment horizontal="left"/>
    </xf>
    <xf numFmtId="0" fontId="14" fillId="41" borderId="0" applyNumberFormat="0" applyBorder="0" applyProtection="0">
      <alignment horizontal="left"/>
    </xf>
    <xf numFmtId="0" fontId="161" fillId="99" borderId="0" applyNumberFormat="0" applyBorder="0" applyProtection="0">
      <alignment horizontal="left"/>
    </xf>
    <xf numFmtId="0" fontId="13" fillId="99" borderId="0" applyNumberFormat="0" applyBorder="0" applyProtection="0">
      <alignment horizontal="left"/>
    </xf>
    <xf numFmtId="49" fontId="157" fillId="0" borderId="11" applyFill="0" applyProtection="0">
      <alignment horizontal="right"/>
    </xf>
    <xf numFmtId="49" fontId="7" fillId="0" borderId="11" applyFill="0" applyProtection="0">
      <alignment horizontal="right"/>
    </xf>
    <xf numFmtId="49" fontId="157" fillId="0" borderId="11" applyFill="0" applyProtection="0">
      <alignment horizontal="right"/>
    </xf>
    <xf numFmtId="0" fontId="158" fillId="39" borderId="11" applyNumberFormat="0" applyProtection="0">
      <alignment horizontal="right"/>
    </xf>
    <xf numFmtId="0" fontId="6" fillId="39" borderId="11" applyNumberFormat="0" applyProtection="0">
      <alignment horizontal="right"/>
    </xf>
    <xf numFmtId="0" fontId="159" fillId="39" borderId="0" applyNumberFormat="0" applyBorder="0" applyProtection="0">
      <alignment horizontal="left"/>
    </xf>
    <xf numFmtId="0" fontId="95" fillId="39" borderId="0" applyNumberFormat="0" applyBorder="0" applyProtection="0">
      <alignment horizontal="left"/>
    </xf>
    <xf numFmtId="0" fontId="158" fillId="39" borderId="11" applyNumberFormat="0" applyProtection="0">
      <alignment horizontal="left"/>
    </xf>
    <xf numFmtId="0" fontId="6" fillId="39" borderId="11" applyNumberFormat="0" applyProtection="0">
      <alignment horizontal="left"/>
    </xf>
    <xf numFmtId="0" fontId="157" fillId="0" borderId="11" applyNumberFormat="0" applyFill="0" applyProtection="0">
      <alignment horizontal="right"/>
    </xf>
    <xf numFmtId="0" fontId="7" fillId="0" borderId="11" applyNumberFormat="0" applyFill="0" applyProtection="0">
      <alignment horizontal="right"/>
    </xf>
    <xf numFmtId="0" fontId="157" fillId="0" borderId="11" applyNumberFormat="0" applyFill="0" applyProtection="0">
      <alignment horizontal="right"/>
    </xf>
    <xf numFmtId="0" fontId="160" fillId="41" borderId="0" applyNumberFormat="0" applyBorder="0" applyProtection="0">
      <alignment horizontal="left"/>
    </xf>
    <xf numFmtId="0" fontId="14" fillId="41" borderId="0" applyNumberFormat="0" applyBorder="0" applyProtection="0">
      <alignment horizontal="left"/>
    </xf>
    <xf numFmtId="0" fontId="161" fillId="99" borderId="0" applyNumberFormat="0" applyBorder="0" applyProtection="0">
      <alignment horizontal="left"/>
    </xf>
    <xf numFmtId="0" fontId="13" fillId="99" borderId="0" applyNumberFormat="0" applyBorder="0" applyProtection="0">
      <alignment horizontal="left"/>
    </xf>
    <xf numFmtId="49" fontId="157" fillId="0" borderId="11" applyFill="0" applyProtection="0">
      <alignment horizontal="right"/>
    </xf>
    <xf numFmtId="49" fontId="7" fillId="0" borderId="11" applyFill="0" applyProtection="0">
      <alignment horizontal="right"/>
    </xf>
    <xf numFmtId="49" fontId="157" fillId="0" borderId="11" applyFill="0" applyProtection="0">
      <alignment horizontal="right"/>
    </xf>
    <xf numFmtId="0" fontId="158" fillId="39" borderId="11" applyNumberFormat="0" applyProtection="0">
      <alignment horizontal="right"/>
    </xf>
    <xf numFmtId="0" fontId="6" fillId="39" borderId="11" applyNumberFormat="0" applyProtection="0">
      <alignment horizontal="right"/>
    </xf>
    <xf numFmtId="0" fontId="159" fillId="39" borderId="0" applyNumberFormat="0" applyBorder="0" applyProtection="0">
      <alignment horizontal="left"/>
    </xf>
    <xf numFmtId="0" fontId="95" fillId="39" borderId="0" applyNumberFormat="0" applyBorder="0" applyProtection="0">
      <alignment horizontal="left"/>
    </xf>
    <xf numFmtId="0" fontId="158" fillId="39" borderId="11" applyNumberFormat="0" applyProtection="0">
      <alignment horizontal="left"/>
    </xf>
    <xf numFmtId="0" fontId="6" fillId="39" borderId="11" applyNumberFormat="0" applyProtection="0">
      <alignment horizontal="left"/>
    </xf>
    <xf numFmtId="0" fontId="157" fillId="0" borderId="11" applyNumberFormat="0" applyFill="0" applyProtection="0">
      <alignment horizontal="right"/>
    </xf>
    <xf numFmtId="0" fontId="7" fillId="0" borderId="11" applyNumberFormat="0" applyFill="0" applyProtection="0">
      <alignment horizontal="right"/>
    </xf>
    <xf numFmtId="0" fontId="157" fillId="0" borderId="11" applyNumberFormat="0" applyFill="0" applyProtection="0">
      <alignment horizontal="right"/>
    </xf>
    <xf numFmtId="0" fontId="160" fillId="41" borderId="0" applyNumberFormat="0" applyBorder="0" applyProtection="0">
      <alignment horizontal="left"/>
    </xf>
    <xf numFmtId="0" fontId="14" fillId="41" borderId="0" applyNumberFormat="0" applyBorder="0" applyProtection="0">
      <alignment horizontal="left"/>
    </xf>
    <xf numFmtId="0" fontId="161" fillId="99" borderId="0" applyNumberFormat="0" applyBorder="0" applyProtection="0">
      <alignment horizontal="left"/>
    </xf>
    <xf numFmtId="0" fontId="13" fillId="99" borderId="0" applyNumberFormat="0" applyBorder="0" applyProtection="0">
      <alignment horizontal="left"/>
    </xf>
    <xf numFmtId="49" fontId="157" fillId="0" borderId="11" applyFill="0" applyProtection="0">
      <alignment horizontal="right"/>
    </xf>
    <xf numFmtId="49" fontId="7" fillId="0" borderId="11" applyFill="0" applyProtection="0">
      <alignment horizontal="right"/>
    </xf>
    <xf numFmtId="49" fontId="157" fillId="0" borderId="11" applyFill="0" applyProtection="0">
      <alignment horizontal="right"/>
    </xf>
    <xf numFmtId="49" fontId="157" fillId="0" borderId="11" applyFill="0" applyProtection="0">
      <alignment horizontal="right"/>
    </xf>
    <xf numFmtId="49" fontId="7" fillId="0" borderId="11" applyFill="0" applyProtection="0">
      <alignment horizontal="right"/>
    </xf>
    <xf numFmtId="49" fontId="157" fillId="0" borderId="11" applyFill="0" applyProtection="0">
      <alignment horizontal="right"/>
    </xf>
    <xf numFmtId="0" fontId="158" fillId="39" borderId="11" applyNumberFormat="0" applyProtection="0">
      <alignment horizontal="right"/>
    </xf>
    <xf numFmtId="0" fontId="6" fillId="39" borderId="11" applyNumberFormat="0" applyProtection="0">
      <alignment horizontal="right"/>
    </xf>
    <xf numFmtId="0" fontId="159" fillId="39" borderId="0" applyNumberFormat="0" applyBorder="0" applyProtection="0">
      <alignment horizontal="left"/>
    </xf>
    <xf numFmtId="0" fontId="95" fillId="39" borderId="0" applyNumberFormat="0" applyBorder="0" applyProtection="0">
      <alignment horizontal="left"/>
    </xf>
    <xf numFmtId="0" fontId="158" fillId="39" borderId="11" applyNumberFormat="0" applyProtection="0">
      <alignment horizontal="left"/>
    </xf>
    <xf numFmtId="0" fontId="6" fillId="39" borderId="11" applyNumberFormat="0" applyProtection="0">
      <alignment horizontal="left"/>
    </xf>
    <xf numFmtId="0" fontId="157" fillId="0" borderId="11" applyNumberFormat="0" applyFill="0" applyProtection="0">
      <alignment horizontal="right"/>
    </xf>
    <xf numFmtId="0" fontId="7" fillId="0" borderId="11" applyNumberFormat="0" applyFill="0" applyProtection="0">
      <alignment horizontal="right"/>
    </xf>
    <xf numFmtId="0" fontId="157" fillId="0" borderId="11" applyNumberFormat="0" applyFill="0" applyProtection="0">
      <alignment horizontal="right"/>
    </xf>
    <xf numFmtId="0" fontId="160" fillId="41" borderId="0" applyNumberFormat="0" applyBorder="0" applyProtection="0">
      <alignment horizontal="left"/>
    </xf>
    <xf numFmtId="0" fontId="14" fillId="41" borderId="0" applyNumberFormat="0" applyBorder="0" applyProtection="0">
      <alignment horizontal="left"/>
    </xf>
    <xf numFmtId="0" fontId="161" fillId="99" borderId="0" applyNumberFormat="0" applyBorder="0" applyProtection="0">
      <alignment horizontal="left"/>
    </xf>
    <xf numFmtId="0" fontId="13" fillId="99" borderId="0" applyNumberFormat="0" applyBorder="0" applyProtection="0">
      <alignment horizontal="left"/>
    </xf>
    <xf numFmtId="49" fontId="157" fillId="0" borderId="11" applyFill="0" applyProtection="0">
      <alignment horizontal="right"/>
    </xf>
    <xf numFmtId="49" fontId="7" fillId="0" borderId="11" applyFill="0" applyProtection="0">
      <alignment horizontal="right"/>
    </xf>
    <xf numFmtId="49" fontId="157" fillId="0" borderId="11" applyFill="0" applyProtection="0">
      <alignment horizontal="right"/>
    </xf>
    <xf numFmtId="0" fontId="158" fillId="39" borderId="11" applyNumberFormat="0" applyProtection="0">
      <alignment horizontal="right"/>
    </xf>
    <xf numFmtId="0" fontId="6" fillId="39" borderId="11" applyNumberFormat="0" applyProtection="0">
      <alignment horizontal="right"/>
    </xf>
    <xf numFmtId="0" fontId="159" fillId="39" borderId="0" applyNumberFormat="0" applyBorder="0" applyProtection="0">
      <alignment horizontal="left"/>
    </xf>
    <xf numFmtId="0" fontId="95" fillId="39" borderId="0" applyNumberFormat="0" applyBorder="0" applyProtection="0">
      <alignment horizontal="left"/>
    </xf>
    <xf numFmtId="0" fontId="158" fillId="39" borderId="11" applyNumberFormat="0" applyProtection="0">
      <alignment horizontal="left"/>
    </xf>
    <xf numFmtId="0" fontId="6" fillId="39" borderId="11" applyNumberFormat="0" applyProtection="0">
      <alignment horizontal="left"/>
    </xf>
    <xf numFmtId="0" fontId="157" fillId="0" borderId="11" applyNumberFormat="0" applyFill="0" applyProtection="0">
      <alignment horizontal="right"/>
    </xf>
    <xf numFmtId="0" fontId="7" fillId="0" borderId="11" applyNumberFormat="0" applyFill="0" applyProtection="0">
      <alignment horizontal="right"/>
    </xf>
    <xf numFmtId="0" fontId="157" fillId="0" borderId="11" applyNumberFormat="0" applyFill="0" applyProtection="0">
      <alignment horizontal="right"/>
    </xf>
    <xf numFmtId="0" fontId="160" fillId="41" borderId="0" applyNumberFormat="0" applyBorder="0" applyProtection="0">
      <alignment horizontal="left"/>
    </xf>
    <xf numFmtId="0" fontId="14" fillId="41" borderId="0" applyNumberFormat="0" applyBorder="0" applyProtection="0">
      <alignment horizontal="left"/>
    </xf>
    <xf numFmtId="0" fontId="161" fillId="99" borderId="0" applyNumberFormat="0" applyBorder="0" applyProtection="0">
      <alignment horizontal="left"/>
    </xf>
    <xf numFmtId="0" fontId="13" fillId="99" borderId="0" applyNumberFormat="0" applyBorder="0" applyProtection="0">
      <alignment horizontal="left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30" fillId="0" borderId="7" applyNumberFormat="0" applyFill="0" applyAlignment="0" applyProtection="0"/>
    <xf numFmtId="0" fontId="31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7" fillId="22" borderId="5" applyNumberFormat="0" applyAlignment="0" applyProtection="0"/>
    <xf numFmtId="0" fontId="167" fillId="0" borderId="0" applyNumberFormat="0" applyFill="0" applyBorder="0" applyAlignment="0" applyProtection="0"/>
    <xf numFmtId="0" fontId="78" fillId="0" borderId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0" borderId="0" applyNumberFormat="0" applyBorder="0" applyAlignment="0" applyProtection="0"/>
    <xf numFmtId="0" fontId="24" fillId="100" borderId="0" applyNumberFormat="0" applyBorder="0" applyAlignment="0" applyProtection="0"/>
    <xf numFmtId="0" fontId="24" fillId="100" borderId="0" applyNumberFormat="0" applyBorder="0" applyAlignment="0" applyProtection="0"/>
    <xf numFmtId="0" fontId="24" fillId="100" borderId="0" applyNumberFormat="0" applyBorder="0" applyAlignment="0" applyProtection="0"/>
    <xf numFmtId="0" fontId="24" fillId="100" borderId="0" applyNumberFormat="0" applyBorder="0" applyAlignment="0" applyProtection="0"/>
    <xf numFmtId="0" fontId="24" fillId="100" borderId="0" applyNumberFormat="0" applyBorder="0" applyAlignment="0" applyProtection="0"/>
    <xf numFmtId="0" fontId="24" fillId="100" borderId="0" applyNumberFormat="0" applyBorder="0" applyAlignment="0" applyProtection="0"/>
    <xf numFmtId="0" fontId="24" fillId="100" borderId="0" applyNumberFormat="0" applyBorder="0" applyAlignment="0" applyProtection="0"/>
    <xf numFmtId="0" fontId="24" fillId="100" borderId="0" applyNumberFormat="0" applyBorder="0" applyAlignment="0" applyProtection="0"/>
    <xf numFmtId="0" fontId="24" fillId="100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01" borderId="0" applyNumberFormat="0" applyBorder="0" applyAlignment="0" applyProtection="0"/>
    <xf numFmtId="0" fontId="24" fillId="101" borderId="0" applyNumberFormat="0" applyBorder="0" applyAlignment="0" applyProtection="0"/>
    <xf numFmtId="0" fontId="24" fillId="101" borderId="0" applyNumberFormat="0" applyBorder="0" applyAlignment="0" applyProtection="0"/>
    <xf numFmtId="0" fontId="24" fillId="101" borderId="0" applyNumberFormat="0" applyBorder="0" applyAlignment="0" applyProtection="0"/>
    <xf numFmtId="0" fontId="24" fillId="101" borderId="0" applyNumberFormat="0" applyBorder="0" applyAlignment="0" applyProtection="0"/>
    <xf numFmtId="0" fontId="24" fillId="101" borderId="0" applyNumberFormat="0" applyBorder="0" applyAlignment="0" applyProtection="0"/>
    <xf numFmtId="0" fontId="24" fillId="101" borderId="0" applyNumberFormat="0" applyBorder="0" applyAlignment="0" applyProtection="0"/>
    <xf numFmtId="0" fontId="24" fillId="101" borderId="0" applyNumberFormat="0" applyBorder="0" applyAlignment="0" applyProtection="0"/>
    <xf numFmtId="0" fontId="24" fillId="101" borderId="0" applyNumberFormat="0" applyBorder="0" applyAlignment="0" applyProtection="0"/>
    <xf numFmtId="0" fontId="24" fillId="101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173" fillId="102" borderId="3" applyNumberFormat="0" applyAlignment="0" applyProtection="0"/>
    <xf numFmtId="0" fontId="173" fillId="102" borderId="3" applyNumberFormat="0" applyAlignment="0" applyProtection="0"/>
    <xf numFmtId="0" fontId="173" fillId="102" borderId="3" applyNumberFormat="0" applyAlignment="0" applyProtection="0"/>
    <xf numFmtId="0" fontId="173" fillId="102" borderId="3" applyNumberFormat="0" applyAlignment="0" applyProtection="0"/>
    <xf numFmtId="0" fontId="173" fillId="102" borderId="3" applyNumberFormat="0" applyAlignment="0" applyProtection="0"/>
    <xf numFmtId="0" fontId="173" fillId="102" borderId="3" applyNumberFormat="0" applyAlignment="0" applyProtection="0"/>
    <xf numFmtId="0" fontId="173" fillId="102" borderId="3" applyNumberFormat="0" applyAlignment="0" applyProtection="0"/>
    <xf numFmtId="0" fontId="173" fillId="102" borderId="3" applyNumberFormat="0" applyAlignment="0" applyProtection="0"/>
    <xf numFmtId="0" fontId="173" fillId="102" borderId="3" applyNumberFormat="0" applyAlignment="0" applyProtection="0"/>
    <xf numFmtId="0" fontId="173" fillId="102" borderId="3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0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0" fontId="7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07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174" fillId="0" borderId="116" applyNumberFormat="0" applyFill="0" applyAlignment="0" applyProtection="0"/>
    <xf numFmtId="0" fontId="174" fillId="0" borderId="116" applyNumberFormat="0" applyFill="0" applyAlignment="0" applyProtection="0"/>
    <xf numFmtId="0" fontId="174" fillId="0" borderId="116" applyNumberFormat="0" applyFill="0" applyAlignment="0" applyProtection="0"/>
    <xf numFmtId="0" fontId="174" fillId="0" borderId="116" applyNumberFormat="0" applyFill="0" applyAlignment="0" applyProtection="0"/>
    <xf numFmtId="0" fontId="174" fillId="0" borderId="116" applyNumberFormat="0" applyFill="0" applyAlignment="0" applyProtection="0"/>
    <xf numFmtId="0" fontId="174" fillId="0" borderId="116" applyNumberFormat="0" applyFill="0" applyAlignment="0" applyProtection="0"/>
    <xf numFmtId="0" fontId="174" fillId="0" borderId="116" applyNumberFormat="0" applyFill="0" applyAlignment="0" applyProtection="0"/>
    <xf numFmtId="0" fontId="174" fillId="0" borderId="116" applyNumberFormat="0" applyFill="0" applyAlignment="0" applyProtection="0"/>
    <xf numFmtId="0" fontId="174" fillId="0" borderId="116" applyNumberFormat="0" applyFill="0" applyAlignment="0" applyProtection="0"/>
    <xf numFmtId="0" fontId="174" fillId="0" borderId="116" applyNumberFormat="0" applyFill="0" applyAlignment="0" applyProtection="0"/>
    <xf numFmtId="0" fontId="175" fillId="0" borderId="117" applyNumberFormat="0" applyFill="0" applyAlignment="0" applyProtection="0"/>
    <xf numFmtId="0" fontId="175" fillId="0" borderId="117" applyNumberFormat="0" applyFill="0" applyAlignment="0" applyProtection="0"/>
    <xf numFmtId="0" fontId="175" fillId="0" borderId="117" applyNumberFormat="0" applyFill="0" applyAlignment="0" applyProtection="0"/>
    <xf numFmtId="0" fontId="175" fillId="0" borderId="117" applyNumberFormat="0" applyFill="0" applyAlignment="0" applyProtection="0"/>
    <xf numFmtId="0" fontId="175" fillId="0" borderId="117" applyNumberFormat="0" applyFill="0" applyAlignment="0" applyProtection="0"/>
    <xf numFmtId="0" fontId="175" fillId="0" borderId="117" applyNumberFormat="0" applyFill="0" applyAlignment="0" applyProtection="0"/>
    <xf numFmtId="0" fontId="175" fillId="0" borderId="117" applyNumberFormat="0" applyFill="0" applyAlignment="0" applyProtection="0"/>
    <xf numFmtId="0" fontId="175" fillId="0" borderId="117" applyNumberFormat="0" applyFill="0" applyAlignment="0" applyProtection="0"/>
    <xf numFmtId="0" fontId="175" fillId="0" borderId="117" applyNumberFormat="0" applyFill="0" applyAlignment="0" applyProtection="0"/>
    <xf numFmtId="0" fontId="175" fillId="0" borderId="117" applyNumberFormat="0" applyFill="0" applyAlignment="0" applyProtection="0"/>
    <xf numFmtId="0" fontId="176" fillId="0" borderId="118" applyNumberFormat="0" applyFill="0" applyAlignment="0" applyProtection="0"/>
    <xf numFmtId="0" fontId="176" fillId="0" borderId="118" applyNumberFormat="0" applyFill="0" applyAlignment="0" applyProtection="0"/>
    <xf numFmtId="0" fontId="176" fillId="0" borderId="118" applyNumberFormat="0" applyFill="0" applyAlignment="0" applyProtection="0"/>
    <xf numFmtId="0" fontId="176" fillId="0" borderId="118" applyNumberFormat="0" applyFill="0" applyAlignment="0" applyProtection="0"/>
    <xf numFmtId="0" fontId="176" fillId="0" borderId="118" applyNumberFormat="0" applyFill="0" applyAlignment="0" applyProtection="0"/>
    <xf numFmtId="0" fontId="176" fillId="0" borderId="118" applyNumberFormat="0" applyFill="0" applyAlignment="0" applyProtection="0"/>
    <xf numFmtId="0" fontId="176" fillId="0" borderId="118" applyNumberFormat="0" applyFill="0" applyAlignment="0" applyProtection="0"/>
    <xf numFmtId="0" fontId="176" fillId="0" borderId="118" applyNumberFormat="0" applyFill="0" applyAlignment="0" applyProtection="0"/>
    <xf numFmtId="0" fontId="176" fillId="0" borderId="118" applyNumberFormat="0" applyFill="0" applyAlignment="0" applyProtection="0"/>
    <xf numFmtId="0" fontId="176" fillId="0" borderId="118" applyNumberFormat="0" applyFill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33" fillId="25" borderId="3" applyNumberFormat="0" applyAlignment="0" applyProtection="0"/>
    <xf numFmtId="0" fontId="33" fillId="25" borderId="3" applyNumberFormat="0" applyAlignment="0" applyProtection="0"/>
    <xf numFmtId="0" fontId="33" fillId="25" borderId="3" applyNumberFormat="0" applyAlignment="0" applyProtection="0"/>
    <xf numFmtId="0" fontId="33" fillId="25" borderId="3" applyNumberFormat="0" applyAlignment="0" applyProtection="0"/>
    <xf numFmtId="0" fontId="33" fillId="25" borderId="3" applyNumberFormat="0" applyAlignment="0" applyProtection="0"/>
    <xf numFmtId="0" fontId="33" fillId="25" borderId="3" applyNumberFormat="0" applyAlignment="0" applyProtection="0"/>
    <xf numFmtId="0" fontId="33" fillId="25" borderId="3" applyNumberFormat="0" applyAlignment="0" applyProtection="0"/>
    <xf numFmtId="0" fontId="33" fillId="25" borderId="3" applyNumberFormat="0" applyAlignment="0" applyProtection="0"/>
    <xf numFmtId="0" fontId="33" fillId="25" borderId="3" applyNumberFormat="0" applyAlignment="0" applyProtection="0"/>
    <xf numFmtId="0" fontId="33" fillId="25" borderId="3" applyNumberFormat="0" applyAlignment="0" applyProtection="0"/>
    <xf numFmtId="0" fontId="39" fillId="0" borderId="119" applyNumberFormat="0" applyFill="0" applyAlignment="0" applyProtection="0"/>
    <xf numFmtId="0" fontId="39" fillId="0" borderId="119" applyNumberFormat="0" applyFill="0" applyAlignment="0" applyProtection="0"/>
    <xf numFmtId="0" fontId="39" fillId="0" borderId="119" applyNumberFormat="0" applyFill="0" applyAlignment="0" applyProtection="0"/>
    <xf numFmtId="0" fontId="39" fillId="0" borderId="119" applyNumberFormat="0" applyFill="0" applyAlignment="0" applyProtection="0"/>
    <xf numFmtId="0" fontId="39" fillId="0" borderId="119" applyNumberFormat="0" applyFill="0" applyAlignment="0" applyProtection="0"/>
    <xf numFmtId="0" fontId="39" fillId="0" borderId="119" applyNumberFormat="0" applyFill="0" applyAlignment="0" applyProtection="0"/>
    <xf numFmtId="0" fontId="39" fillId="0" borderId="119" applyNumberFormat="0" applyFill="0" applyAlignment="0" applyProtection="0"/>
    <xf numFmtId="0" fontId="39" fillId="0" borderId="119" applyNumberFormat="0" applyFill="0" applyAlignment="0" applyProtection="0"/>
    <xf numFmtId="0" fontId="39" fillId="0" borderId="119" applyNumberFormat="0" applyFill="0" applyAlignment="0" applyProtection="0"/>
    <xf numFmtId="0" fontId="39" fillId="0" borderId="119" applyNumberFormat="0" applyFill="0" applyAlignment="0" applyProtection="0"/>
    <xf numFmtId="168" fontId="7" fillId="0" borderId="0" applyFont="0" applyFill="0" applyBorder="0" applyAlignment="0" applyProtection="0"/>
    <xf numFmtId="0" fontId="177" fillId="25" borderId="0" applyNumberFormat="0" applyBorder="0" applyAlignment="0" applyProtection="0"/>
    <xf numFmtId="0" fontId="177" fillId="25" borderId="0" applyNumberFormat="0" applyBorder="0" applyAlignment="0" applyProtection="0"/>
    <xf numFmtId="0" fontId="177" fillId="25" borderId="0" applyNumberFormat="0" applyBorder="0" applyAlignment="0" applyProtection="0"/>
    <xf numFmtId="0" fontId="177" fillId="25" borderId="0" applyNumberFormat="0" applyBorder="0" applyAlignment="0" applyProtection="0"/>
    <xf numFmtId="0" fontId="177" fillId="25" borderId="0" applyNumberFormat="0" applyBorder="0" applyAlignment="0" applyProtection="0"/>
    <xf numFmtId="0" fontId="177" fillId="25" borderId="0" applyNumberFormat="0" applyBorder="0" applyAlignment="0" applyProtection="0"/>
    <xf numFmtId="0" fontId="177" fillId="25" borderId="0" applyNumberFormat="0" applyBorder="0" applyAlignment="0" applyProtection="0"/>
    <xf numFmtId="0" fontId="177" fillId="25" borderId="0" applyNumberFormat="0" applyBorder="0" applyAlignment="0" applyProtection="0"/>
    <xf numFmtId="0" fontId="177" fillId="25" borderId="0" applyNumberFormat="0" applyBorder="0" applyAlignment="0" applyProtection="0"/>
    <xf numFmtId="0" fontId="177" fillId="2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109" fillId="0" borderId="0"/>
    <xf numFmtId="197" fontId="178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197" fontId="178" fillId="0" borderId="0">
      <alignment vertical="center"/>
    </xf>
    <xf numFmtId="197" fontId="178" fillId="0" borderId="0">
      <alignment vertical="center"/>
    </xf>
    <xf numFmtId="197" fontId="178" fillId="0" borderId="0">
      <alignment vertical="center"/>
    </xf>
    <xf numFmtId="197" fontId="178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197" fontId="178" fillId="0" borderId="0">
      <alignment vertical="center"/>
    </xf>
    <xf numFmtId="197" fontId="178" fillId="0" borderId="0">
      <alignment vertical="center"/>
    </xf>
    <xf numFmtId="197" fontId="17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197" fontId="178" fillId="0" borderId="0">
      <alignment vertical="center"/>
    </xf>
    <xf numFmtId="197" fontId="178" fillId="0" borderId="0">
      <alignment vertical="center"/>
    </xf>
    <xf numFmtId="197" fontId="178" fillId="0" borderId="0">
      <alignment vertical="center"/>
    </xf>
    <xf numFmtId="197" fontId="178" fillId="0" borderId="0">
      <alignment vertical="center"/>
    </xf>
    <xf numFmtId="0" fontId="109" fillId="0" borderId="0"/>
    <xf numFmtId="200" fontId="178" fillId="0" borderId="0">
      <alignment vertical="center"/>
    </xf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200" fontId="17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7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7" fillId="0" borderId="0"/>
    <xf numFmtId="208" fontId="178" fillId="0" borderId="0">
      <alignment vertical="center"/>
    </xf>
    <xf numFmtId="0" fontId="7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36" fillId="102" borderId="2" applyNumberFormat="0" applyAlignment="0" applyProtection="0"/>
    <xf numFmtId="0" fontId="36" fillId="102" borderId="2" applyNumberFormat="0" applyAlignment="0" applyProtection="0"/>
    <xf numFmtId="0" fontId="36" fillId="102" borderId="2" applyNumberFormat="0" applyAlignment="0" applyProtection="0"/>
    <xf numFmtId="0" fontId="36" fillId="102" borderId="2" applyNumberFormat="0" applyAlignment="0" applyProtection="0"/>
    <xf numFmtId="0" fontId="36" fillId="102" borderId="2" applyNumberFormat="0" applyAlignment="0" applyProtection="0"/>
    <xf numFmtId="0" fontId="36" fillId="102" borderId="2" applyNumberFormat="0" applyAlignment="0" applyProtection="0"/>
    <xf numFmtId="0" fontId="36" fillId="102" borderId="2" applyNumberFormat="0" applyAlignment="0" applyProtection="0"/>
    <xf numFmtId="0" fontId="36" fillId="102" borderId="2" applyNumberFormat="0" applyAlignment="0" applyProtection="0"/>
    <xf numFmtId="0" fontId="36" fillId="102" borderId="2" applyNumberFormat="0" applyAlignment="0" applyProtection="0"/>
    <xf numFmtId="0" fontId="36" fillId="102" borderId="2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11" applyNumberFormat="0" applyFill="0" applyProtection="0">
      <alignment horizontal="right"/>
    </xf>
    <xf numFmtId="0" fontId="7" fillId="0" borderId="11" applyNumberFormat="0" applyFill="0" applyProtection="0">
      <alignment horizontal="right"/>
    </xf>
    <xf numFmtId="0" fontId="7" fillId="0" borderId="11" applyNumberFormat="0" applyFill="0" applyProtection="0">
      <alignment horizontal="right"/>
    </xf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38" fillId="0" borderId="120" applyNumberFormat="0" applyFill="0" applyAlignment="0" applyProtection="0"/>
    <xf numFmtId="0" fontId="38" fillId="0" borderId="120" applyNumberFormat="0" applyFill="0" applyAlignment="0" applyProtection="0"/>
    <xf numFmtId="0" fontId="38" fillId="0" borderId="120" applyNumberFormat="0" applyFill="0" applyAlignment="0" applyProtection="0"/>
    <xf numFmtId="0" fontId="38" fillId="0" borderId="120" applyNumberFormat="0" applyFill="0" applyAlignment="0" applyProtection="0"/>
    <xf numFmtId="0" fontId="38" fillId="0" borderId="120" applyNumberFormat="0" applyFill="0" applyAlignment="0" applyProtection="0"/>
    <xf numFmtId="0" fontId="38" fillId="0" borderId="120" applyNumberFormat="0" applyFill="0" applyAlignment="0" applyProtection="0"/>
    <xf numFmtId="0" fontId="38" fillId="0" borderId="120" applyNumberFormat="0" applyFill="0" applyAlignment="0" applyProtection="0"/>
    <xf numFmtId="0" fontId="38" fillId="0" borderId="120" applyNumberFormat="0" applyFill="0" applyAlignment="0" applyProtection="0"/>
    <xf numFmtId="0" fontId="38" fillId="0" borderId="120" applyNumberFormat="0" applyFill="0" applyAlignment="0" applyProtection="0"/>
    <xf numFmtId="0" fontId="38" fillId="0" borderId="120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09" fillId="0" borderId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8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27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7" borderId="0" applyNumberFormat="0" applyBorder="0" applyAlignment="0" applyProtection="0"/>
    <xf numFmtId="0" fontId="109" fillId="84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5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6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6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9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00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9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1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01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7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5" fillId="3" borderId="0" applyNumberFormat="0" applyBorder="0" applyAlignment="0" applyProtection="0"/>
    <xf numFmtId="0" fontId="25" fillId="5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6" fillId="21" borderId="3" applyNumberFormat="0" applyAlignment="0" applyProtection="0"/>
    <xf numFmtId="0" fontId="173" fillId="102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6" fillId="21" borderId="3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0" fontId="27" fillId="22" borderId="5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201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170" fillId="54" borderId="0" applyNumberFormat="0" applyBorder="0" applyAlignment="0" applyProtection="0"/>
    <xf numFmtId="0" fontId="29" fillId="4" borderId="0" applyNumberFormat="0" applyBorder="0" applyAlignment="0" applyProtection="0"/>
    <xf numFmtId="0" fontId="29" fillId="6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30" fillId="0" borderId="7" applyNumberFormat="0" applyFill="0" applyAlignment="0" applyProtection="0"/>
    <xf numFmtId="0" fontId="174" fillId="0" borderId="116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1" fillId="0" borderId="8" applyNumberFormat="0" applyFill="0" applyAlignment="0" applyProtection="0"/>
    <xf numFmtId="0" fontId="175" fillId="0" borderId="117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2" fillId="0" borderId="9" applyNumberFormat="0" applyFill="0" applyAlignment="0" applyProtection="0"/>
    <xf numFmtId="0" fontId="176" fillId="0" borderId="11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80" fillId="0" borderId="0" applyNumberFormat="0" applyFill="0" applyBorder="0" applyAlignment="0" applyProtection="0"/>
    <xf numFmtId="0" fontId="33" fillId="7" borderId="3" applyNumberFormat="0" applyAlignment="0" applyProtection="0"/>
    <xf numFmtId="0" fontId="171" fillId="59" borderId="103" applyNumberFormat="0" applyAlignment="0" applyProtection="0"/>
    <xf numFmtId="0" fontId="33" fillId="7" borderId="3" applyNumberFormat="0" applyAlignment="0" applyProtection="0"/>
    <xf numFmtId="0" fontId="33" fillId="25" borderId="3" applyNumberFormat="0" applyAlignment="0" applyProtection="0"/>
    <xf numFmtId="0" fontId="34" fillId="0" borderId="12" applyNumberFormat="0" applyFill="0" applyAlignment="0" applyProtection="0"/>
    <xf numFmtId="0" fontId="39" fillId="0" borderId="119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5" fillId="25" borderId="0" applyNumberFormat="0" applyBorder="0" applyAlignment="0" applyProtection="0"/>
    <xf numFmtId="0" fontId="177" fillId="25" borderId="0" applyNumberFormat="0" applyBorder="0" applyAlignment="0" applyProtection="0"/>
    <xf numFmtId="0" fontId="181" fillId="55" borderId="0" applyNumberFormat="0" applyBorder="0" applyAlignment="0" applyProtection="0"/>
    <xf numFmtId="0" fontId="129" fillId="5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09" fillId="0" borderId="0"/>
    <xf numFmtId="0" fontId="7" fillId="0" borderId="0"/>
    <xf numFmtId="0" fontId="7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7" fillId="0" borderId="0"/>
    <xf numFmtId="0" fontId="109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7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7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109" fillId="0" borderId="0"/>
    <xf numFmtId="0" fontId="12" fillId="0" borderId="0"/>
    <xf numFmtId="0" fontId="12" fillId="0" borderId="0"/>
    <xf numFmtId="0" fontId="172" fillId="0" borderId="0"/>
    <xf numFmtId="0" fontId="12" fillId="0" borderId="0"/>
    <xf numFmtId="0" fontId="17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109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7" fillId="0" borderId="0"/>
    <xf numFmtId="0" fontId="109" fillId="0" borderId="0"/>
    <xf numFmtId="0" fontId="109" fillId="0" borderId="0"/>
    <xf numFmtId="0" fontId="7" fillId="0" borderId="0"/>
    <xf numFmtId="0" fontId="7" fillId="0" borderId="0"/>
    <xf numFmtId="0" fontId="109" fillId="0" borderId="0"/>
    <xf numFmtId="0" fontId="109" fillId="0" borderId="0"/>
    <xf numFmtId="0" fontId="109" fillId="0" borderId="0"/>
    <xf numFmtId="0" fontId="7" fillId="0" borderId="0"/>
    <xf numFmtId="0" fontId="109" fillId="0" borderId="0"/>
    <xf numFmtId="0" fontId="7" fillId="0" borderId="0"/>
    <xf numFmtId="0" fontId="109" fillId="0" borderId="0"/>
    <xf numFmtId="0" fontId="23" fillId="0" borderId="0"/>
    <xf numFmtId="0" fontId="7" fillId="0" borderId="0"/>
    <xf numFmtId="0" fontId="7" fillId="0" borderId="0" applyNumberFormat="0" applyFont="0" applyFill="0" applyBorder="0" applyAlignment="0" applyProtection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7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7" fillId="0" borderId="0"/>
    <xf numFmtId="0" fontId="7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 applyNumberFormat="0" applyFont="0" applyFill="0" applyBorder="0" applyAlignment="0" applyProtection="0"/>
    <xf numFmtId="0" fontId="7" fillId="0" borderId="0"/>
    <xf numFmtId="0" fontId="109" fillId="0" borderId="0"/>
    <xf numFmtId="0" fontId="109" fillId="0" borderId="0"/>
    <xf numFmtId="0" fontId="7" fillId="0" borderId="0"/>
    <xf numFmtId="0" fontId="109" fillId="0" borderId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7" fillId="27" borderId="13" applyNumberFormat="0" applyFont="0" applyAlignment="0" applyProtection="0"/>
    <xf numFmtId="0" fontId="23" fillId="27" borderId="13" applyNumberFormat="0" applyFont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0" fontId="36" fillId="21" borderId="2" applyNumberFormat="0" applyAlignment="0" applyProtection="0"/>
    <xf numFmtId="0" fontId="36" fillId="102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9" fontId="7" fillId="0" borderId="0" applyFont="0" applyFill="0" applyBorder="0" applyAlignment="0" applyProtection="0"/>
    <xf numFmtId="0" fontId="7" fillId="0" borderId="0"/>
    <xf numFmtId="0" fontId="109" fillId="0" borderId="0"/>
    <xf numFmtId="0" fontId="5" fillId="0" borderId="0"/>
    <xf numFmtId="0" fontId="5" fillId="0" borderId="0"/>
    <xf numFmtId="0" fontId="29" fillId="4" borderId="0" applyNumberFormat="0" applyBorder="0" applyAlignment="0" applyProtection="0"/>
    <xf numFmtId="165" fontId="5" fillId="0" borderId="0" applyFont="0" applyFill="0" applyBorder="0" applyAlignment="0" applyProtection="0"/>
    <xf numFmtId="0" fontId="7" fillId="0" borderId="0" applyNumberFormat="0" applyFont="0" applyFill="0" applyBorder="0" applyProtection="0">
      <alignment horizontal="left" vertical="center" indent="2"/>
    </xf>
    <xf numFmtId="0" fontId="109" fillId="0" borderId="0"/>
    <xf numFmtId="0" fontId="5" fillId="0" borderId="0"/>
    <xf numFmtId="4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" fillId="0" borderId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43" fontId="7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23" fillId="27" borderId="13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3" borderId="0" applyNumberFormat="0" applyBorder="0" applyAlignment="0" applyProtection="0"/>
    <xf numFmtId="0" fontId="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9" fillId="0" borderId="0"/>
    <xf numFmtId="0" fontId="7" fillId="0" borderId="0"/>
    <xf numFmtId="0" fontId="6" fillId="38" borderId="16" applyNumberFormat="0" applyProtection="0">
      <alignment horizontal="center" wrapText="1"/>
    </xf>
    <xf numFmtId="0" fontId="6" fillId="38" borderId="17" applyNumberFormat="0" applyAlignment="0" applyProtection="0">
      <alignment wrapText="1"/>
    </xf>
    <xf numFmtId="0" fontId="7" fillId="40" borderId="0" applyNumberFormat="0" applyBorder="0">
      <alignment horizontal="center" wrapText="1"/>
    </xf>
    <xf numFmtId="0" fontId="7" fillId="40" borderId="0" applyNumberFormat="0" applyBorder="0">
      <alignment wrapText="1"/>
    </xf>
    <xf numFmtId="0" fontId="7" fillId="0" borderId="0" applyNumberFormat="0" applyFill="0" applyBorder="0" applyProtection="0">
      <alignment horizontal="right" wrapText="1"/>
    </xf>
    <xf numFmtId="179" fontId="7" fillId="0" borderId="0" applyFill="0" applyBorder="0" applyAlignment="0" applyProtection="0">
      <alignment wrapText="1"/>
    </xf>
    <xf numFmtId="180" fontId="7" fillId="0" borderId="0" applyFill="0" applyBorder="0" applyAlignment="0" applyProtection="0">
      <alignment wrapText="1"/>
    </xf>
    <xf numFmtId="0" fontId="6" fillId="0" borderId="0" applyNumberFormat="0" applyFill="0" applyBorder="0">
      <alignment horizontal="center" wrapText="1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30" fillId="0" borderId="7" applyNumberFormat="0" applyFill="0" applyAlignment="0" applyProtection="0"/>
    <xf numFmtId="0" fontId="31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9" fillId="0" borderId="0" applyNumberFormat="0" applyFill="0" applyBorder="0" applyAlignment="0" applyProtection="0"/>
    <xf numFmtId="0" fontId="27" fillId="22" borderId="5" applyNumberFormat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5" fillId="0" borderId="0"/>
    <xf numFmtId="0" fontId="3" fillId="0" borderId="0"/>
    <xf numFmtId="0" fontId="5" fillId="0" borderId="0"/>
    <xf numFmtId="0" fontId="182" fillId="0" borderId="0"/>
    <xf numFmtId="0" fontId="183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5" fillId="0" borderId="0"/>
    <xf numFmtId="198" fontId="119" fillId="0" borderId="0" applyFill="0" applyBorder="0" applyProtection="0">
      <alignment horizontal="right"/>
    </xf>
    <xf numFmtId="165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3" fontId="109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0" borderId="0"/>
    <xf numFmtId="0" fontId="140" fillId="59" borderId="103" applyNumberFormat="0" applyAlignment="0" applyProtection="0"/>
    <xf numFmtId="0" fontId="23" fillId="0" borderId="0"/>
    <xf numFmtId="0" fontId="23" fillId="0" borderId="0"/>
    <xf numFmtId="0" fontId="109" fillId="0" borderId="0"/>
    <xf numFmtId="0" fontId="10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184" fillId="0" borderId="0" applyFont="0" applyFill="0" applyBorder="0" applyAlignment="0" applyProtection="0"/>
    <xf numFmtId="9" fontId="184" fillId="0" borderId="0" applyFont="0" applyFill="0" applyBorder="0" applyAlignment="0" applyProtection="0"/>
    <xf numFmtId="209" fontId="148" fillId="0" borderId="0" applyNumberFormat="0" applyProtection="0">
      <alignment horizontal="center" vertical="center"/>
    </xf>
    <xf numFmtId="43" fontId="5" fillId="0" borderId="0" applyFont="0" applyFill="0" applyBorder="0" applyAlignment="0" applyProtection="0"/>
    <xf numFmtId="0" fontId="109" fillId="0" borderId="0"/>
    <xf numFmtId="165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  <xf numFmtId="0" fontId="127" fillId="13" borderId="0" applyNumberFormat="0" applyBorder="0" applyAlignment="0" applyProtection="0"/>
    <xf numFmtId="9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128" fillId="54" borderId="0" applyNumberFormat="0" applyBorder="0" applyAlignment="0" applyProtection="0"/>
    <xf numFmtId="165" fontId="5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30" fillId="0" borderId="7" applyNumberFormat="0" applyFill="0" applyAlignment="0" applyProtection="0"/>
    <xf numFmtId="0" fontId="31" fillId="0" borderId="8" applyNumberFormat="0" applyFill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>
      <alignment vertical="top"/>
      <protection locked="0"/>
    </xf>
    <xf numFmtId="0" fontId="33" fillId="7" borderId="3" applyNumberFormat="0" applyAlignment="0" applyProtection="0"/>
    <xf numFmtId="0" fontId="69" fillId="25" borderId="0" applyNumberFormat="0" applyBorder="0" applyAlignment="0" applyProtection="0"/>
    <xf numFmtId="0" fontId="109" fillId="0" borderId="0"/>
    <xf numFmtId="0" fontId="109" fillId="0" borderId="0"/>
    <xf numFmtId="0" fontId="23" fillId="0" borderId="0"/>
    <xf numFmtId="0" fontId="23" fillId="0" borderId="0"/>
    <xf numFmtId="0" fontId="10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58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27" borderId="13" applyNumberFormat="0" applyFon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9" fillId="0" borderId="0"/>
    <xf numFmtId="0" fontId="109" fillId="0" borderId="0"/>
    <xf numFmtId="0" fontId="125" fillId="0" borderId="0"/>
    <xf numFmtId="0" fontId="110" fillId="0" borderId="0"/>
    <xf numFmtId="0" fontId="23" fillId="0" borderId="0"/>
    <xf numFmtId="0" fontId="109" fillId="0" borderId="0"/>
    <xf numFmtId="0" fontId="109" fillId="0" borderId="0"/>
    <xf numFmtId="0" fontId="23" fillId="0" borderId="0"/>
    <xf numFmtId="0" fontId="23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6" fillId="38" borderId="16" applyNumberFormat="0" applyProtection="0">
      <alignment horizontal="center" wrapText="1"/>
    </xf>
    <xf numFmtId="0" fontId="7" fillId="0" borderId="11" applyNumberFormat="0" applyFill="0" applyProtection="0">
      <alignment horizontal="right"/>
    </xf>
    <xf numFmtId="0" fontId="6" fillId="38" borderId="17" applyNumberFormat="0" applyAlignment="0" applyProtection="0">
      <alignment wrapText="1"/>
    </xf>
    <xf numFmtId="0" fontId="6" fillId="39" borderId="11" applyNumberFormat="0" applyProtection="0">
      <alignment horizontal="right"/>
    </xf>
    <xf numFmtId="0" fontId="7" fillId="40" borderId="0" applyNumberFormat="0" applyBorder="0">
      <alignment horizontal="center" wrapText="1"/>
    </xf>
    <xf numFmtId="0" fontId="95" fillId="39" borderId="0" applyNumberFormat="0" applyBorder="0" applyProtection="0">
      <alignment horizontal="left"/>
    </xf>
    <xf numFmtId="0" fontId="7" fillId="40" borderId="0" applyNumberFormat="0" applyBorder="0">
      <alignment wrapText="1"/>
    </xf>
    <xf numFmtId="0" fontId="6" fillId="39" borderId="11" applyNumberFormat="0" applyProtection="0">
      <alignment horizontal="left"/>
    </xf>
    <xf numFmtId="0" fontId="7" fillId="0" borderId="0" applyNumberFormat="0" applyFill="0" applyBorder="0" applyProtection="0">
      <alignment horizontal="right" wrapText="1"/>
    </xf>
    <xf numFmtId="0" fontId="7" fillId="0" borderId="11" applyNumberFormat="0" applyFill="0" applyProtection="0">
      <alignment horizontal="right"/>
    </xf>
    <xf numFmtId="179" fontId="7" fillId="0" borderId="0" applyFill="0" applyBorder="0" applyAlignment="0" applyProtection="0">
      <alignment wrapText="1"/>
    </xf>
    <xf numFmtId="0" fontId="14" fillId="41" borderId="0" applyNumberFormat="0" applyBorder="0" applyProtection="0">
      <alignment horizontal="left"/>
    </xf>
    <xf numFmtId="0" fontId="38" fillId="0" borderId="6" applyNumberFormat="0" applyFill="0" applyAlignment="0" applyProtection="0"/>
    <xf numFmtId="43" fontId="23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/>
    <xf numFmtId="0" fontId="5" fillId="0" borderId="0"/>
    <xf numFmtId="0" fontId="5" fillId="0" borderId="0"/>
    <xf numFmtId="0" fontId="5" fillId="0" borderId="0"/>
    <xf numFmtId="0" fontId="10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  <xf numFmtId="43" fontId="7" fillId="0" borderId="0" applyFont="0" applyFill="0" applyBorder="0" applyAlignment="0" applyProtection="0"/>
    <xf numFmtId="43" fontId="7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9" fillId="0" borderId="0"/>
    <xf numFmtId="0" fontId="3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3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3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23" fillId="0" borderId="0"/>
    <xf numFmtId="0" fontId="7" fillId="0" borderId="0"/>
    <xf numFmtId="9" fontId="10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7" borderId="13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7" fillId="0" borderId="0" applyFont="0" applyFill="0" applyBorder="0" applyAlignment="0" applyProtection="0"/>
    <xf numFmtId="9" fontId="7" fillId="0" borderId="0" applyFont="0" applyFill="0" applyBorder="0" applyAlignment="0" applyProtection="0"/>
    <xf numFmtId="49" fontId="157" fillId="0" borderId="11" applyFill="0" applyProtection="0">
      <alignment horizontal="right"/>
    </xf>
    <xf numFmtId="0" fontId="7" fillId="0" borderId="11" applyNumberFormat="0" applyFill="0" applyProtection="0">
      <alignment horizontal="right"/>
    </xf>
    <xf numFmtId="0" fontId="158" fillId="39" borderId="11" applyNumberFormat="0" applyProtection="0">
      <alignment horizontal="right"/>
    </xf>
    <xf numFmtId="0" fontId="159" fillId="39" borderId="0" applyNumberFormat="0" applyBorder="0" applyProtection="0">
      <alignment horizontal="left"/>
    </xf>
    <xf numFmtId="0" fontId="158" fillId="39" borderId="11" applyNumberFormat="0" applyProtection="0">
      <alignment horizontal="left"/>
    </xf>
    <xf numFmtId="0" fontId="157" fillId="0" borderId="11" applyNumberFormat="0" applyFill="0" applyProtection="0">
      <alignment horizontal="right"/>
    </xf>
    <xf numFmtId="0" fontId="160" fillId="41" borderId="0" applyNumberFormat="0" applyBorder="0" applyProtection="0">
      <alignment horizontal="left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74" fillId="0" borderId="116" applyNumberFormat="0" applyFill="0" applyAlignment="0" applyProtection="0"/>
    <xf numFmtId="0" fontId="175" fillId="0" borderId="117" applyNumberFormat="0" applyFill="0" applyAlignment="0" applyProtection="0"/>
    <xf numFmtId="0" fontId="7" fillId="0" borderId="0"/>
    <xf numFmtId="0" fontId="38" fillId="0" borderId="120" applyNumberFormat="0" applyFill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77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43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43" fontId="7" fillId="0" borderId="0" applyFont="0" applyFill="0" applyBorder="0" applyAlignment="0" applyProtection="0"/>
    <xf numFmtId="43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182" fillId="0" borderId="0"/>
    <xf numFmtId="0" fontId="183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3" fontId="10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3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7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</cellStyleXfs>
  <cellXfs count="371">
    <xf numFmtId="0" fontId="0" fillId="0" borderId="0" xfId="0"/>
    <xf numFmtId="0" fontId="8" fillId="0" borderId="0" xfId="0" applyFont="1"/>
    <xf numFmtId="0" fontId="7" fillId="0" borderId="0" xfId="0" applyFont="1"/>
    <xf numFmtId="0" fontId="12" fillId="0" borderId="0" xfId="0" applyFont="1"/>
    <xf numFmtId="0" fontId="0" fillId="0" borderId="0" xfId="0" applyAlignment="1">
      <alignment horizontal="right"/>
    </xf>
    <xf numFmtId="3" fontId="14" fillId="42" borderId="0" xfId="0" applyNumberFormat="1" applyFont="1" applyFill="1" applyAlignment="1">
      <alignment horizontal="left"/>
    </xf>
    <xf numFmtId="0" fontId="11" fillId="0" borderId="0" xfId="0" applyFont="1"/>
    <xf numFmtId="0" fontId="99" fillId="0" borderId="0" xfId="0" applyFont="1"/>
    <xf numFmtId="0" fontId="100" fillId="0" borderId="0" xfId="1050" applyFont="1"/>
    <xf numFmtId="0" fontId="101" fillId="0" borderId="0" xfId="0" applyFont="1"/>
    <xf numFmtId="188" fontId="0" fillId="0" borderId="0" xfId="0" applyNumberFormat="1"/>
    <xf numFmtId="0" fontId="111" fillId="43" borderId="0" xfId="1030" applyFont="1" applyFill="1" applyAlignment="1">
      <alignment horizontal="left" vertical="center"/>
    </xf>
    <xf numFmtId="0" fontId="112" fillId="43" borderId="0" xfId="1030" applyFont="1" applyFill="1" applyAlignment="1">
      <alignment horizontal="left" vertical="center"/>
    </xf>
    <xf numFmtId="0" fontId="113" fillId="43" borderId="0" xfId="1030" applyFont="1" applyFill="1" applyAlignment="1">
      <alignment horizontal="left" vertical="center"/>
    </xf>
    <xf numFmtId="189" fontId="111" fillId="43" borderId="0" xfId="640" applyNumberFormat="1" applyFont="1" applyFill="1" applyBorder="1" applyAlignment="1">
      <alignment horizontal="left" vertical="center"/>
    </xf>
    <xf numFmtId="190" fontId="111" fillId="43" borderId="0" xfId="640" applyNumberFormat="1" applyFont="1" applyFill="1" applyBorder="1" applyAlignment="1">
      <alignment horizontal="left" vertical="center"/>
    </xf>
    <xf numFmtId="0" fontId="114" fillId="43" borderId="0" xfId="1030" applyFont="1" applyFill="1" applyAlignment="1">
      <alignment horizontal="left" vertical="center"/>
    </xf>
    <xf numFmtId="0" fontId="112" fillId="43" borderId="18" xfId="1030" applyFont="1" applyFill="1" applyBorder="1" applyAlignment="1">
      <alignment horizontal="left" vertical="center"/>
    </xf>
    <xf numFmtId="0" fontId="113" fillId="43" borderId="18" xfId="1030" applyFont="1" applyFill="1" applyBorder="1" applyAlignment="1">
      <alignment horizontal="left" vertical="center"/>
    </xf>
    <xf numFmtId="189" fontId="115" fillId="43" borderId="18" xfId="640" applyNumberFormat="1" applyFont="1" applyFill="1" applyBorder="1" applyAlignment="1">
      <alignment horizontal="left" vertical="center"/>
    </xf>
    <xf numFmtId="189" fontId="115" fillId="43" borderId="0" xfId="640" applyNumberFormat="1" applyFont="1" applyFill="1" applyBorder="1" applyAlignment="1">
      <alignment horizontal="left" vertical="center"/>
    </xf>
    <xf numFmtId="0" fontId="113" fillId="43" borderId="18" xfId="1030" applyFont="1" applyFill="1" applyBorder="1" applyAlignment="1">
      <alignment vertical="center"/>
    </xf>
    <xf numFmtId="189" fontId="116" fillId="43" borderId="18" xfId="640" applyNumberFormat="1" applyFont="1" applyFill="1" applyBorder="1" applyAlignment="1">
      <alignment horizontal="center" vertical="center"/>
    </xf>
    <xf numFmtId="189" fontId="117" fillId="43" borderId="34" xfId="640" applyNumberFormat="1" applyFont="1" applyFill="1" applyBorder="1" applyAlignment="1">
      <alignment horizontal="center" vertical="center" wrapText="1"/>
    </xf>
    <xf numFmtId="189" fontId="116" fillId="43" borderId="34" xfId="640" applyNumberFormat="1" applyFont="1" applyFill="1" applyBorder="1" applyAlignment="1">
      <alignment horizontal="center" vertical="center"/>
    </xf>
    <xf numFmtId="189" fontId="116" fillId="43" borderId="35" xfId="640" applyNumberFormat="1" applyFont="1" applyFill="1" applyBorder="1" applyAlignment="1">
      <alignment horizontal="center" vertical="center"/>
    </xf>
    <xf numFmtId="189" fontId="116" fillId="43" borderId="19" xfId="640" applyNumberFormat="1" applyFont="1" applyFill="1" applyBorder="1" applyAlignment="1">
      <alignment horizontal="center" vertical="center"/>
    </xf>
    <xf numFmtId="189" fontId="117" fillId="43" borderId="18" xfId="640" applyNumberFormat="1" applyFont="1" applyFill="1" applyBorder="1" applyAlignment="1">
      <alignment horizontal="center" vertical="center"/>
    </xf>
    <xf numFmtId="189" fontId="117" fillId="43" borderId="18" xfId="640" applyNumberFormat="1" applyFont="1" applyFill="1" applyBorder="1" applyAlignment="1">
      <alignment horizontal="center" vertical="center" wrapText="1"/>
    </xf>
    <xf numFmtId="189" fontId="116" fillId="43" borderId="36" xfId="640" applyNumberFormat="1" applyFont="1" applyFill="1" applyBorder="1" applyAlignment="1">
      <alignment horizontal="center" vertical="center"/>
    </xf>
    <xf numFmtId="0" fontId="116" fillId="43" borderId="0" xfId="1030" applyFont="1" applyFill="1" applyAlignment="1">
      <alignment vertical="center"/>
    </xf>
    <xf numFmtId="0" fontId="111" fillId="46" borderId="24" xfId="1030" applyFont="1" applyFill="1" applyBorder="1" applyAlignment="1">
      <alignment horizontal="center" vertical="center"/>
    </xf>
    <xf numFmtId="0" fontId="112" fillId="46" borderId="24" xfId="1030" applyFont="1" applyFill="1" applyBorder="1" applyAlignment="1">
      <alignment horizontal="center" vertical="center"/>
    </xf>
    <xf numFmtId="0" fontId="112" fillId="46" borderId="24" xfId="1030" applyFont="1" applyFill="1" applyBorder="1" applyAlignment="1">
      <alignment horizontal="left" vertical="center"/>
    </xf>
    <xf numFmtId="0" fontId="111" fillId="46" borderId="24" xfId="1030" quotePrefix="1" applyFont="1" applyFill="1" applyBorder="1" applyAlignment="1">
      <alignment horizontal="center" vertical="center"/>
    </xf>
    <xf numFmtId="0" fontId="116" fillId="46" borderId="24" xfId="1030" applyFont="1" applyFill="1" applyBorder="1" applyAlignment="1">
      <alignment horizontal="center" vertical="center"/>
    </xf>
    <xf numFmtId="189" fontId="111" fillId="46" borderId="37" xfId="640" applyNumberFormat="1" applyFont="1" applyFill="1" applyBorder="1" applyAlignment="1">
      <alignment horizontal="center" vertical="center" wrapText="1"/>
    </xf>
    <xf numFmtId="189" fontId="111" fillId="46" borderId="24" xfId="640" applyNumberFormat="1" applyFont="1" applyFill="1" applyBorder="1" applyAlignment="1">
      <alignment horizontal="center" vertical="center" wrapText="1"/>
    </xf>
    <xf numFmtId="189" fontId="118" fillId="46" borderId="24" xfId="640" applyNumberFormat="1" applyFont="1" applyFill="1" applyBorder="1" applyAlignment="1">
      <alignment horizontal="center" vertical="center" wrapText="1"/>
    </xf>
    <xf numFmtId="189" fontId="111" fillId="46" borderId="38" xfId="640" applyNumberFormat="1" applyFont="1" applyFill="1" applyBorder="1" applyAlignment="1">
      <alignment horizontal="center" vertical="center" wrapText="1"/>
    </xf>
    <xf numFmtId="0" fontId="119" fillId="43" borderId="0" xfId="1030" applyFont="1" applyFill="1" applyAlignment="1">
      <alignment horizontal="center" vertical="center"/>
    </xf>
    <xf numFmtId="0" fontId="111" fillId="43" borderId="0" xfId="1030" applyFont="1" applyFill="1" applyAlignment="1">
      <alignment horizontal="center" vertical="center"/>
    </xf>
    <xf numFmtId="191" fontId="111" fillId="43" borderId="0" xfId="640" applyNumberFormat="1" applyFont="1" applyFill="1" applyBorder="1" applyAlignment="1">
      <alignment horizontal="center" vertical="center"/>
    </xf>
    <xf numFmtId="0" fontId="115" fillId="43" borderId="22" xfId="1030" applyFont="1" applyFill="1" applyBorder="1" applyAlignment="1">
      <alignment horizontal="center" vertical="center"/>
    </xf>
    <xf numFmtId="0" fontId="111" fillId="43" borderId="22" xfId="1030" applyFont="1" applyFill="1" applyBorder="1" applyAlignment="1">
      <alignment horizontal="left" vertical="center"/>
    </xf>
    <xf numFmtId="0" fontId="111" fillId="43" borderId="22" xfId="1030" applyFont="1" applyFill="1" applyBorder="1" applyAlignment="1">
      <alignment horizontal="center" vertical="center"/>
    </xf>
    <xf numFmtId="0" fontId="116" fillId="43" borderId="22" xfId="1030" applyFont="1" applyFill="1" applyBorder="1" applyAlignment="1">
      <alignment horizontal="center" vertical="center"/>
    </xf>
    <xf numFmtId="192" fontId="111" fillId="43" borderId="39" xfId="640" applyNumberFormat="1" applyFont="1" applyFill="1" applyBorder="1" applyAlignment="1">
      <alignment horizontal="right" vertical="center"/>
    </xf>
    <xf numFmtId="192" fontId="111" fillId="43" borderId="27" xfId="640" applyNumberFormat="1" applyFont="1" applyFill="1" applyBorder="1" applyAlignment="1">
      <alignment horizontal="right" vertical="center"/>
    </xf>
    <xf numFmtId="192" fontId="111" fillId="43" borderId="40" xfId="640" applyNumberFormat="1" applyFont="1" applyFill="1" applyBorder="1" applyAlignment="1">
      <alignment horizontal="right" vertical="center"/>
    </xf>
    <xf numFmtId="0" fontId="111" fillId="43" borderId="0" xfId="1030" applyFont="1" applyFill="1" applyAlignment="1">
      <alignment vertical="center"/>
    </xf>
    <xf numFmtId="0" fontId="115" fillId="43" borderId="21" xfId="1030" applyFont="1" applyFill="1" applyBorder="1" applyAlignment="1">
      <alignment horizontal="center" vertical="center"/>
    </xf>
    <xf numFmtId="0" fontId="111" fillId="43" borderId="21" xfId="1030" applyFont="1" applyFill="1" applyBorder="1" applyAlignment="1">
      <alignment horizontal="left" vertical="center"/>
    </xf>
    <xf numFmtId="0" fontId="111" fillId="43" borderId="21" xfId="1030" applyFont="1" applyFill="1" applyBorder="1" applyAlignment="1">
      <alignment horizontal="center" vertical="center"/>
    </xf>
    <xf numFmtId="0" fontId="116" fillId="43" borderId="21" xfId="1030" applyFont="1" applyFill="1" applyBorder="1" applyAlignment="1">
      <alignment horizontal="center" vertical="center"/>
    </xf>
    <xf numFmtId="0" fontId="115" fillId="43" borderId="41" xfId="1030" applyFont="1" applyFill="1" applyBorder="1" applyAlignment="1">
      <alignment horizontal="center" vertical="center"/>
    </xf>
    <xf numFmtId="0" fontId="111" fillId="43" borderId="41" xfId="1030" applyFont="1" applyFill="1" applyBorder="1" applyAlignment="1">
      <alignment horizontal="left" vertical="center"/>
    </xf>
    <xf numFmtId="0" fontId="111" fillId="43" borderId="41" xfId="1030" applyFont="1" applyFill="1" applyBorder="1" applyAlignment="1">
      <alignment horizontal="center" vertical="center"/>
    </xf>
    <xf numFmtId="0" fontId="116" fillId="43" borderId="41" xfId="1030" applyFont="1" applyFill="1" applyBorder="1" applyAlignment="1">
      <alignment horizontal="center" vertical="center"/>
    </xf>
    <xf numFmtId="0" fontId="115" fillId="43" borderId="26" xfId="1030" applyFont="1" applyFill="1" applyBorder="1" applyAlignment="1">
      <alignment horizontal="center" vertical="center"/>
    </xf>
    <xf numFmtId="0" fontId="111" fillId="43" borderId="26" xfId="1030" applyFont="1" applyFill="1" applyBorder="1" applyAlignment="1">
      <alignment horizontal="left" vertical="center"/>
    </xf>
    <xf numFmtId="0" fontId="111" fillId="43" borderId="26" xfId="1030" applyFont="1" applyFill="1" applyBorder="1" applyAlignment="1">
      <alignment horizontal="center" vertical="center"/>
    </xf>
    <xf numFmtId="0" fontId="116" fillId="43" borderId="26" xfId="1030" applyFont="1" applyFill="1" applyBorder="1" applyAlignment="1">
      <alignment horizontal="center" vertical="center"/>
    </xf>
    <xf numFmtId="192" fontId="111" fillId="43" borderId="26" xfId="640" applyNumberFormat="1" applyFont="1" applyFill="1" applyBorder="1" applyAlignment="1">
      <alignment horizontal="right" vertical="center"/>
    </xf>
    <xf numFmtId="192" fontId="111" fillId="43" borderId="42" xfId="640" applyNumberFormat="1" applyFont="1" applyFill="1" applyBorder="1" applyAlignment="1">
      <alignment horizontal="right" vertical="center"/>
    </xf>
    <xf numFmtId="192" fontId="111" fillId="43" borderId="43" xfId="640" applyNumberFormat="1" applyFont="1" applyFill="1" applyBorder="1" applyAlignment="1">
      <alignment horizontal="right" vertical="center"/>
    </xf>
    <xf numFmtId="0" fontId="115" fillId="43" borderId="44" xfId="1030" applyFont="1" applyFill="1" applyBorder="1" applyAlignment="1">
      <alignment horizontal="center" vertical="center"/>
    </xf>
    <xf numFmtId="0" fontId="111" fillId="43" borderId="44" xfId="1030" applyFont="1" applyFill="1" applyBorder="1" applyAlignment="1">
      <alignment horizontal="left" vertical="center"/>
    </xf>
    <xf numFmtId="0" fontId="111" fillId="43" borderId="44" xfId="1030" applyFont="1" applyFill="1" applyBorder="1" applyAlignment="1">
      <alignment horizontal="center" vertical="center"/>
    </xf>
    <xf numFmtId="0" fontId="116" fillId="43" borderId="44" xfId="1030" applyFont="1" applyFill="1" applyBorder="1" applyAlignment="1">
      <alignment horizontal="center" vertical="center"/>
    </xf>
    <xf numFmtId="192" fontId="111" fillId="43" borderId="45" xfId="640" applyNumberFormat="1" applyFont="1" applyFill="1" applyBorder="1" applyAlignment="1">
      <alignment horizontal="right" vertical="center"/>
    </xf>
    <xf numFmtId="192" fontId="111" fillId="43" borderId="44" xfId="640" applyNumberFormat="1" applyFont="1" applyFill="1" applyBorder="1" applyAlignment="1">
      <alignment horizontal="right" vertical="center"/>
    </xf>
    <xf numFmtId="192" fontId="111" fillId="43" borderId="46" xfId="640" applyNumberFormat="1" applyFont="1" applyFill="1" applyBorder="1" applyAlignment="1">
      <alignment horizontal="right" vertical="center"/>
    </xf>
    <xf numFmtId="192" fontId="111" fillId="43" borderId="47" xfId="640" applyNumberFormat="1" applyFont="1" applyFill="1" applyBorder="1" applyAlignment="1">
      <alignment horizontal="right" vertical="center"/>
    </xf>
    <xf numFmtId="0" fontId="115" fillId="47" borderId="48" xfId="1030" quotePrefix="1" applyFont="1" applyFill="1" applyBorder="1" applyAlignment="1">
      <alignment horizontal="center" vertical="center"/>
    </xf>
    <xf numFmtId="0" fontId="115" fillId="47" borderId="48" xfId="1030" applyFont="1" applyFill="1" applyBorder="1" applyAlignment="1">
      <alignment horizontal="left" vertical="center"/>
    </xf>
    <xf numFmtId="0" fontId="111" fillId="47" borderId="48" xfId="1030" applyFont="1" applyFill="1" applyBorder="1" applyAlignment="1">
      <alignment horizontal="left" vertical="center"/>
    </xf>
    <xf numFmtId="0" fontId="111" fillId="47" borderId="48" xfId="1030" applyFont="1" applyFill="1" applyBorder="1" applyAlignment="1">
      <alignment horizontal="center" vertical="center"/>
    </xf>
    <xf numFmtId="0" fontId="116" fillId="47" borderId="48" xfId="1030" applyFont="1" applyFill="1" applyBorder="1" applyAlignment="1">
      <alignment horizontal="center" vertical="center"/>
    </xf>
    <xf numFmtId="192" fontId="115" fillId="47" borderId="49" xfId="640" applyNumberFormat="1" applyFont="1" applyFill="1" applyBorder="1" applyAlignment="1">
      <alignment horizontal="right" vertical="center"/>
    </xf>
    <xf numFmtId="192" fontId="115" fillId="47" borderId="48" xfId="640" applyNumberFormat="1" applyFont="1" applyFill="1" applyBorder="1" applyAlignment="1">
      <alignment horizontal="right" vertical="center"/>
    </xf>
    <xf numFmtId="192" fontId="115" fillId="47" borderId="50" xfId="640" applyNumberFormat="1" applyFont="1" applyFill="1" applyBorder="1" applyAlignment="1">
      <alignment horizontal="right" vertical="center"/>
    </xf>
    <xf numFmtId="0" fontId="115" fillId="43" borderId="27" xfId="1030" applyFont="1" applyFill="1" applyBorder="1" applyAlignment="1">
      <alignment horizontal="center" vertical="center"/>
    </xf>
    <xf numFmtId="0" fontId="111" fillId="43" borderId="27" xfId="1030" applyFont="1" applyFill="1" applyBorder="1" applyAlignment="1">
      <alignment horizontal="left" vertical="center"/>
    </xf>
    <xf numFmtId="0" fontId="111" fillId="43" borderId="27" xfId="1030" applyFont="1" applyFill="1" applyBorder="1" applyAlignment="1">
      <alignment horizontal="center" vertical="center"/>
    </xf>
    <xf numFmtId="0" fontId="116" fillId="43" borderId="27" xfId="1030" applyFont="1" applyFill="1" applyBorder="1" applyAlignment="1">
      <alignment horizontal="center" vertical="center"/>
    </xf>
    <xf numFmtId="0" fontId="115" fillId="43" borderId="44" xfId="1030" applyFont="1" applyFill="1" applyBorder="1" applyAlignment="1">
      <alignment vertical="center"/>
    </xf>
    <xf numFmtId="192" fontId="111" fillId="43" borderId="0" xfId="640" applyNumberFormat="1" applyFont="1" applyFill="1" applyBorder="1" applyAlignment="1">
      <alignment horizontal="right" vertical="center"/>
    </xf>
    <xf numFmtId="0" fontId="115" fillId="47" borderId="48" xfId="1030" quotePrefix="1" applyFont="1" applyFill="1" applyBorder="1" applyAlignment="1">
      <alignment horizontal="left" vertical="center"/>
    </xf>
    <xf numFmtId="0" fontId="115" fillId="47" borderId="48" xfId="1030" applyFont="1" applyFill="1" applyBorder="1" applyAlignment="1">
      <alignment horizontal="center" vertical="center"/>
    </xf>
    <xf numFmtId="192" fontId="115" fillId="47" borderId="51" xfId="640" applyNumberFormat="1" applyFont="1" applyFill="1" applyBorder="1" applyAlignment="1">
      <alignment horizontal="right" vertical="center"/>
    </xf>
    <xf numFmtId="0" fontId="115" fillId="43" borderId="27" xfId="1030" applyFont="1" applyFill="1" applyBorder="1" applyAlignment="1">
      <alignment horizontal="left" vertical="center"/>
    </xf>
    <xf numFmtId="0" fontId="115" fillId="43" borderId="26" xfId="1030" applyFont="1" applyFill="1" applyBorder="1" applyAlignment="1">
      <alignment horizontal="left" vertical="center"/>
    </xf>
    <xf numFmtId="193" fontId="111" fillId="43" borderId="42" xfId="1294" applyNumberFormat="1" applyFont="1" applyFill="1" applyBorder="1" applyAlignment="1">
      <alignment horizontal="right" vertical="center"/>
    </xf>
    <xf numFmtId="0" fontId="115" fillId="43" borderId="44" xfId="1030" applyFont="1" applyFill="1" applyBorder="1" applyAlignment="1">
      <alignment horizontal="left" vertical="center"/>
    </xf>
    <xf numFmtId="0" fontId="111" fillId="43" borderId="26" xfId="1030" applyFont="1" applyFill="1" applyBorder="1" applyAlignment="1">
      <alignment vertical="center"/>
    </xf>
    <xf numFmtId="0" fontId="116" fillId="43" borderId="26" xfId="1029" applyFont="1" applyFill="1" applyBorder="1" applyAlignment="1">
      <alignment horizontal="center" vertical="center"/>
    </xf>
    <xf numFmtId="0" fontId="116" fillId="43" borderId="44" xfId="1029" applyFont="1" applyFill="1" applyBorder="1" applyAlignment="1">
      <alignment horizontal="center" vertical="center"/>
    </xf>
    <xf numFmtId="192" fontId="111" fillId="43" borderId="52" xfId="640" applyNumberFormat="1" applyFont="1" applyFill="1" applyBorder="1" applyAlignment="1">
      <alignment horizontal="right" vertical="center"/>
    </xf>
    <xf numFmtId="0" fontId="115" fillId="47" borderId="53" xfId="1030" applyFont="1" applyFill="1" applyBorder="1" applyAlignment="1">
      <alignment horizontal="left" vertical="center"/>
    </xf>
    <xf numFmtId="0" fontId="115" fillId="47" borderId="53" xfId="1030" applyFont="1" applyFill="1" applyBorder="1" applyAlignment="1">
      <alignment horizontal="center" vertical="center"/>
    </xf>
    <xf numFmtId="0" fontId="116" fillId="47" borderId="53" xfId="1030" applyFont="1" applyFill="1" applyBorder="1" applyAlignment="1">
      <alignment horizontal="center" vertical="center"/>
    </xf>
    <xf numFmtId="192" fontId="115" fillId="47" borderId="37" xfId="640" applyNumberFormat="1" applyFont="1" applyFill="1" applyBorder="1" applyAlignment="1">
      <alignment horizontal="right" vertical="center"/>
    </xf>
    <xf numFmtId="192" fontId="115" fillId="47" borderId="53" xfId="640" applyNumberFormat="1" applyFont="1" applyFill="1" applyBorder="1" applyAlignment="1">
      <alignment horizontal="right" vertical="center"/>
    </xf>
    <xf numFmtId="192" fontId="115" fillId="47" borderId="54" xfId="640" applyNumberFormat="1" applyFont="1" applyFill="1" applyBorder="1" applyAlignment="1">
      <alignment horizontal="right" vertical="center"/>
    </xf>
    <xf numFmtId="192" fontId="115" fillId="47" borderId="55" xfId="640" applyNumberFormat="1" applyFont="1" applyFill="1" applyBorder="1" applyAlignment="1">
      <alignment horizontal="right" vertical="center"/>
    </xf>
    <xf numFmtId="0" fontId="115" fillId="47" borderId="24" xfId="1030" applyFont="1" applyFill="1" applyBorder="1" applyAlignment="1">
      <alignment horizontal="left" vertical="center"/>
    </xf>
    <xf numFmtId="0" fontId="115" fillId="47" borderId="24" xfId="1030" applyFont="1" applyFill="1" applyBorder="1" applyAlignment="1">
      <alignment horizontal="center" vertical="center"/>
    </xf>
    <xf numFmtId="0" fontId="116" fillId="47" borderId="24" xfId="1030" applyFont="1" applyFill="1" applyBorder="1" applyAlignment="1">
      <alignment horizontal="center" vertical="center"/>
    </xf>
    <xf numFmtId="192" fontId="115" fillId="47" borderId="24" xfId="640" applyNumberFormat="1" applyFont="1" applyFill="1" applyBorder="1" applyAlignment="1">
      <alignment horizontal="right" vertical="center"/>
    </xf>
    <xf numFmtId="192" fontId="115" fillId="47" borderId="38" xfId="640" applyNumberFormat="1" applyFont="1" applyFill="1" applyBorder="1" applyAlignment="1">
      <alignment horizontal="right" vertical="center"/>
    </xf>
    <xf numFmtId="0" fontId="115" fillId="43" borderId="0" xfId="1030" applyFont="1" applyFill="1" applyAlignment="1">
      <alignment vertical="center"/>
    </xf>
    <xf numFmtId="0" fontId="120" fillId="43" borderId="0" xfId="1030" applyFont="1" applyFill="1" applyAlignment="1">
      <alignment vertical="center"/>
    </xf>
    <xf numFmtId="192" fontId="111" fillId="47" borderId="49" xfId="640" applyNumberFormat="1" applyFont="1" applyFill="1" applyBorder="1" applyAlignment="1">
      <alignment horizontal="right" vertical="center"/>
    </xf>
    <xf numFmtId="192" fontId="111" fillId="47" borderId="48" xfId="640" applyNumberFormat="1" applyFont="1" applyFill="1" applyBorder="1" applyAlignment="1">
      <alignment horizontal="right" vertical="center"/>
    </xf>
    <xf numFmtId="192" fontId="111" fillId="47" borderId="53" xfId="640" applyNumberFormat="1" applyFont="1" applyFill="1" applyBorder="1" applyAlignment="1">
      <alignment horizontal="right" vertical="center"/>
    </xf>
    <xf numFmtId="192" fontId="111" fillId="47" borderId="50" xfId="640" applyNumberFormat="1" applyFont="1" applyFill="1" applyBorder="1" applyAlignment="1">
      <alignment horizontal="right" vertical="center"/>
    </xf>
    <xf numFmtId="192" fontId="111" fillId="43" borderId="56" xfId="640" applyNumberFormat="1" applyFont="1" applyFill="1" applyBorder="1" applyAlignment="1">
      <alignment horizontal="right" vertical="center"/>
    </xf>
    <xf numFmtId="192" fontId="111" fillId="43" borderId="57" xfId="640" applyNumberFormat="1" applyFont="1" applyFill="1" applyBorder="1" applyAlignment="1">
      <alignment horizontal="right" vertical="center"/>
    </xf>
    <xf numFmtId="0" fontId="111" fillId="43" borderId="44" xfId="1030" applyFont="1" applyFill="1" applyBorder="1" applyAlignment="1">
      <alignment vertical="center"/>
    </xf>
    <xf numFmtId="192" fontId="115" fillId="47" borderId="58" xfId="640" applyNumberFormat="1" applyFont="1" applyFill="1" applyBorder="1" applyAlignment="1">
      <alignment horizontal="right" vertical="center"/>
    </xf>
    <xf numFmtId="192" fontId="115" fillId="47" borderId="59" xfId="640" applyNumberFormat="1" applyFont="1" applyFill="1" applyBorder="1" applyAlignment="1">
      <alignment horizontal="right" vertical="center"/>
    </xf>
    <xf numFmtId="0" fontId="115" fillId="43" borderId="20" xfId="1030" applyFont="1" applyFill="1" applyBorder="1" applyAlignment="1">
      <alignment horizontal="left" vertical="center"/>
    </xf>
    <xf numFmtId="0" fontId="111" fillId="43" borderId="20" xfId="1030" applyFont="1" applyFill="1" applyBorder="1" applyAlignment="1">
      <alignment horizontal="center" vertical="center"/>
    </xf>
    <xf numFmtId="0" fontId="116" fillId="43" borderId="20" xfId="1030" applyFont="1" applyFill="1" applyBorder="1" applyAlignment="1">
      <alignment horizontal="center" vertical="center"/>
    </xf>
    <xf numFmtId="194" fontId="115" fillId="43" borderId="20" xfId="1294" applyNumberFormat="1" applyFont="1" applyFill="1" applyBorder="1" applyAlignment="1">
      <alignment horizontal="center" vertical="center"/>
    </xf>
    <xf numFmtId="192" fontId="111" fillId="43" borderId="20" xfId="640" applyNumberFormat="1" applyFont="1" applyFill="1" applyBorder="1" applyAlignment="1">
      <alignment horizontal="right" vertical="center"/>
    </xf>
    <xf numFmtId="192" fontId="115" fillId="43" borderId="20" xfId="640" applyNumberFormat="1" applyFont="1" applyFill="1" applyBorder="1" applyAlignment="1">
      <alignment horizontal="center" vertical="center"/>
    </xf>
    <xf numFmtId="192" fontId="111" fillId="43" borderId="20" xfId="640" applyNumberFormat="1" applyFont="1" applyFill="1" applyBorder="1" applyAlignment="1">
      <alignment horizontal="center" vertical="center"/>
    </xf>
    <xf numFmtId="0" fontId="115" fillId="43" borderId="18" xfId="1030" applyFont="1" applyFill="1" applyBorder="1" applyAlignment="1">
      <alignment horizontal="center" vertical="center"/>
    </xf>
    <xf numFmtId="0" fontId="115" fillId="43" borderId="18" xfId="1030" quotePrefix="1" applyFont="1" applyFill="1" applyBorder="1" applyAlignment="1">
      <alignment horizontal="center" vertical="center"/>
    </xf>
    <xf numFmtId="0" fontId="116" fillId="43" borderId="18" xfId="1030" applyFont="1" applyFill="1" applyBorder="1" applyAlignment="1">
      <alignment horizontal="center" vertical="center"/>
    </xf>
    <xf numFmtId="192" fontId="115" fillId="43" borderId="18" xfId="640" applyNumberFormat="1" applyFont="1" applyFill="1" applyBorder="1" applyAlignment="1">
      <alignment horizontal="center" vertical="center" wrapText="1"/>
    </xf>
    <xf numFmtId="192" fontId="111" fillId="43" borderId="18" xfId="640" applyNumberFormat="1" applyFont="1" applyFill="1" applyBorder="1" applyAlignment="1">
      <alignment horizontal="right" vertical="center"/>
    </xf>
    <xf numFmtId="192" fontId="115" fillId="43" borderId="18" xfId="640" applyNumberFormat="1" applyFont="1" applyFill="1" applyBorder="1" applyAlignment="1">
      <alignment horizontal="center" vertical="center"/>
    </xf>
    <xf numFmtId="192" fontId="115" fillId="43" borderId="0" xfId="640" applyNumberFormat="1" applyFont="1" applyFill="1" applyBorder="1" applyAlignment="1">
      <alignment horizontal="center" vertical="center" wrapText="1"/>
    </xf>
    <xf numFmtId="0" fontId="112" fillId="46" borderId="60" xfId="1030" applyFont="1" applyFill="1" applyBorder="1" applyAlignment="1">
      <alignment horizontal="left" vertical="center"/>
    </xf>
    <xf numFmtId="0" fontId="112" fillId="46" borderId="60" xfId="1030" applyFont="1" applyFill="1" applyBorder="1" applyAlignment="1">
      <alignment horizontal="center" vertical="center"/>
    </xf>
    <xf numFmtId="0" fontId="112" fillId="46" borderId="60" xfId="1030" applyFont="1" applyFill="1" applyBorder="1" applyAlignment="1">
      <alignment vertical="center"/>
    </xf>
    <xf numFmtId="0" fontId="113" fillId="46" borderId="61" xfId="1030" applyFont="1" applyFill="1" applyBorder="1" applyAlignment="1">
      <alignment horizontal="center" vertical="center"/>
    </xf>
    <xf numFmtId="189" fontId="111" fillId="46" borderId="62" xfId="640" applyNumberFormat="1" applyFont="1" applyFill="1" applyBorder="1" applyAlignment="1">
      <alignment horizontal="center" vertical="center" wrapText="1"/>
    </xf>
    <xf numFmtId="189" fontId="111" fillId="46" borderId="63" xfId="640" applyNumberFormat="1" applyFont="1" applyFill="1" applyBorder="1" applyAlignment="1">
      <alignment horizontal="center" vertical="center" wrapText="1"/>
    </xf>
    <xf numFmtId="189" fontId="111" fillId="46" borderId="60" xfId="640" applyNumberFormat="1" applyFont="1" applyFill="1" applyBorder="1" applyAlignment="1">
      <alignment horizontal="center" vertical="center" wrapText="1"/>
    </xf>
    <xf numFmtId="189" fontId="111" fillId="46" borderId="65" xfId="640" applyNumberFormat="1" applyFont="1" applyFill="1" applyBorder="1" applyAlignment="1">
      <alignment horizontal="center" vertical="center" wrapText="1"/>
    </xf>
    <xf numFmtId="0" fontId="116" fillId="47" borderId="49" xfId="1030" applyFont="1" applyFill="1" applyBorder="1" applyAlignment="1">
      <alignment horizontal="center" vertical="center"/>
    </xf>
    <xf numFmtId="192" fontId="115" fillId="47" borderId="66" xfId="640" applyNumberFormat="1" applyFont="1" applyFill="1" applyBorder="1" applyAlignment="1">
      <alignment horizontal="right" vertical="center"/>
    </xf>
    <xf numFmtId="192" fontId="115" fillId="47" borderId="68" xfId="640" applyNumberFormat="1" applyFont="1" applyFill="1" applyBorder="1" applyAlignment="1">
      <alignment horizontal="right" vertical="center"/>
    </xf>
    <xf numFmtId="0" fontId="111" fillId="43" borderId="27" xfId="1030" applyFont="1" applyFill="1" applyBorder="1" applyAlignment="1">
      <alignment vertical="center"/>
    </xf>
    <xf numFmtId="0" fontId="116" fillId="43" borderId="39" xfId="1029" applyFont="1" applyFill="1" applyBorder="1" applyAlignment="1">
      <alignment horizontal="center" vertical="center"/>
    </xf>
    <xf numFmtId="192" fontId="111" fillId="43" borderId="69" xfId="640" applyNumberFormat="1" applyFont="1" applyFill="1" applyBorder="1" applyAlignment="1">
      <alignment horizontal="right" vertical="center"/>
    </xf>
    <xf numFmtId="192" fontId="111" fillId="43" borderId="70" xfId="640" applyNumberFormat="1" applyFont="1" applyFill="1" applyBorder="1" applyAlignment="1">
      <alignment horizontal="right" vertical="center"/>
    </xf>
    <xf numFmtId="192" fontId="111" fillId="43" borderId="72" xfId="640" applyNumberFormat="1" applyFont="1" applyFill="1" applyBorder="1" applyAlignment="1">
      <alignment horizontal="right" vertical="center"/>
    </xf>
    <xf numFmtId="0" fontId="116" fillId="43" borderId="42" xfId="1029" applyFont="1" applyFill="1" applyBorder="1" applyAlignment="1">
      <alignment horizontal="center" vertical="center"/>
    </xf>
    <xf numFmtId="192" fontId="111" fillId="43" borderId="73" xfId="640" applyNumberFormat="1" applyFont="1" applyFill="1" applyBorder="1" applyAlignment="1">
      <alignment horizontal="right" vertical="center"/>
    </xf>
    <xf numFmtId="192" fontId="111" fillId="43" borderId="74" xfId="640" applyNumberFormat="1" applyFont="1" applyFill="1" applyBorder="1" applyAlignment="1">
      <alignment horizontal="right" vertical="center"/>
    </xf>
    <xf numFmtId="0" fontId="111" fillId="43" borderId="25" xfId="1030" applyFont="1" applyFill="1" applyBorder="1" applyAlignment="1">
      <alignment vertical="center"/>
    </xf>
    <xf numFmtId="0" fontId="115" fillId="43" borderId="25" xfId="1030" applyFont="1" applyFill="1" applyBorder="1" applyAlignment="1">
      <alignment horizontal="center" vertical="center"/>
    </xf>
    <xf numFmtId="0" fontId="111" fillId="43" borderId="25" xfId="1030" applyFont="1" applyFill="1" applyBorder="1" applyAlignment="1">
      <alignment horizontal="left" vertical="center"/>
    </xf>
    <xf numFmtId="0" fontId="111" fillId="43" borderId="25" xfId="1030" applyFont="1" applyFill="1" applyBorder="1" applyAlignment="1">
      <alignment horizontal="center" vertical="center"/>
    </xf>
    <xf numFmtId="0" fontId="116" fillId="43" borderId="52" xfId="1029" applyFont="1" applyFill="1" applyBorder="1" applyAlignment="1">
      <alignment horizontal="center" vertical="center"/>
    </xf>
    <xf numFmtId="192" fontId="111" fillId="43" borderId="25" xfId="640" applyNumberFormat="1" applyFont="1" applyFill="1" applyBorder="1" applyAlignment="1">
      <alignment horizontal="right" vertical="center"/>
    </xf>
    <xf numFmtId="192" fontId="111" fillId="43" borderId="75" xfId="640" applyNumberFormat="1" applyFont="1" applyFill="1" applyBorder="1" applyAlignment="1">
      <alignment horizontal="right" vertical="center"/>
    </xf>
    <xf numFmtId="192" fontId="111" fillId="43" borderId="77" xfId="640" applyNumberFormat="1" applyFont="1" applyFill="1" applyBorder="1" applyAlignment="1">
      <alignment horizontal="right" vertical="center"/>
    </xf>
    <xf numFmtId="192" fontId="111" fillId="43" borderId="78" xfId="640" applyNumberFormat="1" applyFont="1" applyFill="1" applyBorder="1" applyAlignment="1">
      <alignment horizontal="right" vertical="center"/>
    </xf>
    <xf numFmtId="0" fontId="116" fillId="43" borderId="0" xfId="1030" applyFont="1" applyFill="1" applyAlignment="1">
      <alignment horizontal="center" vertical="center"/>
    </xf>
    <xf numFmtId="189" fontId="111" fillId="43" borderId="0" xfId="640" applyNumberFormat="1" applyFont="1" applyFill="1" applyBorder="1" applyAlignment="1">
      <alignment horizontal="center" vertical="center"/>
    </xf>
    <xf numFmtId="189" fontId="111" fillId="43" borderId="0" xfId="640" applyNumberFormat="1" applyFont="1" applyFill="1" applyBorder="1" applyAlignment="1">
      <alignment vertical="center"/>
    </xf>
    <xf numFmtId="189" fontId="111" fillId="43" borderId="0" xfId="640" applyNumberFormat="1" applyFont="1" applyFill="1" applyAlignment="1">
      <alignment horizontal="center" vertical="center"/>
    </xf>
    <xf numFmtId="189" fontId="111" fillId="43" borderId="0" xfId="640" applyNumberFormat="1" applyFont="1" applyFill="1" applyAlignment="1">
      <alignment vertical="center"/>
    </xf>
    <xf numFmtId="0" fontId="121" fillId="0" borderId="0" xfId="0" applyFont="1"/>
    <xf numFmtId="0" fontId="122" fillId="0" borderId="0" xfId="0" applyFont="1"/>
    <xf numFmtId="0" fontId="123" fillId="0" borderId="19" xfId="0" applyFont="1" applyBorder="1" applyAlignment="1">
      <alignment horizontal="center" vertical="center"/>
    </xf>
    <xf numFmtId="0" fontId="123" fillId="0" borderId="79" xfId="0" applyFont="1" applyBorder="1" applyAlignment="1">
      <alignment horizontal="center"/>
    </xf>
    <xf numFmtId="0" fontId="123" fillId="0" borderId="79" xfId="0" applyFont="1" applyBorder="1" applyAlignment="1">
      <alignment horizontal="center" wrapText="1"/>
    </xf>
    <xf numFmtId="0" fontId="123" fillId="0" borderId="80" xfId="0" applyFont="1" applyBorder="1" applyAlignment="1">
      <alignment horizontal="center"/>
    </xf>
    <xf numFmtId="0" fontId="123" fillId="0" borderId="11" xfId="0" applyFont="1" applyBorder="1" applyAlignment="1">
      <alignment horizontal="center" wrapText="1"/>
    </xf>
    <xf numFmtId="0" fontId="123" fillId="0" borderId="23" xfId="0" applyFont="1" applyBorder="1" applyAlignment="1">
      <alignment horizontal="center" wrapText="1"/>
    </xf>
    <xf numFmtId="0" fontId="123" fillId="0" borderId="80" xfId="0" applyFont="1" applyBorder="1" applyAlignment="1">
      <alignment horizontal="center" wrapText="1"/>
    </xf>
    <xf numFmtId="0" fontId="123" fillId="0" borderId="0" xfId="0" applyFont="1" applyAlignment="1">
      <alignment horizontal="center"/>
    </xf>
    <xf numFmtId="0" fontId="123" fillId="0" borderId="79" xfId="0" applyFont="1" applyBorder="1" applyAlignment="1">
      <alignment horizontal="center" vertical="top" wrapText="1"/>
    </xf>
    <xf numFmtId="0" fontId="123" fillId="0" borderId="80" xfId="0" applyFont="1" applyBorder="1" applyAlignment="1">
      <alignment horizontal="center" vertical="top" wrapText="1"/>
    </xf>
    <xf numFmtId="0" fontId="123" fillId="0" borderId="11" xfId="0" applyFont="1" applyBorder="1" applyAlignment="1">
      <alignment horizontal="center" vertical="top" wrapText="1"/>
    </xf>
    <xf numFmtId="0" fontId="123" fillId="0" borderId="23" xfId="0" applyFont="1" applyBorder="1" applyAlignment="1">
      <alignment horizontal="center" vertical="top" wrapText="1"/>
    </xf>
    <xf numFmtId="0" fontId="123" fillId="0" borderId="0" xfId="0" applyFont="1" applyAlignment="1">
      <alignment horizontal="center" vertical="top" wrapText="1"/>
    </xf>
    <xf numFmtId="0" fontId="123" fillId="0" borderId="0" xfId="0" applyFont="1" applyAlignment="1">
      <alignment wrapText="1"/>
    </xf>
    <xf numFmtId="0" fontId="123" fillId="0" borderId="85" xfId="0" applyFont="1" applyBorder="1" applyAlignment="1">
      <alignment horizontal="right"/>
    </xf>
    <xf numFmtId="0" fontId="123" fillId="0" borderId="30" xfId="0" applyFont="1" applyBorder="1" applyAlignment="1">
      <alignment horizontal="right"/>
    </xf>
    <xf numFmtId="0" fontId="123" fillId="0" borderId="31" xfId="0" applyFont="1" applyBorder="1" applyAlignment="1">
      <alignment horizontal="right"/>
    </xf>
    <xf numFmtId="0" fontId="123" fillId="0" borderId="32" xfId="0" applyFont="1" applyBorder="1" applyAlignment="1">
      <alignment horizontal="right"/>
    </xf>
    <xf numFmtId="0" fontId="123" fillId="0" borderId="86" xfId="0" applyFont="1" applyBorder="1" applyAlignment="1">
      <alignment horizontal="right"/>
    </xf>
    <xf numFmtId="0" fontId="123" fillId="0" borderId="0" xfId="0" applyFont="1"/>
    <xf numFmtId="189" fontId="111" fillId="48" borderId="0" xfId="640" applyNumberFormat="1" applyFont="1" applyFill="1" applyBorder="1" applyAlignment="1">
      <alignment horizontal="left" vertical="center"/>
    </xf>
    <xf numFmtId="189" fontId="115" fillId="48" borderId="0" xfId="640" applyNumberFormat="1" applyFont="1" applyFill="1" applyBorder="1" applyAlignment="1">
      <alignment horizontal="left" vertical="center"/>
    </xf>
    <xf numFmtId="189" fontId="116" fillId="48" borderId="19" xfId="640" applyNumberFormat="1" applyFont="1" applyFill="1" applyBorder="1" applyAlignment="1">
      <alignment horizontal="center" vertical="center"/>
    </xf>
    <xf numFmtId="189" fontId="111" fillId="48" borderId="37" xfId="640" applyNumberFormat="1" applyFont="1" applyFill="1" applyBorder="1" applyAlignment="1">
      <alignment horizontal="center" vertical="center" wrapText="1"/>
    </xf>
    <xf numFmtId="192" fontId="111" fillId="48" borderId="39" xfId="640" applyNumberFormat="1" applyFont="1" applyFill="1" applyBorder="1" applyAlignment="1">
      <alignment horizontal="right" vertical="center"/>
    </xf>
    <xf numFmtId="192" fontId="111" fillId="48" borderId="42" xfId="640" applyNumberFormat="1" applyFont="1" applyFill="1" applyBorder="1" applyAlignment="1">
      <alignment horizontal="right" vertical="center"/>
    </xf>
    <xf numFmtId="192" fontId="111" fillId="48" borderId="46" xfId="640" applyNumberFormat="1" applyFont="1" applyFill="1" applyBorder="1" applyAlignment="1">
      <alignment horizontal="right" vertical="center"/>
    </xf>
    <xf numFmtId="192" fontId="115" fillId="48" borderId="49" xfId="640" applyNumberFormat="1" applyFont="1" applyFill="1" applyBorder="1" applyAlignment="1">
      <alignment horizontal="right" vertical="center"/>
    </xf>
    <xf numFmtId="192" fontId="115" fillId="48" borderId="51" xfId="640" applyNumberFormat="1" applyFont="1" applyFill="1" applyBorder="1" applyAlignment="1">
      <alignment horizontal="right" vertical="center"/>
    </xf>
    <xf numFmtId="192" fontId="115" fillId="48" borderId="54" xfId="640" applyNumberFormat="1" applyFont="1" applyFill="1" applyBorder="1" applyAlignment="1">
      <alignment horizontal="right" vertical="center"/>
    </xf>
    <xf numFmtId="192" fontId="115" fillId="48" borderId="37" xfId="640" applyNumberFormat="1" applyFont="1" applyFill="1" applyBorder="1" applyAlignment="1">
      <alignment horizontal="right" vertical="center"/>
    </xf>
    <xf numFmtId="192" fontId="111" fillId="48" borderId="49" xfId="640" applyNumberFormat="1" applyFont="1" applyFill="1" applyBorder="1" applyAlignment="1">
      <alignment horizontal="right" vertical="center"/>
    </xf>
    <xf numFmtId="192" fontId="111" fillId="48" borderId="20" xfId="640" applyNumberFormat="1" applyFont="1" applyFill="1" applyBorder="1" applyAlignment="1">
      <alignment horizontal="center" vertical="center"/>
    </xf>
    <xf numFmtId="192" fontId="115" fillId="48" borderId="0" xfId="640" applyNumberFormat="1" applyFont="1" applyFill="1" applyBorder="1" applyAlignment="1">
      <alignment horizontal="center" vertical="center" wrapText="1"/>
    </xf>
    <xf numFmtId="189" fontId="111" fillId="48" borderId="64" xfId="640" applyNumberFormat="1" applyFont="1" applyFill="1" applyBorder="1" applyAlignment="1">
      <alignment horizontal="center" vertical="center" wrapText="1"/>
    </xf>
    <xf numFmtId="192" fontId="115" fillId="48" borderId="67" xfId="640" applyNumberFormat="1" applyFont="1" applyFill="1" applyBorder="1" applyAlignment="1">
      <alignment horizontal="right" vertical="center"/>
    </xf>
    <xf numFmtId="192" fontId="111" fillId="48" borderId="71" xfId="640" applyNumberFormat="1" applyFont="1" applyFill="1" applyBorder="1" applyAlignment="1">
      <alignment horizontal="right" vertical="center"/>
    </xf>
    <xf numFmtId="192" fontId="111" fillId="48" borderId="57" xfId="640" applyNumberFormat="1" applyFont="1" applyFill="1" applyBorder="1" applyAlignment="1">
      <alignment horizontal="right" vertical="center"/>
    </xf>
    <xf numFmtId="192" fontId="111" fillId="48" borderId="76" xfId="640" applyNumberFormat="1" applyFont="1" applyFill="1" applyBorder="1" applyAlignment="1">
      <alignment horizontal="right" vertical="center"/>
    </xf>
    <xf numFmtId="189" fontId="111" fillId="48" borderId="0" xfId="640" applyNumberFormat="1" applyFont="1" applyFill="1" applyBorder="1" applyAlignment="1">
      <alignment vertical="center"/>
    </xf>
    <xf numFmtId="189" fontId="111" fillId="48" borderId="0" xfId="640" applyNumberFormat="1" applyFont="1" applyFill="1" applyAlignment="1">
      <alignment vertical="center"/>
    </xf>
    <xf numFmtId="0" fontId="122" fillId="53" borderId="0" xfId="0" applyFont="1" applyFill="1"/>
    <xf numFmtId="0" fontId="123" fillId="53" borderId="0" xfId="0" applyFont="1" applyFill="1" applyAlignment="1">
      <alignment wrapText="1"/>
    </xf>
    <xf numFmtId="0" fontId="123" fillId="53" borderId="85" xfId="0" applyFont="1" applyFill="1" applyBorder="1" applyAlignment="1">
      <alignment horizontal="right"/>
    </xf>
    <xf numFmtId="0" fontId="123" fillId="53" borderId="30" xfId="0" applyFont="1" applyFill="1" applyBorder="1" applyAlignment="1">
      <alignment horizontal="right"/>
    </xf>
    <xf numFmtId="0" fontId="123" fillId="53" borderId="31" xfId="0" applyFont="1" applyFill="1" applyBorder="1" applyAlignment="1">
      <alignment horizontal="right"/>
    </xf>
    <xf numFmtId="0" fontId="123" fillId="53" borderId="32" xfId="0" applyFont="1" applyFill="1" applyBorder="1" applyAlignment="1">
      <alignment horizontal="right"/>
    </xf>
    <xf numFmtId="0" fontId="123" fillId="44" borderId="85" xfId="0" applyFont="1" applyFill="1" applyBorder="1" applyAlignment="1">
      <alignment horizontal="right"/>
    </xf>
    <xf numFmtId="195" fontId="123" fillId="53" borderId="85" xfId="0" applyNumberFormat="1" applyFont="1" applyFill="1" applyBorder="1" applyAlignment="1">
      <alignment horizontal="right"/>
    </xf>
    <xf numFmtId="196" fontId="123" fillId="53" borderId="85" xfId="0" applyNumberFormat="1" applyFont="1" applyFill="1" applyBorder="1" applyAlignment="1">
      <alignment horizontal="right"/>
    </xf>
    <xf numFmtId="0" fontId="123" fillId="48" borderId="85" xfId="0" applyFont="1" applyFill="1" applyBorder="1" applyAlignment="1">
      <alignment horizontal="right"/>
    </xf>
    <xf numFmtId="0" fontId="5" fillId="0" borderId="0" xfId="0" applyFont="1"/>
    <xf numFmtId="189" fontId="115" fillId="53" borderId="92" xfId="2840" applyNumberFormat="1" applyFont="1" applyFill="1" applyBorder="1" applyAlignment="1">
      <alignment horizontal="left" vertical="center"/>
    </xf>
    <xf numFmtId="189" fontId="115" fillId="53" borderId="93" xfId="2840" applyNumberFormat="1" applyFont="1" applyFill="1" applyBorder="1" applyAlignment="1">
      <alignment horizontal="left" vertical="center"/>
    </xf>
    <xf numFmtId="189" fontId="115" fillId="53" borderId="94" xfId="2840" applyNumberFormat="1" applyFont="1" applyFill="1" applyBorder="1" applyAlignment="1">
      <alignment horizontal="left" vertical="center"/>
    </xf>
    <xf numFmtId="189" fontId="115" fillId="56" borderId="94" xfId="2840" applyNumberFormat="1" applyFont="1" applyFill="1" applyBorder="1" applyAlignment="1">
      <alignment horizontal="left" vertical="center"/>
    </xf>
    <xf numFmtId="0" fontId="112" fillId="46" borderId="24" xfId="3104" applyFont="1" applyFill="1" applyBorder="1" applyAlignment="1">
      <alignment horizontal="center" vertical="center"/>
    </xf>
    <xf numFmtId="189" fontId="111" fillId="46" borderId="37" xfId="2840" applyNumberFormat="1" applyFont="1" applyFill="1" applyBorder="1" applyAlignment="1">
      <alignment horizontal="center" vertical="center" wrapText="1"/>
    </xf>
    <xf numFmtId="189" fontId="111" fillId="56" borderId="95" xfId="2840" applyNumberFormat="1" applyFont="1" applyFill="1" applyBorder="1" applyAlignment="1">
      <alignment horizontal="center" vertical="center" wrapText="1"/>
    </xf>
    <xf numFmtId="192" fontId="111" fillId="43" borderId="39" xfId="2840" applyNumberFormat="1" applyFont="1" applyFill="1" applyBorder="1" applyAlignment="1">
      <alignment horizontal="right" vertical="center"/>
    </xf>
    <xf numFmtId="192" fontId="111" fillId="43" borderId="96" xfId="2840" applyNumberFormat="1" applyFont="1" applyFill="1" applyBorder="1" applyAlignment="1">
      <alignment horizontal="right" vertical="center"/>
    </xf>
    <xf numFmtId="0" fontId="132" fillId="48" borderId="0" xfId="3104" applyFont="1" applyFill="1" applyAlignment="1">
      <alignment horizontal="left" vertical="center"/>
    </xf>
    <xf numFmtId="0" fontId="132" fillId="48" borderId="0" xfId="3104" applyFont="1" applyFill="1" applyAlignment="1">
      <alignment vertical="center"/>
    </xf>
    <xf numFmtId="0" fontId="111" fillId="43" borderId="0" xfId="3104" applyFont="1" applyFill="1" applyAlignment="1">
      <alignment vertical="center"/>
    </xf>
    <xf numFmtId="0" fontId="123" fillId="57" borderId="0" xfId="0" applyFont="1" applyFill="1" applyAlignment="1">
      <alignment wrapText="1"/>
    </xf>
    <xf numFmtId="0" fontId="123" fillId="57" borderId="85" xfId="0" applyFont="1" applyFill="1" applyBorder="1" applyAlignment="1">
      <alignment horizontal="right"/>
    </xf>
    <xf numFmtId="0" fontId="123" fillId="57" borderId="30" xfId="0" applyFont="1" applyFill="1" applyBorder="1" applyAlignment="1">
      <alignment horizontal="right"/>
    </xf>
    <xf numFmtId="0" fontId="123" fillId="57" borderId="31" xfId="0" applyFont="1" applyFill="1" applyBorder="1" applyAlignment="1">
      <alignment horizontal="right"/>
    </xf>
    <xf numFmtId="0" fontId="123" fillId="57" borderId="32" xfId="0" applyFont="1" applyFill="1" applyBorder="1" applyAlignment="1">
      <alignment horizontal="right"/>
    </xf>
    <xf numFmtId="0" fontId="122" fillId="57" borderId="0" xfId="0" applyFont="1" applyFill="1"/>
    <xf numFmtId="192" fontId="111" fillId="57" borderId="39" xfId="2840" applyNumberFormat="1" applyFont="1" applyFill="1" applyBorder="1" applyAlignment="1">
      <alignment horizontal="right" vertical="center"/>
    </xf>
    <xf numFmtId="192" fontId="111" fillId="57" borderId="96" xfId="2840" applyNumberFormat="1" applyFont="1" applyFill="1" applyBorder="1" applyAlignment="1">
      <alignment horizontal="right" vertical="center"/>
    </xf>
    <xf numFmtId="0" fontId="123" fillId="57" borderId="18" xfId="0" applyFont="1" applyFill="1" applyBorder="1" applyAlignment="1">
      <alignment wrapText="1"/>
    </xf>
    <xf numFmtId="0" fontId="123" fillId="57" borderId="97" xfId="0" applyFont="1" applyFill="1" applyBorder="1" applyAlignment="1">
      <alignment horizontal="right"/>
    </xf>
    <xf numFmtId="0" fontId="123" fillId="57" borderId="33" xfId="0" applyFont="1" applyFill="1" applyBorder="1" applyAlignment="1">
      <alignment horizontal="right"/>
    </xf>
    <xf numFmtId="0" fontId="123" fillId="57" borderId="4" xfId="0" applyFont="1" applyFill="1" applyBorder="1" applyAlignment="1">
      <alignment horizontal="right"/>
    </xf>
    <xf numFmtId="0" fontId="123" fillId="57" borderId="98" xfId="0" applyFont="1" applyFill="1" applyBorder="1" applyAlignment="1">
      <alignment horizontal="right"/>
    </xf>
    <xf numFmtId="0" fontId="122" fillId="57" borderId="18" xfId="0" applyFont="1" applyFill="1" applyBorder="1"/>
    <xf numFmtId="192" fontId="111" fillId="57" borderId="78" xfId="2840" applyNumberFormat="1" applyFont="1" applyFill="1" applyBorder="1" applyAlignment="1">
      <alignment horizontal="right" vertical="center"/>
    </xf>
    <xf numFmtId="192" fontId="111" fillId="57" borderId="98" xfId="2840" applyNumberFormat="1" applyFont="1" applyFill="1" applyBorder="1" applyAlignment="1">
      <alignment horizontal="right" vertical="center"/>
    </xf>
    <xf numFmtId="189" fontId="133" fillId="43" borderId="0" xfId="3104" applyNumberFormat="1" applyFont="1" applyFill="1" applyAlignment="1">
      <alignment vertical="center"/>
    </xf>
    <xf numFmtId="0" fontId="123" fillId="0" borderId="31" xfId="0" applyFont="1" applyBorder="1" applyAlignment="1">
      <alignment horizontal="center" vertical="top" wrapText="1"/>
    </xf>
    <xf numFmtId="0" fontId="122" fillId="0" borderId="31" xfId="0" applyFont="1" applyBorder="1"/>
    <xf numFmtId="0" fontId="111" fillId="43" borderId="31" xfId="3104" applyFont="1" applyFill="1" applyBorder="1" applyAlignment="1">
      <alignment vertical="center"/>
    </xf>
    <xf numFmtId="0" fontId="133" fillId="43" borderId="31" xfId="3104" applyFont="1" applyFill="1" applyBorder="1" applyAlignment="1">
      <alignment vertical="center"/>
    </xf>
    <xf numFmtId="0" fontId="122" fillId="53" borderId="31" xfId="0" applyFont="1" applyFill="1" applyBorder="1"/>
    <xf numFmtId="0" fontId="121" fillId="0" borderId="99" xfId="0" applyFont="1" applyBorder="1" applyAlignment="1">
      <alignment horizontal="center" vertical="top" wrapText="1"/>
    </xf>
    <xf numFmtId="0" fontId="134" fillId="0" borderId="31" xfId="0" applyFont="1" applyBorder="1"/>
    <xf numFmtId="0" fontId="134" fillId="57" borderId="31" xfId="0" applyFont="1" applyFill="1" applyBorder="1"/>
    <xf numFmtId="0" fontId="134" fillId="57" borderId="4" xfId="0" applyFont="1" applyFill="1" applyBorder="1"/>
    <xf numFmtId="0" fontId="123" fillId="48" borderId="11" xfId="0" applyFont="1" applyFill="1" applyBorder="1" applyAlignment="1">
      <alignment horizontal="center" wrapText="1"/>
    </xf>
    <xf numFmtId="0" fontId="40" fillId="53" borderId="11" xfId="0" applyFont="1" applyFill="1" applyBorder="1" applyAlignment="1">
      <alignment horizontal="center" wrapText="1"/>
    </xf>
    <xf numFmtId="0" fontId="123" fillId="45" borderId="0" xfId="0" applyFont="1" applyFill="1" applyAlignment="1">
      <alignment wrapText="1"/>
    </xf>
    <xf numFmtId="0" fontId="123" fillId="45" borderId="85" xfId="0" applyFont="1" applyFill="1" applyBorder="1" applyAlignment="1">
      <alignment horizontal="right"/>
    </xf>
    <xf numFmtId="0" fontId="123" fillId="103" borderId="0" xfId="0" applyFont="1" applyFill="1" applyAlignment="1">
      <alignment wrapText="1"/>
    </xf>
    <xf numFmtId="0" fontId="123" fillId="103" borderId="85" xfId="0" applyFont="1" applyFill="1" applyBorder="1" applyAlignment="1">
      <alignment horizontal="right"/>
    </xf>
    <xf numFmtId="0" fontId="1" fillId="49" borderId="0" xfId="27726" applyFill="1"/>
    <xf numFmtId="0" fontId="1" fillId="43" borderId="0" xfId="27726" applyFill="1"/>
    <xf numFmtId="0" fontId="1" fillId="50" borderId="121" xfId="27726" applyFill="1" applyBorder="1"/>
    <xf numFmtId="0" fontId="1" fillId="50" borderId="20" xfId="27726" applyFill="1" applyBorder="1"/>
    <xf numFmtId="0" fontId="1" fillId="50" borderId="28" xfId="27726" applyFill="1" applyBorder="1"/>
    <xf numFmtId="0" fontId="1" fillId="50" borderId="32" xfId="27726" applyFill="1" applyBorder="1"/>
    <xf numFmtId="0" fontId="1" fillId="43" borderId="121" xfId="27726" applyFill="1" applyBorder="1"/>
    <xf numFmtId="0" fontId="1" fillId="43" borderId="20" xfId="27726" applyFill="1" applyBorder="1"/>
    <xf numFmtId="0" fontId="1" fillId="43" borderId="28" xfId="27726" applyFill="1" applyBorder="1"/>
    <xf numFmtId="0" fontId="1" fillId="50" borderId="30" xfId="27726" applyFill="1" applyBorder="1"/>
    <xf numFmtId="0" fontId="1" fillId="43" borderId="32" xfId="27726" applyFill="1" applyBorder="1"/>
    <xf numFmtId="0" fontId="1" fillId="43" borderId="30" xfId="27726" applyFill="1" applyBorder="1"/>
    <xf numFmtId="0" fontId="185" fillId="43" borderId="0" xfId="27726" applyFont="1" applyFill="1" applyAlignment="1">
      <alignment horizontal="left"/>
    </xf>
    <xf numFmtId="0" fontId="1" fillId="43" borderId="0" xfId="27726" applyFill="1" applyAlignment="1">
      <alignment horizontal="left" vertical="top" wrapText="1"/>
    </xf>
    <xf numFmtId="0" fontId="1" fillId="43" borderId="0" xfId="27726" applyFill="1" applyAlignment="1">
      <alignment vertical="top" wrapText="1"/>
    </xf>
    <xf numFmtId="14" fontId="1" fillId="43" borderId="0" xfId="27726" applyNumberFormat="1" applyFill="1"/>
    <xf numFmtId="0" fontId="186" fillId="43" borderId="0" xfId="25639" applyFont="1" applyFill="1"/>
    <xf numFmtId="0" fontId="1" fillId="43" borderId="98" xfId="27726" applyFill="1" applyBorder="1"/>
    <xf numFmtId="0" fontId="1" fillId="43" borderId="18" xfId="27726" applyFill="1" applyBorder="1"/>
    <xf numFmtId="0" fontId="1" fillId="43" borderId="33" xfId="27726" applyFill="1" applyBorder="1"/>
    <xf numFmtId="0" fontId="1" fillId="50" borderId="98" xfId="27726" applyFill="1" applyBorder="1"/>
    <xf numFmtId="0" fontId="1" fillId="50" borderId="18" xfId="27726" applyFill="1" applyBorder="1"/>
    <xf numFmtId="0" fontId="1" fillId="50" borderId="33" xfId="27726" applyFill="1" applyBorder="1"/>
    <xf numFmtId="0" fontId="185" fillId="43" borderId="0" xfId="27726" applyFont="1" applyFill="1"/>
    <xf numFmtId="0" fontId="185" fillId="43" borderId="122" xfId="27726" applyFont="1" applyFill="1" applyBorder="1" applyAlignment="1">
      <alignment horizontal="center" vertical="center"/>
    </xf>
    <xf numFmtId="14" fontId="1" fillId="43" borderId="122" xfId="27726" applyNumberFormat="1" applyFill="1" applyBorder="1" applyAlignment="1">
      <alignment horizontal="left" vertical="top"/>
    </xf>
    <xf numFmtId="0" fontId="1" fillId="43" borderId="122" xfId="27726" applyFill="1" applyBorder="1" applyAlignment="1">
      <alignment vertical="top" wrapText="1"/>
    </xf>
    <xf numFmtId="0" fontId="1" fillId="43" borderId="122" xfId="27726" applyFill="1" applyBorder="1" applyAlignment="1">
      <alignment horizontal="left" vertical="top"/>
    </xf>
    <xf numFmtId="0" fontId="1" fillId="43" borderId="122" xfId="27726" applyFill="1" applyBorder="1" applyAlignment="1">
      <alignment horizontal="center" vertical="top"/>
    </xf>
    <xf numFmtId="0" fontId="185" fillId="43" borderId="122" xfId="27726" applyFont="1" applyFill="1" applyBorder="1" applyAlignment="1">
      <alignment vertical="top"/>
    </xf>
    <xf numFmtId="0" fontId="185" fillId="43" borderId="122" xfId="27726" applyFont="1" applyFill="1" applyBorder="1" applyAlignment="1">
      <alignment horizontal="left" vertical="top"/>
    </xf>
    <xf numFmtId="0" fontId="1" fillId="43" borderId="18" xfId="27726" applyFill="1" applyBorder="1" applyAlignment="1">
      <alignment horizontal="left" vertical="top"/>
    </xf>
    <xf numFmtId="0" fontId="7" fillId="56" borderId="0" xfId="0" applyFont="1" applyFill="1"/>
    <xf numFmtId="0" fontId="188" fillId="56" borderId="0" xfId="0" applyFont="1" applyFill="1"/>
    <xf numFmtId="188" fontId="189" fillId="51" borderId="0" xfId="0" applyNumberFormat="1" applyFont="1" applyFill="1"/>
    <xf numFmtId="0" fontId="190" fillId="49" borderId="87" xfId="1686" applyFont="1" applyFill="1" applyBorder="1" applyAlignment="1">
      <alignment horizontal="center" vertical="center" wrapText="1"/>
    </xf>
    <xf numFmtId="0" fontId="189" fillId="104" borderId="123" xfId="0" applyFont="1" applyFill="1" applyBorder="1" applyAlignment="1" applyProtection="1">
      <alignment horizontal="left"/>
      <protection locked="0"/>
    </xf>
    <xf numFmtId="0" fontId="193" fillId="105" borderId="124" xfId="0" applyFont="1" applyFill="1" applyBorder="1" applyAlignment="1">
      <alignment horizontal="center" vertical="center" wrapText="1"/>
    </xf>
    <xf numFmtId="0" fontId="193" fillId="105" borderId="125" xfId="0" applyFont="1" applyFill="1" applyBorder="1" applyAlignment="1">
      <alignment horizontal="center" vertical="center" wrapText="1"/>
    </xf>
    <xf numFmtId="0" fontId="192" fillId="0" borderId="126" xfId="0" applyFont="1" applyBorder="1" applyAlignment="1">
      <alignment horizontal="center" vertical="center" wrapText="1"/>
    </xf>
    <xf numFmtId="0" fontId="192" fillId="0" borderId="127" xfId="0" applyFont="1" applyBorder="1" applyAlignment="1">
      <alignment horizontal="center" vertical="center" wrapText="1"/>
    </xf>
    <xf numFmtId="0" fontId="194" fillId="52" borderId="126" xfId="0" applyFont="1" applyFill="1" applyBorder="1" applyAlignment="1">
      <alignment horizontal="center" vertical="center" wrapText="1"/>
    </xf>
    <xf numFmtId="0" fontId="194" fillId="52" borderId="127" xfId="0" applyFont="1" applyFill="1" applyBorder="1" applyAlignment="1">
      <alignment horizontal="center" vertical="center" wrapText="1"/>
    </xf>
    <xf numFmtId="0" fontId="195" fillId="106" borderId="131" xfId="0" applyFont="1" applyFill="1" applyBorder="1" applyAlignment="1">
      <alignment horizontal="center" vertical="center" wrapText="1"/>
    </xf>
    <xf numFmtId="0" fontId="195" fillId="106" borderId="132" xfId="0" applyFont="1" applyFill="1" applyBorder="1" applyAlignment="1">
      <alignment horizontal="center" vertical="center" wrapText="1"/>
    </xf>
    <xf numFmtId="0" fontId="110" fillId="0" borderId="126" xfId="0" applyFont="1" applyBorder="1" applyAlignment="1">
      <alignment horizontal="center" vertical="center" wrapText="1"/>
    </xf>
    <xf numFmtId="0" fontId="110" fillId="0" borderId="127" xfId="0" applyFont="1" applyBorder="1" applyAlignment="1">
      <alignment horizontal="center" vertical="center" wrapText="1"/>
    </xf>
    <xf numFmtId="0" fontId="110" fillId="48" borderId="0" xfId="0" applyFont="1" applyFill="1" applyAlignment="1">
      <alignment horizontal="right" vertical="center" wrapText="1"/>
    </xf>
    <xf numFmtId="0" fontId="7" fillId="48" borderId="0" xfId="0" applyFont="1" applyFill="1" applyAlignment="1">
      <alignment horizontal="right"/>
    </xf>
    <xf numFmtId="0" fontId="189" fillId="51" borderId="0" xfId="0" applyFont="1" applyFill="1"/>
    <xf numFmtId="0" fontId="191" fillId="51" borderId="0" xfId="0" applyFont="1" applyFill="1"/>
    <xf numFmtId="0" fontId="191" fillId="51" borderId="0" xfId="0" applyFont="1" applyFill="1" applyAlignment="1">
      <alignment horizontal="left"/>
    </xf>
    <xf numFmtId="0" fontId="191" fillId="51" borderId="0" xfId="0" applyFont="1" applyFill="1" applyAlignment="1">
      <alignment horizontal="right"/>
    </xf>
    <xf numFmtId="0" fontId="190" fillId="49" borderId="87" xfId="1068" applyFont="1" applyFill="1" applyBorder="1" applyAlignment="1">
      <alignment horizontal="center" vertical="center" wrapText="1"/>
    </xf>
    <xf numFmtId="0" fontId="190" fillId="49" borderId="29" xfId="1069" applyFont="1" applyFill="1" applyBorder="1" applyAlignment="1">
      <alignment horizontal="center" vertical="center" wrapText="1"/>
    </xf>
    <xf numFmtId="0" fontId="190" fillId="49" borderId="87" xfId="1069" applyFont="1" applyFill="1" applyBorder="1" applyAlignment="1">
      <alignment horizontal="center" vertical="center" wrapText="1"/>
    </xf>
    <xf numFmtId="0" fontId="189" fillId="50" borderId="88" xfId="0" applyFont="1" applyFill="1" applyBorder="1" applyAlignment="1">
      <alignment horizontal="center" vertical="center" wrapText="1"/>
    </xf>
    <xf numFmtId="0" fontId="189" fillId="50" borderId="128" xfId="0" applyFont="1" applyFill="1" applyBorder="1" applyAlignment="1">
      <alignment horizontal="center" vertical="center" wrapText="1"/>
    </xf>
    <xf numFmtId="0" fontId="189" fillId="51" borderId="32" xfId="0" applyFont="1" applyFill="1" applyBorder="1"/>
    <xf numFmtId="0" fontId="189" fillId="52" borderId="0" xfId="0" applyFont="1" applyFill="1"/>
    <xf numFmtId="0" fontId="189" fillId="52" borderId="32" xfId="0" applyFont="1" applyFill="1" applyBorder="1"/>
    <xf numFmtId="0" fontId="189" fillId="52" borderId="90" xfId="0" applyFont="1" applyFill="1" applyBorder="1"/>
    <xf numFmtId="0" fontId="189" fillId="52" borderId="133" xfId="0" applyFont="1" applyFill="1" applyBorder="1"/>
    <xf numFmtId="0" fontId="189" fillId="51" borderId="89" xfId="0" applyFont="1" applyFill="1" applyBorder="1"/>
    <xf numFmtId="0" fontId="190" fillId="49" borderId="29" xfId="1068" applyFont="1" applyFill="1" applyBorder="1" applyAlignment="1">
      <alignment horizontal="center" vertical="center" wrapText="1"/>
    </xf>
    <xf numFmtId="2" fontId="189" fillId="52" borderId="32" xfId="0" applyNumberFormat="1" applyFont="1" applyFill="1" applyBorder="1"/>
    <xf numFmtId="2" fontId="189" fillId="52" borderId="0" xfId="0" applyNumberFormat="1" applyFont="1" applyFill="1"/>
    <xf numFmtId="188" fontId="191" fillId="51" borderId="0" xfId="0" applyNumberFormat="1" applyFont="1" applyFill="1"/>
    <xf numFmtId="0" fontId="189" fillId="50" borderId="87" xfId="1687" applyFont="1" applyFill="1" applyBorder="1" applyAlignment="1">
      <alignment horizontal="center" vertical="center" wrapText="1"/>
    </xf>
    <xf numFmtId="188" fontId="189" fillId="52" borderId="0" xfId="0" applyNumberFormat="1" applyFont="1" applyFill="1"/>
    <xf numFmtId="188" fontId="189" fillId="52" borderId="90" xfId="0" applyNumberFormat="1" applyFont="1" applyFill="1" applyBorder="1"/>
    <xf numFmtId="0" fontId="5" fillId="43" borderId="0" xfId="1072" applyFill="1"/>
    <xf numFmtId="0" fontId="185" fillId="43" borderId="122" xfId="27726" applyFont="1" applyFill="1" applyBorder="1" applyAlignment="1">
      <alignment horizontal="left" vertical="center"/>
    </xf>
    <xf numFmtId="2" fontId="189" fillId="51" borderId="32" xfId="0" applyNumberFormat="1" applyFont="1" applyFill="1" applyBorder="1"/>
    <xf numFmtId="2" fontId="189" fillId="51" borderId="0" xfId="0" applyNumberFormat="1" applyFont="1" applyFill="1"/>
    <xf numFmtId="2" fontId="189" fillId="51" borderId="134" xfId="0" applyNumberFormat="1" applyFont="1" applyFill="1" applyBorder="1"/>
    <xf numFmtId="2" fontId="189" fillId="51" borderId="89" xfId="0" applyNumberFormat="1" applyFont="1" applyFill="1" applyBorder="1" applyAlignment="1">
      <alignment wrapText="1"/>
    </xf>
    <xf numFmtId="2" fontId="189" fillId="52" borderId="0" xfId="0" applyNumberFormat="1" applyFont="1" applyFill="1" applyAlignment="1">
      <alignment wrapText="1"/>
    </xf>
    <xf numFmtId="2" fontId="189" fillId="52" borderId="133" xfId="0" applyNumberFormat="1" applyFont="1" applyFill="1" applyBorder="1"/>
    <xf numFmtId="188" fontId="189" fillId="0" borderId="0" xfId="0" applyNumberFormat="1" applyFont="1"/>
    <xf numFmtId="188" fontId="196" fillId="42" borderId="0" xfId="0" quotePrefix="1" applyNumberFormat="1" applyFont="1" applyFill="1"/>
    <xf numFmtId="188" fontId="196" fillId="42" borderId="0" xfId="0" applyNumberFormat="1" applyFont="1" applyFill="1"/>
    <xf numFmtId="188" fontId="197" fillId="51" borderId="0" xfId="0" applyNumberFormat="1" applyFont="1" applyFill="1"/>
    <xf numFmtId="188" fontId="197" fillId="52" borderId="0" xfId="0" applyNumberFormat="1" applyFont="1" applyFill="1"/>
    <xf numFmtId="188" fontId="198" fillId="49" borderId="135" xfId="0" applyNumberFormat="1" applyFont="1" applyFill="1" applyBorder="1" applyAlignment="1">
      <alignment horizontal="center" vertical="center" wrapText="1"/>
    </xf>
    <xf numFmtId="188" fontId="197" fillId="51" borderId="136" xfId="0" applyNumberFormat="1" applyFont="1" applyFill="1" applyBorder="1"/>
    <xf numFmtId="0" fontId="197" fillId="51" borderId="136" xfId="0" applyFont="1" applyFill="1" applyBorder="1"/>
    <xf numFmtId="188" fontId="197" fillId="50" borderId="135" xfId="0" applyNumberFormat="1" applyFont="1" applyFill="1" applyBorder="1" applyAlignment="1">
      <alignment horizontal="center" vertical="center" wrapText="1"/>
    </xf>
    <xf numFmtId="188" fontId="197" fillId="107" borderId="48" xfId="0" applyNumberFormat="1" applyFont="1" applyFill="1" applyBorder="1" applyAlignment="1">
      <alignment horizontal="center" vertical="center" wrapText="1"/>
    </xf>
    <xf numFmtId="188" fontId="197" fillId="107" borderId="48" xfId="0" applyNumberFormat="1" applyFont="1" applyFill="1" applyBorder="1" applyAlignment="1">
      <alignment horizontal="left" vertical="center"/>
    </xf>
    <xf numFmtId="0" fontId="196" fillId="42" borderId="0" xfId="0" quotePrefix="1" applyFont="1" applyFill="1" applyAlignment="1">
      <alignment horizontal="left"/>
    </xf>
    <xf numFmtId="0" fontId="185" fillId="43" borderId="0" xfId="27726" applyFont="1" applyFill="1" applyAlignment="1">
      <alignment horizontal="left"/>
    </xf>
    <xf numFmtId="0" fontId="1" fillId="43" borderId="0" xfId="27726" applyFill="1" applyAlignment="1">
      <alignment horizontal="left" vertical="top" wrapText="1"/>
    </xf>
    <xf numFmtId="0" fontId="187" fillId="43" borderId="0" xfId="27726" applyFont="1" applyFill="1" applyAlignment="1">
      <alignment horizontal="left" vertical="top" wrapText="1"/>
    </xf>
    <xf numFmtId="0" fontId="185" fillId="43" borderId="0" xfId="27726" applyFont="1" applyFill="1" applyAlignment="1">
      <alignment horizontal="center"/>
    </xf>
    <xf numFmtId="0" fontId="123" fillId="0" borderId="23" xfId="0" applyFont="1" applyBorder="1" applyAlignment="1">
      <alignment horizontal="center" vertical="top" wrapText="1"/>
    </xf>
    <xf numFmtId="0" fontId="123" fillId="0" borderId="19" xfId="0" applyFont="1" applyBorder="1" applyAlignment="1">
      <alignment horizontal="center" vertical="top" wrapText="1"/>
    </xf>
    <xf numFmtId="0" fontId="123" fillId="0" borderId="81" xfId="0" applyFont="1" applyBorder="1" applyAlignment="1">
      <alignment horizontal="center" vertical="center" wrapText="1"/>
    </xf>
    <xf numFmtId="0" fontId="123" fillId="0" borderId="82" xfId="0" applyFont="1" applyBorder="1" applyAlignment="1">
      <alignment horizontal="center" vertical="center" wrapText="1"/>
    </xf>
    <xf numFmtId="0" fontId="123" fillId="0" borderId="83" xfId="0" applyFont="1" applyBorder="1" applyAlignment="1">
      <alignment horizontal="center" vertical="top" wrapText="1"/>
    </xf>
    <xf numFmtId="0" fontId="123" fillId="0" borderId="80" xfId="0" applyFont="1" applyBorder="1" applyAlignment="1">
      <alignment horizontal="center" vertical="top" wrapText="1"/>
    </xf>
    <xf numFmtId="0" fontId="123" fillId="0" borderId="84" xfId="0" applyFont="1" applyBorder="1" applyAlignment="1">
      <alignment horizontal="center" vertical="top" wrapText="1"/>
    </xf>
    <xf numFmtId="0" fontId="195" fillId="106" borderId="129" xfId="0" applyFont="1" applyFill="1" applyBorder="1" applyAlignment="1">
      <alignment horizontal="center" vertical="center" wrapText="1"/>
    </xf>
    <xf numFmtId="0" fontId="195" fillId="106" borderId="130" xfId="0" applyFont="1" applyFill="1" applyBorder="1" applyAlignment="1">
      <alignment horizontal="center" vertical="center" wrapText="1"/>
    </xf>
  </cellXfs>
  <cellStyles count="27727">
    <cellStyle name="???????" xfId="3375" xr:uid="{43B19140-A1A0-4B69-A67D-C41B7CA946EF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10" xfId="3376" xr:uid="{34EC781D-65CE-4130-A163-634C1396B896}"/>
    <cellStyle name="20% - Accent1 10 2" xfId="7777" xr:uid="{9A7EB6D9-273B-48B7-9E52-44AB40B89E0D}"/>
    <cellStyle name="20% - Accent1 11" xfId="3377" xr:uid="{AC1A1212-57B2-4090-915A-AEC2CDAAE3BD}"/>
    <cellStyle name="20% - Accent1 11 2" xfId="7778" xr:uid="{FABFCFDF-18D0-4772-BC10-403E0C9E557F}"/>
    <cellStyle name="20% - Accent1 12" xfId="3378" xr:uid="{0A4A8E64-72A2-4CBB-82CF-87EB15BA3EFC}"/>
    <cellStyle name="20% - Accent1 13" xfId="3379" xr:uid="{A08620F4-241F-4F48-9563-624E8BC3892C}"/>
    <cellStyle name="20% - Accent1 14" xfId="3380" xr:uid="{D62D281B-9974-4E7E-A132-801384EE065B}"/>
    <cellStyle name="20% - Accent1 15" xfId="3381" xr:uid="{78C10AFC-B690-4D2C-9E97-8FEF2E86F8C8}"/>
    <cellStyle name="20% - Accent1 16" xfId="3382" xr:uid="{E406BC83-1F68-402B-B2FC-9593478C558F}"/>
    <cellStyle name="20% - Accent1 17" xfId="3383" xr:uid="{CD1C3017-9E4A-42B6-B6B7-23646BC918F5}"/>
    <cellStyle name="20% - Accent1 18" xfId="3384" xr:uid="{E765DFBA-4D3A-4293-867C-CEF8FEFAD8B2}"/>
    <cellStyle name="20% - Accent1 19" xfId="3385" xr:uid="{54ECB863-71BA-4D0B-A470-55AEFAF69F66}"/>
    <cellStyle name="20% - Accent1 2" xfId="7" xr:uid="{00000000-0005-0000-0000-000006000000}"/>
    <cellStyle name="20% - Accent1 2 10" xfId="6337" xr:uid="{3E09158A-62F3-44E4-8E86-2E23E8D7AEA7}"/>
    <cellStyle name="20% - Accent1 2 11" xfId="6338" xr:uid="{0F831C7D-5924-41A6-ABAD-03B367807C52}"/>
    <cellStyle name="20% - Accent1 2 12" xfId="6339" xr:uid="{2069E886-F597-4BD7-A6F0-F27AFB575E2F}"/>
    <cellStyle name="20% - Accent1 2 13" xfId="6340" xr:uid="{9679F1D2-7F4F-4671-8556-ACEFB2D00CE8}"/>
    <cellStyle name="20% - Accent1 2 14" xfId="6341" xr:uid="{CE61720E-FA31-4BBF-89D5-4A2C29D53DAF}"/>
    <cellStyle name="20% - Accent1 2 15" xfId="6342" xr:uid="{86187597-3459-4EF1-A564-62CF7BEB18C6}"/>
    <cellStyle name="20% - Accent1 2 16" xfId="7779" xr:uid="{DAB4FC2E-1140-4FF2-BCF9-2C8150A9C390}"/>
    <cellStyle name="20% - Accent1 2 2" xfId="6343" xr:uid="{F495A404-476B-414A-BD70-EA0DA0FDB13D}"/>
    <cellStyle name="20% - Accent1 2 3" xfId="6344" xr:uid="{1E94BF22-526A-451A-8D32-EEAF3467B196}"/>
    <cellStyle name="20% - Accent1 2 4" xfId="6345" xr:uid="{4AC8518C-4BBB-4C19-B206-034248AA57C2}"/>
    <cellStyle name="20% - Accent1 2 5" xfId="6346" xr:uid="{9FA8046F-C882-4618-BB47-8185B23F4507}"/>
    <cellStyle name="20% - Accent1 2 6" xfId="6347" xr:uid="{99E2CE8A-1A1A-4A22-AE48-3DA734F3DB44}"/>
    <cellStyle name="20% - Accent1 2 7" xfId="6348" xr:uid="{2D0CA17A-EFC8-4F94-8987-32087CD85314}"/>
    <cellStyle name="20% - Accent1 2 8" xfId="6349" xr:uid="{578B5E75-BD39-49BB-8B75-1AD6BF1D1686}"/>
    <cellStyle name="20% - Accent1 2 9" xfId="6350" xr:uid="{64EC1E53-311B-4357-870A-626FDAF07078}"/>
    <cellStyle name="20% - Accent1 20" xfId="3386" xr:uid="{3DB97437-294A-46C9-8C4E-026A553D55F5}"/>
    <cellStyle name="20% - Accent1 21" xfId="3387" xr:uid="{09DBA128-38D8-45EE-967F-B17E0617ACB3}"/>
    <cellStyle name="20% - Accent1 22" xfId="3388" xr:uid="{08623719-8025-465D-96B8-B8F26664BB0C}"/>
    <cellStyle name="20% - Accent1 23" xfId="3389" xr:uid="{8711FDA9-1E44-4D2C-B426-E13C123411E3}"/>
    <cellStyle name="20% - Accent1 24" xfId="3390" xr:uid="{0394C8D7-B6B2-498E-A0F8-429A27026A66}"/>
    <cellStyle name="20% - Accent1 25" xfId="3391" xr:uid="{F37E517E-7856-486D-AEE6-C581BF020E8F}"/>
    <cellStyle name="20% - Accent1 26" xfId="3392" xr:uid="{79E90D4B-B116-435A-9D70-DFFECED27AFA}"/>
    <cellStyle name="20% - Accent1 27" xfId="3393" xr:uid="{D3437F52-9F67-4F83-B192-B4BC8ECF455A}"/>
    <cellStyle name="20% - Accent1 28" xfId="3394" xr:uid="{C86026B4-C5FB-4CA7-9335-D2568838CB49}"/>
    <cellStyle name="20% - Accent1 29" xfId="3395" xr:uid="{07A2321D-DE53-4C1C-A309-1B7E8E6B134D}"/>
    <cellStyle name="20% - Accent1 3" xfId="8" xr:uid="{00000000-0005-0000-0000-000007000000}"/>
    <cellStyle name="20% - Accent1 3 2" xfId="3396" xr:uid="{D0A2F65B-D4C6-4CCF-8362-6DA68FE21CE8}"/>
    <cellStyle name="20% - Accent1 3 2 2" xfId="7780" xr:uid="{3329922D-0639-4309-A7DD-6E8CD7584BEA}"/>
    <cellStyle name="20% - Accent1 3 3" xfId="6351" xr:uid="{F69CF9AE-BD29-4A85-B63B-645BA4D13DEC}"/>
    <cellStyle name="20% - Accent1 30" xfId="3397" xr:uid="{5FBED365-AE47-4740-AB53-AE4188C85B90}"/>
    <cellStyle name="20% - Accent1 31" xfId="3398" xr:uid="{D4F61815-B76B-4A5F-98CF-5F41E068163C}"/>
    <cellStyle name="20% - Accent1 32" xfId="3399" xr:uid="{E4DBC4AD-CD45-4D44-9B69-72D834B6F6CC}"/>
    <cellStyle name="20% - Accent1 33" xfId="3400" xr:uid="{D20F446B-B95F-49E5-B1E1-BC6BFDC3EEB1}"/>
    <cellStyle name="20% - Accent1 34" xfId="3401" xr:uid="{84A07388-ED9B-4A72-969B-65FFAAE54FBC}"/>
    <cellStyle name="20% - Accent1 35" xfId="3402" xr:uid="{1C0B4D7B-8E11-48BD-B74D-29534B255AE7}"/>
    <cellStyle name="20% - Accent1 36" xfId="3403" xr:uid="{C828415A-5E5F-41CA-BD9E-8F4E71191334}"/>
    <cellStyle name="20% - Accent1 37" xfId="3404" xr:uid="{F152BE4C-1590-4BBB-B598-A19805651ECA}"/>
    <cellStyle name="20% - Accent1 38" xfId="3405" xr:uid="{63A5F5CA-34F8-4362-A026-C7A82430D3F1}"/>
    <cellStyle name="20% - Accent1 39" xfId="3406" xr:uid="{3626FA99-D6BB-41E0-A323-B3DDD036A01C}"/>
    <cellStyle name="20% - Accent1 4" xfId="3407" xr:uid="{B97FA235-525E-4E96-A9A8-8424FA331BF2}"/>
    <cellStyle name="20% - Accent1 4 2" xfId="6352" xr:uid="{F268ED2B-881A-42BF-9902-CEB9E4146321}"/>
    <cellStyle name="20% - Accent1 40" xfId="3408" xr:uid="{6283AC92-ED23-4DBA-8166-F9C23A0E9CF0}"/>
    <cellStyle name="20% - Accent1 41" xfId="3409" xr:uid="{12EB62DB-99A7-4648-AEBD-E4DE45946DEA}"/>
    <cellStyle name="20% - Accent1 42" xfId="3410" xr:uid="{803EEC6A-DF6B-423D-A3AC-6F21FBADAF18}"/>
    <cellStyle name="20% - Accent1 43" xfId="3411" xr:uid="{999636DF-215D-4608-8E8E-31211CDA7A7A}"/>
    <cellStyle name="20% - Accent1 44" xfId="3124" xr:uid="{2BE8CDB3-F7E2-42B1-B1B3-A35FB5D8C8B8}"/>
    <cellStyle name="20% - Accent1 5" xfId="3412" xr:uid="{D9A766EE-116E-4770-B4EB-2564E322F638}"/>
    <cellStyle name="20% - Accent1 5 2" xfId="6353" xr:uid="{D2B505E6-37DA-4159-BF5E-7699FE2E83D4}"/>
    <cellStyle name="20% - Accent1 6" xfId="3413" xr:uid="{E501E582-628C-4DD9-AADD-61D45A4DC56E}"/>
    <cellStyle name="20% - Accent1 6 2" xfId="6354" xr:uid="{DEDA2546-C911-4D5B-ADF4-63211F984F5E}"/>
    <cellStyle name="20% - Accent1 7" xfId="3414" xr:uid="{6E9C06AC-F25F-4E7D-A2FE-EF11B6EC2598}"/>
    <cellStyle name="20% - Accent1 7 2" xfId="6355" xr:uid="{03F83CFD-7D98-4BDB-A7DB-DFF60FAADE78}"/>
    <cellStyle name="20% - Accent1 8" xfId="3415" xr:uid="{19E88602-CB2A-405B-8CEE-ACD000807FFE}"/>
    <cellStyle name="20% - Accent1 8 2" xfId="6356" xr:uid="{BC3F2784-BC88-4F07-BF09-D2EA53C18ABD}"/>
    <cellStyle name="20% - Accent1 9" xfId="3416" xr:uid="{B276C140-28CB-422A-A14F-E0B38C93E58E}"/>
    <cellStyle name="20% - Accent1 9 2" xfId="7781" xr:uid="{811E39D2-CEE8-46CB-84F6-1C808EC2CD49}"/>
    <cellStyle name="20% - Accent2 10" xfId="3417" xr:uid="{993F2209-D4AE-4C2A-BA1D-ACE98EA487EF}"/>
    <cellStyle name="20% - Accent2 10 2" xfId="7782" xr:uid="{C17FFB6E-A819-48C7-BAB7-43F44BCED188}"/>
    <cellStyle name="20% - Accent2 11" xfId="3418" xr:uid="{C1B4890D-0C2C-4338-A6CD-536DA49AB79A}"/>
    <cellStyle name="20% - Accent2 11 2" xfId="7783" xr:uid="{19A85ABD-FCAB-4114-A630-153A4B0C5DD6}"/>
    <cellStyle name="20% - Accent2 12" xfId="3419" xr:uid="{43757F82-3174-4F05-9CC6-7C1F7DD89A27}"/>
    <cellStyle name="20% - Accent2 13" xfId="3420" xr:uid="{EB03BDC4-7556-4D34-B2D5-23FE03A3C220}"/>
    <cellStyle name="20% - Accent2 14" xfId="3421" xr:uid="{BCB6E328-8BDE-401F-946A-16ADF1060D47}"/>
    <cellStyle name="20% - Accent2 15" xfId="3422" xr:uid="{B51A1DBA-E6AB-47D9-B2CB-813B26151C02}"/>
    <cellStyle name="20% - Accent2 16" xfId="3423" xr:uid="{2F7291F3-1639-49AD-9E62-A27E47332EB7}"/>
    <cellStyle name="20% - Accent2 17" xfId="3424" xr:uid="{59CF033D-C58F-455A-85F4-F66C57BCDA4A}"/>
    <cellStyle name="20% - Accent2 18" xfId="3425" xr:uid="{2375EAA4-4922-4294-9B3C-FE7B547928F6}"/>
    <cellStyle name="20% - Accent2 19" xfId="3426" xr:uid="{748D0273-C000-4545-9B0A-D0F1FE446041}"/>
    <cellStyle name="20% - Accent2 2" xfId="9" xr:uid="{00000000-0005-0000-0000-000008000000}"/>
    <cellStyle name="20% - Accent2 2 10" xfId="6357" xr:uid="{FC1B7376-DD3C-4A38-BCBD-CC74DD8FA0FC}"/>
    <cellStyle name="20% - Accent2 2 11" xfId="6358" xr:uid="{70517AD4-8E4E-4B58-BDC4-D0246F67FE16}"/>
    <cellStyle name="20% - Accent2 2 12" xfId="6359" xr:uid="{D2315713-13B1-4639-81F2-D81BDE9C43CD}"/>
    <cellStyle name="20% - Accent2 2 13" xfId="6360" xr:uid="{D8E0367A-150A-4A5D-9F89-F7E70D84C5F8}"/>
    <cellStyle name="20% - Accent2 2 14" xfId="6361" xr:uid="{21652AA3-88CC-4FF7-804C-EFE90C58E457}"/>
    <cellStyle name="20% - Accent2 2 15" xfId="6362" xr:uid="{076A318F-A1CF-4358-B877-DE1887852B8D}"/>
    <cellStyle name="20% - Accent2 2 16" xfId="7784" xr:uid="{975FFB24-2293-4EEF-A35F-FE21E8B5C214}"/>
    <cellStyle name="20% - Accent2 2 2" xfId="6363" xr:uid="{1FAC35BB-1863-4BB8-9A83-37CF01D0F2CE}"/>
    <cellStyle name="20% - Accent2 2 3" xfId="6364" xr:uid="{6BE509C1-F0C5-4C1D-A0D3-FCBD05DEF69B}"/>
    <cellStyle name="20% - Accent2 2 4" xfId="6365" xr:uid="{1814E95F-303E-427D-8E14-BDA88358E34A}"/>
    <cellStyle name="20% - Accent2 2 5" xfId="6366" xr:uid="{5310C29C-77C3-4900-AE20-E7DED7D65090}"/>
    <cellStyle name="20% - Accent2 2 6" xfId="6367" xr:uid="{3A966F46-3879-424A-9D45-2758A1271C20}"/>
    <cellStyle name="20% - Accent2 2 7" xfId="6368" xr:uid="{07DB504A-9703-4212-83BC-B54EA3661DD5}"/>
    <cellStyle name="20% - Accent2 2 8" xfId="6369" xr:uid="{A1F69479-F8E6-47E4-9EAF-3A5742C53A9E}"/>
    <cellStyle name="20% - Accent2 2 9" xfId="6370" xr:uid="{5701AC88-CD9D-449C-8E66-D1DD440D2E91}"/>
    <cellStyle name="20% - Accent2 20" xfId="3427" xr:uid="{972DE253-1805-424E-B7F4-975A7DA131E7}"/>
    <cellStyle name="20% - Accent2 21" xfId="3428" xr:uid="{6D288964-6440-49ED-84A9-03DC03D7B87A}"/>
    <cellStyle name="20% - Accent2 22" xfId="3429" xr:uid="{020D4A60-2B2F-436D-9422-CDD2806C8714}"/>
    <cellStyle name="20% - Accent2 23" xfId="3430" xr:uid="{6531069B-7BF1-4E70-AF28-EA3D5C46D068}"/>
    <cellStyle name="20% - Accent2 24" xfId="3431" xr:uid="{353881D9-53A1-40DD-821E-85DB09164FE3}"/>
    <cellStyle name="20% - Accent2 25" xfId="3432" xr:uid="{7F46CD2F-C50B-471A-8F90-D59107351F46}"/>
    <cellStyle name="20% - Accent2 26" xfId="3433" xr:uid="{D3F90EC3-595B-43A4-AB40-A1E51A38940D}"/>
    <cellStyle name="20% - Accent2 27" xfId="3434" xr:uid="{A2640EE1-4DED-4A50-A1B6-3A4D4E408D5A}"/>
    <cellStyle name="20% - Accent2 28" xfId="3435" xr:uid="{03426BC5-F3F2-4795-9143-FA85886741A5}"/>
    <cellStyle name="20% - Accent2 29" xfId="3436" xr:uid="{7BE9B818-1818-4109-80FC-E79851C59038}"/>
    <cellStyle name="20% - Accent2 3" xfId="10" xr:uid="{00000000-0005-0000-0000-000009000000}"/>
    <cellStyle name="20% - Accent2 3 2" xfId="3437" xr:uid="{47265093-BF77-4623-B493-BCA7476929D2}"/>
    <cellStyle name="20% - Accent2 3 2 2" xfId="7785" xr:uid="{70764B26-FE14-45CF-B3FB-DF3F4F232E37}"/>
    <cellStyle name="20% - Accent2 3 3" xfId="6371" xr:uid="{D0D4D117-2082-4530-9CA5-70FB9B01729D}"/>
    <cellStyle name="20% - Accent2 30" xfId="3438" xr:uid="{ACBDC168-B24A-41EB-93CF-5E79A692F5EF}"/>
    <cellStyle name="20% - Accent2 31" xfId="3439" xr:uid="{F67D1DD6-FA5D-4664-AD3D-CCB8743C2661}"/>
    <cellStyle name="20% - Accent2 32" xfId="3440" xr:uid="{F1A85350-19E4-41A8-81EC-F34FD8D2A940}"/>
    <cellStyle name="20% - Accent2 33" xfId="3441" xr:uid="{47C88B07-25C3-4616-8DDC-F545784789A4}"/>
    <cellStyle name="20% - Accent2 34" xfId="3442" xr:uid="{045A503D-D65A-432C-8135-4FC08E769384}"/>
    <cellStyle name="20% - Accent2 35" xfId="3443" xr:uid="{B8366164-A1D5-4F09-A934-93F173214EDB}"/>
    <cellStyle name="20% - Accent2 36" xfId="3444" xr:uid="{4742837E-61D3-4D2D-9E87-D50C9D2F5E8D}"/>
    <cellStyle name="20% - Accent2 37" xfId="3445" xr:uid="{D737C230-714E-41D4-B0DA-589DEA60F097}"/>
    <cellStyle name="20% - Accent2 38" xfId="3446" xr:uid="{7CF4320C-7F1A-43B9-92F1-327F4F55FE3C}"/>
    <cellStyle name="20% - Accent2 39" xfId="3447" xr:uid="{14F4C8A8-E8AA-4CAF-94FC-BC78CD0B8700}"/>
    <cellStyle name="20% - Accent2 4" xfId="3448" xr:uid="{C166BB1B-EA90-4FEB-817D-80A6F610A3F4}"/>
    <cellStyle name="20% - Accent2 4 2" xfId="6372" xr:uid="{B273AECE-F3F5-4F37-9E07-ADE1D319013F}"/>
    <cellStyle name="20% - Accent2 40" xfId="3449" xr:uid="{4EE8A144-BFC3-402A-A85F-71EB6ABDDE0B}"/>
    <cellStyle name="20% - Accent2 41" xfId="3450" xr:uid="{8B8E2115-319D-4E3C-BE20-44A32AE96C04}"/>
    <cellStyle name="20% - Accent2 42" xfId="3451" xr:uid="{9C384224-5C96-4D6B-9384-724AF9BA0967}"/>
    <cellStyle name="20% - Accent2 43" xfId="3452" xr:uid="{7CA65F48-142C-4C6A-829B-8C573E48E599}"/>
    <cellStyle name="20% - Accent2 44" xfId="3128" xr:uid="{13592EBA-40DC-4E42-BD90-C08DD72F66EC}"/>
    <cellStyle name="20% - Accent2 5" xfId="3453" xr:uid="{631CA389-C9B2-4449-8596-184CBFA542AE}"/>
    <cellStyle name="20% - Accent2 5 2" xfId="6373" xr:uid="{B3B20552-08A6-492F-B4A4-7BC31EEF3A9F}"/>
    <cellStyle name="20% - Accent2 6" xfId="3454" xr:uid="{A70CEB27-3F31-4D04-BEE0-B520DC750009}"/>
    <cellStyle name="20% - Accent2 6 2" xfId="6374" xr:uid="{DF1562DE-E638-41AB-BB3B-91D186A31BEA}"/>
    <cellStyle name="20% - Accent2 7" xfId="3455" xr:uid="{64982F07-4D8E-4606-B54E-0301CC498118}"/>
    <cellStyle name="20% - Accent2 7 2" xfId="6375" xr:uid="{ED8B71E1-99E9-44BE-B61F-81030093DD03}"/>
    <cellStyle name="20% - Accent2 8" xfId="3456" xr:uid="{9997AE4C-5734-4E70-8933-A61D7CFCF97B}"/>
    <cellStyle name="20% - Accent2 8 2" xfId="6376" xr:uid="{7A3E05AB-5771-4B33-8EED-7460FC45883E}"/>
    <cellStyle name="20% - Accent2 9" xfId="3457" xr:uid="{0F2FE365-1483-45C1-B21F-B41017DD0BA1}"/>
    <cellStyle name="20% - Accent2 9 2" xfId="7786" xr:uid="{35F8A3D8-D23D-4C6B-95F1-B90BB3650C5F}"/>
    <cellStyle name="20% - Accent3 10" xfId="3458" xr:uid="{4B026020-E1EF-4F05-8A8E-0E40B877E68F}"/>
    <cellStyle name="20% - Accent3 10 2" xfId="7787" xr:uid="{C58A58D6-8B60-4F03-B15C-A8EC51C5C31F}"/>
    <cellStyle name="20% - Accent3 11" xfId="3459" xr:uid="{CCF1643C-0518-481E-A747-91203764019B}"/>
    <cellStyle name="20% - Accent3 11 2" xfId="7788" xr:uid="{28445383-8818-4659-A658-A7D5D80F1933}"/>
    <cellStyle name="20% - Accent3 12" xfId="3460" xr:uid="{A76DC213-0136-46CD-AA6E-B3D9C8C24977}"/>
    <cellStyle name="20% - Accent3 13" xfId="3461" xr:uid="{B7CD4738-8B87-4A21-8798-AE84F486537A}"/>
    <cellStyle name="20% - Accent3 14" xfId="3462" xr:uid="{950356FD-4DDB-41E0-8748-A94776DA7C30}"/>
    <cellStyle name="20% - Accent3 15" xfId="3463" xr:uid="{0FA763D3-B31A-4837-A349-626903984808}"/>
    <cellStyle name="20% - Accent3 16" xfId="3464" xr:uid="{658A0212-5962-47F6-9745-9AE7ED52C4C3}"/>
    <cellStyle name="20% - Accent3 17" xfId="3465" xr:uid="{3F5382B1-288D-499E-B714-59FAA2DC2652}"/>
    <cellStyle name="20% - Accent3 18" xfId="3466" xr:uid="{39CCC6E1-66B3-4658-9DC6-AA6C02339E9B}"/>
    <cellStyle name="20% - Accent3 19" xfId="3467" xr:uid="{985C005A-6F33-4E98-8FB8-CB9D8247A3BB}"/>
    <cellStyle name="20% - Accent3 2" xfId="11" xr:uid="{00000000-0005-0000-0000-00000A000000}"/>
    <cellStyle name="20% - Accent3 2 10" xfId="6377" xr:uid="{319FD2BC-1DD7-47CE-B037-A48F4E5AA6A4}"/>
    <cellStyle name="20% - Accent3 2 11" xfId="6378" xr:uid="{4620421D-70C6-48F6-B755-2A4501918188}"/>
    <cellStyle name="20% - Accent3 2 12" xfId="6379" xr:uid="{4E84EF14-7A23-492B-9B86-C5D40A445FC7}"/>
    <cellStyle name="20% - Accent3 2 13" xfId="6380" xr:uid="{447D8B1D-345D-49BD-8487-EFE2A9099CDB}"/>
    <cellStyle name="20% - Accent3 2 14" xfId="6381" xr:uid="{CCAF05A6-CB8B-46BC-A6FB-78AFB75B5C76}"/>
    <cellStyle name="20% - Accent3 2 15" xfId="6382" xr:uid="{81E8A4F5-6F90-4A35-AE8F-E65582311A47}"/>
    <cellStyle name="20% - Accent3 2 16" xfId="7789" xr:uid="{81FED099-34EF-4B53-B7A1-84DC455628E9}"/>
    <cellStyle name="20% - Accent3 2 2" xfId="6383" xr:uid="{A0235908-3DCC-462E-99B0-F5EE80D5FF53}"/>
    <cellStyle name="20% - Accent3 2 3" xfId="6384" xr:uid="{D5ADE2EF-A8FC-41DA-B7D0-F83CFE387598}"/>
    <cellStyle name="20% - Accent3 2 4" xfId="6385" xr:uid="{4B69E150-F145-4F48-8FAF-8B0287452483}"/>
    <cellStyle name="20% - Accent3 2 5" xfId="6386" xr:uid="{725434C9-860C-405E-838B-71BDD3187537}"/>
    <cellStyle name="20% - Accent3 2 6" xfId="6387" xr:uid="{4EC94D86-B545-495D-B251-9058F2576C9F}"/>
    <cellStyle name="20% - Accent3 2 7" xfId="6388" xr:uid="{1283B3F5-ACD6-4A5E-ABD4-4E4270230CE2}"/>
    <cellStyle name="20% - Accent3 2 8" xfId="6389" xr:uid="{A4A04747-A588-48CF-9A96-5D310337857B}"/>
    <cellStyle name="20% - Accent3 2 9" xfId="6390" xr:uid="{FDEB845D-4D84-402F-AD4D-D7063DFB0D90}"/>
    <cellStyle name="20% - Accent3 20" xfId="3468" xr:uid="{66F38EBD-9D4D-4431-ACB1-8469858876A8}"/>
    <cellStyle name="20% - Accent3 21" xfId="3469" xr:uid="{4DB13623-54AD-48A8-86BE-281BD486CF90}"/>
    <cellStyle name="20% - Accent3 22" xfId="3470" xr:uid="{B143F342-4FD5-47CE-AC16-1D5E5329650F}"/>
    <cellStyle name="20% - Accent3 23" xfId="3471" xr:uid="{51F66515-BE6C-43BA-9F2C-F3A4CE673D72}"/>
    <cellStyle name="20% - Accent3 24" xfId="3472" xr:uid="{723D659F-F875-42AC-AFE7-F4B94D999769}"/>
    <cellStyle name="20% - Accent3 25" xfId="3473" xr:uid="{876914FE-2D46-4C4A-BBD3-77CD7E14EFD4}"/>
    <cellStyle name="20% - Accent3 26" xfId="3474" xr:uid="{E4C47E32-7ECC-45D3-B570-1670F8F1FFF0}"/>
    <cellStyle name="20% - Accent3 27" xfId="3475" xr:uid="{1792C10C-7068-4050-8D03-B63069D61CF9}"/>
    <cellStyle name="20% - Accent3 28" xfId="3476" xr:uid="{25512876-85A9-4E80-9058-7D24598B6C2E}"/>
    <cellStyle name="20% - Accent3 29" xfId="3477" xr:uid="{97AC0A68-3186-4BCF-A7BD-2D52059C2BA8}"/>
    <cellStyle name="20% - Accent3 3" xfId="12" xr:uid="{00000000-0005-0000-0000-00000B000000}"/>
    <cellStyle name="20% - Accent3 3 2" xfId="3478" xr:uid="{86C2363E-524B-4D10-9A4A-DA1A6334C65A}"/>
    <cellStyle name="20% - Accent3 3 2 2" xfId="7790" xr:uid="{3883AE93-8F5C-47AD-9C63-E134C441B980}"/>
    <cellStyle name="20% - Accent3 3 3" xfId="6391" xr:uid="{539DA7D4-D305-487A-B3B2-0F5A6B6DB631}"/>
    <cellStyle name="20% - Accent3 30" xfId="3479" xr:uid="{325A057F-7D71-44D3-93BD-DF561605252E}"/>
    <cellStyle name="20% - Accent3 31" xfId="3480" xr:uid="{43438B6C-DBD6-4D09-88D8-F06F8B378DDF}"/>
    <cellStyle name="20% - Accent3 32" xfId="3481" xr:uid="{248225C6-1849-4C7B-81D0-B302E96CE20F}"/>
    <cellStyle name="20% - Accent3 33" xfId="3482" xr:uid="{5ACA9C40-3CEC-49E3-9CA7-3E1782BE1166}"/>
    <cellStyle name="20% - Accent3 34" xfId="3483" xr:uid="{75764129-3140-49DE-B61A-0A1530D0B434}"/>
    <cellStyle name="20% - Accent3 35" xfId="3484" xr:uid="{1A064FF0-7DD8-42AD-B929-3C989C92B066}"/>
    <cellStyle name="20% - Accent3 36" xfId="3485" xr:uid="{329A4E50-D5C9-4DF6-B8F9-BBFA4B9BB9D0}"/>
    <cellStyle name="20% - Accent3 37" xfId="3486" xr:uid="{1F46B5CB-5D1A-4C27-92A1-9F5ED84B0740}"/>
    <cellStyle name="20% - Accent3 38" xfId="3487" xr:uid="{57F42F4B-2547-460E-B0C5-4518FC285710}"/>
    <cellStyle name="20% - Accent3 39" xfId="3488" xr:uid="{E51A7DE1-AA83-479A-BC41-E41C2BA798CC}"/>
    <cellStyle name="20% - Accent3 4" xfId="3489" xr:uid="{A4D7DC5C-303E-472F-B172-942EEEF6352C}"/>
    <cellStyle name="20% - Accent3 4 2" xfId="6392" xr:uid="{32532ED0-FC9B-4DE8-A0C5-33E0B34FBAB0}"/>
    <cellStyle name="20% - Accent3 40" xfId="3490" xr:uid="{7E765E36-1713-4F70-9828-299D3CC75AE0}"/>
    <cellStyle name="20% - Accent3 41" xfId="3491" xr:uid="{77F82AAF-260C-4872-910E-51C00E9C9FB3}"/>
    <cellStyle name="20% - Accent3 42" xfId="3492" xr:uid="{A69075BA-A398-4305-8142-20E1363C463E}"/>
    <cellStyle name="20% - Accent3 43" xfId="3493" xr:uid="{0E688379-A345-47A9-B644-70F4BA465FF4}"/>
    <cellStyle name="20% - Accent3 44" xfId="3132" xr:uid="{7F6F5304-B14E-4BC1-9214-FE36BEFF3F83}"/>
    <cellStyle name="20% - Accent3 5" xfId="3494" xr:uid="{99CF4D81-3C29-4F3F-8CBC-BDF1F06937F7}"/>
    <cellStyle name="20% - Accent3 5 2" xfId="6393" xr:uid="{EDFC1F62-F1C8-4F5B-9458-3807E3A446AC}"/>
    <cellStyle name="20% - Accent3 6" xfId="3495" xr:uid="{9A81FDBD-4EDE-4A1B-9AE6-8F887476CB90}"/>
    <cellStyle name="20% - Accent3 6 2" xfId="6394" xr:uid="{ABCF6887-8654-4233-978A-1E7163000C3F}"/>
    <cellStyle name="20% - Accent3 7" xfId="3496" xr:uid="{4904608F-698D-4FDC-B12F-03D2D39BBA32}"/>
    <cellStyle name="20% - Accent3 7 2" xfId="6395" xr:uid="{4CE5D581-50F8-4D78-92CF-F84786EAE69D}"/>
    <cellStyle name="20% - Accent3 8" xfId="3497" xr:uid="{52FD0B67-C0EB-49C9-B7F0-373A72E9AD6A}"/>
    <cellStyle name="20% - Accent3 8 2" xfId="6396" xr:uid="{663FB132-DF1E-4394-87B6-7A04ADD104DE}"/>
    <cellStyle name="20% - Accent3 9" xfId="3498" xr:uid="{E2BA8C2E-8782-4304-9CB4-CB1A219C5E0E}"/>
    <cellStyle name="20% - Accent3 9 2" xfId="7791" xr:uid="{8650A18F-3BBD-422C-9D20-201A0FDA0C89}"/>
    <cellStyle name="20% - Accent4 10" xfId="3499" xr:uid="{B954D8B0-A70C-4153-91DE-29C4ECAB8588}"/>
    <cellStyle name="20% - Accent4 10 2" xfId="7792" xr:uid="{7A6FFFD8-5744-4321-B7CE-0939C5064317}"/>
    <cellStyle name="20% - Accent4 11" xfId="3500" xr:uid="{65390BE3-A142-442D-87B2-A9A24244A051}"/>
    <cellStyle name="20% - Accent4 11 2" xfId="7793" xr:uid="{3BC0E802-0572-4FD8-B084-078D3D6941CA}"/>
    <cellStyle name="20% - Accent4 12" xfId="3501" xr:uid="{5C702F36-4E26-4056-B08B-E760697A1C50}"/>
    <cellStyle name="20% - Accent4 13" xfId="3502" xr:uid="{3F17952F-8F15-4991-A0C5-F5080501879B}"/>
    <cellStyle name="20% - Accent4 14" xfId="3503" xr:uid="{5218A69E-EA66-45F7-9F67-81E188E85481}"/>
    <cellStyle name="20% - Accent4 15" xfId="3504" xr:uid="{55E8555F-36A7-412D-94EF-8D3A0C7D5208}"/>
    <cellStyle name="20% - Accent4 16" xfId="3505" xr:uid="{F47E73D0-E822-4451-AB11-67E662BA8D1B}"/>
    <cellStyle name="20% - Accent4 17" xfId="3506" xr:uid="{44163833-2BE1-42F8-A6CF-5D87106B8EF9}"/>
    <cellStyle name="20% - Accent4 18" xfId="3507" xr:uid="{FC3E844C-8D1C-49C7-82D6-D5527EB3A6D1}"/>
    <cellStyle name="20% - Accent4 19" xfId="3508" xr:uid="{E8F67458-A257-4EE1-AB6E-3AB8D577F233}"/>
    <cellStyle name="20% - Accent4 2" xfId="13" xr:uid="{00000000-0005-0000-0000-00000C000000}"/>
    <cellStyle name="20% - Accent4 2 10" xfId="6397" xr:uid="{AE7F71DC-31AA-47D7-BB19-56446A282CBC}"/>
    <cellStyle name="20% - Accent4 2 11" xfId="6398" xr:uid="{BBFDDFC7-84A3-43AA-93E2-1323117442A6}"/>
    <cellStyle name="20% - Accent4 2 12" xfId="6399" xr:uid="{AEA5092C-3AF8-43E8-B6E3-864A36DD7F6F}"/>
    <cellStyle name="20% - Accent4 2 13" xfId="6400" xr:uid="{7FB38F5C-823C-4D0B-8356-6DB4D1F5A260}"/>
    <cellStyle name="20% - Accent4 2 14" xfId="6401" xr:uid="{21CC1CBE-D228-4CD3-9CA6-66C731C1F480}"/>
    <cellStyle name="20% - Accent4 2 15" xfId="6402" xr:uid="{39732AE9-6F63-4BDF-A1E4-C775ECDCB2ED}"/>
    <cellStyle name="20% - Accent4 2 16" xfId="7794" xr:uid="{F802C0F8-A4A4-46B9-AFE3-7DDE4C7B95A4}"/>
    <cellStyle name="20% - Accent4 2 2" xfId="6403" xr:uid="{6A9FFB59-9082-40A3-817A-03EB81024589}"/>
    <cellStyle name="20% - Accent4 2 3" xfId="6404" xr:uid="{22CC38D9-608D-4A9F-81EA-E008070343EE}"/>
    <cellStyle name="20% - Accent4 2 4" xfId="6405" xr:uid="{E697F088-FD3E-452B-BFCF-0EC27388D31B}"/>
    <cellStyle name="20% - Accent4 2 5" xfId="6406" xr:uid="{F6495061-6FBC-4E1F-B0B8-E4F485F9AE0C}"/>
    <cellStyle name="20% - Accent4 2 6" xfId="6407" xr:uid="{203B57C8-CF6C-4D47-BA0B-04E7CF6F2B1E}"/>
    <cellStyle name="20% - Accent4 2 7" xfId="6408" xr:uid="{68EFF939-C607-46B0-8A59-098C68972515}"/>
    <cellStyle name="20% - Accent4 2 8" xfId="6409" xr:uid="{3692ACB3-91AA-4476-BB43-0A07AA0D3F24}"/>
    <cellStyle name="20% - Accent4 2 9" xfId="6410" xr:uid="{84D82785-0DE0-4343-9A9E-84AC138DC08B}"/>
    <cellStyle name="20% - Accent4 20" xfId="3509" xr:uid="{3ED13EF7-E3AF-4A89-879D-0087E840F504}"/>
    <cellStyle name="20% - Accent4 21" xfId="3510" xr:uid="{79EC759D-EF09-4E26-B65E-2E33C64B0FCE}"/>
    <cellStyle name="20% - Accent4 22" xfId="3511" xr:uid="{EA4CE62A-F5E1-46D7-99D7-A4D9A6A14D5E}"/>
    <cellStyle name="20% - Accent4 23" xfId="3512" xr:uid="{B8E0512F-680C-4572-A9A3-B4780F35B435}"/>
    <cellStyle name="20% - Accent4 24" xfId="3513" xr:uid="{B86E08D7-B2A5-4DDC-AFEF-93DBF8ABAA59}"/>
    <cellStyle name="20% - Accent4 25" xfId="3514" xr:uid="{06F7B3C0-6691-4690-B9E7-91D8F49817A6}"/>
    <cellStyle name="20% - Accent4 26" xfId="3515" xr:uid="{4A47CD3C-C15A-462C-9B50-91845DC5099F}"/>
    <cellStyle name="20% - Accent4 27" xfId="3516" xr:uid="{CE72AB2C-21EE-43BE-A8F6-0D7973ECB603}"/>
    <cellStyle name="20% - Accent4 28" xfId="3517" xr:uid="{D07270DE-CC35-4180-BA90-5E1A0A427928}"/>
    <cellStyle name="20% - Accent4 29" xfId="3518" xr:uid="{FCA1E3A9-AEF9-4270-875E-BB6B590A4CFD}"/>
    <cellStyle name="20% - Accent4 3" xfId="14" xr:uid="{00000000-0005-0000-0000-00000D000000}"/>
    <cellStyle name="20% - Accent4 3 2" xfId="3519" xr:uid="{68289B4B-B636-4134-A623-4D8A05F45B81}"/>
    <cellStyle name="20% - Accent4 3 2 2" xfId="7795" xr:uid="{2B1B94F9-AF6A-433D-A67A-073F0948774C}"/>
    <cellStyle name="20% - Accent4 3 3" xfId="6411" xr:uid="{9309013B-6813-4A8D-A519-6DE9E67A48ED}"/>
    <cellStyle name="20% - Accent4 30" xfId="3520" xr:uid="{C4341ECD-D1ED-4E26-B5F5-CB8B73FBC720}"/>
    <cellStyle name="20% - Accent4 31" xfId="3521" xr:uid="{9907CC4B-87B7-4F11-9382-015B90319352}"/>
    <cellStyle name="20% - Accent4 32" xfId="3522" xr:uid="{D147104E-C07A-40B5-BCD7-AF6369F37136}"/>
    <cellStyle name="20% - Accent4 33" xfId="3523" xr:uid="{6805AD72-9613-421B-A2EC-83902D3946BC}"/>
    <cellStyle name="20% - Accent4 34" xfId="3524" xr:uid="{1743976E-A262-4984-B0DE-EBC19CC932F5}"/>
    <cellStyle name="20% - Accent4 35" xfId="3525" xr:uid="{69B6BCF2-36D2-435A-B614-08A2FF85E116}"/>
    <cellStyle name="20% - Accent4 36" xfId="3526" xr:uid="{46B62F90-AC3E-402D-861A-8B0247C4427D}"/>
    <cellStyle name="20% - Accent4 37" xfId="3527" xr:uid="{4F01B656-FD94-4DC5-9A65-FA2BCF96436B}"/>
    <cellStyle name="20% - Accent4 38" xfId="3528" xr:uid="{ADD18257-D5D4-4127-983E-65CBE3A4C0D6}"/>
    <cellStyle name="20% - Accent4 39" xfId="3529" xr:uid="{BE645420-7A1B-4B56-BCB8-5F34CEC0D4CF}"/>
    <cellStyle name="20% - Accent4 4" xfId="3530" xr:uid="{28D1E98F-A495-4100-86F3-62046DCAA3F7}"/>
    <cellStyle name="20% - Accent4 4 2" xfId="6412" xr:uid="{1AF9FC74-97BD-4806-89D1-3D97F2EDA919}"/>
    <cellStyle name="20% - Accent4 40" xfId="3531" xr:uid="{0251462B-C163-4E14-86F5-B5A18F873652}"/>
    <cellStyle name="20% - Accent4 41" xfId="3532" xr:uid="{D24A471F-0EB5-44C1-B91A-F7E717B77DC6}"/>
    <cellStyle name="20% - Accent4 42" xfId="3533" xr:uid="{4C0DBFCC-85B8-4850-B841-5939D25C0D1F}"/>
    <cellStyle name="20% - Accent4 43" xfId="3534" xr:uid="{96B938D7-0A46-440F-85A7-4C2392529C25}"/>
    <cellStyle name="20% - Accent4 44" xfId="3136" xr:uid="{85C36E43-7816-4127-9602-84CF7CD90BDC}"/>
    <cellStyle name="20% - Accent4 5" xfId="3535" xr:uid="{3E8DF062-EFA0-450F-9CB2-80086E6A64BE}"/>
    <cellStyle name="20% - Accent4 5 2" xfId="6413" xr:uid="{A43C3790-DE5B-4085-82E8-18BD6A4E2B56}"/>
    <cellStyle name="20% - Accent4 6" xfId="3536" xr:uid="{2A00ED0A-85CA-4517-BD0F-ADCE13E9877A}"/>
    <cellStyle name="20% - Accent4 6 2" xfId="6414" xr:uid="{6704EDCA-9F64-4A07-AE99-45F05FD773E7}"/>
    <cellStyle name="20% - Accent4 7" xfId="3537" xr:uid="{608178DE-7A11-4B55-A347-7C49CBCE8D78}"/>
    <cellStyle name="20% - Accent4 7 2" xfId="6415" xr:uid="{B696B237-1CA8-4AA0-9B7C-7594B10B08C3}"/>
    <cellStyle name="20% - Accent4 8" xfId="3538" xr:uid="{5E66EFB7-5064-4B2E-A62B-A3863386CEF5}"/>
    <cellStyle name="20% - Accent4 8 2" xfId="6416" xr:uid="{C34A0640-8872-4E11-BCAF-75D588AA1B48}"/>
    <cellStyle name="20% - Accent4 9" xfId="3539" xr:uid="{6C4D9D18-A917-4D79-B333-D1EC80D03DE6}"/>
    <cellStyle name="20% - Accent4 9 2" xfId="7796" xr:uid="{33495D34-2D22-4D6D-9D27-ACB5ADDE2550}"/>
    <cellStyle name="20% - Accent5 10" xfId="3540" xr:uid="{49625638-EA01-436A-9AD5-A0E369E8BB14}"/>
    <cellStyle name="20% - Accent5 10 2" xfId="7797" xr:uid="{79E5C6A3-F9B5-4F1D-8411-A203540A3A35}"/>
    <cellStyle name="20% - Accent5 11" xfId="3541" xr:uid="{AD54D646-9CF5-4469-82B2-5850410A4F5F}"/>
    <cellStyle name="20% - Accent5 11 2" xfId="7798" xr:uid="{5E340005-09E4-42C1-8C0A-A05F235BB3BE}"/>
    <cellStyle name="20% - Accent5 12" xfId="3542" xr:uid="{E795A3B8-AA5B-49D8-80F7-A8A21D0B1934}"/>
    <cellStyle name="20% - Accent5 13" xfId="3543" xr:uid="{F8C1FA1D-D1BA-4FEB-A4DD-0896E37BFCC8}"/>
    <cellStyle name="20% - Accent5 14" xfId="3544" xr:uid="{297D5752-167D-402A-948D-9574BDEA3489}"/>
    <cellStyle name="20% - Accent5 15" xfId="3545" xr:uid="{927C43C5-A4A5-4CA0-8262-58B85AA7AA65}"/>
    <cellStyle name="20% - Accent5 16" xfId="3546" xr:uid="{B0299150-39F9-45C2-80FA-4F12E02BB321}"/>
    <cellStyle name="20% - Accent5 17" xfId="3547" xr:uid="{2ADD627D-9985-4CD8-866E-2FCC5F628050}"/>
    <cellStyle name="20% - Accent5 18" xfId="3548" xr:uid="{9A3AC387-CE7B-4F5D-94CC-28165BAB72A0}"/>
    <cellStyle name="20% - Accent5 19" xfId="3549" xr:uid="{3773259C-C504-4EF9-A694-7980141D9825}"/>
    <cellStyle name="20% - Accent5 2" xfId="15" xr:uid="{00000000-0005-0000-0000-00000E000000}"/>
    <cellStyle name="20% - Accent5 2 10" xfId="6417" xr:uid="{80169404-3A1A-4066-8744-3D5301D6F731}"/>
    <cellStyle name="20% - Accent5 2 11" xfId="6418" xr:uid="{B5048683-841C-4E1D-85FF-6332DF040D5A}"/>
    <cellStyle name="20% - Accent5 2 12" xfId="6419" xr:uid="{3AF61B42-0AD4-49AB-A24B-DA42702FE0E7}"/>
    <cellStyle name="20% - Accent5 2 13" xfId="6420" xr:uid="{816667B8-1D89-4928-8425-50F1FAA36FEA}"/>
    <cellStyle name="20% - Accent5 2 14" xfId="6421" xr:uid="{4B5FEF92-0416-4B5B-9835-98D3F01E1D19}"/>
    <cellStyle name="20% - Accent5 2 15" xfId="6422" xr:uid="{BAF9BB4E-B4B6-4466-8033-8BF0D0DA3435}"/>
    <cellStyle name="20% - Accent5 2 2" xfId="6423" xr:uid="{4449BB89-1F14-4C8C-BB7D-C49BECC2764E}"/>
    <cellStyle name="20% - Accent5 2 3" xfId="6424" xr:uid="{56D84955-F994-43A3-AA48-34F16AA44DB6}"/>
    <cellStyle name="20% - Accent5 2 4" xfId="6425" xr:uid="{0293F995-4CED-4E1D-9287-0BD2116DA3BE}"/>
    <cellStyle name="20% - Accent5 2 5" xfId="6426" xr:uid="{4986F18B-0C44-4206-BB0E-448898B8EE79}"/>
    <cellStyle name="20% - Accent5 2 6" xfId="6427" xr:uid="{6F8D830D-4619-4C1E-8C85-E745A5BA7B06}"/>
    <cellStyle name="20% - Accent5 2 7" xfId="6428" xr:uid="{BB3F3F9C-3D25-4D55-945D-482E18A735F0}"/>
    <cellStyle name="20% - Accent5 2 8" xfId="6429" xr:uid="{F12A8A28-EAC7-4772-8362-B596CBF6DF94}"/>
    <cellStyle name="20% - Accent5 2 9" xfId="6430" xr:uid="{0A4EDD9E-FD8C-4BAE-B195-AFE9F0A610A8}"/>
    <cellStyle name="20% - Accent5 20" xfId="3550" xr:uid="{AFB5CDAD-24B7-411C-9750-E76FA5FE068A}"/>
    <cellStyle name="20% - Accent5 21" xfId="3551" xr:uid="{2B4C9E7B-3050-47E2-ADCD-A466D1961BAF}"/>
    <cellStyle name="20% - Accent5 22" xfId="3552" xr:uid="{F862218D-EBDE-489B-B89E-9DDD35190311}"/>
    <cellStyle name="20% - Accent5 23" xfId="3553" xr:uid="{D3C18DAF-F284-40C1-AE24-ED331C4D2FB4}"/>
    <cellStyle name="20% - Accent5 24" xfId="3554" xr:uid="{CC221336-0D9A-4448-A3ED-C339857F77F7}"/>
    <cellStyle name="20% - Accent5 25" xfId="3555" xr:uid="{BCA61370-FBBA-4FAD-8903-B8D2E6EAF12C}"/>
    <cellStyle name="20% - Accent5 26" xfId="3556" xr:uid="{C18EC39B-5565-486E-A4A6-CAC32AD2BA5F}"/>
    <cellStyle name="20% - Accent5 27" xfId="3557" xr:uid="{FDC94FF1-0AC5-4443-9947-A7B5BAF0BEAB}"/>
    <cellStyle name="20% - Accent5 28" xfId="3558" xr:uid="{4AC1B618-59F4-4615-BDDE-7BF0C9EFCC06}"/>
    <cellStyle name="20% - Accent5 29" xfId="3559" xr:uid="{287A363C-5A91-4CAA-9804-3BC1D25A1589}"/>
    <cellStyle name="20% - Accent5 3" xfId="16" xr:uid="{00000000-0005-0000-0000-00000F000000}"/>
    <cellStyle name="20% - Accent5 3 2" xfId="3560" xr:uid="{800F4156-8472-4936-A452-35EB6D4EFCBA}"/>
    <cellStyle name="20% - Accent5 30" xfId="3561" xr:uid="{B29F3F05-9FA4-492C-B47F-F13F1DA7BEE0}"/>
    <cellStyle name="20% - Accent5 31" xfId="3562" xr:uid="{661F73B4-5293-4C79-85DF-5C1A8500D8B2}"/>
    <cellStyle name="20% - Accent5 32" xfId="3563" xr:uid="{17B0E90F-DBDE-4645-9DEE-034A370613A0}"/>
    <cellStyle name="20% - Accent5 33" xfId="3564" xr:uid="{DC7E7D4E-4B83-4372-BD50-8B0896DDFC25}"/>
    <cellStyle name="20% - Accent5 34" xfId="3565" xr:uid="{ACBADEE0-1202-4195-A0B2-89F0C0362BB4}"/>
    <cellStyle name="20% - Accent5 35" xfId="3566" xr:uid="{53C0657F-16DD-497D-A56D-622B53C12123}"/>
    <cellStyle name="20% - Accent5 36" xfId="3567" xr:uid="{171EB828-C563-4F18-B14D-F8597FB5B6C2}"/>
    <cellStyle name="20% - Accent5 37" xfId="3568" xr:uid="{4F90C346-87B5-4782-B916-253FCADB8D71}"/>
    <cellStyle name="20% - Accent5 38" xfId="3569" xr:uid="{033B96B3-DEFF-47D3-9C30-25F3BCFE66C1}"/>
    <cellStyle name="20% - Accent5 39" xfId="3570" xr:uid="{17DAF101-E58F-4556-B833-4BDD3A6ABAFC}"/>
    <cellStyle name="20% - Accent5 4" xfId="3571" xr:uid="{F6D93081-920B-4B16-99C1-F5AE6AD056D5}"/>
    <cellStyle name="20% - Accent5 40" xfId="3572" xr:uid="{F104706A-F931-43D6-87C7-722B2485B93E}"/>
    <cellStyle name="20% - Accent5 41" xfId="3573" xr:uid="{A495D326-4C56-4AA2-A6DE-5AE3E3D88376}"/>
    <cellStyle name="20% - Accent5 42" xfId="3574" xr:uid="{1B91E431-C083-480C-844A-275674D8D47F}"/>
    <cellStyle name="20% - Accent5 43" xfId="3575" xr:uid="{09DF18C7-E779-444A-9854-E4C26083E4B1}"/>
    <cellStyle name="20% - Accent5 44" xfId="3140" xr:uid="{A057B97D-74CB-45B2-84DA-E9D99258D957}"/>
    <cellStyle name="20% - Accent5 5" xfId="3576" xr:uid="{43285864-E964-40DF-B380-F7B1908DE585}"/>
    <cellStyle name="20% - Accent5 6" xfId="3577" xr:uid="{579EC68B-F965-4084-B68E-761FB4CCC259}"/>
    <cellStyle name="20% - Accent5 7" xfId="3578" xr:uid="{2EFC3425-2017-4325-90F3-BC3A7D9394A4}"/>
    <cellStyle name="20% - Accent5 8" xfId="3579" xr:uid="{773887D0-311D-4F25-BB4B-FBD7002AAFFB}"/>
    <cellStyle name="20% - Accent5 9" xfId="3580" xr:uid="{791952EA-F5BB-4350-A8A3-043AA81F096B}"/>
    <cellStyle name="20% - Accent5 9 2" xfId="7799" xr:uid="{DF03B185-E3DE-469C-A3C6-5D97DA005410}"/>
    <cellStyle name="20% - Accent6 10" xfId="3581" xr:uid="{0CF4A708-9DDD-4642-BC9F-38AE561F0508}"/>
    <cellStyle name="20% - Accent6 10 2" xfId="7800" xr:uid="{F7C4E1A4-FDC2-41C9-9AE3-31A52717E84B}"/>
    <cellStyle name="20% - Accent6 11" xfId="3582" xr:uid="{C9D55C70-4EDA-425B-8D90-046BE5FC1D68}"/>
    <cellStyle name="20% - Accent6 11 2" xfId="7801" xr:uid="{0724C6A8-3877-4075-9494-A0324F949AA7}"/>
    <cellStyle name="20% - Accent6 12" xfId="3583" xr:uid="{6652DDED-662A-4E53-9828-AF179B88F3BE}"/>
    <cellStyle name="20% - Accent6 13" xfId="3584" xr:uid="{82169175-5301-4BD5-AAEA-3401032B3B0D}"/>
    <cellStyle name="20% - Accent6 14" xfId="3585" xr:uid="{80CCFD1E-18DB-4935-B9C4-022D1C4C667D}"/>
    <cellStyle name="20% - Accent6 15" xfId="3586" xr:uid="{24B3B497-3A50-4462-A1B5-B9E2CDE93806}"/>
    <cellStyle name="20% - Accent6 16" xfId="3587" xr:uid="{5C0B73BE-0C88-4253-8743-66598C8F974C}"/>
    <cellStyle name="20% - Accent6 17" xfId="3588" xr:uid="{01C1F66F-C316-4C6D-860E-19AEA4128924}"/>
    <cellStyle name="20% - Accent6 18" xfId="3589" xr:uid="{99E71EDB-96C5-4E91-A045-7CE986C49FD1}"/>
    <cellStyle name="20% - Accent6 19" xfId="3590" xr:uid="{EDF32E93-359C-4CE4-A1AC-AC0708CFD2C7}"/>
    <cellStyle name="20% - Accent6 2" xfId="17" xr:uid="{00000000-0005-0000-0000-000010000000}"/>
    <cellStyle name="20% - Accent6 2 10" xfId="6431" xr:uid="{23FED5C2-41D9-4D0B-9FBB-221BAFC04201}"/>
    <cellStyle name="20% - Accent6 2 11" xfId="6432" xr:uid="{43FB5BE9-1603-45C6-ABC4-1863582ECC5F}"/>
    <cellStyle name="20% - Accent6 2 12" xfId="6433" xr:uid="{61CB0DF1-7900-42E2-A6FD-DCB5378F539C}"/>
    <cellStyle name="20% - Accent6 2 13" xfId="6434" xr:uid="{43814765-3A07-4F32-A21D-2B85E4D6C0D7}"/>
    <cellStyle name="20% - Accent6 2 14" xfId="6435" xr:uid="{822D4E41-8396-43E7-9C57-96773B73C884}"/>
    <cellStyle name="20% - Accent6 2 15" xfId="6436" xr:uid="{D9223D37-1F67-4398-AD24-948CA4AAE289}"/>
    <cellStyle name="20% - Accent6 2 16" xfId="7802" xr:uid="{BD88C435-5999-413B-B038-EC19D53B3730}"/>
    <cellStyle name="20% - Accent6 2 2" xfId="6437" xr:uid="{0ED19954-1859-4DCF-B1E1-3A83B1F20DDF}"/>
    <cellStyle name="20% - Accent6 2 3" xfId="6438" xr:uid="{E13F53E1-1E13-43ED-9CEF-9A5624A913CA}"/>
    <cellStyle name="20% - Accent6 2 4" xfId="6439" xr:uid="{4C0F5743-1399-42CA-835B-D59FA3CF41B4}"/>
    <cellStyle name="20% - Accent6 2 5" xfId="6440" xr:uid="{72236A17-D014-4740-A272-EB344F8CF8DC}"/>
    <cellStyle name="20% - Accent6 2 6" xfId="6441" xr:uid="{70F9AF83-3B3F-47DD-A26B-796374CCD301}"/>
    <cellStyle name="20% - Accent6 2 7" xfId="6442" xr:uid="{68FB6717-F022-4DD4-91E5-01F6F886CF02}"/>
    <cellStyle name="20% - Accent6 2 8" xfId="6443" xr:uid="{2D44F2FA-5329-4001-B323-6EED890A42A2}"/>
    <cellStyle name="20% - Accent6 2 9" xfId="6444" xr:uid="{59711FBF-BB18-49CB-B0EE-D0455EDCBA0E}"/>
    <cellStyle name="20% - Accent6 20" xfId="3591" xr:uid="{2D18FD84-CFB8-41F3-9F0F-93BB3E36B784}"/>
    <cellStyle name="20% - Accent6 21" xfId="3592" xr:uid="{FF8FC806-ADE0-4C73-BC2A-C3532B07DD40}"/>
    <cellStyle name="20% - Accent6 22" xfId="3593" xr:uid="{3F7AE890-C464-4DBE-BE85-8F92436839DB}"/>
    <cellStyle name="20% - Accent6 23" xfId="3594" xr:uid="{A59E25C0-418D-4414-A96E-A44A3A7B4268}"/>
    <cellStyle name="20% - Accent6 24" xfId="3595" xr:uid="{30E791E7-A075-459E-B057-B862DC0F0637}"/>
    <cellStyle name="20% - Accent6 25" xfId="3596" xr:uid="{DACF91A8-BB5A-4BD2-BD48-B63F12B4074E}"/>
    <cellStyle name="20% - Accent6 26" xfId="3597" xr:uid="{638B368F-534B-4826-93DE-C1ECCF7B7A66}"/>
    <cellStyle name="20% - Accent6 27" xfId="3598" xr:uid="{F2EB0481-2742-4139-ACA5-3979928761A7}"/>
    <cellStyle name="20% - Accent6 28" xfId="3599" xr:uid="{EFDA5347-B280-46A0-A24A-43F23C9A9682}"/>
    <cellStyle name="20% - Accent6 29" xfId="3600" xr:uid="{7F9CD97B-D146-4FFA-89EE-7A4CF9843F39}"/>
    <cellStyle name="20% - Accent6 3" xfId="18" xr:uid="{00000000-0005-0000-0000-000011000000}"/>
    <cellStyle name="20% - Accent6 3 2" xfId="3601" xr:uid="{8F2A2692-B920-4E6C-A181-9B263F5D56F4}"/>
    <cellStyle name="20% - Accent6 3 2 2" xfId="7803" xr:uid="{67698DB6-C0B6-4254-A8F2-BC919C618D05}"/>
    <cellStyle name="20% - Accent6 3 3" xfId="6445" xr:uid="{3631E047-DA6D-4566-9AC9-0122B9F0DE6C}"/>
    <cellStyle name="20% - Accent6 30" xfId="3602" xr:uid="{AB8EA455-3101-4C98-822F-82D6EB81C794}"/>
    <cellStyle name="20% - Accent6 31" xfId="3603" xr:uid="{FB6BC937-B860-40B2-9E55-632ACAC742E4}"/>
    <cellStyle name="20% - Accent6 32" xfId="3604" xr:uid="{2B0A598D-6D5A-483C-B375-9108C9343153}"/>
    <cellStyle name="20% - Accent6 33" xfId="3605" xr:uid="{84C90A1F-23E3-4D53-B5A6-3AC6EFCDA179}"/>
    <cellStyle name="20% - Accent6 34" xfId="3606" xr:uid="{0D4622A8-C2E3-464F-98E1-5A634541EB93}"/>
    <cellStyle name="20% - Accent6 35" xfId="3607" xr:uid="{8A5F8F4C-D628-4AF5-BBA8-E3AB4C8BD30C}"/>
    <cellStyle name="20% - Accent6 36" xfId="3608" xr:uid="{07508F0C-A3D0-44E6-8A84-43D8F36F02F7}"/>
    <cellStyle name="20% - Accent6 37" xfId="3609" xr:uid="{D4B40D26-7C83-4509-8BBD-32D8F1C050AF}"/>
    <cellStyle name="20% - Accent6 38" xfId="3610" xr:uid="{6A5533F0-57BA-4E9D-8020-24F3751555CB}"/>
    <cellStyle name="20% - Accent6 39" xfId="3611" xr:uid="{E687FC61-EDF4-4519-A871-75E4C2FFFA4A}"/>
    <cellStyle name="20% - Accent6 4" xfId="3612" xr:uid="{BA29A19B-E09D-4A22-90E5-33389EA33121}"/>
    <cellStyle name="20% - Accent6 4 2" xfId="6446" xr:uid="{825AF360-6E7F-4E90-A484-F986FE2F9FDD}"/>
    <cellStyle name="20% - Accent6 40" xfId="3613" xr:uid="{4101E1C5-9EB1-4FFA-9EF3-32A3152E87CD}"/>
    <cellStyle name="20% - Accent6 41" xfId="3614" xr:uid="{6D00B16F-C04C-49E7-B423-6FE2717DCAFA}"/>
    <cellStyle name="20% - Accent6 42" xfId="3615" xr:uid="{94F6AA97-76ED-4DC4-91F0-15EE47F5B16C}"/>
    <cellStyle name="20% - Accent6 43" xfId="3616" xr:uid="{5F3B234F-643E-457B-BD22-53EBEAB682E3}"/>
    <cellStyle name="20% - Accent6 44" xfId="3617" xr:uid="{1E4C2DF5-697E-4E82-8459-D38885EC020A}"/>
    <cellStyle name="20% - Accent6 44 2" xfId="7804" xr:uid="{9AE22571-8D75-4DC5-872A-C4FB0A7A036D}"/>
    <cellStyle name="20% - Accent6 45" xfId="3144" xr:uid="{7295543D-3FF9-41BC-B624-C0A5D0F96396}"/>
    <cellStyle name="20% - Accent6 5" xfId="3618" xr:uid="{8AABCE03-1BD9-440B-A000-029124DD8DAE}"/>
    <cellStyle name="20% - Accent6 5 2" xfId="6447" xr:uid="{1A6F3AF2-C0EF-4895-BC76-E5E7F02493A2}"/>
    <cellStyle name="20% - Accent6 6" xfId="3619" xr:uid="{61677EC0-117B-41F5-AFDD-31DFE67A177D}"/>
    <cellStyle name="20% - Accent6 6 2" xfId="6448" xr:uid="{406AD082-1213-4CA9-A3CE-F3BB5D3BC03C}"/>
    <cellStyle name="20% - Accent6 7" xfId="3620" xr:uid="{1EFDE7BE-B86D-414D-B967-3A0CC62065D0}"/>
    <cellStyle name="20% - Accent6 7 2" xfId="6449" xr:uid="{79DD1843-0161-4B61-9418-0339AFB19923}"/>
    <cellStyle name="20% - Accent6 8" xfId="3621" xr:uid="{AA4A49EC-25BF-41B9-BA3F-1EFE0BE69068}"/>
    <cellStyle name="20% - Accent6 8 2" xfId="6450" xr:uid="{5E93274E-C495-4242-8D0B-CD91412DFA05}"/>
    <cellStyle name="20% - Accent6 9" xfId="3622" xr:uid="{DDC8B952-26C0-4C14-ACEE-26D1D08B2975}"/>
    <cellStyle name="20% - Accent6 9 2" xfId="7805" xr:uid="{7AECC6B7-FB3E-4DFE-A6FE-6CAD1110FD2A}"/>
    <cellStyle name="20% - akcent 1" xfId="1688" xr:uid="{9892F055-2FE9-4DEE-92EB-F4779F9A6E6F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0_COM_BND" xfId="1689" xr:uid="{12445A46-C561-4C8D-9EA1-0CA69D65D0EA}"/>
    <cellStyle name="20% - akcent 1 11" xfId="22" xr:uid="{00000000-0005-0000-0000-000015000000}"/>
    <cellStyle name="20% - akcent 1 11 2" xfId="1691" xr:uid="{00DA465F-B850-495F-99CF-51BE70C59A04}"/>
    <cellStyle name="20% - akcent 1 11 3" xfId="1692" xr:uid="{8601B6D1-EE0E-492B-BEC2-CFCBA6849143}"/>
    <cellStyle name="20% - akcent 1 11 4" xfId="1690" xr:uid="{409F3E2D-211E-4F59-AF28-A73969F30032}"/>
    <cellStyle name="20% - akcent 1 12" xfId="23" xr:uid="{00000000-0005-0000-0000-000016000000}"/>
    <cellStyle name="20% - akcent 1 13" xfId="24" xr:uid="{00000000-0005-0000-0000-000017000000}"/>
    <cellStyle name="20% - akcent 1 14" xfId="25" xr:uid="{00000000-0005-0000-0000-000018000000}"/>
    <cellStyle name="20% - akcent 1 15" xfId="26" xr:uid="{00000000-0005-0000-0000-000019000000}"/>
    <cellStyle name="20% - akcent 1 15 2" xfId="2782" xr:uid="{A8F573DD-06D8-4342-99E9-8450252AE364}"/>
    <cellStyle name="20% - akcent 1 15 3" xfId="2781" xr:uid="{AB0249D0-172D-4981-9E6C-1420A034DDB4}"/>
    <cellStyle name="20% - akcent 1 15 4" xfId="1693" xr:uid="{9C3031BC-507B-491D-A90B-9EC02D1ABB97}"/>
    <cellStyle name="20% - akcent 1 16" xfId="27" xr:uid="{00000000-0005-0000-0000-00001A000000}"/>
    <cellStyle name="20% - akcent 1 17" xfId="28" xr:uid="{00000000-0005-0000-0000-00001B000000}"/>
    <cellStyle name="20% - akcent 1 18" xfId="29" xr:uid="{00000000-0005-0000-0000-00001C000000}"/>
    <cellStyle name="20% - akcent 1 19" xfId="30" xr:uid="{00000000-0005-0000-0000-00001D000000}"/>
    <cellStyle name="20% - akcent 1 2" xfId="31" xr:uid="{00000000-0005-0000-0000-00001E000000}"/>
    <cellStyle name="20% - akcent 1 20" xfId="32" xr:uid="{00000000-0005-0000-0000-00001F000000}"/>
    <cellStyle name="20% - akcent 1 3" xfId="33" xr:uid="{00000000-0005-0000-0000-000020000000}"/>
    <cellStyle name="20% - akcent 1 4" xfId="34" xr:uid="{00000000-0005-0000-0000-000021000000}"/>
    <cellStyle name="20% - akcent 1 5" xfId="35" xr:uid="{00000000-0005-0000-0000-000022000000}"/>
    <cellStyle name="20% - akcent 1 6" xfId="36" xr:uid="{00000000-0005-0000-0000-000023000000}"/>
    <cellStyle name="20% - akcent 1 7" xfId="37" xr:uid="{00000000-0005-0000-0000-000024000000}"/>
    <cellStyle name="20% - akcent 1 8" xfId="38" xr:uid="{00000000-0005-0000-0000-000025000000}"/>
    <cellStyle name="20% - akcent 1 9" xfId="39" xr:uid="{00000000-0005-0000-0000-000026000000}"/>
    <cellStyle name="20% - akcent 1 9 2" xfId="40" xr:uid="{00000000-0005-0000-0000-000027000000}"/>
    <cellStyle name="20% - akcent 1 9 3" xfId="41" xr:uid="{00000000-0005-0000-0000-000028000000}"/>
    <cellStyle name="20% - akcent 1 9_COM_BND" xfId="1694" xr:uid="{F964A93C-B7D5-425E-9877-5D98589C557F}"/>
    <cellStyle name="20% - akcent 1_D_HEAT" xfId="1695" xr:uid="{2F1CA7C2-6BDC-45F4-980E-0E5BAF6FA739}"/>
    <cellStyle name="20% - akcent 2" xfId="1696" xr:uid="{96BE39A6-7FD8-49C6-A171-A1B650F849FB}"/>
    <cellStyle name="20% - akcent 2 10" xfId="42" xr:uid="{00000000-0005-0000-0000-000029000000}"/>
    <cellStyle name="20% - akcent 2 10 2" xfId="43" xr:uid="{00000000-0005-0000-0000-00002A000000}"/>
    <cellStyle name="20% - akcent 2 10 3" xfId="44" xr:uid="{00000000-0005-0000-0000-00002B000000}"/>
    <cellStyle name="20% - akcent 2 10_COM_BND" xfId="1697" xr:uid="{86D45115-5CD1-413D-A2E8-DAE994D95708}"/>
    <cellStyle name="20% - akcent 2 11" xfId="45" xr:uid="{00000000-0005-0000-0000-00002C000000}"/>
    <cellStyle name="20% - akcent 2 11 2" xfId="1699" xr:uid="{267C119A-FAF9-4866-8282-DB2723D73E93}"/>
    <cellStyle name="20% - akcent 2 11 3" xfId="1700" xr:uid="{9222B195-E254-4E61-8446-8EA5680F1F8F}"/>
    <cellStyle name="20% - akcent 2 11 4" xfId="1698" xr:uid="{07440C66-A2DF-4B10-8285-D04C662E40C1}"/>
    <cellStyle name="20% - akcent 2 12" xfId="46" xr:uid="{00000000-0005-0000-0000-00002D000000}"/>
    <cellStyle name="20% - akcent 2 13" xfId="47" xr:uid="{00000000-0005-0000-0000-00002E000000}"/>
    <cellStyle name="20% - akcent 2 14" xfId="48" xr:uid="{00000000-0005-0000-0000-00002F000000}"/>
    <cellStyle name="20% - akcent 2 15" xfId="49" xr:uid="{00000000-0005-0000-0000-000030000000}"/>
    <cellStyle name="20% - akcent 2 15 2" xfId="2784" xr:uid="{4A034861-581D-4193-84CF-77FC664FCA74}"/>
    <cellStyle name="20% - akcent 2 15 3" xfId="2783" xr:uid="{89D9F9EB-8421-4420-B46D-FA1E5462574D}"/>
    <cellStyle name="20% - akcent 2 15 4" xfId="1701" xr:uid="{0F67749D-9354-4E75-96DA-7C0C39AAD3DD}"/>
    <cellStyle name="20% - akcent 2 16" xfId="50" xr:uid="{00000000-0005-0000-0000-000031000000}"/>
    <cellStyle name="20% - akcent 2 17" xfId="51" xr:uid="{00000000-0005-0000-0000-000032000000}"/>
    <cellStyle name="20% - akcent 2 18" xfId="52" xr:uid="{00000000-0005-0000-0000-000033000000}"/>
    <cellStyle name="20% - akcent 2 19" xfId="53" xr:uid="{00000000-0005-0000-0000-000034000000}"/>
    <cellStyle name="20% - akcent 2 2" xfId="54" xr:uid="{00000000-0005-0000-0000-000035000000}"/>
    <cellStyle name="20% - akcent 2 20" xfId="55" xr:uid="{00000000-0005-0000-0000-000036000000}"/>
    <cellStyle name="20% - akcent 2 3" xfId="56" xr:uid="{00000000-0005-0000-0000-000037000000}"/>
    <cellStyle name="20% - akcent 2 4" xfId="57" xr:uid="{00000000-0005-0000-0000-000038000000}"/>
    <cellStyle name="20% - akcent 2 5" xfId="58" xr:uid="{00000000-0005-0000-0000-000039000000}"/>
    <cellStyle name="20% - akcent 2 6" xfId="59" xr:uid="{00000000-0005-0000-0000-00003A000000}"/>
    <cellStyle name="20% - akcent 2 7" xfId="60" xr:uid="{00000000-0005-0000-0000-00003B000000}"/>
    <cellStyle name="20% - akcent 2 8" xfId="61" xr:uid="{00000000-0005-0000-0000-00003C000000}"/>
    <cellStyle name="20% - akcent 2 9" xfId="62" xr:uid="{00000000-0005-0000-0000-00003D000000}"/>
    <cellStyle name="20% - akcent 2 9 2" xfId="63" xr:uid="{00000000-0005-0000-0000-00003E000000}"/>
    <cellStyle name="20% - akcent 2 9 3" xfId="64" xr:uid="{00000000-0005-0000-0000-00003F000000}"/>
    <cellStyle name="20% - akcent 2 9_COM_BND" xfId="1702" xr:uid="{D481EBF8-5DC2-4427-A4D7-8FC732193851}"/>
    <cellStyle name="20% - akcent 2_D_HEAT" xfId="1703" xr:uid="{5B8509E6-F146-48F9-A06E-4793BB3E42A8}"/>
    <cellStyle name="20% - akcent 3" xfId="1704" xr:uid="{69A3AC9A-9478-4CB4-8DB4-B9D78DF520F3}"/>
    <cellStyle name="20% - akcent 3 10" xfId="65" xr:uid="{00000000-0005-0000-0000-000040000000}"/>
    <cellStyle name="20% - akcent 3 10 2" xfId="66" xr:uid="{00000000-0005-0000-0000-000041000000}"/>
    <cellStyle name="20% - akcent 3 10 3" xfId="67" xr:uid="{00000000-0005-0000-0000-000042000000}"/>
    <cellStyle name="20% - akcent 3 10_COM_BND" xfId="1705" xr:uid="{C1744BBA-851E-46D1-9484-10B0BCDFA576}"/>
    <cellStyle name="20% - akcent 3 11" xfId="68" xr:uid="{00000000-0005-0000-0000-000043000000}"/>
    <cellStyle name="20% - akcent 3 11 2" xfId="1707" xr:uid="{72FC0F02-4D81-430A-9A09-2C1CAF4CEA89}"/>
    <cellStyle name="20% - akcent 3 11 3" xfId="1708" xr:uid="{35E83B91-4911-4DE8-B7E2-A95243D40902}"/>
    <cellStyle name="20% - akcent 3 11 4" xfId="1706" xr:uid="{F704B7CF-A3D2-4F39-BDD1-9A6838ED283A}"/>
    <cellStyle name="20% - akcent 3 12" xfId="69" xr:uid="{00000000-0005-0000-0000-000044000000}"/>
    <cellStyle name="20% - akcent 3 13" xfId="70" xr:uid="{00000000-0005-0000-0000-000045000000}"/>
    <cellStyle name="20% - akcent 3 14" xfId="71" xr:uid="{00000000-0005-0000-0000-000046000000}"/>
    <cellStyle name="20% - akcent 3 15" xfId="72" xr:uid="{00000000-0005-0000-0000-000047000000}"/>
    <cellStyle name="20% - akcent 3 15 2" xfId="2786" xr:uid="{D21FE13D-67FE-4EC7-8F16-2DF8F831C212}"/>
    <cellStyle name="20% - akcent 3 15 3" xfId="2785" xr:uid="{E4D6A384-16BD-43B4-95FE-04550EF3F4FB}"/>
    <cellStyle name="20% - akcent 3 15 4" xfId="1709" xr:uid="{AF9E3650-0FA6-4D93-B1DB-40491AC05025}"/>
    <cellStyle name="20% - akcent 3 16" xfId="73" xr:uid="{00000000-0005-0000-0000-000048000000}"/>
    <cellStyle name="20% - akcent 3 17" xfId="74" xr:uid="{00000000-0005-0000-0000-000049000000}"/>
    <cellStyle name="20% - akcent 3 18" xfId="75" xr:uid="{00000000-0005-0000-0000-00004A000000}"/>
    <cellStyle name="20% - akcent 3 19" xfId="76" xr:uid="{00000000-0005-0000-0000-00004B000000}"/>
    <cellStyle name="20% - akcent 3 2" xfId="77" xr:uid="{00000000-0005-0000-0000-00004C000000}"/>
    <cellStyle name="20% - akcent 3 20" xfId="78" xr:uid="{00000000-0005-0000-0000-00004D000000}"/>
    <cellStyle name="20% - akcent 3 3" xfId="79" xr:uid="{00000000-0005-0000-0000-00004E000000}"/>
    <cellStyle name="20% - akcent 3 4" xfId="80" xr:uid="{00000000-0005-0000-0000-00004F000000}"/>
    <cellStyle name="20% - akcent 3 5" xfId="81" xr:uid="{00000000-0005-0000-0000-000050000000}"/>
    <cellStyle name="20% - akcent 3 6" xfId="82" xr:uid="{00000000-0005-0000-0000-000051000000}"/>
    <cellStyle name="20% - akcent 3 7" xfId="83" xr:uid="{00000000-0005-0000-0000-000052000000}"/>
    <cellStyle name="20% - akcent 3 8" xfId="84" xr:uid="{00000000-0005-0000-0000-000053000000}"/>
    <cellStyle name="20% - akcent 3 9" xfId="85" xr:uid="{00000000-0005-0000-0000-000054000000}"/>
    <cellStyle name="20% - akcent 3 9 2" xfId="86" xr:uid="{00000000-0005-0000-0000-000055000000}"/>
    <cellStyle name="20% - akcent 3 9 3" xfId="87" xr:uid="{00000000-0005-0000-0000-000056000000}"/>
    <cellStyle name="20% - akcent 3 9_COM_BND" xfId="1710" xr:uid="{1388E014-8FBE-40CC-A9DE-D65FB9938334}"/>
    <cellStyle name="20% - akcent 3_D_HEAT" xfId="1711" xr:uid="{7978B555-FBE7-47DE-A7EB-BED3828FF4B9}"/>
    <cellStyle name="20% - akcent 4" xfId="1712" xr:uid="{C5C4736A-5E72-4F13-8584-611C92329BF2}"/>
    <cellStyle name="20% - akcent 4 10" xfId="88" xr:uid="{00000000-0005-0000-0000-000057000000}"/>
    <cellStyle name="20% - akcent 4 10 2" xfId="89" xr:uid="{00000000-0005-0000-0000-000058000000}"/>
    <cellStyle name="20% - akcent 4 10 3" xfId="90" xr:uid="{00000000-0005-0000-0000-000059000000}"/>
    <cellStyle name="20% - akcent 4 10_COM_BND" xfId="1713" xr:uid="{A4D5F6B4-0626-4A8D-982F-1FEBA3577D0B}"/>
    <cellStyle name="20% - akcent 4 11" xfId="91" xr:uid="{00000000-0005-0000-0000-00005A000000}"/>
    <cellStyle name="20% - akcent 4 11 2" xfId="1715" xr:uid="{4DD20FF1-1739-4F33-9248-70189B5C355B}"/>
    <cellStyle name="20% - akcent 4 11 3" xfId="1716" xr:uid="{3C3C6055-478E-482F-9CF9-BC694A66A5C7}"/>
    <cellStyle name="20% - akcent 4 11 4" xfId="1714" xr:uid="{D67690DB-6DC1-41F8-A851-7720AFD31C35}"/>
    <cellStyle name="20% - akcent 4 12" xfId="92" xr:uid="{00000000-0005-0000-0000-00005B000000}"/>
    <cellStyle name="20% - akcent 4 13" xfId="93" xr:uid="{00000000-0005-0000-0000-00005C000000}"/>
    <cellStyle name="20% - akcent 4 14" xfId="94" xr:uid="{00000000-0005-0000-0000-00005D000000}"/>
    <cellStyle name="20% - akcent 4 15" xfId="95" xr:uid="{00000000-0005-0000-0000-00005E000000}"/>
    <cellStyle name="20% - akcent 4 15 2" xfId="2788" xr:uid="{AF3CAD96-8605-4C2A-9477-599D91E488B9}"/>
    <cellStyle name="20% - akcent 4 15 3" xfId="2787" xr:uid="{0A5A09CC-52F8-4DAC-B6C3-F187EA1E82B4}"/>
    <cellStyle name="20% - akcent 4 15 4" xfId="1717" xr:uid="{B11DEBAC-D514-4FBA-862C-08844BEC0210}"/>
    <cellStyle name="20% - akcent 4 16" xfId="96" xr:uid="{00000000-0005-0000-0000-00005F000000}"/>
    <cellStyle name="20% - akcent 4 17" xfId="97" xr:uid="{00000000-0005-0000-0000-000060000000}"/>
    <cellStyle name="20% - akcent 4 18" xfId="98" xr:uid="{00000000-0005-0000-0000-000061000000}"/>
    <cellStyle name="20% - akcent 4 19" xfId="99" xr:uid="{00000000-0005-0000-0000-000062000000}"/>
    <cellStyle name="20% - akcent 4 2" xfId="100" xr:uid="{00000000-0005-0000-0000-000063000000}"/>
    <cellStyle name="20% - akcent 4 20" xfId="101" xr:uid="{00000000-0005-0000-0000-000064000000}"/>
    <cellStyle name="20% - akcent 4 3" xfId="102" xr:uid="{00000000-0005-0000-0000-000065000000}"/>
    <cellStyle name="20% - akcent 4 4" xfId="103" xr:uid="{00000000-0005-0000-0000-000066000000}"/>
    <cellStyle name="20% - akcent 4 5" xfId="104" xr:uid="{00000000-0005-0000-0000-000067000000}"/>
    <cellStyle name="20% - akcent 4 6" xfId="105" xr:uid="{00000000-0005-0000-0000-000068000000}"/>
    <cellStyle name="20% - akcent 4 7" xfId="106" xr:uid="{00000000-0005-0000-0000-000069000000}"/>
    <cellStyle name="20% - akcent 4 8" xfId="107" xr:uid="{00000000-0005-0000-0000-00006A000000}"/>
    <cellStyle name="20% - akcent 4 9" xfId="108" xr:uid="{00000000-0005-0000-0000-00006B000000}"/>
    <cellStyle name="20% - akcent 4 9 2" xfId="109" xr:uid="{00000000-0005-0000-0000-00006C000000}"/>
    <cellStyle name="20% - akcent 4 9 3" xfId="110" xr:uid="{00000000-0005-0000-0000-00006D000000}"/>
    <cellStyle name="20% - akcent 4 9_COM_BND" xfId="1718" xr:uid="{0ADF4148-169D-4B50-808A-D7E10BBD40C3}"/>
    <cellStyle name="20% - akcent 4_D_HEAT" xfId="1719" xr:uid="{439E7AC3-5FFE-47A4-BAC7-B02F2192DC32}"/>
    <cellStyle name="20% - akcent 5" xfId="1720" xr:uid="{089F907F-D11C-4B70-81D1-212B1A8D21CE}"/>
    <cellStyle name="20% - akcent 5 10" xfId="111" xr:uid="{00000000-0005-0000-0000-00006E000000}"/>
    <cellStyle name="20% - akcent 5 10 2" xfId="112" xr:uid="{00000000-0005-0000-0000-00006F000000}"/>
    <cellStyle name="20% - akcent 5 10 3" xfId="113" xr:uid="{00000000-0005-0000-0000-000070000000}"/>
    <cellStyle name="20% - akcent 5 10_COM_BND" xfId="1721" xr:uid="{B46E9B9D-EEA5-4E83-9F75-F9F6E48B361A}"/>
    <cellStyle name="20% - akcent 5 11" xfId="114" xr:uid="{00000000-0005-0000-0000-000071000000}"/>
    <cellStyle name="20% - akcent 5 11 2" xfId="1723" xr:uid="{43E4A82A-9C2C-4ADD-A604-E50BF35EF6AF}"/>
    <cellStyle name="20% - akcent 5 11 3" xfId="1724" xr:uid="{1F56AB91-8B88-4717-818B-8CB52243709D}"/>
    <cellStyle name="20% - akcent 5 11 4" xfId="1722" xr:uid="{168BA723-AE7F-468D-9AAC-319340E6D024}"/>
    <cellStyle name="20% - akcent 5 12" xfId="115" xr:uid="{00000000-0005-0000-0000-000072000000}"/>
    <cellStyle name="20% - akcent 5 13" xfId="116" xr:uid="{00000000-0005-0000-0000-000073000000}"/>
    <cellStyle name="20% - akcent 5 14" xfId="117" xr:uid="{00000000-0005-0000-0000-000074000000}"/>
    <cellStyle name="20% - akcent 5 15" xfId="118" xr:uid="{00000000-0005-0000-0000-000075000000}"/>
    <cellStyle name="20% - akcent 5 15 2" xfId="2790" xr:uid="{7BFD1FBC-17AD-4406-92DC-7BB0C96226D2}"/>
    <cellStyle name="20% - akcent 5 15 3" xfId="2789" xr:uid="{2A4192E8-FC67-4BE9-8673-07F2D745FB83}"/>
    <cellStyle name="20% - akcent 5 15 4" xfId="1725" xr:uid="{8044D0B5-55BD-4FAB-B7F2-97A31007EC89}"/>
    <cellStyle name="20% - akcent 5 16" xfId="119" xr:uid="{00000000-0005-0000-0000-000076000000}"/>
    <cellStyle name="20% - akcent 5 17" xfId="120" xr:uid="{00000000-0005-0000-0000-000077000000}"/>
    <cellStyle name="20% - akcent 5 18" xfId="121" xr:uid="{00000000-0005-0000-0000-000078000000}"/>
    <cellStyle name="20% - akcent 5 19" xfId="122" xr:uid="{00000000-0005-0000-0000-000079000000}"/>
    <cellStyle name="20% - akcent 5 2" xfId="123" xr:uid="{00000000-0005-0000-0000-00007A000000}"/>
    <cellStyle name="20% - akcent 5 20" xfId="124" xr:uid="{00000000-0005-0000-0000-00007B000000}"/>
    <cellStyle name="20% - akcent 5 3" xfId="125" xr:uid="{00000000-0005-0000-0000-00007C000000}"/>
    <cellStyle name="20% - akcent 5 4" xfId="126" xr:uid="{00000000-0005-0000-0000-00007D000000}"/>
    <cellStyle name="20% - akcent 5 5" xfId="127" xr:uid="{00000000-0005-0000-0000-00007E000000}"/>
    <cellStyle name="20% - akcent 5 6" xfId="128" xr:uid="{00000000-0005-0000-0000-00007F000000}"/>
    <cellStyle name="20% - akcent 5 7" xfId="129" xr:uid="{00000000-0005-0000-0000-000080000000}"/>
    <cellStyle name="20% - akcent 5 8" xfId="130" xr:uid="{00000000-0005-0000-0000-000081000000}"/>
    <cellStyle name="20% - akcent 5 9" xfId="131" xr:uid="{00000000-0005-0000-0000-000082000000}"/>
    <cellStyle name="20% - akcent 5 9 2" xfId="132" xr:uid="{00000000-0005-0000-0000-000083000000}"/>
    <cellStyle name="20% - akcent 5 9 3" xfId="133" xr:uid="{00000000-0005-0000-0000-000084000000}"/>
    <cellStyle name="20% - akcent 5 9_COM_BND" xfId="1726" xr:uid="{EE0AB903-CA52-4250-BE24-BD299F64FC07}"/>
    <cellStyle name="20% - akcent 5_D_HEAT" xfId="1727" xr:uid="{8475C327-EFA2-479E-A543-95842DCBD7BB}"/>
    <cellStyle name="20% - akcent 6" xfId="1728" xr:uid="{3A7C6838-DC42-4DE5-8A4C-4C31C18C3D64}"/>
    <cellStyle name="20% - akcent 6 10" xfId="134" xr:uid="{00000000-0005-0000-0000-000085000000}"/>
    <cellStyle name="20% - akcent 6 10 2" xfId="135" xr:uid="{00000000-0005-0000-0000-000086000000}"/>
    <cellStyle name="20% - akcent 6 10 3" xfId="136" xr:uid="{00000000-0005-0000-0000-000087000000}"/>
    <cellStyle name="20% - akcent 6 10_COM_BND" xfId="1729" xr:uid="{1D36C832-21B7-40E1-AF64-8E3D1648819E}"/>
    <cellStyle name="20% - akcent 6 11" xfId="137" xr:uid="{00000000-0005-0000-0000-000088000000}"/>
    <cellStyle name="20% - akcent 6 11 2" xfId="1731" xr:uid="{D578B96A-F45A-44C2-B232-FB4DBB9F6B7A}"/>
    <cellStyle name="20% - akcent 6 11 3" xfId="1732" xr:uid="{A2E8DD71-A31E-4D92-8866-B6C256FA3A66}"/>
    <cellStyle name="20% - akcent 6 11 4" xfId="1730" xr:uid="{F2915210-BB59-433C-AEE7-9963A38826B2}"/>
    <cellStyle name="20% - akcent 6 12" xfId="138" xr:uid="{00000000-0005-0000-0000-000089000000}"/>
    <cellStyle name="20% - akcent 6 13" xfId="139" xr:uid="{00000000-0005-0000-0000-00008A000000}"/>
    <cellStyle name="20% - akcent 6 14" xfId="140" xr:uid="{00000000-0005-0000-0000-00008B000000}"/>
    <cellStyle name="20% - akcent 6 15" xfId="141" xr:uid="{00000000-0005-0000-0000-00008C000000}"/>
    <cellStyle name="20% - akcent 6 15 2" xfId="2792" xr:uid="{4E181332-3706-490F-BDCC-C6320683A3E5}"/>
    <cellStyle name="20% - akcent 6 15 3" xfId="2791" xr:uid="{92D42AB7-4CC1-4846-AF6B-43B3B10652E3}"/>
    <cellStyle name="20% - akcent 6 15 4" xfId="1733" xr:uid="{757D1067-0BA8-4E67-8139-28313187CFE7}"/>
    <cellStyle name="20% - akcent 6 16" xfId="142" xr:uid="{00000000-0005-0000-0000-00008D000000}"/>
    <cellStyle name="20% - akcent 6 17" xfId="143" xr:uid="{00000000-0005-0000-0000-00008E000000}"/>
    <cellStyle name="20% - akcent 6 18" xfId="144" xr:uid="{00000000-0005-0000-0000-00008F000000}"/>
    <cellStyle name="20% - akcent 6 19" xfId="145" xr:uid="{00000000-0005-0000-0000-000090000000}"/>
    <cellStyle name="20% - akcent 6 2" xfId="146" xr:uid="{00000000-0005-0000-0000-000091000000}"/>
    <cellStyle name="20% - akcent 6 20" xfId="147" xr:uid="{00000000-0005-0000-0000-000092000000}"/>
    <cellStyle name="20% - akcent 6 3" xfId="148" xr:uid="{00000000-0005-0000-0000-000093000000}"/>
    <cellStyle name="20% - akcent 6 4" xfId="149" xr:uid="{00000000-0005-0000-0000-000094000000}"/>
    <cellStyle name="20% - akcent 6 5" xfId="150" xr:uid="{00000000-0005-0000-0000-000095000000}"/>
    <cellStyle name="20% - akcent 6 6" xfId="151" xr:uid="{00000000-0005-0000-0000-000096000000}"/>
    <cellStyle name="20% - akcent 6 7" xfId="152" xr:uid="{00000000-0005-0000-0000-000097000000}"/>
    <cellStyle name="20% - akcent 6 8" xfId="153" xr:uid="{00000000-0005-0000-0000-000098000000}"/>
    <cellStyle name="20% - akcent 6 9" xfId="154" xr:uid="{00000000-0005-0000-0000-000099000000}"/>
    <cellStyle name="20% - akcent 6 9 2" xfId="155" xr:uid="{00000000-0005-0000-0000-00009A000000}"/>
    <cellStyle name="20% - akcent 6 9 3" xfId="156" xr:uid="{00000000-0005-0000-0000-00009B000000}"/>
    <cellStyle name="20% - akcent 6 9_COM_BND" xfId="1734" xr:uid="{CA0AEA29-3936-46C5-AA0A-5E729FD63DE4}"/>
    <cellStyle name="20% - akcent 6_D_HEAT" xfId="1735" xr:uid="{E2DE4F60-A229-45F4-A6F5-21E97AF3ACB0}"/>
    <cellStyle name="20% - Akzent1" xfId="3623" xr:uid="{03FFC60F-3DE0-4D50-AA63-2BD27CCACB0C}"/>
    <cellStyle name="20% - Akzent2" xfId="3624" xr:uid="{CAC94C2F-F95F-4D98-9968-464367AF9F9F}"/>
    <cellStyle name="20% - Akzent3" xfId="3625" xr:uid="{1D62021F-425D-48FF-8E30-EEEA79ECE7AF}"/>
    <cellStyle name="20% - Akzent4" xfId="3626" xr:uid="{57B2BB0C-B015-43F5-880A-4611E77C4738}"/>
    <cellStyle name="20% - Akzent5" xfId="3627" xr:uid="{1406B88A-5EAF-456F-B464-DFE9F06F3007}"/>
    <cellStyle name="20% - Akzent6" xfId="3628" xr:uid="{A349520B-D856-4A5A-B7F5-A140295CD6EB}"/>
    <cellStyle name="2x indented GHG Textfiels" xfId="157" xr:uid="{00000000-0005-0000-0000-00009C000000}"/>
    <cellStyle name="2x indented GHG Textfiels 2" xfId="158" xr:uid="{00000000-0005-0000-0000-00009D000000}"/>
    <cellStyle name="2x indented GHG Textfiels 3" xfId="25432" xr:uid="{FC17BC7A-797A-4DEE-A0C6-8AECCBB0CA5D}"/>
    <cellStyle name="2x indented GHG Textfiels 4" xfId="3629" xr:uid="{E515FF09-9382-4601-A860-D03C39F253FF}"/>
    <cellStyle name="40 % - Akzent1 2" xfId="159" xr:uid="{00000000-0005-0000-0000-00009E000000}"/>
    <cellStyle name="40 % - Akzent2 2" xfId="160" xr:uid="{00000000-0005-0000-0000-00009F000000}"/>
    <cellStyle name="40 % - Akzent3 2" xfId="161" xr:uid="{00000000-0005-0000-0000-0000A0000000}"/>
    <cellStyle name="40 % - Akzent4 2" xfId="162" xr:uid="{00000000-0005-0000-0000-0000A1000000}"/>
    <cellStyle name="40 % - Akzent5 2" xfId="163" xr:uid="{00000000-0005-0000-0000-0000A2000000}"/>
    <cellStyle name="40 % - Akzent6 2" xfId="164" xr:uid="{00000000-0005-0000-0000-0000A3000000}"/>
    <cellStyle name="40% - Accent1 10" xfId="3630" xr:uid="{3E195687-874B-4437-B0EB-EBE5E4D709E4}"/>
    <cellStyle name="40% - Accent1 10 2" xfId="7806" xr:uid="{9545AEC7-B21F-477E-836F-B58E6DCC7EBD}"/>
    <cellStyle name="40% - Accent1 11" xfId="3631" xr:uid="{61BC3F61-D52C-49ED-A2B2-D55F1C9A15C6}"/>
    <cellStyle name="40% - Accent1 11 2" xfId="7807" xr:uid="{6202474C-40B9-4104-9BD2-4C3E8D81AA49}"/>
    <cellStyle name="40% - Accent1 12" xfId="3632" xr:uid="{FF40E5D1-6103-4093-A9F6-0E8337700172}"/>
    <cellStyle name="40% - Accent1 13" xfId="3633" xr:uid="{726301C6-E3CD-4F27-9779-389248191424}"/>
    <cellStyle name="40% - Accent1 14" xfId="3634" xr:uid="{AF1404CE-B588-45CC-B448-E8DEA17B66F8}"/>
    <cellStyle name="40% - Accent1 15" xfId="3635" xr:uid="{4BD30610-67C8-4852-B117-0EB21D7E72C5}"/>
    <cellStyle name="40% - Accent1 16" xfId="3636" xr:uid="{AD215B2A-0980-4144-A8D0-D24F50BB00C5}"/>
    <cellStyle name="40% - Accent1 17" xfId="3637" xr:uid="{65128BCD-3E50-4027-8332-91939401533A}"/>
    <cellStyle name="40% - Accent1 18" xfId="3638" xr:uid="{53815208-1BC3-46CE-85F1-D4D3795A896E}"/>
    <cellStyle name="40% - Accent1 19" xfId="3639" xr:uid="{EB4B9E65-4D04-4C7A-A731-AB2E459B6AC9}"/>
    <cellStyle name="40% - Accent1 2" xfId="165" xr:uid="{00000000-0005-0000-0000-0000A4000000}"/>
    <cellStyle name="40% - Accent1 2 10" xfId="6451" xr:uid="{BE9D79AE-F983-4599-94A7-C02C6EB96A94}"/>
    <cellStyle name="40% - Accent1 2 11" xfId="6452" xr:uid="{B5842CEE-55D7-4C70-A214-71DE59D8294F}"/>
    <cellStyle name="40% - Accent1 2 12" xfId="6453" xr:uid="{A270DE10-2E9F-4449-87F1-D6DD4BDC4E11}"/>
    <cellStyle name="40% - Accent1 2 13" xfId="6454" xr:uid="{BD097F42-2C78-4F04-8703-4D70D7B59CFD}"/>
    <cellStyle name="40% - Accent1 2 14" xfId="6455" xr:uid="{85C8D9A0-DB7C-42B5-88D8-1B47ED6223BD}"/>
    <cellStyle name="40% - Accent1 2 15" xfId="6456" xr:uid="{CA885233-7888-4E55-A840-8DA5E96DFEF6}"/>
    <cellStyle name="40% - Accent1 2 16" xfId="7808" xr:uid="{6D5EB9B9-49D1-433F-AB99-85CD5A41ADAC}"/>
    <cellStyle name="40% - Accent1 2 2" xfId="6457" xr:uid="{4D1038BE-57BF-499D-901B-279B936C96B9}"/>
    <cellStyle name="40% - Accent1 2 3" xfId="6458" xr:uid="{FB38D84A-2ECD-4B4D-89F9-D47C1F783A6E}"/>
    <cellStyle name="40% - Accent1 2 4" xfId="6459" xr:uid="{D5161A85-6D48-439B-BD6C-2A31193B33B0}"/>
    <cellStyle name="40% - Accent1 2 5" xfId="6460" xr:uid="{2192C584-260E-4F66-9020-B62DAA6FF699}"/>
    <cellStyle name="40% - Accent1 2 6" xfId="6461" xr:uid="{6A35D328-7F4E-4F1F-A5AB-AD15EF6E1A8F}"/>
    <cellStyle name="40% - Accent1 2 7" xfId="6462" xr:uid="{320B8EF3-E669-45CC-9475-ADB31B2CEF43}"/>
    <cellStyle name="40% - Accent1 2 8" xfId="6463" xr:uid="{0C0DB14A-3408-4658-B8C8-748CF07254CB}"/>
    <cellStyle name="40% - Accent1 2 9" xfId="6464" xr:uid="{171FC675-C16C-447A-8C71-09F92B7E45CD}"/>
    <cellStyle name="40% - Accent1 20" xfId="3640" xr:uid="{0CEF1197-EB67-4815-B59D-3F0A5B78E9BE}"/>
    <cellStyle name="40% - Accent1 21" xfId="3641" xr:uid="{75F46D7C-61E9-463A-B3BA-A66AB96D3EFA}"/>
    <cellStyle name="40% - Accent1 22" xfId="3642" xr:uid="{96F9014F-EC1F-40C4-B02A-AE9FEE4E7111}"/>
    <cellStyle name="40% - Accent1 23" xfId="3643" xr:uid="{B380EEF3-FC7B-41ED-A5A6-4C9267F5F847}"/>
    <cellStyle name="40% - Accent1 24" xfId="3644" xr:uid="{1CC585DF-4E45-48B6-A73E-B7D38F4D72F3}"/>
    <cellStyle name="40% - Accent1 25" xfId="3645" xr:uid="{CE667589-5857-4E3C-BFC1-71BA91A81283}"/>
    <cellStyle name="40% - Accent1 26" xfId="3646" xr:uid="{714772D9-D8B4-4BA7-8071-43E286210DA6}"/>
    <cellStyle name="40% - Accent1 27" xfId="3647" xr:uid="{C781DEAB-1306-46AF-8144-886A2EDBFEDC}"/>
    <cellStyle name="40% - Accent1 28" xfId="3648" xr:uid="{0534ADD4-0A42-4318-8BE7-66D7C836F6F5}"/>
    <cellStyle name="40% - Accent1 29" xfId="3649" xr:uid="{0FD6BE84-E05C-43D7-B220-046135E4BC79}"/>
    <cellStyle name="40% - Accent1 3" xfId="166" xr:uid="{00000000-0005-0000-0000-0000A5000000}"/>
    <cellStyle name="40% - Accent1 3 2" xfId="3650" xr:uid="{61B2CB11-FF76-468F-BABE-F73DBCB1C8F4}"/>
    <cellStyle name="40% - Accent1 3 2 2" xfId="7809" xr:uid="{C3E41033-CE9A-4EB7-8DBD-C8D89BE8EFD6}"/>
    <cellStyle name="40% - Accent1 3 3" xfId="6465" xr:uid="{3DF956CB-B9DB-4997-AD6B-F13B705735F8}"/>
    <cellStyle name="40% - Accent1 30" xfId="3651" xr:uid="{178F4910-2490-4346-9622-8BE9B09B2BD9}"/>
    <cellStyle name="40% - Accent1 31" xfId="3652" xr:uid="{EB2F0655-B586-41D6-851B-B084A81F227F}"/>
    <cellStyle name="40% - Accent1 32" xfId="3653" xr:uid="{A26E1893-266B-47CF-9B49-9918856AC776}"/>
    <cellStyle name="40% - Accent1 33" xfId="3654" xr:uid="{238E2F7B-53B8-46A6-8B55-C913D2ACAE3D}"/>
    <cellStyle name="40% - Accent1 34" xfId="3655" xr:uid="{668BA481-BE20-4025-A22F-2E73A2F464E0}"/>
    <cellStyle name="40% - Accent1 35" xfId="3656" xr:uid="{04E2205B-4FE0-4D8A-9338-8ECE63FC2878}"/>
    <cellStyle name="40% - Accent1 36" xfId="3657" xr:uid="{E75478DD-5B15-42F3-8966-9FCC31A72C88}"/>
    <cellStyle name="40% - Accent1 37" xfId="3658" xr:uid="{24F2ED1B-3006-4304-BE20-9C38912039D2}"/>
    <cellStyle name="40% - Accent1 38" xfId="3659" xr:uid="{758FAB59-7B00-479B-B2BA-192276EFFFE9}"/>
    <cellStyle name="40% - Accent1 39" xfId="3660" xr:uid="{304B3D6C-24DC-48D5-8640-FC75727969D1}"/>
    <cellStyle name="40% - Accent1 4" xfId="3661" xr:uid="{8D95EEDB-4D76-451C-95F9-914A5814F09F}"/>
    <cellStyle name="40% - Accent1 4 2" xfId="6466" xr:uid="{55F30EB5-BD38-4CE8-BDA6-4C9B85B1B415}"/>
    <cellStyle name="40% - Accent1 40" xfId="3662" xr:uid="{0C0CDD7D-A764-4BD7-BC59-1C6D8C6047EE}"/>
    <cellStyle name="40% - Accent1 41" xfId="3663" xr:uid="{809C6227-87D4-4A25-8425-1DD82CE32537}"/>
    <cellStyle name="40% - Accent1 42" xfId="3664" xr:uid="{3C5B7DEA-57F5-4612-B54A-185CFEF04134}"/>
    <cellStyle name="40% - Accent1 43" xfId="3665" xr:uid="{4A5B0A71-4A99-4661-83DD-35D83082AE76}"/>
    <cellStyle name="40% - Accent1 44" xfId="3125" xr:uid="{2F10ECBB-18C1-4BD3-B7C4-8F317C04754D}"/>
    <cellStyle name="40% - Accent1 5" xfId="3666" xr:uid="{3506D932-B327-4BA9-B947-4DB978F7BA21}"/>
    <cellStyle name="40% - Accent1 5 2" xfId="6467" xr:uid="{1D56BCAA-01F0-4799-85CC-9D80E21DA313}"/>
    <cellStyle name="40% - Accent1 6" xfId="3667" xr:uid="{CDBE4D2E-D9DE-40D9-95DF-325800D36B37}"/>
    <cellStyle name="40% - Accent1 6 2" xfId="6468" xr:uid="{64F5D3A5-A734-41EF-84FA-AE8BC600F57E}"/>
    <cellStyle name="40% - Accent1 7" xfId="3668" xr:uid="{3B91978F-FABD-4637-8A7F-88DC2ADC027C}"/>
    <cellStyle name="40% - Accent1 7 2" xfId="6469" xr:uid="{E874A856-8921-4D36-BCA4-02F45C184228}"/>
    <cellStyle name="40% - Accent1 8" xfId="3669" xr:uid="{24CBD11E-0CC4-4A7E-B870-53E4D48F7620}"/>
    <cellStyle name="40% - Accent1 8 2" xfId="6470" xr:uid="{FCB03965-1376-4BD2-B24B-3EF68656EDDD}"/>
    <cellStyle name="40% - Accent1 9" xfId="3670" xr:uid="{42ABA180-038F-44D4-88BF-33420E36A83F}"/>
    <cellStyle name="40% - Accent1 9 2" xfId="7810" xr:uid="{DD8315B0-634C-4B0E-8B16-F5A88894EC8D}"/>
    <cellStyle name="40% - Accent2 10" xfId="3671" xr:uid="{FC5F4E0C-8C56-41A7-8D1C-6D0FDAA0BFF9}"/>
    <cellStyle name="40% - Accent2 10 2" xfId="7811" xr:uid="{E0919A88-B6E1-45B3-8DE0-0BE826BC47DE}"/>
    <cellStyle name="40% - Accent2 11" xfId="3672" xr:uid="{2C79C077-CA9F-4C4E-A7C2-93E8A6C070AA}"/>
    <cellStyle name="40% - Accent2 11 2" xfId="7812" xr:uid="{8CBE0E51-E110-4D92-B667-7053301B926A}"/>
    <cellStyle name="40% - Accent2 12" xfId="3673" xr:uid="{DD04E1D5-B22B-4E3A-8467-14F0887C3B19}"/>
    <cellStyle name="40% - Accent2 13" xfId="3674" xr:uid="{649560C0-92A0-4AA8-A46F-2602395EC33B}"/>
    <cellStyle name="40% - Accent2 14" xfId="3675" xr:uid="{80BD0984-7049-42A2-BEE8-9E8081379139}"/>
    <cellStyle name="40% - Accent2 15" xfId="3676" xr:uid="{54915EB1-399B-47F4-B4DA-2FCD04EF7E02}"/>
    <cellStyle name="40% - Accent2 16" xfId="3677" xr:uid="{E2921D85-EBD1-4605-9D1E-CFCE8DA5F174}"/>
    <cellStyle name="40% - Accent2 17" xfId="3678" xr:uid="{C54E75EA-2294-44C1-8CC8-739814F71B26}"/>
    <cellStyle name="40% - Accent2 18" xfId="3679" xr:uid="{E0E5CD29-4599-469A-91CB-D0A2CACEE778}"/>
    <cellStyle name="40% - Accent2 19" xfId="3680" xr:uid="{07CD7893-19B1-4807-978C-38914FC0097F}"/>
    <cellStyle name="40% - Accent2 2" xfId="167" xr:uid="{00000000-0005-0000-0000-0000A6000000}"/>
    <cellStyle name="40% - Accent2 2 10" xfId="6471" xr:uid="{01E7C330-B53E-4306-B592-6461F6280282}"/>
    <cellStyle name="40% - Accent2 2 11" xfId="6472" xr:uid="{0DE97D7C-E2D1-48F6-B93B-E5EF899A820C}"/>
    <cellStyle name="40% - Accent2 2 12" xfId="6473" xr:uid="{498056BD-534D-44A3-9071-087093CFE259}"/>
    <cellStyle name="40% - Accent2 2 13" xfId="6474" xr:uid="{062B365A-5B65-4CBD-B58F-4F8A590600DB}"/>
    <cellStyle name="40% - Accent2 2 14" xfId="6475" xr:uid="{9EE4CD53-68EB-4EC1-A521-2C63D1CE8D28}"/>
    <cellStyle name="40% - Accent2 2 15" xfId="6476" xr:uid="{368DF6A0-9E41-4845-AF68-3019DA193291}"/>
    <cellStyle name="40% - Accent2 2 2" xfId="6477" xr:uid="{B24FE0C6-A377-42B7-8597-B5317BA683FC}"/>
    <cellStyle name="40% - Accent2 2 3" xfId="6478" xr:uid="{2F22FCED-F473-4191-9952-350B605BA308}"/>
    <cellStyle name="40% - Accent2 2 4" xfId="6479" xr:uid="{C5A13F9A-354F-4FCF-92D2-09C0AD703945}"/>
    <cellStyle name="40% - Accent2 2 5" xfId="6480" xr:uid="{512B64DC-8AC7-4512-9821-551172923991}"/>
    <cellStyle name="40% - Accent2 2 6" xfId="6481" xr:uid="{193EEDC5-B481-4B30-9B35-CE3765D6BC1C}"/>
    <cellStyle name="40% - Accent2 2 7" xfId="6482" xr:uid="{B6B2DEA6-17AE-4491-9A17-14A3F7752395}"/>
    <cellStyle name="40% - Accent2 2 8" xfId="6483" xr:uid="{795D8EA1-993F-433A-8D68-5CCA47FA5490}"/>
    <cellStyle name="40% - Accent2 2 9" xfId="6484" xr:uid="{6AA4B061-ABAD-4B2F-8480-F45283BBA08C}"/>
    <cellStyle name="40% - Accent2 20" xfId="3681" xr:uid="{0907C0D6-838C-44AA-BDBA-D3943AAA1E37}"/>
    <cellStyle name="40% - Accent2 21" xfId="3682" xr:uid="{55D04073-6F9B-41F5-9CA1-2CEA64D96412}"/>
    <cellStyle name="40% - Accent2 22" xfId="3683" xr:uid="{855BD4DE-9869-42F6-A699-EF1ADF334C58}"/>
    <cellStyle name="40% - Accent2 23" xfId="3684" xr:uid="{4CAD1CA7-7ADA-465F-A636-D146D18E7177}"/>
    <cellStyle name="40% - Accent2 24" xfId="3685" xr:uid="{1569FAFC-D463-4684-B40A-8891B165710F}"/>
    <cellStyle name="40% - Accent2 25" xfId="3686" xr:uid="{B8224AAB-E00D-489F-9E84-26B001821A88}"/>
    <cellStyle name="40% - Accent2 26" xfId="3687" xr:uid="{901837B9-77A9-48B3-BB2D-3AA34739A899}"/>
    <cellStyle name="40% - Accent2 27" xfId="3688" xr:uid="{F262401A-2452-45CD-8141-52E2FDFBEFCE}"/>
    <cellStyle name="40% - Accent2 28" xfId="3689" xr:uid="{B7A59FF3-7BC9-4495-957B-CF2F4D6A7F06}"/>
    <cellStyle name="40% - Accent2 29" xfId="3690" xr:uid="{AD2E693E-38F1-47B0-8F69-3B17EAA2DAEE}"/>
    <cellStyle name="40% - Accent2 3" xfId="168" xr:uid="{00000000-0005-0000-0000-0000A7000000}"/>
    <cellStyle name="40% - Accent2 3 2" xfId="3691" xr:uid="{207E7258-DD5F-4934-9E32-FF67F98BBA5F}"/>
    <cellStyle name="40% - Accent2 30" xfId="3692" xr:uid="{237EF5F8-1C57-4863-9B9C-1DFCCDBD03E5}"/>
    <cellStyle name="40% - Accent2 31" xfId="3693" xr:uid="{CF2814BF-BF2A-4B14-B778-AD10FD468CFE}"/>
    <cellStyle name="40% - Accent2 32" xfId="3694" xr:uid="{829AF5E5-4B47-43BE-B323-35C22B8DD826}"/>
    <cellStyle name="40% - Accent2 33" xfId="3695" xr:uid="{F9662890-8922-470E-84FA-2C3D066B0C49}"/>
    <cellStyle name="40% - Accent2 34" xfId="3696" xr:uid="{2821A23F-5CA9-480D-890E-C5DFF09DEAAA}"/>
    <cellStyle name="40% - Accent2 35" xfId="3697" xr:uid="{7B63FCF9-5E34-46DF-8814-9DDE06FB1981}"/>
    <cellStyle name="40% - Accent2 36" xfId="3698" xr:uid="{71D626EE-BC93-41D6-8D12-D2ACF46BF68A}"/>
    <cellStyle name="40% - Accent2 37" xfId="3699" xr:uid="{556F04B2-4398-4879-A7D5-FD9E49F64047}"/>
    <cellStyle name="40% - Accent2 38" xfId="3700" xr:uid="{F0CD0B8F-0124-409E-B4F9-77BBC97CB128}"/>
    <cellStyle name="40% - Accent2 39" xfId="3701" xr:uid="{18995F71-6CE5-4305-9E01-CACA8A616D9A}"/>
    <cellStyle name="40% - Accent2 4" xfId="3702" xr:uid="{019F63C9-E956-4D04-8E91-33726422F9B8}"/>
    <cellStyle name="40% - Accent2 40" xfId="3703" xr:uid="{260EBD15-81FD-4782-9D68-8EAF2CE78BF7}"/>
    <cellStyle name="40% - Accent2 41" xfId="3704" xr:uid="{76F19911-6664-4821-BD82-548D77545D53}"/>
    <cellStyle name="40% - Accent2 42" xfId="3705" xr:uid="{E4888F11-70D9-4AB0-8504-550756DFAF4F}"/>
    <cellStyle name="40% - Accent2 43" xfId="3706" xr:uid="{68A83EDC-1684-4821-9512-1318E3F37489}"/>
    <cellStyle name="40% - Accent2 44" xfId="3129" xr:uid="{9D416DE3-7080-4673-86C4-BD975AE3093E}"/>
    <cellStyle name="40% - Accent2 5" xfId="3707" xr:uid="{B02E08E7-3294-4DC5-8B1A-A7D6710E2B1E}"/>
    <cellStyle name="40% - Accent2 6" xfId="3708" xr:uid="{23CAADC6-A60E-4FE4-B219-C37CDEA656B8}"/>
    <cellStyle name="40% - Accent2 7" xfId="3709" xr:uid="{F8655AE6-B016-40FE-9F77-9609FF728913}"/>
    <cellStyle name="40% - Accent2 8" xfId="3710" xr:uid="{3E9C5E5F-B0C3-453D-BFEB-80364287E500}"/>
    <cellStyle name="40% - Accent2 9" xfId="3711" xr:uid="{B6EB390B-F68B-4DEF-893C-CD9EF552874E}"/>
    <cellStyle name="40% - Accent2 9 2" xfId="7813" xr:uid="{6353D9C4-B183-45E2-A4F6-91D7C6E8B1EA}"/>
    <cellStyle name="40% - Accent3 10" xfId="3712" xr:uid="{A5B9FBD0-634B-4DF6-9FCD-F8C48B6D3564}"/>
    <cellStyle name="40% - Accent3 10 2" xfId="7814" xr:uid="{4EFCED67-8247-4EB4-A655-FD50BE236F67}"/>
    <cellStyle name="40% - Accent3 11" xfId="3713" xr:uid="{A37FFD1B-8F15-466C-B3AC-D677B67A8BEF}"/>
    <cellStyle name="40% - Accent3 11 2" xfId="7815" xr:uid="{FAB3CAE2-158F-4286-A02C-576E72FEDFD4}"/>
    <cellStyle name="40% - Accent3 12" xfId="3714" xr:uid="{3C81129E-9CB2-4588-92B2-9EE732165A1F}"/>
    <cellStyle name="40% - Accent3 13" xfId="3715" xr:uid="{DE4B9A86-C6E0-46FF-A700-9D1FD7ACB4F1}"/>
    <cellStyle name="40% - Accent3 14" xfId="3716" xr:uid="{34B4823B-72E1-43C9-A06C-4746CED0B363}"/>
    <cellStyle name="40% - Accent3 15" xfId="3717" xr:uid="{E7543DB5-A94D-4967-84E2-DA2A08F2D329}"/>
    <cellStyle name="40% - Accent3 16" xfId="3718" xr:uid="{A791B834-E55F-4C65-AA6C-57BED19A67C9}"/>
    <cellStyle name="40% - Accent3 17" xfId="3719" xr:uid="{BEC2C68D-99E2-4F86-85E0-D6940B708ED1}"/>
    <cellStyle name="40% - Accent3 18" xfId="3720" xr:uid="{B05A486C-65CE-4081-B3D0-BD3007D0EB51}"/>
    <cellStyle name="40% - Accent3 19" xfId="3721" xr:uid="{BE1A4854-D8E4-41E7-AC45-79C13146990F}"/>
    <cellStyle name="40% - Accent3 2" xfId="169" xr:uid="{00000000-0005-0000-0000-0000A8000000}"/>
    <cellStyle name="40% - Accent3 2 10" xfId="6485" xr:uid="{1F80A3CE-B240-4D08-BF6A-F16AC3078FE7}"/>
    <cellStyle name="40% - Accent3 2 11" xfId="6486" xr:uid="{36CCF8E2-C9B1-4113-9670-671C3650FD38}"/>
    <cellStyle name="40% - Accent3 2 12" xfId="6487" xr:uid="{D166ED52-EF12-4897-B28B-14ABDAC5F8A0}"/>
    <cellStyle name="40% - Accent3 2 13" xfId="6488" xr:uid="{33A8D6E9-86BD-459D-B1B1-F073E289FFAB}"/>
    <cellStyle name="40% - Accent3 2 14" xfId="6489" xr:uid="{A8FE3FF4-D7A0-41E8-8814-1795752CA015}"/>
    <cellStyle name="40% - Accent3 2 15" xfId="6490" xr:uid="{0D16AF54-C751-4A91-9684-B773F6F17A01}"/>
    <cellStyle name="40% - Accent3 2 16" xfId="7816" xr:uid="{F15F292D-F691-417E-89FE-782AD7923FA2}"/>
    <cellStyle name="40% - Accent3 2 2" xfId="6491" xr:uid="{B861C3ED-FDCC-4C16-B51C-E0953C6DC289}"/>
    <cellStyle name="40% - Accent3 2 3" xfId="6492" xr:uid="{9A07DE9E-AA1E-406F-86AE-C2727EC3E034}"/>
    <cellStyle name="40% - Accent3 2 4" xfId="6493" xr:uid="{2441D845-94BB-4D68-9B10-3FEB2E80F3FB}"/>
    <cellStyle name="40% - Accent3 2 5" xfId="6494" xr:uid="{2B38DD43-2BDE-4528-AE0D-E8FB799EBD6E}"/>
    <cellStyle name="40% - Accent3 2 6" xfId="6495" xr:uid="{1A8BD27A-079F-4C5E-9051-268919759E26}"/>
    <cellStyle name="40% - Accent3 2 7" xfId="6496" xr:uid="{8CAB5818-3ACD-4F61-9CFE-E334A4D70497}"/>
    <cellStyle name="40% - Accent3 2 8" xfId="6497" xr:uid="{491BE215-6CC0-4A5F-9668-1759F5F7D673}"/>
    <cellStyle name="40% - Accent3 2 9" xfId="6498" xr:uid="{EA2CFB0B-85F6-4226-8856-CA77F0425579}"/>
    <cellStyle name="40% - Accent3 20" xfId="3722" xr:uid="{B0B1342B-DAA6-439F-A593-942F4A361745}"/>
    <cellStyle name="40% - Accent3 21" xfId="3723" xr:uid="{D04CD04B-5C7D-4D95-B66B-7B7865B1087C}"/>
    <cellStyle name="40% - Accent3 22" xfId="3724" xr:uid="{EC520FC3-3EC0-46C9-9CC7-BEB77064A400}"/>
    <cellStyle name="40% - Accent3 23" xfId="3725" xr:uid="{35172998-2DF6-447C-B855-6E848CC50B04}"/>
    <cellStyle name="40% - Accent3 24" xfId="3726" xr:uid="{7A8C83AC-F341-441F-8F1A-C484E8AAF20E}"/>
    <cellStyle name="40% - Accent3 25" xfId="3727" xr:uid="{D180BFC1-90F1-40AC-8B56-236C90602398}"/>
    <cellStyle name="40% - Accent3 26" xfId="3728" xr:uid="{7FD2A835-9CD1-4BDC-AE66-6B798C643CE4}"/>
    <cellStyle name="40% - Accent3 27" xfId="3729" xr:uid="{2860461A-87BC-4702-A536-EE64A7018A72}"/>
    <cellStyle name="40% - Accent3 28" xfId="3730" xr:uid="{5FB51CBF-8239-4B22-A7C7-A27FE9BBB44E}"/>
    <cellStyle name="40% - Accent3 29" xfId="3731" xr:uid="{CFD12C6F-309B-4638-A7E1-0E9A6396A77F}"/>
    <cellStyle name="40% - Accent3 3" xfId="170" xr:uid="{00000000-0005-0000-0000-0000A9000000}"/>
    <cellStyle name="40% - Accent3 3 2" xfId="3732" xr:uid="{D063ED0E-A457-4F77-BF04-47511869D30A}"/>
    <cellStyle name="40% - Accent3 3 2 2" xfId="7817" xr:uid="{D0EB2C2D-8BF4-4D03-8445-D2F6D948DD0A}"/>
    <cellStyle name="40% - Accent3 3 3" xfId="6499" xr:uid="{439FA8D8-48E8-4D50-8B23-A937EBA80413}"/>
    <cellStyle name="40% - Accent3 30" xfId="3733" xr:uid="{0234AEB5-B4DB-4965-A173-588B86832E41}"/>
    <cellStyle name="40% - Accent3 31" xfId="3734" xr:uid="{AE8DC97D-885F-497E-8C7B-A52AF4D6BB7F}"/>
    <cellStyle name="40% - Accent3 32" xfId="3735" xr:uid="{5A4A214C-BA3E-479C-8902-4AD7A715E4AE}"/>
    <cellStyle name="40% - Accent3 33" xfId="3736" xr:uid="{EAEE23F4-954A-40B7-98E8-244AB630CE5F}"/>
    <cellStyle name="40% - Accent3 34" xfId="3737" xr:uid="{6FF61EEC-C95A-43A4-B976-E1FAC9BE0065}"/>
    <cellStyle name="40% - Accent3 35" xfId="3738" xr:uid="{04164B85-B5B4-4C5B-9BF0-E69E990FD230}"/>
    <cellStyle name="40% - Accent3 36" xfId="3739" xr:uid="{BEB98E62-9CD9-420C-A837-9ED34BF19E8F}"/>
    <cellStyle name="40% - Accent3 37" xfId="3740" xr:uid="{0AD49248-9D67-4FE9-A6EC-1426B99CE905}"/>
    <cellStyle name="40% - Accent3 38" xfId="3741" xr:uid="{A589BFDC-593C-4D60-8D46-6514087B95A7}"/>
    <cellStyle name="40% - Accent3 39" xfId="3742" xr:uid="{3BEF913F-5A4B-448D-8DEC-76047BB2E1D0}"/>
    <cellStyle name="40% - Accent3 4" xfId="3743" xr:uid="{86291C18-47D3-4C79-AFBF-04638004F332}"/>
    <cellStyle name="40% - Accent3 4 2" xfId="6500" xr:uid="{32BAD212-416B-42D1-8274-B546C373C5F6}"/>
    <cellStyle name="40% - Accent3 40" xfId="3744" xr:uid="{2C863B4E-D2B7-4A3B-B1B1-D64CB0F8CDAF}"/>
    <cellStyle name="40% - Accent3 41" xfId="3745" xr:uid="{EE77E555-11D7-4AED-9A90-E30E3A1BB2FA}"/>
    <cellStyle name="40% - Accent3 42" xfId="3746" xr:uid="{EFD5B3A4-147D-4FF1-8A70-3BF48E419DF5}"/>
    <cellStyle name="40% - Accent3 43" xfId="3747" xr:uid="{1601F2BE-ED14-40B0-902B-0A7F9413B6D4}"/>
    <cellStyle name="40% - Accent3 44" xfId="3133" xr:uid="{C3D74B97-2F3F-4CD0-8825-EA53C02EE20E}"/>
    <cellStyle name="40% - Accent3 5" xfId="3748" xr:uid="{2F19F9BA-4F27-43AB-9756-1CFC204A6F34}"/>
    <cellStyle name="40% - Accent3 5 2" xfId="6501" xr:uid="{56819551-CBC7-4C06-A188-68B896169FAD}"/>
    <cellStyle name="40% - Accent3 6" xfId="3749" xr:uid="{E6717216-9906-4FDD-8B69-D8BCB3BBADD8}"/>
    <cellStyle name="40% - Accent3 6 2" xfId="6502" xr:uid="{C0F3104A-383C-48A1-B840-C7725486E9E9}"/>
    <cellStyle name="40% - Accent3 7" xfId="3750" xr:uid="{0F3A6023-64F8-4DA2-A58E-D778F2864A21}"/>
    <cellStyle name="40% - Accent3 7 2" xfId="6503" xr:uid="{B03992DC-45B6-413B-85D1-21E9B87E30A2}"/>
    <cellStyle name="40% - Accent3 8" xfId="3751" xr:uid="{541AFE30-8C00-4515-B3EE-EA94682B2CA9}"/>
    <cellStyle name="40% - Accent3 8 2" xfId="6504" xr:uid="{89A061EB-1132-44A5-AC05-2298C53FABBE}"/>
    <cellStyle name="40% - Accent3 9" xfId="3752" xr:uid="{62D0B85F-FCF9-4F9F-9F7F-8633F2CA0664}"/>
    <cellStyle name="40% - Accent3 9 2" xfId="7818" xr:uid="{9AA56C75-AFDE-44A3-B70B-444E0FB4E25A}"/>
    <cellStyle name="40% - Accent4 10" xfId="3753" xr:uid="{B260CE5B-5A09-4439-873A-E0778173ECB7}"/>
    <cellStyle name="40% - Accent4 10 2" xfId="7819" xr:uid="{D6639C33-D0DC-4A80-B89B-F45D31636F52}"/>
    <cellStyle name="40% - Accent4 11" xfId="3754" xr:uid="{A688D886-50F0-44EE-903B-04A4AA6FC35A}"/>
    <cellStyle name="40% - Accent4 11 2" xfId="7820" xr:uid="{E3A34185-389F-49A3-B9C6-1F2693B0F606}"/>
    <cellStyle name="40% - Accent4 12" xfId="3755" xr:uid="{5388383D-419B-404C-AC55-3BEC9BB8A13A}"/>
    <cellStyle name="40% - Accent4 13" xfId="3756" xr:uid="{901726C5-D22E-40D7-9646-B2C357B490F0}"/>
    <cellStyle name="40% - Accent4 14" xfId="3757" xr:uid="{9DA8D505-A487-4E15-9489-99E3CF8A571E}"/>
    <cellStyle name="40% - Accent4 15" xfId="3758" xr:uid="{C40FCF5F-48D5-415D-AEFF-C50EFC425EB4}"/>
    <cellStyle name="40% - Accent4 16" xfId="3759" xr:uid="{2C68A09A-2E93-4CFA-B0B3-052D8A0231B6}"/>
    <cellStyle name="40% - Accent4 17" xfId="3760" xr:uid="{8B86007B-F487-41B0-A313-545E8AEB1C26}"/>
    <cellStyle name="40% - Accent4 18" xfId="3761" xr:uid="{98B6DAE7-9729-4E20-A6D9-6B437AED00EA}"/>
    <cellStyle name="40% - Accent4 19" xfId="3762" xr:uid="{40DEB319-B04E-4D3F-9DF6-DE412B136CD5}"/>
    <cellStyle name="40% - Accent4 2" xfId="171" xr:uid="{00000000-0005-0000-0000-0000AA000000}"/>
    <cellStyle name="40% - Accent4 2 10" xfId="6505" xr:uid="{E7F83A4B-61CA-49BC-8ECB-04FF88B31BC2}"/>
    <cellStyle name="40% - Accent4 2 11" xfId="6506" xr:uid="{A294B13F-1C21-438F-A782-87F44B2AF60C}"/>
    <cellStyle name="40% - Accent4 2 12" xfId="6507" xr:uid="{B5A11752-BCD6-408B-AF8E-0D421AA19BAC}"/>
    <cellStyle name="40% - Accent4 2 13" xfId="6508" xr:uid="{3D375904-34D1-4502-B7EB-E55DFB2C0E42}"/>
    <cellStyle name="40% - Accent4 2 14" xfId="6509" xr:uid="{297F29D6-B8F1-49EA-84FF-FCD672DED512}"/>
    <cellStyle name="40% - Accent4 2 15" xfId="6510" xr:uid="{E47A514B-15E7-426A-946D-976189245277}"/>
    <cellStyle name="40% - Accent4 2 16" xfId="7821" xr:uid="{90694A61-E6E0-43C1-94AD-EA4112345C02}"/>
    <cellStyle name="40% - Accent4 2 2" xfId="6511" xr:uid="{583DFB73-D94C-4D78-9F33-155A719EFD36}"/>
    <cellStyle name="40% - Accent4 2 3" xfId="6512" xr:uid="{BA91833B-3357-41B6-A47E-C2C168177FBB}"/>
    <cellStyle name="40% - Accent4 2 4" xfId="6513" xr:uid="{5197C7FE-642D-4DA9-BE8C-2AA0DF6521BB}"/>
    <cellStyle name="40% - Accent4 2 5" xfId="6514" xr:uid="{560C6FF6-687F-42D3-9675-CD08C06E6C75}"/>
    <cellStyle name="40% - Accent4 2 6" xfId="6515" xr:uid="{106193BD-0DE9-4FCF-A817-A32E0683CCA2}"/>
    <cellStyle name="40% - Accent4 2 7" xfId="6516" xr:uid="{32FB3DA6-C5FD-48AE-9A36-7C67604DAC77}"/>
    <cellStyle name="40% - Accent4 2 8" xfId="6517" xr:uid="{4375E5B9-DEBB-4601-9EA1-7854A2CD8904}"/>
    <cellStyle name="40% - Accent4 2 9" xfId="6518" xr:uid="{500FADFF-8F6E-4C2A-8295-F45F01928BAF}"/>
    <cellStyle name="40% - Accent4 20" xfId="3763" xr:uid="{29FF90E5-925A-4A4B-AF5E-2A2A092C6A5B}"/>
    <cellStyle name="40% - Accent4 21" xfId="3764" xr:uid="{2A350515-CEAF-4970-AC0B-C2C5743E29A1}"/>
    <cellStyle name="40% - Accent4 22" xfId="3765" xr:uid="{89513EDA-BE2E-4F04-A48E-04C7F6618AB5}"/>
    <cellStyle name="40% - Accent4 23" xfId="3766" xr:uid="{DDAE7F2D-C8F3-455B-ABF3-6F049F1878EC}"/>
    <cellStyle name="40% - Accent4 24" xfId="3767" xr:uid="{913D4B69-9E75-4FCB-A323-B227EC2D3C55}"/>
    <cellStyle name="40% - Accent4 25" xfId="3768" xr:uid="{28B5D2EB-80C1-499A-9985-EFBC1104A46F}"/>
    <cellStyle name="40% - Accent4 26" xfId="3769" xr:uid="{714CB48D-4C33-4212-873D-C3F6F0870432}"/>
    <cellStyle name="40% - Accent4 27" xfId="3770" xr:uid="{AE0C4B7A-82CE-45D0-A737-8CDA6529E12D}"/>
    <cellStyle name="40% - Accent4 28" xfId="3771" xr:uid="{E5852316-911B-4A9A-8302-496275397119}"/>
    <cellStyle name="40% - Accent4 29" xfId="3772" xr:uid="{53AFAE7D-BD14-42BC-962E-E9CDCF82AD42}"/>
    <cellStyle name="40% - Accent4 3" xfId="172" xr:uid="{00000000-0005-0000-0000-0000AB000000}"/>
    <cellStyle name="40% - Accent4 3 2" xfId="3773" xr:uid="{71D43509-3289-4AEE-AE9B-97390C293571}"/>
    <cellStyle name="40% - Accent4 3 2 2" xfId="7822" xr:uid="{2227A036-A722-47B0-9244-A34AB1D2CA29}"/>
    <cellStyle name="40% - Accent4 3 3" xfId="6519" xr:uid="{55944C62-0E12-499D-BBC9-D615875F9073}"/>
    <cellStyle name="40% - Accent4 30" xfId="3774" xr:uid="{E72B5B6B-4B8A-42D9-BB59-E5D51A0CE2CE}"/>
    <cellStyle name="40% - Accent4 31" xfId="3775" xr:uid="{30E1E86C-1CB5-4750-AE2C-3C226C26CB87}"/>
    <cellStyle name="40% - Accent4 32" xfId="3776" xr:uid="{09A7C6D4-1202-4225-AC16-19AE03A03624}"/>
    <cellStyle name="40% - Accent4 33" xfId="3777" xr:uid="{9E8E5814-BD46-4D97-86C9-707245F2F112}"/>
    <cellStyle name="40% - Accent4 34" xfId="3778" xr:uid="{66A913AE-98A1-4B3D-9302-7365C91AB1AE}"/>
    <cellStyle name="40% - Accent4 35" xfId="3779" xr:uid="{07008A72-F9D5-4587-96EB-E3119CF99931}"/>
    <cellStyle name="40% - Accent4 36" xfId="3780" xr:uid="{896BA71C-B5ED-4454-9227-EBD35F29A9E5}"/>
    <cellStyle name="40% - Accent4 37" xfId="3781" xr:uid="{B308808B-1A61-4560-AA07-842ABC7875F2}"/>
    <cellStyle name="40% - Accent4 38" xfId="3782" xr:uid="{2FE3C0A2-E4A1-49E1-BC91-4E734A97E964}"/>
    <cellStyle name="40% - Accent4 39" xfId="3783" xr:uid="{7AA734EA-1568-45C1-9ED3-1978A79128A4}"/>
    <cellStyle name="40% - Accent4 4" xfId="3784" xr:uid="{15ED2A09-5D2C-40BD-AF22-EBF130E899A8}"/>
    <cellStyle name="40% - Accent4 4 2" xfId="6520" xr:uid="{7035B9D1-F6C2-4BC0-AC9E-1636EDCDA934}"/>
    <cellStyle name="40% - Accent4 40" xfId="3785" xr:uid="{674C0185-1EE2-42F5-AD80-9D6616C18B5C}"/>
    <cellStyle name="40% - Accent4 41" xfId="3786" xr:uid="{1BFA6564-A16E-4DB6-B6AF-96EA70DC0D35}"/>
    <cellStyle name="40% - Accent4 42" xfId="3787" xr:uid="{52E47447-42ED-41E2-8924-54290858DD6A}"/>
    <cellStyle name="40% - Accent4 43" xfId="3788" xr:uid="{629F65AE-544D-4A17-8C1E-7D076569982E}"/>
    <cellStyle name="40% - Accent4 44" xfId="3137" xr:uid="{3366689E-022E-4D3B-A956-60D0E7E9E5A9}"/>
    <cellStyle name="40% - Accent4 5" xfId="3789" xr:uid="{6BB1990A-A0F6-426B-A89B-4817207CEED7}"/>
    <cellStyle name="40% - Accent4 5 2" xfId="6521" xr:uid="{CE5F810A-ACB1-4833-B681-D3F59720A786}"/>
    <cellStyle name="40% - Accent4 6" xfId="3790" xr:uid="{C21E51D5-B431-4066-A295-D8D71FA94C69}"/>
    <cellStyle name="40% - Accent4 6 2" xfId="6522" xr:uid="{D2FFAF4C-52F4-4BD9-A50E-BD42226819E8}"/>
    <cellStyle name="40% - Accent4 7" xfId="3791" xr:uid="{0E628F90-CB0B-4A71-9E85-FCC7A044AA9A}"/>
    <cellStyle name="40% - Accent4 7 2" xfId="6523" xr:uid="{AA2CAE00-0079-4015-B2A4-57668FE7133C}"/>
    <cellStyle name="40% - Accent4 8" xfId="3792" xr:uid="{164B53E4-22C3-4AB8-BAFC-066DFC62710B}"/>
    <cellStyle name="40% - Accent4 8 2" xfId="6524" xr:uid="{DB7ED16E-03BF-44C6-A345-95AC41A227ED}"/>
    <cellStyle name="40% - Accent4 9" xfId="3793" xr:uid="{5ACBBA17-18EA-486E-BA75-2FF22319F89F}"/>
    <cellStyle name="40% - Accent4 9 2" xfId="7823" xr:uid="{8BC31816-80F5-4D42-B130-9A740C820A23}"/>
    <cellStyle name="40% - Accent5 10" xfId="3794" xr:uid="{CA48004C-95C8-4F3B-B93D-7A739F208FC3}"/>
    <cellStyle name="40% - Accent5 10 2" xfId="7824" xr:uid="{E81A2108-A2D3-489C-B938-84A7F1751DA1}"/>
    <cellStyle name="40% - Accent5 11" xfId="3795" xr:uid="{04C30779-E9F0-48C4-81DB-6294AC3200D4}"/>
    <cellStyle name="40% - Accent5 11 2" xfId="7825" xr:uid="{B0BFBC6E-89FA-4F94-8216-621DDC2F80E1}"/>
    <cellStyle name="40% - Accent5 12" xfId="3796" xr:uid="{CBB180E6-2175-4601-B896-74354CF0A87C}"/>
    <cellStyle name="40% - Accent5 13" xfId="3797" xr:uid="{9A797C13-8075-4348-9958-F5384AEDB3CC}"/>
    <cellStyle name="40% - Accent5 14" xfId="3798" xr:uid="{6AC0A251-B0CF-44EC-8982-36DC110358FA}"/>
    <cellStyle name="40% - Accent5 15" xfId="3799" xr:uid="{F5856E94-8BE0-47CA-9998-35181F3857A3}"/>
    <cellStyle name="40% - Accent5 16" xfId="3800" xr:uid="{8FF320EC-1858-4965-8B1B-1C34D7171A08}"/>
    <cellStyle name="40% - Accent5 17" xfId="3801" xr:uid="{FE97F821-7DA7-4380-BD44-1CC8458296F9}"/>
    <cellStyle name="40% - Accent5 18" xfId="3802" xr:uid="{59F0C60B-6AF3-4457-8EAE-5D29390BB01A}"/>
    <cellStyle name="40% - Accent5 19" xfId="3803" xr:uid="{8814FD85-460E-4D29-8E44-6E2CA3FFE045}"/>
    <cellStyle name="40% - Accent5 2" xfId="173" xr:uid="{00000000-0005-0000-0000-0000AC000000}"/>
    <cellStyle name="40% - Accent5 2 10" xfId="6525" xr:uid="{B6659853-1A09-4F70-B284-79B8EA867E90}"/>
    <cellStyle name="40% - Accent5 2 11" xfId="6526" xr:uid="{8BA51531-42FD-4ECB-9227-69A96ABF93BC}"/>
    <cellStyle name="40% - Accent5 2 12" xfId="6527" xr:uid="{4E586455-C79E-40D9-B2F7-8A442549DD79}"/>
    <cellStyle name="40% - Accent5 2 13" xfId="6528" xr:uid="{D6864541-7158-4CBE-9942-76952992FEEC}"/>
    <cellStyle name="40% - Accent5 2 14" xfId="6529" xr:uid="{1E0D2555-9B77-49E1-9393-9E80A933292F}"/>
    <cellStyle name="40% - Accent5 2 15" xfId="6530" xr:uid="{BAB7C52F-6F76-4E14-BE73-7639C84D638D}"/>
    <cellStyle name="40% - Accent5 2 16" xfId="7826" xr:uid="{8465562B-48C9-4513-833C-87055D9BA9C4}"/>
    <cellStyle name="40% - Accent5 2 2" xfId="6531" xr:uid="{4E521E44-113D-4A74-AFB9-477F161A76D2}"/>
    <cellStyle name="40% - Accent5 2 3" xfId="6532" xr:uid="{98C5DCEC-CBF6-41F3-813D-7035242AB134}"/>
    <cellStyle name="40% - Accent5 2 4" xfId="6533" xr:uid="{5347CB13-FC60-4701-B398-FCDFB3741234}"/>
    <cellStyle name="40% - Accent5 2 5" xfId="6534" xr:uid="{3F484A1D-1A9B-4151-86A2-524D8603B9C7}"/>
    <cellStyle name="40% - Accent5 2 6" xfId="6535" xr:uid="{FA9BA1F1-B67A-4F03-9836-5A12CDF030D3}"/>
    <cellStyle name="40% - Accent5 2 7" xfId="6536" xr:uid="{F9B50468-5414-42C9-B5C0-01F279FAB4F3}"/>
    <cellStyle name="40% - Accent5 2 8" xfId="6537" xr:uid="{465DFBC4-DC4C-4FD8-AC4A-89032D069891}"/>
    <cellStyle name="40% - Accent5 2 9" xfId="6538" xr:uid="{993E1CDD-0575-46AC-BC49-331E6B4AE6D2}"/>
    <cellStyle name="40% - Accent5 20" xfId="3804" xr:uid="{891F3E83-60CF-436E-87A0-A582D5E785CF}"/>
    <cellStyle name="40% - Accent5 21" xfId="3805" xr:uid="{62031122-20BA-4A46-81C8-C462C75EA461}"/>
    <cellStyle name="40% - Accent5 22" xfId="3806" xr:uid="{7A8B64E9-88D6-4C0A-A17A-017D777CF13B}"/>
    <cellStyle name="40% - Accent5 23" xfId="3807" xr:uid="{990CD9DF-98FB-4C70-BB0C-F5D40E3AC337}"/>
    <cellStyle name="40% - Accent5 24" xfId="3808" xr:uid="{2A9E93C9-24A1-4EB2-A1CB-E63D2B3D8201}"/>
    <cellStyle name="40% - Accent5 25" xfId="3809" xr:uid="{2FBD9747-F6A0-46BB-A9FA-7A314BDC7982}"/>
    <cellStyle name="40% - Accent5 26" xfId="3810" xr:uid="{1D918185-A0D5-4403-A17A-D9831094B85A}"/>
    <cellStyle name="40% - Accent5 27" xfId="3811" xr:uid="{94608C6B-2832-483B-B419-77B56146FE52}"/>
    <cellStyle name="40% - Accent5 28" xfId="3812" xr:uid="{D08366CB-04E7-45C1-89E7-FBC4519C3823}"/>
    <cellStyle name="40% - Accent5 29" xfId="3813" xr:uid="{B1634ECC-5C58-4EEE-9043-56AD5A30FAA6}"/>
    <cellStyle name="40% - Accent5 3" xfId="174" xr:uid="{00000000-0005-0000-0000-0000AD000000}"/>
    <cellStyle name="40% - Accent5 3 2" xfId="3814" xr:uid="{65A98EB1-B0CB-4289-8E84-CB7C1E10C25C}"/>
    <cellStyle name="40% - Accent5 3 2 2" xfId="7827" xr:uid="{65E8346D-443D-489F-8C45-6B15FCA923E4}"/>
    <cellStyle name="40% - Accent5 3 3" xfId="6539" xr:uid="{60D5A3C4-CF23-4CDE-B142-6DE5EC5096BC}"/>
    <cellStyle name="40% - Accent5 30" xfId="3815" xr:uid="{484812D4-43E0-4BA6-942C-9C84B868B874}"/>
    <cellStyle name="40% - Accent5 31" xfId="3816" xr:uid="{0381278E-60AB-41A6-905F-F96447B167BB}"/>
    <cellStyle name="40% - Accent5 32" xfId="3817" xr:uid="{D9B70179-30ED-4876-8D46-65CF354AEC4F}"/>
    <cellStyle name="40% - Accent5 33" xfId="3818" xr:uid="{2511AE2A-1102-498B-83D4-6BCF474C7B6F}"/>
    <cellStyle name="40% - Accent5 34" xfId="3819" xr:uid="{10FAA9EC-A31A-4476-BDF8-289E1EC9A2A0}"/>
    <cellStyle name="40% - Accent5 35" xfId="3820" xr:uid="{A648F66A-2B6B-4CFC-A394-9DD11D68A255}"/>
    <cellStyle name="40% - Accent5 36" xfId="3821" xr:uid="{6C9062D5-AFEE-4BE3-B3CC-FD3BC3E63090}"/>
    <cellStyle name="40% - Accent5 37" xfId="3822" xr:uid="{54DBD67D-02F3-4FB6-A53F-5DC3F95D8F76}"/>
    <cellStyle name="40% - Accent5 38" xfId="3823" xr:uid="{CEF959B2-080F-4557-818A-B4576F3AE005}"/>
    <cellStyle name="40% - Accent5 39" xfId="3824" xr:uid="{20DE73A0-F916-4B70-8F52-69D760F8DF1D}"/>
    <cellStyle name="40% - Accent5 4" xfId="3825" xr:uid="{3DFC11F3-CF6E-412A-A68C-56A111747670}"/>
    <cellStyle name="40% - Accent5 4 2" xfId="6540" xr:uid="{D130CD30-C78B-443A-A2D2-79AAB5E93819}"/>
    <cellStyle name="40% - Accent5 40" xfId="3826" xr:uid="{998B80C9-D8ED-4FC2-BFF6-ECC35E329FD0}"/>
    <cellStyle name="40% - Accent5 41" xfId="3827" xr:uid="{5C9815C6-C332-4DEA-A61D-ECEC2877BE7C}"/>
    <cellStyle name="40% - Accent5 42" xfId="3828" xr:uid="{D5D09B27-BFE4-403F-89DE-A30CA3D14824}"/>
    <cellStyle name="40% - Accent5 43" xfId="3829" xr:uid="{BE6FB9CA-49BF-47B3-83D2-7EB8BF636B19}"/>
    <cellStyle name="40% - Accent5 44" xfId="3141" xr:uid="{E50984EA-D694-489A-80B9-7767FCCFAB27}"/>
    <cellStyle name="40% - Accent5 5" xfId="3830" xr:uid="{7395947B-3FA0-45B5-924A-DBDAF5F1DE6D}"/>
    <cellStyle name="40% - Accent5 5 2" xfId="6541" xr:uid="{8FA8690E-3B30-447A-B91D-B65472BC04DE}"/>
    <cellStyle name="40% - Accent5 6" xfId="3831" xr:uid="{DFD864B3-25DA-4B80-915C-CF99CA0EE9F7}"/>
    <cellStyle name="40% - Accent5 6 2" xfId="6542" xr:uid="{95E6FA78-AEDF-426D-A85D-0A37BA9BB084}"/>
    <cellStyle name="40% - Accent5 7" xfId="3832" xr:uid="{97325B24-2FCD-42AA-BDDC-0377885F7F35}"/>
    <cellStyle name="40% - Accent5 7 2" xfId="6543" xr:uid="{3D64F415-D576-4E12-8F95-81B3A32BE33B}"/>
    <cellStyle name="40% - Accent5 8" xfId="3833" xr:uid="{A6DBBE11-99C6-43DD-8C2D-DAF2CF5EE964}"/>
    <cellStyle name="40% - Accent5 8 2" xfId="6544" xr:uid="{9D248036-197B-4112-8DEE-D61ABF4410E8}"/>
    <cellStyle name="40% - Accent5 9" xfId="3834" xr:uid="{D54D355A-291B-4DDC-858D-1BA4AB5D94A9}"/>
    <cellStyle name="40% - Accent5 9 2" xfId="7828" xr:uid="{14782194-AB1D-4DC5-B1B8-C54C9551CCEB}"/>
    <cellStyle name="40% - Accent6 10" xfId="3835" xr:uid="{FE3C7482-BC8E-4AEC-ABCA-F63D155B3099}"/>
    <cellStyle name="40% - Accent6 10 2" xfId="7829" xr:uid="{EBC29935-F725-4761-A319-848C69328C5A}"/>
    <cellStyle name="40% - Accent6 11" xfId="3836" xr:uid="{A9571AEF-C96B-4AD8-A6BF-D4C093032F20}"/>
    <cellStyle name="40% - Accent6 11 2" xfId="7830" xr:uid="{CB54FA89-673C-4D90-809E-B765A399B26A}"/>
    <cellStyle name="40% - Accent6 12" xfId="3837" xr:uid="{DED8E8C5-135A-479C-BA8C-2B4E891BAE8A}"/>
    <cellStyle name="40% - Accent6 13" xfId="3838" xr:uid="{7B82F50F-31DA-4EC1-92F1-4BBF16EEC6FA}"/>
    <cellStyle name="40% - Accent6 14" xfId="3839" xr:uid="{C495686C-A8E3-4923-8B9D-109B4791018A}"/>
    <cellStyle name="40% - Accent6 15" xfId="3840" xr:uid="{E5371F38-DB31-4140-AE74-C659D3F6DBBF}"/>
    <cellStyle name="40% - Accent6 16" xfId="3841" xr:uid="{2D082247-760F-4083-967E-2DCDDCF0961D}"/>
    <cellStyle name="40% - Accent6 17" xfId="3842" xr:uid="{B46F1FC3-D259-4DF2-847F-0F1B641F543C}"/>
    <cellStyle name="40% - Accent6 18" xfId="3843" xr:uid="{B3D2B973-7010-473D-BCC6-95458F0FC444}"/>
    <cellStyle name="40% - Accent6 19" xfId="3844" xr:uid="{10D1E59A-4240-4DD2-8F5D-BF5FEE870596}"/>
    <cellStyle name="40% - Accent6 2" xfId="175" xr:uid="{00000000-0005-0000-0000-0000AE000000}"/>
    <cellStyle name="40% - Accent6 2 10" xfId="6545" xr:uid="{AF6934CC-95F6-44B6-A3B3-CAA72C9662A1}"/>
    <cellStyle name="40% - Accent6 2 11" xfId="6546" xr:uid="{C06D4D6C-E481-4F01-9E1E-FD35635C5BED}"/>
    <cellStyle name="40% - Accent6 2 12" xfId="6547" xr:uid="{1FBF48C5-D5F2-4305-95C7-1E17A8882E79}"/>
    <cellStyle name="40% - Accent6 2 13" xfId="6548" xr:uid="{4468DF1A-B261-4DC7-B575-9F9314175526}"/>
    <cellStyle name="40% - Accent6 2 14" xfId="6549" xr:uid="{89E51806-3EDD-4D3D-9FC3-BBBB394F0E7C}"/>
    <cellStyle name="40% - Accent6 2 15" xfId="6550" xr:uid="{F203CF40-230E-485A-8D08-47C86B493220}"/>
    <cellStyle name="40% - Accent6 2 16" xfId="7831" xr:uid="{23DB53E3-4EDB-4DBA-82E9-C3D5B4E4C671}"/>
    <cellStyle name="40% - Accent6 2 2" xfId="6551" xr:uid="{87541F0D-6FF7-47AD-9A2C-A1609DC8D351}"/>
    <cellStyle name="40% - Accent6 2 3" xfId="6552" xr:uid="{2563A020-45E4-4CDB-B5D1-C1493A23ED7E}"/>
    <cellStyle name="40% - Accent6 2 4" xfId="6553" xr:uid="{2DBC737D-AA81-4052-8202-6255C60DA262}"/>
    <cellStyle name="40% - Accent6 2 5" xfId="6554" xr:uid="{B533B5BF-AABD-4691-9C52-00602AE65309}"/>
    <cellStyle name="40% - Accent6 2 6" xfId="6555" xr:uid="{E025E376-23E1-47E6-BE19-C979B1DBBECA}"/>
    <cellStyle name="40% - Accent6 2 7" xfId="6556" xr:uid="{7691754D-BE3B-4C17-BAF0-2BE3D73BB2F0}"/>
    <cellStyle name="40% - Accent6 2 8" xfId="6557" xr:uid="{B4EC8D53-099A-4FE7-B3BA-CECCBC8FB5BE}"/>
    <cellStyle name="40% - Accent6 2 9" xfId="6558" xr:uid="{41EFB9FA-E725-4A31-BC0F-09B06B2EAA6F}"/>
    <cellStyle name="40% - Accent6 20" xfId="3845" xr:uid="{86205E12-A573-4274-B3D0-D30C63E4BEC5}"/>
    <cellStyle name="40% - Accent6 21" xfId="3846" xr:uid="{3EDCA901-499F-4A87-99EF-47E0BAC9C59F}"/>
    <cellStyle name="40% - Accent6 22" xfId="3847" xr:uid="{3080AAB4-36E8-4542-9C21-DAFB486AF507}"/>
    <cellStyle name="40% - Accent6 23" xfId="3848" xr:uid="{AD659643-BDFF-41A6-A7BA-26D35006EF44}"/>
    <cellStyle name="40% - Accent6 24" xfId="3849" xr:uid="{1EB084D3-7207-4598-B940-12E1FEBA593A}"/>
    <cellStyle name="40% - Accent6 25" xfId="3850" xr:uid="{DEF1038A-8611-4378-8944-553709510D80}"/>
    <cellStyle name="40% - Accent6 26" xfId="3851" xr:uid="{7145B445-FE53-4D44-BA44-3CCC9194366E}"/>
    <cellStyle name="40% - Accent6 27" xfId="3852" xr:uid="{A3CDC7BF-333A-47D2-ADAB-3F9E2DB0047F}"/>
    <cellStyle name="40% - Accent6 28" xfId="3853" xr:uid="{16BCE856-A82D-417B-8DB1-27B7F0FD27CD}"/>
    <cellStyle name="40% - Accent6 29" xfId="3854" xr:uid="{2A8F82C0-BEA1-4E32-BA9A-69BC5C5B9D36}"/>
    <cellStyle name="40% - Accent6 3" xfId="176" xr:uid="{00000000-0005-0000-0000-0000AF000000}"/>
    <cellStyle name="40% - Accent6 3 2" xfId="3855" xr:uid="{ED363317-6AE5-43D3-B465-A5934869E781}"/>
    <cellStyle name="40% - Accent6 3 2 2" xfId="7832" xr:uid="{34F82192-8A24-4B6E-8023-CD868571C3DD}"/>
    <cellStyle name="40% - Accent6 3 3" xfId="6559" xr:uid="{E5422706-958C-4A74-8B1C-DC941D9B65F4}"/>
    <cellStyle name="40% - Accent6 30" xfId="3856" xr:uid="{22BA1A0E-8E57-4A01-9257-5EF41CD5565C}"/>
    <cellStyle name="40% - Accent6 31" xfId="3857" xr:uid="{56ABCCF7-94E9-4907-9710-09455EBBF089}"/>
    <cellStyle name="40% - Accent6 32" xfId="3858" xr:uid="{58DC56CC-7F9A-421B-8D6A-9FDAD2369801}"/>
    <cellStyle name="40% - Accent6 33" xfId="3859" xr:uid="{A4ABA8D4-0574-4046-AAAF-0414964E7C60}"/>
    <cellStyle name="40% - Accent6 34" xfId="3860" xr:uid="{74C54B0A-0FA1-4FB7-A7E6-A301288D3232}"/>
    <cellStyle name="40% - Accent6 35" xfId="3861" xr:uid="{EC68CC9E-E303-466B-8B9B-B3E4C1888EE8}"/>
    <cellStyle name="40% - Accent6 36" xfId="3862" xr:uid="{8813DE85-D595-4FA3-8D81-1DC9694A599D}"/>
    <cellStyle name="40% - Accent6 37" xfId="3863" xr:uid="{88971EE6-F42F-4C54-8D25-141F691CE2A5}"/>
    <cellStyle name="40% - Accent6 38" xfId="3864" xr:uid="{D6E874B8-2790-43C8-91BF-F7AE769B3DC5}"/>
    <cellStyle name="40% - Accent6 39" xfId="3865" xr:uid="{513C2EBC-A335-4008-BE7B-914B4BF80BE7}"/>
    <cellStyle name="40% - Accent6 4" xfId="3866" xr:uid="{9087A793-0AF3-4D65-82F1-E86638FF912E}"/>
    <cellStyle name="40% - Accent6 4 2" xfId="6560" xr:uid="{CD526D80-1815-432A-AF3E-66356C321973}"/>
    <cellStyle name="40% - Accent6 40" xfId="3867" xr:uid="{9E51F66A-2E39-48CE-B81F-18A4E6061476}"/>
    <cellStyle name="40% - Accent6 41" xfId="3868" xr:uid="{13003BC3-104B-4901-A37B-BFAB22BABD4A}"/>
    <cellStyle name="40% - Accent6 42" xfId="3869" xr:uid="{43B8D282-65B0-4864-A6B4-DDD00C1CE3AC}"/>
    <cellStyle name="40% - Accent6 43" xfId="3870" xr:uid="{D7E98CC3-BC17-4B23-9231-02FB3718E018}"/>
    <cellStyle name="40% - Accent6 44" xfId="3145" xr:uid="{E7033524-20FD-4F13-A78C-33D0A7FD4FB7}"/>
    <cellStyle name="40% - Accent6 5" xfId="3871" xr:uid="{DA3150B5-1445-43CB-A20D-D71BA44C5407}"/>
    <cellStyle name="40% - Accent6 5 2" xfId="6561" xr:uid="{C961220A-BCBE-4ABF-9F83-08FDCB53B855}"/>
    <cellStyle name="40% - Accent6 6" xfId="3872" xr:uid="{9E24BBD6-D339-4A3A-ADF3-528D3E9F8704}"/>
    <cellStyle name="40% - Accent6 6 2" xfId="6562" xr:uid="{4E55F218-F636-4002-A598-6E66DBD3757B}"/>
    <cellStyle name="40% - Accent6 7" xfId="3873" xr:uid="{B60929A5-D86D-492F-8C67-841866281716}"/>
    <cellStyle name="40% - Accent6 7 2" xfId="6563" xr:uid="{5FA88334-6A54-4573-913D-F3E9B3453D70}"/>
    <cellStyle name="40% - Accent6 8" xfId="3874" xr:uid="{C23B6E66-575A-45EB-A2B4-97BDFE097825}"/>
    <cellStyle name="40% - Accent6 8 2" xfId="6564" xr:uid="{321582E9-E899-4AF4-956A-75C2D34FC413}"/>
    <cellStyle name="40% - Accent6 9" xfId="3875" xr:uid="{07C48817-EC6F-45B2-8947-7AAC4BB22DC3}"/>
    <cellStyle name="40% - Accent6 9 2" xfId="7833" xr:uid="{135E65F4-F771-4393-8DDC-82DE61DB54D9}"/>
    <cellStyle name="40% - akcent 1" xfId="1737" xr:uid="{14807F5D-726A-4409-B803-6CAE90B55182}"/>
    <cellStyle name="40% - akcent 1 10" xfId="177" xr:uid="{00000000-0005-0000-0000-0000B0000000}"/>
    <cellStyle name="40% - akcent 1 10 2" xfId="178" xr:uid="{00000000-0005-0000-0000-0000B1000000}"/>
    <cellStyle name="40% - akcent 1 10 3" xfId="179" xr:uid="{00000000-0005-0000-0000-0000B2000000}"/>
    <cellStyle name="40% - akcent 1 10_COM_BND" xfId="1738" xr:uid="{931D253F-01BE-4203-AA0D-3F2BB293B437}"/>
    <cellStyle name="40% - akcent 1 11" xfId="180" xr:uid="{00000000-0005-0000-0000-0000B3000000}"/>
    <cellStyle name="40% - akcent 1 11 2" xfId="1740" xr:uid="{3F448517-158D-482F-AAFA-FE2E15750716}"/>
    <cellStyle name="40% - akcent 1 11 3" xfId="1741" xr:uid="{7E9BFCBC-3096-4CCF-B6D7-7561A87F8EFE}"/>
    <cellStyle name="40% - akcent 1 11 4" xfId="1739" xr:uid="{8A438395-9F7A-4ED3-9E31-C8413C3FFA38}"/>
    <cellStyle name="40% - akcent 1 12" xfId="181" xr:uid="{00000000-0005-0000-0000-0000B4000000}"/>
    <cellStyle name="40% - akcent 1 13" xfId="182" xr:uid="{00000000-0005-0000-0000-0000B5000000}"/>
    <cellStyle name="40% - akcent 1 14" xfId="183" xr:uid="{00000000-0005-0000-0000-0000B6000000}"/>
    <cellStyle name="40% - akcent 1 15" xfId="184" xr:uid="{00000000-0005-0000-0000-0000B7000000}"/>
    <cellStyle name="40% - akcent 1 15 2" xfId="2794" xr:uid="{257B175F-AC60-4B47-9826-3E97B8BD522D}"/>
    <cellStyle name="40% - akcent 1 15 3" xfId="2793" xr:uid="{6DB22E05-D72A-460D-8DA0-C6B44A5EC699}"/>
    <cellStyle name="40% - akcent 1 15 4" xfId="1742" xr:uid="{9074CF5C-7FEE-4D74-A880-C35A9E959DA9}"/>
    <cellStyle name="40% - akcent 1 16" xfId="185" xr:uid="{00000000-0005-0000-0000-0000B8000000}"/>
    <cellStyle name="40% - akcent 1 17" xfId="186" xr:uid="{00000000-0005-0000-0000-0000B9000000}"/>
    <cellStyle name="40% - akcent 1 18" xfId="187" xr:uid="{00000000-0005-0000-0000-0000BA000000}"/>
    <cellStyle name="40% - akcent 1 19" xfId="188" xr:uid="{00000000-0005-0000-0000-0000BB000000}"/>
    <cellStyle name="40% - akcent 1 2" xfId="189" xr:uid="{00000000-0005-0000-0000-0000BC000000}"/>
    <cellStyle name="40% - akcent 1 20" xfId="190" xr:uid="{00000000-0005-0000-0000-0000BD000000}"/>
    <cellStyle name="40% - akcent 1 3" xfId="191" xr:uid="{00000000-0005-0000-0000-0000BE000000}"/>
    <cellStyle name="40% - akcent 1 4" xfId="192" xr:uid="{00000000-0005-0000-0000-0000BF000000}"/>
    <cellStyle name="40% - akcent 1 5" xfId="193" xr:uid="{00000000-0005-0000-0000-0000C0000000}"/>
    <cellStyle name="40% - akcent 1 6" xfId="194" xr:uid="{00000000-0005-0000-0000-0000C1000000}"/>
    <cellStyle name="40% - akcent 1 7" xfId="195" xr:uid="{00000000-0005-0000-0000-0000C2000000}"/>
    <cellStyle name="40% - akcent 1 8" xfId="196" xr:uid="{00000000-0005-0000-0000-0000C3000000}"/>
    <cellStyle name="40% - akcent 1 9" xfId="197" xr:uid="{00000000-0005-0000-0000-0000C4000000}"/>
    <cellStyle name="40% - akcent 1 9 2" xfId="198" xr:uid="{00000000-0005-0000-0000-0000C5000000}"/>
    <cellStyle name="40% - akcent 1 9 3" xfId="199" xr:uid="{00000000-0005-0000-0000-0000C6000000}"/>
    <cellStyle name="40% - akcent 1 9_COM_BND" xfId="1743" xr:uid="{30D4DEA7-DFEB-47CC-B990-54442286DAD0}"/>
    <cellStyle name="40% - akcent 1_D_HEAT" xfId="1744" xr:uid="{A1452B95-BEF9-4D93-A637-0173D9099706}"/>
    <cellStyle name="40% - akcent 2" xfId="1745" xr:uid="{73A349F3-709F-4151-8B88-850075ACCCA5}"/>
    <cellStyle name="40% - akcent 2 10" xfId="200" xr:uid="{00000000-0005-0000-0000-0000C7000000}"/>
    <cellStyle name="40% - akcent 2 10 2" xfId="201" xr:uid="{00000000-0005-0000-0000-0000C8000000}"/>
    <cellStyle name="40% - akcent 2 10 3" xfId="202" xr:uid="{00000000-0005-0000-0000-0000C9000000}"/>
    <cellStyle name="40% - akcent 2 10_COM_BND" xfId="1746" xr:uid="{F4937759-CE23-41B5-9B8D-DE343E91533B}"/>
    <cellStyle name="40% - akcent 2 11" xfId="203" xr:uid="{00000000-0005-0000-0000-0000CA000000}"/>
    <cellStyle name="40% - akcent 2 11 2" xfId="1748" xr:uid="{833F2BBD-61FB-4957-BC00-2B5B34451A5A}"/>
    <cellStyle name="40% - akcent 2 11 3" xfId="1749" xr:uid="{9781726F-8E5A-4065-9499-016C912875B5}"/>
    <cellStyle name="40% - akcent 2 11 4" xfId="1747" xr:uid="{8F0FEEF4-B0E5-4FCE-BBD5-7C85C55D9EEE}"/>
    <cellStyle name="40% - akcent 2 12" xfId="204" xr:uid="{00000000-0005-0000-0000-0000CB000000}"/>
    <cellStyle name="40% - akcent 2 13" xfId="205" xr:uid="{00000000-0005-0000-0000-0000CC000000}"/>
    <cellStyle name="40% - akcent 2 14" xfId="206" xr:uid="{00000000-0005-0000-0000-0000CD000000}"/>
    <cellStyle name="40% - akcent 2 15" xfId="207" xr:uid="{00000000-0005-0000-0000-0000CE000000}"/>
    <cellStyle name="40% - akcent 2 15 2" xfId="2796" xr:uid="{3BB5E5D9-105D-481D-BF3D-9F256F8CC3FC}"/>
    <cellStyle name="40% - akcent 2 15 3" xfId="2795" xr:uid="{227B3090-8925-4D13-929F-51E8FD602F92}"/>
    <cellStyle name="40% - akcent 2 15 4" xfId="1750" xr:uid="{65A161A2-1169-45EC-83F5-C53C0D2A6070}"/>
    <cellStyle name="40% - akcent 2 16" xfId="208" xr:uid="{00000000-0005-0000-0000-0000CF000000}"/>
    <cellStyle name="40% - akcent 2 17" xfId="209" xr:uid="{00000000-0005-0000-0000-0000D0000000}"/>
    <cellStyle name="40% - akcent 2 18" xfId="210" xr:uid="{00000000-0005-0000-0000-0000D1000000}"/>
    <cellStyle name="40% - akcent 2 19" xfId="211" xr:uid="{00000000-0005-0000-0000-0000D2000000}"/>
    <cellStyle name="40% - akcent 2 2" xfId="212" xr:uid="{00000000-0005-0000-0000-0000D3000000}"/>
    <cellStyle name="40% - akcent 2 20" xfId="213" xr:uid="{00000000-0005-0000-0000-0000D4000000}"/>
    <cellStyle name="40% - akcent 2 3" xfId="214" xr:uid="{00000000-0005-0000-0000-0000D5000000}"/>
    <cellStyle name="40% - akcent 2 4" xfId="215" xr:uid="{00000000-0005-0000-0000-0000D6000000}"/>
    <cellStyle name="40% - akcent 2 5" xfId="216" xr:uid="{00000000-0005-0000-0000-0000D7000000}"/>
    <cellStyle name="40% - akcent 2 6" xfId="217" xr:uid="{00000000-0005-0000-0000-0000D8000000}"/>
    <cellStyle name="40% - akcent 2 7" xfId="218" xr:uid="{00000000-0005-0000-0000-0000D9000000}"/>
    <cellStyle name="40% - akcent 2 8" xfId="219" xr:uid="{00000000-0005-0000-0000-0000DA000000}"/>
    <cellStyle name="40% - akcent 2 9" xfId="220" xr:uid="{00000000-0005-0000-0000-0000DB000000}"/>
    <cellStyle name="40% - akcent 2 9 2" xfId="221" xr:uid="{00000000-0005-0000-0000-0000DC000000}"/>
    <cellStyle name="40% - akcent 2 9 3" xfId="222" xr:uid="{00000000-0005-0000-0000-0000DD000000}"/>
    <cellStyle name="40% - akcent 2 9_COM_BND" xfId="1751" xr:uid="{563E00CD-28EF-4FCB-A3C9-E1A47A3E5349}"/>
    <cellStyle name="40% - akcent 2_D_HEAT" xfId="1752" xr:uid="{73DF973D-2C38-400E-9254-ED3FD9B6EFA0}"/>
    <cellStyle name="40% - akcent 3" xfId="1753" xr:uid="{CE462B84-F43C-4829-8324-9EFECD089D7D}"/>
    <cellStyle name="40% - akcent 3 10" xfId="223" xr:uid="{00000000-0005-0000-0000-0000DE000000}"/>
    <cellStyle name="40% - akcent 3 10 2" xfId="224" xr:uid="{00000000-0005-0000-0000-0000DF000000}"/>
    <cellStyle name="40% - akcent 3 10 3" xfId="225" xr:uid="{00000000-0005-0000-0000-0000E0000000}"/>
    <cellStyle name="40% - akcent 3 10_COM_BND" xfId="1754" xr:uid="{1231F43A-427C-451C-A9EA-88DABF09357A}"/>
    <cellStyle name="40% - akcent 3 11" xfId="226" xr:uid="{00000000-0005-0000-0000-0000E1000000}"/>
    <cellStyle name="40% - akcent 3 11 2" xfId="1756" xr:uid="{793E63B1-EB7F-47A6-BB61-8BD85DE79D25}"/>
    <cellStyle name="40% - akcent 3 11 3" xfId="1757" xr:uid="{B416DA56-DEE3-4F0E-BC0D-D3E89DA7AEFF}"/>
    <cellStyle name="40% - akcent 3 11 4" xfId="1755" xr:uid="{A8E06177-4CEC-4B0A-9AB4-89C7E4697C6F}"/>
    <cellStyle name="40% - akcent 3 12" xfId="227" xr:uid="{00000000-0005-0000-0000-0000E2000000}"/>
    <cellStyle name="40% - akcent 3 13" xfId="228" xr:uid="{00000000-0005-0000-0000-0000E3000000}"/>
    <cellStyle name="40% - akcent 3 14" xfId="229" xr:uid="{00000000-0005-0000-0000-0000E4000000}"/>
    <cellStyle name="40% - akcent 3 15" xfId="230" xr:uid="{00000000-0005-0000-0000-0000E5000000}"/>
    <cellStyle name="40% - akcent 3 15 2" xfId="2798" xr:uid="{349AE403-50EE-46F4-B971-86A1C7345D10}"/>
    <cellStyle name="40% - akcent 3 15 3" xfId="2797" xr:uid="{7EE27045-D8B2-4C8A-9DE7-E07FE9E2F870}"/>
    <cellStyle name="40% - akcent 3 15 4" xfId="1758" xr:uid="{97B29392-2EA7-4B19-B70F-EA8DB101A9C1}"/>
    <cellStyle name="40% - akcent 3 16" xfId="231" xr:uid="{00000000-0005-0000-0000-0000E6000000}"/>
    <cellStyle name="40% - akcent 3 17" xfId="232" xr:uid="{00000000-0005-0000-0000-0000E7000000}"/>
    <cellStyle name="40% - akcent 3 18" xfId="233" xr:uid="{00000000-0005-0000-0000-0000E8000000}"/>
    <cellStyle name="40% - akcent 3 19" xfId="234" xr:uid="{00000000-0005-0000-0000-0000E9000000}"/>
    <cellStyle name="40% - akcent 3 2" xfId="235" xr:uid="{00000000-0005-0000-0000-0000EA000000}"/>
    <cellStyle name="40% - akcent 3 20" xfId="236" xr:uid="{00000000-0005-0000-0000-0000EB000000}"/>
    <cellStyle name="40% - akcent 3 3" xfId="237" xr:uid="{00000000-0005-0000-0000-0000EC000000}"/>
    <cellStyle name="40% - akcent 3 4" xfId="238" xr:uid="{00000000-0005-0000-0000-0000ED000000}"/>
    <cellStyle name="40% - akcent 3 5" xfId="239" xr:uid="{00000000-0005-0000-0000-0000EE000000}"/>
    <cellStyle name="40% - akcent 3 6" xfId="240" xr:uid="{00000000-0005-0000-0000-0000EF000000}"/>
    <cellStyle name="40% - akcent 3 7" xfId="241" xr:uid="{00000000-0005-0000-0000-0000F0000000}"/>
    <cellStyle name="40% - akcent 3 8" xfId="242" xr:uid="{00000000-0005-0000-0000-0000F1000000}"/>
    <cellStyle name="40% - akcent 3 9" xfId="243" xr:uid="{00000000-0005-0000-0000-0000F2000000}"/>
    <cellStyle name="40% - akcent 3 9 2" xfId="244" xr:uid="{00000000-0005-0000-0000-0000F3000000}"/>
    <cellStyle name="40% - akcent 3 9 3" xfId="245" xr:uid="{00000000-0005-0000-0000-0000F4000000}"/>
    <cellStyle name="40% - akcent 3 9_COM_BND" xfId="1759" xr:uid="{374322F4-C6B2-4483-B9BB-3E64D992CF32}"/>
    <cellStyle name="40% - akcent 3_D_HEAT" xfId="1760" xr:uid="{580B32D5-464A-45CA-BB8B-4E8D8E547518}"/>
    <cellStyle name="40% - akcent 4" xfId="1761" xr:uid="{18E21E3C-1852-4112-9D02-949081B34772}"/>
    <cellStyle name="40% - akcent 4 10" xfId="246" xr:uid="{00000000-0005-0000-0000-0000F5000000}"/>
    <cellStyle name="40% - akcent 4 10 2" xfId="247" xr:uid="{00000000-0005-0000-0000-0000F6000000}"/>
    <cellStyle name="40% - akcent 4 10 3" xfId="248" xr:uid="{00000000-0005-0000-0000-0000F7000000}"/>
    <cellStyle name="40% - akcent 4 10_COM_BND" xfId="1762" xr:uid="{603E217D-C560-4367-9F38-C0E4B94E7B2D}"/>
    <cellStyle name="40% - akcent 4 11" xfId="249" xr:uid="{00000000-0005-0000-0000-0000F8000000}"/>
    <cellStyle name="40% - akcent 4 11 2" xfId="1764" xr:uid="{7547C972-A6B0-416B-98FA-53411AE69ED8}"/>
    <cellStyle name="40% - akcent 4 11 3" xfId="1765" xr:uid="{7FD89A9D-29CF-4555-93C0-6A3F23B6E209}"/>
    <cellStyle name="40% - akcent 4 11 4" xfId="1763" xr:uid="{B0E8A02B-F64D-432F-8408-C8D8D4DF5A18}"/>
    <cellStyle name="40% - akcent 4 12" xfId="250" xr:uid="{00000000-0005-0000-0000-0000F9000000}"/>
    <cellStyle name="40% - akcent 4 13" xfId="251" xr:uid="{00000000-0005-0000-0000-0000FA000000}"/>
    <cellStyle name="40% - akcent 4 14" xfId="252" xr:uid="{00000000-0005-0000-0000-0000FB000000}"/>
    <cellStyle name="40% - akcent 4 15" xfId="253" xr:uid="{00000000-0005-0000-0000-0000FC000000}"/>
    <cellStyle name="40% - akcent 4 15 2" xfId="2800" xr:uid="{9237613C-1DD1-4E85-9F93-F11F92921F84}"/>
    <cellStyle name="40% - akcent 4 15 3" xfId="2799" xr:uid="{41DCFEA0-E7F6-44ED-BB84-181A8243462F}"/>
    <cellStyle name="40% - akcent 4 15 4" xfId="1766" xr:uid="{AA8CE37E-7494-42A3-A0B8-C5AC3BFCECE4}"/>
    <cellStyle name="40% - akcent 4 16" xfId="254" xr:uid="{00000000-0005-0000-0000-0000FD000000}"/>
    <cellStyle name="40% - akcent 4 17" xfId="255" xr:uid="{00000000-0005-0000-0000-0000FE000000}"/>
    <cellStyle name="40% - akcent 4 18" xfId="256" xr:uid="{00000000-0005-0000-0000-0000FF000000}"/>
    <cellStyle name="40% - akcent 4 19" xfId="257" xr:uid="{00000000-0005-0000-0000-000000010000}"/>
    <cellStyle name="40% - akcent 4 2" xfId="258" xr:uid="{00000000-0005-0000-0000-000001010000}"/>
    <cellStyle name="40% - akcent 4 20" xfId="259" xr:uid="{00000000-0005-0000-0000-000002010000}"/>
    <cellStyle name="40% - akcent 4 3" xfId="260" xr:uid="{00000000-0005-0000-0000-000003010000}"/>
    <cellStyle name="40% - akcent 4 4" xfId="261" xr:uid="{00000000-0005-0000-0000-000004010000}"/>
    <cellStyle name="40% - akcent 4 5" xfId="262" xr:uid="{00000000-0005-0000-0000-000005010000}"/>
    <cellStyle name="40% - akcent 4 6" xfId="263" xr:uid="{00000000-0005-0000-0000-000006010000}"/>
    <cellStyle name="40% - akcent 4 7" xfId="264" xr:uid="{00000000-0005-0000-0000-000007010000}"/>
    <cellStyle name="40% - akcent 4 8" xfId="265" xr:uid="{00000000-0005-0000-0000-000008010000}"/>
    <cellStyle name="40% - akcent 4 9" xfId="266" xr:uid="{00000000-0005-0000-0000-000009010000}"/>
    <cellStyle name="40% - akcent 4 9 2" xfId="267" xr:uid="{00000000-0005-0000-0000-00000A010000}"/>
    <cellStyle name="40% - akcent 4 9 3" xfId="268" xr:uid="{00000000-0005-0000-0000-00000B010000}"/>
    <cellStyle name="40% - akcent 4 9_COM_BND" xfId="1767" xr:uid="{0F918879-EEDC-45C0-87EB-AC4C96EEC495}"/>
    <cellStyle name="40% - akcent 4_D_HEAT" xfId="1768" xr:uid="{B74320A8-A928-4657-8B60-181513220928}"/>
    <cellStyle name="40% - akcent 5" xfId="1769" xr:uid="{EC006F4E-95C9-4F7E-92BF-70FD592626E3}"/>
    <cellStyle name="40% - akcent 5 10" xfId="269" xr:uid="{00000000-0005-0000-0000-00000C010000}"/>
    <cellStyle name="40% - akcent 5 10 2" xfId="270" xr:uid="{00000000-0005-0000-0000-00000D010000}"/>
    <cellStyle name="40% - akcent 5 10 3" xfId="271" xr:uid="{00000000-0005-0000-0000-00000E010000}"/>
    <cellStyle name="40% - akcent 5 10_COM_BND" xfId="1770" xr:uid="{7F7C9DDB-AACB-4B4A-8B6F-C1776EDFD8C8}"/>
    <cellStyle name="40% - akcent 5 11" xfId="272" xr:uid="{00000000-0005-0000-0000-00000F010000}"/>
    <cellStyle name="40% - akcent 5 11 2" xfId="1772" xr:uid="{E435D5D8-A32B-404C-93D5-CBE03316CA9A}"/>
    <cellStyle name="40% - akcent 5 11 3" xfId="1773" xr:uid="{85AE9807-2CA6-40F7-91EE-8CCA7086DF63}"/>
    <cellStyle name="40% - akcent 5 11 4" xfId="1771" xr:uid="{F3E75BB9-1297-4841-A680-32862CB00609}"/>
    <cellStyle name="40% - akcent 5 12" xfId="273" xr:uid="{00000000-0005-0000-0000-000010010000}"/>
    <cellStyle name="40% - akcent 5 13" xfId="274" xr:uid="{00000000-0005-0000-0000-000011010000}"/>
    <cellStyle name="40% - akcent 5 14" xfId="275" xr:uid="{00000000-0005-0000-0000-000012010000}"/>
    <cellStyle name="40% - akcent 5 15" xfId="276" xr:uid="{00000000-0005-0000-0000-000013010000}"/>
    <cellStyle name="40% - akcent 5 15 2" xfId="2802" xr:uid="{F60B014F-FE61-42F5-BCCF-A9CB8DAB633A}"/>
    <cellStyle name="40% - akcent 5 15 3" xfId="2801" xr:uid="{B30C7DDB-F3A7-43BA-8956-3A31782B5F36}"/>
    <cellStyle name="40% - akcent 5 15 4" xfId="1774" xr:uid="{4178463E-D3FE-4806-81B3-38EDA868E377}"/>
    <cellStyle name="40% - akcent 5 16" xfId="277" xr:uid="{00000000-0005-0000-0000-000014010000}"/>
    <cellStyle name="40% - akcent 5 17" xfId="278" xr:uid="{00000000-0005-0000-0000-000015010000}"/>
    <cellStyle name="40% - akcent 5 18" xfId="279" xr:uid="{00000000-0005-0000-0000-000016010000}"/>
    <cellStyle name="40% - akcent 5 19" xfId="280" xr:uid="{00000000-0005-0000-0000-000017010000}"/>
    <cellStyle name="40% - akcent 5 2" xfId="281" xr:uid="{00000000-0005-0000-0000-000018010000}"/>
    <cellStyle name="40% - akcent 5 20" xfId="282" xr:uid="{00000000-0005-0000-0000-000019010000}"/>
    <cellStyle name="40% - akcent 5 3" xfId="283" xr:uid="{00000000-0005-0000-0000-00001A010000}"/>
    <cellStyle name="40% - akcent 5 4" xfId="284" xr:uid="{00000000-0005-0000-0000-00001B010000}"/>
    <cellStyle name="40% - akcent 5 5" xfId="285" xr:uid="{00000000-0005-0000-0000-00001C010000}"/>
    <cellStyle name="40% - akcent 5 6" xfId="286" xr:uid="{00000000-0005-0000-0000-00001D010000}"/>
    <cellStyle name="40% - akcent 5 7" xfId="287" xr:uid="{00000000-0005-0000-0000-00001E010000}"/>
    <cellStyle name="40% - akcent 5 8" xfId="288" xr:uid="{00000000-0005-0000-0000-00001F010000}"/>
    <cellStyle name="40% - akcent 5 9" xfId="289" xr:uid="{00000000-0005-0000-0000-000020010000}"/>
    <cellStyle name="40% - akcent 5 9 2" xfId="290" xr:uid="{00000000-0005-0000-0000-000021010000}"/>
    <cellStyle name="40% - akcent 5 9 3" xfId="291" xr:uid="{00000000-0005-0000-0000-000022010000}"/>
    <cellStyle name="40% - akcent 5 9_COM_BND" xfId="1775" xr:uid="{09966EB4-2ADF-4D33-BF75-9BF93E68CE4A}"/>
    <cellStyle name="40% - akcent 5_D_HEAT" xfId="1776" xr:uid="{F944C03C-85A4-4E78-B5A6-02AC35404FE6}"/>
    <cellStyle name="40% - akcent 6" xfId="1777" xr:uid="{5B00A38B-AA98-4D9F-903A-E6A587332200}"/>
    <cellStyle name="40% - akcent 6 10" xfId="292" xr:uid="{00000000-0005-0000-0000-000023010000}"/>
    <cellStyle name="40% - akcent 6 10 2" xfId="293" xr:uid="{00000000-0005-0000-0000-000024010000}"/>
    <cellStyle name="40% - akcent 6 10 3" xfId="294" xr:uid="{00000000-0005-0000-0000-000025010000}"/>
    <cellStyle name="40% - akcent 6 10_COM_BND" xfId="1778" xr:uid="{B5DD76D9-F4A0-42BA-A33A-77B95217A5B7}"/>
    <cellStyle name="40% - akcent 6 11" xfId="295" xr:uid="{00000000-0005-0000-0000-000026010000}"/>
    <cellStyle name="40% - akcent 6 11 2" xfId="1780" xr:uid="{948FD3D3-DF8F-488B-959C-F64031C0089A}"/>
    <cellStyle name="40% - akcent 6 11 3" xfId="1781" xr:uid="{5F52A2BC-0FC1-4B00-852F-AF0E9C091E27}"/>
    <cellStyle name="40% - akcent 6 11 4" xfId="1779" xr:uid="{9386B0F6-5D76-46AE-9DBC-4C8233891D3E}"/>
    <cellStyle name="40% - akcent 6 12" xfId="296" xr:uid="{00000000-0005-0000-0000-000027010000}"/>
    <cellStyle name="40% - akcent 6 13" xfId="297" xr:uid="{00000000-0005-0000-0000-000028010000}"/>
    <cellStyle name="40% - akcent 6 14" xfId="298" xr:uid="{00000000-0005-0000-0000-000029010000}"/>
    <cellStyle name="40% - akcent 6 15" xfId="299" xr:uid="{00000000-0005-0000-0000-00002A010000}"/>
    <cellStyle name="40% - akcent 6 15 2" xfId="2804" xr:uid="{00C650A8-3D41-463E-A5D8-BD7C1168342E}"/>
    <cellStyle name="40% - akcent 6 15 3" xfId="2803" xr:uid="{5C412167-4007-49D6-BD29-3FEDC0EA8F9D}"/>
    <cellStyle name="40% - akcent 6 15 4" xfId="1782" xr:uid="{2A57C842-04EE-4016-A501-23394FEEC363}"/>
    <cellStyle name="40% - akcent 6 16" xfId="300" xr:uid="{00000000-0005-0000-0000-00002B010000}"/>
    <cellStyle name="40% - akcent 6 17" xfId="301" xr:uid="{00000000-0005-0000-0000-00002C010000}"/>
    <cellStyle name="40% - akcent 6 18" xfId="302" xr:uid="{00000000-0005-0000-0000-00002D010000}"/>
    <cellStyle name="40% - akcent 6 19" xfId="303" xr:uid="{00000000-0005-0000-0000-00002E010000}"/>
    <cellStyle name="40% - akcent 6 2" xfId="304" xr:uid="{00000000-0005-0000-0000-00002F010000}"/>
    <cellStyle name="40% - akcent 6 20" xfId="305" xr:uid="{00000000-0005-0000-0000-000030010000}"/>
    <cellStyle name="40% - akcent 6 3" xfId="306" xr:uid="{00000000-0005-0000-0000-000031010000}"/>
    <cellStyle name="40% - akcent 6 4" xfId="307" xr:uid="{00000000-0005-0000-0000-000032010000}"/>
    <cellStyle name="40% - akcent 6 5" xfId="308" xr:uid="{00000000-0005-0000-0000-000033010000}"/>
    <cellStyle name="40% - akcent 6 6" xfId="309" xr:uid="{00000000-0005-0000-0000-000034010000}"/>
    <cellStyle name="40% - akcent 6 7" xfId="310" xr:uid="{00000000-0005-0000-0000-000035010000}"/>
    <cellStyle name="40% - akcent 6 8" xfId="311" xr:uid="{00000000-0005-0000-0000-000036010000}"/>
    <cellStyle name="40% - akcent 6 9" xfId="312" xr:uid="{00000000-0005-0000-0000-000037010000}"/>
    <cellStyle name="40% - akcent 6 9 2" xfId="313" xr:uid="{00000000-0005-0000-0000-000038010000}"/>
    <cellStyle name="40% - akcent 6 9 3" xfId="314" xr:uid="{00000000-0005-0000-0000-000039010000}"/>
    <cellStyle name="40% - akcent 6 9_COM_BND" xfId="1783" xr:uid="{694B082E-3FBB-48A1-9A53-705942BBF502}"/>
    <cellStyle name="40% - akcent 6_D_HEAT" xfId="1784" xr:uid="{615947BE-94D4-4BDB-A3AE-0AEA62769645}"/>
    <cellStyle name="40% - Akzent1" xfId="3876" xr:uid="{40E878BC-E96E-49E7-8A92-2B0F1A23BBFA}"/>
    <cellStyle name="40% - Akzent2" xfId="3877" xr:uid="{F970A35F-818A-4046-9417-1AE7E5D7F5CF}"/>
    <cellStyle name="40% - Akzent3" xfId="3878" xr:uid="{D5FDA27D-6882-416F-BFE8-31D930A49A53}"/>
    <cellStyle name="40% - Akzent4" xfId="3879" xr:uid="{7E4B067E-36CC-44F5-BBB1-C264BC761B1C}"/>
    <cellStyle name="40% - Akzent5" xfId="3880" xr:uid="{9DE5F247-AD4E-47F2-84B7-7C0FB99B2A05}"/>
    <cellStyle name="40% - Akzent6" xfId="3881" xr:uid="{5D51227B-4331-4C43-B5B3-0AB2BF227450}"/>
    <cellStyle name="5x indented GHG Textfiels" xfId="315" xr:uid="{00000000-0005-0000-0000-00003A010000}"/>
    <cellStyle name="5x indented GHG Textfiels 2" xfId="316" xr:uid="{00000000-0005-0000-0000-00003B010000}"/>
    <cellStyle name="60 % - Akzent1 2" xfId="317" xr:uid="{00000000-0005-0000-0000-00003C010000}"/>
    <cellStyle name="60 % - Akzent2 2" xfId="318" xr:uid="{00000000-0005-0000-0000-00003D010000}"/>
    <cellStyle name="60 % - Akzent3 2" xfId="319" xr:uid="{00000000-0005-0000-0000-00003E010000}"/>
    <cellStyle name="60 % - Akzent4 2" xfId="320" xr:uid="{00000000-0005-0000-0000-00003F010000}"/>
    <cellStyle name="60 % - Akzent5 2" xfId="321" xr:uid="{00000000-0005-0000-0000-000040010000}"/>
    <cellStyle name="60 % - Akzent6 2" xfId="322" xr:uid="{00000000-0005-0000-0000-000041010000}"/>
    <cellStyle name="60% - Accent1 10" xfId="3882" xr:uid="{40FB35B2-8194-426C-9BCF-5C0FCC069AC0}"/>
    <cellStyle name="60% - Accent1 11" xfId="3883" xr:uid="{DC054E66-A2FF-4253-A026-4073F61D16C2}"/>
    <cellStyle name="60% - Accent1 12" xfId="3884" xr:uid="{CE47B753-2E8B-478D-87FC-743E47D50E6C}"/>
    <cellStyle name="60% - Accent1 13" xfId="3885" xr:uid="{999B7284-4A36-41B2-AC1D-9A8256017F2B}"/>
    <cellStyle name="60% - Accent1 14" xfId="3886" xr:uid="{2590DD4D-2B55-49FA-A6FA-9DAD65B563CB}"/>
    <cellStyle name="60% - Accent1 15" xfId="3887" xr:uid="{B545DEAB-FC6E-49B1-A354-15F2451915C9}"/>
    <cellStyle name="60% - Accent1 16" xfId="3888" xr:uid="{025703B5-C477-4F92-A7AC-C61D89595E36}"/>
    <cellStyle name="60% - Accent1 17" xfId="3889" xr:uid="{2A0E51A3-2656-40B8-BD53-4BF9E8ECB921}"/>
    <cellStyle name="60% - Accent1 18" xfId="3890" xr:uid="{75A2F9AF-9086-4185-9B9A-46C2D80F058E}"/>
    <cellStyle name="60% - Accent1 19" xfId="3891" xr:uid="{7C190C90-4600-4478-A287-7B5C94B31D11}"/>
    <cellStyle name="60% - Accent1 2" xfId="323" xr:uid="{00000000-0005-0000-0000-000042010000}"/>
    <cellStyle name="60% - Accent1 2 10" xfId="6565" xr:uid="{F0AD98DB-9CC9-45F9-A5E4-D9E370C56887}"/>
    <cellStyle name="60% - Accent1 2 11" xfId="7834" xr:uid="{C2CD5ECA-0FBC-4EC0-9169-03FD2F066167}"/>
    <cellStyle name="60% - Accent1 2 2" xfId="6566" xr:uid="{45787123-7524-4CCA-BD63-153A94446CDB}"/>
    <cellStyle name="60% - Accent1 2 3" xfId="6567" xr:uid="{A66902DC-97D6-4681-AA5F-9C0998577AED}"/>
    <cellStyle name="60% - Accent1 2 4" xfId="6568" xr:uid="{CA177924-CB04-4E9A-95FC-6A694BE7236C}"/>
    <cellStyle name="60% - Accent1 2 5" xfId="6569" xr:uid="{7262CBBB-85DF-43F1-B9E9-53EB9D59800D}"/>
    <cellStyle name="60% - Accent1 2 6" xfId="6570" xr:uid="{486D12D7-49F3-432A-836E-5C07B21E7D5E}"/>
    <cellStyle name="60% - Accent1 2 7" xfId="6571" xr:uid="{A93774DE-ECAD-4FB3-ACD1-DE233BAE16AF}"/>
    <cellStyle name="60% - Accent1 2 8" xfId="6572" xr:uid="{9FBA1B7B-2EFD-46C9-B506-CF5D324B3289}"/>
    <cellStyle name="60% - Accent1 2 9" xfId="6573" xr:uid="{1548E594-1DA6-47A7-B106-B72DEB8C2E1F}"/>
    <cellStyle name="60% - Accent1 20" xfId="3892" xr:uid="{E6053FD9-B2A1-4DCD-995A-50F39ED1FA62}"/>
    <cellStyle name="60% - Accent1 21" xfId="3893" xr:uid="{0CC443AF-3EB9-4FB0-9020-9F5A44EE850E}"/>
    <cellStyle name="60% - Accent1 22" xfId="3894" xr:uid="{7D963F3F-0157-43B4-BAE4-25C122DCB3FA}"/>
    <cellStyle name="60% - Accent1 23" xfId="3895" xr:uid="{BCA414E1-E384-4562-A736-93C8DF8E6DC6}"/>
    <cellStyle name="60% - Accent1 24" xfId="3896" xr:uid="{BA6C06AD-049E-4F67-A24A-4B46A398975C}"/>
    <cellStyle name="60% - Accent1 25" xfId="3897" xr:uid="{A877E58E-90CF-42A1-8E74-8393964ED23C}"/>
    <cellStyle name="60% - Accent1 26" xfId="3898" xr:uid="{6876F4EE-78FA-4BE3-9E3B-CAF6AB56D13A}"/>
    <cellStyle name="60% - Accent1 27" xfId="3899" xr:uid="{B412CEB1-FB0D-4B33-A139-8471E77FF82B}"/>
    <cellStyle name="60% - Accent1 28" xfId="3900" xr:uid="{37B1A390-44C7-451B-B105-82FA53F8522D}"/>
    <cellStyle name="60% - Accent1 29" xfId="3901" xr:uid="{4C0221C4-FDC9-439C-A7D1-82E2367B3B31}"/>
    <cellStyle name="60% - Accent1 3" xfId="324" xr:uid="{00000000-0005-0000-0000-000043010000}"/>
    <cellStyle name="60% - Accent1 3 2" xfId="3902" xr:uid="{7F89F3DE-E9AC-4396-9A52-9502121FAE40}"/>
    <cellStyle name="60% - Accent1 3 2 2" xfId="7835" xr:uid="{8F76AC7F-CAD7-4307-9563-4A1FBEBCD8BD}"/>
    <cellStyle name="60% - Accent1 3 3" xfId="6574" xr:uid="{AC587CB2-7CE8-40C7-9121-824795953F51}"/>
    <cellStyle name="60% - Accent1 30" xfId="3903" xr:uid="{8F7F3772-3994-4451-9FBB-B9453426149E}"/>
    <cellStyle name="60% - Accent1 31" xfId="3904" xr:uid="{64BF3285-2CDC-4461-A55D-15E83EB8B0FA}"/>
    <cellStyle name="60% - Accent1 32" xfId="3905" xr:uid="{FFA7BF11-98E3-4998-8596-CEA330793A43}"/>
    <cellStyle name="60% - Accent1 33" xfId="3906" xr:uid="{1E3AC61C-C5CD-4F7B-8268-9BF55DF7475F}"/>
    <cellStyle name="60% - Accent1 34" xfId="3907" xr:uid="{E70C84D7-665F-4188-BCFA-1E214FD5C21F}"/>
    <cellStyle name="60% - Accent1 35" xfId="3908" xr:uid="{19A5C79C-4BBC-461B-9E59-CD1889F45474}"/>
    <cellStyle name="60% - Accent1 36" xfId="3909" xr:uid="{5E1A999B-8CC1-4839-9546-BBF89C426E24}"/>
    <cellStyle name="60% - Accent1 37" xfId="3910" xr:uid="{899FEA70-56C7-4BE1-9CD9-9E7A0697FECF}"/>
    <cellStyle name="60% - Accent1 38" xfId="3911" xr:uid="{DBCABDB8-8757-4E8F-81DE-FE9727240CAA}"/>
    <cellStyle name="60% - Accent1 39" xfId="3912" xr:uid="{B0710C56-CCA8-469D-85DB-079BC8257BA4}"/>
    <cellStyle name="60% - Accent1 4" xfId="3913" xr:uid="{D785DF7C-2309-44F0-8876-2A82A227A8F1}"/>
    <cellStyle name="60% - Accent1 4 2" xfId="7836" xr:uid="{011E54CD-F461-41FB-9CA3-886C42761E73}"/>
    <cellStyle name="60% - Accent1 40" xfId="3914" xr:uid="{4D2CFEF8-2A9E-42C2-B102-E60C565245E9}"/>
    <cellStyle name="60% - Accent1 41" xfId="3915" xr:uid="{4B4B8B41-7393-40BB-973A-60532F2B6D6C}"/>
    <cellStyle name="60% - Accent1 42" xfId="3916" xr:uid="{4E54A4D6-3088-4B96-AAEC-621E3F67AB7D}"/>
    <cellStyle name="60% - Accent1 43" xfId="3917" xr:uid="{ED9DE0A8-D2EB-4DB1-901C-6F967760FF42}"/>
    <cellStyle name="60% - Accent1 44" xfId="3126" xr:uid="{311FB219-0D0A-48B6-80E0-3D1071E4A32F}"/>
    <cellStyle name="60% - Accent1 5" xfId="3918" xr:uid="{AB906753-0180-4DA6-B853-8DD8834F4EA6}"/>
    <cellStyle name="60% - Accent1 5 2" xfId="7837" xr:uid="{2F91EB0A-5EC0-4B2F-9906-2FCFAD217380}"/>
    <cellStyle name="60% - Accent1 6" xfId="3919" xr:uid="{6DB4DC8D-1C89-45D1-B65D-55D4EB673160}"/>
    <cellStyle name="60% - Accent1 6 2" xfId="7838" xr:uid="{9637A8F3-546E-4144-BB72-62B84A3370B1}"/>
    <cellStyle name="60% - Accent1 7" xfId="3920" xr:uid="{969E0C4C-D6CE-4526-A4CD-F2D471B9ED90}"/>
    <cellStyle name="60% - Accent1 8" xfId="3921" xr:uid="{A43CB482-5809-4096-9355-126F7E636C29}"/>
    <cellStyle name="60% - Accent1 9" xfId="3922" xr:uid="{C46448D8-F76A-4FC1-8045-D8E8DE92E0D3}"/>
    <cellStyle name="60% - Accent2 10" xfId="3923" xr:uid="{50BED234-9F1E-4E4A-9A96-51186223A127}"/>
    <cellStyle name="60% - Accent2 11" xfId="3924" xr:uid="{12D41C40-939D-45AB-91D7-D5B8289DD7B6}"/>
    <cellStyle name="60% - Accent2 12" xfId="3925" xr:uid="{2A18567B-6E71-4174-8934-3CDA1C72CAF4}"/>
    <cellStyle name="60% - Accent2 13" xfId="3926" xr:uid="{D875C57F-8485-444A-9114-90B2C882D1A0}"/>
    <cellStyle name="60% - Accent2 14" xfId="3927" xr:uid="{0A6D43EA-DCC8-4C81-9EA5-94F36CC7FB5C}"/>
    <cellStyle name="60% - Accent2 15" xfId="3928" xr:uid="{961545CA-DCEA-4DA6-9944-A993DF419C0A}"/>
    <cellStyle name="60% - Accent2 16" xfId="3929" xr:uid="{7EBC06EB-4006-4461-830D-A24604C6E483}"/>
    <cellStyle name="60% - Accent2 17" xfId="3930" xr:uid="{6B3889BA-B99F-4CBD-BE49-8F02E13A4278}"/>
    <cellStyle name="60% - Accent2 18" xfId="3931" xr:uid="{1A48DC0D-84C8-4441-9FD0-9591A9D4B869}"/>
    <cellStyle name="60% - Accent2 19" xfId="3932" xr:uid="{5012E552-A182-4687-BAB1-1638226DDB90}"/>
    <cellStyle name="60% - Accent2 2" xfId="325" xr:uid="{00000000-0005-0000-0000-000044010000}"/>
    <cellStyle name="60% - Accent2 2 10" xfId="6575" xr:uid="{F6947A62-D212-47A0-8DA9-4F48815536DF}"/>
    <cellStyle name="60% - Accent2 2 11" xfId="7839" xr:uid="{45F721DD-6BB5-4D3F-80AD-10BD387FA45A}"/>
    <cellStyle name="60% - Accent2 2 2" xfId="6576" xr:uid="{6FBEAF71-C6F9-4CE8-A90F-F1793603536F}"/>
    <cellStyle name="60% - Accent2 2 3" xfId="6577" xr:uid="{8412A34E-4BB1-46FB-9185-823C7FB5BF56}"/>
    <cellStyle name="60% - Accent2 2 4" xfId="6578" xr:uid="{74705ED4-4538-4474-AC24-C83E7D456971}"/>
    <cellStyle name="60% - Accent2 2 5" xfId="6579" xr:uid="{A0CBB48F-85E2-44CF-9096-98037C7E59DE}"/>
    <cellStyle name="60% - Accent2 2 6" xfId="6580" xr:uid="{128F62A4-4A7D-498A-97A2-7CECD1081973}"/>
    <cellStyle name="60% - Accent2 2 7" xfId="6581" xr:uid="{7CEF96A2-11D4-4DEC-A45E-2371E4B0851F}"/>
    <cellStyle name="60% - Accent2 2 8" xfId="6582" xr:uid="{85C1644E-E7D0-41E6-8A40-9B74C6145A9E}"/>
    <cellStyle name="60% - Accent2 2 9" xfId="6583" xr:uid="{4539487D-F6DD-4F6C-974F-A288D270E20A}"/>
    <cellStyle name="60% - Accent2 20" xfId="3933" xr:uid="{E4A83326-F6DC-4AD5-939B-454EC7545261}"/>
    <cellStyle name="60% - Accent2 21" xfId="3934" xr:uid="{911136B4-C527-4AB3-9F62-F5BD376966FC}"/>
    <cellStyle name="60% - Accent2 22" xfId="3935" xr:uid="{99570AA8-7AF7-418D-9B60-365775C8DCD7}"/>
    <cellStyle name="60% - Accent2 23" xfId="3936" xr:uid="{F0C47C25-93EA-4257-B21B-17BFE02643BA}"/>
    <cellStyle name="60% - Accent2 24" xfId="3937" xr:uid="{0A5718F2-8B4E-4983-9A5A-D56629338663}"/>
    <cellStyle name="60% - Accent2 25" xfId="3938" xr:uid="{70E3FE3D-15C4-42E0-A274-E2AB14D21686}"/>
    <cellStyle name="60% - Accent2 26" xfId="3939" xr:uid="{7851D1FD-0B4D-4EE2-975F-4A5620B16549}"/>
    <cellStyle name="60% - Accent2 27" xfId="3940" xr:uid="{555CF1D6-1F66-4959-BA4B-42871256E157}"/>
    <cellStyle name="60% - Accent2 28" xfId="3941" xr:uid="{A02E5AD6-40C5-4C48-9513-6607B61A7465}"/>
    <cellStyle name="60% - Accent2 29" xfId="3942" xr:uid="{B4773D15-1AAD-4278-9370-D6583FE47592}"/>
    <cellStyle name="60% - Accent2 3" xfId="326" xr:uid="{00000000-0005-0000-0000-000045010000}"/>
    <cellStyle name="60% - Accent2 3 2" xfId="3943" xr:uid="{BDFF16B9-3028-4363-A0E7-6A03874B8253}"/>
    <cellStyle name="60% - Accent2 3 2 2" xfId="7840" xr:uid="{515B25CB-924A-4C20-B34C-EFA548DDF7AE}"/>
    <cellStyle name="60% - Accent2 3 3" xfId="6584" xr:uid="{06B9AFA2-485A-4487-B32A-D2792F33485D}"/>
    <cellStyle name="60% - Accent2 30" xfId="3944" xr:uid="{EA08144F-804C-48F8-9232-1EF73C2AECD2}"/>
    <cellStyle name="60% - Accent2 31" xfId="3945" xr:uid="{30486980-26BF-4518-AEAE-1173B951711E}"/>
    <cellStyle name="60% - Accent2 32" xfId="3946" xr:uid="{B8328C38-E48C-44FD-9379-CC490325DBF8}"/>
    <cellStyle name="60% - Accent2 33" xfId="3947" xr:uid="{C0095C26-1B09-461D-9122-7F91853242DE}"/>
    <cellStyle name="60% - Accent2 34" xfId="3948" xr:uid="{1EAD15F0-D4C9-469B-A9F8-0AF91FF22A27}"/>
    <cellStyle name="60% - Accent2 35" xfId="3949" xr:uid="{5470D86D-77E4-4B25-AAF7-B69AC1158A84}"/>
    <cellStyle name="60% - Accent2 36" xfId="3950" xr:uid="{2524B287-EACD-4866-9C40-A810E2C80E10}"/>
    <cellStyle name="60% - Accent2 37" xfId="3951" xr:uid="{776AB93F-C0AE-4EF4-B766-B422DE6691D0}"/>
    <cellStyle name="60% - Accent2 38" xfId="3952" xr:uid="{C9339576-6B89-49FB-AF12-2CE81BB2875D}"/>
    <cellStyle name="60% - Accent2 39" xfId="3953" xr:uid="{751589E9-FE55-470E-BA62-906DF36293BC}"/>
    <cellStyle name="60% - Accent2 4" xfId="3954" xr:uid="{518F5BEB-AA84-4372-9B47-0AB6E30E7487}"/>
    <cellStyle name="60% - Accent2 4 2" xfId="7841" xr:uid="{0F2101EF-E206-49AE-87E4-E8476C0CA7A0}"/>
    <cellStyle name="60% - Accent2 40" xfId="3955" xr:uid="{540995D9-5DA5-4785-A7E5-8CF243E502AE}"/>
    <cellStyle name="60% - Accent2 41" xfId="3956" xr:uid="{5B915621-FDEE-464A-80BD-75E4A0E8015F}"/>
    <cellStyle name="60% - Accent2 42" xfId="3957" xr:uid="{DAB5C38A-F106-4A06-A780-EA786C4A0B96}"/>
    <cellStyle name="60% - Accent2 43" xfId="3958" xr:uid="{D1E9F10C-24D9-4E43-B592-D68537DB033E}"/>
    <cellStyle name="60% - Accent2 44" xfId="3130" xr:uid="{4C3A2A3E-3622-4FCA-A5D6-678C90E11B60}"/>
    <cellStyle name="60% - Accent2 5" xfId="3959" xr:uid="{16671861-72FF-450D-9FE6-83A4E3FBBCDF}"/>
    <cellStyle name="60% - Accent2 5 2" xfId="7842" xr:uid="{FD398873-F211-4A4B-87BF-8EDC9ED4EE51}"/>
    <cellStyle name="60% - Accent2 6" xfId="3960" xr:uid="{94287B16-73B9-440C-A5EC-9A1E30866FF3}"/>
    <cellStyle name="60% - Accent2 6 2" xfId="7843" xr:uid="{634B9774-988C-44DD-8882-B391BDE1270B}"/>
    <cellStyle name="60% - Accent2 7" xfId="3961" xr:uid="{67BCAD48-B1E1-4BBE-AD32-63E5D8D1EA89}"/>
    <cellStyle name="60% - Accent2 8" xfId="3962" xr:uid="{53BF5FCA-969B-446F-9A70-8375C8975FEC}"/>
    <cellStyle name="60% - Accent2 9" xfId="3963" xr:uid="{90F9AAD6-E69B-4620-90DB-5AFBBF1A4A7A}"/>
    <cellStyle name="60% - Accent3 10" xfId="3964" xr:uid="{08A716D3-284C-4D71-A2D1-D49A779AEC03}"/>
    <cellStyle name="60% - Accent3 11" xfId="3965" xr:uid="{88E24DA5-C0C6-44B8-A6B8-88879861C983}"/>
    <cellStyle name="60% - Accent3 12" xfId="3966" xr:uid="{879E6E7F-64A0-4761-9450-2984E9F0A7AF}"/>
    <cellStyle name="60% - Accent3 13" xfId="3967" xr:uid="{D0D96A27-956C-462C-A3D7-A4C190FA388C}"/>
    <cellStyle name="60% - Accent3 14" xfId="3968" xr:uid="{33FBD931-8F97-4D27-B65A-59430B64D92C}"/>
    <cellStyle name="60% - Accent3 15" xfId="3969" xr:uid="{643AA37C-F467-4D22-AD66-136D6656BC1E}"/>
    <cellStyle name="60% - Accent3 16" xfId="3970" xr:uid="{AC09CFAA-6B4A-4C26-8099-B764DF06E376}"/>
    <cellStyle name="60% - Accent3 17" xfId="3971" xr:uid="{125A55A2-6966-42E1-A5CB-68FC59F59BC9}"/>
    <cellStyle name="60% - Accent3 18" xfId="3972" xr:uid="{9BF8B665-6B42-4984-9525-1DD9C1A0B9AE}"/>
    <cellStyle name="60% - Accent3 19" xfId="3973" xr:uid="{EED28C0E-5E51-407E-AD69-32052AC992C9}"/>
    <cellStyle name="60% - Accent3 2" xfId="327" xr:uid="{00000000-0005-0000-0000-000046010000}"/>
    <cellStyle name="60% - Accent3 2 10" xfId="6585" xr:uid="{C29E15DF-0E7A-4DBF-8C1F-59BF7101B909}"/>
    <cellStyle name="60% - Accent3 2 11" xfId="7844" xr:uid="{810C90C4-0395-4CE1-8D3C-555F0AB00AC4}"/>
    <cellStyle name="60% - Accent3 2 2" xfId="6586" xr:uid="{22FDF848-DACC-416F-8603-827006B2EE67}"/>
    <cellStyle name="60% - Accent3 2 3" xfId="6587" xr:uid="{4D8080FF-CA60-4500-B9C9-A018B8BE4143}"/>
    <cellStyle name="60% - Accent3 2 4" xfId="6588" xr:uid="{D8DF0D2A-6FD2-4EF2-9A1A-81DAE4A868C2}"/>
    <cellStyle name="60% - Accent3 2 5" xfId="6589" xr:uid="{3EA66531-8A54-4C00-ACB9-116294BF0AED}"/>
    <cellStyle name="60% - Accent3 2 6" xfId="6590" xr:uid="{FC24F117-DB1D-4FD9-9764-2D8F3CF1BCD2}"/>
    <cellStyle name="60% - Accent3 2 7" xfId="6591" xr:uid="{C0F052B6-6D52-4733-871D-BB43C8FF2E1B}"/>
    <cellStyle name="60% - Accent3 2 8" xfId="6592" xr:uid="{3F9B3BF3-1B71-4DFD-9B29-B8C635FBAB9E}"/>
    <cellStyle name="60% - Accent3 2 9" xfId="6593" xr:uid="{E13DA882-13C2-4A56-9374-A09548BCB7FD}"/>
    <cellStyle name="60% - Accent3 20" xfId="3974" xr:uid="{A4277180-2639-41FE-881B-023505B8963C}"/>
    <cellStyle name="60% - Accent3 21" xfId="3975" xr:uid="{D714F941-C738-4BC8-8A8D-736743DF2D6D}"/>
    <cellStyle name="60% - Accent3 22" xfId="3976" xr:uid="{DBCCE875-3711-4C06-AD45-7066200A5754}"/>
    <cellStyle name="60% - Accent3 23" xfId="3977" xr:uid="{AFD48D12-1AA1-47F2-9E4E-E848084A1093}"/>
    <cellStyle name="60% - Accent3 24" xfId="3978" xr:uid="{D0CF6A66-BECC-4E8D-9906-B4A70858B087}"/>
    <cellStyle name="60% - Accent3 25" xfId="3979" xr:uid="{A41696E7-E1BC-48C8-9E46-9B8A9E7A57BC}"/>
    <cellStyle name="60% - Accent3 26" xfId="3980" xr:uid="{6EB0EF83-C86E-46EF-8226-528ED42DF4DD}"/>
    <cellStyle name="60% - Accent3 27" xfId="3981" xr:uid="{15A54EBB-A8AE-47EC-ABB6-60AE2E19E831}"/>
    <cellStyle name="60% - Accent3 28" xfId="3982" xr:uid="{4CCE580D-BA9F-43A4-97DD-E4512512E52B}"/>
    <cellStyle name="60% - Accent3 29" xfId="3983" xr:uid="{F52E11E3-CF84-4770-867E-3C3F32E74723}"/>
    <cellStyle name="60% - Accent3 3" xfId="328" xr:uid="{00000000-0005-0000-0000-000047010000}"/>
    <cellStyle name="60% - Accent3 3 2" xfId="3984" xr:uid="{0590032F-4C64-4C3C-98FC-01DA225C7882}"/>
    <cellStyle name="60% - Accent3 3 2 2" xfId="7845" xr:uid="{8890BB11-D678-414A-954F-A608F7C95196}"/>
    <cellStyle name="60% - Accent3 3 3" xfId="6594" xr:uid="{15E7D313-5C5D-427D-9D32-E4DA86DD072D}"/>
    <cellStyle name="60% - Accent3 30" xfId="3985" xr:uid="{C404DCD3-2D50-4151-A838-E5F625AD55CA}"/>
    <cellStyle name="60% - Accent3 31" xfId="3986" xr:uid="{19F5B06E-00B5-4D93-8D3D-F4FA4EAEFC89}"/>
    <cellStyle name="60% - Accent3 32" xfId="3987" xr:uid="{2ABDF6EC-E21B-4440-AD05-CED8CDCC5C01}"/>
    <cellStyle name="60% - Accent3 33" xfId="3988" xr:uid="{748F1C69-BD93-409C-A8A5-714063AED0DE}"/>
    <cellStyle name="60% - Accent3 34" xfId="3989" xr:uid="{4D2CF224-F509-4FF8-B274-75554E0718D4}"/>
    <cellStyle name="60% - Accent3 35" xfId="3990" xr:uid="{39E387A5-49E0-4271-A6A1-6CDA356F4708}"/>
    <cellStyle name="60% - Accent3 36" xfId="3991" xr:uid="{3B6E1100-6483-46E9-B727-9EE00AC16D92}"/>
    <cellStyle name="60% - Accent3 37" xfId="3992" xr:uid="{7A1FCF49-22F3-4B36-9EF9-6A63CDEB9AED}"/>
    <cellStyle name="60% - Accent3 38" xfId="3993" xr:uid="{FD85667E-18DB-4304-B7B1-2EA4267F8410}"/>
    <cellStyle name="60% - Accent3 39" xfId="3994" xr:uid="{1F4091F0-2CA8-4D5A-A898-3DE0019D130B}"/>
    <cellStyle name="60% - Accent3 4" xfId="3995" xr:uid="{F64EF901-5986-466F-A7F6-4AF0ADCA4A9C}"/>
    <cellStyle name="60% - Accent3 4 2" xfId="7846" xr:uid="{FD6F00EC-A32D-4965-8357-66F2ED98C97C}"/>
    <cellStyle name="60% - Accent3 40" xfId="3996" xr:uid="{74F231B4-1C41-46B9-936A-ACFAFD2A2403}"/>
    <cellStyle name="60% - Accent3 41" xfId="3997" xr:uid="{41DA4E11-104F-4DE2-A489-4D6188B793E2}"/>
    <cellStyle name="60% - Accent3 42" xfId="3998" xr:uid="{F2D6F761-5A3C-4AD7-84F4-BC6623FC0564}"/>
    <cellStyle name="60% - Accent3 43" xfId="3999" xr:uid="{9997FB29-6BFE-4E64-B95A-406E40D272A3}"/>
    <cellStyle name="60% - Accent3 44" xfId="3134" xr:uid="{2F8965B1-0203-4832-960E-81CCDC8245D4}"/>
    <cellStyle name="60% - Accent3 5" xfId="4000" xr:uid="{BBAA1881-17C3-47EC-AFC5-047EAD72670D}"/>
    <cellStyle name="60% - Accent3 5 2" xfId="7847" xr:uid="{7B1A772F-736D-4290-8989-78E5FA0C671F}"/>
    <cellStyle name="60% - Accent3 6" xfId="4001" xr:uid="{06F53390-DD9D-4C34-8C9E-37A6F137C8DD}"/>
    <cellStyle name="60% - Accent3 6 2" xfId="7848" xr:uid="{57B78BE9-4B31-465F-B0C0-ABED399B2642}"/>
    <cellStyle name="60% - Accent3 7" xfId="4002" xr:uid="{3261AF78-A868-42A2-A73B-10EECA335FCB}"/>
    <cellStyle name="60% - Accent3 8" xfId="4003" xr:uid="{32E5BFB0-C1E1-4DD3-A1D8-BA03534A39E9}"/>
    <cellStyle name="60% - Accent3 9" xfId="4004" xr:uid="{AEE41F7B-4CB5-412B-92B5-6CE0457EAEF4}"/>
    <cellStyle name="60% - Accent4 10" xfId="4005" xr:uid="{8CD6132B-6758-4623-8F2A-03AFAE8A29A7}"/>
    <cellStyle name="60% - Accent4 11" xfId="4006" xr:uid="{7DF04A26-4970-4167-B98A-2785949D42A5}"/>
    <cellStyle name="60% - Accent4 12" xfId="4007" xr:uid="{35A4B5E4-C697-46D1-BEE3-64782ED5B98C}"/>
    <cellStyle name="60% - Accent4 13" xfId="4008" xr:uid="{CAC0DCD9-C1E9-4038-A98E-EA58A248752B}"/>
    <cellStyle name="60% - Accent4 14" xfId="4009" xr:uid="{B16995B9-2FCA-4EAD-8BC0-E82D209B33C9}"/>
    <cellStyle name="60% - Accent4 15" xfId="4010" xr:uid="{F9DE821D-522B-4736-9FC1-49D129524FA8}"/>
    <cellStyle name="60% - Accent4 16" xfId="4011" xr:uid="{EFADBD40-D57A-4A07-A2B0-B499184CE7B0}"/>
    <cellStyle name="60% - Accent4 17" xfId="4012" xr:uid="{6D79974C-50D7-4A89-B43C-3228DFE76ABE}"/>
    <cellStyle name="60% - Accent4 18" xfId="4013" xr:uid="{3EC36461-8D1D-4F39-9686-CAA1424D7649}"/>
    <cellStyle name="60% - Accent4 19" xfId="4014" xr:uid="{7282B9B9-799B-4E94-932A-DF81418AFEFF}"/>
    <cellStyle name="60% - Accent4 2" xfId="329" xr:uid="{00000000-0005-0000-0000-000048010000}"/>
    <cellStyle name="60% - Accent4 2 10" xfId="6595" xr:uid="{8D237312-25E1-4546-A9AA-25BF1F84FB61}"/>
    <cellStyle name="60% - Accent4 2 11" xfId="7849" xr:uid="{B262315B-E834-44D0-A337-E0ABB00541B6}"/>
    <cellStyle name="60% - Accent4 2 2" xfId="6596" xr:uid="{C3A29DEB-CB93-46C4-B8AA-5220D7AD757F}"/>
    <cellStyle name="60% - Accent4 2 3" xfId="6597" xr:uid="{B2DE7745-7CC8-4AFB-AAB2-919E48BD4B6A}"/>
    <cellStyle name="60% - Accent4 2 4" xfId="6598" xr:uid="{3A931DA4-9411-4A55-8EC0-BE6014621BB6}"/>
    <cellStyle name="60% - Accent4 2 5" xfId="6599" xr:uid="{AE20F9A7-4A4C-4F09-9CC7-3C8AEB2696E4}"/>
    <cellStyle name="60% - Accent4 2 6" xfId="6600" xr:uid="{4D81451F-5F21-4C1B-869D-DC86AB7DDEF5}"/>
    <cellStyle name="60% - Accent4 2 7" xfId="6601" xr:uid="{ECCDE2C4-A8D1-447E-B549-3EBD3D0F8A0D}"/>
    <cellStyle name="60% - Accent4 2 8" xfId="6602" xr:uid="{3C7CF9CE-61E6-4D65-B07D-5E3C3F1AB8BF}"/>
    <cellStyle name="60% - Accent4 2 9" xfId="6603" xr:uid="{E0E51CB5-FBFE-4A30-BC7C-E570B6FFAA0D}"/>
    <cellStyle name="60% - Accent4 20" xfId="4015" xr:uid="{C8381E9F-A6AC-4F64-A170-B782E8988291}"/>
    <cellStyle name="60% - Accent4 21" xfId="4016" xr:uid="{EC5624A7-B450-48CE-9CF8-240870B0F4F6}"/>
    <cellStyle name="60% - Accent4 22" xfId="4017" xr:uid="{489FFAE6-9BA7-4B38-9457-AEE993CBDD2A}"/>
    <cellStyle name="60% - Accent4 23" xfId="4018" xr:uid="{8A2971B0-2A8D-4C37-8AEF-69A160B35EC0}"/>
    <cellStyle name="60% - Accent4 24" xfId="4019" xr:uid="{4442E9B3-206B-448F-B379-E0F9C4CC2607}"/>
    <cellStyle name="60% - Accent4 25" xfId="4020" xr:uid="{D5918262-E06F-42A2-BBBC-752692B2A5C3}"/>
    <cellStyle name="60% - Accent4 26" xfId="4021" xr:uid="{4F77410D-E619-4D23-9174-970916DDFF90}"/>
    <cellStyle name="60% - Accent4 27" xfId="4022" xr:uid="{62BE1A80-9AC6-44E4-85B1-4DF1CB448755}"/>
    <cellStyle name="60% - Accent4 28" xfId="4023" xr:uid="{26A1AAF8-959B-4FD3-AA07-7D0610C882E2}"/>
    <cellStyle name="60% - Accent4 29" xfId="4024" xr:uid="{970EC13D-6D2D-4204-BE9F-71ADA3CBE974}"/>
    <cellStyle name="60% - Accent4 3" xfId="330" xr:uid="{00000000-0005-0000-0000-000049010000}"/>
    <cellStyle name="60% - Accent4 3 2" xfId="4025" xr:uid="{5A4EA03A-6D12-4E69-8261-0333832F7A82}"/>
    <cellStyle name="60% - Accent4 3 2 2" xfId="7850" xr:uid="{FD54A5BD-C522-4244-B863-9A278DFEB1F3}"/>
    <cellStyle name="60% - Accent4 3 3" xfId="6604" xr:uid="{F7419191-076B-4CA5-8299-6E3501C0EC36}"/>
    <cellStyle name="60% - Accent4 30" xfId="4026" xr:uid="{7A681678-C6D0-40EF-9AA7-FBD22F31577F}"/>
    <cellStyle name="60% - Accent4 31" xfId="4027" xr:uid="{2C6EA618-4F30-46D0-96B0-6836CD839958}"/>
    <cellStyle name="60% - Accent4 32" xfId="4028" xr:uid="{93874DB6-34CF-4EE5-98C8-7A21ACCB8914}"/>
    <cellStyle name="60% - Accent4 33" xfId="4029" xr:uid="{F35AAFAC-CCED-4F28-89C3-9972B2DA5FBC}"/>
    <cellStyle name="60% - Accent4 34" xfId="4030" xr:uid="{A6716CE1-2F55-484C-A4B7-14C5B953DB4A}"/>
    <cellStyle name="60% - Accent4 35" xfId="4031" xr:uid="{634CDA56-24B3-4213-BD68-C97DA7877354}"/>
    <cellStyle name="60% - Accent4 36" xfId="4032" xr:uid="{0BA7E6C0-AA63-49F5-8D67-2DAC759D2AA0}"/>
    <cellStyle name="60% - Accent4 37" xfId="4033" xr:uid="{20FEC91D-1D61-41A3-8359-B370A860F4BE}"/>
    <cellStyle name="60% - Accent4 38" xfId="4034" xr:uid="{1DF16889-CD28-4B85-A656-410F2DCF29AE}"/>
    <cellStyle name="60% - Accent4 39" xfId="4035" xr:uid="{431891AE-F984-41A5-8431-BDDD6BEFE208}"/>
    <cellStyle name="60% - Accent4 4" xfId="4036" xr:uid="{08992412-F237-41EE-BCFC-E25ABD2CF580}"/>
    <cellStyle name="60% - Accent4 4 2" xfId="7851" xr:uid="{7FBCCD54-E023-4456-9216-0BB86A955D88}"/>
    <cellStyle name="60% - Accent4 40" xfId="4037" xr:uid="{6E666DE5-329B-4117-B168-3EA5F08FB9E1}"/>
    <cellStyle name="60% - Accent4 41" xfId="4038" xr:uid="{D614CB01-D407-4D98-80A8-623ABBA02481}"/>
    <cellStyle name="60% - Accent4 42" xfId="4039" xr:uid="{9F706CCA-08CE-4E79-A91C-A3CC0FFB720F}"/>
    <cellStyle name="60% - Accent4 43" xfId="4040" xr:uid="{437A025B-695E-40AE-896F-1A271F4801B9}"/>
    <cellStyle name="60% - Accent4 44" xfId="3138" xr:uid="{2348872D-68CB-4F4C-BB65-7D0AE568D3A0}"/>
    <cellStyle name="60% - Accent4 5" xfId="4041" xr:uid="{3B019348-BC0E-4686-B94E-1EF374B45FBC}"/>
    <cellStyle name="60% - Accent4 5 2" xfId="7852" xr:uid="{FD729634-EEE8-4AC1-9E83-06AB8687BB82}"/>
    <cellStyle name="60% - Accent4 6" xfId="4042" xr:uid="{95984184-8C5E-4BD5-BD6A-9FB950163F75}"/>
    <cellStyle name="60% - Accent4 6 2" xfId="7853" xr:uid="{307657ED-7E32-4C03-B713-1E31CF8C5260}"/>
    <cellStyle name="60% - Accent4 7" xfId="4043" xr:uid="{FEEC7C13-8D3A-4EEB-B01D-5DB8161537D8}"/>
    <cellStyle name="60% - Accent4 8" xfId="4044" xr:uid="{A5CB52E3-14F9-4DCA-AD44-E0AAF4E7D898}"/>
    <cellStyle name="60% - Accent4 9" xfId="4045" xr:uid="{96159A60-7FC3-4666-A8CB-E08510EC5F6C}"/>
    <cellStyle name="60% - Accent5 10" xfId="4046" xr:uid="{996DCCCD-5C2D-4746-9D10-683064411F39}"/>
    <cellStyle name="60% - Accent5 11" xfId="4047" xr:uid="{22C85559-A5D2-46EC-ABFB-7B8EE01FE361}"/>
    <cellStyle name="60% - Accent5 12" xfId="4048" xr:uid="{76CF45B5-063B-4629-9BEB-8961C9FB8516}"/>
    <cellStyle name="60% - Accent5 13" xfId="4049" xr:uid="{88A87C07-36EC-42E4-A7A7-560F34052FE2}"/>
    <cellStyle name="60% - Accent5 14" xfId="4050" xr:uid="{B90699E0-75DE-4A21-8AC2-4965204AB412}"/>
    <cellStyle name="60% - Accent5 15" xfId="4051" xr:uid="{647F717E-0A8B-4927-98FF-14623304BF40}"/>
    <cellStyle name="60% - Accent5 16" xfId="4052" xr:uid="{5E2A6FA5-05DC-400F-A232-023B0469002B}"/>
    <cellStyle name="60% - Accent5 17" xfId="4053" xr:uid="{5A0D45CF-CE8B-4B57-A8B1-CEF545616597}"/>
    <cellStyle name="60% - Accent5 18" xfId="4054" xr:uid="{329A940E-A016-447F-A04F-436B8BD3C3BF}"/>
    <cellStyle name="60% - Accent5 19" xfId="4055" xr:uid="{0EE1CA96-64AA-4C84-96C6-D0EC8AB059CE}"/>
    <cellStyle name="60% - Accent5 2" xfId="331" xr:uid="{00000000-0005-0000-0000-00004A010000}"/>
    <cellStyle name="60% - Accent5 2 10" xfId="6605" xr:uid="{627F0788-C4C2-4FCC-9065-88964C58C993}"/>
    <cellStyle name="60% - Accent5 2 11" xfId="7854" xr:uid="{344F4D45-2FD3-4108-AF2D-5786E7FA1AEC}"/>
    <cellStyle name="60% - Accent5 2 2" xfId="6606" xr:uid="{4649F2A4-29BD-4DCA-A37F-BE14D34E5D9A}"/>
    <cellStyle name="60% - Accent5 2 3" xfId="6607" xr:uid="{A3B26707-2653-4236-BCCB-30A29DA08DEF}"/>
    <cellStyle name="60% - Accent5 2 4" xfId="6608" xr:uid="{5D985827-64F7-430F-97B1-E7301B2A54EB}"/>
    <cellStyle name="60% - Accent5 2 5" xfId="6609" xr:uid="{E3937092-A4DB-4FDF-AC6C-35208499FC34}"/>
    <cellStyle name="60% - Accent5 2 6" xfId="6610" xr:uid="{8477292A-9D3A-45EE-BED5-59CAD7EF2F72}"/>
    <cellStyle name="60% - Accent5 2 7" xfId="6611" xr:uid="{0409B862-BC9C-4952-896F-2C895EEA7A05}"/>
    <cellStyle name="60% - Accent5 2 8" xfId="6612" xr:uid="{4B935F08-826B-435D-A45E-24D5A8DF73F6}"/>
    <cellStyle name="60% - Accent5 2 9" xfId="6613" xr:uid="{7274008B-57D2-4A06-ACCB-F76BF1561CDC}"/>
    <cellStyle name="60% - Accent5 20" xfId="4056" xr:uid="{BC0FC256-5079-44FD-A2E8-A57E1B935AAB}"/>
    <cellStyle name="60% - Accent5 21" xfId="4057" xr:uid="{D9ADF964-6653-4409-8DFD-6FEE547DF566}"/>
    <cellStyle name="60% - Accent5 22" xfId="4058" xr:uid="{2E87C7F0-CD95-4550-8B0B-4E13E1A8E4B5}"/>
    <cellStyle name="60% - Accent5 23" xfId="4059" xr:uid="{07BA7D35-9574-4378-AF9A-CC944E874160}"/>
    <cellStyle name="60% - Accent5 24" xfId="4060" xr:uid="{E55F940E-EA5F-497B-8AD0-B404F7CBAC66}"/>
    <cellStyle name="60% - Accent5 25" xfId="4061" xr:uid="{E408F1EE-6B6B-45C8-88E0-9B08040C5F1E}"/>
    <cellStyle name="60% - Accent5 26" xfId="4062" xr:uid="{92D633A4-42B5-4E00-991D-C75CCF7EC996}"/>
    <cellStyle name="60% - Accent5 27" xfId="4063" xr:uid="{23458430-EC62-4551-A5E7-9B132903029D}"/>
    <cellStyle name="60% - Accent5 28" xfId="4064" xr:uid="{9992C3CE-94B3-4B9E-B5CC-6D991D9C50E5}"/>
    <cellStyle name="60% - Accent5 29" xfId="4065" xr:uid="{EEF27C6E-E51A-43E5-A957-E9C44157BA7B}"/>
    <cellStyle name="60% - Accent5 3" xfId="332" xr:uid="{00000000-0005-0000-0000-00004B010000}"/>
    <cellStyle name="60% - Accent5 3 2" xfId="4066" xr:uid="{86570CB6-CEDD-4F5F-B15D-948E45664385}"/>
    <cellStyle name="60% - Accent5 3 2 2" xfId="7855" xr:uid="{78145079-8195-46C3-8351-FC4B645B0165}"/>
    <cellStyle name="60% - Accent5 3 3" xfId="6614" xr:uid="{FC84A422-9D89-4C63-9757-C10425CC3A73}"/>
    <cellStyle name="60% - Accent5 30" xfId="4067" xr:uid="{0F09FF4B-1839-4AB1-8DD1-D26122D15706}"/>
    <cellStyle name="60% - Accent5 31" xfId="4068" xr:uid="{10145E14-D8B9-4EBE-B7F7-C2837CD021A0}"/>
    <cellStyle name="60% - Accent5 32" xfId="4069" xr:uid="{D0E9347F-5B25-49E5-9789-48F3DB75AA49}"/>
    <cellStyle name="60% - Accent5 33" xfId="4070" xr:uid="{F09387FB-B6CC-42B7-B2B6-59EBAAB1C647}"/>
    <cellStyle name="60% - Accent5 34" xfId="4071" xr:uid="{017613DB-21AB-4393-9915-0BA6D025573B}"/>
    <cellStyle name="60% - Accent5 35" xfId="4072" xr:uid="{0E39C92F-EAEF-492E-991B-62E6CD7093AF}"/>
    <cellStyle name="60% - Accent5 36" xfId="4073" xr:uid="{82141164-7659-4982-90B6-B1087879F978}"/>
    <cellStyle name="60% - Accent5 37" xfId="4074" xr:uid="{7D16C975-61A8-4826-BD3B-50BC65095215}"/>
    <cellStyle name="60% - Accent5 38" xfId="4075" xr:uid="{1B267A20-68AA-4F06-8CBA-7623A223BF52}"/>
    <cellStyle name="60% - Accent5 39" xfId="4076" xr:uid="{8B6B5177-C4DC-40FB-BF91-3E6254AD3BE8}"/>
    <cellStyle name="60% - Accent5 4" xfId="4077" xr:uid="{E769F07B-7F97-4EA9-BD33-B0D793287A3D}"/>
    <cellStyle name="60% - Accent5 4 2" xfId="7856" xr:uid="{AFAF7FC6-FEC5-4785-88FC-CF1DE5385E03}"/>
    <cellStyle name="60% - Accent5 40" xfId="4078" xr:uid="{696D99A1-6226-45C8-AAC2-6B0593EF1F1C}"/>
    <cellStyle name="60% - Accent5 41" xfId="4079" xr:uid="{99442D1B-989D-43C3-A5B3-A036809E0B52}"/>
    <cellStyle name="60% - Accent5 42" xfId="4080" xr:uid="{D10FA773-AE07-489D-8A57-5C4A376999AA}"/>
    <cellStyle name="60% - Accent5 43" xfId="4081" xr:uid="{12883693-D7B5-4C22-A918-84C8090A44C7}"/>
    <cellStyle name="60% - Accent5 44" xfId="3142" xr:uid="{21983EE3-0BF2-49CF-A157-BB76D6C528B6}"/>
    <cellStyle name="60% - Accent5 5" xfId="4082" xr:uid="{A17651D6-0F7F-4C5A-9995-5DE933976D11}"/>
    <cellStyle name="60% - Accent5 5 2" xfId="7857" xr:uid="{0B1F712E-4456-4FBD-A6DD-A1A442163967}"/>
    <cellStyle name="60% - Accent5 6" xfId="4083" xr:uid="{9CA88D49-8DDF-49A8-9DA3-56F487E7E806}"/>
    <cellStyle name="60% - Accent5 6 2" xfId="7858" xr:uid="{AEF8760E-24C2-4726-9007-D1ED3B5001DE}"/>
    <cellStyle name="60% - Accent5 7" xfId="4084" xr:uid="{DF869E72-9E58-4AD0-A1E4-3CB2147F4E7F}"/>
    <cellStyle name="60% - Accent5 8" xfId="4085" xr:uid="{1BC8E099-AC95-4F3E-88C2-F725BDD8AA92}"/>
    <cellStyle name="60% - Accent5 9" xfId="4086" xr:uid="{DA7CFB8B-666C-458D-AD74-2A678AF2DF07}"/>
    <cellStyle name="60% - Accent6 10" xfId="4087" xr:uid="{C52249FA-DC7F-4834-8AE7-B180E32204D1}"/>
    <cellStyle name="60% - Accent6 11" xfId="4088" xr:uid="{0A7037A2-8661-45E7-A2AC-7774C4AF6086}"/>
    <cellStyle name="60% - Accent6 12" xfId="4089" xr:uid="{12C79C23-9F71-441C-BB22-72149C4A5A77}"/>
    <cellStyle name="60% - Accent6 13" xfId="4090" xr:uid="{44F362A5-4C11-4A2A-A342-01AD038A61AD}"/>
    <cellStyle name="60% - Accent6 14" xfId="4091" xr:uid="{6A00A514-8D31-48DE-A166-009678FAFC7E}"/>
    <cellStyle name="60% - Accent6 15" xfId="4092" xr:uid="{8B10C813-437D-4F64-BE83-61D44816E4FD}"/>
    <cellStyle name="60% - Accent6 16" xfId="4093" xr:uid="{8E75711E-CAC4-476F-933D-4C5994A396C0}"/>
    <cellStyle name="60% - Accent6 17" xfId="4094" xr:uid="{3A414CAA-D11A-4060-8B71-5BAD951C28D4}"/>
    <cellStyle name="60% - Accent6 18" xfId="4095" xr:uid="{D050427E-E3E3-4175-8899-4596CBEE063F}"/>
    <cellStyle name="60% - Accent6 19" xfId="4096" xr:uid="{D0AAACDF-F8C3-45B8-AB5B-B47AE6AB75D1}"/>
    <cellStyle name="60% - Accent6 2" xfId="333" xr:uid="{00000000-0005-0000-0000-00004C010000}"/>
    <cellStyle name="60% - Accent6 2 10" xfId="6615" xr:uid="{B6577084-1449-4504-B3AC-CAC3BBE3BF4A}"/>
    <cellStyle name="60% - Accent6 2 11" xfId="7859" xr:uid="{55927B73-2E9E-4CBF-BAA2-88C856DF7655}"/>
    <cellStyle name="60% - Accent6 2 2" xfId="6616" xr:uid="{D143826A-6EDA-4C77-BA4A-8D6C9259C840}"/>
    <cellStyle name="60% - Accent6 2 3" xfId="6617" xr:uid="{F76FFF6B-4097-4B87-891E-F91F0ECD002A}"/>
    <cellStyle name="60% - Accent6 2 4" xfId="6618" xr:uid="{EE178C48-29DA-41A5-952E-C64155AF3EBF}"/>
    <cellStyle name="60% - Accent6 2 5" xfId="6619" xr:uid="{4BD12BB6-0363-4210-BBD2-42E7F36F0F8B}"/>
    <cellStyle name="60% - Accent6 2 6" xfId="6620" xr:uid="{92A376FA-11D8-43A5-801B-7042B50177A7}"/>
    <cellStyle name="60% - Accent6 2 7" xfId="6621" xr:uid="{D29DC118-0A27-43F4-84EE-33E5E6BAADAA}"/>
    <cellStyle name="60% - Accent6 2 8" xfId="6622" xr:uid="{9DF07750-CF2B-4088-86A5-7BE5A985271F}"/>
    <cellStyle name="60% - Accent6 2 9" xfId="6623" xr:uid="{8F87D5AB-ADA3-4111-B242-C9567C856C49}"/>
    <cellStyle name="60% - Accent6 20" xfId="4097" xr:uid="{8682EB58-5A12-439F-BDEB-00FB4651E981}"/>
    <cellStyle name="60% - Accent6 21" xfId="4098" xr:uid="{9D8DF514-9046-406E-BC6B-F92F9D5C909E}"/>
    <cellStyle name="60% - Accent6 22" xfId="4099" xr:uid="{EB51BD19-D9CE-4F52-955A-9160E4ED9ACB}"/>
    <cellStyle name="60% - Accent6 23" xfId="4100" xr:uid="{E4D5B597-D2FE-4F4C-8641-42BD14C3C380}"/>
    <cellStyle name="60% - Accent6 24" xfId="4101" xr:uid="{036F40AF-F2D5-412D-A4C4-5AE27FDB5F5A}"/>
    <cellStyle name="60% - Accent6 25" xfId="4102" xr:uid="{8DFB160F-1B73-44B8-A8E4-A6C349D32D7F}"/>
    <cellStyle name="60% - Accent6 26" xfId="4103" xr:uid="{F7A50810-A261-4E89-A2A6-04A1B424BFF6}"/>
    <cellStyle name="60% - Accent6 27" xfId="4104" xr:uid="{BA96F8D1-1402-4BC2-AFE2-3E23E916D1C6}"/>
    <cellStyle name="60% - Accent6 28" xfId="4105" xr:uid="{34F08FE6-BC02-4703-9FF5-16A45DB4BF16}"/>
    <cellStyle name="60% - Accent6 29" xfId="4106" xr:uid="{FDC18855-343B-4ABD-B110-824E3BDE5DC0}"/>
    <cellStyle name="60% - Accent6 3" xfId="334" xr:uid="{00000000-0005-0000-0000-00004D010000}"/>
    <cellStyle name="60% - Accent6 3 2" xfId="4107" xr:uid="{DDC675B0-6407-406C-91D7-9FACFF332445}"/>
    <cellStyle name="60% - Accent6 3 2 2" xfId="7860" xr:uid="{993EEBCD-3D56-4621-B541-3EFEBD9257DB}"/>
    <cellStyle name="60% - Accent6 3 3" xfId="6624" xr:uid="{01CC1C69-378E-4D7C-868A-7FAA3FC4199B}"/>
    <cellStyle name="60% - Accent6 30" xfId="4108" xr:uid="{FF875D52-0E11-40F2-86A9-9C0A72A520FC}"/>
    <cellStyle name="60% - Accent6 31" xfId="4109" xr:uid="{684C76EF-7844-4F68-B6CB-F2209DB0EEC2}"/>
    <cellStyle name="60% - Accent6 32" xfId="4110" xr:uid="{16831B65-409B-43C3-8D33-39140D0C7D4C}"/>
    <cellStyle name="60% - Accent6 33" xfId="4111" xr:uid="{6A4238D2-0067-4D12-8DDE-4DFFE909E1F7}"/>
    <cellStyle name="60% - Accent6 34" xfId="4112" xr:uid="{1A230D44-0A59-4528-97C3-E9AAF41E39D6}"/>
    <cellStyle name="60% - Accent6 35" xfId="4113" xr:uid="{95684D75-C21C-4A80-9261-600D4798C5BC}"/>
    <cellStyle name="60% - Accent6 36" xfId="4114" xr:uid="{23E62130-79CC-428E-9697-5DB2B7BA11DD}"/>
    <cellStyle name="60% - Accent6 37" xfId="4115" xr:uid="{21D4705A-1FF7-4FE8-8BC6-FD0A49D63452}"/>
    <cellStyle name="60% - Accent6 38" xfId="4116" xr:uid="{383AECCB-6338-4839-9592-F41CB005AC23}"/>
    <cellStyle name="60% - Accent6 39" xfId="4117" xr:uid="{943E8916-242C-4CF6-B98C-629B131D4B16}"/>
    <cellStyle name="60% - Accent6 4" xfId="4118" xr:uid="{793BF7F6-AA4D-4FCF-B77B-E013DA26A6D9}"/>
    <cellStyle name="60% - Accent6 4 2" xfId="7861" xr:uid="{BFE9A795-E6D0-483D-A33A-5D773E0D749F}"/>
    <cellStyle name="60% - Accent6 40" xfId="4119" xr:uid="{0C501A84-4338-452B-B145-30E837C338D1}"/>
    <cellStyle name="60% - Accent6 41" xfId="4120" xr:uid="{B69C6C5D-0E51-4D58-82A8-1E3D68A4BCD1}"/>
    <cellStyle name="60% - Accent6 42" xfId="4121" xr:uid="{72763AD2-7BC3-4FA4-81BF-576086E3C336}"/>
    <cellStyle name="60% - Accent6 43" xfId="4122" xr:uid="{16B4EB18-68FE-488E-AEA9-227974AC9FA8}"/>
    <cellStyle name="60% - Accent6 44" xfId="3146" xr:uid="{304C567A-8251-417B-BF94-4B310A7A8209}"/>
    <cellStyle name="60% - Accent6 5" xfId="4123" xr:uid="{5A7939A5-7822-412D-892F-0E53889A85A3}"/>
    <cellStyle name="60% - Accent6 5 2" xfId="7862" xr:uid="{1DB723B3-85C3-4B79-ADE9-59E6D09BED25}"/>
    <cellStyle name="60% - Accent6 6" xfId="4124" xr:uid="{865086B9-717D-4F35-95E8-12BD9036C2E2}"/>
    <cellStyle name="60% - Accent6 6 2" xfId="7863" xr:uid="{A5A1DAD1-68D6-4321-BDB1-F0CE5661E9F3}"/>
    <cellStyle name="60% - Accent6 7" xfId="4125" xr:uid="{4C0FA61F-FF16-433C-B302-F173F5E87793}"/>
    <cellStyle name="60% - Accent6 8" xfId="4126" xr:uid="{A2E8EEA4-D628-41E8-8571-AFE7DFE97767}"/>
    <cellStyle name="60% - Accent6 9" xfId="4127" xr:uid="{04D18198-7C33-4668-818D-230B530EC1EE}"/>
    <cellStyle name="60% - akcent 1" xfId="1785" xr:uid="{29648C63-38C8-4A0F-9EF4-84B91B05B52F}"/>
    <cellStyle name="60% - akcent 1 10" xfId="335" xr:uid="{00000000-0005-0000-0000-00004E010000}"/>
    <cellStyle name="60% - akcent 1 10 2" xfId="336" xr:uid="{00000000-0005-0000-0000-00004F010000}"/>
    <cellStyle name="60% - akcent 1 10 3" xfId="337" xr:uid="{00000000-0005-0000-0000-000050010000}"/>
    <cellStyle name="60% - akcent 1 10_COM_BND" xfId="1786" xr:uid="{DE7812C0-27B6-468A-93CF-99E05DF0AFC3}"/>
    <cellStyle name="60% - akcent 1 11" xfId="338" xr:uid="{00000000-0005-0000-0000-000051010000}"/>
    <cellStyle name="60% - akcent 1 11 2" xfId="1788" xr:uid="{D1901FF3-F941-4593-96AA-7EA7099DDCE2}"/>
    <cellStyle name="60% - akcent 1 11 3" xfId="1789" xr:uid="{FA79BA07-6496-4A5E-B1D4-71EB35149E02}"/>
    <cellStyle name="60% - akcent 1 11 4" xfId="1787" xr:uid="{5BF621C1-05C9-4217-BB4B-85C86812D409}"/>
    <cellStyle name="60% - akcent 1 12" xfId="339" xr:uid="{00000000-0005-0000-0000-000052010000}"/>
    <cellStyle name="60% - akcent 1 13" xfId="340" xr:uid="{00000000-0005-0000-0000-000053010000}"/>
    <cellStyle name="60% - akcent 1 14" xfId="341" xr:uid="{00000000-0005-0000-0000-000054010000}"/>
    <cellStyle name="60% - akcent 1 15" xfId="342" xr:uid="{00000000-0005-0000-0000-000055010000}"/>
    <cellStyle name="60% - akcent 1 15 2" xfId="2806" xr:uid="{73E6A441-971A-4D94-B646-AE93FD1C296E}"/>
    <cellStyle name="60% - akcent 1 15 3" xfId="2805" xr:uid="{B4D8C79A-280C-4695-ADEF-BB8612246B45}"/>
    <cellStyle name="60% - akcent 1 15 4" xfId="1790" xr:uid="{88262B67-3CE4-47B6-B48F-1497084A2795}"/>
    <cellStyle name="60% - akcent 1 16" xfId="343" xr:uid="{00000000-0005-0000-0000-000056010000}"/>
    <cellStyle name="60% - akcent 1 17" xfId="344" xr:uid="{00000000-0005-0000-0000-000057010000}"/>
    <cellStyle name="60% - akcent 1 18" xfId="345" xr:uid="{00000000-0005-0000-0000-000058010000}"/>
    <cellStyle name="60% - akcent 1 19" xfId="346" xr:uid="{00000000-0005-0000-0000-000059010000}"/>
    <cellStyle name="60% - akcent 1 2" xfId="347" xr:uid="{00000000-0005-0000-0000-00005A010000}"/>
    <cellStyle name="60% - akcent 1 20" xfId="348" xr:uid="{00000000-0005-0000-0000-00005B010000}"/>
    <cellStyle name="60% - akcent 1 3" xfId="349" xr:uid="{00000000-0005-0000-0000-00005C010000}"/>
    <cellStyle name="60% - akcent 1 4" xfId="350" xr:uid="{00000000-0005-0000-0000-00005D010000}"/>
    <cellStyle name="60% - akcent 1 5" xfId="351" xr:uid="{00000000-0005-0000-0000-00005E010000}"/>
    <cellStyle name="60% - akcent 1 6" xfId="352" xr:uid="{00000000-0005-0000-0000-00005F010000}"/>
    <cellStyle name="60% - akcent 1 7" xfId="353" xr:uid="{00000000-0005-0000-0000-000060010000}"/>
    <cellStyle name="60% - akcent 1 8" xfId="354" xr:uid="{00000000-0005-0000-0000-000061010000}"/>
    <cellStyle name="60% - akcent 1 9" xfId="355" xr:uid="{00000000-0005-0000-0000-000062010000}"/>
    <cellStyle name="60% - akcent 1 9 2" xfId="356" xr:uid="{00000000-0005-0000-0000-000063010000}"/>
    <cellStyle name="60% - akcent 1 9 3" xfId="357" xr:uid="{00000000-0005-0000-0000-000064010000}"/>
    <cellStyle name="60% - akcent 1 9_COM_BND" xfId="1791" xr:uid="{BA2256C8-E3B8-4ADD-92AA-50CA6FCFF1E1}"/>
    <cellStyle name="60% - akcent 1_D_HEAT" xfId="1792" xr:uid="{B394D9F2-BDEC-4D9B-98D8-0433FDC6331D}"/>
    <cellStyle name="60% - akcent 2" xfId="1793" xr:uid="{D4AF49CB-F449-44BA-B314-84F392FA5561}"/>
    <cellStyle name="60% - akcent 2 10" xfId="358" xr:uid="{00000000-0005-0000-0000-000065010000}"/>
    <cellStyle name="60% - akcent 2 10 2" xfId="359" xr:uid="{00000000-0005-0000-0000-000066010000}"/>
    <cellStyle name="60% - akcent 2 10 3" xfId="360" xr:uid="{00000000-0005-0000-0000-000067010000}"/>
    <cellStyle name="60% - akcent 2 10_COM_BND" xfId="1794" xr:uid="{8D9BF606-5784-4446-830F-5EDF35069053}"/>
    <cellStyle name="60% - akcent 2 11" xfId="361" xr:uid="{00000000-0005-0000-0000-000068010000}"/>
    <cellStyle name="60% - akcent 2 11 2" xfId="1796" xr:uid="{92C10C83-2A31-4FD3-B1BB-129540117012}"/>
    <cellStyle name="60% - akcent 2 11 3" xfId="1797" xr:uid="{F02C5393-8C20-4D05-93F5-FE296A48DD1C}"/>
    <cellStyle name="60% - akcent 2 11 4" xfId="1795" xr:uid="{FC4B9D13-1E2F-4A7F-A0D6-585F8AAE5A21}"/>
    <cellStyle name="60% - akcent 2 12" xfId="362" xr:uid="{00000000-0005-0000-0000-000069010000}"/>
    <cellStyle name="60% - akcent 2 13" xfId="363" xr:uid="{00000000-0005-0000-0000-00006A010000}"/>
    <cellStyle name="60% - akcent 2 14" xfId="364" xr:uid="{00000000-0005-0000-0000-00006B010000}"/>
    <cellStyle name="60% - akcent 2 15" xfId="365" xr:uid="{00000000-0005-0000-0000-00006C010000}"/>
    <cellStyle name="60% - akcent 2 15 2" xfId="2808" xr:uid="{1D9BF60A-615B-4DBA-9C25-FAC83738C38F}"/>
    <cellStyle name="60% - akcent 2 15 3" xfId="2807" xr:uid="{30659D1A-CAF0-43BF-841A-F90D954E6E9A}"/>
    <cellStyle name="60% - akcent 2 15 4" xfId="1798" xr:uid="{9D8701FC-D466-4972-AEEF-5ED4925FA4B2}"/>
    <cellStyle name="60% - akcent 2 16" xfId="366" xr:uid="{00000000-0005-0000-0000-00006D010000}"/>
    <cellStyle name="60% - akcent 2 17" xfId="367" xr:uid="{00000000-0005-0000-0000-00006E010000}"/>
    <cellStyle name="60% - akcent 2 18" xfId="368" xr:uid="{00000000-0005-0000-0000-00006F010000}"/>
    <cellStyle name="60% - akcent 2 19" xfId="369" xr:uid="{00000000-0005-0000-0000-000070010000}"/>
    <cellStyle name="60% - akcent 2 2" xfId="370" xr:uid="{00000000-0005-0000-0000-000071010000}"/>
    <cellStyle name="60% - akcent 2 20" xfId="371" xr:uid="{00000000-0005-0000-0000-000072010000}"/>
    <cellStyle name="60% - akcent 2 3" xfId="372" xr:uid="{00000000-0005-0000-0000-000073010000}"/>
    <cellStyle name="60% - akcent 2 4" xfId="373" xr:uid="{00000000-0005-0000-0000-000074010000}"/>
    <cellStyle name="60% - akcent 2 5" xfId="374" xr:uid="{00000000-0005-0000-0000-000075010000}"/>
    <cellStyle name="60% - akcent 2 6" xfId="375" xr:uid="{00000000-0005-0000-0000-000076010000}"/>
    <cellStyle name="60% - akcent 2 7" xfId="376" xr:uid="{00000000-0005-0000-0000-000077010000}"/>
    <cellStyle name="60% - akcent 2 8" xfId="377" xr:uid="{00000000-0005-0000-0000-000078010000}"/>
    <cellStyle name="60% - akcent 2 9" xfId="378" xr:uid="{00000000-0005-0000-0000-000079010000}"/>
    <cellStyle name="60% - akcent 2 9 2" xfId="379" xr:uid="{00000000-0005-0000-0000-00007A010000}"/>
    <cellStyle name="60% - akcent 2 9 3" xfId="380" xr:uid="{00000000-0005-0000-0000-00007B010000}"/>
    <cellStyle name="60% - akcent 2 9_COM_BND" xfId="1799" xr:uid="{25CAE464-2837-41DB-8F88-C6DF8051C954}"/>
    <cellStyle name="60% - akcent 2_D_HEAT" xfId="1800" xr:uid="{86DFDE16-E2AC-4284-BE88-ED76CB246734}"/>
    <cellStyle name="60% - akcent 3" xfId="1801" xr:uid="{4A5C739D-5E7B-4405-96AB-6D0607DD1DF6}"/>
    <cellStyle name="60% - akcent 3 10" xfId="381" xr:uid="{00000000-0005-0000-0000-00007C010000}"/>
    <cellStyle name="60% - akcent 3 10 2" xfId="382" xr:uid="{00000000-0005-0000-0000-00007D010000}"/>
    <cellStyle name="60% - akcent 3 10 3" xfId="383" xr:uid="{00000000-0005-0000-0000-00007E010000}"/>
    <cellStyle name="60% - akcent 3 10_COM_BND" xfId="1802" xr:uid="{3ABF9253-EE81-44F1-95FE-FBE7CB8053AE}"/>
    <cellStyle name="60% - akcent 3 11" xfId="384" xr:uid="{00000000-0005-0000-0000-00007F010000}"/>
    <cellStyle name="60% - akcent 3 11 2" xfId="1804" xr:uid="{60FE21A7-AF28-48A0-8098-6DE5E789DDEC}"/>
    <cellStyle name="60% - akcent 3 11 3" xfId="1805" xr:uid="{055EB42F-9C52-4E5F-A58C-AF5ED51D5F22}"/>
    <cellStyle name="60% - akcent 3 11 4" xfId="1803" xr:uid="{879B5911-4C9F-4FD8-9C25-2F4DBED1EA45}"/>
    <cellStyle name="60% - akcent 3 12" xfId="385" xr:uid="{00000000-0005-0000-0000-000080010000}"/>
    <cellStyle name="60% - akcent 3 13" xfId="386" xr:uid="{00000000-0005-0000-0000-000081010000}"/>
    <cellStyle name="60% - akcent 3 14" xfId="387" xr:uid="{00000000-0005-0000-0000-000082010000}"/>
    <cellStyle name="60% - akcent 3 15" xfId="388" xr:uid="{00000000-0005-0000-0000-000083010000}"/>
    <cellStyle name="60% - akcent 3 15 2" xfId="2810" xr:uid="{E9524D0B-8C05-4C8D-8793-02F560A22594}"/>
    <cellStyle name="60% - akcent 3 15 3" xfId="2809" xr:uid="{6A64F789-8CB8-430D-B905-8C8E65F51E48}"/>
    <cellStyle name="60% - akcent 3 15 4" xfId="1806" xr:uid="{0558A1C5-AF28-42BA-9903-1C53240ED5F9}"/>
    <cellStyle name="60% - akcent 3 16" xfId="389" xr:uid="{00000000-0005-0000-0000-000084010000}"/>
    <cellStyle name="60% - akcent 3 17" xfId="390" xr:uid="{00000000-0005-0000-0000-000085010000}"/>
    <cellStyle name="60% - akcent 3 18" xfId="391" xr:uid="{00000000-0005-0000-0000-000086010000}"/>
    <cellStyle name="60% - akcent 3 19" xfId="392" xr:uid="{00000000-0005-0000-0000-000087010000}"/>
    <cellStyle name="60% - akcent 3 2" xfId="393" xr:uid="{00000000-0005-0000-0000-000088010000}"/>
    <cellStyle name="60% - akcent 3 20" xfId="394" xr:uid="{00000000-0005-0000-0000-000089010000}"/>
    <cellStyle name="60% - akcent 3 3" xfId="395" xr:uid="{00000000-0005-0000-0000-00008A010000}"/>
    <cellStyle name="60% - akcent 3 4" xfId="396" xr:uid="{00000000-0005-0000-0000-00008B010000}"/>
    <cellStyle name="60% - akcent 3 5" xfId="397" xr:uid="{00000000-0005-0000-0000-00008C010000}"/>
    <cellStyle name="60% - akcent 3 6" xfId="398" xr:uid="{00000000-0005-0000-0000-00008D010000}"/>
    <cellStyle name="60% - akcent 3 7" xfId="399" xr:uid="{00000000-0005-0000-0000-00008E010000}"/>
    <cellStyle name="60% - akcent 3 8" xfId="400" xr:uid="{00000000-0005-0000-0000-00008F010000}"/>
    <cellStyle name="60% - akcent 3 9" xfId="401" xr:uid="{00000000-0005-0000-0000-000090010000}"/>
    <cellStyle name="60% - akcent 3 9 2" xfId="402" xr:uid="{00000000-0005-0000-0000-000091010000}"/>
    <cellStyle name="60% - akcent 3 9 3" xfId="403" xr:uid="{00000000-0005-0000-0000-000092010000}"/>
    <cellStyle name="60% - akcent 3 9_COM_BND" xfId="1807" xr:uid="{3C680CA4-82CC-4A84-B71C-481468304384}"/>
    <cellStyle name="60% - akcent 3_D_HEAT" xfId="1808" xr:uid="{6D8DA7A8-3BF5-4A9B-AC70-1CF90C0682DB}"/>
    <cellStyle name="60% - akcent 4" xfId="1809" xr:uid="{2EEE5B5A-D3BB-408A-B837-E723F56A125D}"/>
    <cellStyle name="60% - akcent 4 10" xfId="404" xr:uid="{00000000-0005-0000-0000-000093010000}"/>
    <cellStyle name="60% - akcent 4 10 2" xfId="405" xr:uid="{00000000-0005-0000-0000-000094010000}"/>
    <cellStyle name="60% - akcent 4 10 3" xfId="406" xr:uid="{00000000-0005-0000-0000-000095010000}"/>
    <cellStyle name="60% - akcent 4 10_COM_BND" xfId="1810" xr:uid="{E7BB6ADE-C2DA-4B29-ABC8-32CA2C0071B4}"/>
    <cellStyle name="60% - akcent 4 11" xfId="407" xr:uid="{00000000-0005-0000-0000-000096010000}"/>
    <cellStyle name="60% - akcent 4 11 2" xfId="1812" xr:uid="{2B04104F-A862-4D4D-85F7-D285DDB2F6DC}"/>
    <cellStyle name="60% - akcent 4 11 3" xfId="1813" xr:uid="{59C8BB66-91B0-451B-A9C7-1A8014B38AEF}"/>
    <cellStyle name="60% - akcent 4 11 4" xfId="1811" xr:uid="{8D57FBD1-1BE0-44A4-B1B6-93405AAE264D}"/>
    <cellStyle name="60% - akcent 4 12" xfId="408" xr:uid="{00000000-0005-0000-0000-000097010000}"/>
    <cellStyle name="60% - akcent 4 13" xfId="409" xr:uid="{00000000-0005-0000-0000-000098010000}"/>
    <cellStyle name="60% - akcent 4 13 2" xfId="1815" xr:uid="{6BC4908C-53CB-4F96-9068-F59BB255157E}"/>
    <cellStyle name="60% - akcent 4 13 2 2" xfId="25786" xr:uid="{74D27FA1-5638-4070-8F9E-BB009EF1496E}"/>
    <cellStyle name="60% - akcent 4 13 2 3" xfId="3159" xr:uid="{3413A718-8BB3-4ACC-9370-8E094452B7BD}"/>
    <cellStyle name="60% - akcent 4 13 3" xfId="2811" xr:uid="{12898171-78E9-4838-AF02-5F90A112C181}"/>
    <cellStyle name="60% - akcent 4 13 4" xfId="1814" xr:uid="{4C2767CF-75D5-44BE-A0A3-F4E42759B970}"/>
    <cellStyle name="60% - akcent 4 14" xfId="410" xr:uid="{00000000-0005-0000-0000-000099010000}"/>
    <cellStyle name="60% - akcent 4 15" xfId="411" xr:uid="{00000000-0005-0000-0000-00009A010000}"/>
    <cellStyle name="60% - akcent 4 15 2" xfId="2813" xr:uid="{C486913C-5471-44F8-AF0A-AFA8BDD615BE}"/>
    <cellStyle name="60% - akcent 4 15 3" xfId="2812" xr:uid="{E90E7B73-D839-43D7-93AE-25E9D173937D}"/>
    <cellStyle name="60% - akcent 4 15 4" xfId="1816" xr:uid="{76CD28CE-9FA6-42D8-BE62-885F45B290DE}"/>
    <cellStyle name="60% - akcent 4 16" xfId="412" xr:uid="{00000000-0005-0000-0000-00009B010000}"/>
    <cellStyle name="60% - akcent 4 17" xfId="413" xr:uid="{00000000-0005-0000-0000-00009C010000}"/>
    <cellStyle name="60% - akcent 4 18" xfId="414" xr:uid="{00000000-0005-0000-0000-00009D010000}"/>
    <cellStyle name="60% - akcent 4 19" xfId="415" xr:uid="{00000000-0005-0000-0000-00009E010000}"/>
    <cellStyle name="60% - akcent 4 2" xfId="416" xr:uid="{00000000-0005-0000-0000-00009F010000}"/>
    <cellStyle name="60% - akcent 4 20" xfId="417" xr:uid="{00000000-0005-0000-0000-0000A0010000}"/>
    <cellStyle name="60% - akcent 4 3" xfId="418" xr:uid="{00000000-0005-0000-0000-0000A1010000}"/>
    <cellStyle name="60% - akcent 4 4" xfId="419" xr:uid="{00000000-0005-0000-0000-0000A2010000}"/>
    <cellStyle name="60% - akcent 4 5" xfId="420" xr:uid="{00000000-0005-0000-0000-0000A3010000}"/>
    <cellStyle name="60% - akcent 4 6" xfId="421" xr:uid="{00000000-0005-0000-0000-0000A4010000}"/>
    <cellStyle name="60% - akcent 4 7" xfId="422" xr:uid="{00000000-0005-0000-0000-0000A5010000}"/>
    <cellStyle name="60% - akcent 4 8" xfId="423" xr:uid="{00000000-0005-0000-0000-0000A6010000}"/>
    <cellStyle name="60% - akcent 4 9" xfId="424" xr:uid="{00000000-0005-0000-0000-0000A7010000}"/>
    <cellStyle name="60% - akcent 4 9 2" xfId="425" xr:uid="{00000000-0005-0000-0000-0000A8010000}"/>
    <cellStyle name="60% - akcent 4 9 3" xfId="426" xr:uid="{00000000-0005-0000-0000-0000A9010000}"/>
    <cellStyle name="60% - akcent 4 9_COM_BND" xfId="1817" xr:uid="{539005EE-D645-419A-BA2E-F42B0C44D60D}"/>
    <cellStyle name="60% - akcent 4_D_HEAT" xfId="1818" xr:uid="{E36C3BC9-CCD0-45AC-B8EE-4B103A666DB4}"/>
    <cellStyle name="60% - akcent 5" xfId="1819" xr:uid="{E7E911A1-60CD-458A-A3E8-04FDCB8CC465}"/>
    <cellStyle name="60% - akcent 5 10" xfId="427" xr:uid="{00000000-0005-0000-0000-0000AA010000}"/>
    <cellStyle name="60% - akcent 5 10 2" xfId="428" xr:uid="{00000000-0005-0000-0000-0000AB010000}"/>
    <cellStyle name="60% - akcent 5 10 3" xfId="429" xr:uid="{00000000-0005-0000-0000-0000AC010000}"/>
    <cellStyle name="60% - akcent 5 10_COM_BND" xfId="1820" xr:uid="{17FB4013-ACC2-4FFB-A0C7-E2FF22207922}"/>
    <cellStyle name="60% - akcent 5 11" xfId="430" xr:uid="{00000000-0005-0000-0000-0000AD010000}"/>
    <cellStyle name="60% - akcent 5 11 2" xfId="1822" xr:uid="{74EA320D-9CB6-4A61-B725-3B174DAC3636}"/>
    <cellStyle name="60% - akcent 5 11 3" xfId="1823" xr:uid="{807C1195-FBBD-4D19-8661-50FC8B30F232}"/>
    <cellStyle name="60% - akcent 5 11 4" xfId="1821" xr:uid="{22ACF57F-1F69-45AB-8723-99A1F5CD6920}"/>
    <cellStyle name="60% - akcent 5 12" xfId="431" xr:uid="{00000000-0005-0000-0000-0000AE010000}"/>
    <cellStyle name="60% - akcent 5 13" xfId="432" xr:uid="{00000000-0005-0000-0000-0000AF010000}"/>
    <cellStyle name="60% - akcent 5 14" xfId="433" xr:uid="{00000000-0005-0000-0000-0000B0010000}"/>
    <cellStyle name="60% - akcent 5 15" xfId="434" xr:uid="{00000000-0005-0000-0000-0000B1010000}"/>
    <cellStyle name="60% - akcent 5 15 2" xfId="2815" xr:uid="{A846B3FE-870C-4495-B182-7EF43E258566}"/>
    <cellStyle name="60% - akcent 5 15 3" xfId="2814" xr:uid="{1EE98AEA-E461-42CD-B6BD-75B8D5710B3C}"/>
    <cellStyle name="60% - akcent 5 15 4" xfId="1824" xr:uid="{579D15A4-16A4-4642-A1A1-E7CE737745F4}"/>
    <cellStyle name="60% - akcent 5 16" xfId="435" xr:uid="{00000000-0005-0000-0000-0000B2010000}"/>
    <cellStyle name="60% - akcent 5 17" xfId="436" xr:uid="{00000000-0005-0000-0000-0000B3010000}"/>
    <cellStyle name="60% - akcent 5 18" xfId="437" xr:uid="{00000000-0005-0000-0000-0000B4010000}"/>
    <cellStyle name="60% - akcent 5 19" xfId="438" xr:uid="{00000000-0005-0000-0000-0000B5010000}"/>
    <cellStyle name="60% - akcent 5 2" xfId="439" xr:uid="{00000000-0005-0000-0000-0000B6010000}"/>
    <cellStyle name="60% - akcent 5 20" xfId="440" xr:uid="{00000000-0005-0000-0000-0000B7010000}"/>
    <cellStyle name="60% - akcent 5 3" xfId="441" xr:uid="{00000000-0005-0000-0000-0000B8010000}"/>
    <cellStyle name="60% - akcent 5 4" xfId="442" xr:uid="{00000000-0005-0000-0000-0000B9010000}"/>
    <cellStyle name="60% - akcent 5 5" xfId="443" xr:uid="{00000000-0005-0000-0000-0000BA010000}"/>
    <cellStyle name="60% - akcent 5 6" xfId="444" xr:uid="{00000000-0005-0000-0000-0000BB010000}"/>
    <cellStyle name="60% - akcent 5 7" xfId="445" xr:uid="{00000000-0005-0000-0000-0000BC010000}"/>
    <cellStyle name="60% - akcent 5 8" xfId="446" xr:uid="{00000000-0005-0000-0000-0000BD010000}"/>
    <cellStyle name="60% - akcent 5 9" xfId="447" xr:uid="{00000000-0005-0000-0000-0000BE010000}"/>
    <cellStyle name="60% - akcent 5 9 2" xfId="448" xr:uid="{00000000-0005-0000-0000-0000BF010000}"/>
    <cellStyle name="60% - akcent 5 9 3" xfId="449" xr:uid="{00000000-0005-0000-0000-0000C0010000}"/>
    <cellStyle name="60% - akcent 5 9_COM_BND" xfId="1825" xr:uid="{8E8AEABB-5936-4E34-B014-42B847B47D58}"/>
    <cellStyle name="60% - akcent 5_D_HEAT" xfId="1826" xr:uid="{3D39F5BD-8CB1-4E07-BE7B-106673100AA9}"/>
    <cellStyle name="60% - akcent 6" xfId="1827" xr:uid="{83FC450C-0B32-46F1-BFD1-9AF84083544E}"/>
    <cellStyle name="60% - akcent 6 10" xfId="450" xr:uid="{00000000-0005-0000-0000-0000C1010000}"/>
    <cellStyle name="60% - akcent 6 10 2" xfId="451" xr:uid="{00000000-0005-0000-0000-0000C2010000}"/>
    <cellStyle name="60% - akcent 6 10 3" xfId="452" xr:uid="{00000000-0005-0000-0000-0000C3010000}"/>
    <cellStyle name="60% - akcent 6 10_COM_BND" xfId="1828" xr:uid="{33FD2FFF-4F8B-49D9-9095-5FED28C79263}"/>
    <cellStyle name="60% - akcent 6 11" xfId="453" xr:uid="{00000000-0005-0000-0000-0000C4010000}"/>
    <cellStyle name="60% - akcent 6 11 2" xfId="1830" xr:uid="{58399A97-D46A-4A0B-B10B-ABF345E6CD93}"/>
    <cellStyle name="60% - akcent 6 11 3" xfId="1831" xr:uid="{F90B6A84-D696-45ED-AF0A-D70445CD0A97}"/>
    <cellStyle name="60% - akcent 6 11 4" xfId="1829" xr:uid="{2E94BC50-C736-42B8-92CC-632029BB20AE}"/>
    <cellStyle name="60% - akcent 6 12" xfId="454" xr:uid="{00000000-0005-0000-0000-0000C5010000}"/>
    <cellStyle name="60% - akcent 6 13" xfId="455" xr:uid="{00000000-0005-0000-0000-0000C6010000}"/>
    <cellStyle name="60% - akcent 6 14" xfId="456" xr:uid="{00000000-0005-0000-0000-0000C7010000}"/>
    <cellStyle name="60% - akcent 6 15" xfId="457" xr:uid="{00000000-0005-0000-0000-0000C8010000}"/>
    <cellStyle name="60% - akcent 6 15 2" xfId="2817" xr:uid="{6C1AE833-D179-4E59-84CB-2DB44FF1C317}"/>
    <cellStyle name="60% - akcent 6 15 3" xfId="2816" xr:uid="{88ED70FE-C372-4453-91DA-F5DB995B583A}"/>
    <cellStyle name="60% - akcent 6 15 4" xfId="1832" xr:uid="{36FFED82-8C6F-4C2F-A188-C0FD641FFBE9}"/>
    <cellStyle name="60% - akcent 6 16" xfId="458" xr:uid="{00000000-0005-0000-0000-0000C9010000}"/>
    <cellStyle name="60% - akcent 6 17" xfId="459" xr:uid="{00000000-0005-0000-0000-0000CA010000}"/>
    <cellStyle name="60% - akcent 6 18" xfId="460" xr:uid="{00000000-0005-0000-0000-0000CB010000}"/>
    <cellStyle name="60% - akcent 6 19" xfId="461" xr:uid="{00000000-0005-0000-0000-0000CC010000}"/>
    <cellStyle name="60% - akcent 6 2" xfId="462" xr:uid="{00000000-0005-0000-0000-0000CD010000}"/>
    <cellStyle name="60% - akcent 6 20" xfId="463" xr:uid="{00000000-0005-0000-0000-0000CE010000}"/>
    <cellStyle name="60% - akcent 6 3" xfId="464" xr:uid="{00000000-0005-0000-0000-0000CF010000}"/>
    <cellStyle name="60% - akcent 6 4" xfId="465" xr:uid="{00000000-0005-0000-0000-0000D0010000}"/>
    <cellStyle name="60% - akcent 6 5" xfId="466" xr:uid="{00000000-0005-0000-0000-0000D1010000}"/>
    <cellStyle name="60% - akcent 6 6" xfId="467" xr:uid="{00000000-0005-0000-0000-0000D2010000}"/>
    <cellStyle name="60% - akcent 6 7" xfId="468" xr:uid="{00000000-0005-0000-0000-0000D3010000}"/>
    <cellStyle name="60% - akcent 6 8" xfId="469" xr:uid="{00000000-0005-0000-0000-0000D4010000}"/>
    <cellStyle name="60% - akcent 6 9" xfId="470" xr:uid="{00000000-0005-0000-0000-0000D5010000}"/>
    <cellStyle name="60% - akcent 6 9 2" xfId="471" xr:uid="{00000000-0005-0000-0000-0000D6010000}"/>
    <cellStyle name="60% - akcent 6 9 3" xfId="472" xr:uid="{00000000-0005-0000-0000-0000D7010000}"/>
    <cellStyle name="60% - akcent 6 9_COM_BND" xfId="1833" xr:uid="{06E48CE9-F9C9-41D7-A70F-4DFB442E0D9A}"/>
    <cellStyle name="60% - akcent 6_D_HEAT" xfId="1834" xr:uid="{78943B10-B889-4788-ABEC-58E130D869C7}"/>
    <cellStyle name="60% - Akzent1" xfId="4128" xr:uid="{F6E4F45D-F1E4-4D4C-967F-1811C05EE6EC}"/>
    <cellStyle name="60% - Akzent2" xfId="4129" xr:uid="{2CDDF286-8D19-459B-AA81-C1D33D77D880}"/>
    <cellStyle name="60% - Akzent3" xfId="4130" xr:uid="{97FF82BA-1B59-41C7-9A79-C5DB855B0D9F}"/>
    <cellStyle name="60% - Akzent4" xfId="4131" xr:uid="{E8FCADE4-C900-47C8-A0F0-D16E10B396DB}"/>
    <cellStyle name="60% - Akzent5" xfId="4132" xr:uid="{BD15D1AA-73DD-4DD0-8EEE-6423A6084A82}"/>
    <cellStyle name="60% - Akzent6" xfId="4133" xr:uid="{E29CDA2B-053F-4BC0-B3D7-45A5DF071EA7}"/>
    <cellStyle name="60% - Cor4 2" xfId="4134" xr:uid="{94A27A7A-87D5-4485-B126-249DB8C3DAF1}"/>
    <cellStyle name="Accent1 10" xfId="4135" xr:uid="{A44B534B-DEB9-48A1-ACB8-A9987D18AF39}"/>
    <cellStyle name="Accent1 11" xfId="4136" xr:uid="{D82E1FAC-80BD-4A0D-B1DE-E31448509EF7}"/>
    <cellStyle name="Accent1 12" xfId="4137" xr:uid="{8513D0AD-BDD9-4D75-AC11-4FC4E47027D1}"/>
    <cellStyle name="Accent1 13" xfId="4138" xr:uid="{26E06ECB-88FB-4AA7-B51B-1FA4FF021AAD}"/>
    <cellStyle name="Accent1 14" xfId="4139" xr:uid="{CA24EA92-294E-4670-A817-1F80E42530EE}"/>
    <cellStyle name="Accent1 15" xfId="4140" xr:uid="{90EE6FDA-B1EF-47F9-85B9-1842181B960C}"/>
    <cellStyle name="Accent1 16" xfId="4141" xr:uid="{8BED36CF-528C-4D02-B537-C89A1580FAFF}"/>
    <cellStyle name="Accent1 17" xfId="4142" xr:uid="{01732796-1E9A-4B8F-AA63-802E7A970F97}"/>
    <cellStyle name="Accent1 18" xfId="4143" xr:uid="{6E02138F-51BA-41C8-8688-94A8B7E9D4D8}"/>
    <cellStyle name="Accent1 19" xfId="4144" xr:uid="{9557E5EF-B5A8-46F4-9BFB-0D5DAA0B2636}"/>
    <cellStyle name="Accent1 2" xfId="473" xr:uid="{00000000-0005-0000-0000-0000D8010000}"/>
    <cellStyle name="Accent1 2 10" xfId="6625" xr:uid="{B9E9BE3C-F37C-4400-AEB3-7239F6927ADB}"/>
    <cellStyle name="Accent1 2 11" xfId="7864" xr:uid="{9EFE0557-5402-4AAD-B67E-71C83D17FC49}"/>
    <cellStyle name="Accent1 2 2" xfId="6626" xr:uid="{51D38C7B-D19E-4121-8C0A-AF45E99F1DE8}"/>
    <cellStyle name="Accent1 2 3" xfId="6627" xr:uid="{C06E64BE-CF37-40B5-83A2-4A517D49BE34}"/>
    <cellStyle name="Accent1 2 4" xfId="6628" xr:uid="{7DE4652D-3CFE-40A1-B1AF-B5418764BAB2}"/>
    <cellStyle name="Accent1 2 5" xfId="6629" xr:uid="{09F52A39-3C5F-4EE2-A5C7-21302F5C5784}"/>
    <cellStyle name="Accent1 2 6" xfId="6630" xr:uid="{BD09D95E-EF54-4EB9-8D03-D4D2CB6453E5}"/>
    <cellStyle name="Accent1 2 7" xfId="6631" xr:uid="{7DEB25AB-BBA0-4311-BA02-03C3DF26F55C}"/>
    <cellStyle name="Accent1 2 8" xfId="6632" xr:uid="{B0A79E6D-8943-4FF7-9F69-A06838849FCC}"/>
    <cellStyle name="Accent1 2 9" xfId="6633" xr:uid="{61F1A6D0-3FC7-4819-8736-C378475C84F6}"/>
    <cellStyle name="Accent1 20" xfId="4145" xr:uid="{FF6C630C-E594-435A-842C-00631E3D4C79}"/>
    <cellStyle name="Accent1 21" xfId="4146" xr:uid="{F0E48617-7AFE-4672-9A6C-2D15C8AFBF63}"/>
    <cellStyle name="Accent1 22" xfId="4147" xr:uid="{003232F6-C7DE-4D3F-9CEF-D0BF135BE7B5}"/>
    <cellStyle name="Accent1 23" xfId="4148" xr:uid="{2EF89746-FC96-4540-AD98-04438EE794EA}"/>
    <cellStyle name="Accent1 24" xfId="4149" xr:uid="{99261D54-2CF5-4874-93F9-28C82B558E67}"/>
    <cellStyle name="Accent1 25" xfId="4150" xr:uid="{825C8A9D-2CC7-47BA-9376-DE1E14DDA268}"/>
    <cellStyle name="Accent1 26" xfId="4151" xr:uid="{286EF307-5012-482D-9944-74833A61CA37}"/>
    <cellStyle name="Accent1 27" xfId="4152" xr:uid="{78304237-AE74-4021-923A-655750E054B9}"/>
    <cellStyle name="Accent1 28" xfId="4153" xr:uid="{6EA1983A-1119-4F0A-9473-A7E187126081}"/>
    <cellStyle name="Accent1 29" xfId="4154" xr:uid="{63719DB1-EDD9-4CD1-B108-CFF4356E3E89}"/>
    <cellStyle name="Accent1 3" xfId="474" xr:uid="{00000000-0005-0000-0000-0000D9010000}"/>
    <cellStyle name="Accent1 3 2" xfId="4155" xr:uid="{3110D9F1-EA32-43F2-A3E2-A85D08950DD3}"/>
    <cellStyle name="Accent1 3 2 2" xfId="7865" xr:uid="{CD3940BA-039E-46E9-BFF9-EFAF4184F4FD}"/>
    <cellStyle name="Accent1 3 3" xfId="6634" xr:uid="{CA890921-3FA5-4163-AA4A-AA8452033D83}"/>
    <cellStyle name="Accent1 30" xfId="4156" xr:uid="{9F10AF03-8AE0-4BE4-9834-56608DE0D3A9}"/>
    <cellStyle name="Accent1 31" xfId="4157" xr:uid="{1B394ECC-639F-4D09-AC98-4AD421D9718F}"/>
    <cellStyle name="Accent1 32" xfId="4158" xr:uid="{A48AE9B1-F1F5-41E4-82E1-6D0E66E5F4D0}"/>
    <cellStyle name="Accent1 33" xfId="4159" xr:uid="{EB12B78D-A98D-4F3C-ACDE-746661311322}"/>
    <cellStyle name="Accent1 34" xfId="4160" xr:uid="{00EC1C0C-B3E1-4915-9C24-B05D81904263}"/>
    <cellStyle name="Accent1 35" xfId="4161" xr:uid="{7CC3DF4D-014E-4867-B2AB-9675AD89A7D7}"/>
    <cellStyle name="Accent1 36" xfId="4162" xr:uid="{C9C503B9-8578-4CC1-94CB-267890494EDE}"/>
    <cellStyle name="Accent1 37" xfId="4163" xr:uid="{534949EE-53C4-4EF3-A98E-5DF53E59F0E2}"/>
    <cellStyle name="Accent1 38" xfId="4164" xr:uid="{CB09C903-942B-4644-9633-205DDB4D80AB}"/>
    <cellStyle name="Accent1 39" xfId="4165" xr:uid="{84CE9499-D145-45DD-82BD-F48ABB95D6FC}"/>
    <cellStyle name="Accent1 4" xfId="4166" xr:uid="{815C3E43-6204-4BC2-A80A-FC38ACDBBD0C}"/>
    <cellStyle name="Accent1 4 2" xfId="7866" xr:uid="{B72575E2-9A32-4A83-9CCB-D780EAF471A5}"/>
    <cellStyle name="Accent1 40" xfId="4167" xr:uid="{C7A796BD-8723-455C-88C3-31A997FDC31C}"/>
    <cellStyle name="Accent1 41" xfId="4168" xr:uid="{B087D8A6-BC33-4DD5-ACCB-9902F96148A9}"/>
    <cellStyle name="Accent1 42" xfId="4169" xr:uid="{D454BA77-979C-4ADE-9526-7CF4D5A12C19}"/>
    <cellStyle name="Accent1 43" xfId="4170" xr:uid="{F0B7A808-C1CC-4E05-B26A-C9F9BC4C0D8F}"/>
    <cellStyle name="Accent1 44" xfId="3123" xr:uid="{20E88C83-FDD2-41CD-B1F4-FF6044238229}"/>
    <cellStyle name="Accent1 5" xfId="4171" xr:uid="{D03C6705-B717-4DAF-9968-00903BCA0617}"/>
    <cellStyle name="Accent1 5 2" xfId="7867" xr:uid="{52E8632C-5410-423A-AFBA-FB8010B7DA57}"/>
    <cellStyle name="Accent1 6" xfId="4172" xr:uid="{C11B2FB3-245B-4E06-A79A-60926F029B10}"/>
    <cellStyle name="Accent1 6 2" xfId="7868" xr:uid="{89D5D714-7695-4A5D-8CD7-18C625D0CE29}"/>
    <cellStyle name="Accent1 7" xfId="4173" xr:uid="{33E1B217-7CC4-46B1-BB5B-39330D679E35}"/>
    <cellStyle name="Accent1 8" xfId="4174" xr:uid="{1ADC1B56-6289-4322-B2FB-3F72850B81FC}"/>
    <cellStyle name="Accent1 9" xfId="4175" xr:uid="{8B4190AC-AABF-44A9-87E4-A840DF09BEB7}"/>
    <cellStyle name="Accent2 10" xfId="4176" xr:uid="{742EC98C-71BC-4899-A7EB-3473B197D416}"/>
    <cellStyle name="Accent2 11" xfId="4177" xr:uid="{A2E66358-D0A5-43D3-9ECC-BEF38AA140D9}"/>
    <cellStyle name="Accent2 12" xfId="4178" xr:uid="{C71BD41D-E452-4F0D-B01E-BA3B4D766919}"/>
    <cellStyle name="Accent2 13" xfId="4179" xr:uid="{4219F970-C658-40FD-97E7-07FEF9CFDBFC}"/>
    <cellStyle name="Accent2 14" xfId="4180" xr:uid="{5AF367F0-7E05-4379-B342-334A9C936499}"/>
    <cellStyle name="Accent2 15" xfId="4181" xr:uid="{A589A741-7180-4ADF-9309-1779E496283C}"/>
    <cellStyle name="Accent2 16" xfId="4182" xr:uid="{6DC21363-4F77-4105-95F9-D4E514104BB3}"/>
    <cellStyle name="Accent2 17" xfId="4183" xr:uid="{638F7728-D53E-4D87-B8E7-73D3B22B3308}"/>
    <cellStyle name="Accent2 18" xfId="4184" xr:uid="{FE39A8FD-9133-446E-9E84-32D1B18755E9}"/>
    <cellStyle name="Accent2 19" xfId="4185" xr:uid="{9711A9FF-8BC6-4349-A218-8CE4CC933114}"/>
    <cellStyle name="Accent2 2" xfId="475" xr:uid="{00000000-0005-0000-0000-0000DA010000}"/>
    <cellStyle name="Accent2 2 10" xfId="6635" xr:uid="{2A8CA330-550A-4090-8561-973EA5F3CB74}"/>
    <cellStyle name="Accent2 2 11" xfId="7869" xr:uid="{738A876C-E17E-42E8-BBAC-F64205821D8B}"/>
    <cellStyle name="Accent2 2 2" xfId="6636" xr:uid="{9297660B-2BE4-4465-B0E0-4C9348B7ED19}"/>
    <cellStyle name="Accent2 2 3" xfId="6637" xr:uid="{6CFD865C-9900-4C98-846C-8E907724B8BD}"/>
    <cellStyle name="Accent2 2 4" xfId="6638" xr:uid="{DE171C37-D742-4FD2-AFC6-5342E78E586E}"/>
    <cellStyle name="Accent2 2 5" xfId="6639" xr:uid="{3672D71F-570C-4E19-8228-AC3B849BEE61}"/>
    <cellStyle name="Accent2 2 6" xfId="6640" xr:uid="{A6BBAF27-E2D7-4B59-BDF3-F927D773C127}"/>
    <cellStyle name="Accent2 2 7" xfId="6641" xr:uid="{00F1EA04-0696-4515-8CC8-582E910A43B5}"/>
    <cellStyle name="Accent2 2 8" xfId="6642" xr:uid="{8C361359-F9CA-465E-80C8-6D381A8825F1}"/>
    <cellStyle name="Accent2 2 9" xfId="6643" xr:uid="{6DB4B16B-9AA2-4A98-9C8C-2FF2F0451BE8}"/>
    <cellStyle name="Accent2 20" xfId="4186" xr:uid="{D75DBAFE-9F6B-4B50-A012-62E273CBB23D}"/>
    <cellStyle name="Accent2 21" xfId="4187" xr:uid="{D35C6510-FFE2-4448-A654-65DE0205F26E}"/>
    <cellStyle name="Accent2 22" xfId="4188" xr:uid="{1B33AC23-6ED7-45AE-B2BF-94DBC79465A0}"/>
    <cellStyle name="Accent2 23" xfId="4189" xr:uid="{960227BB-B402-4D1E-BBB9-90C60427CBBC}"/>
    <cellStyle name="Accent2 24" xfId="4190" xr:uid="{A7D4FAAE-9816-4F99-B456-4371CE2B7167}"/>
    <cellStyle name="Accent2 25" xfId="4191" xr:uid="{242B9101-7508-4FF3-B2FA-7943557D371B}"/>
    <cellStyle name="Accent2 26" xfId="4192" xr:uid="{3114B0F1-E77D-4663-94FB-C085F520D264}"/>
    <cellStyle name="Accent2 27" xfId="4193" xr:uid="{9BED6E6E-2F40-43AE-A100-60AC0CE6A385}"/>
    <cellStyle name="Accent2 28" xfId="4194" xr:uid="{4BBFEB27-F022-4C38-94D4-BA05719B9591}"/>
    <cellStyle name="Accent2 29" xfId="4195" xr:uid="{36CDA1B2-9600-4AB8-80E7-8EE373124C9B}"/>
    <cellStyle name="Accent2 3" xfId="476" xr:uid="{00000000-0005-0000-0000-0000DB010000}"/>
    <cellStyle name="Accent2 3 2" xfId="4196" xr:uid="{6D0644E1-F7A2-4397-A401-FE2D245ADAFC}"/>
    <cellStyle name="Accent2 3 2 2" xfId="7870" xr:uid="{7D05E5BC-7CCC-418F-91A3-FE8D897F4782}"/>
    <cellStyle name="Accent2 3 3" xfId="6644" xr:uid="{3D941D30-8B7F-467B-9DF6-8B66CCC75628}"/>
    <cellStyle name="Accent2 30" xfId="4197" xr:uid="{5FB1FF06-10EB-4BAD-9F14-DCEF9038B09A}"/>
    <cellStyle name="Accent2 31" xfId="4198" xr:uid="{7F361DFA-4D33-4CCB-A360-E849551A3306}"/>
    <cellStyle name="Accent2 32" xfId="4199" xr:uid="{81B92037-A1A7-4175-9859-4ECD7087D05C}"/>
    <cellStyle name="Accent2 33" xfId="4200" xr:uid="{7DFCE987-0E9C-4658-B5E3-0B84BE9F0602}"/>
    <cellStyle name="Accent2 34" xfId="4201" xr:uid="{61530411-5775-4A21-80DD-7E1BF0B8B0CB}"/>
    <cellStyle name="Accent2 35" xfId="4202" xr:uid="{9FBB6E10-8EFE-4A97-A896-94F1659A1A80}"/>
    <cellStyle name="Accent2 36" xfId="4203" xr:uid="{DFF348FE-31D5-4A2C-86C9-B3DA165FB0E7}"/>
    <cellStyle name="Accent2 37" xfId="4204" xr:uid="{9DEFA75C-D002-4039-AC95-3A3E73BEB798}"/>
    <cellStyle name="Accent2 38" xfId="4205" xr:uid="{EF0AB98D-881C-48A6-877E-21ED19ED49CA}"/>
    <cellStyle name="Accent2 39" xfId="4206" xr:uid="{C4EFBEF7-8458-4FAB-A63C-39E144DE493C}"/>
    <cellStyle name="Accent2 4" xfId="4207" xr:uid="{9BD9E74B-CBDA-483B-B6F4-2B9669F7114E}"/>
    <cellStyle name="Accent2 4 2" xfId="7871" xr:uid="{8F490D39-36EF-49A2-B0EE-091A8C308838}"/>
    <cellStyle name="Accent2 40" xfId="4208" xr:uid="{5181B78A-8A6E-4ECE-9129-9EA3C284660C}"/>
    <cellStyle name="Accent2 41" xfId="4209" xr:uid="{D4E884ED-7A0E-4CB0-9FB7-5A6A08341CE6}"/>
    <cellStyle name="Accent2 42" xfId="4210" xr:uid="{722B1C7F-CB5E-4871-A684-D634D322714C}"/>
    <cellStyle name="Accent2 43" xfId="4211" xr:uid="{DCAD078B-BD64-42C9-8579-9A9552BC2A00}"/>
    <cellStyle name="Accent2 44" xfId="3127" xr:uid="{8B85E27A-750A-44CB-A589-54C01192C88E}"/>
    <cellStyle name="Accent2 5" xfId="4212" xr:uid="{5E708282-39B8-43A2-9B51-AFC3DD748F10}"/>
    <cellStyle name="Accent2 5 2" xfId="7872" xr:uid="{D35C4010-3C87-4E6E-85FF-2E90A3F03381}"/>
    <cellStyle name="Accent2 6" xfId="4213" xr:uid="{0D47B8D9-CB30-4D5E-A0D4-764C99D76D7E}"/>
    <cellStyle name="Accent2 6 2" xfId="7873" xr:uid="{E23863A5-3402-4321-A218-56D03FEBAE53}"/>
    <cellStyle name="Accent2 7" xfId="4214" xr:uid="{6E49F07E-0FB8-4C7B-885D-45967BF12F4A}"/>
    <cellStyle name="Accent2 8" xfId="4215" xr:uid="{081C6FC8-98A5-4532-8D98-946642D11DF4}"/>
    <cellStyle name="Accent2 9" xfId="4216" xr:uid="{FA31F0C8-D16F-4BA6-9208-692E6E7C2DA0}"/>
    <cellStyle name="Accent3 10" xfId="4217" xr:uid="{4EBC0572-5BA3-4593-9AB5-3A46D0582016}"/>
    <cellStyle name="Accent3 11" xfId="4218" xr:uid="{298F35D3-C6CD-4E56-B2CD-0193759F462D}"/>
    <cellStyle name="Accent3 12" xfId="4219" xr:uid="{B18CAB51-0AE2-4503-9724-3BDA82D51F60}"/>
    <cellStyle name="Accent3 13" xfId="4220" xr:uid="{47F24C72-27DB-4C28-95FE-0969A9458611}"/>
    <cellStyle name="Accent3 14" xfId="4221" xr:uid="{A59A9E39-2843-4966-8966-2826722A6948}"/>
    <cellStyle name="Accent3 15" xfId="4222" xr:uid="{B3522B4A-C474-4C6D-B663-206E902967EE}"/>
    <cellStyle name="Accent3 16" xfId="4223" xr:uid="{3B097E3D-B064-4BF8-B9A6-331A6620E69A}"/>
    <cellStyle name="Accent3 17" xfId="4224" xr:uid="{D4AB582F-4C2E-421D-8865-9420AF834EAA}"/>
    <cellStyle name="Accent3 18" xfId="4225" xr:uid="{EC6621D9-E65B-476F-9A7B-0B4BE4B12EAA}"/>
    <cellStyle name="Accent3 19" xfId="4226" xr:uid="{89BCD6D8-231C-4B0B-AB91-C2A6E427DD95}"/>
    <cellStyle name="Accent3 2" xfId="477" xr:uid="{00000000-0005-0000-0000-0000DC010000}"/>
    <cellStyle name="Accent3 2 10" xfId="6645" xr:uid="{7962D14A-1B54-4B4F-A5F1-A59CD79D7E09}"/>
    <cellStyle name="Accent3 2 11" xfId="7874" xr:uid="{FA4309D8-AADE-4E7E-B89E-D5D4850006DA}"/>
    <cellStyle name="Accent3 2 2" xfId="6646" xr:uid="{EF711EE9-5A12-4E43-8D7F-2F4F04C9F9C4}"/>
    <cellStyle name="Accent3 2 3" xfId="6647" xr:uid="{745B8778-FC0D-45C1-9889-0EC62A205EB9}"/>
    <cellStyle name="Accent3 2 4" xfId="6648" xr:uid="{EC868190-B8E8-48BC-B802-19BF54CFFB48}"/>
    <cellStyle name="Accent3 2 5" xfId="6649" xr:uid="{B4450DE6-319E-4222-B550-BA7E44F03DD3}"/>
    <cellStyle name="Accent3 2 6" xfId="6650" xr:uid="{EE603014-6DC3-49E7-8D25-FE821BF65207}"/>
    <cellStyle name="Accent3 2 7" xfId="6651" xr:uid="{57B4EFE2-B564-4B06-8C46-B6A3425E6F87}"/>
    <cellStyle name="Accent3 2 8" xfId="6652" xr:uid="{E858F533-0586-4ED7-9078-BE58A8501635}"/>
    <cellStyle name="Accent3 2 9" xfId="6653" xr:uid="{48D4FD99-6957-4C7D-A0C4-B18491E34593}"/>
    <cellStyle name="Accent3 20" xfId="4227" xr:uid="{1C84871A-E5D9-48FA-80F0-618FE54074EE}"/>
    <cellStyle name="Accent3 21" xfId="4228" xr:uid="{7B983528-7815-42B2-BBC0-8C25860B4F78}"/>
    <cellStyle name="Accent3 22" xfId="4229" xr:uid="{2E0B6DE2-3D25-4E15-8D4E-ABA04074E6A2}"/>
    <cellStyle name="Accent3 23" xfId="4230" xr:uid="{E11B4F74-C68B-4E26-B677-D9EAB9FE9869}"/>
    <cellStyle name="Accent3 24" xfId="4231" xr:uid="{156CF421-8F52-4309-A49D-38B1CE5FD884}"/>
    <cellStyle name="Accent3 25" xfId="4232" xr:uid="{65C802E1-35FB-4C1D-973E-1A983377387D}"/>
    <cellStyle name="Accent3 26" xfId="4233" xr:uid="{BD2D06BC-3ABC-416F-8088-AF22749B722F}"/>
    <cellStyle name="Accent3 27" xfId="4234" xr:uid="{20242A7B-1A34-403D-97B8-2B4E868FFC2A}"/>
    <cellStyle name="Accent3 28" xfId="4235" xr:uid="{4B353F50-7D76-43F7-87B5-1EFF85FFE8C9}"/>
    <cellStyle name="Accent3 29" xfId="4236" xr:uid="{9FA713A7-DC35-4D0C-B195-3E7281FBA673}"/>
    <cellStyle name="Accent3 3" xfId="478" xr:uid="{00000000-0005-0000-0000-0000DD010000}"/>
    <cellStyle name="Accent3 3 2" xfId="4237" xr:uid="{510DEF52-AF7A-4BE3-84B8-0DA45A1DDC32}"/>
    <cellStyle name="Accent3 3 2 2" xfId="7875" xr:uid="{AF43250D-FAD5-4147-A6B5-6EE77D345D37}"/>
    <cellStyle name="Accent3 3 3" xfId="6654" xr:uid="{08F6EA20-DA0F-4093-8083-68EA4F014826}"/>
    <cellStyle name="Accent3 30" xfId="4238" xr:uid="{977B996B-92DF-4242-9E77-31BB4950E801}"/>
    <cellStyle name="Accent3 31" xfId="4239" xr:uid="{84E057E9-7B1C-4C95-870F-7139A9906A3E}"/>
    <cellStyle name="Accent3 32" xfId="4240" xr:uid="{C26BFB3C-6419-4C4F-B343-FE68CB8B7066}"/>
    <cellStyle name="Accent3 33" xfId="4241" xr:uid="{241645B7-3F64-4D87-8732-DE47E4149576}"/>
    <cellStyle name="Accent3 34" xfId="4242" xr:uid="{F61F4045-BF96-4A44-9C26-2838FB01A35E}"/>
    <cellStyle name="Accent3 35" xfId="4243" xr:uid="{8A9294BB-F7E9-48A4-962A-AD0FC7825E37}"/>
    <cellStyle name="Accent3 36" xfId="4244" xr:uid="{4463FF4E-1C2D-45C5-80FF-CBE07AC3029E}"/>
    <cellStyle name="Accent3 37" xfId="4245" xr:uid="{E4744EB4-CA40-483A-A20F-63A787343706}"/>
    <cellStyle name="Accent3 38" xfId="4246" xr:uid="{ADC42201-2BB4-49AD-B6E3-0D42421F73C0}"/>
    <cellStyle name="Accent3 39" xfId="4247" xr:uid="{85DEDDB4-5D18-4625-AE0B-B8B80F7B4C81}"/>
    <cellStyle name="Accent3 4" xfId="4248" xr:uid="{2E5CD4C7-C103-40F3-B211-3F3BCDF7AF64}"/>
    <cellStyle name="Accent3 4 2" xfId="7876" xr:uid="{83544245-0E17-46C5-9704-6574021D12E3}"/>
    <cellStyle name="Accent3 40" xfId="4249" xr:uid="{2F886DCC-21C7-4DED-A580-9095B3A6ACAD}"/>
    <cellStyle name="Accent3 41" xfId="4250" xr:uid="{0C08DC3E-391F-4C55-92CC-45111D4E6524}"/>
    <cellStyle name="Accent3 42" xfId="4251" xr:uid="{4BDF571E-D4B8-4AF8-B922-1FE6B738AD85}"/>
    <cellStyle name="Accent3 43" xfId="4252" xr:uid="{93E2F7D4-2562-4726-B8CA-292F00DF68BE}"/>
    <cellStyle name="Accent3 44" xfId="3131" xr:uid="{630B1FAC-699B-4BBA-86E8-2A256D022BE0}"/>
    <cellStyle name="Accent3 5" xfId="4253" xr:uid="{0D595B51-6E94-4C2A-AB36-A4B85812DF80}"/>
    <cellStyle name="Accent3 5 2" xfId="7877" xr:uid="{27F5FC0B-BD82-45B6-A945-613214312C10}"/>
    <cellStyle name="Accent3 6" xfId="4254" xr:uid="{C9FAD00A-9C06-4C02-8C15-217247BA5316}"/>
    <cellStyle name="Accent3 6 2" xfId="7878" xr:uid="{DB5B7056-DD40-48A0-9C55-285782D9130D}"/>
    <cellStyle name="Accent3 7" xfId="4255" xr:uid="{A4518CC1-64AA-429B-8A87-C768A29AA4DD}"/>
    <cellStyle name="Accent3 8" xfId="4256" xr:uid="{CF95B384-CC82-4EE5-B357-DAFB79048432}"/>
    <cellStyle name="Accent3 9" xfId="4257" xr:uid="{D75C3B15-0211-4C52-B4CA-C612F03638D7}"/>
    <cellStyle name="Accent4 10" xfId="4258" xr:uid="{BC8C3727-215D-4F75-9FE2-DAB7ACF72AB3}"/>
    <cellStyle name="Accent4 11" xfId="4259" xr:uid="{0611230D-33D2-4548-982C-61929006F1F0}"/>
    <cellStyle name="Accent4 12" xfId="4260" xr:uid="{B51FDA48-6B1D-4907-AACA-A52FDA5C6D86}"/>
    <cellStyle name="Accent4 13" xfId="4261" xr:uid="{2F58C69F-2F11-4447-84DC-71AB914A9569}"/>
    <cellStyle name="Accent4 14" xfId="4262" xr:uid="{0F81302B-B2EA-4380-8A8B-81C4E87D0693}"/>
    <cellStyle name="Accent4 15" xfId="4263" xr:uid="{3AAED23F-61A8-4F2C-B736-40AE32516887}"/>
    <cellStyle name="Accent4 16" xfId="4264" xr:uid="{5129C88D-14F5-4043-9D5F-8A29207E3B5F}"/>
    <cellStyle name="Accent4 17" xfId="4265" xr:uid="{4A5968CC-363E-4C27-A34F-927C48A48060}"/>
    <cellStyle name="Accent4 18" xfId="4266" xr:uid="{4DBDBF0C-8391-46E1-99BE-DF0D631A3CAC}"/>
    <cellStyle name="Accent4 19" xfId="4267" xr:uid="{4143D6BD-A0D2-4955-9C3C-E31A29ADABDD}"/>
    <cellStyle name="Accent4 2" xfId="479" xr:uid="{00000000-0005-0000-0000-0000DE010000}"/>
    <cellStyle name="Accent4 2 10" xfId="6655" xr:uid="{7D711BA0-82A0-4534-BE7C-FE6D5EC31662}"/>
    <cellStyle name="Accent4 2 11" xfId="7879" xr:uid="{A9BD792C-C685-43DF-8612-59D2319B75EC}"/>
    <cellStyle name="Accent4 2 2" xfId="6656" xr:uid="{3D1E8A51-AAF6-4E89-AB7D-D35BE7AC4A03}"/>
    <cellStyle name="Accent4 2 3" xfId="6657" xr:uid="{A428B6D9-9A74-42C4-9FC8-8A1D04416D4C}"/>
    <cellStyle name="Accent4 2 4" xfId="6658" xr:uid="{79B600F9-0D0A-45AE-B0F1-8AAA1FB21549}"/>
    <cellStyle name="Accent4 2 5" xfId="6659" xr:uid="{4D6DC9D2-A541-4AE4-8516-79C7F7A11676}"/>
    <cellStyle name="Accent4 2 6" xfId="6660" xr:uid="{B49BFC8A-90A8-4724-941E-683F3B64ED23}"/>
    <cellStyle name="Accent4 2 7" xfId="6661" xr:uid="{38AF9355-4376-48FE-9323-ED50B10ED621}"/>
    <cellStyle name="Accent4 2 8" xfId="6662" xr:uid="{BCFAA979-7E54-463E-AE2D-E9BD6CCBEEA4}"/>
    <cellStyle name="Accent4 2 9" xfId="6663" xr:uid="{19DC35A2-81EF-4361-8043-2C0BD318E171}"/>
    <cellStyle name="Accent4 20" xfId="4268" xr:uid="{DC076C77-74C5-4F84-B4A0-1877AE80DFB3}"/>
    <cellStyle name="Accent4 21" xfId="4269" xr:uid="{0BC94858-863E-4BA9-A5D2-359FF6992ED9}"/>
    <cellStyle name="Accent4 22" xfId="4270" xr:uid="{499BF6FF-88B8-4BEC-8E34-E7A08E2CF34B}"/>
    <cellStyle name="Accent4 23" xfId="4271" xr:uid="{90B44836-F05F-4E18-ACAD-A1393D396F6D}"/>
    <cellStyle name="Accent4 24" xfId="4272" xr:uid="{BED88817-4FD4-41E9-9249-1901B1E9AAED}"/>
    <cellStyle name="Accent4 25" xfId="4273" xr:uid="{C91D499D-4656-4795-B994-F024862B05F3}"/>
    <cellStyle name="Accent4 26" xfId="4274" xr:uid="{D92257E2-54FF-417D-BE45-D6F7413735FD}"/>
    <cellStyle name="Accent4 27" xfId="4275" xr:uid="{DA7CCA34-E3AE-479C-8D01-0F793534E638}"/>
    <cellStyle name="Accent4 28" xfId="4276" xr:uid="{2D1DB596-BDB9-4DEC-A4ED-1CF265E699E6}"/>
    <cellStyle name="Accent4 29" xfId="4277" xr:uid="{2273749A-A514-4F9F-95CE-5CD48D9040FD}"/>
    <cellStyle name="Accent4 3" xfId="480" xr:uid="{00000000-0005-0000-0000-0000DF010000}"/>
    <cellStyle name="Accent4 3 2" xfId="4278" xr:uid="{D08D94F4-987E-40FD-8979-7654AB5B4E61}"/>
    <cellStyle name="Accent4 3 2 2" xfId="7880" xr:uid="{E10C2D67-9C50-4E07-955F-8248D5DAC16B}"/>
    <cellStyle name="Accent4 3 3" xfId="6664" xr:uid="{F524612B-69BA-4396-9B56-EA91F0A35D02}"/>
    <cellStyle name="Accent4 30" xfId="4279" xr:uid="{C916CFAC-4B8B-431B-9AA1-F35A07791352}"/>
    <cellStyle name="Accent4 31" xfId="4280" xr:uid="{60391FD2-4945-4958-95BC-9862CE7AD3A2}"/>
    <cellStyle name="Accent4 32" xfId="4281" xr:uid="{18D58405-B3E2-49AF-8C1B-2205E40548F2}"/>
    <cellStyle name="Accent4 33" xfId="4282" xr:uid="{FA47C74A-CF39-46A8-83A1-0339DBB10DF1}"/>
    <cellStyle name="Accent4 34" xfId="4283" xr:uid="{35150B23-7E3B-40C5-BE13-5C07FDDE6629}"/>
    <cellStyle name="Accent4 35" xfId="4284" xr:uid="{3C0EA4D5-846D-4B1A-BBB0-23E3C98E72D0}"/>
    <cellStyle name="Accent4 36" xfId="4285" xr:uid="{9B38A6BD-F9E4-42E9-A3B8-D5634D3DC368}"/>
    <cellStyle name="Accent4 37" xfId="4286" xr:uid="{F3528B01-2EDE-4FCC-99FB-9586CF6B5087}"/>
    <cellStyle name="Accent4 38" xfId="4287" xr:uid="{7D6CDBBF-E752-41C4-972D-49FBD44CD9E4}"/>
    <cellStyle name="Accent4 39" xfId="4288" xr:uid="{E6516D8A-71E8-42A0-81E8-D53A25FFFE1F}"/>
    <cellStyle name="Accent4 4" xfId="4289" xr:uid="{E9DF4757-83B7-44D8-934B-7A1C539A1B88}"/>
    <cellStyle name="Accent4 4 2" xfId="7881" xr:uid="{FE9DA99F-844B-4815-AF6E-44111BA7F410}"/>
    <cellStyle name="Accent4 40" xfId="4290" xr:uid="{C4A1E9C1-BA2D-4D5A-B448-46B37855B676}"/>
    <cellStyle name="Accent4 41" xfId="4291" xr:uid="{CFBB29B2-DC5D-4938-94FF-32F1F9296F54}"/>
    <cellStyle name="Accent4 42" xfId="4292" xr:uid="{CC33DEB9-0923-4F7B-96C3-4FCD5C5DBD32}"/>
    <cellStyle name="Accent4 43" xfId="4293" xr:uid="{EF0470F8-17D7-425C-B3C0-DFE469130048}"/>
    <cellStyle name="Accent4 44" xfId="3135" xr:uid="{4E852568-609F-4C96-B0C7-819ACA8EB844}"/>
    <cellStyle name="Accent4 5" xfId="4294" xr:uid="{1DB2A84B-4C4A-4EF6-BDBA-A478CC5082CA}"/>
    <cellStyle name="Accent4 5 2" xfId="7882" xr:uid="{4965A839-52EA-436E-9478-8F497F69B53B}"/>
    <cellStyle name="Accent4 6" xfId="4295" xr:uid="{F6D1BBC9-4C2E-4BDF-ABFD-1203333C7369}"/>
    <cellStyle name="Accent4 6 2" xfId="7883" xr:uid="{7F16875A-3CE4-4E94-A482-CF99F2255AB7}"/>
    <cellStyle name="Accent4 7" xfId="4296" xr:uid="{94850E4F-B36C-4762-A82E-3A80AE8584BE}"/>
    <cellStyle name="Accent4 8" xfId="4297" xr:uid="{B827D9B3-225B-4B45-90EC-5E22A0421EBF}"/>
    <cellStyle name="Accent4 9" xfId="4298" xr:uid="{0316C004-3455-4E5B-BE2F-348A38A7F8F7}"/>
    <cellStyle name="Accent5 10" xfId="4299" xr:uid="{8DC36B4D-1F05-458D-A1D6-F5F788031531}"/>
    <cellStyle name="Accent5 11" xfId="4300" xr:uid="{AD86AC5E-39BA-40F8-9005-C518C059B9C2}"/>
    <cellStyle name="Accent5 12" xfId="4301" xr:uid="{A81619AA-AB24-447D-ADC4-0D5696E90CAC}"/>
    <cellStyle name="Accent5 13" xfId="4302" xr:uid="{9DA93D8F-95AF-40ED-8A0D-C58960F4E54E}"/>
    <cellStyle name="Accent5 14" xfId="4303" xr:uid="{FC5F2A8B-703F-4F3A-AED7-DE3244BEA93E}"/>
    <cellStyle name="Accent5 15" xfId="4304" xr:uid="{ABE24760-949D-4453-9AEA-C108B8A647FE}"/>
    <cellStyle name="Accent5 16" xfId="4305" xr:uid="{30B6CB59-0658-496B-9124-7C6E0096DA4C}"/>
    <cellStyle name="Accent5 17" xfId="4306" xr:uid="{BC5E301F-2B38-481F-91B0-471867047EE9}"/>
    <cellStyle name="Accent5 18" xfId="4307" xr:uid="{825CB78D-ED40-4831-B969-0D22694A37BA}"/>
    <cellStyle name="Accent5 19" xfId="4308" xr:uid="{0EC9E99E-4695-4C30-8E9E-158193F3DEBF}"/>
    <cellStyle name="Accent5 2" xfId="481" xr:uid="{00000000-0005-0000-0000-0000E0010000}"/>
    <cellStyle name="Accent5 2 10" xfId="6665" xr:uid="{C1781F10-3DE7-44F3-BBAD-EAF04EC3C5F8}"/>
    <cellStyle name="Accent5 2 2" xfId="6666" xr:uid="{A7BDCC42-65E0-4FFF-9AA3-B36991ECC5F2}"/>
    <cellStyle name="Accent5 2 3" xfId="6667" xr:uid="{AC878743-43AE-4220-845B-B6990512968E}"/>
    <cellStyle name="Accent5 2 4" xfId="6668" xr:uid="{E423B1A0-7B29-467E-A1A7-7D8BE0361E54}"/>
    <cellStyle name="Accent5 2 5" xfId="6669" xr:uid="{0AD1D6FD-7105-496E-A128-DBE722032A99}"/>
    <cellStyle name="Accent5 2 6" xfId="6670" xr:uid="{2A57DA23-6A10-42FA-B3BE-6CC543FFB88F}"/>
    <cellStyle name="Accent5 2 7" xfId="6671" xr:uid="{2348E740-33F0-4837-960B-E390A7CC9658}"/>
    <cellStyle name="Accent5 2 8" xfId="6672" xr:uid="{89426AD6-0625-4D48-A13B-1382A61FC7AA}"/>
    <cellStyle name="Accent5 2 9" xfId="6673" xr:uid="{9A03F6B6-7E54-4CD7-9229-5A2829810B2C}"/>
    <cellStyle name="Accent5 20" xfId="4309" xr:uid="{E2E2775D-4825-44AD-9642-CAB46B9C1F17}"/>
    <cellStyle name="Accent5 21" xfId="4310" xr:uid="{05C04699-9058-40A3-8A9A-B19ACF7A2093}"/>
    <cellStyle name="Accent5 22" xfId="4311" xr:uid="{72BCCE2E-42FA-4180-B32F-FB41C8D5622B}"/>
    <cellStyle name="Accent5 23" xfId="4312" xr:uid="{B7402EB2-D7BC-40D9-9235-5C62469C5E27}"/>
    <cellStyle name="Accent5 24" xfId="4313" xr:uid="{37107BF4-0DAF-43C7-9CFC-B927DF80893B}"/>
    <cellStyle name="Accent5 25" xfId="4314" xr:uid="{ECD2ED51-D724-440A-9AC2-5B3B442CC10A}"/>
    <cellStyle name="Accent5 26" xfId="4315" xr:uid="{D6120586-6B7C-44E7-9BD8-FB78F161F39B}"/>
    <cellStyle name="Accent5 27" xfId="4316" xr:uid="{C6E625C7-4740-4A81-BC50-61F493C63BCD}"/>
    <cellStyle name="Accent5 28" xfId="4317" xr:uid="{61903F96-23D6-431E-B47D-0AC4BBEE6379}"/>
    <cellStyle name="Accent5 29" xfId="4318" xr:uid="{DD77FFCA-2587-4188-82CA-5C4345F8F585}"/>
    <cellStyle name="Accent5 3" xfId="482" xr:uid="{00000000-0005-0000-0000-0000E1010000}"/>
    <cellStyle name="Accent5 3 2" xfId="4319" xr:uid="{7F8F32D2-B29F-4326-9D4B-A2E8EA2F99D9}"/>
    <cellStyle name="Accent5 30" xfId="4320" xr:uid="{36A1F3F7-3942-4A63-8A9C-45367842D86A}"/>
    <cellStyle name="Accent5 31" xfId="4321" xr:uid="{B8D4F86C-9E1F-4E22-873C-DBC27735E886}"/>
    <cellStyle name="Accent5 32" xfId="4322" xr:uid="{841CE502-9CFE-4E6C-BA1E-F860E4DBFCA8}"/>
    <cellStyle name="Accent5 33" xfId="4323" xr:uid="{878EC8E3-12A2-421E-9D0E-2B113A41AFE9}"/>
    <cellStyle name="Accent5 34" xfId="4324" xr:uid="{7BC340BE-E704-4622-89D2-DE12376746D7}"/>
    <cellStyle name="Accent5 35" xfId="4325" xr:uid="{BFBD6E35-9107-489F-AB2D-CFD2DC7E7FA7}"/>
    <cellStyle name="Accent5 36" xfId="4326" xr:uid="{3962E57D-A573-4049-8076-8F38715C9EC4}"/>
    <cellStyle name="Accent5 37" xfId="4327" xr:uid="{F2E1FDD6-F564-4FF4-A51C-54EC90A9B6FE}"/>
    <cellStyle name="Accent5 38" xfId="4328" xr:uid="{007835A1-5B0E-4078-9AAD-DC8E9EA9922E}"/>
    <cellStyle name="Accent5 39" xfId="4329" xr:uid="{3A99F86D-124C-4F2E-A614-1C2CBD9D046A}"/>
    <cellStyle name="Accent5 4" xfId="4330" xr:uid="{B075D5F9-6389-47C8-85F0-A590F81C2363}"/>
    <cellStyle name="Accent5 4 2" xfId="7884" xr:uid="{EBD759B9-7387-4DE3-AB3C-DB1F19020B82}"/>
    <cellStyle name="Accent5 40" xfId="4331" xr:uid="{665E9D2E-374F-4D2B-BC34-C06305492E70}"/>
    <cellStyle name="Accent5 41" xfId="4332" xr:uid="{A8EC7736-4CB9-40D1-BC61-019CB1878A9A}"/>
    <cellStyle name="Accent5 42" xfId="4333" xr:uid="{18356C18-2EB4-4FAB-97DC-AD8C692065AB}"/>
    <cellStyle name="Accent5 43" xfId="4334" xr:uid="{A25C1100-5C81-4DFF-8532-6FEAF7F16983}"/>
    <cellStyle name="Accent5 44" xfId="3139" xr:uid="{225DF675-A270-45AF-A572-14D12E2F5549}"/>
    <cellStyle name="Accent5 5" xfId="4335" xr:uid="{9632E90B-BCEA-4FD4-AE32-8353A40FE1AE}"/>
    <cellStyle name="Accent5 5 2" xfId="7885" xr:uid="{AE5FD3C4-855E-4CDA-9F2B-BDB0CECCD7A7}"/>
    <cellStyle name="Accent5 6" xfId="4336" xr:uid="{5115B522-B4AA-487A-849B-BE509464CDDF}"/>
    <cellStyle name="Accent5 6 2" xfId="7886" xr:uid="{7D50D846-3C69-4867-A9B8-F14B3FB7E0ED}"/>
    <cellStyle name="Accent5 7" xfId="4337" xr:uid="{137B784A-CE7B-44D3-B8D8-184DF3B65D79}"/>
    <cellStyle name="Accent5 8" xfId="4338" xr:uid="{14C4F3B3-1ADD-46CD-BF83-1D032D323EDC}"/>
    <cellStyle name="Accent5 9" xfId="4339" xr:uid="{16A967B9-D1C2-4846-8E2B-ADC3BDCFDC0E}"/>
    <cellStyle name="Accent6 10" xfId="4340" xr:uid="{C2801A53-BF5B-47D7-9602-440420D48803}"/>
    <cellStyle name="Accent6 11" xfId="4341" xr:uid="{5E43A5BB-3880-4B94-BDDC-163EA2697347}"/>
    <cellStyle name="Accent6 12" xfId="4342" xr:uid="{A7F16C03-6F50-4612-B503-1777B4603612}"/>
    <cellStyle name="Accent6 13" xfId="4343" xr:uid="{FCA3DE3A-ADF6-4C76-AFFB-1F53E9F2D83E}"/>
    <cellStyle name="Accent6 14" xfId="4344" xr:uid="{F0D9655E-1578-4593-A9B7-D1CD1D53D579}"/>
    <cellStyle name="Accent6 15" xfId="4345" xr:uid="{975AA08F-C650-475C-A8BB-C65DABCC1742}"/>
    <cellStyle name="Accent6 16" xfId="4346" xr:uid="{998019EC-F7EF-4F07-A27C-076888B9E7B7}"/>
    <cellStyle name="Accent6 17" xfId="4347" xr:uid="{E78C0D36-AFBF-41AF-923D-9E2CB3F25ED6}"/>
    <cellStyle name="Accent6 18" xfId="4348" xr:uid="{213593B9-F104-4618-8210-B794E2FD8069}"/>
    <cellStyle name="Accent6 19" xfId="4349" xr:uid="{0EADB264-06AB-4D77-B667-65316CDAFA61}"/>
    <cellStyle name="Accent6 2" xfId="483" xr:uid="{00000000-0005-0000-0000-0000E2010000}"/>
    <cellStyle name="Accent6 2 10" xfId="6674" xr:uid="{5FE68865-A911-4314-B1C3-6066DEE3505B}"/>
    <cellStyle name="Accent6 2 11" xfId="7887" xr:uid="{46B1B756-44C8-401A-8C38-FA028A20F5CC}"/>
    <cellStyle name="Accent6 2 2" xfId="6675" xr:uid="{0C63F456-D157-4A01-BD79-9D544E9C4D91}"/>
    <cellStyle name="Accent6 2 3" xfId="6676" xr:uid="{F1A4B228-15EF-4A23-9FFB-7122728D38E1}"/>
    <cellStyle name="Accent6 2 4" xfId="6677" xr:uid="{F5F6EC43-DC78-4BC8-886B-9F07294516CA}"/>
    <cellStyle name="Accent6 2 5" xfId="6678" xr:uid="{AA2FEFD4-C074-4D76-BD3D-0237B911248C}"/>
    <cellStyle name="Accent6 2 6" xfId="6679" xr:uid="{60181CE0-8FD4-490E-ABB1-D778C4AC7BF8}"/>
    <cellStyle name="Accent6 2 7" xfId="6680" xr:uid="{42DAEF1D-5131-4E4A-A82A-29C0AB7E37E9}"/>
    <cellStyle name="Accent6 2 8" xfId="6681" xr:uid="{B4B98598-CAE2-4E68-ACAA-257E4FC16FF8}"/>
    <cellStyle name="Accent6 2 9" xfId="6682" xr:uid="{40A0B328-933C-4B56-88F8-95B41E13094D}"/>
    <cellStyle name="Accent6 20" xfId="4350" xr:uid="{FCA684E7-5DA0-4A35-9366-2C146462668D}"/>
    <cellStyle name="Accent6 21" xfId="4351" xr:uid="{3891DF6B-68D8-4B41-B6B8-849F682B0DFE}"/>
    <cellStyle name="Accent6 22" xfId="4352" xr:uid="{3B74CFBD-9ADE-4995-B0A2-6DA734EBC3EE}"/>
    <cellStyle name="Accent6 23" xfId="4353" xr:uid="{681EFEC3-D3A8-431B-9412-6BD6A7DCD8E5}"/>
    <cellStyle name="Accent6 24" xfId="4354" xr:uid="{B54FC72E-60A0-4069-A2D5-CDD711DD204D}"/>
    <cellStyle name="Accent6 25" xfId="4355" xr:uid="{D3AA21BB-0E4F-407A-8A6B-2272A9F13149}"/>
    <cellStyle name="Accent6 26" xfId="4356" xr:uid="{89973CAD-A24A-4E63-AB52-96C4E1A11980}"/>
    <cellStyle name="Accent6 27" xfId="4357" xr:uid="{A791EFA3-9D38-4B04-A54E-397E7EF36778}"/>
    <cellStyle name="Accent6 28" xfId="4358" xr:uid="{135E9E75-AF73-4A08-949F-6E6CCB7E0FB0}"/>
    <cellStyle name="Accent6 29" xfId="4359" xr:uid="{1059BF55-5965-480A-953A-EFC0A3648260}"/>
    <cellStyle name="Accent6 3" xfId="484" xr:uid="{00000000-0005-0000-0000-0000E3010000}"/>
    <cellStyle name="Accent6 3 2" xfId="4360" xr:uid="{462F9CCE-5E54-4C7C-ADB2-1529997B7FFE}"/>
    <cellStyle name="Accent6 3 2 2" xfId="7888" xr:uid="{7F2B41CE-E069-4A10-84B1-B196E4307655}"/>
    <cellStyle name="Accent6 3 3" xfId="6683" xr:uid="{FB181AE0-499A-4775-974F-8B8FBB3C450A}"/>
    <cellStyle name="Accent6 30" xfId="4361" xr:uid="{8A56DDBA-8561-4331-9C55-D23ED97E79E8}"/>
    <cellStyle name="Accent6 31" xfId="4362" xr:uid="{BE738426-E001-4406-8901-70C26F5A3607}"/>
    <cellStyle name="Accent6 32" xfId="4363" xr:uid="{D33C5A17-5146-44A0-9263-F9163E6075C8}"/>
    <cellStyle name="Accent6 33" xfId="4364" xr:uid="{94BBB471-3C93-4884-A19D-0AD1A3F3A716}"/>
    <cellStyle name="Accent6 34" xfId="4365" xr:uid="{007CAE0D-13F2-401D-B026-E20B5B74E2AD}"/>
    <cellStyle name="Accent6 35" xfId="4366" xr:uid="{0C8A115D-10A5-4F95-A4DE-A6A79C86AE93}"/>
    <cellStyle name="Accent6 36" xfId="4367" xr:uid="{18C8EABB-B5D0-4E13-8498-3BF32D591D4D}"/>
    <cellStyle name="Accent6 37" xfId="4368" xr:uid="{1FFFF546-C506-4A92-B897-EDEADAC3D143}"/>
    <cellStyle name="Accent6 38" xfId="4369" xr:uid="{D154462C-C40A-4974-82D0-A0DE16EBFFCE}"/>
    <cellStyle name="Accent6 39" xfId="4370" xr:uid="{36491149-9255-4604-802D-D4D5567CA663}"/>
    <cellStyle name="Accent6 4" xfId="4371" xr:uid="{5AC655AC-81DC-4190-9E1C-AA7774934FD5}"/>
    <cellStyle name="Accent6 4 2" xfId="7889" xr:uid="{59246B19-CCCF-4847-8F91-11D176B7608B}"/>
    <cellStyle name="Accent6 40" xfId="4372" xr:uid="{B843A041-6FB7-478C-BE2C-F4C35BC0EEE1}"/>
    <cellStyle name="Accent6 41" xfId="4373" xr:uid="{E8F10CEA-3354-4AE0-AAC2-04049F0F38E3}"/>
    <cellStyle name="Accent6 42" xfId="4374" xr:uid="{4AC37E1E-64D5-4B6C-A27F-2C93B53248E9}"/>
    <cellStyle name="Accent6 43" xfId="4375" xr:uid="{F4E1013E-0D34-46F9-8D30-1DBC30204EFF}"/>
    <cellStyle name="Accent6 44" xfId="3143" xr:uid="{3977CD7B-ADEF-4FF5-BA66-35ECDE190949}"/>
    <cellStyle name="Accent6 5" xfId="4376" xr:uid="{47DE4A8A-54BC-4265-A444-705CD24652FF}"/>
    <cellStyle name="Accent6 5 2" xfId="7890" xr:uid="{7CE89592-726C-41B9-969A-2D0E6BA009C5}"/>
    <cellStyle name="Accent6 6" xfId="4377" xr:uid="{2A1855C7-D527-45C7-BB66-345B94763DE1}"/>
    <cellStyle name="Accent6 6 2" xfId="7891" xr:uid="{9B58F566-6E65-42F3-8112-C06A288D5FCD}"/>
    <cellStyle name="Accent6 7" xfId="4378" xr:uid="{22911C06-28FC-4040-A020-EF8254159294}"/>
    <cellStyle name="Accent6 8" xfId="4379" xr:uid="{6986BB5A-54C6-4C35-BAAC-4A4F8CAA81AF}"/>
    <cellStyle name="Accent6 9" xfId="4380" xr:uid="{D4B01728-DCC4-4C31-BA72-CD7213B05DC2}"/>
    <cellStyle name="Actual Date" xfId="485" xr:uid="{00000000-0005-0000-0000-0000E4010000}"/>
    <cellStyle name="AggblueBoldCels" xfId="4381" xr:uid="{EB7F55B6-749F-4528-AD6F-33E4155336FD}"/>
    <cellStyle name="AggblueCels" xfId="4382" xr:uid="{0ADC6383-1687-43B7-9F8D-BDBEC4CB1B7E}"/>
    <cellStyle name="AggBoldCells" xfId="4383" xr:uid="{36B492B4-5B95-44C0-B56A-CF6F8CAC1EE7}"/>
    <cellStyle name="AggCels" xfId="4384" xr:uid="{6AD4501B-7BFB-4E1D-932A-FBEBCD4AF738}"/>
    <cellStyle name="AggGreen" xfId="4385" xr:uid="{52A023CB-5F6E-48FE-8FDC-4490EB997D11}"/>
    <cellStyle name="AggGreen12" xfId="4386" xr:uid="{6BA72548-4A8B-4615-8F19-A68CF4604DAB}"/>
    <cellStyle name="AggOrange" xfId="4387" xr:uid="{5AAACFD8-8F7F-44EA-980C-1CA45648B5B5}"/>
    <cellStyle name="AggOrange9" xfId="4388" xr:uid="{0FD6ADD6-3753-483E-8902-A2F4085518DF}"/>
    <cellStyle name="AggOrangeLB_2x" xfId="4389" xr:uid="{CD92A908-FAB4-4D0E-BEF5-6A850D35F1E6}"/>
    <cellStyle name="AggOrangeLBorder" xfId="4390" xr:uid="{A395EF03-0F72-47B7-A722-79A4C53D64FE}"/>
    <cellStyle name="AggOrangeRBorder" xfId="4391" xr:uid="{B2A7DD82-8846-415E-BC3C-3FD93924F1B3}"/>
    <cellStyle name="Akcent 1" xfId="1835" xr:uid="{DCA67EB0-776A-4208-82D5-132FE3C3F258}"/>
    <cellStyle name="Akcent 1 10" xfId="486" xr:uid="{00000000-0005-0000-0000-0000E5010000}"/>
    <cellStyle name="Akcent 1 10 2" xfId="487" xr:uid="{00000000-0005-0000-0000-0000E6010000}"/>
    <cellStyle name="Akcent 1 10 3" xfId="488" xr:uid="{00000000-0005-0000-0000-0000E7010000}"/>
    <cellStyle name="Akcent 1 10_COM_BND" xfId="1836" xr:uid="{EDC91A18-5AFC-473B-BFA6-90043287D79D}"/>
    <cellStyle name="Akcent 1 11" xfId="489" xr:uid="{00000000-0005-0000-0000-0000E8010000}"/>
    <cellStyle name="Akcent 1 11 2" xfId="1838" xr:uid="{5AD8449A-F0AC-432D-95E8-C3241C3C0207}"/>
    <cellStyle name="Akcent 1 11 3" xfId="1839" xr:uid="{A991F857-70B5-4998-8C06-B040B3AF2477}"/>
    <cellStyle name="Akcent 1 11 4" xfId="1837" xr:uid="{D29300D6-E953-45EA-81D2-33319972A7D2}"/>
    <cellStyle name="Akcent 1 12" xfId="490" xr:uid="{00000000-0005-0000-0000-0000E9010000}"/>
    <cellStyle name="Akcent 1 13" xfId="491" xr:uid="{00000000-0005-0000-0000-0000EA010000}"/>
    <cellStyle name="Akcent 1 14" xfId="492" xr:uid="{00000000-0005-0000-0000-0000EB010000}"/>
    <cellStyle name="Akcent 1 15" xfId="493" xr:uid="{00000000-0005-0000-0000-0000EC010000}"/>
    <cellStyle name="Akcent 1 15 2" xfId="2819" xr:uid="{9D25C6E6-EA5A-43C4-9D78-D82E38FCFBD9}"/>
    <cellStyle name="Akcent 1 15 3" xfId="2818" xr:uid="{0C24FEB8-48B7-408B-A047-FD9734ACE756}"/>
    <cellStyle name="Akcent 1 15 4" xfId="1840" xr:uid="{949758E6-131D-4CB0-A0F1-FB5353855D8A}"/>
    <cellStyle name="Akcent 1 16" xfId="494" xr:uid="{00000000-0005-0000-0000-0000ED010000}"/>
    <cellStyle name="Akcent 1 17" xfId="495" xr:uid="{00000000-0005-0000-0000-0000EE010000}"/>
    <cellStyle name="Akcent 1 18" xfId="496" xr:uid="{00000000-0005-0000-0000-0000EF010000}"/>
    <cellStyle name="Akcent 1 19" xfId="497" xr:uid="{00000000-0005-0000-0000-0000F0010000}"/>
    <cellStyle name="Akcent 1 2" xfId="498" xr:uid="{00000000-0005-0000-0000-0000F1010000}"/>
    <cellStyle name="Akcent 1 20" xfId="499" xr:uid="{00000000-0005-0000-0000-0000F2010000}"/>
    <cellStyle name="Akcent 1 3" xfId="500" xr:uid="{00000000-0005-0000-0000-0000F3010000}"/>
    <cellStyle name="Akcent 1 4" xfId="501" xr:uid="{00000000-0005-0000-0000-0000F4010000}"/>
    <cellStyle name="Akcent 1 5" xfId="502" xr:uid="{00000000-0005-0000-0000-0000F5010000}"/>
    <cellStyle name="Akcent 1 6" xfId="503" xr:uid="{00000000-0005-0000-0000-0000F6010000}"/>
    <cellStyle name="Akcent 1 7" xfId="504" xr:uid="{00000000-0005-0000-0000-0000F7010000}"/>
    <cellStyle name="Akcent 1 8" xfId="505" xr:uid="{00000000-0005-0000-0000-0000F8010000}"/>
    <cellStyle name="Akcent 1 9" xfId="506" xr:uid="{00000000-0005-0000-0000-0000F9010000}"/>
    <cellStyle name="Akcent 1 9 2" xfId="507" xr:uid="{00000000-0005-0000-0000-0000FA010000}"/>
    <cellStyle name="Akcent 1 9 3" xfId="508" xr:uid="{00000000-0005-0000-0000-0000FB010000}"/>
    <cellStyle name="Akcent 1 9_COM_BND" xfId="1841" xr:uid="{31FE91C6-ABBD-4862-A5E6-3837331D3C17}"/>
    <cellStyle name="Akcent 1_D_HEAT" xfId="1842" xr:uid="{8B42AEFC-E4DE-412F-B4DE-F7790684AE1F}"/>
    <cellStyle name="Akcent 2" xfId="1843" xr:uid="{BBE0A93D-D103-4DE5-AB8B-1949E7D99718}"/>
    <cellStyle name="Akcent 2 10" xfId="509" xr:uid="{00000000-0005-0000-0000-0000FC010000}"/>
    <cellStyle name="Akcent 2 10 2" xfId="510" xr:uid="{00000000-0005-0000-0000-0000FD010000}"/>
    <cellStyle name="Akcent 2 10 3" xfId="511" xr:uid="{00000000-0005-0000-0000-0000FE010000}"/>
    <cellStyle name="Akcent 2 10_COM_BND" xfId="1844" xr:uid="{6DCF349D-E40F-4BE9-85BC-B0FA3A6883E5}"/>
    <cellStyle name="Akcent 2 11" xfId="512" xr:uid="{00000000-0005-0000-0000-0000FF010000}"/>
    <cellStyle name="Akcent 2 11 2" xfId="1846" xr:uid="{C9B7681D-D019-4193-9C50-EAD3AC7D9874}"/>
    <cellStyle name="Akcent 2 11 3" xfId="1847" xr:uid="{DDA4DB52-807D-4A3E-AC1B-B84853A5C99E}"/>
    <cellStyle name="Akcent 2 11 4" xfId="1845" xr:uid="{B3A5AF40-FD48-4480-9790-17FAEA279F08}"/>
    <cellStyle name="Akcent 2 12" xfId="513" xr:uid="{00000000-0005-0000-0000-000000020000}"/>
    <cellStyle name="Akcent 2 13" xfId="514" xr:uid="{00000000-0005-0000-0000-000001020000}"/>
    <cellStyle name="Akcent 2 14" xfId="515" xr:uid="{00000000-0005-0000-0000-000002020000}"/>
    <cellStyle name="Akcent 2 15" xfId="516" xr:uid="{00000000-0005-0000-0000-000003020000}"/>
    <cellStyle name="Akcent 2 15 2" xfId="2821" xr:uid="{82CAD56C-0792-45A1-8F56-DF8C5AB396F3}"/>
    <cellStyle name="Akcent 2 15 3" xfId="2820" xr:uid="{2FFAF1C7-05D6-4D6E-9817-4ADE42770DEA}"/>
    <cellStyle name="Akcent 2 15 4" xfId="1848" xr:uid="{5B226FD8-F42A-4A96-AC3D-DDCD7E1B804C}"/>
    <cellStyle name="Akcent 2 16" xfId="517" xr:uid="{00000000-0005-0000-0000-000004020000}"/>
    <cellStyle name="Akcent 2 17" xfId="518" xr:uid="{00000000-0005-0000-0000-000005020000}"/>
    <cellStyle name="Akcent 2 18" xfId="519" xr:uid="{00000000-0005-0000-0000-000006020000}"/>
    <cellStyle name="Akcent 2 19" xfId="520" xr:uid="{00000000-0005-0000-0000-000007020000}"/>
    <cellStyle name="Akcent 2 2" xfId="521" xr:uid="{00000000-0005-0000-0000-000008020000}"/>
    <cellStyle name="Akcent 2 20" xfId="522" xr:uid="{00000000-0005-0000-0000-000009020000}"/>
    <cellStyle name="Akcent 2 3" xfId="523" xr:uid="{00000000-0005-0000-0000-00000A020000}"/>
    <cellStyle name="Akcent 2 4" xfId="524" xr:uid="{00000000-0005-0000-0000-00000B020000}"/>
    <cellStyle name="Akcent 2 5" xfId="525" xr:uid="{00000000-0005-0000-0000-00000C020000}"/>
    <cellStyle name="Akcent 2 6" xfId="526" xr:uid="{00000000-0005-0000-0000-00000D020000}"/>
    <cellStyle name="Akcent 2 7" xfId="527" xr:uid="{00000000-0005-0000-0000-00000E020000}"/>
    <cellStyle name="Akcent 2 8" xfId="528" xr:uid="{00000000-0005-0000-0000-00000F020000}"/>
    <cellStyle name="Akcent 2 9" xfId="529" xr:uid="{00000000-0005-0000-0000-000010020000}"/>
    <cellStyle name="Akcent 2 9 2" xfId="530" xr:uid="{00000000-0005-0000-0000-000011020000}"/>
    <cellStyle name="Akcent 2 9 3" xfId="531" xr:uid="{00000000-0005-0000-0000-000012020000}"/>
    <cellStyle name="Akcent 2 9_COM_BND" xfId="1849" xr:uid="{6373E77D-0CB3-4D89-B851-BB089BD417E9}"/>
    <cellStyle name="Akcent 2_D_HEAT" xfId="1850" xr:uid="{08EB11C2-25B3-4CFF-8358-C1338D2AD48D}"/>
    <cellStyle name="Akcent 3" xfId="1851" xr:uid="{1DCF69E5-8B9A-4355-B14C-C04114E9C6A6}"/>
    <cellStyle name="Akcent 3 10" xfId="532" xr:uid="{00000000-0005-0000-0000-000013020000}"/>
    <cellStyle name="Akcent 3 10 2" xfId="533" xr:uid="{00000000-0005-0000-0000-000014020000}"/>
    <cellStyle name="Akcent 3 10 3" xfId="534" xr:uid="{00000000-0005-0000-0000-000015020000}"/>
    <cellStyle name="Akcent 3 10_COM_BND" xfId="1852" xr:uid="{16700B68-BE94-4DF5-8299-7C5789862C7E}"/>
    <cellStyle name="Akcent 3 11" xfId="535" xr:uid="{00000000-0005-0000-0000-000016020000}"/>
    <cellStyle name="Akcent 3 11 2" xfId="1854" xr:uid="{743FFA7D-5C67-4991-90FE-640CFF9B67C0}"/>
    <cellStyle name="Akcent 3 11 3" xfId="1855" xr:uid="{3EA09451-56A6-4B4D-B954-709CC76312F5}"/>
    <cellStyle name="Akcent 3 11 4" xfId="1853" xr:uid="{998063B0-9910-45DA-BBA2-D5141999769A}"/>
    <cellStyle name="Akcent 3 12" xfId="536" xr:uid="{00000000-0005-0000-0000-000017020000}"/>
    <cellStyle name="Akcent 3 12 2" xfId="1856" xr:uid="{14E493B7-B856-442D-AF10-F4FE121B4DEA}"/>
    <cellStyle name="Akcent 3 13" xfId="537" xr:uid="{00000000-0005-0000-0000-000018020000}"/>
    <cellStyle name="Akcent 3 14" xfId="538" xr:uid="{00000000-0005-0000-0000-000019020000}"/>
    <cellStyle name="Akcent 3 15" xfId="539" xr:uid="{00000000-0005-0000-0000-00001A020000}"/>
    <cellStyle name="Akcent 3 15 2" xfId="2823" xr:uid="{24464A0E-E052-4067-AFBD-F0AAFE65173F}"/>
    <cellStyle name="Akcent 3 15 3" xfId="2822" xr:uid="{41078D68-A515-451B-B0C1-16E85FD42993}"/>
    <cellStyle name="Akcent 3 15 4" xfId="1857" xr:uid="{DBB7BB02-7A1A-46AD-95CE-9D8E823CB5BD}"/>
    <cellStyle name="Akcent 3 16" xfId="540" xr:uid="{00000000-0005-0000-0000-00001B020000}"/>
    <cellStyle name="Akcent 3 17" xfId="541" xr:uid="{00000000-0005-0000-0000-00001C020000}"/>
    <cellStyle name="Akcent 3 18" xfId="542" xr:uid="{00000000-0005-0000-0000-00001D020000}"/>
    <cellStyle name="Akcent 3 19" xfId="543" xr:uid="{00000000-0005-0000-0000-00001E020000}"/>
    <cellStyle name="Akcent 3 2" xfId="544" xr:uid="{00000000-0005-0000-0000-00001F020000}"/>
    <cellStyle name="Akcent 3 20" xfId="545" xr:uid="{00000000-0005-0000-0000-000020020000}"/>
    <cellStyle name="Akcent 3 3" xfId="546" xr:uid="{00000000-0005-0000-0000-000021020000}"/>
    <cellStyle name="Akcent 3 4" xfId="547" xr:uid="{00000000-0005-0000-0000-000022020000}"/>
    <cellStyle name="Akcent 3 5" xfId="548" xr:uid="{00000000-0005-0000-0000-000023020000}"/>
    <cellStyle name="Akcent 3 6" xfId="549" xr:uid="{00000000-0005-0000-0000-000024020000}"/>
    <cellStyle name="Akcent 3 7" xfId="550" xr:uid="{00000000-0005-0000-0000-000025020000}"/>
    <cellStyle name="Akcent 3 8" xfId="551" xr:uid="{00000000-0005-0000-0000-000026020000}"/>
    <cellStyle name="Akcent 3 9" xfId="552" xr:uid="{00000000-0005-0000-0000-000027020000}"/>
    <cellStyle name="Akcent 3 9 2" xfId="553" xr:uid="{00000000-0005-0000-0000-000028020000}"/>
    <cellStyle name="Akcent 3 9 3" xfId="554" xr:uid="{00000000-0005-0000-0000-000029020000}"/>
    <cellStyle name="Akcent 3 9_COM_BND" xfId="1858" xr:uid="{A2A5A537-19CF-4843-AC97-8CB404E0EC69}"/>
    <cellStyle name="Akcent 3_D_HEAT" xfId="1859" xr:uid="{EABF9D35-C784-4E56-A524-AA14B07CA36A}"/>
    <cellStyle name="Akcent 4" xfId="1860" xr:uid="{B615D078-3E70-46C3-A773-0E18222FD35B}"/>
    <cellStyle name="Akcent 4 10" xfId="555" xr:uid="{00000000-0005-0000-0000-00002A020000}"/>
    <cellStyle name="Akcent 4 10 2" xfId="556" xr:uid="{00000000-0005-0000-0000-00002B020000}"/>
    <cellStyle name="Akcent 4 10 3" xfId="557" xr:uid="{00000000-0005-0000-0000-00002C020000}"/>
    <cellStyle name="Akcent 4 10_COM_BND" xfId="1861" xr:uid="{F3B97348-A225-435E-B7D0-B6961BCFA7C4}"/>
    <cellStyle name="Akcent 4 11" xfId="558" xr:uid="{00000000-0005-0000-0000-00002D020000}"/>
    <cellStyle name="Akcent 4 11 2" xfId="1863" xr:uid="{E22470A6-7A6B-4102-A639-9D905D9297F7}"/>
    <cellStyle name="Akcent 4 11 3" xfId="1864" xr:uid="{0E9D13C4-0559-428B-846E-1AD752390D26}"/>
    <cellStyle name="Akcent 4 11 4" xfId="1862" xr:uid="{6930ECD3-D8AC-4A60-988D-5C759268DC63}"/>
    <cellStyle name="Akcent 4 12" xfId="559" xr:uid="{00000000-0005-0000-0000-00002E020000}"/>
    <cellStyle name="Akcent 4 13" xfId="560" xr:uid="{00000000-0005-0000-0000-00002F020000}"/>
    <cellStyle name="Akcent 4 14" xfId="561" xr:uid="{00000000-0005-0000-0000-000030020000}"/>
    <cellStyle name="Akcent 4 15" xfId="562" xr:uid="{00000000-0005-0000-0000-000031020000}"/>
    <cellStyle name="Akcent 4 15 2" xfId="2825" xr:uid="{3524A970-729D-4E1C-BDB3-8B6CF2CC18B4}"/>
    <cellStyle name="Akcent 4 15 3" xfId="2824" xr:uid="{D46CA786-08EE-4D46-AEDC-E975A4E06061}"/>
    <cellStyle name="Akcent 4 15 4" xfId="1865" xr:uid="{8C2EC72E-3D4A-4F37-8479-52B4FE6658D2}"/>
    <cellStyle name="Akcent 4 16" xfId="563" xr:uid="{00000000-0005-0000-0000-000032020000}"/>
    <cellStyle name="Akcent 4 17" xfId="564" xr:uid="{00000000-0005-0000-0000-000033020000}"/>
    <cellStyle name="Akcent 4 18" xfId="565" xr:uid="{00000000-0005-0000-0000-000034020000}"/>
    <cellStyle name="Akcent 4 19" xfId="566" xr:uid="{00000000-0005-0000-0000-000035020000}"/>
    <cellStyle name="Akcent 4 2" xfId="567" xr:uid="{00000000-0005-0000-0000-000036020000}"/>
    <cellStyle name="Akcent 4 20" xfId="568" xr:uid="{00000000-0005-0000-0000-000037020000}"/>
    <cellStyle name="Akcent 4 3" xfId="569" xr:uid="{00000000-0005-0000-0000-000038020000}"/>
    <cellStyle name="Akcent 4 4" xfId="570" xr:uid="{00000000-0005-0000-0000-000039020000}"/>
    <cellStyle name="Akcent 4 5" xfId="571" xr:uid="{00000000-0005-0000-0000-00003A020000}"/>
    <cellStyle name="Akcent 4 6" xfId="572" xr:uid="{00000000-0005-0000-0000-00003B020000}"/>
    <cellStyle name="Akcent 4 7" xfId="573" xr:uid="{00000000-0005-0000-0000-00003C020000}"/>
    <cellStyle name="Akcent 4 8" xfId="574" xr:uid="{00000000-0005-0000-0000-00003D020000}"/>
    <cellStyle name="Akcent 4 9" xfId="575" xr:uid="{00000000-0005-0000-0000-00003E020000}"/>
    <cellStyle name="Akcent 4 9 2" xfId="576" xr:uid="{00000000-0005-0000-0000-00003F020000}"/>
    <cellStyle name="Akcent 4 9 3" xfId="577" xr:uid="{00000000-0005-0000-0000-000040020000}"/>
    <cellStyle name="Akcent 4 9_COM_BND" xfId="1866" xr:uid="{43BB9FB8-0699-429E-8DEB-21E93212F80B}"/>
    <cellStyle name="Akcent 4_D_HEAT" xfId="1867" xr:uid="{F791A42B-BC60-4206-A203-125D81A9BA0B}"/>
    <cellStyle name="Akcent 5" xfId="1868" xr:uid="{7304EDE8-1D74-4A98-8F6B-400E9952AE32}"/>
    <cellStyle name="Akcent 5 10" xfId="578" xr:uid="{00000000-0005-0000-0000-000041020000}"/>
    <cellStyle name="Akcent 5 10 2" xfId="579" xr:uid="{00000000-0005-0000-0000-000042020000}"/>
    <cellStyle name="Akcent 5 10 3" xfId="580" xr:uid="{00000000-0005-0000-0000-000043020000}"/>
    <cellStyle name="Akcent 5 10_COM_BND" xfId="1869" xr:uid="{8D22B79C-2CE5-4099-9F6C-E5EAFD1B9492}"/>
    <cellStyle name="Akcent 5 11" xfId="581" xr:uid="{00000000-0005-0000-0000-000044020000}"/>
    <cellStyle name="Akcent 5 11 2" xfId="1871" xr:uid="{5D193DD6-31F5-4A4C-88C7-AE5FADAA3E25}"/>
    <cellStyle name="Akcent 5 11 3" xfId="1872" xr:uid="{53E6E890-28DA-4C1B-AD0F-BECFEE795A91}"/>
    <cellStyle name="Akcent 5 11 4" xfId="1870" xr:uid="{8D8295D5-3370-4651-9223-9C1BD83EB895}"/>
    <cellStyle name="Akcent 5 12" xfId="582" xr:uid="{00000000-0005-0000-0000-000045020000}"/>
    <cellStyle name="Akcent 5 13" xfId="583" xr:uid="{00000000-0005-0000-0000-000046020000}"/>
    <cellStyle name="Akcent 5 14" xfId="584" xr:uid="{00000000-0005-0000-0000-000047020000}"/>
    <cellStyle name="Akcent 5 15" xfId="585" xr:uid="{00000000-0005-0000-0000-000048020000}"/>
    <cellStyle name="Akcent 5 15 2" xfId="2827" xr:uid="{91DD37BE-FF23-4162-82E2-1791DE66A5EE}"/>
    <cellStyle name="Akcent 5 15 3" xfId="2826" xr:uid="{D764E955-8A11-4EB8-8192-074B02794463}"/>
    <cellStyle name="Akcent 5 15 4" xfId="1873" xr:uid="{76F62C16-FD35-4E5C-967E-4296FFD3E4FC}"/>
    <cellStyle name="Akcent 5 16" xfId="586" xr:uid="{00000000-0005-0000-0000-000049020000}"/>
    <cellStyle name="Akcent 5 17" xfId="587" xr:uid="{00000000-0005-0000-0000-00004A020000}"/>
    <cellStyle name="Akcent 5 18" xfId="588" xr:uid="{00000000-0005-0000-0000-00004B020000}"/>
    <cellStyle name="Akcent 5 19" xfId="589" xr:uid="{00000000-0005-0000-0000-00004C020000}"/>
    <cellStyle name="Akcent 5 2" xfId="590" xr:uid="{00000000-0005-0000-0000-00004D020000}"/>
    <cellStyle name="Akcent 5 20" xfId="591" xr:uid="{00000000-0005-0000-0000-00004E020000}"/>
    <cellStyle name="Akcent 5 3" xfId="592" xr:uid="{00000000-0005-0000-0000-00004F020000}"/>
    <cellStyle name="Akcent 5 4" xfId="593" xr:uid="{00000000-0005-0000-0000-000050020000}"/>
    <cellStyle name="Akcent 5 5" xfId="594" xr:uid="{00000000-0005-0000-0000-000051020000}"/>
    <cellStyle name="Akcent 5 6" xfId="595" xr:uid="{00000000-0005-0000-0000-000052020000}"/>
    <cellStyle name="Akcent 5 7" xfId="596" xr:uid="{00000000-0005-0000-0000-000053020000}"/>
    <cellStyle name="Akcent 5 8" xfId="597" xr:uid="{00000000-0005-0000-0000-000054020000}"/>
    <cellStyle name="Akcent 5 9" xfId="598" xr:uid="{00000000-0005-0000-0000-000055020000}"/>
    <cellStyle name="Akcent 5 9 2" xfId="599" xr:uid="{00000000-0005-0000-0000-000056020000}"/>
    <cellStyle name="Akcent 5 9 3" xfId="600" xr:uid="{00000000-0005-0000-0000-000057020000}"/>
    <cellStyle name="Akcent 5 9_COM_BND" xfId="1874" xr:uid="{DBFF9ABA-6AFD-45C9-8570-1E825FD13C83}"/>
    <cellStyle name="Akcent 5_D_HEAT" xfId="1875" xr:uid="{E7E0F4CF-1930-4866-9DAB-3B9A20B0B881}"/>
    <cellStyle name="Akcent 6" xfId="1876" xr:uid="{19804179-9751-46CA-A84D-F6B841D8BACF}"/>
    <cellStyle name="Akcent 6 10" xfId="601" xr:uid="{00000000-0005-0000-0000-000058020000}"/>
    <cellStyle name="Akcent 6 10 2" xfId="602" xr:uid="{00000000-0005-0000-0000-000059020000}"/>
    <cellStyle name="Akcent 6 10 3" xfId="603" xr:uid="{00000000-0005-0000-0000-00005A020000}"/>
    <cellStyle name="Akcent 6 10_COM_BND" xfId="1877" xr:uid="{EAD12CBC-C4EB-4180-91A5-C2193596F342}"/>
    <cellStyle name="Akcent 6 11" xfId="604" xr:uid="{00000000-0005-0000-0000-00005B020000}"/>
    <cellStyle name="Akcent 6 11 2" xfId="1879" xr:uid="{4C98F56C-D362-4EBF-80E5-BBB23A9197CA}"/>
    <cellStyle name="Akcent 6 11 3" xfId="1880" xr:uid="{8F8EB7ED-B838-4F9D-B53E-AF70B850C50A}"/>
    <cellStyle name="Akcent 6 11 4" xfId="1878" xr:uid="{1FB5FDDF-AA48-415F-8030-64C5168D62BF}"/>
    <cellStyle name="Akcent 6 12" xfId="605" xr:uid="{00000000-0005-0000-0000-00005C020000}"/>
    <cellStyle name="Akcent 6 13" xfId="606" xr:uid="{00000000-0005-0000-0000-00005D020000}"/>
    <cellStyle name="Akcent 6 14" xfId="607" xr:uid="{00000000-0005-0000-0000-00005E020000}"/>
    <cellStyle name="Akcent 6 15" xfId="608" xr:uid="{00000000-0005-0000-0000-00005F020000}"/>
    <cellStyle name="Akcent 6 15 2" xfId="2829" xr:uid="{62471DD4-8774-494E-B38F-8B5C2C01CAB6}"/>
    <cellStyle name="Akcent 6 15 3" xfId="2828" xr:uid="{BD1CB136-3422-4D44-899D-1818F7BC3C15}"/>
    <cellStyle name="Akcent 6 15 4" xfId="1881" xr:uid="{A7BFD669-F545-442F-A60A-3B4B8C60E681}"/>
    <cellStyle name="Akcent 6 16" xfId="609" xr:uid="{00000000-0005-0000-0000-000060020000}"/>
    <cellStyle name="Akcent 6 17" xfId="610" xr:uid="{00000000-0005-0000-0000-000061020000}"/>
    <cellStyle name="Akcent 6 18" xfId="611" xr:uid="{00000000-0005-0000-0000-000062020000}"/>
    <cellStyle name="Akcent 6 19" xfId="612" xr:uid="{00000000-0005-0000-0000-000063020000}"/>
    <cellStyle name="Akcent 6 2" xfId="613" xr:uid="{00000000-0005-0000-0000-000064020000}"/>
    <cellStyle name="Akcent 6 20" xfId="614" xr:uid="{00000000-0005-0000-0000-000065020000}"/>
    <cellStyle name="Akcent 6 3" xfId="615" xr:uid="{00000000-0005-0000-0000-000066020000}"/>
    <cellStyle name="Akcent 6 4" xfId="616" xr:uid="{00000000-0005-0000-0000-000067020000}"/>
    <cellStyle name="Akcent 6 5" xfId="617" xr:uid="{00000000-0005-0000-0000-000068020000}"/>
    <cellStyle name="Akcent 6 6" xfId="618" xr:uid="{00000000-0005-0000-0000-000069020000}"/>
    <cellStyle name="Akcent 6 7" xfId="619" xr:uid="{00000000-0005-0000-0000-00006A020000}"/>
    <cellStyle name="Akcent 6 8" xfId="620" xr:uid="{00000000-0005-0000-0000-00006B020000}"/>
    <cellStyle name="Akcent 6 9" xfId="621" xr:uid="{00000000-0005-0000-0000-00006C020000}"/>
    <cellStyle name="Akcent 6 9 2" xfId="622" xr:uid="{00000000-0005-0000-0000-00006D020000}"/>
    <cellStyle name="Akcent 6 9 3" xfId="623" xr:uid="{00000000-0005-0000-0000-00006E020000}"/>
    <cellStyle name="Akcent 6 9_COM_BND" xfId="1882" xr:uid="{D2057AA1-6264-4599-AC05-581873545FF2}"/>
    <cellStyle name="Akcent 6_D_HEAT" xfId="1883" xr:uid="{C1425A14-7A2F-479D-8F17-EAA286C19DC6}"/>
    <cellStyle name="Akzent1" xfId="4392" xr:uid="{DD9BF158-72AA-48D4-9B13-DFB6F36F5F2A}"/>
    <cellStyle name="Akzent1 2" xfId="624" xr:uid="{00000000-0005-0000-0000-00006F020000}"/>
    <cellStyle name="Akzent2" xfId="4393" xr:uid="{FC900C49-1DDE-40B1-9F66-605753A5FE59}"/>
    <cellStyle name="Akzent2 2" xfId="625" xr:uid="{00000000-0005-0000-0000-000070020000}"/>
    <cellStyle name="Akzent3" xfId="4394" xr:uid="{6F97B9BA-E3EE-48F3-95F8-C638BA793540}"/>
    <cellStyle name="Akzent3 2" xfId="626" xr:uid="{00000000-0005-0000-0000-000071020000}"/>
    <cellStyle name="Akzent4" xfId="4395" xr:uid="{BEB1B0FA-D672-426B-ABE4-31361F2D1628}"/>
    <cellStyle name="Akzent4 2" xfId="627" xr:uid="{00000000-0005-0000-0000-000072020000}"/>
    <cellStyle name="Akzent5" xfId="4396" xr:uid="{C41EDC5C-3464-4FD2-8A7D-739B674A3662}"/>
    <cellStyle name="Akzent5 2" xfId="628" xr:uid="{00000000-0005-0000-0000-000073020000}"/>
    <cellStyle name="Akzent6" xfId="4397" xr:uid="{239B6805-2F91-4516-A485-A46F52B36154}"/>
    <cellStyle name="Akzent6 2" xfId="629" xr:uid="{00000000-0005-0000-0000-000074020000}"/>
    <cellStyle name="Ausgabe" xfId="4398" xr:uid="{F00EA8A7-8DC6-498A-8B4C-90A911EC52A6}"/>
    <cellStyle name="Ausgabe 2" xfId="630" xr:uid="{00000000-0005-0000-0000-000075020000}"/>
    <cellStyle name="Bad 10" xfId="4399" xr:uid="{08B9B029-3B7C-4B07-88D1-748BA2767D15}"/>
    <cellStyle name="Bad 11" xfId="4400" xr:uid="{0CC19E08-311C-4E94-8045-7DC7A7C35CD1}"/>
    <cellStyle name="Bad 12" xfId="4401" xr:uid="{43765A50-BE26-416E-82E7-06B5B616A484}"/>
    <cellStyle name="Bad 13" xfId="4402" xr:uid="{536CD105-E795-43EE-9067-963EEEF5F78C}"/>
    <cellStyle name="Bad 14" xfId="4403" xr:uid="{80298492-B6CC-4F56-9D7A-815D0C9A0C26}"/>
    <cellStyle name="Bad 15" xfId="4404" xr:uid="{1B632C90-7307-4BE7-84AC-C958C9657F8A}"/>
    <cellStyle name="Bad 16" xfId="4405" xr:uid="{1A63ECC8-4045-473B-9089-8C94411A43F4}"/>
    <cellStyle name="Bad 17" xfId="4406" xr:uid="{B8D9CC37-4799-4679-9089-ED6A4A5D9A58}"/>
    <cellStyle name="Bad 18" xfId="4407" xr:uid="{7F17A355-BF31-44BC-BB77-EA75AF9A1782}"/>
    <cellStyle name="Bad 19" xfId="4408" xr:uid="{8F6E253F-1D48-4447-9012-2303FB78E93D}"/>
    <cellStyle name="Bad 2" xfId="631" xr:uid="{00000000-0005-0000-0000-000076020000}"/>
    <cellStyle name="Bad 2 10" xfId="6684" xr:uid="{05A517C3-6809-4567-836D-DB13EB649F86}"/>
    <cellStyle name="Bad 2 11" xfId="7892" xr:uid="{22D44F27-6164-451A-8F52-7270E92CF45F}"/>
    <cellStyle name="Bad 2 2" xfId="6685" xr:uid="{2B39D994-ED5E-45E6-980B-609323039775}"/>
    <cellStyle name="Bad 2 3" xfId="6686" xr:uid="{C5B8FAEC-CFF9-4283-9139-0B0B3945D745}"/>
    <cellStyle name="Bad 2 4" xfId="6687" xr:uid="{3ABE1040-0265-44A8-9C95-A7F86C97FC1C}"/>
    <cellStyle name="Bad 2 5" xfId="6688" xr:uid="{AB2E9821-D513-447A-AB37-DEA3D3CD23FB}"/>
    <cellStyle name="Bad 2 6" xfId="6689" xr:uid="{3441C9F5-76AA-4890-B052-C00656816577}"/>
    <cellStyle name="Bad 2 7" xfId="6690" xr:uid="{2F823F4D-EEF3-4AB9-8BD1-DC051F4BC18B}"/>
    <cellStyle name="Bad 2 8" xfId="6691" xr:uid="{D2A3390C-A639-4686-813D-E250EB02598A}"/>
    <cellStyle name="Bad 2 9" xfId="6692" xr:uid="{22C55150-BF03-4191-AE29-90FFF1977CA6}"/>
    <cellStyle name="Bad 20" xfId="4409" xr:uid="{2297C5B7-6F24-4194-9A5B-8863FAF11DEF}"/>
    <cellStyle name="Bad 21" xfId="4410" xr:uid="{B37DA9C9-14F5-4EAD-8838-267AA5DB29EC}"/>
    <cellStyle name="Bad 22" xfId="4411" xr:uid="{448F7D79-EB74-45B8-9DCC-18FB15927BA3}"/>
    <cellStyle name="Bad 23" xfId="4412" xr:uid="{09501920-2587-4400-BB53-068299FFFA35}"/>
    <cellStyle name="Bad 24" xfId="4413" xr:uid="{515FDF29-2002-4250-BCC7-58BA72165097}"/>
    <cellStyle name="Bad 25" xfId="4414" xr:uid="{C1E5EE5F-ADB9-47AF-854F-387A278E021A}"/>
    <cellStyle name="Bad 26" xfId="4415" xr:uid="{DC7A5362-ABE8-41C7-948C-E4016B9027A1}"/>
    <cellStyle name="Bad 27" xfId="4416" xr:uid="{203D711D-86BF-44C3-989C-7E6B0F8FCF75}"/>
    <cellStyle name="Bad 28" xfId="4417" xr:uid="{DF8FE51C-FDC3-4AEF-B9D9-4FF26D7944D1}"/>
    <cellStyle name="Bad 29" xfId="4418" xr:uid="{9902B9BA-C1B9-43E0-A271-D3F7A95FB1D0}"/>
    <cellStyle name="Bad 3" xfId="632" xr:uid="{00000000-0005-0000-0000-000077020000}"/>
    <cellStyle name="Bad 3 2" xfId="4419" xr:uid="{D7ED9E0C-04A4-467A-9282-C594A15D69CB}"/>
    <cellStyle name="Bad 3 2 2" xfId="7893" xr:uid="{62CAB779-9A6E-4FBA-8041-EC0176F787BF}"/>
    <cellStyle name="Bad 3 3" xfId="6693" xr:uid="{AADC8A40-0E07-4CB3-A5C8-A854CF143C23}"/>
    <cellStyle name="Bad 30" xfId="4420" xr:uid="{98B5741B-054E-4651-97DD-49F44D589C33}"/>
    <cellStyle name="Bad 31" xfId="4421" xr:uid="{FE25F319-D418-4CC6-B9C9-C94348A6D4C7}"/>
    <cellStyle name="Bad 32" xfId="4422" xr:uid="{F500D687-FE59-41C2-B534-4D901BB684C7}"/>
    <cellStyle name="Bad 33" xfId="4423" xr:uid="{FB3522A5-B330-4226-82B3-C413F5028A30}"/>
    <cellStyle name="Bad 34" xfId="4424" xr:uid="{B7E0BC2A-FA55-4B98-BFEF-8ABF8D338A34}"/>
    <cellStyle name="Bad 35" xfId="4425" xr:uid="{906AAAD6-CB40-474F-920E-065C1F9A22E2}"/>
    <cellStyle name="Bad 36" xfId="4426" xr:uid="{BAC59DFC-2622-448F-94A0-E8F3B5B2299F}"/>
    <cellStyle name="Bad 37" xfId="4427" xr:uid="{47AF35DC-5983-4378-A2C6-477AF8B85F08}"/>
    <cellStyle name="Bad 38" xfId="4428" xr:uid="{13F426A4-9EFE-400D-AB38-E60D14EFC39A}"/>
    <cellStyle name="Bad 39" xfId="4429" xr:uid="{3849DE70-8D1C-41AB-9A08-D502F31A70D9}"/>
    <cellStyle name="Bad 4" xfId="4430" xr:uid="{C092ABA6-7E09-4834-B339-85E437B33006}"/>
    <cellStyle name="Bad 4 2" xfId="7894" xr:uid="{6A33F157-A2C0-473F-A7A8-649DF7D2A19E}"/>
    <cellStyle name="Bad 40" xfId="4431" xr:uid="{74FA3EB5-0B17-4F18-8A25-C5C33C7B1A66}"/>
    <cellStyle name="Bad 41" xfId="4432" xr:uid="{CCF87A72-0601-4A2D-A241-7E1C2431199C}"/>
    <cellStyle name="Bad 42" xfId="4433" xr:uid="{A8E91547-5A86-4424-A8E5-3267743B21A0}"/>
    <cellStyle name="Bad 43" xfId="4434" xr:uid="{44414186-3537-427A-90F4-1C5C0990FA51}"/>
    <cellStyle name="Bad 44" xfId="4435" xr:uid="{729E154D-E9B9-415F-8A11-50DBE36870F7}"/>
    <cellStyle name="Bad 45" xfId="3112" xr:uid="{2E5C471C-67EA-4F52-A94F-5698425840C3}"/>
    <cellStyle name="Bad 5" xfId="4436" xr:uid="{7688F3E0-BD91-464A-8F5D-4CEF18E85FAB}"/>
    <cellStyle name="Bad 5 2" xfId="7895" xr:uid="{8163948C-FCE1-4AC1-A2A3-884DE03AF677}"/>
    <cellStyle name="Bad 6" xfId="4437" xr:uid="{FAFEE21A-6E61-4B00-9033-3EEB0E38C8B0}"/>
    <cellStyle name="Bad 6 2" xfId="7896" xr:uid="{B948A563-0CAD-4815-A1DD-9E18D624AF28}"/>
    <cellStyle name="Bad 7" xfId="4438" xr:uid="{A3A47AEF-48F4-42DC-A2E4-7ECF60D33B97}"/>
    <cellStyle name="Bad 8" xfId="4439" xr:uid="{BA0AFA06-134D-4B67-A6FD-9D01B50C7DB8}"/>
    <cellStyle name="Bad 9" xfId="4440" xr:uid="{E82C0D79-3A77-44B5-A72B-CC5434A007FE}"/>
    <cellStyle name="Berechnung" xfId="4441" xr:uid="{79DBF7B1-0147-4CA2-A663-BAB2376A6B40}"/>
    <cellStyle name="Berechnung 2" xfId="633" xr:uid="{00000000-0005-0000-0000-000078020000}"/>
    <cellStyle name="Bold GHG Numbers (0.00)" xfId="634" xr:uid="{00000000-0005-0000-0000-000079020000}"/>
    <cellStyle name="Calculation 10" xfId="4442" xr:uid="{1CAD2624-CEDD-41EC-AC1B-7AB532886696}"/>
    <cellStyle name="Calculation 11" xfId="4443" xr:uid="{B3792BB4-B3B8-4E3E-8A8A-30704F61527D}"/>
    <cellStyle name="Calculation 12" xfId="4444" xr:uid="{D846531C-4758-421B-901D-88FDEF54910D}"/>
    <cellStyle name="Calculation 13" xfId="4445" xr:uid="{DCF07244-AC36-438C-9F4F-A37C7792FEB6}"/>
    <cellStyle name="Calculation 14" xfId="4446" xr:uid="{49719931-FE4B-402E-A1C1-588CCCF2291E}"/>
    <cellStyle name="Calculation 15" xfId="4447" xr:uid="{82E3DA49-F504-47BF-874F-B1E79DD529E3}"/>
    <cellStyle name="Calculation 16" xfId="4448" xr:uid="{66BA9C6C-C4FA-4FDD-8664-C6D972E8DFC6}"/>
    <cellStyle name="Calculation 17" xfId="4449" xr:uid="{47219785-F866-48F0-B879-50D155C4D899}"/>
    <cellStyle name="Calculation 18" xfId="4450" xr:uid="{F46104FA-A980-4BCA-900A-FB0D976D674F}"/>
    <cellStyle name="Calculation 19" xfId="4451" xr:uid="{35FAA0FC-8B5D-4AAC-853E-7D120746944F}"/>
    <cellStyle name="Calculation 2" xfId="635" xr:uid="{00000000-0005-0000-0000-00007A020000}"/>
    <cellStyle name="Calculation 2 10" xfId="6694" xr:uid="{95E92468-C014-43DA-B349-4723BC88E159}"/>
    <cellStyle name="Calculation 2 11" xfId="7897" xr:uid="{38953C78-3D20-4BF0-B941-BCEE3C304722}"/>
    <cellStyle name="Calculation 2 2" xfId="6695" xr:uid="{07A3AADD-899D-4898-9FA4-8D9A2C5EF67E}"/>
    <cellStyle name="Calculation 2 3" xfId="6696" xr:uid="{4D6472F7-092D-4939-9D8A-0C6088F14F3A}"/>
    <cellStyle name="Calculation 2 4" xfId="6697" xr:uid="{A19CBA55-5EF3-41C8-A40B-F1C957B89844}"/>
    <cellStyle name="Calculation 2 5" xfId="6698" xr:uid="{EB8C9F3E-747B-43B7-B7D5-1E93FF77CB7E}"/>
    <cellStyle name="Calculation 2 6" xfId="6699" xr:uid="{E3FA3A95-D973-4FE6-8C71-A1C821712D2B}"/>
    <cellStyle name="Calculation 2 7" xfId="6700" xr:uid="{6367D2A7-C458-4889-B65A-EE7A4D9CBDB5}"/>
    <cellStyle name="Calculation 2 8" xfId="6701" xr:uid="{257C3E5B-6916-4738-B355-6C9A7191D4DA}"/>
    <cellStyle name="Calculation 2 9" xfId="6702" xr:uid="{9EFDB5F3-F422-40EE-9FA7-90849FFEFEBB}"/>
    <cellStyle name="Calculation 20" xfId="4452" xr:uid="{F7E41E6C-6F63-47CF-956D-12E94FA5ADDB}"/>
    <cellStyle name="Calculation 21" xfId="4453" xr:uid="{81243E56-F967-4DC0-B787-BEEAF45938A6}"/>
    <cellStyle name="Calculation 22" xfId="4454" xr:uid="{5C2F73F3-2552-4443-A0D3-4CDA8F070A8C}"/>
    <cellStyle name="Calculation 23" xfId="4455" xr:uid="{CB7C10CA-F20D-458F-892B-EB59AF67D0E1}"/>
    <cellStyle name="Calculation 24" xfId="4456" xr:uid="{A1302955-B163-4507-81D2-BE2791EFD280}"/>
    <cellStyle name="Calculation 25" xfId="4457" xr:uid="{32E4EDAF-EE39-4C65-AD86-C93A778673C1}"/>
    <cellStyle name="Calculation 26" xfId="4458" xr:uid="{D2545EFE-B71E-4EA5-9C17-D93199C14E36}"/>
    <cellStyle name="Calculation 27" xfId="4459" xr:uid="{D85D890C-DBE5-4C24-A2C2-F9E8E7F0A2CE}"/>
    <cellStyle name="Calculation 28" xfId="4460" xr:uid="{272D2972-607B-4D8F-89B5-E0996C664D5C}"/>
    <cellStyle name="Calculation 29" xfId="4461" xr:uid="{40349A9A-640D-4197-A2B3-75ACB0FC906F}"/>
    <cellStyle name="Calculation 3" xfId="636" xr:uid="{00000000-0005-0000-0000-00007B020000}"/>
    <cellStyle name="Calculation 3 2" xfId="4462" xr:uid="{4070B95B-0520-4518-8C50-6D9E474915E9}"/>
    <cellStyle name="Calculation 3 2 2" xfId="7898" xr:uid="{3C20C216-30A7-41C3-8CA8-4D391149E36C}"/>
    <cellStyle name="Calculation 3 3" xfId="6703" xr:uid="{91865E42-7719-4E56-9CF0-648AC5772E22}"/>
    <cellStyle name="Calculation 30" xfId="4463" xr:uid="{A1B491ED-9DF9-467B-8222-FC096EAE7215}"/>
    <cellStyle name="Calculation 31" xfId="4464" xr:uid="{E4B8764F-6E64-445F-87AF-3D46073DC4DD}"/>
    <cellStyle name="Calculation 32" xfId="4465" xr:uid="{FE61B258-B8B2-4F8B-8D31-D8EB5A233BA7}"/>
    <cellStyle name="Calculation 33" xfId="4466" xr:uid="{29974701-1D9C-43B7-8855-A2E4CAB8C18D}"/>
    <cellStyle name="Calculation 34" xfId="4467" xr:uid="{D44647BF-9DF0-4578-A885-05E43B91ADB3}"/>
    <cellStyle name="Calculation 35" xfId="4468" xr:uid="{B6422923-5CDA-4D6B-B991-8817D3909F7D}"/>
    <cellStyle name="Calculation 36" xfId="4469" xr:uid="{D6C8E9E8-944A-4047-8B7F-2DEE034FC9ED}"/>
    <cellStyle name="Calculation 37" xfId="4470" xr:uid="{DEABC60C-73BF-4783-A896-B6FCA27055CF}"/>
    <cellStyle name="Calculation 38" xfId="4471" xr:uid="{FB940896-7034-4C29-B531-55ED7803A406}"/>
    <cellStyle name="Calculation 39" xfId="4472" xr:uid="{4B8AC105-9BA6-436F-97FE-68A06111C0FF}"/>
    <cellStyle name="Calculation 4" xfId="4473" xr:uid="{56F95B64-8363-434A-92D7-8F2CE3E7F730}"/>
    <cellStyle name="Calculation 4 2" xfId="7899" xr:uid="{386B4763-D9C9-4457-95BE-4A5B9FF22F71}"/>
    <cellStyle name="Calculation 40" xfId="4474" xr:uid="{A6D09F92-3C09-4468-B249-3E8035C012BB}"/>
    <cellStyle name="Calculation 41" xfId="4475" xr:uid="{BC455474-9F2C-4BEB-A8F8-DE2D8B9BCEAE}"/>
    <cellStyle name="Calculation 42" xfId="4476" xr:uid="{F41F4C8F-F993-469A-9F6F-7D0A00244DEC}"/>
    <cellStyle name="Calculation 43" xfId="4477" xr:uid="{2C6A728D-2DB4-411C-82D1-975133D4E465}"/>
    <cellStyle name="Calculation 44" xfId="3116" xr:uid="{A9EA9909-EB43-4F01-A3AB-F163BB50E500}"/>
    <cellStyle name="Calculation 5" xfId="4478" xr:uid="{41D36EF5-44C2-4A19-B633-16424B59BA5E}"/>
    <cellStyle name="Calculation 5 2" xfId="7900" xr:uid="{DD92A90A-04A1-4063-86D1-31C7722C4ECC}"/>
    <cellStyle name="Calculation 6" xfId="4479" xr:uid="{9AEF74F6-35A1-456F-9AEE-7087FD0D9D36}"/>
    <cellStyle name="Calculation 6 2" xfId="7901" xr:uid="{7796CAEE-355C-4D9D-BF7B-FE618D39D212}"/>
    <cellStyle name="Calculation 7" xfId="4480" xr:uid="{FC539758-0C0D-4A3E-A417-A28848B89759}"/>
    <cellStyle name="Calculation 8" xfId="4481" xr:uid="{43F9A9A7-F706-446A-8476-D850605C16B3}"/>
    <cellStyle name="Calculation 9" xfId="4482" xr:uid="{2FDA0E74-7FA6-4C19-A3B1-5FDE2DAE6682}"/>
    <cellStyle name="Check Cell 10" xfId="4483" xr:uid="{D280D1D5-4D82-4621-9505-30ABD7A8FD32}"/>
    <cellStyle name="Check Cell 11" xfId="4484" xr:uid="{A5DC77F7-4057-4F8E-BF53-DF9F5AFB68F3}"/>
    <cellStyle name="Check Cell 12" xfId="4485" xr:uid="{D2B1A0D9-266A-41A6-BA59-E31656409CD8}"/>
    <cellStyle name="Check Cell 13" xfId="4486" xr:uid="{3BDCD532-D539-4AD6-9EAB-642FE2AC315D}"/>
    <cellStyle name="Check Cell 14" xfId="4487" xr:uid="{B214D4E7-00B3-4B57-973A-5F50E28B30C5}"/>
    <cellStyle name="Check Cell 15" xfId="4488" xr:uid="{7D6B336F-0632-450D-8037-514898D2D7EA}"/>
    <cellStyle name="Check Cell 16" xfId="4489" xr:uid="{368330FA-316A-4CF0-8FF1-C995B3C62421}"/>
    <cellStyle name="Check Cell 17" xfId="4490" xr:uid="{6E9133FF-40DD-434F-8ED0-A60B5CBB4508}"/>
    <cellStyle name="Check Cell 18" xfId="4491" xr:uid="{21D76EE5-DCFD-4834-A723-0B3A351DE531}"/>
    <cellStyle name="Check Cell 19" xfId="4492" xr:uid="{606F4343-0FBE-4360-A5B7-B1F422126CCB}"/>
    <cellStyle name="Check Cell 2" xfId="637" xr:uid="{00000000-0005-0000-0000-00007C020000}"/>
    <cellStyle name="Check Cell 2 10" xfId="6704" xr:uid="{EBB92544-3122-4C6A-A42D-862CCD48375A}"/>
    <cellStyle name="Check Cell 2 2" xfId="6705" xr:uid="{3774DE90-3C84-4041-B381-5EA8EFC6E459}"/>
    <cellStyle name="Check Cell 2 3" xfId="6706" xr:uid="{08EC5C13-4575-4FC0-8ED3-86B6CFA76C4C}"/>
    <cellStyle name="Check Cell 2 4" xfId="6707" xr:uid="{FCF294FD-796F-4123-8017-45D47AF4C924}"/>
    <cellStyle name="Check Cell 2 5" xfId="6708" xr:uid="{DFE4DFF7-9447-4B74-B270-5EA3D8A0D7C7}"/>
    <cellStyle name="Check Cell 2 6" xfId="6709" xr:uid="{3112FBDC-9E9F-427D-B4F4-6438FFE3891F}"/>
    <cellStyle name="Check Cell 2 7" xfId="6710" xr:uid="{FE60F844-8CA1-4ABE-8CA2-D38DAB2B976B}"/>
    <cellStyle name="Check Cell 2 8" xfId="6711" xr:uid="{BD4C4548-0985-48ED-A5CE-83F9167956CE}"/>
    <cellStyle name="Check Cell 2 9" xfId="6712" xr:uid="{616E6F40-2C0C-47D3-AC47-328953602367}"/>
    <cellStyle name="Check Cell 20" xfId="4493" xr:uid="{401920FE-C2A0-41FA-8374-5EB74F041BB9}"/>
    <cellStyle name="Check Cell 21" xfId="4494" xr:uid="{F6F32102-BCD0-4608-B7FB-4326C778A085}"/>
    <cellStyle name="Check Cell 22" xfId="4495" xr:uid="{265279F4-28CE-4D95-ABF6-AAF011D4214E}"/>
    <cellStyle name="Check Cell 23" xfId="4496" xr:uid="{9613CFA1-5280-467B-BF25-FC96844C8BDB}"/>
    <cellStyle name="Check Cell 24" xfId="4497" xr:uid="{227638A1-0643-4CCF-97E1-F39C9569BE9D}"/>
    <cellStyle name="Check Cell 25" xfId="4498" xr:uid="{746CD41E-2DB6-47A8-BDB6-425DDA230E98}"/>
    <cellStyle name="Check Cell 26" xfId="4499" xr:uid="{BACED3EC-2F2B-486F-83B0-9B38E5A1A423}"/>
    <cellStyle name="Check Cell 27" xfId="4500" xr:uid="{DD01307B-5ED5-42D3-8100-1D389E4B163E}"/>
    <cellStyle name="Check Cell 28" xfId="4501" xr:uid="{878444BC-5008-4BD4-9C89-F4FD471D02B7}"/>
    <cellStyle name="Check Cell 29" xfId="4502" xr:uid="{F673F9DA-A226-4730-AC7E-336DB52E1C35}"/>
    <cellStyle name="Check Cell 3" xfId="638" xr:uid="{00000000-0005-0000-0000-00007D020000}"/>
    <cellStyle name="Check Cell 3 2" xfId="4503" xr:uid="{E47C2C8E-3E35-4913-B6C5-29D8D5F2DE28}"/>
    <cellStyle name="Check Cell 30" xfId="4504" xr:uid="{C80A1C17-4B0E-4E4D-91FE-2D4EFBF93488}"/>
    <cellStyle name="Check Cell 31" xfId="4505" xr:uid="{2BD2CBFD-C479-49F9-B9F1-A7FCC9ADBE41}"/>
    <cellStyle name="Check Cell 32" xfId="4506" xr:uid="{F7EDF284-0790-426B-83A4-93416FF591FB}"/>
    <cellStyle name="Check Cell 33" xfId="4507" xr:uid="{5168FBFE-4F19-4E5A-A0FC-0720D5F54316}"/>
    <cellStyle name="Check Cell 34" xfId="4508" xr:uid="{5A7F2744-4033-4416-B413-0D9A992FF5F4}"/>
    <cellStyle name="Check Cell 35" xfId="4509" xr:uid="{374EF08F-96A3-46A2-837A-7F17D5BDE5F9}"/>
    <cellStyle name="Check Cell 36" xfId="4510" xr:uid="{0AE81418-E876-448C-B39F-68B176ADD76A}"/>
    <cellStyle name="Check Cell 37" xfId="4511" xr:uid="{FD30B785-9417-4850-8A31-BD6B954D49DB}"/>
    <cellStyle name="Check Cell 38" xfId="4512" xr:uid="{2AC5DB6B-D734-4248-BAA0-4DE7607FC1AD}"/>
    <cellStyle name="Check Cell 39" xfId="4513" xr:uid="{1E580E18-65C9-43BC-BA2D-18B4BBE7FFF4}"/>
    <cellStyle name="Check Cell 4" xfId="4514" xr:uid="{584CA52C-9C3E-4969-9676-FD8B61A600FB}"/>
    <cellStyle name="Check Cell 4 2" xfId="7902" xr:uid="{9968DE38-8A39-480F-B4FF-6CABAED9835C}"/>
    <cellStyle name="Check Cell 40" xfId="4515" xr:uid="{2EEE10C5-C98D-4F83-BD09-C14C9A56B04D}"/>
    <cellStyle name="Check Cell 41" xfId="4516" xr:uid="{0810032C-7895-41B2-AD0D-F52052AFC428}"/>
    <cellStyle name="Check Cell 42" xfId="4517" xr:uid="{3E77DCA8-E80E-412D-8C52-CAD095531C7F}"/>
    <cellStyle name="Check Cell 43" xfId="4518" xr:uid="{CD0184DE-E1E5-4676-A753-B407191056CC}"/>
    <cellStyle name="Check Cell 44" xfId="3118" xr:uid="{C7005118-D8F2-4BD3-AF51-3D1521EB6BAD}"/>
    <cellStyle name="Check Cell 5" xfId="4519" xr:uid="{3F20BEC0-1048-421D-BB67-C68F843A26B7}"/>
    <cellStyle name="Check Cell 5 2" xfId="7903" xr:uid="{3E9B0754-5091-4454-B24D-455EBDD4D304}"/>
    <cellStyle name="Check Cell 6" xfId="4520" xr:uid="{81EAC99A-E3B3-4CDF-BEAC-2B62D6D1B833}"/>
    <cellStyle name="Check Cell 6 2" xfId="7904" xr:uid="{88F8BC86-2A2A-4F98-9756-0AA2C02DE1F4}"/>
    <cellStyle name="Check Cell 7" xfId="4521" xr:uid="{E2F4132D-5B7C-45EE-B890-B81E96758220}"/>
    <cellStyle name="Check Cell 8" xfId="4522" xr:uid="{148BED2A-03B7-4D16-9114-88934B862C48}"/>
    <cellStyle name="Check Cell 9" xfId="4523" xr:uid="{F0DE3C48-6681-4C1E-9B5D-422C0D385F5A}"/>
    <cellStyle name="coin" xfId="3306" xr:uid="{154D06B0-396D-4C05-8414-E67E3A970184}"/>
    <cellStyle name="ColLevel_" xfId="639" xr:uid="{00000000-0005-0000-0000-00007E020000}"/>
    <cellStyle name="Comma [0] 2 10" xfId="6713" xr:uid="{7692971C-B2B9-4D28-84DB-EDBD4B47F6B3}"/>
    <cellStyle name="Comma [0] 2 10 2" xfId="26882" xr:uid="{56C34476-F560-4EF8-BF10-5D91BF561376}"/>
    <cellStyle name="Comma [0] 2 2" xfId="6714" xr:uid="{D6FE6467-BDC3-4A30-81B1-2C9EA2475A56}"/>
    <cellStyle name="Comma [0] 2 2 2" xfId="26883" xr:uid="{5D22B13A-BB63-4A22-91CE-35003BED0C93}"/>
    <cellStyle name="Comma [0] 2 3" xfId="6715" xr:uid="{223E9363-C6AC-4552-867B-777559252D91}"/>
    <cellStyle name="Comma [0] 2 3 2" xfId="26884" xr:uid="{CC42B4E6-B175-4D0F-B99F-D02C33F07FF8}"/>
    <cellStyle name="Comma [0] 2 4" xfId="6716" xr:uid="{995DE7F0-630D-4017-86BE-9EB3369B95A8}"/>
    <cellStyle name="Comma [0] 2 4 2" xfId="26885" xr:uid="{BF1FC3A0-CCBF-4412-B495-AFC96F75A61A}"/>
    <cellStyle name="Comma [0] 2 5" xfId="6717" xr:uid="{27162647-BEF0-4814-B56A-1EE36C6E111A}"/>
    <cellStyle name="Comma [0] 2 5 2" xfId="26886" xr:uid="{6BEE14CD-3250-498A-804A-BB0D30D846E8}"/>
    <cellStyle name="Comma [0] 2 6" xfId="6718" xr:uid="{2886C314-865D-4361-A37B-43D100572EE0}"/>
    <cellStyle name="Comma [0] 2 6 2" xfId="26887" xr:uid="{CEFFEEB1-BA3E-4A43-B9A5-E722ECA4305E}"/>
    <cellStyle name="Comma [0] 2 7" xfId="6719" xr:uid="{0856A963-7CEA-49D9-B879-C79730036CAA}"/>
    <cellStyle name="Comma [0] 2 7 2" xfId="26888" xr:uid="{B03AD979-25B1-4176-A76E-1D73DD6F9D4C}"/>
    <cellStyle name="Comma [0] 2 8" xfId="6720" xr:uid="{0C08F924-FDC0-46C8-A6E9-B0E08BA48752}"/>
    <cellStyle name="Comma [0] 2 8 2" xfId="26889" xr:uid="{B55172E6-B77A-4AA9-AF4C-CC5579C33E21}"/>
    <cellStyle name="Comma [0] 2 9" xfId="6721" xr:uid="{2BBBA3E6-C4C5-4F06-B380-99827B09EEB2}"/>
    <cellStyle name="Comma [0] 2 9 2" xfId="26890" xr:uid="{38074CAD-70F0-4A88-9036-FD4F21AAC175}"/>
    <cellStyle name="Comma 10" xfId="6722" xr:uid="{2B6E9960-B238-4D73-A755-93201B827DF7}"/>
    <cellStyle name="Comma 10 10" xfId="7905" xr:uid="{947312DB-ACB1-4B16-8C47-B8D69984CD2E}"/>
    <cellStyle name="Comma 10 10 2" xfId="7906" xr:uid="{1D0E99EA-BB2F-4D2C-BB24-8D5A8CAA25C9}"/>
    <cellStyle name="Comma 10 10 2 2" xfId="27113" xr:uid="{90646DF1-A853-4B43-BEA5-058B473E5FB6}"/>
    <cellStyle name="Comma 10 10 3" xfId="7907" xr:uid="{2D3E773B-4AD9-4A6C-888F-02614E0EA06F}"/>
    <cellStyle name="Comma 10 10 3 2" xfId="27114" xr:uid="{F44F6F0F-5F22-430B-9355-11919BDA5BA3}"/>
    <cellStyle name="Comma 10 10 4" xfId="27112" xr:uid="{E2F9D8C9-8A82-4F89-8069-1DC003887E10}"/>
    <cellStyle name="Comma 10 11" xfId="7908" xr:uid="{28A01AFC-A0B5-4724-A7EF-1F0E1A3107FB}"/>
    <cellStyle name="Comma 10 11 2" xfId="27115" xr:uid="{17E55C94-E1DB-441C-B99C-742DACE2EA9A}"/>
    <cellStyle name="Comma 10 12" xfId="7909" xr:uid="{5F25C3CC-39E0-4B66-98B9-64C10F13876C}"/>
    <cellStyle name="Comma 10 12 2" xfId="27116" xr:uid="{B9155291-36A4-42B8-B27A-74DC35E49D37}"/>
    <cellStyle name="Comma 10 13" xfId="26891" xr:uid="{F6E26F7C-C608-41DA-903D-77D281DA6F37}"/>
    <cellStyle name="Comma 10 2" xfId="6723" xr:uid="{6071B826-6070-479A-A7C7-9A990EC6C4CF}"/>
    <cellStyle name="Comma 10 2 10" xfId="6724" xr:uid="{066C9E47-4CF2-4BD4-904C-EF9DDC661C20}"/>
    <cellStyle name="Comma 10 2 10 2" xfId="26893" xr:uid="{DF6D38C3-1A2C-4627-B3C9-716ECD043869}"/>
    <cellStyle name="Comma 10 2 11" xfId="6725" xr:uid="{32E60025-B85F-4B77-876F-BFD7D61DACCA}"/>
    <cellStyle name="Comma 10 2 11 2" xfId="26894" xr:uid="{C985047D-F22F-45C0-BAB5-ACF1D9810AE7}"/>
    <cellStyle name="Comma 10 2 12" xfId="6726" xr:uid="{25F195EF-4C87-4A31-9F93-734BA24688A8}"/>
    <cellStyle name="Comma 10 2 12 2" xfId="26895" xr:uid="{A823D86B-701E-4C6E-8963-0740A250574D}"/>
    <cellStyle name="Comma 10 2 13" xfId="6727" xr:uid="{6434192D-8AE5-4E87-9997-FB52297ED13D}"/>
    <cellStyle name="Comma 10 2 13 2" xfId="26896" xr:uid="{E956267F-D848-44B2-9BC4-8A1979BBA15F}"/>
    <cellStyle name="Comma 10 2 14" xfId="6728" xr:uid="{20DADEA5-C618-467D-9DD4-96FF3B8FCED1}"/>
    <cellStyle name="Comma 10 2 14 2" xfId="26897" xr:uid="{ABD7038F-5920-45C0-9EF9-A50836174F83}"/>
    <cellStyle name="Comma 10 2 15" xfId="6729" xr:uid="{273376B8-C611-4211-B980-1228ED44D3C5}"/>
    <cellStyle name="Comma 10 2 15 2" xfId="26898" xr:uid="{C45E4217-AAC7-48EB-82F9-D45EC5321854}"/>
    <cellStyle name="Comma 10 2 16" xfId="6730" xr:uid="{CADA4C57-EAF7-495A-8864-ECF69C929C84}"/>
    <cellStyle name="Comma 10 2 16 2" xfId="26899" xr:uid="{24C16F90-2D1C-4106-A8D8-0F1EDA29C7B7}"/>
    <cellStyle name="Comma 10 2 17" xfId="6731" xr:uid="{6502760D-0D74-4E3F-A84A-527338CAFEA2}"/>
    <cellStyle name="Comma 10 2 17 2" xfId="26900" xr:uid="{93A63465-4F66-40E5-B585-CEC83DE7E057}"/>
    <cellStyle name="Comma 10 2 18" xfId="26892" xr:uid="{AEAE082A-2D98-480E-91B1-5B991E0DBA59}"/>
    <cellStyle name="Comma 10 2 2" xfId="6732" xr:uid="{73CD905E-F7B5-4FEA-A9E6-ED61BA4517BB}"/>
    <cellStyle name="Comma 10 2 2 2" xfId="26901" xr:uid="{0E3F31B1-64B3-4211-8B4D-7EA1C7A9ED09}"/>
    <cellStyle name="Comma 10 2 3" xfId="6733" xr:uid="{3953BFC2-7B35-47CA-8921-644DB45BF11E}"/>
    <cellStyle name="Comma 10 2 3 2" xfId="26902" xr:uid="{B176EFF1-BC6A-431C-AA4C-38FC83883152}"/>
    <cellStyle name="Comma 10 2 4" xfId="6734" xr:uid="{8D5E9635-AD25-4251-A601-31A51830A46E}"/>
    <cellStyle name="Comma 10 2 4 2" xfId="26903" xr:uid="{EC50A7DD-6D04-413F-BB4E-5FB6672B7FC4}"/>
    <cellStyle name="Comma 10 2 5" xfId="6735" xr:uid="{747B9F77-24E9-4A9E-9BDA-F5298D364F89}"/>
    <cellStyle name="Comma 10 2 5 2" xfId="26904" xr:uid="{98B51BB4-14C8-4F21-8E3D-C3ED8E21D925}"/>
    <cellStyle name="Comma 10 2 6" xfId="6736" xr:uid="{A4065992-43D4-49FA-98BE-49FCD29B9C8F}"/>
    <cellStyle name="Comma 10 2 6 2" xfId="26905" xr:uid="{D4A2F2B6-5888-4E0E-8792-269ADF269029}"/>
    <cellStyle name="Comma 10 2 7" xfId="6737" xr:uid="{2C81E800-B830-4D65-BE20-362778615E0C}"/>
    <cellStyle name="Comma 10 2 7 2" xfId="26906" xr:uid="{DD524410-B84C-4305-ADD5-1407B4038157}"/>
    <cellStyle name="Comma 10 2 8" xfId="6738" xr:uid="{5D8B90E8-D890-48E2-86B0-2F5258734234}"/>
    <cellStyle name="Comma 10 2 8 2" xfId="26907" xr:uid="{B5CE5672-3780-4B74-84ED-CF0F6BDB223E}"/>
    <cellStyle name="Comma 10 2 9" xfId="6739" xr:uid="{5562479B-ED73-4879-B72F-12199109E2B3}"/>
    <cellStyle name="Comma 10 2 9 2" xfId="26908" xr:uid="{E14E0C1A-E2A1-4506-8823-078AD651D798}"/>
    <cellStyle name="Comma 10 3" xfId="6740" xr:uid="{160C36E2-D771-40AF-8721-0E1FCB54AA8A}"/>
    <cellStyle name="Comma 10 3 10" xfId="6741" xr:uid="{9A239647-D248-45C6-9F7E-97C3E1B4D426}"/>
    <cellStyle name="Comma 10 3 10 2" xfId="26910" xr:uid="{03546FAB-747D-4CA8-8634-7C54618B8CA3}"/>
    <cellStyle name="Comma 10 3 11" xfId="6742" xr:uid="{E412EC9D-12B8-4339-B6BF-1B4E8350D912}"/>
    <cellStyle name="Comma 10 3 11 2" xfId="26911" xr:uid="{C180020F-B197-45F5-ACD0-B6EA4A540795}"/>
    <cellStyle name="Comma 10 3 12" xfId="6743" xr:uid="{A1050E13-16C5-4023-98C2-B7D102DF577E}"/>
    <cellStyle name="Comma 10 3 12 2" xfId="26912" xr:uid="{9FEDDACB-3B76-4C5A-A3EA-0AE6EDA7FB11}"/>
    <cellStyle name="Comma 10 3 13" xfId="6744" xr:uid="{64923779-C288-40B1-B8C9-AB7596D8C113}"/>
    <cellStyle name="Comma 10 3 13 2" xfId="26913" xr:uid="{58D22E5E-5E2B-417D-A01C-C84D38AECE0B}"/>
    <cellStyle name="Comma 10 3 14" xfId="6745" xr:uid="{9F20D0BE-065B-49CF-ACE0-453A606816B7}"/>
    <cellStyle name="Comma 10 3 14 2" xfId="26914" xr:uid="{F9608400-B0CA-42B0-9362-C3B967240925}"/>
    <cellStyle name="Comma 10 3 15" xfId="6746" xr:uid="{73E37188-2313-43F7-882B-C39D4DA386AE}"/>
    <cellStyle name="Comma 10 3 15 2" xfId="26915" xr:uid="{F538C117-565D-457E-9499-643FACC87D8C}"/>
    <cellStyle name="Comma 10 3 16" xfId="6747" xr:uid="{5B43D678-B7BF-4E33-AB41-AD13742F19FF}"/>
    <cellStyle name="Comma 10 3 16 2" xfId="26916" xr:uid="{4EB9CE97-282A-4D73-88BF-FD736631FB94}"/>
    <cellStyle name="Comma 10 3 17" xfId="6748" xr:uid="{1C802D8E-0BD5-4479-9158-9B9A3C38315E}"/>
    <cellStyle name="Comma 10 3 17 2" xfId="26917" xr:uid="{C4C5C8E9-0B28-432C-8392-97C19FDB6448}"/>
    <cellStyle name="Comma 10 3 18" xfId="26909" xr:uid="{1E2EF3E4-4AD6-4095-9F41-1BF4E9F2B332}"/>
    <cellStyle name="Comma 10 3 2" xfId="6749" xr:uid="{617599E2-02A0-4030-988A-2A415E959B62}"/>
    <cellStyle name="Comma 10 3 2 2" xfId="26918" xr:uid="{12A3A513-019C-46ED-8A89-734D873F4C1E}"/>
    <cellStyle name="Comma 10 3 3" xfId="6750" xr:uid="{58E560E3-8516-443D-A750-2C564B810706}"/>
    <cellStyle name="Comma 10 3 3 2" xfId="26919" xr:uid="{7A496260-FA88-4892-A90D-B6538D4B0F95}"/>
    <cellStyle name="Comma 10 3 4" xfId="6751" xr:uid="{7CCFEFA5-65CF-4229-8286-A5D866530DF2}"/>
    <cellStyle name="Comma 10 3 4 2" xfId="26920" xr:uid="{45BCE50B-F6C1-423C-A202-0B745BEE2891}"/>
    <cellStyle name="Comma 10 3 5" xfId="6752" xr:uid="{707BCABB-AE9B-47C6-8534-A8D3EEF50BAE}"/>
    <cellStyle name="Comma 10 3 5 2" xfId="26921" xr:uid="{3BFF3E22-097C-4C67-9171-41289D280DD8}"/>
    <cellStyle name="Comma 10 3 6" xfId="6753" xr:uid="{0BD9EB1C-07F6-4533-88A4-E5488691764B}"/>
    <cellStyle name="Comma 10 3 6 2" xfId="26922" xr:uid="{1D05FF38-81CA-47B5-93FD-ED4FE61E6E82}"/>
    <cellStyle name="Comma 10 3 7" xfId="6754" xr:uid="{1CAAC205-C5B8-4F94-9D78-1B54DC451343}"/>
    <cellStyle name="Comma 10 3 7 2" xfId="26923" xr:uid="{996A6E46-5E0A-4E00-B070-C7242395CDD6}"/>
    <cellStyle name="Comma 10 3 8" xfId="6755" xr:uid="{4AB4877C-663C-46BF-B620-A5942EB5A4F4}"/>
    <cellStyle name="Comma 10 3 8 2" xfId="26924" xr:uid="{D645F747-AD48-4791-AB44-FF5A5A03A8A3}"/>
    <cellStyle name="Comma 10 3 9" xfId="6756" xr:uid="{0FDA7502-3A93-421A-BE97-4D82E4398435}"/>
    <cellStyle name="Comma 10 3 9 2" xfId="26925" xr:uid="{5122C2A9-A40D-41DA-8E7A-3FD92FDEF2F4}"/>
    <cellStyle name="Comma 10 4" xfId="6757" xr:uid="{919F6D4F-9316-4ABA-A02D-A5916E202A65}"/>
    <cellStyle name="Comma 10 4 10" xfId="6758" xr:uid="{C3FBEFB1-D903-447A-BB3E-EC736FF29634}"/>
    <cellStyle name="Comma 10 4 10 2" xfId="26927" xr:uid="{7B385EAE-63D2-4DB3-BE44-1D1C3E9A13B3}"/>
    <cellStyle name="Comma 10 4 11" xfId="6759" xr:uid="{7425BBC8-12E9-418D-9F4E-E7A0301A5ED6}"/>
    <cellStyle name="Comma 10 4 11 2" xfId="26928" xr:uid="{F189056F-E0BB-4B9D-AEE2-AB2E7B12A539}"/>
    <cellStyle name="Comma 10 4 12" xfId="6760" xr:uid="{03A060D5-3F3D-4F60-8F12-A6387130533D}"/>
    <cellStyle name="Comma 10 4 12 2" xfId="26929" xr:uid="{44D0DAE6-2F3F-42F4-862D-FD21B0189872}"/>
    <cellStyle name="Comma 10 4 13" xfId="6761" xr:uid="{D3E06302-28F3-4ECE-BFA3-4EE24B565F3D}"/>
    <cellStyle name="Comma 10 4 13 2" xfId="26930" xr:uid="{AF9C9378-EB39-495D-A6F5-56AFDB15C018}"/>
    <cellStyle name="Comma 10 4 14" xfId="6762" xr:uid="{90911AB6-CFAD-4753-8137-C6AB184A0FA4}"/>
    <cellStyle name="Comma 10 4 14 2" xfId="26931" xr:uid="{C2A6A752-922B-4722-95E8-2F8D07BFEDD9}"/>
    <cellStyle name="Comma 10 4 15" xfId="6763" xr:uid="{C51C6971-AFFA-4F7E-867A-0535955B8E87}"/>
    <cellStyle name="Comma 10 4 15 2" xfId="26932" xr:uid="{67CAFB09-C3E0-42CB-A62A-4B4D98CE39DD}"/>
    <cellStyle name="Comma 10 4 16" xfId="6764" xr:uid="{2251D3E4-D233-4301-A44F-3A8C35AFB1E3}"/>
    <cellStyle name="Comma 10 4 16 2" xfId="26933" xr:uid="{EB06B289-DA0E-4893-912B-C40430D59125}"/>
    <cellStyle name="Comma 10 4 17" xfId="6765" xr:uid="{0216FCF9-6B76-4455-8BEF-8E55662481C9}"/>
    <cellStyle name="Comma 10 4 17 2" xfId="26934" xr:uid="{18D741A2-60CB-41E3-925C-9F9645BD4261}"/>
    <cellStyle name="Comma 10 4 18" xfId="26926" xr:uid="{96801C6D-7781-4A7D-AD88-CD09EA802F3C}"/>
    <cellStyle name="Comma 10 4 2" xfId="6766" xr:uid="{D48A3D39-5A35-49CD-8CA4-755006110067}"/>
    <cellStyle name="Comma 10 4 2 2" xfId="26935" xr:uid="{22C86C99-EA92-4FDA-9204-851F2E9449CC}"/>
    <cellStyle name="Comma 10 4 3" xfId="6767" xr:uid="{FEF9568D-90D6-4CAB-A04B-997ED53CFFF7}"/>
    <cellStyle name="Comma 10 4 3 2" xfId="26936" xr:uid="{33C38E43-F5E6-491A-A0EF-1EAF7DB95CFF}"/>
    <cellStyle name="Comma 10 4 4" xfId="6768" xr:uid="{EAF49D0F-D11C-471E-9670-B32F4A593962}"/>
    <cellStyle name="Comma 10 4 4 2" xfId="26937" xr:uid="{7B5A6989-5D1E-4F5B-A592-87F3FAC5A8FC}"/>
    <cellStyle name="Comma 10 4 5" xfId="6769" xr:uid="{C1DF8346-CF38-4460-A36B-6121E69DB200}"/>
    <cellStyle name="Comma 10 4 5 2" xfId="26938" xr:uid="{22221712-92F6-4FB3-AEED-ADF237C920EE}"/>
    <cellStyle name="Comma 10 4 6" xfId="6770" xr:uid="{8CC0D5C7-F8BB-49D2-B57E-16520C8F4C00}"/>
    <cellStyle name="Comma 10 4 6 2" xfId="26939" xr:uid="{77CD16EB-D387-4ECF-91C5-75CF6E9E877A}"/>
    <cellStyle name="Comma 10 4 7" xfId="6771" xr:uid="{DF331517-4DBA-4730-8B1F-0EB57E983272}"/>
    <cellStyle name="Comma 10 4 7 2" xfId="26940" xr:uid="{BC097B5F-7B9A-47BC-9E7A-745BFBB1493A}"/>
    <cellStyle name="Comma 10 4 8" xfId="6772" xr:uid="{CB9A3D6F-7153-4D5B-B091-FA8C6CEB845F}"/>
    <cellStyle name="Comma 10 4 8 2" xfId="26941" xr:uid="{58AED9BB-6FBC-46FE-B4BC-C7CBB5774494}"/>
    <cellStyle name="Comma 10 4 9" xfId="6773" xr:uid="{4BA9DF46-EDF6-4BC6-A7F5-3C55CBDD490F}"/>
    <cellStyle name="Comma 10 4 9 2" xfId="26942" xr:uid="{6A1432EF-E4ED-47B8-9DBD-FA445993E298}"/>
    <cellStyle name="Comma 10 5" xfId="6774" xr:uid="{A8C75E1F-012D-4B9C-A82D-90D0D0AA8077}"/>
    <cellStyle name="Comma 10 5 10" xfId="6775" xr:uid="{B226074A-B116-49F1-88CE-9C02712C88E7}"/>
    <cellStyle name="Comma 10 5 10 2" xfId="26944" xr:uid="{5FEA93FF-50E5-49DE-AE93-D9B1BF9FFE0A}"/>
    <cellStyle name="Comma 10 5 11" xfId="6776" xr:uid="{C39BD677-C54C-4336-B197-0AE1012C91D6}"/>
    <cellStyle name="Comma 10 5 11 2" xfId="26945" xr:uid="{3849135C-236A-4840-9AE6-4D36BF60CB25}"/>
    <cellStyle name="Comma 10 5 12" xfId="6777" xr:uid="{B0B20661-2B9F-4F07-8B15-8FF0DBB231C8}"/>
    <cellStyle name="Comma 10 5 12 2" xfId="26946" xr:uid="{69623D81-77A1-4F7D-8254-9F501EAE6974}"/>
    <cellStyle name="Comma 10 5 13" xfId="6778" xr:uid="{41C83FF0-695D-48D9-82AF-F1F619341EDA}"/>
    <cellStyle name="Comma 10 5 13 2" xfId="26947" xr:uid="{4C8964F5-B893-43FE-A821-F388CB4FD064}"/>
    <cellStyle name="Comma 10 5 14" xfId="6779" xr:uid="{5EDA4536-2B28-49EE-9EE4-9E7CFCBEFC7D}"/>
    <cellStyle name="Comma 10 5 14 2" xfId="26948" xr:uid="{D148D65B-8B3F-483F-8DD4-839708A3F9BB}"/>
    <cellStyle name="Comma 10 5 15" xfId="6780" xr:uid="{D9EE2BB9-3366-4D3F-BF01-D8475746367B}"/>
    <cellStyle name="Comma 10 5 15 2" xfId="26949" xr:uid="{0119E14B-74B8-42DB-A001-698B49644A76}"/>
    <cellStyle name="Comma 10 5 16" xfId="6781" xr:uid="{5F9F2747-6707-4C16-A753-C91E5F55B5BC}"/>
    <cellStyle name="Comma 10 5 16 2" xfId="26950" xr:uid="{A5627AD4-4521-40CF-87FF-0EF8399CFF62}"/>
    <cellStyle name="Comma 10 5 17" xfId="6782" xr:uid="{A1B68819-8CDD-4DEF-B2BE-CFA82A548336}"/>
    <cellStyle name="Comma 10 5 17 2" xfId="26951" xr:uid="{AE5E4ABC-3D22-457D-AE86-70CBC95BA7BD}"/>
    <cellStyle name="Comma 10 5 18" xfId="26943" xr:uid="{34D051E4-E74B-4B57-AF11-1FFCBEB6671C}"/>
    <cellStyle name="Comma 10 5 2" xfId="6783" xr:uid="{90E35079-7E9F-4569-A492-F5F17381D169}"/>
    <cellStyle name="Comma 10 5 2 2" xfId="26952" xr:uid="{D7888312-3800-4139-BB5D-FE8AC4A5DDA4}"/>
    <cellStyle name="Comma 10 5 3" xfId="6784" xr:uid="{2980B332-BAFE-4DC9-B10E-C43241E22CBE}"/>
    <cellStyle name="Comma 10 5 3 2" xfId="26953" xr:uid="{38F2C693-BEB5-4C88-8446-41D5EC7251C6}"/>
    <cellStyle name="Comma 10 5 4" xfId="6785" xr:uid="{D0229127-1074-4B4B-8D7D-4C7F351FF371}"/>
    <cellStyle name="Comma 10 5 4 2" xfId="26954" xr:uid="{31AC3027-378B-4F8B-AC6D-510D60932DEA}"/>
    <cellStyle name="Comma 10 5 5" xfId="6786" xr:uid="{1642935A-20B3-48C3-A2B2-D6441468BD2F}"/>
    <cellStyle name="Comma 10 5 5 2" xfId="26955" xr:uid="{5B48CC4B-ADDF-49D3-AF53-6ADA0F9AEC10}"/>
    <cellStyle name="Comma 10 5 6" xfId="6787" xr:uid="{DECC3A13-0E4D-4EB8-A048-1F925A30A5F5}"/>
    <cellStyle name="Comma 10 5 6 2" xfId="26956" xr:uid="{F1091A02-19DE-4311-8986-013CEB367447}"/>
    <cellStyle name="Comma 10 5 7" xfId="6788" xr:uid="{FA241FB2-7C08-4BEF-BB94-01DAB4894161}"/>
    <cellStyle name="Comma 10 5 7 2" xfId="26957" xr:uid="{41C061AA-EFF9-44B4-B175-6F615354E530}"/>
    <cellStyle name="Comma 10 5 8" xfId="6789" xr:uid="{E083212D-DEFC-41B0-A788-4FFBDA34E7BC}"/>
    <cellStyle name="Comma 10 5 8 2" xfId="26958" xr:uid="{DD3BDF0F-54A7-46AD-A8F3-2A3891F0565C}"/>
    <cellStyle name="Comma 10 5 9" xfId="6790" xr:uid="{43A1E7A5-8FA7-463C-9C8A-85F67D4BFE94}"/>
    <cellStyle name="Comma 10 5 9 2" xfId="26959" xr:uid="{825EBDAE-076C-4B5F-9693-B8CF19ADFCB1}"/>
    <cellStyle name="Comma 10 6" xfId="6791" xr:uid="{5E4143EE-42C4-47FB-A5D6-14D28D5B8EDC}"/>
    <cellStyle name="Comma 10 6 10" xfId="6792" xr:uid="{398A7900-8894-4667-8F6E-4D692207E493}"/>
    <cellStyle name="Comma 10 6 10 2" xfId="26961" xr:uid="{0F8BA952-09A9-4777-9729-470DABEB2A2E}"/>
    <cellStyle name="Comma 10 6 11" xfId="6793" xr:uid="{1A27EA3C-F5BC-4CB0-A6DD-EEDA1008628B}"/>
    <cellStyle name="Comma 10 6 11 2" xfId="26962" xr:uid="{8A801088-C20A-4EB0-9847-41A0E9DCB171}"/>
    <cellStyle name="Comma 10 6 12" xfId="6794" xr:uid="{C48F1F84-7A9C-4CC2-93B7-E3A7D43940CB}"/>
    <cellStyle name="Comma 10 6 12 2" xfId="26963" xr:uid="{479E26B7-8F56-452D-8064-D6C05E920788}"/>
    <cellStyle name="Comma 10 6 13" xfId="6795" xr:uid="{83E7C239-92ED-4F70-8E3A-BA9C9194A83B}"/>
    <cellStyle name="Comma 10 6 13 2" xfId="26964" xr:uid="{A26CE5D7-AB10-46B0-A9B0-81E41FE77F9C}"/>
    <cellStyle name="Comma 10 6 14" xfId="6796" xr:uid="{F64EB5EB-F0CA-40D5-A20C-C891F0850C97}"/>
    <cellStyle name="Comma 10 6 14 2" xfId="26965" xr:uid="{652BC70A-5C23-41C7-922C-AF8EFDEEDBE3}"/>
    <cellStyle name="Comma 10 6 15" xfId="6797" xr:uid="{15C89DDB-5918-4BA6-8499-163B4560B90E}"/>
    <cellStyle name="Comma 10 6 15 2" xfId="26966" xr:uid="{049979B6-50CE-4F90-B39C-F7156C641EE6}"/>
    <cellStyle name="Comma 10 6 16" xfId="6798" xr:uid="{C05A52E6-B2D3-49AC-90DC-55D4E6FB6DD1}"/>
    <cellStyle name="Comma 10 6 16 2" xfId="26967" xr:uid="{18C8B7B7-91AC-4B05-93F5-6E29E0B9B901}"/>
    <cellStyle name="Comma 10 6 17" xfId="6799" xr:uid="{8049EFFB-30A5-42E2-99F3-06861004C1EB}"/>
    <cellStyle name="Comma 10 6 17 2" xfId="26968" xr:uid="{921C82A1-F50C-4CFB-9C8B-BD1A43B31612}"/>
    <cellStyle name="Comma 10 6 18" xfId="26960" xr:uid="{E3B66224-5B05-4706-9DE3-7B099739ED5A}"/>
    <cellStyle name="Comma 10 6 2" xfId="6800" xr:uid="{30C87C41-9C56-49EF-83EA-7101520D8457}"/>
    <cellStyle name="Comma 10 6 2 2" xfId="26969" xr:uid="{47E0CD88-945E-463E-AF4F-891D1D02D4C6}"/>
    <cellStyle name="Comma 10 6 3" xfId="6801" xr:uid="{7C3199D7-E74C-4321-8978-7C0E3D439BC2}"/>
    <cellStyle name="Comma 10 6 3 2" xfId="26970" xr:uid="{06337D12-134A-4613-85C0-3B7053C3DA88}"/>
    <cellStyle name="Comma 10 6 4" xfId="6802" xr:uid="{C78BE34C-33F9-4AF4-92AD-63FBBC58164F}"/>
    <cellStyle name="Comma 10 6 4 2" xfId="26971" xr:uid="{9CA5E5BB-F604-459B-805D-AE837D758C95}"/>
    <cellStyle name="Comma 10 6 5" xfId="6803" xr:uid="{BCCDC662-E034-4A8E-BA63-6A2D13982E95}"/>
    <cellStyle name="Comma 10 6 5 2" xfId="26972" xr:uid="{4F7BD1E6-6B03-41FC-89D1-90AEDE95A15A}"/>
    <cellStyle name="Comma 10 6 6" xfId="6804" xr:uid="{905F622E-BFE9-458A-9075-6726C562B386}"/>
    <cellStyle name="Comma 10 6 6 2" xfId="26973" xr:uid="{DB5C67FE-12B3-4FA8-AF76-E55340447EB2}"/>
    <cellStyle name="Comma 10 6 7" xfId="6805" xr:uid="{4659E466-A714-49C0-88B7-F6CF1CAEAD20}"/>
    <cellStyle name="Comma 10 6 7 2" xfId="26974" xr:uid="{49EF5F7F-299E-4A60-B24D-C4DB5FAE0146}"/>
    <cellStyle name="Comma 10 6 8" xfId="6806" xr:uid="{3663F093-8A7B-404A-92E0-5F50B1155FD0}"/>
    <cellStyle name="Comma 10 6 8 2" xfId="26975" xr:uid="{7CD8399D-BFE9-4F38-B93C-4ED7D045B07C}"/>
    <cellStyle name="Comma 10 6 9" xfId="6807" xr:uid="{10A742D2-FDEC-438E-BFE4-0A47139EEE97}"/>
    <cellStyle name="Comma 10 6 9 2" xfId="26976" xr:uid="{D71ABCC2-12A5-475E-99C7-94E3BED06272}"/>
    <cellStyle name="Comma 10 7" xfId="6808" xr:uid="{BD5D2F5D-0EF6-4B09-9C0B-CDE945BDD212}"/>
    <cellStyle name="Comma 10 7 10" xfId="6809" xr:uid="{1293D6EA-C9F4-4B9B-86AB-ECFF79E7C779}"/>
    <cellStyle name="Comma 10 7 10 2" xfId="26978" xr:uid="{CB7EDA2A-D6DD-48E3-B9BF-BA717F4ABAC1}"/>
    <cellStyle name="Comma 10 7 11" xfId="6810" xr:uid="{FC53F09A-F023-45F8-A920-63E53E8548BB}"/>
    <cellStyle name="Comma 10 7 11 2" xfId="26979" xr:uid="{9C77B711-3B3F-404E-A860-5E459C86709E}"/>
    <cellStyle name="Comma 10 7 12" xfId="6811" xr:uid="{65000C41-B5F8-4B86-8973-7846AD173CC0}"/>
    <cellStyle name="Comma 10 7 12 2" xfId="26980" xr:uid="{0FA6FE4B-4DE1-453E-8660-6DF7D99040E4}"/>
    <cellStyle name="Comma 10 7 13" xfId="6812" xr:uid="{115D223D-209E-4377-8A64-ED92C4695FFA}"/>
    <cellStyle name="Comma 10 7 13 2" xfId="26981" xr:uid="{7FBD79D8-0B1B-4FFC-AA90-5EDA6E2AFF17}"/>
    <cellStyle name="Comma 10 7 14" xfId="6813" xr:uid="{64D898A6-6583-40A0-8151-0C0C7A205662}"/>
    <cellStyle name="Comma 10 7 14 2" xfId="26982" xr:uid="{3D5A43F6-AEEC-421A-B1D2-D3C9437954A5}"/>
    <cellStyle name="Comma 10 7 15" xfId="6814" xr:uid="{B6D59182-563C-4960-B2D1-C4D3094C87B4}"/>
    <cellStyle name="Comma 10 7 15 2" xfId="26983" xr:uid="{99AD9BDC-4A3E-4F94-B706-F90F130801CC}"/>
    <cellStyle name="Comma 10 7 16" xfId="6815" xr:uid="{1C4ADA55-126E-4FFE-90A3-61FF0D2D73AA}"/>
    <cellStyle name="Comma 10 7 16 2" xfId="26984" xr:uid="{5ECD446A-37B7-4079-93C2-8963A642A0CD}"/>
    <cellStyle name="Comma 10 7 17" xfId="6816" xr:uid="{5D5CC1AD-DAD7-4814-B34B-8B086A39F976}"/>
    <cellStyle name="Comma 10 7 17 2" xfId="26985" xr:uid="{98F5402F-51F3-4996-92C3-C47139E93208}"/>
    <cellStyle name="Comma 10 7 18" xfId="26977" xr:uid="{909E6344-71F3-4F9B-98B0-74E205BC48CB}"/>
    <cellStyle name="Comma 10 7 2" xfId="6817" xr:uid="{1A0C6CC1-2B67-449B-95BA-8667A94BD124}"/>
    <cellStyle name="Comma 10 7 2 2" xfId="26986" xr:uid="{B0ED8EB5-4EA1-44D9-A70D-8DD51ACDC02A}"/>
    <cellStyle name="Comma 10 7 3" xfId="6818" xr:uid="{9717363B-CCB0-4FC7-B9F1-45A1E8B7B6C0}"/>
    <cellStyle name="Comma 10 7 3 2" xfId="26987" xr:uid="{AD461547-6E88-48D8-831E-89446677C571}"/>
    <cellStyle name="Comma 10 7 4" xfId="6819" xr:uid="{1F58A90C-45DD-4C50-98B3-3AF687243C67}"/>
    <cellStyle name="Comma 10 7 4 2" xfId="26988" xr:uid="{43BDA2C1-F000-41F4-ADCE-F91605B1A81D}"/>
    <cellStyle name="Comma 10 7 5" xfId="6820" xr:uid="{DC1A18EE-7CAA-4D53-8850-8FBF1B2BFC46}"/>
    <cellStyle name="Comma 10 7 5 2" xfId="26989" xr:uid="{71CAEFD4-7B4F-48AD-A040-DCFE10A8F5D2}"/>
    <cellStyle name="Comma 10 7 6" xfId="6821" xr:uid="{D0B68049-E8F9-49EC-B4BA-3709FD675E19}"/>
    <cellStyle name="Comma 10 7 6 2" xfId="26990" xr:uid="{9C7DC2E2-047D-48B2-A32D-40ED56E91899}"/>
    <cellStyle name="Comma 10 7 7" xfId="6822" xr:uid="{6BC30DC5-AC08-4AA7-988E-CB26F6797361}"/>
    <cellStyle name="Comma 10 7 7 2" xfId="26991" xr:uid="{DB286E37-75D6-4210-BD8C-BD6AD15F6105}"/>
    <cellStyle name="Comma 10 7 8" xfId="6823" xr:uid="{560AB842-3722-41DF-B98B-D11C18188A5A}"/>
    <cellStyle name="Comma 10 7 8 2" xfId="26992" xr:uid="{BE736F01-3B77-422A-8A91-3CA215791B48}"/>
    <cellStyle name="Comma 10 7 9" xfId="6824" xr:uid="{1D18313F-AC3B-476E-893D-CE951A5AB768}"/>
    <cellStyle name="Comma 10 7 9 2" xfId="26993" xr:uid="{DEEA6A87-45C1-48E6-A59B-01EAC5150253}"/>
    <cellStyle name="Comma 10 8" xfId="6825" xr:uid="{DCDCFE4A-E6E6-40BB-BE22-3980E0523384}"/>
    <cellStyle name="Comma 10 8 10" xfId="6826" xr:uid="{4ABFBC7A-A26D-4CDF-A2E2-8793D9752BE2}"/>
    <cellStyle name="Comma 10 8 10 2" xfId="26995" xr:uid="{D734451F-A26D-403D-B802-B52006646C88}"/>
    <cellStyle name="Comma 10 8 11" xfId="6827" xr:uid="{4DA4465F-C027-4884-A8F9-9C9D3B7D392D}"/>
    <cellStyle name="Comma 10 8 11 2" xfId="26996" xr:uid="{1506A5EA-010D-4222-973F-0A52AA3A68C9}"/>
    <cellStyle name="Comma 10 8 12" xfId="6828" xr:uid="{5FE2CA50-6121-4902-8BC4-303027A2DAE4}"/>
    <cellStyle name="Comma 10 8 12 2" xfId="26997" xr:uid="{46802081-3935-44D0-974F-7899D789811C}"/>
    <cellStyle name="Comma 10 8 13" xfId="6829" xr:uid="{1F10A569-D192-46BE-B8DB-CE257A74DEC1}"/>
    <cellStyle name="Comma 10 8 13 2" xfId="26998" xr:uid="{FF68620F-B1AE-40FE-93BB-DA9D0738A02D}"/>
    <cellStyle name="Comma 10 8 14" xfId="6830" xr:uid="{5392C313-0A24-4EC8-B3E9-9C20AC2843F5}"/>
    <cellStyle name="Comma 10 8 14 2" xfId="26999" xr:uid="{570A0A12-DC8C-4CB5-A0B7-E7D908C7EE8D}"/>
    <cellStyle name="Comma 10 8 15" xfId="6831" xr:uid="{92FBA4C9-7F65-46CC-A2C4-FD7501E00948}"/>
    <cellStyle name="Comma 10 8 15 2" xfId="27000" xr:uid="{71889EBA-96B0-429E-B158-04B45CAD2F52}"/>
    <cellStyle name="Comma 10 8 16" xfId="6832" xr:uid="{612009A2-C839-4049-BFF6-4D614CA79FDB}"/>
    <cellStyle name="Comma 10 8 16 2" xfId="27001" xr:uid="{4CE3C815-77B9-4B2E-83B4-AFF413E93096}"/>
    <cellStyle name="Comma 10 8 17" xfId="6833" xr:uid="{59CFA42C-68BB-4DC5-9668-9938086245CC}"/>
    <cellStyle name="Comma 10 8 17 2" xfId="27002" xr:uid="{130714C0-3D84-4F2B-BEFA-0C19C26EDC1E}"/>
    <cellStyle name="Comma 10 8 18" xfId="26994" xr:uid="{32D6BD9F-F83A-486C-AE8F-7A0AC9B7CD7F}"/>
    <cellStyle name="Comma 10 8 2" xfId="6834" xr:uid="{B899AB84-AE39-4EA1-AC75-E1A760F36057}"/>
    <cellStyle name="Comma 10 8 2 2" xfId="27003" xr:uid="{01A276EC-5E08-4580-83E8-01F0DBD7DE63}"/>
    <cellStyle name="Comma 10 8 3" xfId="6835" xr:uid="{FC674770-7C40-4C91-B257-9283F1258D89}"/>
    <cellStyle name="Comma 10 8 3 2" xfId="27004" xr:uid="{1182E12B-FE09-4DBC-BDBC-286FC643C5D1}"/>
    <cellStyle name="Comma 10 8 4" xfId="6836" xr:uid="{00BBF5D0-A5C5-40DF-85D6-38B9C4A5FDE1}"/>
    <cellStyle name="Comma 10 8 4 2" xfId="27005" xr:uid="{4AABC764-FF11-4B78-8FF3-ECE507924E3C}"/>
    <cellStyle name="Comma 10 8 5" xfId="6837" xr:uid="{BD35FC7F-5000-4C23-B2CF-F9ED203CC504}"/>
    <cellStyle name="Comma 10 8 5 2" xfId="27006" xr:uid="{06F79473-3030-4C5D-9C11-9AA6C32D3855}"/>
    <cellStyle name="Comma 10 8 6" xfId="6838" xr:uid="{580B6B2A-6921-4A83-AF76-CC5D99F98739}"/>
    <cellStyle name="Comma 10 8 6 2" xfId="27007" xr:uid="{21E21BFA-B425-4D55-84B9-EF199A041C3F}"/>
    <cellStyle name="Comma 10 8 7" xfId="6839" xr:uid="{6005783F-AD32-4585-9216-66196B3F896E}"/>
    <cellStyle name="Comma 10 8 7 2" xfId="27008" xr:uid="{DFF56A85-5C99-41FB-A784-A83E5812FBC7}"/>
    <cellStyle name="Comma 10 8 8" xfId="6840" xr:uid="{82F8340E-5AF2-4B8E-80DD-F17C14852B92}"/>
    <cellStyle name="Comma 10 8 8 2" xfId="27009" xr:uid="{B906A97B-5B19-402F-AB4F-65E5E7309907}"/>
    <cellStyle name="Comma 10 8 9" xfId="6841" xr:uid="{F308FE21-4578-49DF-B79D-E02C23D078E5}"/>
    <cellStyle name="Comma 10 8 9 2" xfId="27010" xr:uid="{4EA6DEFA-A89A-42A4-A300-8B1195C248C8}"/>
    <cellStyle name="Comma 10 9" xfId="7910" xr:uid="{72D3BE33-63BC-4C60-A94B-B77EF53DA8B0}"/>
    <cellStyle name="Comma 10 9 2" xfId="27117" xr:uid="{D9ADA062-32C5-40CD-82E7-E9E21792FA1C}"/>
    <cellStyle name="Comma 11" xfId="6842" xr:uid="{1336E669-C82F-4DE2-89C8-76174692C60B}"/>
    <cellStyle name="Comma 11 2" xfId="27011" xr:uid="{DB424DDB-1E2E-45FB-B1AA-30DDF3244FAA}"/>
    <cellStyle name="Comma 12" xfId="6843" xr:uid="{7DE2382A-81F9-42EB-87E9-14157CF40EAA}"/>
    <cellStyle name="Comma 12 2" xfId="27012" xr:uid="{40676F4E-9D64-4C53-818C-FE9F486FDE91}"/>
    <cellStyle name="Comma 13" xfId="6844" xr:uid="{015F45DB-0DB6-4182-BEA8-AB9D0644DF9E}"/>
    <cellStyle name="Comma 13 2" xfId="27013" xr:uid="{A63B56C4-C2A0-4408-9A0F-2764A4C6C1A8}"/>
    <cellStyle name="Comma 14" xfId="4524" xr:uid="{049FDF95-E868-40AA-86EA-95DF8BF52F76}"/>
    <cellStyle name="Comma 14 2" xfId="6845" xr:uid="{28040D08-B863-4444-A8B2-5D7D6738787A}"/>
    <cellStyle name="Comma 14 2 2" xfId="27014" xr:uid="{1893217E-7BF6-4E4E-BD04-F59FEF73FFFE}"/>
    <cellStyle name="Comma 15" xfId="6846" xr:uid="{C2120030-239F-4C05-94C6-90690D141D53}"/>
    <cellStyle name="Comma 15 2" xfId="27015" xr:uid="{D35A0E28-7A1D-4210-AF0E-18F96E10B8A1}"/>
    <cellStyle name="Comma 16" xfId="6847" xr:uid="{4578AB9A-3D53-4683-A529-3024AA277BB8}"/>
    <cellStyle name="Comma 16 2" xfId="27016" xr:uid="{FBAB1723-3495-49FE-A14A-BD6BC3E2C18F}"/>
    <cellStyle name="Comma 17" xfId="6848" xr:uid="{D50291A1-A81A-4179-9492-AC8D18996A16}"/>
    <cellStyle name="Comma 17 2" xfId="27017" xr:uid="{280B5C72-AD07-45E4-BDA6-438C5EEFE09E}"/>
    <cellStyle name="Comma 18" xfId="6849" xr:uid="{12DFBBBA-258F-4A92-864A-0A3FB269FBDF}"/>
    <cellStyle name="Comma 18 2" xfId="27018" xr:uid="{B2359175-9901-48BA-9E5E-245A5B8D4F89}"/>
    <cellStyle name="Comma 19" xfId="6850" xr:uid="{0382CD87-778A-4C64-9876-96738D5A1BDA}"/>
    <cellStyle name="Comma 19 2" xfId="27019" xr:uid="{AB3E7D1B-0715-4264-A1C7-E6ED26700129}"/>
    <cellStyle name="Comma 2" xfId="2830" xr:uid="{ABACD87C-2026-4315-881F-81DE3B9451DB}"/>
    <cellStyle name="Comma 2 10" xfId="4525" xr:uid="{1047FEBA-8448-4872-B206-05843CB573BE}"/>
    <cellStyle name="Comma 2 10 2" xfId="6851" xr:uid="{D3D4B660-14D4-43F0-BA3B-A1BFEF1E49BA}"/>
    <cellStyle name="Comma 2 10 3" xfId="26817" xr:uid="{4B2E5853-40E5-4CCB-A176-36D6691C6CA6}"/>
    <cellStyle name="Comma 2 11" xfId="4526" xr:uid="{A85D8350-E369-45B0-836C-E47C4D407C82}"/>
    <cellStyle name="Comma 2 11 2" xfId="6852" xr:uid="{592D939C-2667-41AD-96E6-F4C153051EAF}"/>
    <cellStyle name="Comma 2 11 3" xfId="26818" xr:uid="{0B427145-C8DE-42B2-A4F1-6322D3E919CD}"/>
    <cellStyle name="Comma 2 12" xfId="4527" xr:uid="{C3C9E565-D719-4D4B-A343-CA1DABA9CBAC}"/>
    <cellStyle name="Comma 2 12 2" xfId="6853" xr:uid="{4985AAF5-5E91-47AE-BE73-08C514FB2ACB}"/>
    <cellStyle name="Comma 2 12 3" xfId="26819" xr:uid="{05FFD5A0-FA47-4481-AA1F-4151954D42B5}"/>
    <cellStyle name="Comma 2 13" xfId="4528" xr:uid="{A9B681E2-A187-45D0-8F64-BE9176C712D3}"/>
    <cellStyle name="Comma 2 13 2" xfId="6854" xr:uid="{232CB095-04D6-41E1-BACA-48D6D80D89A9}"/>
    <cellStyle name="Comma 2 13 3" xfId="26820" xr:uid="{10D9FE01-8A6B-447A-8EAB-AC4313A616FF}"/>
    <cellStyle name="Comma 2 14" xfId="6855" xr:uid="{5595D467-EB43-4C4A-BCF6-6F1F12A98106}"/>
    <cellStyle name="Comma 2 15" xfId="6856" xr:uid="{5D2E04DF-5AAE-443F-B455-A909AAF9D0C1}"/>
    <cellStyle name="Comma 2 16" xfId="6857" xr:uid="{59866632-7059-4644-BE1B-9A56EA595052}"/>
    <cellStyle name="Comma 2 17" xfId="6858" xr:uid="{4F26E90C-C323-4236-89D4-65A9226D8531}"/>
    <cellStyle name="Comma 2 17 2" xfId="27020" xr:uid="{FA39AF83-3E79-460C-9256-DAD3DDD51E99}"/>
    <cellStyle name="Comma 2 18" xfId="6859" xr:uid="{B9DE6B22-F053-46D5-8ECC-69FDA8A0431A}"/>
    <cellStyle name="Comma 2 18 2" xfId="27021" xr:uid="{9DCACCC6-2EE1-41AD-83BE-5348AF514E17}"/>
    <cellStyle name="Comma 2 19" xfId="6860" xr:uid="{796A1035-5F27-480C-9D1C-812618E4898C}"/>
    <cellStyle name="Comma 2 19 2" xfId="6861" xr:uid="{BFBD85C7-A249-412E-BF11-21A33F54C679}"/>
    <cellStyle name="Comma 2 19 2 2" xfId="27023" xr:uid="{DDF2F1B3-AE8D-47A2-926E-BE178A5BD3B9}"/>
    <cellStyle name="Comma 2 19 3" xfId="7911" xr:uid="{4A65EBC3-B2E0-403C-9079-08A23720971F}"/>
    <cellStyle name="Comma 2 19 3 2" xfId="7912" xr:uid="{30954C28-6BD4-425A-8E44-4059AD813700}"/>
    <cellStyle name="Comma 2 19 3 2 2" xfId="27119" xr:uid="{3B660B60-F870-4E0D-B1D3-5E6E1DDC29CA}"/>
    <cellStyle name="Comma 2 19 3 3" xfId="7913" xr:uid="{9EBE163B-6B0A-44EF-93F1-0167A2626F76}"/>
    <cellStyle name="Comma 2 19 3 3 2" xfId="27120" xr:uid="{5176E8DC-D9E1-4003-B8ED-16B14DE3D711}"/>
    <cellStyle name="Comma 2 19 3 4" xfId="27118" xr:uid="{CB57022B-9F06-4729-B8DE-B8AE43BF48C7}"/>
    <cellStyle name="Comma 2 19 4" xfId="7914" xr:uid="{8BCAFDA0-EF3E-4F4D-85B6-263FE903C84D}"/>
    <cellStyle name="Comma 2 19 4 2" xfId="27121" xr:uid="{7FB62F09-2445-4C41-8CA0-3CEE8FBA0B7C}"/>
    <cellStyle name="Comma 2 19 5" xfId="7915" xr:uid="{8E8E264E-267A-46F5-B3DD-C89194B9AEE1}"/>
    <cellStyle name="Comma 2 19 5 2" xfId="27122" xr:uid="{0C6B62F7-CD0B-459C-8965-FB5AA0C5080C}"/>
    <cellStyle name="Comma 2 19 6" xfId="27022" xr:uid="{FE1AF4F1-ECCA-4E4F-8DAD-8E9B4DCD0FCE}"/>
    <cellStyle name="Comma 2 2" xfId="3161" xr:uid="{E7D14814-2191-4CF4-A296-35673013E40A}"/>
    <cellStyle name="Comma 2 2 2" xfId="3162" xr:uid="{7C14A6BE-E8C4-4A56-9821-027D75E731AC}"/>
    <cellStyle name="Comma 2 2 2 2" xfId="3163" xr:uid="{00F15A8A-0BF8-4E60-A2F5-C5D2E8A30374}"/>
    <cellStyle name="Comma 2 2 2 2 2" xfId="26779" xr:uid="{5083337E-9ED0-4DB0-8C33-874F152D706F}"/>
    <cellStyle name="Comma 2 2 2 3" xfId="3164" xr:uid="{E21597FB-7428-4786-8C64-8B8039B0A4CD}"/>
    <cellStyle name="Comma 2 2 2 3 2" xfId="26780" xr:uid="{86816B8A-93E2-463E-9341-A06ADEF82C14}"/>
    <cellStyle name="Comma 2 2 2 4" xfId="4529" xr:uid="{1A7B14D1-F7DC-45C9-BBF4-CEE2789D021C}"/>
    <cellStyle name="Comma 2 2 2 4 2" xfId="4530" xr:uid="{D2D8DA78-63D6-4A36-88C0-3338E7687B4F}"/>
    <cellStyle name="Comma 2 2 2 4 2 2" xfId="26822" xr:uid="{AB2A6A8B-9C06-41A8-8FE0-8FCCD98F2830}"/>
    <cellStyle name="Comma 2 2 2 4 3" xfId="4531" xr:uid="{83A28A52-4559-40FE-8197-E926E7A34412}"/>
    <cellStyle name="Comma 2 2 2 4 3 2" xfId="26823" xr:uid="{E66B4ADE-92E3-4B89-AF4D-7FEE6628EB93}"/>
    <cellStyle name="Comma 2 2 2 4 4" xfId="26821" xr:uid="{57DB9082-25A1-4505-BD86-0060712F323C}"/>
    <cellStyle name="Comma 2 2 2 5" xfId="4532" xr:uid="{B212B1FC-EC6F-4A67-A813-F6B45FA13A88}"/>
    <cellStyle name="Comma 2 2 2 5 2" xfId="26824" xr:uid="{0F5FD8E2-9823-40EC-AC88-6E094D5EA5E4}"/>
    <cellStyle name="Comma 2 2 2 6" xfId="6863" xr:uid="{2FE01F90-BDA1-4DE8-AA82-41E8A7ED1A1D}"/>
    <cellStyle name="Comma 2 2 2 7" xfId="26778" xr:uid="{95E37B21-678B-4E16-8E96-F8C5E07ACD35}"/>
    <cellStyle name="Comma 2 2 3" xfId="3165" xr:uid="{560AB395-F0B4-4D12-ABD9-953DDEA2B59A}"/>
    <cellStyle name="Comma 2 2 3 2" xfId="3166" xr:uid="{E7260621-13B8-4920-B835-641FA9AA3AAF}"/>
    <cellStyle name="Comma 2 2 3 2 2" xfId="26782" xr:uid="{C2C3703F-5554-4466-915E-FAE78F17B5C3}"/>
    <cellStyle name="Comma 2 2 3 3" xfId="3167" xr:uid="{68BA2082-0478-4F0E-87F1-2617470D980D}"/>
    <cellStyle name="Comma 2 2 3 3 2" xfId="26783" xr:uid="{518AC78C-C66F-4AEF-B673-7473D02C0B69}"/>
    <cellStyle name="Comma 2 2 3 4" xfId="3329" xr:uid="{F68EC839-406E-42EA-A763-FDCB2E32118C}"/>
    <cellStyle name="Comma 2 2 3 4 2" xfId="4533" xr:uid="{3029790A-BFFC-4A8F-8307-9579B74F75E1}"/>
    <cellStyle name="Comma 2 2 3 4 2 2" xfId="26825" xr:uid="{72366287-F997-46DD-9AA3-4736CAAA1CEA}"/>
    <cellStyle name="Comma 2 2 3 4 3" xfId="26809" xr:uid="{4357588B-DB70-490A-A011-FB48825BCDB3}"/>
    <cellStyle name="Comma 2 2 3 5" xfId="6864" xr:uid="{D7A5C1A8-895E-494E-A69F-9D1ECECE2610}"/>
    <cellStyle name="Comma 2 2 3 5 2" xfId="27024" xr:uid="{251FC775-B7BA-4E56-8BD4-9706E3F5DF86}"/>
    <cellStyle name="Comma 2 2 3 6" xfId="26781" xr:uid="{86C3E128-CA04-4CDA-A5A5-0B8299AFDCA1}"/>
    <cellStyle name="Comma 2 2 4" xfId="3168" xr:uid="{991AD6D2-74C4-4297-A907-1FBA094E7555}"/>
    <cellStyle name="Comma 2 2 4 2" xfId="4534" xr:uid="{9F04A5CC-43C3-40E0-852C-714A356D75DA}"/>
    <cellStyle name="Comma 2 2 4 2 2" xfId="26826" xr:uid="{D0CEDC7B-6C44-4956-941E-F0530EB7A0AA}"/>
    <cellStyle name="Comma 2 2 4 3" xfId="26784" xr:uid="{5C79AA5B-9A20-4A70-9D4A-7DD34806B8EE}"/>
    <cellStyle name="Comma 2 2 5" xfId="3169" xr:uid="{248DB823-D30F-40C0-B36A-9D0ACF87DB71}"/>
    <cellStyle name="Comma 2 2 5 2" xfId="26785" xr:uid="{149335C0-331B-4ED2-B3B9-B12B1717B0DB}"/>
    <cellStyle name="Comma 2 2 6" xfId="3328" xr:uid="{F4A50DBB-F612-4F55-849F-06ADA82ABD8F}"/>
    <cellStyle name="Comma 2 2 6 2" xfId="4535" xr:uid="{73303C66-E625-44B3-8F1B-F7EA37A62B69}"/>
    <cellStyle name="Comma 2 2 6 2 2" xfId="26827" xr:uid="{9FC6A561-430E-4265-9B0B-CAAC4240B408}"/>
    <cellStyle name="Comma 2 2 6 3" xfId="4536" xr:uid="{712FF3FC-91DE-4B55-8EB8-61A7CA42A143}"/>
    <cellStyle name="Comma 2 2 6 3 2" xfId="26828" xr:uid="{09FD9559-7C42-4CC2-BEE9-C4F7BAD3926B}"/>
    <cellStyle name="Comma 2 2 6 4" xfId="26808" xr:uid="{7E1E3172-4C18-4A86-B290-9BF276122445}"/>
    <cellStyle name="Comma 2 2 7" xfId="4537" xr:uid="{088FF154-4E0A-4563-8BDB-9CA79BCFA321}"/>
    <cellStyle name="Comma 2 2 7 2" xfId="26829" xr:uid="{C47D9E66-647E-4DDE-8088-B4A6F208B093}"/>
    <cellStyle name="Comma 2 2 8" xfId="6862" xr:uid="{8658E95B-BE69-45D4-A4E9-F5B4EF635831}"/>
    <cellStyle name="Comma 2 2 9" xfId="26777" xr:uid="{6A1BB281-A80C-4CE0-9A0B-62B4B58DCD4D}"/>
    <cellStyle name="Comma 2 20" xfId="6865" xr:uid="{A7359E49-29B9-4530-A9D3-E3C7F5A73747}"/>
    <cellStyle name="Comma 2 20 2" xfId="27025" xr:uid="{5E9A9780-6326-475D-BFAD-648118952228}"/>
    <cellStyle name="Comma 2 21" xfId="6866" xr:uid="{05653689-8CBF-4269-9E53-CB0C5AD83A80}"/>
    <cellStyle name="Comma 2 21 2" xfId="27026" xr:uid="{9860A850-D9F2-4346-AAE3-C36A75B6C144}"/>
    <cellStyle name="Comma 2 22" xfId="3160" xr:uid="{3F284D82-F451-4EF8-8E6D-20474493E269}"/>
    <cellStyle name="Comma 2 22 2" xfId="26776" xr:uid="{E07E0264-608B-471A-8CBA-EF83C886C9C4}"/>
    <cellStyle name="Comma 2 23" xfId="25979" xr:uid="{8144FD2A-5A7C-45A0-8F71-BEF967AE1603}"/>
    <cellStyle name="Comma 2 23 2" xfId="27309" xr:uid="{FBDBE19E-E0D6-4BDB-9231-E46B1AF00294}"/>
    <cellStyle name="Comma 2 24" xfId="26316" xr:uid="{0D6D428D-0CB7-4235-85DA-F0FF3171E943}"/>
    <cellStyle name="Comma 2 24 2" xfId="27534" xr:uid="{D3A38EED-C870-49E3-BA17-003D094578BB}"/>
    <cellStyle name="Comma 2 25" xfId="25431" xr:uid="{936BB376-C017-43B8-9587-26A6F641A5B1}"/>
    <cellStyle name="Comma 2 26" xfId="26638" xr:uid="{0AFDD2F7-5666-4EC8-97CA-4A920405C4BE}"/>
    <cellStyle name="Comma 2 3" xfId="3170" xr:uid="{B7FED033-690C-45EA-87B5-5B17868D635E}"/>
    <cellStyle name="Comma 2 3 2" xfId="3171" xr:uid="{0DB7AE93-C5EF-4814-9FCF-750F5E86ECB0}"/>
    <cellStyle name="Comma 2 3 2 2" xfId="3172" xr:uid="{198BE9CE-305B-4D48-8F5D-BC0FBE66BEE0}"/>
    <cellStyle name="Comma 2 3 2 2 2" xfId="26788" xr:uid="{C5499EB0-6B40-4695-95EF-B8C2551E5E89}"/>
    <cellStyle name="Comma 2 3 2 3" xfId="3173" xr:uid="{D2226825-D869-41F9-AD99-E7CD318FBC88}"/>
    <cellStyle name="Comma 2 3 2 3 2" xfId="26789" xr:uid="{33C2321F-AD38-4880-9C3F-963427EE0485}"/>
    <cellStyle name="Comma 2 3 2 4" xfId="3331" xr:uid="{34A813B9-8993-49F9-BA59-359AD9A9E991}"/>
    <cellStyle name="Comma 2 3 2 4 2" xfId="4539" xr:uid="{85458E9D-FC25-4A30-8171-502D1A3A353E}"/>
    <cellStyle name="Comma 2 3 2 4 2 2" xfId="26831" xr:uid="{024B0D24-55DF-4AA3-ABB6-9B2D572E99AE}"/>
    <cellStyle name="Comma 2 3 2 4 3" xfId="4540" xr:uid="{64C90E17-06C6-4447-AF3B-CA7534720380}"/>
    <cellStyle name="Comma 2 3 2 4 3 2" xfId="26832" xr:uid="{E080FC9A-AB7B-4FC6-A3F7-400B1B7677E5}"/>
    <cellStyle name="Comma 2 3 2 4 4" xfId="4538" xr:uid="{5CB16BFF-4263-4837-9044-8CCB9B9679F7}"/>
    <cellStyle name="Comma 2 3 2 4 4 2" xfId="26830" xr:uid="{4CFDAADA-38C2-41CF-B431-A06F8F58C23C}"/>
    <cellStyle name="Comma 2 3 2 4 5" xfId="26811" xr:uid="{B7E04D8E-B91E-4503-B812-A8B72E2BDE43}"/>
    <cellStyle name="Comma 2 3 2 5" xfId="4541" xr:uid="{25101497-9998-41B4-ADE8-AA2297F94309}"/>
    <cellStyle name="Comma 2 3 2 5 2" xfId="26833" xr:uid="{3DB9692B-CD52-4273-A7B6-7D349A77878A}"/>
    <cellStyle name="Comma 2 3 2 6" xfId="7916" xr:uid="{52095A37-3BFA-4B5A-BC3B-35FD7CC544DF}"/>
    <cellStyle name="Comma 2 3 2 7" xfId="26787" xr:uid="{9C28E728-4D5A-49C7-949F-E2996DABB035}"/>
    <cellStyle name="Comma 2 3 3" xfId="3174" xr:uid="{36AF4CF8-77BE-4679-914D-B1C771F091F7}"/>
    <cellStyle name="Comma 2 3 3 2" xfId="3175" xr:uid="{3EFD43EE-99DA-418B-A09E-3994AB6D6E3B}"/>
    <cellStyle name="Comma 2 3 3 2 2" xfId="26791" xr:uid="{62906B75-C2D0-47DE-A274-DF902FFF0910}"/>
    <cellStyle name="Comma 2 3 3 3" xfId="3176" xr:uid="{4AAC4E77-96E1-4F7D-B46D-19E698ABA1B6}"/>
    <cellStyle name="Comma 2 3 3 3 2" xfId="26792" xr:uid="{FCC589A8-7660-4FE5-90F6-40D555198BD2}"/>
    <cellStyle name="Comma 2 3 3 4" xfId="3332" xr:uid="{26C96545-7DA6-4451-8348-05F39B1DBC53}"/>
    <cellStyle name="Comma 2 3 3 4 2" xfId="4542" xr:uid="{191F70BC-9587-4441-9E6C-39CA2D9B8285}"/>
    <cellStyle name="Comma 2 3 3 4 2 2" xfId="26834" xr:uid="{AB7DAF94-DE69-425D-8EC9-6926B98C1AFD}"/>
    <cellStyle name="Comma 2 3 3 4 3" xfId="26812" xr:uid="{AEE8053E-4C1C-41F0-A3D5-68FA0380F8D0}"/>
    <cellStyle name="Comma 2 3 3 5" xfId="26790" xr:uid="{52D05EA0-27A9-4742-8014-EDDFE951EE35}"/>
    <cellStyle name="Comma 2 3 4" xfId="3177" xr:uid="{93B63D54-D89C-42B9-A5A2-0AFD6F2E74C0}"/>
    <cellStyle name="Comma 2 3 4 2" xfId="4543" xr:uid="{3AE3D9B8-1890-48B7-9A3B-8EB23AF2AB79}"/>
    <cellStyle name="Comma 2 3 4 2 2" xfId="26835" xr:uid="{E2D02E72-42A7-409D-AB41-AD25516F2C1A}"/>
    <cellStyle name="Comma 2 3 4 3" xfId="26793" xr:uid="{F0F9515C-2432-4F6D-A0A4-048B9393301E}"/>
    <cellStyle name="Comma 2 3 5" xfId="3178" xr:uid="{2BBF690D-BBEC-40CB-861C-52A74E9A11EF}"/>
    <cellStyle name="Comma 2 3 5 2" xfId="26794" xr:uid="{77DEAE73-F09D-4F74-9E97-FEF343FFE5E5}"/>
    <cellStyle name="Comma 2 3 6" xfId="3330" xr:uid="{620ECF1C-EE47-4F53-B053-389CC152121A}"/>
    <cellStyle name="Comma 2 3 6 2" xfId="4544" xr:uid="{5B6C80E5-42D1-41DE-AD39-D428F06BA04C}"/>
    <cellStyle name="Comma 2 3 6 2 2" xfId="26836" xr:uid="{C273648B-CF44-4BE5-B639-5BDBFB203FC4}"/>
    <cellStyle name="Comma 2 3 6 3" xfId="26810" xr:uid="{E14EA9E1-9FA3-4F3E-B263-7A806453B687}"/>
    <cellStyle name="Comma 2 3 7" xfId="6867" xr:uid="{40D98E66-AD54-4FB9-9636-290844D02A10}"/>
    <cellStyle name="Comma 2 3 8" xfId="26786" xr:uid="{78154F88-39B7-45F6-A8FE-9253B9246FAA}"/>
    <cellStyle name="Comma 2 4" xfId="3179" xr:uid="{B630A783-0771-42F1-86BD-9975989707D3}"/>
    <cellStyle name="Comma 2 4 2" xfId="3180" xr:uid="{1F0A9A30-1214-4E56-B75A-5F1E11552EE7}"/>
    <cellStyle name="Comma 2 4 2 2" xfId="7917" xr:uid="{38432125-4C92-4F42-9A22-72309DF8DCD4}"/>
    <cellStyle name="Comma 2 4 2 3" xfId="26796" xr:uid="{08261A81-CA72-4D25-B5B0-FB08F9C9C866}"/>
    <cellStyle name="Comma 2 4 3" xfId="3181" xr:uid="{B03BD314-BC34-4379-A4EF-52EB80126273}"/>
    <cellStyle name="Comma 2 4 3 2" xfId="7918" xr:uid="{21EAAC50-27C6-41B2-88C6-CDFEB95922C6}"/>
    <cellStyle name="Comma 2 4 3 2 2" xfId="27123" xr:uid="{AAC1A468-E007-488F-8C37-C104D4391CB2}"/>
    <cellStyle name="Comma 2 4 3 3" xfId="26797" xr:uid="{DA735B96-C722-4EBD-9821-7EA8A68C5DFE}"/>
    <cellStyle name="Comma 2 4 4" xfId="3333" xr:uid="{59032C0C-B6CC-452B-9573-2410E1F170F8}"/>
    <cellStyle name="Comma 2 4 4 2" xfId="4546" xr:uid="{F7B9AA9B-B074-4910-AE46-7B97090A77BE}"/>
    <cellStyle name="Comma 2 4 4 2 2" xfId="26838" xr:uid="{69A22787-5E29-4111-9906-DA9D64E65272}"/>
    <cellStyle name="Comma 2 4 4 3" xfId="4547" xr:uid="{2FCB0B1C-9F88-435E-82A2-950A6DE9EE4D}"/>
    <cellStyle name="Comma 2 4 4 3 2" xfId="26839" xr:uid="{29B3A1F0-521C-4778-9C85-55C91A3EE874}"/>
    <cellStyle name="Comma 2 4 4 4" xfId="4545" xr:uid="{B66A90BA-10C9-4D15-94E4-DF8765EA8EE6}"/>
    <cellStyle name="Comma 2 4 4 4 2" xfId="26837" xr:uid="{FF97EC44-AAF4-41EF-9519-FD128D6FEFEC}"/>
    <cellStyle name="Comma 2 4 4 5" xfId="26813" xr:uid="{B3164E99-AD8D-4A8F-9766-0B8F716D83A4}"/>
    <cellStyle name="Comma 2 4 5" xfId="4548" xr:uid="{F9E69CBD-B058-4589-9F7B-3735D1AB4943}"/>
    <cellStyle name="Comma 2 4 5 2" xfId="26840" xr:uid="{2EE6A069-72F2-47FB-B2F7-5984C4F59097}"/>
    <cellStyle name="Comma 2 4 6" xfId="6868" xr:uid="{43EE2E12-E967-41FD-80B5-DEF2521D5DA1}"/>
    <cellStyle name="Comma 2 4 6 2" xfId="7919" xr:uid="{55160D1A-6ACC-4762-84BA-0572F7C4A051}"/>
    <cellStyle name="Comma 2 4 6 2 2" xfId="27124" xr:uid="{9F80FC02-EBAA-4773-94FE-E0F7926DBFD6}"/>
    <cellStyle name="Comma 2 4 7" xfId="26795" xr:uid="{B5D2FBBD-778E-4A5C-B7A0-778DB5E300A8}"/>
    <cellStyle name="Comma 2 5" xfId="3182" xr:uid="{2A73F28D-F3D9-4B98-A74E-E0A778FBBF82}"/>
    <cellStyle name="Comma 2 5 2" xfId="3183" xr:uid="{98F5B648-8B83-4FE5-9609-962D47621E3E}"/>
    <cellStyle name="Comma 2 5 2 2" xfId="26799" xr:uid="{B45BF43B-B16B-46AC-B953-23EC464300B7}"/>
    <cellStyle name="Comma 2 5 3" xfId="3184" xr:uid="{A077D539-4C31-46AC-A60B-6F24669E9559}"/>
    <cellStyle name="Comma 2 5 3 2" xfId="26800" xr:uid="{6878F11E-78C8-4996-9F67-1C72CE1A32DF}"/>
    <cellStyle name="Comma 2 5 4" xfId="3334" xr:uid="{D20C3767-F5E1-4BAD-87C5-D984D6B8128A}"/>
    <cellStyle name="Comma 2 5 4 2" xfId="4549" xr:uid="{A896DE50-1FB0-4CEF-83DB-DD86E97EA144}"/>
    <cellStyle name="Comma 2 5 4 2 2" xfId="26841" xr:uid="{2EEE0979-2B6A-4576-8DE6-CF4705A9E3DD}"/>
    <cellStyle name="Comma 2 5 4 3" xfId="26814" xr:uid="{D3DE2E94-D2FE-4BCC-B958-7C9B6691F0C7}"/>
    <cellStyle name="Comma 2 5 5" xfId="6869" xr:uid="{F2DF1BF7-5091-4BD6-A768-097247CBF721}"/>
    <cellStyle name="Comma 2 5 6" xfId="26798" xr:uid="{FE347E21-DC05-4360-AFBE-D3F60DAF1832}"/>
    <cellStyle name="Comma 2 6" xfId="3185" xr:uid="{8978060E-D351-412A-A082-D288578B983D}"/>
    <cellStyle name="Comma 2 6 2" xfId="3335" xr:uid="{40F19246-F9B6-4561-ABC8-312B1543B01F}"/>
    <cellStyle name="Comma 2 6 2 2" xfId="4550" xr:uid="{19B8A20D-407B-4374-BA06-81F3F373CE41}"/>
    <cellStyle name="Comma 2 6 2 2 2" xfId="26842" xr:uid="{DCFB038E-C82F-4F38-9306-45BE3F38AFFA}"/>
    <cellStyle name="Comma 2 6 2 3" xfId="26815" xr:uid="{81F6F510-C529-4E8C-A3D1-CF40EA9F6B91}"/>
    <cellStyle name="Comma 2 6 3" xfId="6870" xr:uid="{8EA567DD-7FFC-49A0-829D-DE8165AEB1BA}"/>
    <cellStyle name="Comma 2 6 4" xfId="26801" xr:uid="{CD7DC8A0-7BAF-4AF3-8684-1805076C8EC8}"/>
    <cellStyle name="Comma 2 7" xfId="3186" xr:uid="{42015EEF-787F-4998-A7F3-412204D848A2}"/>
    <cellStyle name="Comma 2 7 2" xfId="3336" xr:uid="{12E450C2-1FF4-48D3-98E7-DB1824904A9B}"/>
    <cellStyle name="Comma 2 7 2 2" xfId="4551" xr:uid="{C713F185-5132-4C25-A0C8-6A3764DED54B}"/>
    <cellStyle name="Comma 2 7 2 2 2" xfId="26843" xr:uid="{14064369-A765-44B5-821C-766051EAE127}"/>
    <cellStyle name="Comma 2 7 2 3" xfId="26816" xr:uid="{3821283A-7684-455D-8C18-BB2F535C7700}"/>
    <cellStyle name="Comma 2 7 3" xfId="6871" xr:uid="{F846C69B-D3D1-478A-A7B9-2FE63210A685}"/>
    <cellStyle name="Comma 2 7 4" xfId="26802" xr:uid="{9C46AAC0-A9E9-4C4B-AA4E-60C23069C67C}"/>
    <cellStyle name="Comma 2 8" xfId="3327" xr:uid="{ABA399F3-AB92-4176-80E3-D24D4D940A7E}"/>
    <cellStyle name="Comma 2 8 2" xfId="4553" xr:uid="{EAC5BDEE-5D31-4406-BB1D-6AA1669D2A43}"/>
    <cellStyle name="Comma 2 8 2 2" xfId="26845" xr:uid="{A11EEE19-89F7-411B-8321-773D9C2E6D68}"/>
    <cellStyle name="Comma 2 8 3" xfId="4554" xr:uid="{268309E1-DFE0-4F62-8150-E0626C67910A}"/>
    <cellStyle name="Comma 2 8 3 2" xfId="26846" xr:uid="{05F692A5-39F8-438C-9FB0-EAF1F37F7555}"/>
    <cellStyle name="Comma 2 8 4" xfId="4552" xr:uid="{8843B982-8CA1-463A-B02B-187F9A3585A2}"/>
    <cellStyle name="Comma 2 8 4 2" xfId="7920" xr:uid="{701CB420-B0B8-4588-8653-D05AF11F426C}"/>
    <cellStyle name="Comma 2 8 4 3" xfId="26844" xr:uid="{F4637E82-5CA9-42F3-B5AA-08D04AE99786}"/>
    <cellStyle name="Comma 2 8 5" xfId="6872" xr:uid="{81F577B1-F58F-41C1-AF99-6AEBF5EA28AA}"/>
    <cellStyle name="Comma 2 8 6" xfId="26807" xr:uid="{5989A527-740B-4435-B18A-2395BEE686B4}"/>
    <cellStyle name="Comma 2 9" xfId="4555" xr:uid="{DE953990-A366-479D-9BF5-95455F0A9561}"/>
    <cellStyle name="Comma 2 9 2" xfId="6873" xr:uid="{625EB6C9-9DE9-42B0-A2D6-498754708035}"/>
    <cellStyle name="Comma 2 9 2 2" xfId="7922" xr:uid="{4BFA1A1C-8548-42FA-9F99-41300ABE9BC2}"/>
    <cellStyle name="Comma 2 9 2 2 2" xfId="27126" xr:uid="{C7859323-0F74-4F17-BAF5-58E8C2863B4E}"/>
    <cellStyle name="Comma 2 9 3" xfId="7923" xr:uid="{BBF88F3D-07BC-4C9B-AB42-BFCC77C64267}"/>
    <cellStyle name="Comma 2 9 4" xfId="7921" xr:uid="{5B9E6451-CA17-44BE-9794-6BB87BAD77E6}"/>
    <cellStyle name="Comma 2 9 4 2" xfId="27125" xr:uid="{54FE8C1E-343D-41AB-9758-F48D4D65D4F1}"/>
    <cellStyle name="Comma 2 9 5" xfId="26847" xr:uid="{4DCFC338-FDBC-403A-B7BA-B66B8DA0D7A7}"/>
    <cellStyle name="Comma 2_PrimaryEnergyPrices_TIMES" xfId="7924" xr:uid="{D88FA231-EF93-4615-AF4A-E8DB7525F019}"/>
    <cellStyle name="Comma 20" xfId="25436" xr:uid="{6B0753FA-4100-41DB-99D1-E17F90EA8977}"/>
    <cellStyle name="Comma 21" xfId="25590" xr:uid="{6076D46B-9952-4580-9DBD-FB91D2748000}"/>
    <cellStyle name="Comma 22" xfId="25592" xr:uid="{BBF3777F-6DA0-423B-BCA7-71DDD82E5BF2}"/>
    <cellStyle name="Comma 23" xfId="25650" xr:uid="{2D296491-449C-4017-90F2-1064B564A53B}"/>
    <cellStyle name="Comma 24" xfId="25652" xr:uid="{1318C643-BC78-4C34-8443-67823E2261D6}"/>
    <cellStyle name="Comma 25" xfId="25703" xr:uid="{893ADE78-3711-4F7A-A07B-47265488A8C8}"/>
    <cellStyle name="Comma 25 2" xfId="25780" xr:uid="{1C853C81-2BA6-47DD-8C12-F596FA967766}"/>
    <cellStyle name="Comma 25 3" xfId="27282" xr:uid="{D868972B-28C1-4926-9466-C1D08ED4597F}"/>
    <cellStyle name="Comma 26" xfId="25783" xr:uid="{AFEEFCD1-7D45-4C8B-9B14-B183D241EFA1}"/>
    <cellStyle name="Comma 27" xfId="26454" xr:uid="{FE835A9E-B4ED-4BFC-9699-F89BB1B769DC}"/>
    <cellStyle name="Comma 28" xfId="27677" xr:uid="{B2B683BB-8B58-4A8E-9BA7-4609595418E6}"/>
    <cellStyle name="Comma 29" xfId="27680" xr:uid="{0EAE1C32-CD4F-4314-9B63-A7FC6AF83336}"/>
    <cellStyle name="Comma 3" xfId="4556" xr:uid="{66D67117-CA84-476F-B3CE-75BA93C36AB9}"/>
    <cellStyle name="Comma 3 10" xfId="6875" xr:uid="{1BD44676-9CED-4B22-AFED-39F31242FDAD}"/>
    <cellStyle name="Comma 3 10 2" xfId="27028" xr:uid="{8C4CF583-E077-48E4-8BED-AA59BB7F27B7}"/>
    <cellStyle name="Comma 3 11" xfId="6874" xr:uid="{5FA6C5B5-BC06-4C7C-AEAA-315509CA8523}"/>
    <cellStyle name="Comma 3 11 2" xfId="27027" xr:uid="{EB961775-3A7B-4397-8481-E118E0027CD4}"/>
    <cellStyle name="Comma 3 2" xfId="4557" xr:uid="{A5A90FA4-7C93-47CE-9378-6A1E4DB380FE}"/>
    <cellStyle name="Comma 3 2 2" xfId="4558" xr:uid="{87258516-6FF5-4700-BF32-2091CC35A8D1}"/>
    <cellStyle name="Comma 3 2 2 2" xfId="7925" xr:uid="{8E22F8A3-9363-4FF2-B601-23B9FF394AD2}"/>
    <cellStyle name="Comma 3 2 2 2 2" xfId="27127" xr:uid="{E6731CC2-1497-42AB-AC7A-FCE82304CACB}"/>
    <cellStyle name="Comma 3 2 2 3" xfId="26848" xr:uid="{C2DA03BD-1CB6-4746-A557-067BCA49CA67}"/>
    <cellStyle name="Comma 3 2 3" xfId="6876" xr:uid="{2D7D3123-D0F8-485C-A366-E672E422A02A}"/>
    <cellStyle name="Comma 3 2 3 2" xfId="27029" xr:uid="{4F221C8E-0335-4723-AF7C-0108BE63C8E3}"/>
    <cellStyle name="Comma 3 3" xfId="4559" xr:uid="{23F7C0C0-6842-495E-8986-86D5BA18250E}"/>
    <cellStyle name="Comma 3 3 2" xfId="6877" xr:uid="{9DEDBE30-F5EB-4D40-8202-BB4CC2C8DEEC}"/>
    <cellStyle name="Comma 3 3 2 2" xfId="7927" xr:uid="{809F6E35-BEE6-466F-88EE-52BFE41140C4}"/>
    <cellStyle name="Comma 3 3 2 2 2" xfId="27129" xr:uid="{4AAE15E9-F1F5-40F3-BC79-0DBCFAE9CD73}"/>
    <cellStyle name="Comma 3 3 2 3" xfId="27030" xr:uid="{2CE8F5D6-57B5-4C88-91ED-41DE40415690}"/>
    <cellStyle name="Comma 3 3 3" xfId="7928" xr:uid="{CA44E7B6-A827-46AE-AEEC-8113F0CAAA33}"/>
    <cellStyle name="Comma 3 3 3 2" xfId="27130" xr:uid="{A1E62A96-E3D1-47AD-B4C4-148601BFA7C8}"/>
    <cellStyle name="Comma 3 3 4" xfId="7926" xr:uid="{DAE7003E-8548-4B97-ABEC-8C7FCCABFEED}"/>
    <cellStyle name="Comma 3 3 4 2" xfId="27128" xr:uid="{9BFF93BF-0178-4437-B474-0940B43F8F94}"/>
    <cellStyle name="Comma 3 3 5" xfId="26849" xr:uid="{408EAA3E-7140-4F3B-92DF-5BBD65896C52}"/>
    <cellStyle name="Comma 3 4" xfId="4560" xr:uid="{8EE494CD-72E2-4ED1-9303-D7FBD9BAFDFE}"/>
    <cellStyle name="Comma 3 4 2" xfId="6878" xr:uid="{F1AD44ED-363A-41A9-BBDE-F74A15226BCA}"/>
    <cellStyle name="Comma 3 4 2 2" xfId="27031" xr:uid="{EE89E6CC-E2C8-40C0-813F-08A8843B9400}"/>
    <cellStyle name="Comma 3 4 3" xfId="26850" xr:uid="{EF3573AC-5CD2-44D3-8D68-26CAD7736488}"/>
    <cellStyle name="Comma 3 5" xfId="6879" xr:uid="{0CB30D07-D2E4-42EE-8041-CA0B45FC6C34}"/>
    <cellStyle name="Comma 3 5 2" xfId="27032" xr:uid="{B1D8015D-58D2-4012-BB66-2273EA7CCDD7}"/>
    <cellStyle name="Comma 3 6" xfId="6880" xr:uid="{F3563469-F38D-46DB-BEBD-D0AA7924E983}"/>
    <cellStyle name="Comma 3 6 2" xfId="27033" xr:uid="{8CF7D1B4-4489-4C38-AD48-4A6545730B10}"/>
    <cellStyle name="Comma 3 7" xfId="6881" xr:uid="{B1B152BE-DF6C-498C-B6E9-AE21BC50CB43}"/>
    <cellStyle name="Comma 3 7 2" xfId="27034" xr:uid="{23C062B8-43E1-4A89-B264-F214D7047A11}"/>
    <cellStyle name="Comma 3 8" xfId="6882" xr:uid="{C858BC98-CFC5-4422-A272-4E8F53438D03}"/>
    <cellStyle name="Comma 3 8 2" xfId="27035" xr:uid="{BCBF3B46-C25D-4557-B0A8-D14C8CA9F534}"/>
    <cellStyle name="Comma 3 9" xfId="6883" xr:uid="{1A93B883-D09E-4BB6-AC6C-1C44860CB2D3}"/>
    <cellStyle name="Comma 3 9 2" xfId="27036" xr:uid="{3C7A0BBE-9FD2-4A36-922A-BA493123BBB5}"/>
    <cellStyle name="Comma 30" xfId="27676" xr:uid="{F8245D2A-1D00-44DC-BEF0-DE5A2976DEE5}"/>
    <cellStyle name="Comma 31" xfId="27679" xr:uid="{4FD80FC6-91CB-406D-9018-DED2D3920FE3}"/>
    <cellStyle name="Comma 4" xfId="4561" xr:uid="{F887B852-23E3-482A-A28A-0EB180F660FD}"/>
    <cellStyle name="Comma 4 10" xfId="26851" xr:uid="{F027A1B4-04BC-4E49-AFE4-21D95D2BCC62}"/>
    <cellStyle name="Comma 4 2" xfId="4562" xr:uid="{8522020B-9EFB-4ED5-B832-ACE52A8F845C}"/>
    <cellStyle name="Comma 4 2 2" xfId="6885" xr:uid="{BBB17CAC-C031-4D55-8914-BDA76E46AEDF}"/>
    <cellStyle name="Comma 4 2 2 2" xfId="27038" xr:uid="{D778ED58-80A1-4562-A0A4-85CC9F5BE68B}"/>
    <cellStyle name="Comma 4 3" xfId="6886" xr:uid="{1D3AB489-5D86-49FC-B6F4-62E79B5FCB8E}"/>
    <cellStyle name="Comma 4 3 2" xfId="27039" xr:uid="{4FC2A89F-D578-4C84-AADB-5AAE6DF8295B}"/>
    <cellStyle name="Comma 4 4" xfId="6887" xr:uid="{46243947-81E1-4BAB-B69D-EEDD9210B3A0}"/>
    <cellStyle name="Comma 4 4 2" xfId="27040" xr:uid="{AB8C8EF1-BFBB-4BE9-9B89-291D51C6910B}"/>
    <cellStyle name="Comma 4 5" xfId="6888" xr:uid="{6B73C0A3-AE8F-4622-938C-066F2A0AC9CD}"/>
    <cellStyle name="Comma 4 5 2" xfId="27041" xr:uid="{17B3712A-6FF7-4F75-9F65-C10A2F617865}"/>
    <cellStyle name="Comma 4 6" xfId="6889" xr:uid="{62E84C55-82AE-471F-BF90-2BB25F8C65F1}"/>
    <cellStyle name="Comma 4 6 2" xfId="27042" xr:uid="{CED4FF49-AE45-4A33-AF40-1347C9977A51}"/>
    <cellStyle name="Comma 4 7" xfId="6890" xr:uid="{266AB350-C7BB-40DC-B661-4E7EE43BBF42}"/>
    <cellStyle name="Comma 4 7 2" xfId="27043" xr:uid="{2F9584F4-AD36-48BA-9A76-5CE193B4C910}"/>
    <cellStyle name="Comma 4 8" xfId="6891" xr:uid="{1437423C-F57A-4FD4-BCB9-284F764AF992}"/>
    <cellStyle name="Comma 4 8 2" xfId="27044" xr:uid="{4AB26167-4785-49B0-9810-48B9B8117F9A}"/>
    <cellStyle name="Comma 4 9" xfId="6884" xr:uid="{582129D8-AF4A-4D1D-98D6-E2A516B40BF8}"/>
    <cellStyle name="Comma 4 9 2" xfId="27037" xr:uid="{E765203D-6F68-41B4-A716-213C732C251F}"/>
    <cellStyle name="Comma 5" xfId="6892" xr:uid="{81804E74-CAFC-4CFD-92E1-42722710FE5A}"/>
    <cellStyle name="Comma 5 2" xfId="4563" xr:uid="{38111C6A-E6CA-48FA-AAE8-282A3857CC48}"/>
    <cellStyle name="Comma 5 2 2" xfId="26852" xr:uid="{F4746327-5ADE-4056-93D2-5441F4457DDC}"/>
    <cellStyle name="Comma 5 3" xfId="4564" xr:uid="{FDE66B8B-79CB-41BC-A460-5936EBC50E53}"/>
    <cellStyle name="Comma 5 3 2" xfId="4565" xr:uid="{43267345-C3FF-4332-B1C3-FC879252AFC3}"/>
    <cellStyle name="Comma 5 3 2 2" xfId="26854" xr:uid="{8AF5416F-3099-4136-A1E0-CB67704B0AF3}"/>
    <cellStyle name="Comma 5 3 3" xfId="26853" xr:uid="{FE3D5079-4D70-415D-870F-F785585508F1}"/>
    <cellStyle name="Comma 5 4" xfId="6893" xr:uid="{9FB0A939-037A-4D7B-9FD1-E0D4F50CE935}"/>
    <cellStyle name="Comma 5 4 2" xfId="27046" xr:uid="{2A4207CB-DEE3-4769-A8CA-0DFFCD9C9CB1}"/>
    <cellStyle name="Comma 5 5" xfId="6894" xr:uid="{B7DA182D-AB09-4D09-8A27-6BDACE81B6E3}"/>
    <cellStyle name="Comma 5 5 2" xfId="27047" xr:uid="{36BF6442-853E-4E95-8A08-2B3C7BE7BBBD}"/>
    <cellStyle name="Comma 5 6" xfId="6895" xr:uid="{9EFC2FEF-5EB4-4729-BD4E-3A45D8266B87}"/>
    <cellStyle name="Comma 5 6 2" xfId="27048" xr:uid="{7C5371F1-6919-4B9B-B008-56E8C87E66AE}"/>
    <cellStyle name="Comma 5 7" xfId="6896" xr:uid="{720A0E25-83DD-4E8E-A088-BFA72C609839}"/>
    <cellStyle name="Comma 5 7 2" xfId="27049" xr:uid="{8D1FB814-AA92-477A-A268-61F3FBF3210C}"/>
    <cellStyle name="Comma 5 8" xfId="6897" xr:uid="{071D80D6-D7F1-4714-B264-38B9506C641E}"/>
    <cellStyle name="Comma 5 8 2" xfId="27050" xr:uid="{A6F6E1D9-A399-448D-86DB-5C6D5EDA690F}"/>
    <cellStyle name="Comma 5 9" xfId="27045" xr:uid="{F3BD746E-2164-4505-8CE2-B41726BED82C}"/>
    <cellStyle name="Comma 6" xfId="6898" xr:uid="{289F2A1B-F066-4F47-8084-46830BDD76AD}"/>
    <cellStyle name="Comma 6 2" xfId="6899" xr:uid="{41C745C1-F490-4921-9401-2702CED1F00B}"/>
    <cellStyle name="Comma 6 2 2" xfId="27052" xr:uid="{F57EFE8A-4E35-470F-9BAB-D7CAD6CC851C}"/>
    <cellStyle name="Comma 6 3" xfId="6900" xr:uid="{64D776C3-1354-4236-AB5F-1601FAAF4DAF}"/>
    <cellStyle name="Comma 6 3 2" xfId="27053" xr:uid="{91411138-BE19-4377-83F5-7E832D084981}"/>
    <cellStyle name="Comma 6 4" xfId="6901" xr:uid="{8D1022BC-D219-4585-921D-D8AB39218D4B}"/>
    <cellStyle name="Comma 6 4 2" xfId="27054" xr:uid="{5C82E1D4-146A-4E11-B07E-D01BBDB957BA}"/>
    <cellStyle name="Comma 6 5" xfId="6902" xr:uid="{762A8F11-582A-491D-9F2F-EFDC94CDE4E1}"/>
    <cellStyle name="Comma 6 5 2" xfId="27055" xr:uid="{6FA063D4-6B17-4360-A124-3FD6EA3A2066}"/>
    <cellStyle name="Comma 6 6" xfId="6903" xr:uid="{11224E03-CAF1-409B-B74B-8AEDF9818C7B}"/>
    <cellStyle name="Comma 6 6 2" xfId="27056" xr:uid="{BEA83BD4-B8FB-492D-98E6-2CFFF3B149F0}"/>
    <cellStyle name="Comma 6 7" xfId="6904" xr:uid="{E3B25CB5-3B0F-4BE3-A355-0A28BBE2AE3B}"/>
    <cellStyle name="Comma 6 7 2" xfId="27057" xr:uid="{0BF44ED5-673C-4FC3-8C13-3E8944028F9A}"/>
    <cellStyle name="Comma 6 8" xfId="6905" xr:uid="{7D9CADF7-BB9A-4BA0-81DF-9628147ADA0E}"/>
    <cellStyle name="Comma 6 8 2" xfId="27058" xr:uid="{F44190D7-4887-4B27-B467-02BFEA7CD8EC}"/>
    <cellStyle name="Comma 6 9" xfId="27051" xr:uid="{91A23F79-C16E-4E2F-83E0-CADC3D2D98D7}"/>
    <cellStyle name="Comma 7" xfId="6906" xr:uid="{ECC2508A-3536-489A-9999-CF48498BD2F9}"/>
    <cellStyle name="Comma 7 10" xfId="6907" xr:uid="{120374C7-2065-4CF6-B36B-C24224147270}"/>
    <cellStyle name="Comma 7 10 2" xfId="27059" xr:uid="{57063E07-34F5-44E4-821D-E9570D61663D}"/>
    <cellStyle name="Comma 7 11" xfId="6908" xr:uid="{2A32443C-143E-4494-8043-273289B025FE}"/>
    <cellStyle name="Comma 7 11 2" xfId="27060" xr:uid="{D48956BA-A472-4067-BAC9-843F6F64F573}"/>
    <cellStyle name="Comma 7 12" xfId="6909" xr:uid="{C8AB82E7-360A-4DD5-B5DB-78813E218513}"/>
    <cellStyle name="Comma 7 12 2" xfId="27061" xr:uid="{B004E2CB-C949-467B-A09C-E884DCDF3030}"/>
    <cellStyle name="Comma 7 13" xfId="6910" xr:uid="{8E8041A8-2A03-4711-BF9E-ED61D468631B}"/>
    <cellStyle name="Comma 7 13 2" xfId="27062" xr:uid="{CA36E171-F38A-42C0-B727-AF7A1EB4B8B4}"/>
    <cellStyle name="Comma 7 14" xfId="6911" xr:uid="{D32C111F-7668-40CC-A3B9-12F8F7B8C297}"/>
    <cellStyle name="Comma 7 14 2" xfId="27063" xr:uid="{88E44159-E5D1-41DE-B892-39AAA931E4ED}"/>
    <cellStyle name="Comma 7 15" xfId="6912" xr:uid="{3C035B00-85B6-48CB-82BB-9A5B66652DE8}"/>
    <cellStyle name="Comma 7 15 2" xfId="27064" xr:uid="{FB0EA2F2-D9DC-47F5-9DB6-DD01242AB6DC}"/>
    <cellStyle name="Comma 7 16" xfId="6913" xr:uid="{8B8775C5-B4D5-43B6-9187-30655A654D3B}"/>
    <cellStyle name="Comma 7 16 2" xfId="27065" xr:uid="{431EC404-53E5-4422-9E8B-2D8C37F4D229}"/>
    <cellStyle name="Comma 7 17" xfId="6914" xr:uid="{428AA994-D66C-47B5-95CF-C23DEC8E1166}"/>
    <cellStyle name="Comma 7 17 2" xfId="27066" xr:uid="{C85A4DE8-1025-4137-AB78-4C7297014659}"/>
    <cellStyle name="Comma 7 18" xfId="6915" xr:uid="{FD70FED0-22DC-4FDA-A8FE-E6E190C5D66B}"/>
    <cellStyle name="Comma 7 18 2" xfId="27067" xr:uid="{C4661CF8-18F7-448F-A506-AB6AF3CADC3E}"/>
    <cellStyle name="Comma 7 19" xfId="6916" xr:uid="{867B0984-D0A0-49EC-8C25-A8BD7A7538DD}"/>
    <cellStyle name="Comma 7 19 2" xfId="27068" xr:uid="{E2DA7B60-351B-40C2-A919-BA794DD2AEE6}"/>
    <cellStyle name="Comma 7 2" xfId="6917" xr:uid="{E3DAD2C4-FBA9-4931-8704-E51135557213}"/>
    <cellStyle name="Comma 7 2 2" xfId="27069" xr:uid="{EE542D51-0E28-4DF1-8401-0A53DD29AC11}"/>
    <cellStyle name="Comma 7 20" xfId="6918" xr:uid="{C26C8F67-958B-4229-B76F-C34E1D91C145}"/>
    <cellStyle name="Comma 7 20 2" xfId="27070" xr:uid="{AC37D65B-5A49-4004-900F-995A61B454E8}"/>
    <cellStyle name="Comma 7 21" xfId="6919" xr:uid="{E011854A-8291-4260-A96D-E911C340BAC4}"/>
    <cellStyle name="Comma 7 21 2" xfId="27071" xr:uid="{4A414FA1-29E7-4C9A-B655-C96673177B3C}"/>
    <cellStyle name="Comma 7 3" xfId="6920" xr:uid="{8F9FEFB2-45A9-456E-B9E6-8F4BB0B72155}"/>
    <cellStyle name="Comma 7 3 10" xfId="6921" xr:uid="{81AA8B24-3630-4AAD-BD25-53FE6137F687}"/>
    <cellStyle name="Comma 7 3 10 2" xfId="27073" xr:uid="{12C3E856-2DAF-4EE0-9CA8-9EBEEAA028B2}"/>
    <cellStyle name="Comma 7 3 11" xfId="6922" xr:uid="{89B64817-A0ED-4CBF-B72A-595BAB654303}"/>
    <cellStyle name="Comma 7 3 11 2" xfId="27074" xr:uid="{5E6BF632-6900-4D06-8D60-FAFB7A2CF70D}"/>
    <cellStyle name="Comma 7 3 12" xfId="6923" xr:uid="{D1CD1AB6-A106-4EB0-98A7-655B66C59879}"/>
    <cellStyle name="Comma 7 3 12 2" xfId="27075" xr:uid="{AC1D20ED-EE20-4898-8253-80D754A29B89}"/>
    <cellStyle name="Comma 7 3 13" xfId="6924" xr:uid="{A27F09AC-D9D8-4636-AED6-8F7137182F70}"/>
    <cellStyle name="Comma 7 3 13 2" xfId="27076" xr:uid="{1522BF58-3D71-4E73-B446-51DD3615AAB0}"/>
    <cellStyle name="Comma 7 3 14" xfId="6925" xr:uid="{5C6994A0-7A78-4FE6-AA36-7ED942CB7CAC}"/>
    <cellStyle name="Comma 7 3 14 2" xfId="27077" xr:uid="{9BD54A99-79E3-4E61-9B04-213F3112A186}"/>
    <cellStyle name="Comma 7 3 15" xfId="6926" xr:uid="{1D7624C2-227F-4B6F-8E7E-3636E3936A83}"/>
    <cellStyle name="Comma 7 3 15 2" xfId="27078" xr:uid="{2E8BA285-5E02-4E2C-9270-936EC2681485}"/>
    <cellStyle name="Comma 7 3 16" xfId="27072" xr:uid="{8A864D7D-D222-47EC-99DC-281F19A52448}"/>
    <cellStyle name="Comma 7 3 2" xfId="6927" xr:uid="{FC0315EE-3D75-4881-9FEF-05E19C2A2803}"/>
    <cellStyle name="Comma 7 3 2 2" xfId="27079" xr:uid="{BCA39DC9-9606-4729-9127-F5F02AA91DCC}"/>
    <cellStyle name="Comma 7 3 3" xfId="6928" xr:uid="{595F9528-9FBD-46A3-B4F1-6FF84EBD3C74}"/>
    <cellStyle name="Comma 7 3 3 2" xfId="27080" xr:uid="{0C29825C-B544-40FA-A3D2-9F9462EFDC7C}"/>
    <cellStyle name="Comma 7 3 4" xfId="6929" xr:uid="{F770BA2E-08D8-4797-A41A-BF4A83342526}"/>
    <cellStyle name="Comma 7 3 4 2" xfId="27081" xr:uid="{71F7D696-504D-4220-94CA-03E5AAC4A063}"/>
    <cellStyle name="Comma 7 3 5" xfId="6930" xr:uid="{34090A70-0185-4A58-9ACC-8E71FBDC2782}"/>
    <cellStyle name="Comma 7 3 5 2" xfId="27082" xr:uid="{80241E45-35DA-4746-9477-C4BCCA57C0C2}"/>
    <cellStyle name="Comma 7 3 6" xfId="6931" xr:uid="{C8909382-9FE4-4FB7-87FA-1E6252BB5029}"/>
    <cellStyle name="Comma 7 3 6 2" xfId="27083" xr:uid="{9C49DB43-BFE6-43E6-B2D6-A012EF00A64B}"/>
    <cellStyle name="Comma 7 3 7" xfId="6932" xr:uid="{E7A51E29-C62B-43DA-8B75-66345040696A}"/>
    <cellStyle name="Comma 7 3 7 2" xfId="27084" xr:uid="{6B867883-9104-455E-94FE-ED7C66E9C67B}"/>
    <cellStyle name="Comma 7 3 8" xfId="6933" xr:uid="{8F58A7CE-0F5F-4640-A9EA-8CBAD9E5DB35}"/>
    <cellStyle name="Comma 7 3 8 2" xfId="27085" xr:uid="{52F3D28B-D7D8-4B53-8A5C-A3DE757204FE}"/>
    <cellStyle name="Comma 7 3 9" xfId="6934" xr:uid="{276B6410-F5C8-42D3-8A68-CEC663DDBDC8}"/>
    <cellStyle name="Comma 7 3 9 2" xfId="27086" xr:uid="{9A66B3E2-4319-4683-8221-F44800F0FB23}"/>
    <cellStyle name="Comma 7 4" xfId="6935" xr:uid="{DC13C0F9-AB5E-478F-91B6-3C0F67B209C3}"/>
    <cellStyle name="Comma 7 4 2" xfId="27087" xr:uid="{9183AE15-CF71-4197-94B1-94F3B69B3CC5}"/>
    <cellStyle name="Comma 7 5" xfId="6936" xr:uid="{FEABE22A-903C-4055-9C49-4868B3DA2463}"/>
    <cellStyle name="Comma 7 5 2" xfId="27088" xr:uid="{60974D33-22E0-454B-B29B-1E04C6D96CE0}"/>
    <cellStyle name="Comma 7 6" xfId="6937" xr:uid="{3C8D707E-74E8-4EF7-B171-01856C0FCDDD}"/>
    <cellStyle name="Comma 7 6 2" xfId="27089" xr:uid="{35F98684-A3C0-41B6-8BDE-943C8075C8F1}"/>
    <cellStyle name="Comma 7 7" xfId="6938" xr:uid="{82364986-457E-46CE-AFFB-04A48D2091CE}"/>
    <cellStyle name="Comma 7 7 2" xfId="27090" xr:uid="{44AD126B-5AF5-4FB4-AD95-4FEA254BE4EE}"/>
    <cellStyle name="Comma 7 8" xfId="6939" xr:uid="{0F9E7AF6-4622-4BAD-9419-89EACB65934E}"/>
    <cellStyle name="Comma 7 8 2" xfId="27091" xr:uid="{B76DD958-C176-4B3D-80E8-927642FBD5DC}"/>
    <cellStyle name="Comma 7 9" xfId="6940" xr:uid="{3D6F9E4D-875F-4366-ABF6-FC43B61AFB0D}"/>
    <cellStyle name="Comma 7 9 2" xfId="27092" xr:uid="{77E46426-BC84-46A8-87D9-0CA0EB5F5CEA}"/>
    <cellStyle name="Comma 8" xfId="6941" xr:uid="{D09DDCBC-3EED-41CF-B3D2-CED32079FCFF}"/>
    <cellStyle name="Comma 8 2" xfId="4566" xr:uid="{134EA3EE-E182-40F5-9847-003195E2290A}"/>
    <cellStyle name="Comma 8 2 2" xfId="4567" xr:uid="{243E097A-AB63-4FFB-9111-F1D4D371A3CD}"/>
    <cellStyle name="Comma 8 2 2 2" xfId="26856" xr:uid="{92C135B5-297E-4176-8C87-C421D1ED8CAE}"/>
    <cellStyle name="Comma 8 2 3" xfId="26855" xr:uid="{31F259EB-06FF-4D4D-BAC1-974E8CE3DBB1}"/>
    <cellStyle name="Comma 8 3" xfId="6942" xr:uid="{A6AA740D-42DE-4F81-9245-F38D0D6FB6B9}"/>
    <cellStyle name="Comma 8 3 2" xfId="27093" xr:uid="{CF5DFE48-4463-4680-ACDF-BBADA99B00BC}"/>
    <cellStyle name="Comma 8 4" xfId="6943" xr:uid="{5E107769-7561-43A0-B14F-357493A87B8D}"/>
    <cellStyle name="Comma 8 4 2" xfId="27094" xr:uid="{54DDAB4F-8168-4E39-8859-50B17C3A2348}"/>
    <cellStyle name="Comma 8 5" xfId="6944" xr:uid="{269E7B83-B8B9-49F6-8CD1-AD8AC35F2C00}"/>
    <cellStyle name="Comma 8 5 2" xfId="27095" xr:uid="{0732AB86-5F6F-49AA-AEF4-3F196501E9B4}"/>
    <cellStyle name="Comma 8 6" xfId="6945" xr:uid="{19E5E550-19C2-45FC-8653-973220870BF1}"/>
    <cellStyle name="Comma 8 6 2" xfId="27096" xr:uid="{2FCE5F8C-FF9D-4002-99A1-7FDDDA56181F}"/>
    <cellStyle name="Comma 8 7" xfId="6946" xr:uid="{DFB80C48-B15B-4E04-80F7-7522E4115E74}"/>
    <cellStyle name="Comma 8 7 2" xfId="27097" xr:uid="{224B0CA8-21DB-41F3-851C-97772CD0F9E5}"/>
    <cellStyle name="Comma 8 8" xfId="6947" xr:uid="{F94613AB-7CB7-497B-B782-BCAFB925CDB8}"/>
    <cellStyle name="Comma 8 8 2" xfId="27098" xr:uid="{8799E057-0209-4BC9-8243-84BFF230542C}"/>
    <cellStyle name="Comma 9" xfId="6948" xr:uid="{97CEAF9F-DEF4-4A61-96C1-33C0E90C93BC}"/>
    <cellStyle name="Comma 9 10" xfId="7929" xr:uid="{ED11B080-C3DE-4691-82C0-B6EC20B00D1E}"/>
    <cellStyle name="Comma 9 10 2" xfId="27131" xr:uid="{389E8077-727E-4809-8B6A-1ACAD285B6E5}"/>
    <cellStyle name="Comma 9 11" xfId="27099" xr:uid="{C80EF305-7C5E-4FE9-A907-D0C55ED1C63D}"/>
    <cellStyle name="Comma 9 2" xfId="6949" xr:uid="{6A2634A8-B910-4D87-ACDA-2020C01A5CF7}"/>
    <cellStyle name="Comma 9 2 2" xfId="27100" xr:uid="{7730AAC5-82D3-4F70-89B1-CD6E6FFDC510}"/>
    <cellStyle name="Comma 9 3" xfId="6950" xr:uid="{51B7A2F1-621D-4F6E-9640-0019286B5029}"/>
    <cellStyle name="Comma 9 3 2" xfId="27101" xr:uid="{4AFF1198-98B6-46C6-863D-E1AC78DE3209}"/>
    <cellStyle name="Comma 9 4" xfId="6951" xr:uid="{58D93194-FE34-4872-8DD7-417950FD409E}"/>
    <cellStyle name="Comma 9 4 2" xfId="27102" xr:uid="{2F019665-9BA6-456C-A3CC-5F8D68BCFAF7}"/>
    <cellStyle name="Comma 9 5" xfId="6952" xr:uid="{A1F898A2-22E8-4FD8-A5E9-69FBD3A4D828}"/>
    <cellStyle name="Comma 9 5 2" xfId="27103" xr:uid="{24DEFD55-899B-40E9-9238-6D2017710642}"/>
    <cellStyle name="Comma 9 6" xfId="6953" xr:uid="{5955F15B-2B90-40D4-8801-E10F7E3E3FA8}"/>
    <cellStyle name="Comma 9 6 2" xfId="27104" xr:uid="{6A70897B-C460-43DF-AF94-DE48342A9D41}"/>
    <cellStyle name="Comma 9 7" xfId="6954" xr:uid="{20EE5B93-64A5-4053-9663-D9CA1F8472B9}"/>
    <cellStyle name="Comma 9 7 2" xfId="27105" xr:uid="{800F5A2C-3669-4AF1-B9D8-810CC09B690C}"/>
    <cellStyle name="Comma 9 8" xfId="6955" xr:uid="{590FF6DF-8057-43E5-8DA6-EE054E596900}"/>
    <cellStyle name="Comma 9 8 2" xfId="27106" xr:uid="{DC52FCCF-D65A-4EAF-AC20-EF1AE7C2605A}"/>
    <cellStyle name="Comma 9 9" xfId="6956" xr:uid="{C31E72C2-6FD0-40F1-B102-D48EB24614B7}"/>
    <cellStyle name="Comma 9 9 2" xfId="27107" xr:uid="{640C1B18-F2D3-4325-AE93-5B5600A6AB4D}"/>
    <cellStyle name="Comma0" xfId="641" xr:uid="{00000000-0005-0000-0000-000080020000}"/>
    <cellStyle name="Comma0 - Style1" xfId="642" xr:uid="{00000000-0005-0000-0000-000081020000}"/>
    <cellStyle name="Comma0 - Style2" xfId="643" xr:uid="{00000000-0005-0000-0000-000082020000}"/>
    <cellStyle name="Comma0_Input" xfId="644" xr:uid="{00000000-0005-0000-0000-000083020000}"/>
    <cellStyle name="Constants" xfId="4568" xr:uid="{33C5DC1F-05DF-4EE7-AF43-8142BA44C251}"/>
    <cellStyle name="Currency 2" xfId="3151" xr:uid="{A38781B2-658A-47B1-AEE7-83B0D638EF37}"/>
    <cellStyle name="Currency 2 2" xfId="6957" xr:uid="{D462CD8B-D81A-42E2-A286-7854EA2D79B7}"/>
    <cellStyle name="Currency 2 3" xfId="7930" xr:uid="{A7E705E5-3B6A-4721-8176-1D5D0066BA4F}"/>
    <cellStyle name="Currency 2 4" xfId="4569" xr:uid="{706422CE-FA00-425D-BF85-AF73F42326CC}"/>
    <cellStyle name="Currency 3" xfId="25435" xr:uid="{424A36E7-C11C-4D80-83B8-00FC094AD3DC}"/>
    <cellStyle name="Currency0" xfId="645" xr:uid="{00000000-0005-0000-0000-000084020000}"/>
    <cellStyle name="CustomCellsOrange" xfId="4570" xr:uid="{0028690C-21CD-4B33-BB74-BEEE1660F7B1}"/>
    <cellStyle name="CustomizationCells" xfId="4571" xr:uid="{294E9C2F-B3E8-4EDA-BB16-FB3B05A4D367}"/>
    <cellStyle name="CustomizationGreenCells" xfId="4572" xr:uid="{72DD5F7D-54B4-4581-9D5B-343699891E8D}"/>
    <cellStyle name="Dane wejściowe" xfId="1884" xr:uid="{E9A794B3-14F5-4A41-940F-DC7261172171}"/>
    <cellStyle name="Dane wejściowe 10" xfId="646" xr:uid="{00000000-0005-0000-0000-000085020000}"/>
    <cellStyle name="Dane wejściowe 10 2" xfId="647" xr:uid="{00000000-0005-0000-0000-000086020000}"/>
    <cellStyle name="Dane wejściowe 10 3" xfId="648" xr:uid="{00000000-0005-0000-0000-000087020000}"/>
    <cellStyle name="Dane wejściowe 10_CHP" xfId="1885" xr:uid="{E72C7DC6-E64C-47F9-9F4D-A7C4E28900A0}"/>
    <cellStyle name="Dane wejściowe 11" xfId="649" xr:uid="{00000000-0005-0000-0000-000088020000}"/>
    <cellStyle name="Dane wejściowe 11 2" xfId="1887" xr:uid="{620B8ABC-DE62-48A8-9C66-C7BAD05854CA}"/>
    <cellStyle name="Dane wejściowe 11 3" xfId="1888" xr:uid="{752C228A-06CE-4AFA-B30B-A2B356016498}"/>
    <cellStyle name="Dane wejściowe 11 4" xfId="1886" xr:uid="{E6213B5D-091A-483B-98B1-669F48815FEF}"/>
    <cellStyle name="Dane wejściowe 11_CHP" xfId="1889" xr:uid="{B19897FF-74D0-4B11-A40F-1AE46F5A6D52}"/>
    <cellStyle name="Dane wejściowe 12" xfId="650" xr:uid="{00000000-0005-0000-0000-000089020000}"/>
    <cellStyle name="Dane wejściowe 13" xfId="651" xr:uid="{00000000-0005-0000-0000-00008A020000}"/>
    <cellStyle name="Dane wejściowe 14" xfId="652" xr:uid="{00000000-0005-0000-0000-00008B020000}"/>
    <cellStyle name="Dane wejściowe 15" xfId="653" xr:uid="{00000000-0005-0000-0000-00008C020000}"/>
    <cellStyle name="Dane wejściowe 15 2" xfId="2832" xr:uid="{9ECD6D16-0E67-4215-9A62-EE11F7596A1E}"/>
    <cellStyle name="Dane wejściowe 15 3" xfId="2831" xr:uid="{CEC59861-7FA7-40C4-9186-AC7333A7CA65}"/>
    <cellStyle name="Dane wejściowe 15 4" xfId="1890" xr:uid="{68CFEBB6-6106-4DFD-9B9E-4B895680FFF1}"/>
    <cellStyle name="Dane wejściowe 16" xfId="654" xr:uid="{00000000-0005-0000-0000-00008D020000}"/>
    <cellStyle name="Dane wejściowe 17" xfId="655" xr:uid="{00000000-0005-0000-0000-00008E020000}"/>
    <cellStyle name="Dane wejściowe 18" xfId="656" xr:uid="{00000000-0005-0000-0000-00008F020000}"/>
    <cellStyle name="Dane wejściowe 19" xfId="657" xr:uid="{00000000-0005-0000-0000-000090020000}"/>
    <cellStyle name="Dane wejściowe 2" xfId="658" xr:uid="{00000000-0005-0000-0000-000091020000}"/>
    <cellStyle name="Dane wejściowe 20" xfId="659" xr:uid="{00000000-0005-0000-0000-000092020000}"/>
    <cellStyle name="Dane wejściowe 3" xfId="660" xr:uid="{00000000-0005-0000-0000-000093020000}"/>
    <cellStyle name="Dane wejściowe 4" xfId="661" xr:uid="{00000000-0005-0000-0000-000094020000}"/>
    <cellStyle name="Dane wejściowe 5" xfId="662" xr:uid="{00000000-0005-0000-0000-000095020000}"/>
    <cellStyle name="Dane wejściowe 6" xfId="663" xr:uid="{00000000-0005-0000-0000-000096020000}"/>
    <cellStyle name="Dane wejściowe 7" xfId="664" xr:uid="{00000000-0005-0000-0000-000097020000}"/>
    <cellStyle name="Dane wejściowe 8" xfId="665" xr:uid="{00000000-0005-0000-0000-000098020000}"/>
    <cellStyle name="Dane wejściowe 9" xfId="666" xr:uid="{00000000-0005-0000-0000-000099020000}"/>
    <cellStyle name="Dane wejściowe 9 2" xfId="667" xr:uid="{00000000-0005-0000-0000-00009A020000}"/>
    <cellStyle name="Dane wejściowe 9 3" xfId="668" xr:uid="{00000000-0005-0000-0000-00009B020000}"/>
    <cellStyle name="Dane wejściowe 9_CHP" xfId="1891" xr:uid="{ADD15CC4-DA30-4D5D-8478-012481E7FF83}"/>
    <cellStyle name="Dane wejściowe_D_HEAT" xfId="1892" xr:uid="{93303298-C66C-4F92-BD2E-F33C87E55983}"/>
    <cellStyle name="Dane wyjściowe" xfId="1893" xr:uid="{0EB4A982-E40A-4988-A224-0A72B2AE4575}"/>
    <cellStyle name="Dane wyjściowe 10" xfId="669" xr:uid="{00000000-0005-0000-0000-00009C020000}"/>
    <cellStyle name="Dane wyjściowe 10 2" xfId="670" xr:uid="{00000000-0005-0000-0000-00009D020000}"/>
    <cellStyle name="Dane wyjściowe 10 3" xfId="671" xr:uid="{00000000-0005-0000-0000-00009E020000}"/>
    <cellStyle name="Dane wyjściowe 10_CHP" xfId="1894" xr:uid="{4EE27454-BDAD-4743-B14C-EC18F38ECDD0}"/>
    <cellStyle name="Dane wyjściowe 11" xfId="672" xr:uid="{00000000-0005-0000-0000-00009F020000}"/>
    <cellStyle name="Dane wyjściowe 11 2" xfId="1896" xr:uid="{1F4F2BA2-D559-4648-A0EA-5CA0633F0842}"/>
    <cellStyle name="Dane wyjściowe 11 3" xfId="1897" xr:uid="{20ACF820-1219-41F6-AB82-57E90AA7E2E0}"/>
    <cellStyle name="Dane wyjściowe 11 4" xfId="1895" xr:uid="{3E2A5212-0BDC-4D25-96EB-FA468D332940}"/>
    <cellStyle name="Dane wyjściowe 11_CHP" xfId="1898" xr:uid="{E2101E58-8C33-42AA-81CB-3C1AAB7B6742}"/>
    <cellStyle name="Dane wyjściowe 12" xfId="673" xr:uid="{00000000-0005-0000-0000-0000A0020000}"/>
    <cellStyle name="Dane wyjściowe 13" xfId="674" xr:uid="{00000000-0005-0000-0000-0000A1020000}"/>
    <cellStyle name="Dane wyjściowe 14" xfId="675" xr:uid="{00000000-0005-0000-0000-0000A2020000}"/>
    <cellStyle name="Dane wyjściowe 15" xfId="676" xr:uid="{00000000-0005-0000-0000-0000A3020000}"/>
    <cellStyle name="Dane wyjściowe 15 2" xfId="2834" xr:uid="{672A7462-F3B7-4749-8005-A6E2C689D19B}"/>
    <cellStyle name="Dane wyjściowe 15 3" xfId="2833" xr:uid="{08482421-98DA-46C3-B1EC-C3A2B1D336E8}"/>
    <cellStyle name="Dane wyjściowe 15 4" xfId="1899" xr:uid="{A8EE24D7-01FD-4F9F-8788-2055D8481DA8}"/>
    <cellStyle name="Dane wyjściowe 16" xfId="677" xr:uid="{00000000-0005-0000-0000-0000A4020000}"/>
    <cellStyle name="Dane wyjściowe 17" xfId="678" xr:uid="{00000000-0005-0000-0000-0000A5020000}"/>
    <cellStyle name="Dane wyjściowe 18" xfId="679" xr:uid="{00000000-0005-0000-0000-0000A6020000}"/>
    <cellStyle name="Dane wyjściowe 19" xfId="680" xr:uid="{00000000-0005-0000-0000-0000A7020000}"/>
    <cellStyle name="Dane wyjściowe 2" xfId="681" xr:uid="{00000000-0005-0000-0000-0000A8020000}"/>
    <cellStyle name="Dane wyjściowe 20" xfId="682" xr:uid="{00000000-0005-0000-0000-0000A9020000}"/>
    <cellStyle name="Dane wyjściowe 3" xfId="683" xr:uid="{00000000-0005-0000-0000-0000AA020000}"/>
    <cellStyle name="Dane wyjściowe 4" xfId="684" xr:uid="{00000000-0005-0000-0000-0000AB020000}"/>
    <cellStyle name="Dane wyjściowe 5" xfId="685" xr:uid="{00000000-0005-0000-0000-0000AC020000}"/>
    <cellStyle name="Dane wyjściowe 6" xfId="686" xr:uid="{00000000-0005-0000-0000-0000AD020000}"/>
    <cellStyle name="Dane wyjściowe 7" xfId="687" xr:uid="{00000000-0005-0000-0000-0000AE020000}"/>
    <cellStyle name="Dane wyjściowe 8" xfId="688" xr:uid="{00000000-0005-0000-0000-0000AF020000}"/>
    <cellStyle name="Dane wyjściowe 9" xfId="689" xr:uid="{00000000-0005-0000-0000-0000B0020000}"/>
    <cellStyle name="Dane wyjściowe 9 2" xfId="690" xr:uid="{00000000-0005-0000-0000-0000B1020000}"/>
    <cellStyle name="Dane wyjściowe 9 3" xfId="691" xr:uid="{00000000-0005-0000-0000-0000B2020000}"/>
    <cellStyle name="Dane wyjściowe 9_CHP" xfId="1900" xr:uid="{D2A2E20C-78AA-42B0-954E-D5E67E8DF6FF}"/>
    <cellStyle name="Dane wyjściowe_D_HEAT" xfId="1901" xr:uid="{925FA7AE-E706-434D-936C-5CB99EF5AA42}"/>
    <cellStyle name="Date" xfId="692" xr:uid="{00000000-0005-0000-0000-0000B3020000}"/>
    <cellStyle name="DateTime" xfId="693" xr:uid="{00000000-0005-0000-0000-0000B4020000}"/>
    <cellStyle name="Dezimal [0] 2" xfId="694" xr:uid="{00000000-0005-0000-0000-0000B5020000}"/>
    <cellStyle name="Dezimal [0] 2 10" xfId="2835" xr:uid="{6E81EA2B-9468-46A8-A0FE-C8CA335E2886}"/>
    <cellStyle name="Dezimal [0] 2 10 2" xfId="26317" xr:uid="{75B94E32-1C6A-4501-A059-4BB585D27CD5}"/>
    <cellStyle name="Dezimal [0] 2 10 2 2" xfId="27535" xr:uid="{C8FBEC17-5F09-4420-927E-500478E08AFA}"/>
    <cellStyle name="Dezimal [0] 2 10 3" xfId="25980" xr:uid="{702475CF-EDF7-4CE3-9E79-74624B2E4445}"/>
    <cellStyle name="Dezimal [0] 2 10 4" xfId="26639" xr:uid="{51A35C54-5096-41B3-9442-EFDDCB82596C}"/>
    <cellStyle name="Dezimal [0] 2 11" xfId="1902" xr:uid="{2297BB1D-FDC0-411D-B562-466F00C545B4}"/>
    <cellStyle name="Dezimal [0] 2 11 2" xfId="26178" xr:uid="{03B3E448-7F13-4FAC-871C-BC2994A2F9F2}"/>
    <cellStyle name="Dezimal [0] 2 11 2 2" xfId="27396" xr:uid="{E042868F-678D-462E-BCFB-F2C65CC3B3BB}"/>
    <cellStyle name="Dezimal [0] 2 11 3" xfId="25788" xr:uid="{E8861D4B-17E6-407E-B216-A91160EE181C}"/>
    <cellStyle name="Dezimal [0] 2 11 4" xfId="26500" xr:uid="{32243358-C732-430B-8218-96D00F468449}"/>
    <cellStyle name="Dezimal [0] 2 2" xfId="695" xr:uid="{00000000-0005-0000-0000-0000B6020000}"/>
    <cellStyle name="Dezimal [0] 2 3" xfId="696" xr:uid="{00000000-0005-0000-0000-0000B7020000}"/>
    <cellStyle name="Dezimal [0] 2 4" xfId="697" xr:uid="{00000000-0005-0000-0000-0000B8020000}"/>
    <cellStyle name="Dezimal [0] 2 5" xfId="698" xr:uid="{00000000-0005-0000-0000-0000B9020000}"/>
    <cellStyle name="Dezimal [0] 2 6" xfId="699" xr:uid="{00000000-0005-0000-0000-0000BA020000}"/>
    <cellStyle name="Dezimal [0] 2 7" xfId="700" xr:uid="{00000000-0005-0000-0000-0000BB020000}"/>
    <cellStyle name="Dezimal [0] 2 8" xfId="701" xr:uid="{00000000-0005-0000-0000-0000BC020000}"/>
    <cellStyle name="Dezimal [0] 2 9" xfId="702" xr:uid="{00000000-0005-0000-0000-0000BD020000}"/>
    <cellStyle name="Dezimal 2" xfId="703" xr:uid="{00000000-0005-0000-0000-0000BE020000}"/>
    <cellStyle name="Dezimal 3" xfId="704" xr:uid="{00000000-0005-0000-0000-0000BF020000}"/>
    <cellStyle name="Dezimal 3 2" xfId="705" xr:uid="{00000000-0005-0000-0000-0000C0020000}"/>
    <cellStyle name="Dezimal 3 3" xfId="1903" xr:uid="{5AA3FFD4-602E-48E2-A2A1-C986AB55E15B}"/>
    <cellStyle name="Dezimal_Results_Pan_EU_OLGA_NUC" xfId="706" xr:uid="{00000000-0005-0000-0000-0000C1020000}"/>
    <cellStyle name="Dobre" xfId="1904" xr:uid="{BDB54B9F-A04A-481C-B0CD-38879964C24C}"/>
    <cellStyle name="Dobre 10" xfId="707" xr:uid="{00000000-0005-0000-0000-0000C2020000}"/>
    <cellStyle name="Dobre 10 2" xfId="708" xr:uid="{00000000-0005-0000-0000-0000C3020000}"/>
    <cellStyle name="Dobre 10 3" xfId="709" xr:uid="{00000000-0005-0000-0000-0000C4020000}"/>
    <cellStyle name="Dobre 10_COM_BND" xfId="1905" xr:uid="{E6BD9D83-BED5-4E39-87F0-0349EAC1984E}"/>
    <cellStyle name="Dobre 11" xfId="710" xr:uid="{00000000-0005-0000-0000-0000C5020000}"/>
    <cellStyle name="Dobre 11 2" xfId="1907" xr:uid="{53C4B9B8-F7CC-49B7-ABCF-00827BA489DD}"/>
    <cellStyle name="Dobre 11 3" xfId="1908" xr:uid="{7CF0BE10-79CE-4D5E-BB38-69798FF558C2}"/>
    <cellStyle name="Dobre 11 4" xfId="1906" xr:uid="{4B2BD627-F6B8-4D8C-94E7-09E7C8EDB691}"/>
    <cellStyle name="Dobre 12" xfId="711" xr:uid="{00000000-0005-0000-0000-0000C6020000}"/>
    <cellStyle name="Dobre 12 2" xfId="1909" xr:uid="{698AAD28-5A6C-4755-BF70-D17FF76CA088}"/>
    <cellStyle name="Dobre 12 2 2" xfId="1910" xr:uid="{737C8260-7D15-4FCB-A3D6-247CAA7314AA}"/>
    <cellStyle name="Dobre 12 2 3" xfId="1911" xr:uid="{B3F6D59D-E8F6-453B-8585-6AEEC16A0150}"/>
    <cellStyle name="Dobre 12 3" xfId="1912" xr:uid="{7CCE445D-ACC9-46DF-BD57-3826269291B2}"/>
    <cellStyle name="Dobre 13" xfId="712" xr:uid="{00000000-0005-0000-0000-0000C7020000}"/>
    <cellStyle name="Dobre 13 2" xfId="1914" xr:uid="{58E4DE69-76F0-4EC9-B825-BF8C7F81E203}"/>
    <cellStyle name="Dobre 13 2 2" xfId="25789" xr:uid="{B40D8A56-6769-4171-9E4C-70D5CB13F5EF}"/>
    <cellStyle name="Dobre 13 2 3" xfId="25430" xr:uid="{3E034073-9AC3-4A8B-B48D-B40AF674887C}"/>
    <cellStyle name="Dobre 13 3" xfId="1915" xr:uid="{74838870-626A-4C87-8FDE-302409E17DE6}"/>
    <cellStyle name="Dobre 13 4" xfId="1913" xr:uid="{F5B353C8-F2C4-430F-8C78-CE604115B80C}"/>
    <cellStyle name="Dobre 14" xfId="713" xr:uid="{00000000-0005-0000-0000-0000C8020000}"/>
    <cellStyle name="Dobre 15" xfId="714" xr:uid="{00000000-0005-0000-0000-0000C9020000}"/>
    <cellStyle name="Dobre 15 2" xfId="2837" xr:uid="{FE3B4728-3784-427E-BBCC-7E7DD69E8243}"/>
    <cellStyle name="Dobre 15 3" xfId="2836" xr:uid="{F1682FF1-DD26-4AEF-A242-FF75AE975CF3}"/>
    <cellStyle name="Dobre 15 4" xfId="1916" xr:uid="{3B327FFF-FE0F-4556-B553-37C1864B89A3}"/>
    <cellStyle name="Dobre 16" xfId="715" xr:uid="{00000000-0005-0000-0000-0000CA020000}"/>
    <cellStyle name="Dobre 17" xfId="716" xr:uid="{00000000-0005-0000-0000-0000CB020000}"/>
    <cellStyle name="Dobre 18" xfId="717" xr:uid="{00000000-0005-0000-0000-0000CC020000}"/>
    <cellStyle name="Dobre 19" xfId="718" xr:uid="{00000000-0005-0000-0000-0000CD020000}"/>
    <cellStyle name="Dobre 2" xfId="719" xr:uid="{00000000-0005-0000-0000-0000CE020000}"/>
    <cellStyle name="Dobre 20" xfId="720" xr:uid="{00000000-0005-0000-0000-0000CF020000}"/>
    <cellStyle name="Dobre 3" xfId="721" xr:uid="{00000000-0005-0000-0000-0000D0020000}"/>
    <cellStyle name="Dobre 4" xfId="722" xr:uid="{00000000-0005-0000-0000-0000D1020000}"/>
    <cellStyle name="Dobre 5" xfId="723" xr:uid="{00000000-0005-0000-0000-0000D2020000}"/>
    <cellStyle name="Dobre 6" xfId="724" xr:uid="{00000000-0005-0000-0000-0000D3020000}"/>
    <cellStyle name="Dobre 7" xfId="725" xr:uid="{00000000-0005-0000-0000-0000D4020000}"/>
    <cellStyle name="Dobre 8" xfId="726" xr:uid="{00000000-0005-0000-0000-0000D5020000}"/>
    <cellStyle name="Dobre 9" xfId="727" xr:uid="{00000000-0005-0000-0000-0000D6020000}"/>
    <cellStyle name="Dobre 9 2" xfId="728" xr:uid="{00000000-0005-0000-0000-0000D7020000}"/>
    <cellStyle name="Dobre 9 3" xfId="729" xr:uid="{00000000-0005-0000-0000-0000D8020000}"/>
    <cellStyle name="Dobre 9_COM_BND" xfId="1917" xr:uid="{DD8BED30-C85C-43BE-9941-CE0D88ED2193}"/>
    <cellStyle name="Dobre_D_HEAT" xfId="1918" xr:uid="{9C9667D5-C282-4483-A190-393AB63676AA}"/>
    <cellStyle name="DocBox_EmptyRow" xfId="4573" xr:uid="{46A0226D-2971-4342-91D7-F13F80850E06}"/>
    <cellStyle name="donn_normal" xfId="3307" xr:uid="{ED15CD9F-7F04-47F2-9782-BBA5F3104D73}"/>
    <cellStyle name="Dziesiętny" xfId="640" builtinId="3"/>
    <cellStyle name="Dziesiętny 2" xfId="1919" xr:uid="{0BAD213A-15C7-4651-8F27-9063154037DD}"/>
    <cellStyle name="Dziesiętny 2 2" xfId="2839" xr:uid="{A6CB6060-A663-4E58-AD0F-50608CF6D0FC}"/>
    <cellStyle name="Dziesiętny 2 3" xfId="2838" xr:uid="{399F4397-80E0-4CF4-9F6C-80EDDE0C708A}"/>
    <cellStyle name="Dziesiętny 2 3 2" xfId="26318" xr:uid="{DBC08B78-00EA-43E2-8607-CB9ED48232AD}"/>
    <cellStyle name="Dziesiętny 2 3 2 2" xfId="27536" xr:uid="{00A9C508-E1D2-48B1-9C9E-BFB45F26AE77}"/>
    <cellStyle name="Dziesiętny 2 3 3" xfId="25981" xr:uid="{98AF8EE2-F34D-4B6E-ACF1-0F34F2B68229}"/>
    <cellStyle name="Dziesiętny 2 3 4" xfId="26640" xr:uid="{48A68EEB-AB60-4B63-B376-F99E3B37B588}"/>
    <cellStyle name="Dziesiętny 2 4" xfId="25644" xr:uid="{B2A8A628-F074-4DCA-A579-91558104DAA9}"/>
    <cellStyle name="Dziesiętny 2 4 2" xfId="25790" xr:uid="{658DB501-5A23-42E8-9EDA-F196005C97A2}"/>
    <cellStyle name="Dziesiętny 2 4 3" xfId="27229" xr:uid="{10A18EC7-0F2C-4C37-A9A4-1EBEA2BA329A}"/>
    <cellStyle name="Dziesiętny 3" xfId="2840" xr:uid="{416816EC-31C9-4D43-9079-CE11C013F28C}"/>
    <cellStyle name="Dziesiętny 3 2" xfId="25778" xr:uid="{C0D06780-0A22-4260-91A2-C2B4EB9BE29E}"/>
    <cellStyle name="Dziesiętny 3 2 2" xfId="27283" xr:uid="{AC4FA994-E514-48B1-8606-FAC72C43804B}"/>
    <cellStyle name="Dziesiętny 3 3" xfId="25982" xr:uid="{220E7D0D-F5E7-4825-9395-0A4398339D3C}"/>
    <cellStyle name="Dziesiętny 3 3 2" xfId="27310" xr:uid="{7EA349A8-CCE1-49F5-8560-F2B5C71E8922}"/>
    <cellStyle name="Dziesiętny 3 4" xfId="26319" xr:uid="{51CF473B-7D2C-458D-9FE2-92441166CEEE}"/>
    <cellStyle name="Dziesiętny 3 4 2" xfId="27537" xr:uid="{F920E0D3-8997-425F-8041-445C53259CDC}"/>
    <cellStyle name="Dziesiętny 3 5" xfId="25775" xr:uid="{91898D15-A53B-4735-84CA-5771F18A6B38}"/>
    <cellStyle name="Dziesiętny 3 6" xfId="26641" xr:uid="{24D85714-64AF-4BF9-957D-C083B4F818A9}"/>
    <cellStyle name="Eingabe" xfId="4574" xr:uid="{98D31B6D-0ADF-465E-A036-B65805C96BF3}"/>
    <cellStyle name="Eingabe 2" xfId="730" xr:uid="{00000000-0005-0000-0000-0000D9020000}"/>
    <cellStyle name="Empty_B_border" xfId="4575" xr:uid="{7D5CC727-1218-4EA3-8A78-8A4274DD0069}"/>
    <cellStyle name="ent_col_ser" xfId="3308" xr:uid="{64ED9ED7-FD91-4E89-96DA-35113282FFF9}"/>
    <cellStyle name="entete_source" xfId="3309" xr:uid="{B9E175B4-7D6E-41E4-8F16-19D98AEBE857}"/>
    <cellStyle name="Ergebnis" xfId="4576" xr:uid="{8481785E-F891-446A-A6F2-9EA27EF6F7C7}"/>
    <cellStyle name="Ergebnis 2" xfId="731" xr:uid="{00000000-0005-0000-0000-0000DA020000}"/>
    <cellStyle name="Erklärender Text" xfId="4577" xr:uid="{67099B1B-1092-44DA-9F1C-1FEF2978D955}"/>
    <cellStyle name="Erklärender Text 2" xfId="732" xr:uid="{00000000-0005-0000-0000-0000DB020000}"/>
    <cellStyle name="Estilo 1" xfId="4578" xr:uid="{7F0730E2-6043-4F31-ABFC-2DA94C22162F}"/>
    <cellStyle name="Euro" xfId="733" xr:uid="{00000000-0005-0000-0000-0000DC020000}"/>
    <cellStyle name="Euro 10" xfId="4580" xr:uid="{C2D11A17-DECB-4645-B8F7-9C053CFA303E}"/>
    <cellStyle name="Euro 10 2" xfId="4581" xr:uid="{21606BDF-2FA6-4867-9D55-0CA18F9A13AD}"/>
    <cellStyle name="Euro 11" xfId="4582" xr:uid="{259CDD82-2F86-440B-948E-A314640FEAA8}"/>
    <cellStyle name="Euro 11 2" xfId="4583" xr:uid="{E6021123-F9C0-4450-B899-D567B7B93E9C}"/>
    <cellStyle name="Euro 12" xfId="4584" xr:uid="{DB4674FC-3932-443E-888C-73CA3F01E443}"/>
    <cellStyle name="Euro 13" xfId="4585" xr:uid="{873C8817-B0F3-400E-9F6E-9D1E8888BD89}"/>
    <cellStyle name="Euro 14" xfId="4586" xr:uid="{AA5F2781-EC99-4B1D-B07C-0656DE7E6E31}"/>
    <cellStyle name="Euro 15" xfId="4587" xr:uid="{8E8D282B-D9E2-4571-B9EE-F53D1E81AD64}"/>
    <cellStyle name="Euro 16" xfId="4588" xr:uid="{2FE0154A-761B-4CD9-8716-DDEF73954AC5}"/>
    <cellStyle name="Euro 17" xfId="4589" xr:uid="{2FA01A72-9A1B-405B-840A-5A49AB4B695D}"/>
    <cellStyle name="Euro 18" xfId="4590" xr:uid="{8E7F7505-BBCA-480D-ADD9-275FB9F9973A}"/>
    <cellStyle name="Euro 19" xfId="4591" xr:uid="{F09AD2D8-B80D-4EFA-ACB7-B45057BBBDC1}"/>
    <cellStyle name="Euro 2" xfId="734" xr:uid="{00000000-0005-0000-0000-0000DD020000}"/>
    <cellStyle name="Euro 2 2" xfId="735" xr:uid="{00000000-0005-0000-0000-0000DE020000}"/>
    <cellStyle name="Euro 2 2 2" xfId="3188" xr:uid="{0A161322-C0B5-44F8-911E-13CDC476899B}"/>
    <cellStyle name="Euro 2 2 2 2" xfId="7931" xr:uid="{36D85A16-207E-40FB-BFA5-A2B730D33816}"/>
    <cellStyle name="Euro 2 2 3" xfId="3189" xr:uid="{35EF6799-745F-4FFA-9EED-1082C9F04E33}"/>
    <cellStyle name="Euro 2 2 4" xfId="3337" xr:uid="{BD2F9687-ADA2-40DA-821B-95377C4802E3}"/>
    <cellStyle name="Euro 2 2 4 2" xfId="4594" xr:uid="{E31501D0-27F4-41F4-8D30-B38093559BC9}"/>
    <cellStyle name="Euro 2 2 5" xfId="4595" xr:uid="{A055F003-4B49-423C-BD76-1E3AF7EAF9D1}"/>
    <cellStyle name="Euro 2 2 6" xfId="4593" xr:uid="{69020688-4844-418D-8A83-C4968301F9B5}"/>
    <cellStyle name="Euro 2 2 7" xfId="25439" xr:uid="{D5204AC7-0299-4F4E-B6B4-D8F9494BA37C}"/>
    <cellStyle name="Euro 2 2 8" xfId="3187" xr:uid="{8FADC677-37B3-4BE6-80EA-26CE193ED077}"/>
    <cellStyle name="Euro 2 3" xfId="736" xr:uid="{00000000-0005-0000-0000-0000DF020000}"/>
    <cellStyle name="Euro 2 3 2" xfId="7932" xr:uid="{D29ECDB3-3AA6-4406-AE52-BE5CA917380A}"/>
    <cellStyle name="Euro 2 3 3" xfId="4596" xr:uid="{990E0BBD-6E00-4514-864B-3B6CC75ECE2B}"/>
    <cellStyle name="Euro 2 4" xfId="737" xr:uid="{00000000-0005-0000-0000-0000E0020000}"/>
    <cellStyle name="Euro 2 4 2" xfId="7933" xr:uid="{A522458D-36A3-400A-B046-1D47418EA298}"/>
    <cellStyle name="Euro 2 4 2 2" xfId="7934" xr:uid="{05968601-7E7B-4033-BDBD-38CB6B6FAEBF}"/>
    <cellStyle name="Euro 2 4 3" xfId="7935" xr:uid="{D3945A72-5BD8-4806-BB4F-6C47B8691404}"/>
    <cellStyle name="Euro 2 4 3 2" xfId="7936" xr:uid="{DA094EA9-34FE-4203-9890-E6DDA0AE9878}"/>
    <cellStyle name="Euro 2 4 3 3" xfId="7937" xr:uid="{6C0552FF-9E83-4452-958F-CAF4809D8247}"/>
    <cellStyle name="Euro 2 4 4" xfId="7938" xr:uid="{4B28D731-DC32-4136-BBF0-8C7E87B774BA}"/>
    <cellStyle name="Euro 2 4 5" xfId="25440" xr:uid="{51D42755-C124-45B4-9CC3-AB3B08AB1C52}"/>
    <cellStyle name="Euro 2 4 6" xfId="4597" xr:uid="{E84D0946-0B0D-4CBC-A148-DBE5CBD585A9}"/>
    <cellStyle name="Euro 2 5" xfId="1920" xr:uid="{6E4259AF-2904-46AC-ACC9-4087A632BAC1}"/>
    <cellStyle name="Euro 2 5 2" xfId="4598" xr:uid="{5CE62DAC-DE93-4FC7-8475-EF1C68AC4ADC}"/>
    <cellStyle name="Euro 2 5 2 2" xfId="25791" xr:uid="{14C2DD81-4D97-4516-B9A6-4FEEE9D1BED7}"/>
    <cellStyle name="Euro 2 5 2 3" xfId="26857" xr:uid="{F266DCC5-7FA4-4E7F-91BD-70B964CEC4C7}"/>
    <cellStyle name="Euro 2 6" xfId="1921" xr:uid="{0B35667F-8068-4C0C-8D47-6C11FD8F2BD5}"/>
    <cellStyle name="Euro 2 7" xfId="4592" xr:uid="{2FFF58E4-A5AB-42FE-AA63-1C2B2FFFBD40}"/>
    <cellStyle name="Euro 2 8" xfId="25438" xr:uid="{1C90D3C8-FFDB-48A2-946E-501398039004}"/>
    <cellStyle name="Euro 20" xfId="4599" xr:uid="{F1E5603F-752B-43F7-AC5D-7FE84477B686}"/>
    <cellStyle name="Euro 21" xfId="4600" xr:uid="{226ADE3C-0C51-4A9D-B3A7-A744BAD21E24}"/>
    <cellStyle name="Euro 22" xfId="4601" xr:uid="{38C99322-D20B-4E98-AA4A-8F66A0147A42}"/>
    <cellStyle name="Euro 23" xfId="4602" xr:uid="{0C514527-EE54-4274-87B0-40A25D89B56E}"/>
    <cellStyle name="Euro 24" xfId="4603" xr:uid="{A33BCEEC-4BD7-4C1B-9468-FE4DC4D12360}"/>
    <cellStyle name="Euro 25" xfId="4604" xr:uid="{C2115436-84FB-4A01-82A8-A6C0D40D49A3}"/>
    <cellStyle name="Euro 26" xfId="4605" xr:uid="{B1007830-1D69-4509-918D-892C57B6BD41}"/>
    <cellStyle name="Euro 27" xfId="4606" xr:uid="{8379774F-66E8-4351-A226-51CC472774D5}"/>
    <cellStyle name="Euro 28" xfId="4607" xr:uid="{572AAAD4-CAC0-408F-94A9-5C84F65E2494}"/>
    <cellStyle name="Euro 29" xfId="4608" xr:uid="{93B3136B-2D5F-49B2-9092-C3FF82E1C9EA}"/>
    <cellStyle name="Euro 3" xfId="738" xr:uid="{00000000-0005-0000-0000-0000E1020000}"/>
    <cellStyle name="Euro 3 10" xfId="3190" xr:uid="{3937208A-EADE-4FD1-AB24-9FEE09C81A01}"/>
    <cellStyle name="Euro 3 2" xfId="739" xr:uid="{00000000-0005-0000-0000-0000E2020000}"/>
    <cellStyle name="Euro 3 2 2" xfId="4610" xr:uid="{78799C79-27FA-4F98-8CC8-589FDC42CBBC}"/>
    <cellStyle name="Euro 3 2 2 2" xfId="7939" xr:uid="{95CB1D5E-AB06-4552-A639-79C6B75C10F5}"/>
    <cellStyle name="Euro 3 2 3" xfId="25441" xr:uid="{8843EC0D-64B7-4C63-9308-F8940CC97EB7}"/>
    <cellStyle name="Euro 3 2 4" xfId="3191" xr:uid="{84C8E248-650D-46FE-B820-E7D2D6573704}"/>
    <cellStyle name="Euro 3 3" xfId="740" xr:uid="{00000000-0005-0000-0000-0000E3020000}"/>
    <cellStyle name="Euro 3 3 2" xfId="3193" xr:uid="{D8D995F3-EA63-498C-8404-5A55A2FACB06}"/>
    <cellStyle name="Euro 3 3 3" xfId="3194" xr:uid="{AB38DD43-FF60-4223-A1BD-5BD1632AE7D4}"/>
    <cellStyle name="Euro 3 3 4" xfId="3338" xr:uid="{92CFF74F-E4E4-469C-AAE6-D90304BACB1A}"/>
    <cellStyle name="Euro 3 3 4 2" xfId="4611" xr:uid="{A00808BD-73D2-4F9C-A209-5D12C1A56C38}"/>
    <cellStyle name="Euro 3 3 5" xfId="7940" xr:uid="{1944D721-EC41-4A0C-82B7-FE676FAE06C4}"/>
    <cellStyle name="Euro 3 3 6" xfId="25442" xr:uid="{6EE279D0-D821-429B-9694-1367BE73ECC4}"/>
    <cellStyle name="Euro 3 3 7" xfId="3192" xr:uid="{BDCD27CF-085D-4A6F-B459-C517E85BD070}"/>
    <cellStyle name="Euro 3 4" xfId="3195" xr:uid="{95BEA636-9849-4F42-AEC1-D8FC46C1F90E}"/>
    <cellStyle name="Euro 3 4 2" xfId="7941" xr:uid="{B71DF9FF-A543-4410-99AA-7D7500BF9808}"/>
    <cellStyle name="Euro 3 5" xfId="4612" xr:uid="{0ED402FA-CB42-4929-8908-FAF48C5EC570}"/>
    <cellStyle name="Euro 3 5 2" xfId="7943" xr:uid="{C9CBC331-6D1C-42E6-83E5-BA01C6815087}"/>
    <cellStyle name="Euro 3 5 3" xfId="7942" xr:uid="{F507B5E8-CE8D-41DB-BCB6-3DEE567FFBCE}"/>
    <cellStyle name="Euro 3 6" xfId="4613" xr:uid="{DA2F520F-5486-4D8B-81B1-A1253D3D9969}"/>
    <cellStyle name="Euro 3 7" xfId="4614" xr:uid="{668C0F84-4BB1-4F61-8577-A9FC39554275}"/>
    <cellStyle name="Euro 3 8" xfId="4609" xr:uid="{2ACABE61-0B2F-4B4F-BD31-C7B3FB821B91}"/>
    <cellStyle name="Euro 3 9" xfId="6958" xr:uid="{4520BF51-0F81-4119-94FC-9F23D0935815}"/>
    <cellStyle name="Euro 3_COM_BND" xfId="1922" xr:uid="{0AC5794A-43E8-42FC-A3B3-CC1154ECEDBA}"/>
    <cellStyle name="Euro 30" xfId="4615" xr:uid="{5AE05C30-74D7-4B98-A7E8-DCE8DDD9A460}"/>
    <cellStyle name="Euro 31" xfId="4616" xr:uid="{918BFE04-2F6C-41E1-9309-37B9996B2BC6}"/>
    <cellStyle name="Euro 32" xfId="4617" xr:uid="{5DC76466-56B7-46BE-8844-6AD799EB441D}"/>
    <cellStyle name="Euro 33" xfId="4618" xr:uid="{54A74C33-3168-439C-99C8-AAABF2AD4355}"/>
    <cellStyle name="Euro 34" xfId="4619" xr:uid="{C2FC61BA-335D-4165-A60E-0E733F36F0A6}"/>
    <cellStyle name="Euro 35" xfId="4620" xr:uid="{4EE61797-E147-41C9-89BF-7D6E61717A06}"/>
    <cellStyle name="Euro 36" xfId="4621" xr:uid="{A9172D25-D3F5-41CD-98F2-4DBFA89B7CEE}"/>
    <cellStyle name="Euro 37" xfId="4622" xr:uid="{A4E2514A-B9EA-4847-A8CD-FA350FF2B9BC}"/>
    <cellStyle name="Euro 38" xfId="4623" xr:uid="{815CD555-0053-4F73-A338-AA7413E5A4C5}"/>
    <cellStyle name="Euro 39" xfId="4624" xr:uid="{D3CB718D-290D-490D-806A-818FB533D832}"/>
    <cellStyle name="Euro 4" xfId="741" xr:uid="{00000000-0005-0000-0000-0000E4020000}"/>
    <cellStyle name="Euro 4 2" xfId="3197" xr:uid="{55AB004A-192D-4B34-805B-28F95A43AF28}"/>
    <cellStyle name="Euro 4 2 2" xfId="4625" xr:uid="{EE01F46E-0EAA-4DAA-AB4C-A2BB1997DA91}"/>
    <cellStyle name="Euro 4 2 2 2" xfId="7944" xr:uid="{572C6476-3EB9-4F9E-A2FE-6E4E0019D059}"/>
    <cellStyle name="Euro 4 3" xfId="3198" xr:uid="{6E599EE8-B934-442C-AD0C-30AE72E457D9}"/>
    <cellStyle name="Euro 4 3 2" xfId="3199" xr:uid="{D3D59BE3-FDD4-49BA-8B01-284E0A884135}"/>
    <cellStyle name="Euro 4 3 3" xfId="3200" xr:uid="{10A7228E-D068-4BB5-A3E0-9F7431ED4EEF}"/>
    <cellStyle name="Euro 4 3 4" xfId="3339" xr:uid="{208F8FCB-46FE-4DE6-B647-843BF887CAF5}"/>
    <cellStyle name="Euro 4 3 4 2" xfId="4626" xr:uid="{9E3926F9-0C54-4DF5-9A6E-BAE369D22C6B}"/>
    <cellStyle name="Euro 4 3 5" xfId="7945" xr:uid="{F6DAA308-A63C-4D28-9ABB-FD019026492D}"/>
    <cellStyle name="Euro 4 4" xfId="3201" xr:uid="{136DDC1D-67A3-4290-B8D1-45A3DEC38BED}"/>
    <cellStyle name="Euro 4 4 2" xfId="6959" xr:uid="{F67F9786-CE57-4B43-AFFF-3ED7A28B9B8C}"/>
    <cellStyle name="Euro 4 4 2 2" xfId="7946" xr:uid="{3C53AFCB-44BB-4D19-A02F-569C13932C7C}"/>
    <cellStyle name="Euro 4 5" xfId="4627" xr:uid="{85EEBB9A-45D9-47B5-898C-4FD682671AE4}"/>
    <cellStyle name="Euro 4 6" xfId="25443" xr:uid="{CA92AA11-3F2D-4676-991F-488B44437192}"/>
    <cellStyle name="Euro 4 7" xfId="3196" xr:uid="{0465F248-62D7-46B5-9DEC-DBA4191C1CE5}"/>
    <cellStyle name="Euro 40" xfId="4628" xr:uid="{D1DBA2E4-CAD1-4153-9EE1-657729BD5AD3}"/>
    <cellStyle name="Euro 41" xfId="4629" xr:uid="{9E1897C4-50F4-4456-AA2F-FC9510F1B178}"/>
    <cellStyle name="Euro 42" xfId="4630" xr:uid="{E595E7EB-BFCB-4BDB-BC23-EDE48F860FD3}"/>
    <cellStyle name="Euro 43" xfId="4631" xr:uid="{BDE84E5F-0036-49C0-95D4-1F0B192EFCD0}"/>
    <cellStyle name="Euro 44" xfId="4632" xr:uid="{498C817C-2CED-4262-8EB5-0CF241E6BE16}"/>
    <cellStyle name="Euro 45" xfId="4633" xr:uid="{329825FA-4A18-4D97-AE8C-6FA7C2B91A22}"/>
    <cellStyle name="Euro 46" xfId="4634" xr:uid="{5B069F93-422A-4966-93B8-F898B9EDEEFC}"/>
    <cellStyle name="Euro 47" xfId="4635" xr:uid="{91181E52-27AF-4271-AF7D-0A96D602CBCC}"/>
    <cellStyle name="Euro 48" xfId="4636" xr:uid="{D988FE1C-79B2-4F92-8089-0A68F94B8C5E}"/>
    <cellStyle name="Euro 48 2" xfId="4637" xr:uid="{1CC37891-A8DE-4162-A8FA-4767DF8E64FF}"/>
    <cellStyle name="Euro 49" xfId="4638" xr:uid="{A328B497-EB03-45AC-8F86-C8DD009A857E}"/>
    <cellStyle name="Euro 49 2" xfId="4639" xr:uid="{DE79DC92-E147-4263-9EF7-9D101598722E}"/>
    <cellStyle name="Euro 5" xfId="3202" xr:uid="{D13D2217-9535-444D-BF3E-9B78A3D76E57}"/>
    <cellStyle name="Euro 5 2" xfId="3203" xr:uid="{53821A7C-9EA5-4846-8EF1-A7A4CDE3165A}"/>
    <cellStyle name="Euro 5 2 2" xfId="7947" xr:uid="{E9078E3E-FFC8-4BE3-B8BF-F214CDBBE2EC}"/>
    <cellStyle name="Euro 5 3" xfId="3204" xr:uid="{D936FDC6-3E9F-4905-A133-671D2B875D33}"/>
    <cellStyle name="Euro 5 3 2" xfId="7948" xr:uid="{A05476AE-0624-431C-A38D-37A2949904B0}"/>
    <cellStyle name="Euro 5 4" xfId="3340" xr:uid="{AF6BEC84-C105-4C8B-B690-AF34EFE2E388}"/>
    <cellStyle name="Euro 5 4 2" xfId="4640" xr:uid="{1CDE1A81-5CC3-4091-A943-9A874333054A}"/>
    <cellStyle name="Euro 50" xfId="4641" xr:uid="{8465B535-9895-42EC-9B77-05DD9F91423A}"/>
    <cellStyle name="Euro 50 2" xfId="4642" xr:uid="{1B8ED7A8-E823-468C-BBF1-9AFC98568F35}"/>
    <cellStyle name="Euro 51" xfId="4643" xr:uid="{BA6B2FFE-E382-459B-BB2E-960E7A1B6669}"/>
    <cellStyle name="Euro 51 2" xfId="4644" xr:uid="{293AEF48-E627-4765-98E0-B1234E8D8D30}"/>
    <cellStyle name="Euro 52" xfId="4645" xr:uid="{1499946A-3166-4BA6-B787-B02F991ED446}"/>
    <cellStyle name="Euro 52 2" xfId="4646" xr:uid="{18985FAB-CFBA-4767-B394-90F45B4A92DB}"/>
    <cellStyle name="Euro 53" xfId="4647" xr:uid="{26BD0DAC-01DD-415C-A75B-FA788D0ED50D}"/>
    <cellStyle name="Euro 53 2" xfId="4648" xr:uid="{49822E27-8456-4612-B49A-ED79C4938481}"/>
    <cellStyle name="Euro 54" xfId="4649" xr:uid="{866C9DD0-82F7-446B-8281-97F93635D788}"/>
    <cellStyle name="Euro 54 2" xfId="4650" xr:uid="{779AF27B-BFB3-4827-A6E7-A2258028BF8F}"/>
    <cellStyle name="Euro 55" xfId="4651" xr:uid="{6FF81577-8862-46AA-BC53-96BDB64DA054}"/>
    <cellStyle name="Euro 55 2" xfId="4652" xr:uid="{1E35F5C4-2429-46BF-8FA2-0DE223DAE198}"/>
    <cellStyle name="Euro 56" xfId="4653" xr:uid="{3F4DFF5E-D82A-457E-8097-8AF75F542631}"/>
    <cellStyle name="Euro 56 2" xfId="4654" xr:uid="{9416B0C5-59AB-4530-9177-3D52B70CF4C3}"/>
    <cellStyle name="Euro 57" xfId="4655" xr:uid="{FD86EF0C-387C-4EAF-8C3E-EF679A8E9570}"/>
    <cellStyle name="Euro 58" xfId="4656" xr:uid="{01C6A41F-3379-4E3C-8377-CB6CF3AC78AB}"/>
    <cellStyle name="Euro 58 2" xfId="7949" xr:uid="{CE9746CC-50C2-40BA-89A6-159DA16F8AE3}"/>
    <cellStyle name="Euro 58 2 2" xfId="7950" xr:uid="{AF559B5D-D4E5-420B-A1CE-04C5C1B69BD4}"/>
    <cellStyle name="Euro 58 3" xfId="7951" xr:uid="{0C863249-EFD9-4B96-B565-61B72BA83F77}"/>
    <cellStyle name="Euro 58 3 2" xfId="7952" xr:uid="{A38BA1E9-E8B7-4742-9DB3-08F44630DA06}"/>
    <cellStyle name="Euro 58 3 3" xfId="7953" xr:uid="{030A6D7E-68FA-40F7-8D4B-06531DC7EEB9}"/>
    <cellStyle name="Euro 58 4" xfId="7954" xr:uid="{C72216AB-7A33-455A-8E8B-274B9E078467}"/>
    <cellStyle name="Euro 58 5" xfId="7955" xr:uid="{12FA5B43-0FB8-4D49-8C06-D83B775BA635}"/>
    <cellStyle name="Euro 59" xfId="4657" xr:uid="{C3A42197-0136-4853-9060-89B3872C5401}"/>
    <cellStyle name="Euro 6" xfId="3205" xr:uid="{A5883F46-D601-4651-ADCD-3528169D69FD}"/>
    <cellStyle name="Euro 6 2" xfId="4658" xr:uid="{01A86961-8648-4A24-AA78-0D5AA4F511BE}"/>
    <cellStyle name="Euro 6 2 2" xfId="7956" xr:uid="{B6AEA129-CD90-4821-AA69-2E3775FE7340}"/>
    <cellStyle name="Euro 6 3" xfId="4659" xr:uid="{CD02685A-733C-4668-BD42-1675AF70B08A}"/>
    <cellStyle name="Euro 6 3 2" xfId="7957" xr:uid="{87A4D74F-77A3-4C80-ABC8-399792E87775}"/>
    <cellStyle name="Euro 6 4" xfId="6960" xr:uid="{B39AF164-FB1C-4D79-85FA-6AC90046055D}"/>
    <cellStyle name="Euro 60" xfId="4579" xr:uid="{90CD3347-B0A7-4ED2-B679-F71F5C6329C9}"/>
    <cellStyle name="Euro 7" xfId="4660" xr:uid="{A33B2E5B-0FB0-44D6-B1C3-53B1077D8A7D}"/>
    <cellStyle name="Euro 7 2" xfId="4661" xr:uid="{04116C93-A20A-4AC9-A672-6A35F5D97B70}"/>
    <cellStyle name="Euro 7 3" xfId="4662" xr:uid="{F5D471C7-513C-433C-855D-B521CACF7407}"/>
    <cellStyle name="Euro 7 3 2" xfId="7958" xr:uid="{9C698B7F-34D6-47EB-AEAC-FEC2C8FE447A}"/>
    <cellStyle name="Euro 7 4" xfId="7959" xr:uid="{4F852F9A-185F-4448-BA59-69AAA1D36EC1}"/>
    <cellStyle name="Euro 8" xfId="4663" xr:uid="{82AA313F-5F61-4910-AFBF-02DE2F1B190E}"/>
    <cellStyle name="Euro 8 2" xfId="4664" xr:uid="{D86A0E77-9D2F-400A-8012-59912CC00B91}"/>
    <cellStyle name="Euro 9" xfId="4665" xr:uid="{7041643C-6001-4471-A093-A846A44E793C}"/>
    <cellStyle name="Euro 9 2" xfId="4666" xr:uid="{3BB6BD2B-B310-4D60-9193-731324BC9EE5}"/>
    <cellStyle name="Euro_COM_BND" xfId="1923" xr:uid="{4256F436-F386-401E-8431-67993C42AEE4}"/>
    <cellStyle name="Explanatory Text 10" xfId="4667" xr:uid="{01B73A80-3051-496A-8D96-2773F0FED70D}"/>
    <cellStyle name="Explanatory Text 11" xfId="4668" xr:uid="{2D7F7ADB-F137-439F-932A-4B17427BC318}"/>
    <cellStyle name="Explanatory Text 12" xfId="4669" xr:uid="{659B7CA0-6985-4F1C-AA9F-B159B723E3CF}"/>
    <cellStyle name="Explanatory Text 13" xfId="4670" xr:uid="{AA6C2D76-DFFB-4766-A8BF-F25055654AA4}"/>
    <cellStyle name="Explanatory Text 14" xfId="4671" xr:uid="{9CAB9317-6D10-46C9-8F99-4F768A0BA325}"/>
    <cellStyle name="Explanatory Text 15" xfId="4672" xr:uid="{08C9E0C6-7DEE-4141-889B-DAC9A39538DB}"/>
    <cellStyle name="Explanatory Text 16" xfId="4673" xr:uid="{C0F3F94C-6E12-4BD9-83EF-D73692B3F62C}"/>
    <cellStyle name="Explanatory Text 17" xfId="4674" xr:uid="{CA1FC733-E240-43B8-88DC-8ACBCCEB32C2}"/>
    <cellStyle name="Explanatory Text 18" xfId="4675" xr:uid="{F9F6CA12-C1CD-4359-B6C0-5AFF74343F05}"/>
    <cellStyle name="Explanatory Text 19" xfId="4676" xr:uid="{1E09B15F-4E00-4E0E-B237-98AA0A0DA4EB}"/>
    <cellStyle name="Explanatory Text 2" xfId="742" xr:uid="{00000000-0005-0000-0000-0000E6020000}"/>
    <cellStyle name="Explanatory Text 2 10" xfId="6961" xr:uid="{1E98CBB9-8E90-4FAD-AEDC-47CD6EC17D21}"/>
    <cellStyle name="Explanatory Text 2 2" xfId="6962" xr:uid="{065CC33F-3744-4811-AC1C-5461AC8C028E}"/>
    <cellStyle name="Explanatory Text 2 3" xfId="6963" xr:uid="{F01308A3-754C-4A42-A718-46B8C42FD846}"/>
    <cellStyle name="Explanatory Text 2 4" xfId="6964" xr:uid="{6F68D346-4684-4919-A196-BB1661C04955}"/>
    <cellStyle name="Explanatory Text 2 5" xfId="6965" xr:uid="{3B4CD178-E089-48E9-9EBA-7163CC1B51EE}"/>
    <cellStyle name="Explanatory Text 2 6" xfId="6966" xr:uid="{FC93F8E6-7E97-4240-9FD3-41F00331F0C9}"/>
    <cellStyle name="Explanatory Text 2 7" xfId="6967" xr:uid="{4E9CA388-C51A-4121-8F54-8417E52F72A9}"/>
    <cellStyle name="Explanatory Text 2 8" xfId="6968" xr:uid="{758F42F0-4A8F-49DF-BB35-CFC4F77A9176}"/>
    <cellStyle name="Explanatory Text 2 9" xfId="6969" xr:uid="{0854CDEB-34E4-48CD-8BB0-0A71D8F1C7FF}"/>
    <cellStyle name="Explanatory Text 20" xfId="4677" xr:uid="{9C2BEB8B-0032-490F-BBD6-886F8C066980}"/>
    <cellStyle name="Explanatory Text 21" xfId="4678" xr:uid="{607B020F-04BE-427E-A596-F8A10C5B026A}"/>
    <cellStyle name="Explanatory Text 22" xfId="4679" xr:uid="{0E0DE666-5457-495A-9D55-0C565211EA5D}"/>
    <cellStyle name="Explanatory Text 23" xfId="4680" xr:uid="{7A617B4D-4F7E-42AB-98EC-1AC0A338261C}"/>
    <cellStyle name="Explanatory Text 24" xfId="4681" xr:uid="{C57E21C1-462E-400E-A698-BDB83F0D9DBC}"/>
    <cellStyle name="Explanatory Text 25" xfId="4682" xr:uid="{58270C77-409F-4E26-B916-C7D5AD9EFD83}"/>
    <cellStyle name="Explanatory Text 26" xfId="4683" xr:uid="{5F616B32-D6A0-44EC-87AE-EBD54B30DDC9}"/>
    <cellStyle name="Explanatory Text 27" xfId="4684" xr:uid="{0D1E6D1F-7AD9-44D5-B48D-4A68D18C0D9E}"/>
    <cellStyle name="Explanatory Text 28" xfId="4685" xr:uid="{1AE22FB0-8D18-46C1-9534-7D18B6F15FC9}"/>
    <cellStyle name="Explanatory Text 29" xfId="4686" xr:uid="{61F56998-8E6F-4A01-8242-81915846A944}"/>
    <cellStyle name="Explanatory Text 3" xfId="743" xr:uid="{00000000-0005-0000-0000-0000E7020000}"/>
    <cellStyle name="Explanatory Text 3 2" xfId="4687" xr:uid="{60B20321-C833-4CD4-A4D0-75DDBBD79452}"/>
    <cellStyle name="Explanatory Text 30" xfId="4688" xr:uid="{B62B1F43-E855-4231-9F42-14F808A2855A}"/>
    <cellStyle name="Explanatory Text 31" xfId="4689" xr:uid="{2E69D7F1-D766-461B-8F90-72156445584A}"/>
    <cellStyle name="Explanatory Text 32" xfId="4690" xr:uid="{86130255-8CF4-4B04-BAB9-6A69FCE29957}"/>
    <cellStyle name="Explanatory Text 33" xfId="4691" xr:uid="{E6624B96-9DAB-4F55-8D95-C0C556F35063}"/>
    <cellStyle name="Explanatory Text 34" xfId="4692" xr:uid="{1F79F25A-C000-455C-A999-8BF1FDCE3895}"/>
    <cellStyle name="Explanatory Text 35" xfId="4693" xr:uid="{B632FF27-6358-4DD3-9039-AB35CECC04FE}"/>
    <cellStyle name="Explanatory Text 36" xfId="4694" xr:uid="{248E1296-3615-40A6-A455-C8B4383C6BF8}"/>
    <cellStyle name="Explanatory Text 37" xfId="4695" xr:uid="{96BFCEFC-33B5-44F5-B132-27F66E82BFE3}"/>
    <cellStyle name="Explanatory Text 38" xfId="4696" xr:uid="{F312C98A-585A-47A4-99EC-C1951C42B3E5}"/>
    <cellStyle name="Explanatory Text 39" xfId="4697" xr:uid="{FE2876C9-7509-4C81-9F2B-185CD7EFC0CC}"/>
    <cellStyle name="Explanatory Text 4" xfId="4698" xr:uid="{FFA48EF0-E772-45D4-8648-4BB90B3A9A08}"/>
    <cellStyle name="Explanatory Text 4 2" xfId="7960" xr:uid="{2E4F0F56-85F3-41B9-A4AE-25D8461AB3F5}"/>
    <cellStyle name="Explanatory Text 40" xfId="4699" xr:uid="{DE94A7C7-5D4F-483C-A317-54DE9C67F5AE}"/>
    <cellStyle name="Explanatory Text 41" xfId="4700" xr:uid="{49E3A318-B1EF-41F5-A53D-88CA39A72B07}"/>
    <cellStyle name="Explanatory Text 42" xfId="4701" xr:uid="{26B7E274-15DA-4953-B2A5-C0E5AFE6BAA3}"/>
    <cellStyle name="Explanatory Text 43" xfId="4702" xr:uid="{E3D3B1EC-C2F3-476A-BDA3-75ECA542C5D4}"/>
    <cellStyle name="Explanatory Text 44" xfId="3121" xr:uid="{FB5E7BB8-D4C6-4663-A516-89B900D408D6}"/>
    <cellStyle name="Explanatory Text 5" xfId="4703" xr:uid="{FDAA3EA7-3CB5-47EB-8A7D-26E834B24501}"/>
    <cellStyle name="Explanatory Text 5 2" xfId="7961" xr:uid="{4E09A5E9-1B68-46F4-A210-AE37C1BD90B0}"/>
    <cellStyle name="Explanatory Text 6" xfId="4704" xr:uid="{9539DACA-EBE1-4A06-9F00-FCDB5956EA85}"/>
    <cellStyle name="Explanatory Text 6 2" xfId="7962" xr:uid="{1DFB1E63-31E2-4391-9DB7-DCA7FB60F339}"/>
    <cellStyle name="Explanatory Text 7" xfId="4705" xr:uid="{BBA15735-4CC6-4669-AFE0-69108C1E8EB3}"/>
    <cellStyle name="Explanatory Text 8" xfId="4706" xr:uid="{A418E5FD-15B6-48FD-9399-5BC2FBCCC6AF}"/>
    <cellStyle name="Explanatory Text 9" xfId="4707" xr:uid="{D6E3A06B-D34D-45C7-B584-8E30020F1702}"/>
    <cellStyle name="Fixed" xfId="744" xr:uid="{00000000-0005-0000-0000-0000E8020000}"/>
    <cellStyle name="Fixed1 - Style1" xfId="745" xr:uid="{00000000-0005-0000-0000-0000E9020000}"/>
    <cellStyle name="Float" xfId="746" xr:uid="{00000000-0005-0000-0000-0000EA020000}"/>
    <cellStyle name="Float 2" xfId="747" xr:uid="{00000000-0005-0000-0000-0000EB020000}"/>
    <cellStyle name="Float 2 2" xfId="6970" xr:uid="{83CB5D8B-F70A-4BB8-AEF3-609F3AFD7C94}"/>
    <cellStyle name="Float 3" xfId="4709" xr:uid="{D16E6076-5240-41C4-89DD-654CA2D38CD3}"/>
    <cellStyle name="Float 3 2" xfId="6971" xr:uid="{4F4D1C5E-1BE4-4A08-8422-9DE953BC3EAF}"/>
    <cellStyle name="Float 4" xfId="4708" xr:uid="{E25C50BC-070B-4265-B275-F7413A8595BD}"/>
    <cellStyle name="Good 10" xfId="4710" xr:uid="{155187B4-36D2-4D62-BEE7-6F418E3A9A42}"/>
    <cellStyle name="Good 11" xfId="4711" xr:uid="{834CF068-1AF9-42B2-86DF-4702026A0DA5}"/>
    <cellStyle name="Good 12" xfId="4712" xr:uid="{C6124E30-7444-49F1-AA8C-FB2CD49E3731}"/>
    <cellStyle name="Good 13" xfId="4713" xr:uid="{F85439AC-FDE7-4005-A254-2FB548E87358}"/>
    <cellStyle name="Good 14" xfId="4714" xr:uid="{185A0896-1E5F-4155-958B-AD1FDC35E013}"/>
    <cellStyle name="Good 15" xfId="4715" xr:uid="{F2F6AA55-33C5-4642-8B98-21D2617AA067}"/>
    <cellStyle name="Good 16" xfId="4716" xr:uid="{3596D20D-7485-49DE-A834-FAED95FC33B4}"/>
    <cellStyle name="Good 17" xfId="4717" xr:uid="{1D904682-A50B-4A63-92CF-9B21C993992B}"/>
    <cellStyle name="Good 18" xfId="4718" xr:uid="{A93377F8-301B-46AC-BEEB-7081E61B1821}"/>
    <cellStyle name="Good 19" xfId="4719" xr:uid="{D3260963-1112-4F2E-A826-16D7BC6867D7}"/>
    <cellStyle name="Good 2" xfId="748" xr:uid="{00000000-0005-0000-0000-0000EC020000}"/>
    <cellStyle name="Good 2 10" xfId="6972" xr:uid="{5B530C95-3BB6-4502-A531-5549949CBFB5}"/>
    <cellStyle name="Good 2 11" xfId="7963" xr:uid="{CE0FD0BC-A70F-42ED-869B-E920F7316BA6}"/>
    <cellStyle name="Good 2 12" xfId="7964" xr:uid="{9AD83B47-DBE5-47ED-9069-C22BD9C0517C}"/>
    <cellStyle name="Good 2 2" xfId="4720" xr:uid="{BFB4E279-AA2D-4F8F-BB5F-E17A9531ADED}"/>
    <cellStyle name="Good 2 2 2" xfId="6973" xr:uid="{7F092B40-18C1-46BA-9216-D9498B5B2B48}"/>
    <cellStyle name="Good 2 2 2 2" xfId="7965" xr:uid="{7450C0C6-3BBD-4A28-BC83-0F0CE68184B1}"/>
    <cellStyle name="Good 2 3" xfId="4721" xr:uid="{DB91E6B4-5EE8-4F33-8544-29C093449BA6}"/>
    <cellStyle name="Good 2 3 2" xfId="6974" xr:uid="{9CEC7EFC-6B72-4025-97E8-F207F73A479C}"/>
    <cellStyle name="Good 2 4" xfId="6975" xr:uid="{3E2AC80E-7788-412F-8753-AA886703978A}"/>
    <cellStyle name="Good 2 5" xfId="6976" xr:uid="{2C6E65B6-454F-4D6B-8F61-6AFBD2B616F2}"/>
    <cellStyle name="Good 2 6" xfId="6977" xr:uid="{2AD4E7DA-98B7-4B64-90EB-B1F1B73E744C}"/>
    <cellStyle name="Good 2 7" xfId="6978" xr:uid="{EA43ACC4-539D-453B-BE29-BF43E445ED74}"/>
    <cellStyle name="Good 2 8" xfId="6979" xr:uid="{CADE2E5A-BF9F-4B42-8BF3-A5CD7A90563F}"/>
    <cellStyle name="Good 2 9" xfId="6980" xr:uid="{0B868CDF-F66A-4DEF-A6C2-3719AA3A1080}"/>
    <cellStyle name="Good 20" xfId="4722" xr:uid="{4525DBDE-F19A-4FF2-810C-010862878327}"/>
    <cellStyle name="Good 21" xfId="4723" xr:uid="{49822FC7-69E6-4677-BEF1-766156F6BC72}"/>
    <cellStyle name="Good 22" xfId="4724" xr:uid="{FC3A3642-DB0B-42F2-B32F-8EFEACFE7B14}"/>
    <cellStyle name="Good 23" xfId="4725" xr:uid="{4628DEAD-1758-4C98-B589-28A6A9313CA1}"/>
    <cellStyle name="Good 24" xfId="4726" xr:uid="{086D42FE-C49D-4A55-9939-C9AD64CF23C0}"/>
    <cellStyle name="Good 25" xfId="4727" xr:uid="{1B747F4D-96B1-4459-B1DA-0C511CED0F31}"/>
    <cellStyle name="Good 26" xfId="4728" xr:uid="{0BF45D78-AAE5-415B-B196-CE2FA88E454A}"/>
    <cellStyle name="Good 27" xfId="4729" xr:uid="{8311D13A-7A7D-4D68-B266-856C3936D9D8}"/>
    <cellStyle name="Good 28" xfId="4730" xr:uid="{DDB969D6-D5E3-4FB7-852F-C6A33075CC88}"/>
    <cellStyle name="Good 29" xfId="4731" xr:uid="{B0D42D54-D89A-4D8B-9B40-8546EDEC1DB4}"/>
    <cellStyle name="Good 3" xfId="749" xr:uid="{00000000-0005-0000-0000-0000ED020000}"/>
    <cellStyle name="Good 3 2" xfId="4732" xr:uid="{EB9101DF-07CF-47CD-8294-66C2975D0603}"/>
    <cellStyle name="Good 3 2 2" xfId="7966" xr:uid="{B9CDA9F1-0126-4AED-B492-958B20CB9757}"/>
    <cellStyle name="Good 3 3" xfId="6981" xr:uid="{DCE8528C-9897-4806-BB94-2C5D6CF53634}"/>
    <cellStyle name="Good 30" xfId="4733" xr:uid="{15FCBD03-7013-4FE1-8ABC-C0996A38C268}"/>
    <cellStyle name="Good 31" xfId="4734" xr:uid="{0CCE32C8-4F4A-43CD-B458-69A75418B59B}"/>
    <cellStyle name="Good 32" xfId="4735" xr:uid="{F7B940EE-589D-4752-B86C-3D40A32B7482}"/>
    <cellStyle name="Good 33" xfId="4736" xr:uid="{8F8DEE17-8F96-4C73-8CA4-2945CD1F6AD9}"/>
    <cellStyle name="Good 34" xfId="4737" xr:uid="{A450AF8D-868E-48B1-A9C6-A49764450FFE}"/>
    <cellStyle name="Good 35" xfId="4738" xr:uid="{C534765B-E85F-490F-8582-2F3881823199}"/>
    <cellStyle name="Good 36" xfId="4739" xr:uid="{32F88C42-ABF9-4AB7-8A36-1546318A5739}"/>
    <cellStyle name="Good 37" xfId="4740" xr:uid="{D6AA251F-9B8B-443E-8ACD-7DCF4F2BC12B}"/>
    <cellStyle name="Good 38" xfId="4741" xr:uid="{4E7CA3C9-920C-4C33-B1E9-223A81F2776B}"/>
    <cellStyle name="Good 39" xfId="4742" xr:uid="{449099B8-8D20-4D58-B271-61389BC60597}"/>
    <cellStyle name="Good 4" xfId="4743" xr:uid="{CCBA098F-0CD4-4056-AEAC-DC11361D5F82}"/>
    <cellStyle name="Good 4 2" xfId="7967" xr:uid="{71898359-B4C7-422E-9A4E-483AFFF88C34}"/>
    <cellStyle name="Good 40" xfId="4744" xr:uid="{E5D989B9-AB00-4DEF-B8FF-60A30992AF1E}"/>
    <cellStyle name="Good 41" xfId="4745" xr:uid="{AE42BD05-B31B-4F08-8232-FBB0A4B7B131}"/>
    <cellStyle name="Good 42" xfId="4746" xr:uid="{41782334-8F4A-4CD7-B2AE-2D7FCD699F8C}"/>
    <cellStyle name="Good 43" xfId="3111" xr:uid="{454DF794-AC44-4B1E-8030-7874028384E8}"/>
    <cellStyle name="Good 5" xfId="4747" xr:uid="{10C6C6FE-09A2-4B08-8086-E54F6805F09A}"/>
    <cellStyle name="Good 5 2" xfId="7968" xr:uid="{924EA829-BC69-4458-8B67-02967531EAE9}"/>
    <cellStyle name="Good 6" xfId="4748" xr:uid="{3A2FF4FE-CDF4-44D2-BC8E-4778BFFFC2C0}"/>
    <cellStyle name="Good 6 2" xfId="7969" xr:uid="{A621F818-0B38-48A6-A750-E0F75147CDF1}"/>
    <cellStyle name="Good 7" xfId="4749" xr:uid="{62460BE1-BC12-4C23-8849-47D856288807}"/>
    <cellStyle name="Good 8" xfId="4750" xr:uid="{E4F804EF-2C11-4534-A56B-E2E7A9D94033}"/>
    <cellStyle name="Good 9" xfId="4751" xr:uid="{EF1D563C-53AB-40DB-A004-C671DAC1B97A}"/>
    <cellStyle name="Grey" xfId="750" xr:uid="{00000000-0005-0000-0000-0000EE020000}"/>
    <cellStyle name="Gut" xfId="4752" xr:uid="{FD8ED278-0EC7-4DE6-A436-232325632BF5}"/>
    <cellStyle name="Gut 2" xfId="751" xr:uid="{00000000-0005-0000-0000-0000EF020000}"/>
    <cellStyle name="HEADER" xfId="752" xr:uid="{00000000-0005-0000-0000-0000F0020000}"/>
    <cellStyle name="Heading 1 10" xfId="753" xr:uid="{00000000-0005-0000-0000-0000F1020000}"/>
    <cellStyle name="Heading 1 10 2" xfId="25444" xr:uid="{66E004F9-1C3E-4621-A27E-D2DB4D377688}"/>
    <cellStyle name="Heading 1 10 3" xfId="4753" xr:uid="{DF28A455-D956-449B-B32E-2465D8E6100C}"/>
    <cellStyle name="Heading 1 11" xfId="754" xr:uid="{00000000-0005-0000-0000-0000F2020000}"/>
    <cellStyle name="Heading 1 11 2" xfId="25445" xr:uid="{A40C69E7-9D04-47BD-AE3F-3633F3FFCD45}"/>
    <cellStyle name="Heading 1 11 3" xfId="4754" xr:uid="{2BE587A4-2EB0-4740-8E12-18C84811BEF1}"/>
    <cellStyle name="Heading 1 12" xfId="755" xr:uid="{00000000-0005-0000-0000-0000F3020000}"/>
    <cellStyle name="Heading 1 12 2" xfId="25446" xr:uid="{61EC66FE-6B6B-4D23-9D07-1603E22991A2}"/>
    <cellStyle name="Heading 1 12 3" xfId="4755" xr:uid="{6538EC4D-BCFE-42A3-ABD7-360409542C8E}"/>
    <cellStyle name="Heading 1 13" xfId="756" xr:uid="{00000000-0005-0000-0000-0000F4020000}"/>
    <cellStyle name="Heading 1 13 2" xfId="25447" xr:uid="{DD6026F8-DC23-4CCE-AED7-376FD663C7D2}"/>
    <cellStyle name="Heading 1 13 3" xfId="4756" xr:uid="{7E6F3B2A-1B55-4DBE-9369-ED98FD252782}"/>
    <cellStyle name="Heading 1 14" xfId="757" xr:uid="{00000000-0005-0000-0000-0000F5020000}"/>
    <cellStyle name="Heading 1 14 2" xfId="25448" xr:uid="{4BB6F5F7-4B22-4CEC-81EF-76D91DA8C347}"/>
    <cellStyle name="Heading 1 14 3" xfId="4757" xr:uid="{93C8230E-70FE-4E82-93B9-F468FC42AD97}"/>
    <cellStyle name="Heading 1 15" xfId="758" xr:uid="{00000000-0005-0000-0000-0000F6020000}"/>
    <cellStyle name="Heading 1 15 2" xfId="25449" xr:uid="{E3E9AAFA-556F-4E24-BD9E-3CB2FE229D55}"/>
    <cellStyle name="Heading 1 15 3" xfId="4758" xr:uid="{29163331-6FE9-476D-BD1B-8792073C8B64}"/>
    <cellStyle name="Heading 1 16" xfId="759" xr:uid="{00000000-0005-0000-0000-0000F7020000}"/>
    <cellStyle name="Heading 1 16 2" xfId="25450" xr:uid="{F6B34D22-395B-4C5C-B51B-B29801965F47}"/>
    <cellStyle name="Heading 1 16 3" xfId="4759" xr:uid="{DE93EFE9-2856-4F25-9C25-6EA0C9309B90}"/>
    <cellStyle name="Heading 1 17" xfId="760" xr:uid="{00000000-0005-0000-0000-0000F8020000}"/>
    <cellStyle name="Heading 1 17 2" xfId="25451" xr:uid="{08A5E7E0-69CD-4915-B9EB-EED551E9195A}"/>
    <cellStyle name="Heading 1 17 3" xfId="4760" xr:uid="{3D4C7EB5-2C28-4E85-9D0D-115D113C8508}"/>
    <cellStyle name="Heading 1 18" xfId="761" xr:uid="{00000000-0005-0000-0000-0000F9020000}"/>
    <cellStyle name="Heading 1 18 2" xfId="25452" xr:uid="{5F363B95-9060-494A-B152-730059716D2A}"/>
    <cellStyle name="Heading 1 18 3" xfId="4761" xr:uid="{D6442181-EBD1-47E1-8629-646CD4110BAE}"/>
    <cellStyle name="Heading 1 19" xfId="762" xr:uid="{00000000-0005-0000-0000-0000FA020000}"/>
    <cellStyle name="Heading 1 19 2" xfId="25453" xr:uid="{01009D2B-CC60-4DD2-B0F1-ACB546A7DB68}"/>
    <cellStyle name="Heading 1 19 3" xfId="4762" xr:uid="{3C730DD7-EA2C-411D-9F9A-7E230DBD2048}"/>
    <cellStyle name="Heading 1 2" xfId="763" xr:uid="{00000000-0005-0000-0000-0000FB020000}"/>
    <cellStyle name="Heading 1 2 10" xfId="6982" xr:uid="{8042EA27-9E16-4EEA-A97E-791645D5001A}"/>
    <cellStyle name="Heading 1 2 11" xfId="7970" xr:uid="{80A6224F-40D8-4ABA-B420-2695BE744C20}"/>
    <cellStyle name="Heading 1 2 2" xfId="764" xr:uid="{00000000-0005-0000-0000-0000FC020000}"/>
    <cellStyle name="Heading 1 2 2 2" xfId="25454" xr:uid="{F94AC315-3F09-4A92-8CCC-D3CD777B137A}"/>
    <cellStyle name="Heading 1 2 2 3" xfId="6983" xr:uid="{1E018AAF-C5F1-4D38-9F06-52DD2FF96F01}"/>
    <cellStyle name="Heading 1 2 3" xfId="1924" xr:uid="{6A018152-F1AD-4315-AF84-109AD27D06F9}"/>
    <cellStyle name="Heading 1 2 3 2" xfId="6984" xr:uid="{1E889037-F0DD-4D88-91D8-7D0243526630}"/>
    <cellStyle name="Heading 1 2 3 2 2" xfId="25792" xr:uid="{905844B3-8456-4A11-80BC-0B3167485A73}"/>
    <cellStyle name="Heading 1 2 3 2 3" xfId="27108" xr:uid="{CCEC11A6-948A-4EF6-8131-55E72BF36260}"/>
    <cellStyle name="Heading 1 2 4" xfId="6985" xr:uid="{C7184AD6-B27B-483B-AD15-70F05E8130F2}"/>
    <cellStyle name="Heading 1 2 5" xfId="6986" xr:uid="{5B940EEB-C794-43B4-B8A5-2B6EA8CC5BDF}"/>
    <cellStyle name="Heading 1 2 6" xfId="6987" xr:uid="{ADBEC3A0-0A68-407C-8F2C-526480ED9D85}"/>
    <cellStyle name="Heading 1 2 7" xfId="6988" xr:uid="{FD0145D9-3C06-418A-814F-4753E307561B}"/>
    <cellStyle name="Heading 1 2 8" xfId="6989" xr:uid="{34C618D2-5A57-4728-972F-62DF8DF24BDA}"/>
    <cellStyle name="Heading 1 2 9" xfId="6990" xr:uid="{85576D76-8E64-4E55-866E-C1B05E443340}"/>
    <cellStyle name="Heading 1 2_CHP" xfId="1925" xr:uid="{C6CEA40E-0DA7-446D-9ECC-50C7F9E7F3CF}"/>
    <cellStyle name="Heading 1 20" xfId="765" xr:uid="{00000000-0005-0000-0000-0000FD020000}"/>
    <cellStyle name="Heading 1 21" xfId="4763" xr:uid="{AA369452-1E48-4D58-A620-CA8852323475}"/>
    <cellStyle name="Heading 1 22" xfId="4764" xr:uid="{AAAB7598-6A2D-44DB-9A06-F9952381C1E8}"/>
    <cellStyle name="Heading 1 23" xfId="4765" xr:uid="{7E4A772C-C3D8-4ECB-9FAD-01D647842E4B}"/>
    <cellStyle name="Heading 1 24" xfId="4766" xr:uid="{66A2F51A-5782-4BC8-8A0D-E53CD9AD5966}"/>
    <cellStyle name="Heading 1 25" xfId="4767" xr:uid="{7E326CCF-6FD8-42D4-B4F9-5117A5632D5E}"/>
    <cellStyle name="Heading 1 26" xfId="4768" xr:uid="{91397FE0-77C1-4437-8113-9FA5691EB058}"/>
    <cellStyle name="Heading 1 27" xfId="4769" xr:uid="{F36163CE-305C-4C2D-902E-59704B918B20}"/>
    <cellStyle name="Heading 1 28" xfId="4770" xr:uid="{7B3D3A25-EF10-4EAF-8D2C-2FC85233E260}"/>
    <cellStyle name="Heading 1 29" xfId="4771" xr:uid="{4D9E98A4-1DD7-414E-8FBA-371EF9AD8A66}"/>
    <cellStyle name="Heading 1 3" xfId="766" xr:uid="{00000000-0005-0000-0000-0000FE020000}"/>
    <cellStyle name="Heading 1 3 2" xfId="4772" xr:uid="{8045AA9B-D937-46DF-821B-5F49A4461019}"/>
    <cellStyle name="Heading 1 3 2 2" xfId="7971" xr:uid="{273FE6FC-BB56-4866-87FB-5195231DD68E}"/>
    <cellStyle name="Heading 1 3 3" xfId="6991" xr:uid="{E0C9EFBB-D51B-4E63-942D-BD3A3E7B9A2F}"/>
    <cellStyle name="Heading 1 3 4" xfId="25455" xr:uid="{EE3716C8-7F56-411D-B552-F6D701BE317E}"/>
    <cellStyle name="Heading 1 3 5" xfId="3206" xr:uid="{92A1A892-8687-4765-8B4D-F1903F78F85C}"/>
    <cellStyle name="Heading 1 30" xfId="4773" xr:uid="{11D56B02-CC10-492F-9708-B1B39E2E80AD}"/>
    <cellStyle name="Heading 1 31" xfId="4774" xr:uid="{C9D22BF7-1602-4EA5-8624-6FB6BBFCD94D}"/>
    <cellStyle name="Heading 1 32" xfId="4775" xr:uid="{07E3A45F-99F9-457E-BA79-77C0D3176621}"/>
    <cellStyle name="Heading 1 33" xfId="4776" xr:uid="{C17661FE-FB49-49F6-ADCD-7D1729C55B66}"/>
    <cellStyle name="Heading 1 34" xfId="4777" xr:uid="{E4470F6E-F168-4F70-8881-04CB715B4ED4}"/>
    <cellStyle name="Heading 1 35" xfId="4778" xr:uid="{9E1E4CB6-B402-42D2-AF7F-11A6948AFA53}"/>
    <cellStyle name="Heading 1 36" xfId="4779" xr:uid="{030F4664-FC6C-462A-B78D-FA9326FFC2BF}"/>
    <cellStyle name="Heading 1 37" xfId="4780" xr:uid="{92B09310-613C-4F35-AA70-ED75B787A0A6}"/>
    <cellStyle name="Heading 1 38" xfId="4781" xr:uid="{7EE9D188-3188-4AF8-B7BF-13B7C446C2D3}"/>
    <cellStyle name="Heading 1 39" xfId="4782" xr:uid="{CFDC039B-DAB3-439F-90F8-D379EFBC3480}"/>
    <cellStyle name="Heading 1 4" xfId="767" xr:uid="{00000000-0005-0000-0000-0000FF020000}"/>
    <cellStyle name="Heading 1 4 2" xfId="7972" xr:uid="{5741EBA5-D78E-4966-92F1-7EA3301E45CE}"/>
    <cellStyle name="Heading 1 4 3" xfId="25456" xr:uid="{0A2F9067-DE7A-4056-8E82-37ED15BC4777}"/>
    <cellStyle name="Heading 1 4 4" xfId="4783" xr:uid="{19F011BE-13BE-4D3A-B198-C3BE09ABBC97}"/>
    <cellStyle name="Heading 1 40" xfId="4784" xr:uid="{73FBB1A9-256D-4493-9727-88F97F9C46A8}"/>
    <cellStyle name="Heading 1 41" xfId="4785" xr:uid="{70CD7F5E-6A30-4FB2-ABEC-CCBE26E29965}"/>
    <cellStyle name="Heading 1 42" xfId="3107" xr:uid="{3E85BB13-E7B7-45A5-A5DA-A68A6752327A}"/>
    <cellStyle name="Heading 1 5" xfId="768" xr:uid="{00000000-0005-0000-0000-000000030000}"/>
    <cellStyle name="Heading 1 5 2" xfId="7973" xr:uid="{048C8E36-EEA0-4569-B068-F2DCFAA13FE7}"/>
    <cellStyle name="Heading 1 5 3" xfId="25457" xr:uid="{F25242E6-14C3-4E3A-8F6C-A1B19D6B3B98}"/>
    <cellStyle name="Heading 1 5 4" xfId="4786" xr:uid="{044DA492-785E-4B24-B6BA-EC17AFDCA115}"/>
    <cellStyle name="Heading 1 6" xfId="769" xr:uid="{00000000-0005-0000-0000-000001030000}"/>
    <cellStyle name="Heading 1 6 2" xfId="7974" xr:uid="{420FE76A-CA59-436C-96B9-19AA7DC973AF}"/>
    <cellStyle name="Heading 1 6 3" xfId="25458" xr:uid="{2CA0D20A-A5E4-4B51-BD77-C43EB4564CEC}"/>
    <cellStyle name="Heading 1 6 4" xfId="4787" xr:uid="{8ADA601D-6385-4EC0-BD07-C7BD0739A4EF}"/>
    <cellStyle name="Heading 1 7" xfId="770" xr:uid="{00000000-0005-0000-0000-000002030000}"/>
    <cellStyle name="Heading 1 7 2" xfId="25459" xr:uid="{CBADF743-1B6D-4963-ABE6-7CF7A26952F8}"/>
    <cellStyle name="Heading 1 7 3" xfId="4788" xr:uid="{DCEE3263-53D7-41A0-8951-890CE6976732}"/>
    <cellStyle name="Heading 1 8" xfId="771" xr:uid="{00000000-0005-0000-0000-000003030000}"/>
    <cellStyle name="Heading 1 8 2" xfId="25460" xr:uid="{ECABF5BD-50D1-4F47-9A9B-31785872E60F}"/>
    <cellStyle name="Heading 1 8 3" xfId="4789" xr:uid="{1F6703D1-C20F-43EE-A081-2230480F7493}"/>
    <cellStyle name="Heading 1 9" xfId="772" xr:uid="{00000000-0005-0000-0000-000004030000}"/>
    <cellStyle name="Heading 1 9 2" xfId="25461" xr:uid="{11D59EC3-DE50-4D31-9457-BC4C28BBA2DB}"/>
    <cellStyle name="Heading 1 9 3" xfId="4790" xr:uid="{3897E0F6-AB49-4FA2-BD9A-6CC69EDF53A0}"/>
    <cellStyle name="Heading 2 10" xfId="773" xr:uid="{00000000-0005-0000-0000-000005030000}"/>
    <cellStyle name="Heading 2 10 2" xfId="25462" xr:uid="{898CDDB9-2F6D-40A3-9BD8-10A7E96E66C6}"/>
    <cellStyle name="Heading 2 10 3" xfId="4791" xr:uid="{3813B820-8EE9-49FD-9B56-5C544AB323DB}"/>
    <cellStyle name="Heading 2 11" xfId="774" xr:uid="{00000000-0005-0000-0000-000006030000}"/>
    <cellStyle name="Heading 2 11 2" xfId="25463" xr:uid="{9A9BD7E1-5C82-48DA-A830-DE44B8D243F1}"/>
    <cellStyle name="Heading 2 11 3" xfId="4792" xr:uid="{24473B2B-2847-4F52-BE93-A8D4A6F35D6A}"/>
    <cellStyle name="Heading 2 12" xfId="775" xr:uid="{00000000-0005-0000-0000-000007030000}"/>
    <cellStyle name="Heading 2 12 2" xfId="25464" xr:uid="{47523D36-12BA-4787-909B-74E0C5127339}"/>
    <cellStyle name="Heading 2 12 3" xfId="4793" xr:uid="{225F01A4-395D-426E-BC39-22BC142217BE}"/>
    <cellStyle name="Heading 2 13" xfId="776" xr:uid="{00000000-0005-0000-0000-000008030000}"/>
    <cellStyle name="Heading 2 13 2" xfId="25465" xr:uid="{0E8C1F07-5DE5-4ADD-A07F-B1DCCAF3251D}"/>
    <cellStyle name="Heading 2 13 3" xfId="4794" xr:uid="{01852DE4-5F36-449C-B632-7E75A448AF6C}"/>
    <cellStyle name="Heading 2 14" xfId="777" xr:uid="{00000000-0005-0000-0000-000009030000}"/>
    <cellStyle name="Heading 2 14 2" xfId="25466" xr:uid="{AE0DEC28-7FF2-412D-B48A-ADA0003C6325}"/>
    <cellStyle name="Heading 2 14 3" xfId="4795" xr:uid="{B4B8F93B-4924-40EB-B86B-122B7891507F}"/>
    <cellStyle name="Heading 2 15" xfId="778" xr:uid="{00000000-0005-0000-0000-00000A030000}"/>
    <cellStyle name="Heading 2 15 2" xfId="25467" xr:uid="{CCE463BC-75AE-478F-A960-2C7FD3D0DA6C}"/>
    <cellStyle name="Heading 2 15 3" xfId="4796" xr:uid="{F01797B5-0D9B-47A8-BDA9-7053FE432754}"/>
    <cellStyle name="Heading 2 16" xfId="779" xr:uid="{00000000-0005-0000-0000-00000B030000}"/>
    <cellStyle name="Heading 2 16 2" xfId="25468" xr:uid="{76618F3C-895C-4445-AFE4-5BA73318DB50}"/>
    <cellStyle name="Heading 2 16 3" xfId="4797" xr:uid="{411B47AD-5F1B-45DD-A63A-0DC50C89D39E}"/>
    <cellStyle name="Heading 2 17" xfId="780" xr:uid="{00000000-0005-0000-0000-00000C030000}"/>
    <cellStyle name="Heading 2 17 2" xfId="25469" xr:uid="{B973405E-D640-4462-8D5D-CC443ED236D0}"/>
    <cellStyle name="Heading 2 17 3" xfId="4798" xr:uid="{F1477F1D-D324-4440-9A5A-B567B6F427B3}"/>
    <cellStyle name="Heading 2 18" xfId="781" xr:uid="{00000000-0005-0000-0000-00000D030000}"/>
    <cellStyle name="Heading 2 18 2" xfId="25470" xr:uid="{FECB1B4E-1CAF-43A6-86E2-2237CD48D614}"/>
    <cellStyle name="Heading 2 18 3" xfId="4799" xr:uid="{A15D301D-39CF-4ADF-A59C-E7D2DC0DF1D7}"/>
    <cellStyle name="Heading 2 19" xfId="782" xr:uid="{00000000-0005-0000-0000-00000E030000}"/>
    <cellStyle name="Heading 2 19 2" xfId="25471" xr:uid="{5D0650EB-254E-4333-8148-2D6ACF2E7A12}"/>
    <cellStyle name="Heading 2 19 3" xfId="4800" xr:uid="{8CCEA6BB-5CF0-4F85-AADF-CC68934E064C}"/>
    <cellStyle name="Heading 2 2" xfId="783" xr:uid="{00000000-0005-0000-0000-00000F030000}"/>
    <cellStyle name="Heading 2 2 10" xfId="6992" xr:uid="{67342D34-1AE3-46DB-B875-412E9D33ECBD}"/>
    <cellStyle name="Heading 2 2 11" xfId="7975" xr:uid="{B450AE19-9F4B-49E4-AE8A-298B01ED2D5C}"/>
    <cellStyle name="Heading 2 2 2" xfId="784" xr:uid="{00000000-0005-0000-0000-000010030000}"/>
    <cellStyle name="Heading 2 2 2 2" xfId="25472" xr:uid="{5FE04587-9685-4283-89BD-FC6B5EBC14E2}"/>
    <cellStyle name="Heading 2 2 2 3" xfId="6993" xr:uid="{935BE583-069F-4C19-895E-C7EC8920EB19}"/>
    <cellStyle name="Heading 2 2 3" xfId="1926" xr:uid="{831FE530-B28D-4042-8017-8F047B0D1496}"/>
    <cellStyle name="Heading 2 2 3 2" xfId="6994" xr:uid="{033A5A0D-1A08-41FB-A234-2ADD411C63D6}"/>
    <cellStyle name="Heading 2 2 3 2 2" xfId="25793" xr:uid="{0A96AFA4-43E1-4174-B61F-A317148DA44F}"/>
    <cellStyle name="Heading 2 2 3 2 3" xfId="27109" xr:uid="{51817669-4D6B-4504-944B-7873975A36B7}"/>
    <cellStyle name="Heading 2 2 4" xfId="6995" xr:uid="{EE4D9E05-6FDC-4CF0-A95C-FDEF8B711AA4}"/>
    <cellStyle name="Heading 2 2 5" xfId="6996" xr:uid="{0FB64CBE-26F8-492C-A133-8B8697DDCE70}"/>
    <cellStyle name="Heading 2 2 6" xfId="6997" xr:uid="{5EE3E360-01A2-49BF-AE9F-319EDC19C0FB}"/>
    <cellStyle name="Heading 2 2 7" xfId="6998" xr:uid="{079FB337-9147-4080-B51B-B47C129D8C3D}"/>
    <cellStyle name="Heading 2 2 8" xfId="6999" xr:uid="{F526AEA2-056A-4C6E-A8E0-8285030B7A83}"/>
    <cellStyle name="Heading 2 2 9" xfId="7000" xr:uid="{A31734E4-E12B-4D58-AB23-F98AAB2FE148}"/>
    <cellStyle name="Heading 2 2_CHP" xfId="1927" xr:uid="{477C439B-4702-44AB-BE46-B46CDFFB1287}"/>
    <cellStyle name="Heading 2 20" xfId="785" xr:uid="{00000000-0005-0000-0000-000011030000}"/>
    <cellStyle name="Heading 2 21" xfId="4801" xr:uid="{8DC11438-E9DA-447B-99B3-36D00E84690A}"/>
    <cellStyle name="Heading 2 22" xfId="4802" xr:uid="{358FBDE0-D4AF-477A-A3A0-5AD43336676D}"/>
    <cellStyle name="Heading 2 23" xfId="4803" xr:uid="{0412B5C9-B9EC-40CF-A993-7D1586454F1D}"/>
    <cellStyle name="Heading 2 24" xfId="4804" xr:uid="{D7C48080-DE8C-4BF3-9D60-D52281B58002}"/>
    <cellStyle name="Heading 2 25" xfId="4805" xr:uid="{19F879CB-7E17-47BB-8E15-0C93DFDF4094}"/>
    <cellStyle name="Heading 2 26" xfId="4806" xr:uid="{91DA4CDB-9788-46E3-BF37-B569603EBDE3}"/>
    <cellStyle name="Heading 2 27" xfId="4807" xr:uid="{EDB519B5-F610-4BF0-875C-322B2839D41E}"/>
    <cellStyle name="Heading 2 28" xfId="4808" xr:uid="{835F96FA-BBF4-4042-A78E-C9E434E06279}"/>
    <cellStyle name="Heading 2 29" xfId="4809" xr:uid="{BF13BFB6-9DC7-404F-903F-37BBC131E73D}"/>
    <cellStyle name="Heading 2 3" xfId="786" xr:uid="{00000000-0005-0000-0000-000012030000}"/>
    <cellStyle name="Heading 2 3 2" xfId="4810" xr:uid="{B3A02B9C-0422-4570-BBB3-91D10DA67DDA}"/>
    <cellStyle name="Heading 2 3 2 2" xfId="7976" xr:uid="{0C359ADC-751C-44CB-ADF7-0DAF59297942}"/>
    <cellStyle name="Heading 2 3 3" xfId="7001" xr:uid="{B19D9119-2A66-41A2-A458-B5523D3D7B1C}"/>
    <cellStyle name="Heading 2 3 4" xfId="25473" xr:uid="{9CACF8EA-D535-4D4D-8E2A-58B7B938A795}"/>
    <cellStyle name="Heading 2 3 5" xfId="3207" xr:uid="{2CBC791A-CB57-402F-9776-AE238D011A67}"/>
    <cellStyle name="Heading 2 30" xfId="4811" xr:uid="{585FD20C-73CF-47FF-AD3C-C436B11603E7}"/>
    <cellStyle name="Heading 2 31" xfId="4812" xr:uid="{A9F1E5FE-20A1-4217-B6E6-F79C9CD81FC1}"/>
    <cellStyle name="Heading 2 32" xfId="4813" xr:uid="{0643342F-AEA8-439D-9899-6FF4FEB2DCC6}"/>
    <cellStyle name="Heading 2 33" xfId="4814" xr:uid="{0FBEB0E5-32BC-41ED-9C39-D5D01E7535C4}"/>
    <cellStyle name="Heading 2 34" xfId="4815" xr:uid="{70DD35A7-2978-4C61-A622-2F14C158607F}"/>
    <cellStyle name="Heading 2 35" xfId="4816" xr:uid="{FB9D45DC-D33E-4FD7-84B5-B0BAA25D21D5}"/>
    <cellStyle name="Heading 2 36" xfId="4817" xr:uid="{CF357714-7786-402E-98D8-5CC813208E37}"/>
    <cellStyle name="Heading 2 37" xfId="4818" xr:uid="{E8EDECB0-D341-48E7-B12E-D96A7A0053F7}"/>
    <cellStyle name="Heading 2 38" xfId="4819" xr:uid="{E2A5858A-A74F-47EA-B735-964866562CCB}"/>
    <cellStyle name="Heading 2 39" xfId="4820" xr:uid="{6AA1DB72-6F2F-4C20-9AF0-0F5301C57056}"/>
    <cellStyle name="Heading 2 4" xfId="787" xr:uid="{00000000-0005-0000-0000-000013030000}"/>
    <cellStyle name="Heading 2 4 2" xfId="7977" xr:uid="{70C13CE0-DEBC-4CFE-98B8-26E551006C36}"/>
    <cellStyle name="Heading 2 4 3" xfId="25474" xr:uid="{93B2F11C-DE7F-469E-B0E2-61AF39848CC4}"/>
    <cellStyle name="Heading 2 4 4" xfId="4821" xr:uid="{76E84A20-DE22-4D26-ADDC-57654F72E1AC}"/>
    <cellStyle name="Heading 2 40" xfId="4822" xr:uid="{417A29DF-EFE5-48CA-8425-A730DA63556B}"/>
    <cellStyle name="Heading 2 41" xfId="4823" xr:uid="{1840783B-D89F-4272-B58A-565EEC74A73C}"/>
    <cellStyle name="Heading 2 42" xfId="3108" xr:uid="{791262E3-F488-4ED9-87AF-9049A2538653}"/>
    <cellStyle name="Heading 2 5" xfId="788" xr:uid="{00000000-0005-0000-0000-000014030000}"/>
    <cellStyle name="Heading 2 5 2" xfId="7978" xr:uid="{B8A312AC-A833-480E-BBDE-A87A3FBFD753}"/>
    <cellStyle name="Heading 2 5 3" xfId="25475" xr:uid="{9C39FB77-3E68-4AE1-A410-9BB09F0A76D3}"/>
    <cellStyle name="Heading 2 5 4" xfId="4824" xr:uid="{24DF25D3-528D-42E2-AC80-DA853AC94A9B}"/>
    <cellStyle name="Heading 2 6" xfId="789" xr:uid="{00000000-0005-0000-0000-000015030000}"/>
    <cellStyle name="Heading 2 6 2" xfId="7979" xr:uid="{70E7B0C5-A64A-4CB0-9CAB-3F1B1AB4AD9F}"/>
    <cellStyle name="Heading 2 6 3" xfId="25476" xr:uid="{71603C1D-D1C8-418B-9E8A-0451837742D5}"/>
    <cellStyle name="Heading 2 6 4" xfId="4825" xr:uid="{9CDACB45-A355-40B1-9553-A6D21F39CE61}"/>
    <cellStyle name="Heading 2 7" xfId="790" xr:uid="{00000000-0005-0000-0000-000016030000}"/>
    <cellStyle name="Heading 2 7 2" xfId="25477" xr:uid="{4EBCF5A6-9C93-49FB-AF1A-61774376E8FA}"/>
    <cellStyle name="Heading 2 7 3" xfId="4826" xr:uid="{0E0D90F8-EFF0-446D-AB8F-59A03626C922}"/>
    <cellStyle name="Heading 2 8" xfId="791" xr:uid="{00000000-0005-0000-0000-000017030000}"/>
    <cellStyle name="Heading 2 8 2" xfId="25478" xr:uid="{AA1A23EA-BB68-4C6C-B67B-718923371A6F}"/>
    <cellStyle name="Heading 2 8 3" xfId="4827" xr:uid="{4F9EF52A-B902-437E-8C6E-5EF3C133086C}"/>
    <cellStyle name="Heading 2 9" xfId="792" xr:uid="{00000000-0005-0000-0000-000018030000}"/>
    <cellStyle name="Heading 2 9 2" xfId="25479" xr:uid="{A6C64B30-ED98-4042-BF73-CAAEAEA116F4}"/>
    <cellStyle name="Heading 2 9 3" xfId="4828" xr:uid="{0F3222FF-4270-44CD-A414-9FB4CF4FDB4C}"/>
    <cellStyle name="Heading 3 10" xfId="4829" xr:uid="{6EC33CEF-C62A-4EBC-87E6-E7088DA22E67}"/>
    <cellStyle name="Heading 3 11" xfId="4830" xr:uid="{74E434E5-7A39-470B-B992-F1C8C4453E41}"/>
    <cellStyle name="Heading 3 12" xfId="4831" xr:uid="{1A1E7D39-7F3E-44EF-9CB6-D0764C4C85A8}"/>
    <cellStyle name="Heading 3 13" xfId="4832" xr:uid="{95A2D1B0-F0A4-4BBE-A659-E924D00DAFDD}"/>
    <cellStyle name="Heading 3 14" xfId="4833" xr:uid="{0BFE664B-87D7-4B08-B0BC-53D71F31F230}"/>
    <cellStyle name="Heading 3 15" xfId="4834" xr:uid="{CC6A0314-2568-4D53-8F0B-4C9847F1442D}"/>
    <cellStyle name="Heading 3 16" xfId="4835" xr:uid="{604969F9-AA99-4917-89E3-BF30B878E0FD}"/>
    <cellStyle name="Heading 3 17" xfId="4836" xr:uid="{34FBD3FB-816C-4530-B47B-39D13A203315}"/>
    <cellStyle name="Heading 3 18" xfId="4837" xr:uid="{992D8F3B-8B1F-4F26-A3FB-5BBDE8873917}"/>
    <cellStyle name="Heading 3 19" xfId="4838" xr:uid="{1A8B2859-E786-468E-93BD-62AD17A81999}"/>
    <cellStyle name="Heading 3 2" xfId="793" xr:uid="{00000000-0005-0000-0000-000019030000}"/>
    <cellStyle name="Heading 3 2 10" xfId="7002" xr:uid="{406138EC-E94B-4B98-8C1F-96F0A370D0A2}"/>
    <cellStyle name="Heading 3 2 11" xfId="7980" xr:uid="{1FDFD749-1C0E-4DD8-B44E-144BD6557F33}"/>
    <cellStyle name="Heading 3 2 2" xfId="7003" xr:uid="{D4C57E45-EFE5-43A4-AB16-1AAAD83236A6}"/>
    <cellStyle name="Heading 3 2 3" xfId="7004" xr:uid="{854E7DD3-FD92-4EC2-BB3D-29ECDC0E7CF0}"/>
    <cellStyle name="Heading 3 2 4" xfId="7005" xr:uid="{32A89262-D294-4688-89D9-69D0E0FBA991}"/>
    <cellStyle name="Heading 3 2 5" xfId="7006" xr:uid="{0A04A033-4AA5-4ACB-931C-91E1A1EBAA88}"/>
    <cellStyle name="Heading 3 2 6" xfId="7007" xr:uid="{1795A605-3BA5-466A-AC47-7A330F161C13}"/>
    <cellStyle name="Heading 3 2 7" xfId="7008" xr:uid="{C2270459-CC7F-4355-B5B9-9C2D946A2D4C}"/>
    <cellStyle name="Heading 3 2 8" xfId="7009" xr:uid="{D80D7C43-2868-4B94-87D7-4F5757B4CF0D}"/>
    <cellStyle name="Heading 3 2 9" xfId="7010" xr:uid="{E7DDCA28-967C-4BD0-AE03-B6C6444B86C6}"/>
    <cellStyle name="Heading 3 20" xfId="4839" xr:uid="{39FF6F2C-F852-495E-AA99-8209885CF313}"/>
    <cellStyle name="Heading 3 21" xfId="4840" xr:uid="{63219CF1-BC84-4BF9-A7A7-D5D60BC39A02}"/>
    <cellStyle name="Heading 3 22" xfId="4841" xr:uid="{72E437B7-78AB-4487-81AC-83A58D1A3E57}"/>
    <cellStyle name="Heading 3 23" xfId="4842" xr:uid="{CD2E74C3-1C2C-4830-BB72-75E7DD14DF96}"/>
    <cellStyle name="Heading 3 24" xfId="4843" xr:uid="{851CC680-C01E-4B10-B6AD-428A763D3B67}"/>
    <cellStyle name="Heading 3 25" xfId="4844" xr:uid="{9ED46054-79E1-4B75-87F9-0B47C4467BD3}"/>
    <cellStyle name="Heading 3 26" xfId="4845" xr:uid="{E977065C-F8F3-4A8E-9614-FED39BA54E92}"/>
    <cellStyle name="Heading 3 27" xfId="4846" xr:uid="{55BDEB98-EE71-4626-82FE-D4EE58D2E9C3}"/>
    <cellStyle name="Heading 3 28" xfId="4847" xr:uid="{E66574A9-A6FA-405D-8D2C-F79CB1537BE6}"/>
    <cellStyle name="Heading 3 29" xfId="4848" xr:uid="{302EBD43-474C-4168-B812-4F018F3552BF}"/>
    <cellStyle name="Heading 3 3" xfId="794" xr:uid="{00000000-0005-0000-0000-00001A030000}"/>
    <cellStyle name="Heading 3 3 2" xfId="4849" xr:uid="{BB89DF05-D662-43F7-8F00-08877AEBD317}"/>
    <cellStyle name="Heading 3 3 2 2" xfId="7981" xr:uid="{5A0ABDDE-B35F-476C-B87E-CD9519F610E7}"/>
    <cellStyle name="Heading 3 3 3" xfId="7011" xr:uid="{ED9E9306-6A3D-4F95-BBC2-18A3D0035B92}"/>
    <cellStyle name="Heading 3 30" xfId="4850" xr:uid="{126B50FE-1485-4428-B01E-6BFCFD237510}"/>
    <cellStyle name="Heading 3 31" xfId="4851" xr:uid="{FCEE4C2B-26EF-46F1-B547-F0DC541DA9A4}"/>
    <cellStyle name="Heading 3 32" xfId="4852" xr:uid="{1007A612-7DDA-488E-852D-88DCA84E9340}"/>
    <cellStyle name="Heading 3 33" xfId="4853" xr:uid="{22DA70F5-71F4-4C95-BF20-97662313859C}"/>
    <cellStyle name="Heading 3 34" xfId="4854" xr:uid="{6222BF87-FF3B-4510-8108-19F2E8EDF59D}"/>
    <cellStyle name="Heading 3 35" xfId="4855" xr:uid="{A1777809-333B-4804-A2EA-966D4B80A2BB}"/>
    <cellStyle name="Heading 3 36" xfId="4856" xr:uid="{AC1C3E5A-EF4F-4297-81DF-1A23BBDBC191}"/>
    <cellStyle name="Heading 3 37" xfId="4857" xr:uid="{35020686-51EB-4D09-A2FB-8D7213982E44}"/>
    <cellStyle name="Heading 3 38" xfId="4858" xr:uid="{9D0B985B-6F13-4640-81E1-FEC848545F80}"/>
    <cellStyle name="Heading 3 39" xfId="4859" xr:uid="{D80FFC40-1A64-48BF-A423-E927F4AB0FC4}"/>
    <cellStyle name="Heading 3 4" xfId="4860" xr:uid="{F2E40E5D-E059-4913-ABCF-177065EA1404}"/>
    <cellStyle name="Heading 3 4 2" xfId="7982" xr:uid="{C4B8C414-CEFE-4F48-BFBF-228A2E434708}"/>
    <cellStyle name="Heading 3 40" xfId="4861" xr:uid="{4666C6F5-7C0A-469E-8374-0614E30527BE}"/>
    <cellStyle name="Heading 3 41" xfId="4862" xr:uid="{FFE42EF0-1658-4878-84C4-1449E058DC13}"/>
    <cellStyle name="Heading 3 42" xfId="3109" xr:uid="{C5E10C91-8B7C-44A2-B630-906B84ADE17E}"/>
    <cellStyle name="Heading 3 5" xfId="4863" xr:uid="{C2D64962-AC21-4A33-8C53-DAEA7394B52C}"/>
    <cellStyle name="Heading 3 5 2" xfId="7983" xr:uid="{865A2E81-B54E-44A3-867D-2C38802663D1}"/>
    <cellStyle name="Heading 3 6" xfId="4864" xr:uid="{385AD662-26CB-4C60-B9E7-632D8FF9BD2E}"/>
    <cellStyle name="Heading 3 6 2" xfId="7984" xr:uid="{530184F5-B447-4F01-880C-CD2B73DCF8B7}"/>
    <cellStyle name="Heading 3 7" xfId="4865" xr:uid="{13C7BBA0-C248-47C6-B6E9-06C8BC40F5C4}"/>
    <cellStyle name="Heading 3 8" xfId="4866" xr:uid="{A760539E-3FC8-4D0A-8111-9C554595A680}"/>
    <cellStyle name="Heading 3 9" xfId="4867" xr:uid="{7F32EF24-308B-43BE-A1FE-BDB1A6BF38E1}"/>
    <cellStyle name="Heading 4 10" xfId="4868" xr:uid="{4FE13BD8-3BB8-49AB-A609-7513D54493D9}"/>
    <cellStyle name="Heading 4 11" xfId="4869" xr:uid="{42761FDE-A2A6-412E-A836-BE6CC7A2F28B}"/>
    <cellStyle name="Heading 4 12" xfId="4870" xr:uid="{321E708C-B714-4081-AA98-29DFE6BE8114}"/>
    <cellStyle name="Heading 4 13" xfId="4871" xr:uid="{C58554B8-B49D-4A2E-B736-0B7B396E93C8}"/>
    <cellStyle name="Heading 4 14" xfId="4872" xr:uid="{1E9D0CE0-ED29-4EDA-9639-5F0FB5143C5F}"/>
    <cellStyle name="Heading 4 15" xfId="4873" xr:uid="{85503D42-4355-453F-B276-84DA3EA8564D}"/>
    <cellStyle name="Heading 4 16" xfId="4874" xr:uid="{F94416AE-7BCD-4112-9A3C-3951DC5F1087}"/>
    <cellStyle name="Heading 4 17" xfId="4875" xr:uid="{51B6ABDD-685F-4BAB-817A-81AA511E0BBE}"/>
    <cellStyle name="Heading 4 18" xfId="4876" xr:uid="{572E3119-5BD7-4C06-AFEF-5C4996694A5B}"/>
    <cellStyle name="Heading 4 19" xfId="4877" xr:uid="{9D868F3F-DA0C-4248-8835-366063038A99}"/>
    <cellStyle name="Heading 4 2" xfId="795" xr:uid="{00000000-0005-0000-0000-00001B030000}"/>
    <cellStyle name="Heading 4 2 10" xfId="7012" xr:uid="{F7940081-BB98-405B-ACD7-5BB32125C616}"/>
    <cellStyle name="Heading 4 2 11" xfId="7985" xr:uid="{0D27AFE7-D9C3-44C5-885B-0C62F6646937}"/>
    <cellStyle name="Heading 4 2 2" xfId="7013" xr:uid="{DC3F61A9-C915-40BB-BD5A-44011D9F44A4}"/>
    <cellStyle name="Heading 4 2 3" xfId="7014" xr:uid="{E472ACB2-5B85-46F0-9A29-0DB8B67ABF3B}"/>
    <cellStyle name="Heading 4 2 4" xfId="7015" xr:uid="{8E0090CC-FD92-4AEF-92E1-0F23958B35DF}"/>
    <cellStyle name="Heading 4 2 5" xfId="7016" xr:uid="{410CF700-78F6-48BC-B992-0F5474546BDE}"/>
    <cellStyle name="Heading 4 2 6" xfId="7017" xr:uid="{185BEDFF-DD55-4A47-8AFF-82437B1494C3}"/>
    <cellStyle name="Heading 4 2 7" xfId="7018" xr:uid="{380FC7F4-4809-463F-8909-DAD20AA7F52B}"/>
    <cellStyle name="Heading 4 2 8" xfId="7019" xr:uid="{7B7E55D5-98A2-4C42-91A2-E49111434963}"/>
    <cellStyle name="Heading 4 2 9" xfId="7020" xr:uid="{72EF3E87-5C56-4C70-B97B-35785FEC0E36}"/>
    <cellStyle name="Heading 4 20" xfId="4878" xr:uid="{FFF37FAB-75FA-4211-85A6-9DFA382D8669}"/>
    <cellStyle name="Heading 4 21" xfId="4879" xr:uid="{B2EFD81E-8AB7-46C1-A124-4275676FBD26}"/>
    <cellStyle name="Heading 4 22" xfId="4880" xr:uid="{E8499447-2CA2-4952-B430-3E6468C0078A}"/>
    <cellStyle name="Heading 4 23" xfId="4881" xr:uid="{542C64D9-E085-4EC7-A760-8D7C5091F6BE}"/>
    <cellStyle name="Heading 4 24" xfId="4882" xr:uid="{8FA1D717-F88E-4458-A9A0-C623CFB4B85F}"/>
    <cellStyle name="Heading 4 25" xfId="4883" xr:uid="{156DF032-03FA-401C-8305-4665E5744BAF}"/>
    <cellStyle name="Heading 4 26" xfId="4884" xr:uid="{01385073-9184-47C2-97FC-DA70A294B9B4}"/>
    <cellStyle name="Heading 4 27" xfId="4885" xr:uid="{E7DF7004-7F0B-43B4-9D64-1758243E062F}"/>
    <cellStyle name="Heading 4 28" xfId="4886" xr:uid="{3F29225A-691B-40A1-97C4-D2C1CE257581}"/>
    <cellStyle name="Heading 4 29" xfId="4887" xr:uid="{69EE8976-EE48-442F-8D45-BA74E618449A}"/>
    <cellStyle name="Heading 4 3" xfId="796" xr:uid="{00000000-0005-0000-0000-00001C030000}"/>
    <cellStyle name="Heading 4 3 2" xfId="4888" xr:uid="{911E4A6D-6D12-42A7-8360-DFD827DB302E}"/>
    <cellStyle name="Heading 4 3 2 2" xfId="7986" xr:uid="{FDB5B216-644B-4F19-ABC9-E363ACC7F151}"/>
    <cellStyle name="Heading 4 3 3" xfId="7021" xr:uid="{62765D54-A183-403A-A609-F7D4EFE0FBBD}"/>
    <cellStyle name="Heading 4 30" xfId="4889" xr:uid="{FEEC96AE-CC26-4DE5-A54D-88C4C64B47ED}"/>
    <cellStyle name="Heading 4 31" xfId="4890" xr:uid="{3950E81B-002F-4EA4-A2EA-59617968C78A}"/>
    <cellStyle name="Heading 4 32" xfId="4891" xr:uid="{BEC8DCD0-6AB4-42A1-8AFB-F88E24DA3FA4}"/>
    <cellStyle name="Heading 4 33" xfId="4892" xr:uid="{3C66A1CC-C72C-4150-AEB5-52FB3EDA6AF4}"/>
    <cellStyle name="Heading 4 34" xfId="4893" xr:uid="{B3EE0A07-F882-453C-94A6-5D868695AF7F}"/>
    <cellStyle name="Heading 4 35" xfId="4894" xr:uid="{2F1FD74B-DD1F-45E3-9423-1824DCE13FD7}"/>
    <cellStyle name="Heading 4 36" xfId="4895" xr:uid="{7FB69E93-8D5C-4EBA-8C47-4B5CCAB987F0}"/>
    <cellStyle name="Heading 4 37" xfId="4896" xr:uid="{FB797416-6C58-41B7-91AA-C2BAF9BF55EA}"/>
    <cellStyle name="Heading 4 38" xfId="4897" xr:uid="{1CADE530-AED9-4209-8033-1ADA036B4BCE}"/>
    <cellStyle name="Heading 4 39" xfId="4898" xr:uid="{285E1AAD-9F67-4578-8DF4-95D25D645724}"/>
    <cellStyle name="Heading 4 4" xfId="4899" xr:uid="{67932625-2612-4336-9D1E-F1A53EB22ABB}"/>
    <cellStyle name="Heading 4 4 2" xfId="7987" xr:uid="{22FD1D78-0F3C-43C7-A7BC-BA0FB9B64348}"/>
    <cellStyle name="Heading 4 40" xfId="4900" xr:uid="{E86810F5-2DDA-4257-B94D-D239D7877E0F}"/>
    <cellStyle name="Heading 4 41" xfId="4901" xr:uid="{133866EC-14AB-4866-9230-B284678EF9EC}"/>
    <cellStyle name="Heading 4 42" xfId="3110" xr:uid="{46C732CF-9BE8-40F4-AD46-9B157B67CA52}"/>
    <cellStyle name="Heading 4 5" xfId="4902" xr:uid="{D40500AF-8BAC-49A7-AD75-19EFA87BC879}"/>
    <cellStyle name="Heading 4 5 2" xfId="7988" xr:uid="{31146520-D1CE-480C-8F11-553AF1C9B8DA}"/>
    <cellStyle name="Heading 4 6" xfId="4903" xr:uid="{D25BCB1B-1566-42FC-A8EE-535A746B71C6}"/>
    <cellStyle name="Heading 4 6 2" xfId="7989" xr:uid="{E45DD0F9-6119-47F7-B0BA-AA8645F3C379}"/>
    <cellStyle name="Heading 4 7" xfId="4904" xr:uid="{4F5F7C96-EE91-4BC1-B602-FE7F577ACD6A}"/>
    <cellStyle name="Heading 4 8" xfId="4905" xr:uid="{5339E35D-27C5-483C-A563-937C97B1E149}"/>
    <cellStyle name="Heading 4 9" xfId="4906" xr:uid="{785F6E92-69DC-49FA-85A9-AF6C41AE3AEB}"/>
    <cellStyle name="Heading1" xfId="797" xr:uid="{00000000-0005-0000-0000-00001D030000}"/>
    <cellStyle name="Heading2" xfId="798" xr:uid="{00000000-0005-0000-0000-00001E030000}"/>
    <cellStyle name="Headline" xfId="799" xr:uid="{00000000-0005-0000-0000-00001F030000}"/>
    <cellStyle name="HIGHLIGHT" xfId="800" xr:uid="{00000000-0005-0000-0000-000020030000}"/>
    <cellStyle name="Hiperłącze 10" xfId="1928" xr:uid="{9D0A39D4-73DE-4455-AE1A-1366FC393E18}"/>
    <cellStyle name="Hiperłącze 2" xfId="801" xr:uid="{00000000-0005-0000-0000-000021030000}"/>
    <cellStyle name="Hiperłącze 2 2" xfId="802" xr:uid="{00000000-0005-0000-0000-000022030000}"/>
    <cellStyle name="Hiperłącze 2 2 2" xfId="1929" xr:uid="{7BE2E5E2-C48B-49CA-B485-2E59F41F9A26}"/>
    <cellStyle name="Hiperłącze 2 2 3" xfId="1930" xr:uid="{3C4467FA-2632-4455-A643-BB235B414CCB}"/>
    <cellStyle name="Hiperłącze 2 3" xfId="803" xr:uid="{00000000-0005-0000-0000-000023030000}"/>
    <cellStyle name="Hiperłącze 2 4" xfId="1931" xr:uid="{FC551B0B-A653-44E3-8D86-0A33158EF2BD}"/>
    <cellStyle name="Hiperłącze 2 4 2" xfId="25639" xr:uid="{342FD4C0-6A68-46E2-BE0C-ECEB06D27C08}"/>
    <cellStyle name="Hiperłącze 2 4 2 2" xfId="25794" xr:uid="{7F97B261-F4F2-4751-A8F8-ECA07B8A5F67}"/>
    <cellStyle name="Hiperłącze 2 4 2 3" xfId="27226" xr:uid="{95183FE2-46CE-4004-B884-74C198C3A78F}"/>
    <cellStyle name="Hiperłącze 2_CHP" xfId="1932" xr:uid="{4BE0747B-1850-4D07-9C3A-DE85AA5863EC}"/>
    <cellStyle name="Hiperłącze 3" xfId="1933" xr:uid="{E9D72181-015A-4AE2-8761-C9B17CEFB16E}"/>
    <cellStyle name="Hiperłącze 4" xfId="1934" xr:uid="{1A89718F-1EBE-4A63-AE79-90ED5C253EB2}"/>
    <cellStyle name="Hiperłącze 5" xfId="1935" xr:uid="{F234CFC0-3D27-4F70-818B-9012213BD598}"/>
    <cellStyle name="Hiperłącze 6" xfId="1936" xr:uid="{19B80BC5-DCF3-42D3-AA2C-1520D1AF2DC8}"/>
    <cellStyle name="Hiperłącze 7" xfId="1937" xr:uid="{719BC3E2-DD9A-44DF-8A73-6385036CBEA4}"/>
    <cellStyle name="Hiperłącze 8" xfId="1938" xr:uid="{8C385075-3731-47A3-BCDA-D4D0CDA471CB}"/>
    <cellStyle name="Hiperłącze 9" xfId="1939" xr:uid="{D22CDE58-C103-4FA2-88FD-EB414D684766}"/>
    <cellStyle name="Hyperlink 2" xfId="804" xr:uid="{00000000-0005-0000-0000-000024030000}"/>
    <cellStyle name="Hyperlink 3" xfId="805" xr:uid="{00000000-0005-0000-0000-000025030000}"/>
    <cellStyle name="Hyperlink 3 2" xfId="806" xr:uid="{00000000-0005-0000-0000-000026030000}"/>
    <cellStyle name="Hyperlink 3 2 2" xfId="1940" xr:uid="{CC4F7F03-11C4-46CB-B841-3F342A4E5965}"/>
    <cellStyle name="Hyperlink 3 2 3" xfId="1941" xr:uid="{55CF2613-1B64-4FA3-8702-EE5DC271CA01}"/>
    <cellStyle name="Hyperlink 3 3" xfId="807" xr:uid="{00000000-0005-0000-0000-000027030000}"/>
    <cellStyle name="Hyperlink 3 4" xfId="1942" xr:uid="{DF8BC23F-2996-4FE3-9345-68BF53E51E9A}"/>
    <cellStyle name="Hyperlink 3 4 2" xfId="25480" xr:uid="{1EE2C50A-2C08-42F4-99D7-0118490ED822}"/>
    <cellStyle name="Hyperlink 3 4 2 2" xfId="25795" xr:uid="{956F3AA0-BD8F-4FB8-AA6F-BB82A5162252}"/>
    <cellStyle name="Hyperlink 3 4 2 3" xfId="27137" xr:uid="{C1FBA6F9-363D-4B45-99D3-81F538B2DEF3}"/>
    <cellStyle name="Hyperlink 3 5" xfId="7990" xr:uid="{1A064434-044A-4A3A-93CD-A38AF9CED645}"/>
    <cellStyle name="Hyperlink 3_CHP" xfId="1943" xr:uid="{60F52469-6823-4B30-9F58-9782B099A65C}"/>
    <cellStyle name="Hyperlink 4" xfId="808" xr:uid="{00000000-0005-0000-0000-000028030000}"/>
    <cellStyle name="Input [yellow]" xfId="809" xr:uid="{00000000-0005-0000-0000-000029030000}"/>
    <cellStyle name="Input 10" xfId="810" xr:uid="{00000000-0005-0000-0000-00002A030000}"/>
    <cellStyle name="Input 10 2" xfId="4907" xr:uid="{019A481B-3C21-48D5-A443-0ABF01A23A6F}"/>
    <cellStyle name="Input 11" xfId="811" xr:uid="{00000000-0005-0000-0000-00002B030000}"/>
    <cellStyle name="Input 11 2" xfId="4908" xr:uid="{E38F991A-1E20-4E2B-9190-C5C11C849CA3}"/>
    <cellStyle name="Input 12" xfId="812" xr:uid="{00000000-0005-0000-0000-00002C030000}"/>
    <cellStyle name="Input 12 2" xfId="4909" xr:uid="{BC3B3E8A-56D9-4C20-BCE5-38D9D437E90B}"/>
    <cellStyle name="Input 13" xfId="813" xr:uid="{00000000-0005-0000-0000-00002D030000}"/>
    <cellStyle name="Input 13 2" xfId="4910" xr:uid="{A3B240E5-A8EB-4E19-8F4E-E10AE66D3E5B}"/>
    <cellStyle name="Input 14" xfId="814" xr:uid="{00000000-0005-0000-0000-00002E030000}"/>
    <cellStyle name="Input 14 2" xfId="4911" xr:uid="{7572278B-48F9-41B0-A968-1C71E5716292}"/>
    <cellStyle name="Input 15" xfId="815" xr:uid="{00000000-0005-0000-0000-00002F030000}"/>
    <cellStyle name="Input 15 2" xfId="4912" xr:uid="{713797FD-C81B-4F08-8DC8-8971B3FB7C62}"/>
    <cellStyle name="Input 16" xfId="816" xr:uid="{00000000-0005-0000-0000-000030030000}"/>
    <cellStyle name="Input 16 2" xfId="4913" xr:uid="{B4DAAF49-9496-4364-AAAA-FD388252FEE7}"/>
    <cellStyle name="Input 17" xfId="817" xr:uid="{00000000-0005-0000-0000-000031030000}"/>
    <cellStyle name="Input 17 2" xfId="4914" xr:uid="{2B258680-6DED-408A-ABDC-45774BB7279B}"/>
    <cellStyle name="Input 18" xfId="818" xr:uid="{00000000-0005-0000-0000-000032030000}"/>
    <cellStyle name="Input 18 2" xfId="4915" xr:uid="{0A421442-2ED5-457B-9ED5-B02996D28E39}"/>
    <cellStyle name="Input 19" xfId="819" xr:uid="{00000000-0005-0000-0000-000033030000}"/>
    <cellStyle name="Input 19 2" xfId="4916" xr:uid="{E56D5C16-3102-4640-A94C-681D0C7F23B6}"/>
    <cellStyle name="Input 2" xfId="820" xr:uid="{00000000-0005-0000-0000-000034030000}"/>
    <cellStyle name="Input 2 10" xfId="7022" xr:uid="{81DDBD00-7E53-4971-BD8A-F081F7DD96BF}"/>
    <cellStyle name="Input 2 11" xfId="7991" xr:uid="{3AC2BAF7-BDBE-4082-BC0B-030E87CD93A0}"/>
    <cellStyle name="Input 2 12" xfId="7992" xr:uid="{31B71A5F-9395-4FA5-8956-28A016602BFB}"/>
    <cellStyle name="Input 2 2" xfId="4917" xr:uid="{9BB211B0-B9BC-4A04-B8FF-9683DEE5C657}"/>
    <cellStyle name="Input 2 2 2" xfId="7023" xr:uid="{9E6C3D01-A17D-470A-9AF6-BF06CA63B4A1}"/>
    <cellStyle name="Input 2 3" xfId="4918" xr:uid="{16CCB343-AD5B-4BCC-A7D9-A99D582FEC4D}"/>
    <cellStyle name="Input 2 3 2" xfId="7024" xr:uid="{788B0F63-F7D4-4974-B3D9-535763209665}"/>
    <cellStyle name="Input 2 3 2 2" xfId="7993" xr:uid="{B4FEEF79-4442-47F2-9C9E-A95A1188C0D3}"/>
    <cellStyle name="Input 2 4" xfId="7025" xr:uid="{C35575BB-E5A6-4D3E-B9AD-5ABD645413C9}"/>
    <cellStyle name="Input 2 5" xfId="7026" xr:uid="{B6376558-6C7E-483A-A47A-9D93917D9337}"/>
    <cellStyle name="Input 2 6" xfId="7027" xr:uid="{4B49CF1B-0072-48F7-B9C8-9EF59F847303}"/>
    <cellStyle name="Input 2 7" xfId="7028" xr:uid="{947DBB72-51CC-4CA0-8C36-C6FB767456D2}"/>
    <cellStyle name="Input 2 8" xfId="7029" xr:uid="{6618483D-A267-44B8-8BA7-BAA35E75AC44}"/>
    <cellStyle name="Input 2 9" xfId="7030" xr:uid="{04261AE7-FA05-4FDC-BDA2-E7AFE0B68268}"/>
    <cellStyle name="Input 2_PrimaryEnergyPrices_TIMES" xfId="4919" xr:uid="{0E204C8F-1F1D-4977-AE77-1E43DA687175}"/>
    <cellStyle name="Input 20" xfId="821" xr:uid="{00000000-0005-0000-0000-000035030000}"/>
    <cellStyle name="Input 20 2" xfId="4920" xr:uid="{BC382494-DF24-4E5F-8ED9-7D52037ADBA9}"/>
    <cellStyle name="Input 21" xfId="822" xr:uid="{00000000-0005-0000-0000-000036030000}"/>
    <cellStyle name="Input 21 2" xfId="4921" xr:uid="{4CF7EB0C-9D4A-426F-AC47-51EE1EE156F2}"/>
    <cellStyle name="Input 22" xfId="823" xr:uid="{00000000-0005-0000-0000-000037030000}"/>
    <cellStyle name="Input 22 2" xfId="4922" xr:uid="{2E72F507-527A-400B-8544-547E96AD656F}"/>
    <cellStyle name="Input 23" xfId="824" xr:uid="{00000000-0005-0000-0000-000038030000}"/>
    <cellStyle name="Input 23 2" xfId="4923" xr:uid="{EC5299D5-CE88-4973-A53F-2D869F15C3F6}"/>
    <cellStyle name="Input 24" xfId="825" xr:uid="{00000000-0005-0000-0000-000039030000}"/>
    <cellStyle name="Input 24 2" xfId="4924" xr:uid="{3EE9EDA8-8DBB-471E-9637-55050E8E7604}"/>
    <cellStyle name="Input 25" xfId="826" xr:uid="{00000000-0005-0000-0000-00003A030000}"/>
    <cellStyle name="Input 25 2" xfId="4925" xr:uid="{980518F2-EED1-4524-8299-B093C5D35098}"/>
    <cellStyle name="Input 26" xfId="827" xr:uid="{00000000-0005-0000-0000-00003B030000}"/>
    <cellStyle name="Input 26 2" xfId="4926" xr:uid="{5430E75F-6ABF-435F-9175-2B695CA0405A}"/>
    <cellStyle name="Input 27" xfId="828" xr:uid="{00000000-0005-0000-0000-00003C030000}"/>
    <cellStyle name="Input 27 2" xfId="4927" xr:uid="{437F7AED-4388-48F4-A5DE-0427838FF547}"/>
    <cellStyle name="Input 28" xfId="829" xr:uid="{00000000-0005-0000-0000-00003D030000}"/>
    <cellStyle name="Input 28 2" xfId="4928" xr:uid="{3037DAE1-F7E2-4398-B337-C4A3A612C4A8}"/>
    <cellStyle name="Input 29" xfId="830" xr:uid="{00000000-0005-0000-0000-00003E030000}"/>
    <cellStyle name="Input 29 2" xfId="4929" xr:uid="{71D055AF-F7D6-4653-82D5-DE70E6DD695D}"/>
    <cellStyle name="Input 3" xfId="831" xr:uid="{00000000-0005-0000-0000-00003F030000}"/>
    <cellStyle name="Input 3 2" xfId="4930" xr:uid="{B330E123-4E1B-42CB-A993-8C653849F4E6}"/>
    <cellStyle name="Input 3 3" xfId="4931" xr:uid="{6CD5C8D3-FB3E-40F5-B78C-B03497DD9D6B}"/>
    <cellStyle name="Input 3 3 2" xfId="7994" xr:uid="{6BF32B47-6C78-4A59-9514-6F2571B99992}"/>
    <cellStyle name="Input 3 4" xfId="7031" xr:uid="{C8436BA3-52D7-426B-BFEC-CAAF708E2BEC}"/>
    <cellStyle name="Input 30" xfId="832" xr:uid="{00000000-0005-0000-0000-000040030000}"/>
    <cellStyle name="Input 30 2" xfId="4932" xr:uid="{CF8FA7B8-65CF-41CE-9C2B-81F32198FC70}"/>
    <cellStyle name="Input 31" xfId="833" xr:uid="{00000000-0005-0000-0000-000041030000}"/>
    <cellStyle name="Input 31 2" xfId="4933" xr:uid="{32A11503-5442-4973-A800-24579625E24F}"/>
    <cellStyle name="Input 32" xfId="834" xr:uid="{00000000-0005-0000-0000-000042030000}"/>
    <cellStyle name="Input 32 2" xfId="4934" xr:uid="{42C0CDA9-F08E-4C6B-B0F1-F30A5ACE7767}"/>
    <cellStyle name="Input 33" xfId="835" xr:uid="{00000000-0005-0000-0000-000043030000}"/>
    <cellStyle name="Input 33 2" xfId="4935" xr:uid="{D9B7A924-472C-4B39-A168-434D75AE1913}"/>
    <cellStyle name="Input 34" xfId="836" xr:uid="{00000000-0005-0000-0000-000044030000}"/>
    <cellStyle name="Input 34 2" xfId="4936" xr:uid="{6EDF9CF5-D45C-48BC-ABB4-CF7E6D0ED474}"/>
    <cellStyle name="Input 34_ELC_final" xfId="4937" xr:uid="{3D3C5F96-7CE1-475E-AFD1-6BFAB460FBC3}"/>
    <cellStyle name="Input 35" xfId="837" xr:uid="{00000000-0005-0000-0000-000045030000}"/>
    <cellStyle name="Input 36" xfId="838" xr:uid="{00000000-0005-0000-0000-000046030000}"/>
    <cellStyle name="Input 37" xfId="839" xr:uid="{00000000-0005-0000-0000-000047030000}"/>
    <cellStyle name="Input 38" xfId="840" xr:uid="{00000000-0005-0000-0000-000048030000}"/>
    <cellStyle name="Input 39" xfId="841" xr:uid="{00000000-0005-0000-0000-000049030000}"/>
    <cellStyle name="Input 4" xfId="842" xr:uid="{00000000-0005-0000-0000-00004A030000}"/>
    <cellStyle name="Input 4 2" xfId="4938" xr:uid="{58C821C1-C0C0-4BCA-95B4-13D1A69060EB}"/>
    <cellStyle name="Input 40" xfId="843" xr:uid="{00000000-0005-0000-0000-00004B030000}"/>
    <cellStyle name="Input 41" xfId="844" xr:uid="{00000000-0005-0000-0000-00004C030000}"/>
    <cellStyle name="Input 42" xfId="845" xr:uid="{00000000-0005-0000-0000-00004D030000}"/>
    <cellStyle name="Input 43" xfId="846" xr:uid="{00000000-0005-0000-0000-00004E030000}"/>
    <cellStyle name="Input 44" xfId="847" xr:uid="{00000000-0005-0000-0000-00004F030000}"/>
    <cellStyle name="Input 45" xfId="1944" xr:uid="{711EE83E-60A8-4EC4-9E5E-640C96DD789E}"/>
    <cellStyle name="Input 45 2" xfId="25796" xr:uid="{3DAE402F-62CB-4266-A43C-83355C5EF53B}"/>
    <cellStyle name="Input 45 3" xfId="25706" xr:uid="{16960D82-1726-40D7-AA73-0376A575B396}"/>
    <cellStyle name="Input 46" xfId="1945" xr:uid="{E3F11E61-183A-4E97-838F-27942C932E25}"/>
    <cellStyle name="Input 47" xfId="1946" xr:uid="{517744A0-D5F6-478B-9A22-BD2086F6F36A}"/>
    <cellStyle name="Input 48" xfId="1947" xr:uid="{7DA432BA-2B8A-43FB-BF78-B343521542F0}"/>
    <cellStyle name="Input 49" xfId="1948" xr:uid="{74E9AC3C-576E-4F43-BE09-8AB43248AB7A}"/>
    <cellStyle name="Input 5" xfId="848" xr:uid="{00000000-0005-0000-0000-000050030000}"/>
    <cellStyle name="Input 5 2" xfId="4939" xr:uid="{D02E96F9-1EAA-4EA2-94AB-2CA7FA83E302}"/>
    <cellStyle name="Input 50" xfId="1949" xr:uid="{021FC69A-AA1C-465A-9D03-2219AFFD0AA0}"/>
    <cellStyle name="Input 51" xfId="1950" xr:uid="{93C38ABD-F97A-492D-B711-6235810ECF3A}"/>
    <cellStyle name="Input 52" xfId="3114" xr:uid="{70C1A1E3-EB6D-4E4F-A506-F221A55D3C4F}"/>
    <cellStyle name="Input 6" xfId="849" xr:uid="{00000000-0005-0000-0000-000051030000}"/>
    <cellStyle name="Input 6 2" xfId="4940" xr:uid="{6B390FF2-D58F-45D0-B7FC-2C76B17BD509}"/>
    <cellStyle name="Input 7" xfId="850" xr:uid="{00000000-0005-0000-0000-000052030000}"/>
    <cellStyle name="Input 7 2" xfId="4941" xr:uid="{E07A4836-430E-4959-8BDB-057CFB304917}"/>
    <cellStyle name="Input 8" xfId="851" xr:uid="{00000000-0005-0000-0000-000053030000}"/>
    <cellStyle name="Input 8 2" xfId="4942" xr:uid="{7849E446-CE3E-42A3-A693-2DD389926837}"/>
    <cellStyle name="Input 9" xfId="852" xr:uid="{00000000-0005-0000-0000-000054030000}"/>
    <cellStyle name="Input 9 2" xfId="4943" xr:uid="{E4D66D9E-6B68-451C-954F-6EE55FB1F9C6}"/>
    <cellStyle name="InputCells" xfId="853" xr:uid="{00000000-0005-0000-0000-000055030000}"/>
    <cellStyle name="InputCells12" xfId="4944" xr:uid="{36D5D410-09FE-4BD2-B101-3E239946E24E}"/>
    <cellStyle name="IntCells" xfId="4945" xr:uid="{40943EDB-A1B5-4558-A408-1C3353ED571E}"/>
    <cellStyle name="Komma 2" xfId="854" xr:uid="{00000000-0005-0000-0000-000057030000}"/>
    <cellStyle name="Komma 3" xfId="855" xr:uid="{00000000-0005-0000-0000-000058030000}"/>
    <cellStyle name="Komma 3 2" xfId="2841" xr:uid="{EEF2CDA6-4159-4F31-81D2-6847D1928735}"/>
    <cellStyle name="Komma 3 2 2" xfId="25591" xr:uid="{64B61FF5-CE75-4CE2-A078-A84201A04766}"/>
    <cellStyle name="Komma 3 2 2 2" xfId="27181" xr:uid="{1C4B90C8-E2DC-4693-8658-6DEE35CC1EF2}"/>
    <cellStyle name="Komma 3 2 3" xfId="25983" xr:uid="{D81FFB6B-AD8D-49BB-83DE-8B913505D3EA}"/>
    <cellStyle name="Komma 3 2 3 2" xfId="27311" xr:uid="{784A1636-728F-4138-A2F1-3ACB32ACCAA6}"/>
    <cellStyle name="Komma 3 2 4" xfId="26320" xr:uid="{0EB2B864-61CC-4B20-B7AE-00B74C9E1F1E}"/>
    <cellStyle name="Komma 3 2 4 2" xfId="27538" xr:uid="{D6A9BDD0-40AD-4B69-864D-F1CB150EF267}"/>
    <cellStyle name="Komma 3 2 5" xfId="26642" xr:uid="{E6847705-920D-4831-937A-3BF0ABE80601}"/>
    <cellStyle name="Komma 3 3" xfId="1951" xr:uid="{A66E0F72-6625-444E-B874-F9584A18B401}"/>
    <cellStyle name="Komma 3 3 2" xfId="25651" xr:uid="{86A94FCE-A0A3-4AC3-AA92-37CEE0EF6632}"/>
    <cellStyle name="Komma 3 3 2 2" xfId="27233" xr:uid="{C33458A3-E201-47F3-AC4D-6B1EE6E78AA1}"/>
    <cellStyle name="Komma 3 3 3" xfId="26179" xr:uid="{5FBD516B-724A-43E5-83A4-DBC51C1296B3}"/>
    <cellStyle name="Komma 3 3 3 2" xfId="27397" xr:uid="{83E886CE-5771-4349-85EA-9705CD0F3E20}"/>
    <cellStyle name="Komma 3 3 4" xfId="26501" xr:uid="{B70523D4-984F-473A-BA5E-0A2B172B2952}"/>
    <cellStyle name="Komma 3 4" xfId="25481" xr:uid="{1DD9B5E4-B22B-4624-8B66-F5006EA1C299}"/>
    <cellStyle name="Komma 3 4 2" xfId="27138" xr:uid="{013F1A53-0D43-4A00-AB04-0F9DA334E920}"/>
    <cellStyle name="Komma 3 5" xfId="25781" xr:uid="{A7E816AD-06DB-4DEF-AA3F-712CEBEE9436}"/>
    <cellStyle name="Komma 3 5 2" xfId="27284" xr:uid="{557FFBB7-AEC1-498A-AFF3-BEDBD403E4D3}"/>
    <cellStyle name="Komma 3 6" xfId="26133" xr:uid="{A0B6DED9-0BF8-45D4-BA36-CA4C6BB95349}"/>
    <cellStyle name="Komma 3 6 2" xfId="27353" xr:uid="{7D1259AC-2733-49E0-8D69-28E75568AEF1}"/>
    <cellStyle name="Komma 3 7" xfId="26455" xr:uid="{DDF27994-B6A5-4A55-8B3A-A8CBB9B77CDA}"/>
    <cellStyle name="Komma 3 8" xfId="27678" xr:uid="{43E23D5E-F7DB-4A4B-BF9F-CCF73AE63B6C}"/>
    <cellStyle name="Komma 4" xfId="856" xr:uid="{00000000-0005-0000-0000-000059030000}"/>
    <cellStyle name="Komórka połączona" xfId="1952" xr:uid="{9C97095B-9838-458F-B49C-67BB8C847D23}"/>
    <cellStyle name="Komórka połączona 10" xfId="857" xr:uid="{00000000-0005-0000-0000-00005A030000}"/>
    <cellStyle name="Komórka połączona 10 2" xfId="858" xr:uid="{00000000-0005-0000-0000-00005B030000}"/>
    <cellStyle name="Komórka połączona 10 3" xfId="859" xr:uid="{00000000-0005-0000-0000-00005C030000}"/>
    <cellStyle name="Komórka połączona 10_CHP" xfId="1953" xr:uid="{E23EE9CE-80CC-4F33-94D7-18EF9ECA37CD}"/>
    <cellStyle name="Komórka połączona 11" xfId="860" xr:uid="{00000000-0005-0000-0000-00005D030000}"/>
    <cellStyle name="Komórka połączona 11 2" xfId="1955" xr:uid="{EB155399-D786-48BE-8825-60D5CC739C26}"/>
    <cellStyle name="Komórka połączona 11 3" xfId="1956" xr:uid="{6BC042A6-518D-4305-B3AB-EB3C9CC70F37}"/>
    <cellStyle name="Komórka połączona 11 4" xfId="1954" xr:uid="{880AA772-3226-40CF-A99B-316DE94BE2EA}"/>
    <cellStyle name="Komórka połączona 11_CHP" xfId="1957" xr:uid="{1BEBB063-CFA1-4D00-9332-84B43B0C275E}"/>
    <cellStyle name="Komórka połączona 12" xfId="861" xr:uid="{00000000-0005-0000-0000-00005E030000}"/>
    <cellStyle name="Komórka połączona 13" xfId="862" xr:uid="{00000000-0005-0000-0000-00005F030000}"/>
    <cellStyle name="Komórka połączona 14" xfId="863" xr:uid="{00000000-0005-0000-0000-000060030000}"/>
    <cellStyle name="Komórka połączona 15" xfId="864" xr:uid="{00000000-0005-0000-0000-000061030000}"/>
    <cellStyle name="Komórka połączona 15 2" xfId="2843" xr:uid="{5C977365-0A80-4740-8C5D-A8C576708CF9}"/>
    <cellStyle name="Komórka połączona 15 3" xfId="2842" xr:uid="{3285ED0F-DA1A-45A5-9615-AAE980A4B6CE}"/>
    <cellStyle name="Komórka połączona 15 4" xfId="1958" xr:uid="{97F2F2F6-C284-45EB-A592-B4C0EE8B370C}"/>
    <cellStyle name="Komórka połączona 16" xfId="865" xr:uid="{00000000-0005-0000-0000-000062030000}"/>
    <cellStyle name="Komórka połączona 17" xfId="866" xr:uid="{00000000-0005-0000-0000-000063030000}"/>
    <cellStyle name="Komórka połączona 18" xfId="867" xr:uid="{00000000-0005-0000-0000-000064030000}"/>
    <cellStyle name="Komórka połączona 19" xfId="868" xr:uid="{00000000-0005-0000-0000-000065030000}"/>
    <cellStyle name="Komórka połączona 2" xfId="869" xr:uid="{00000000-0005-0000-0000-000066030000}"/>
    <cellStyle name="Komórka połączona 20" xfId="870" xr:uid="{00000000-0005-0000-0000-000067030000}"/>
    <cellStyle name="Komórka połączona 3" xfId="871" xr:uid="{00000000-0005-0000-0000-000068030000}"/>
    <cellStyle name="Komórka połączona 4" xfId="872" xr:uid="{00000000-0005-0000-0000-000069030000}"/>
    <cellStyle name="Komórka połączona 5" xfId="873" xr:uid="{00000000-0005-0000-0000-00006A030000}"/>
    <cellStyle name="Komórka połączona 6" xfId="874" xr:uid="{00000000-0005-0000-0000-00006B030000}"/>
    <cellStyle name="Komórka połączona 7" xfId="875" xr:uid="{00000000-0005-0000-0000-00006C030000}"/>
    <cellStyle name="Komórka połączona 8" xfId="876" xr:uid="{00000000-0005-0000-0000-00006D030000}"/>
    <cellStyle name="Komórka połączona 9" xfId="877" xr:uid="{00000000-0005-0000-0000-00006E030000}"/>
    <cellStyle name="Komórka połączona 9 2" xfId="878" xr:uid="{00000000-0005-0000-0000-00006F030000}"/>
    <cellStyle name="Komórka połączona 9 3" xfId="879" xr:uid="{00000000-0005-0000-0000-000070030000}"/>
    <cellStyle name="Komórka połączona 9_CHP" xfId="1959" xr:uid="{573F2C0C-3BE1-4C28-92EC-6CA755017726}"/>
    <cellStyle name="Komórka połączona_D_HEAT" xfId="1960" xr:uid="{88264124-D1DD-4716-A2FF-6E3F45E895A2}"/>
    <cellStyle name="Komórka zaznaczona" xfId="1961" xr:uid="{22A20F5E-9D90-479F-93C7-5ABDB53769A9}"/>
    <cellStyle name="Komórka zaznaczona 10" xfId="880" xr:uid="{00000000-0005-0000-0000-000071030000}"/>
    <cellStyle name="Komórka zaznaczona 10 2" xfId="881" xr:uid="{00000000-0005-0000-0000-000072030000}"/>
    <cellStyle name="Komórka zaznaczona 10 3" xfId="882" xr:uid="{00000000-0005-0000-0000-000073030000}"/>
    <cellStyle name="Komórka zaznaczona 10_CHP" xfId="1962" xr:uid="{6102B66E-A642-40BA-9E39-AFAE7B57427D}"/>
    <cellStyle name="Komórka zaznaczona 11" xfId="883" xr:uid="{00000000-0005-0000-0000-000074030000}"/>
    <cellStyle name="Komórka zaznaczona 11 2" xfId="1964" xr:uid="{E230E207-5356-435B-BB8C-5AEA5790B253}"/>
    <cellStyle name="Komórka zaznaczona 11 3" xfId="1965" xr:uid="{3FC2A51F-816E-4DEC-AEAF-420EC831E6A4}"/>
    <cellStyle name="Komórka zaznaczona 11 4" xfId="1963" xr:uid="{9F51B284-75BC-470F-B7EA-DEA38091AC6C}"/>
    <cellStyle name="Komórka zaznaczona 11_CHP" xfId="1966" xr:uid="{55AE99AD-DFA9-461D-A578-AFEE570A969B}"/>
    <cellStyle name="Komórka zaznaczona 12" xfId="884" xr:uid="{00000000-0005-0000-0000-000075030000}"/>
    <cellStyle name="Komórka zaznaczona 13" xfId="885" xr:uid="{00000000-0005-0000-0000-000076030000}"/>
    <cellStyle name="Komórka zaznaczona 14" xfId="886" xr:uid="{00000000-0005-0000-0000-000077030000}"/>
    <cellStyle name="Komórka zaznaczona 15" xfId="887" xr:uid="{00000000-0005-0000-0000-000078030000}"/>
    <cellStyle name="Komórka zaznaczona 15 2" xfId="2845" xr:uid="{E4CC098A-49A9-44BC-A715-A39509B304F3}"/>
    <cellStyle name="Komórka zaznaczona 15 3" xfId="2844" xr:uid="{58A0BE5E-6645-4DE3-8D8C-DC8CF60BAB9A}"/>
    <cellStyle name="Komórka zaznaczona 15 4" xfId="1967" xr:uid="{2C6885C9-A1CF-4370-B98B-4B04D72018E0}"/>
    <cellStyle name="Komórka zaznaczona 16" xfId="888" xr:uid="{00000000-0005-0000-0000-000079030000}"/>
    <cellStyle name="Komórka zaznaczona 17" xfId="889" xr:uid="{00000000-0005-0000-0000-00007A030000}"/>
    <cellStyle name="Komórka zaznaczona 18" xfId="890" xr:uid="{00000000-0005-0000-0000-00007B030000}"/>
    <cellStyle name="Komórka zaznaczona 19" xfId="891" xr:uid="{00000000-0005-0000-0000-00007C030000}"/>
    <cellStyle name="Komórka zaznaczona 2" xfId="892" xr:uid="{00000000-0005-0000-0000-00007D030000}"/>
    <cellStyle name="Komórka zaznaczona 20" xfId="893" xr:uid="{00000000-0005-0000-0000-00007E030000}"/>
    <cellStyle name="Komórka zaznaczona 3" xfId="894" xr:uid="{00000000-0005-0000-0000-00007F030000}"/>
    <cellStyle name="Komórka zaznaczona 4" xfId="895" xr:uid="{00000000-0005-0000-0000-000080030000}"/>
    <cellStyle name="Komórka zaznaczona 5" xfId="896" xr:uid="{00000000-0005-0000-0000-000081030000}"/>
    <cellStyle name="Komórka zaznaczona 6" xfId="897" xr:uid="{00000000-0005-0000-0000-000082030000}"/>
    <cellStyle name="Komórka zaznaczona 7" xfId="898" xr:uid="{00000000-0005-0000-0000-000083030000}"/>
    <cellStyle name="Komórka zaznaczona 8" xfId="899" xr:uid="{00000000-0005-0000-0000-000084030000}"/>
    <cellStyle name="Komórka zaznaczona 9" xfId="900" xr:uid="{00000000-0005-0000-0000-000085030000}"/>
    <cellStyle name="Komórka zaznaczona 9 2" xfId="901" xr:uid="{00000000-0005-0000-0000-000086030000}"/>
    <cellStyle name="Komórka zaznaczona 9 3" xfId="902" xr:uid="{00000000-0005-0000-0000-000087030000}"/>
    <cellStyle name="Komórka zaznaczona 9_CHP" xfId="1968" xr:uid="{EE63255E-D7AB-4C86-B379-02F93A443C80}"/>
    <cellStyle name="Komórka zaznaczona_D_HEAT" xfId="1969" xr:uid="{39C314EA-106A-422C-AB33-5470A80333D0}"/>
    <cellStyle name="ligne_titre_0" xfId="3310" xr:uid="{4EB6BD39-FD8D-45CD-9A8F-364C373585E3}"/>
    <cellStyle name="Linked Cell 10" xfId="4946" xr:uid="{2F886D0D-7442-4B71-87CE-24A650F508A0}"/>
    <cellStyle name="Linked Cell 11" xfId="4947" xr:uid="{82AD8594-F1C0-4C31-9918-5ADA23DB687C}"/>
    <cellStyle name="Linked Cell 12" xfId="4948" xr:uid="{9E41BB15-9DC6-4DBA-9B4D-5BE9B7FD8FC1}"/>
    <cellStyle name="Linked Cell 13" xfId="4949" xr:uid="{351E7657-3200-472F-BFAF-2746D0B2E297}"/>
    <cellStyle name="Linked Cell 14" xfId="4950" xr:uid="{D77276EA-3300-41D5-ADC6-89D6DA84197C}"/>
    <cellStyle name="Linked Cell 15" xfId="4951" xr:uid="{58F7AAFF-FABA-44B8-8437-35309F719907}"/>
    <cellStyle name="Linked Cell 16" xfId="4952" xr:uid="{7C1763A3-D767-4D4E-ADB5-1A23E5F1A8B4}"/>
    <cellStyle name="Linked Cell 17" xfId="4953" xr:uid="{E7239B24-321A-4663-8AF0-C92500EDA99E}"/>
    <cellStyle name="Linked Cell 18" xfId="4954" xr:uid="{EF1B0466-9E4D-40DE-9033-33A24C0768C7}"/>
    <cellStyle name="Linked Cell 19" xfId="4955" xr:uid="{26E6F2D3-BED6-4745-920A-CA0FAACCBB94}"/>
    <cellStyle name="Linked Cell 2" xfId="903" xr:uid="{00000000-0005-0000-0000-000088030000}"/>
    <cellStyle name="Linked Cell 2 10" xfId="7032" xr:uid="{E22A1698-2753-4084-834B-4A23405AC066}"/>
    <cellStyle name="Linked Cell 2 11" xfId="7995" xr:uid="{1B733A35-86FE-41AA-8DD1-8AFF7A5587AB}"/>
    <cellStyle name="Linked Cell 2 2" xfId="7033" xr:uid="{A6D416EC-D249-491E-B0F9-34C1EA6070DA}"/>
    <cellStyle name="Linked Cell 2 3" xfId="7034" xr:uid="{33A15BEE-149B-43E4-8DCC-BE5A9761D8EE}"/>
    <cellStyle name="Linked Cell 2 4" xfId="7035" xr:uid="{A10F7B23-4468-4A47-AE00-B0ED13068CDC}"/>
    <cellStyle name="Linked Cell 2 5" xfId="7036" xr:uid="{DF3E6AC3-6AA3-44B0-99DB-01B66102CBCB}"/>
    <cellStyle name="Linked Cell 2 6" xfId="7037" xr:uid="{188531B7-29D3-4257-A1EA-AEB71C49B946}"/>
    <cellStyle name="Linked Cell 2 7" xfId="7038" xr:uid="{A0479FBA-41DE-4DDA-941C-9B014CF63429}"/>
    <cellStyle name="Linked Cell 2 8" xfId="7039" xr:uid="{B32A2E1F-F8F3-4DD8-AE09-B458C6E2FF30}"/>
    <cellStyle name="Linked Cell 2 9" xfId="7040" xr:uid="{8AEC5623-E058-4109-BEC1-153BFEA652FA}"/>
    <cellStyle name="Linked Cell 20" xfId="4956" xr:uid="{01C7D8E8-21F6-4DA1-A0A0-7E90866AFADC}"/>
    <cellStyle name="Linked Cell 21" xfId="4957" xr:uid="{58135FE9-CE98-48B3-9325-7201F5E47149}"/>
    <cellStyle name="Linked Cell 22" xfId="4958" xr:uid="{5393C5ED-BD45-4121-B4D8-BCD224F1886C}"/>
    <cellStyle name="Linked Cell 23" xfId="4959" xr:uid="{B4473C95-7518-4FA9-8F98-430A802ADA78}"/>
    <cellStyle name="Linked Cell 24" xfId="4960" xr:uid="{1465F08B-78D7-42BA-A369-9F5FAE79417E}"/>
    <cellStyle name="Linked Cell 25" xfId="4961" xr:uid="{B75B084D-BAC2-4244-A995-B7B885DEFE18}"/>
    <cellStyle name="Linked Cell 26" xfId="4962" xr:uid="{EB520100-218C-43D3-856E-03FC624A6A14}"/>
    <cellStyle name="Linked Cell 27" xfId="4963" xr:uid="{1A01921B-0E29-45C7-B082-2A5DA577AFE9}"/>
    <cellStyle name="Linked Cell 28" xfId="4964" xr:uid="{E13B08E6-7D4E-469F-9E6E-56B24D535CA9}"/>
    <cellStyle name="Linked Cell 29" xfId="4965" xr:uid="{FD14ECC8-8A67-4C20-867C-B9ADFE0AC42C}"/>
    <cellStyle name="Linked Cell 3" xfId="904" xr:uid="{00000000-0005-0000-0000-000089030000}"/>
    <cellStyle name="Linked Cell 3 2" xfId="4966" xr:uid="{D0F472C6-52CA-449D-9AC1-33945B315EBF}"/>
    <cellStyle name="Linked Cell 3 2 2" xfId="7996" xr:uid="{A300BA74-4B6F-480B-9507-A618ACCD0EF4}"/>
    <cellStyle name="Linked Cell 3 3" xfId="7041" xr:uid="{FEFA7F97-0FBF-4920-82FC-5C86FB00865E}"/>
    <cellStyle name="Linked Cell 30" xfId="4967" xr:uid="{33065173-F7BC-4742-9730-1F23938293DF}"/>
    <cellStyle name="Linked Cell 31" xfId="4968" xr:uid="{7CE7055F-54DB-4A16-80F6-26DF524B4BCF}"/>
    <cellStyle name="Linked Cell 32" xfId="4969" xr:uid="{6C3DFA99-1CEE-4A13-8079-E5147C4C4E08}"/>
    <cellStyle name="Linked Cell 33" xfId="4970" xr:uid="{8BBD9AD5-81D3-4933-AD45-987703A78CF7}"/>
    <cellStyle name="Linked Cell 34" xfId="4971" xr:uid="{B8BFD0C8-74E7-4136-9D54-258F69E7758F}"/>
    <cellStyle name="Linked Cell 35" xfId="4972" xr:uid="{FE11DAC3-1C43-4E9D-ACFF-7090511740D1}"/>
    <cellStyle name="Linked Cell 36" xfId="4973" xr:uid="{E207C9FF-9F8A-4B60-A1A1-CE739088E2F6}"/>
    <cellStyle name="Linked Cell 37" xfId="4974" xr:uid="{85806CAB-2BD0-47A4-A4E5-8DDF9CC9C2F9}"/>
    <cellStyle name="Linked Cell 38" xfId="4975" xr:uid="{3F97F444-D13D-4933-8581-39A3A30B2EE0}"/>
    <cellStyle name="Linked Cell 39" xfId="4976" xr:uid="{7F23E7EF-3677-49A9-A913-1CF14299EDC5}"/>
    <cellStyle name="Linked Cell 4" xfId="4977" xr:uid="{D552A768-C6DB-43D0-8809-211CE86D9A59}"/>
    <cellStyle name="Linked Cell 4 2" xfId="7997" xr:uid="{266DE2A0-EB34-45E5-888E-193B579D37E7}"/>
    <cellStyle name="Linked Cell 40" xfId="4978" xr:uid="{F865F597-A70B-4617-9395-792C20FD7E9C}"/>
    <cellStyle name="Linked Cell 41" xfId="4979" xr:uid="{979FA4F1-13AF-413C-8800-4E53DB3F309D}"/>
    <cellStyle name="Linked Cell 42" xfId="3117" xr:uid="{167BD8DC-14D9-4174-9E03-2ED903AEB284}"/>
    <cellStyle name="Linked Cell 5" xfId="4980" xr:uid="{56977370-8BE8-47A2-8194-DD23C834D84A}"/>
    <cellStyle name="Linked Cell 5 2" xfId="7998" xr:uid="{03441F33-5A02-4A38-A536-D5A01219CD22}"/>
    <cellStyle name="Linked Cell 6" xfId="4981" xr:uid="{70410712-F5E4-48F0-B3CF-71167F91B3B5}"/>
    <cellStyle name="Linked Cell 6 2" xfId="7999" xr:uid="{E4465007-AE1B-4BCF-8376-AE89B0E4151C}"/>
    <cellStyle name="Linked Cell 7" xfId="4982" xr:uid="{B2A34FCB-377E-42AD-B629-C3B5D3825EBD}"/>
    <cellStyle name="Linked Cell 8" xfId="4983" xr:uid="{D593B944-DF08-4F89-8F12-4325F21A9DDB}"/>
    <cellStyle name="Linked Cell 9" xfId="4984" xr:uid="{3CC2AC29-FD0D-4D5C-A679-1D79C9E65A62}"/>
    <cellStyle name="Migliaia_Oil&amp;Gas IFE ARC POLITO" xfId="7042" xr:uid="{A2045602-F4FA-4846-AFE7-169BF065E9D9}"/>
    <cellStyle name="Nagłówek 1" xfId="1970" xr:uid="{090D1F89-5C92-425E-B88E-BD6F4F372AE2}"/>
    <cellStyle name="Nagłówek 1 10" xfId="905" xr:uid="{00000000-0005-0000-0000-00008A030000}"/>
    <cellStyle name="Nagłówek 1 10 2" xfId="906" xr:uid="{00000000-0005-0000-0000-00008B030000}"/>
    <cellStyle name="Nagłówek 1 10 3" xfId="907" xr:uid="{00000000-0005-0000-0000-00008C030000}"/>
    <cellStyle name="Nagłówek 1 10_CHP" xfId="1971" xr:uid="{4497B7B9-7DB2-496D-AC24-8FD6D49A797D}"/>
    <cellStyle name="Nagłówek 1 11" xfId="908" xr:uid="{00000000-0005-0000-0000-00008D030000}"/>
    <cellStyle name="Nagłówek 1 11 2" xfId="1973" xr:uid="{033A00F9-8BF6-4936-BE59-796583667412}"/>
    <cellStyle name="Nagłówek 1 11 3" xfId="1974" xr:uid="{B1C54A6B-9B74-4871-8FED-6C6D3A30228A}"/>
    <cellStyle name="Nagłówek 1 11 4" xfId="1972" xr:uid="{23762435-180E-4ACA-A28F-55B67055F93E}"/>
    <cellStyle name="Nagłówek 1 11_CHP" xfId="1975" xr:uid="{B21897B9-61A7-4378-9451-9B11F8C697D8}"/>
    <cellStyle name="Nagłówek 1 12" xfId="909" xr:uid="{00000000-0005-0000-0000-00008E030000}"/>
    <cellStyle name="Nagłówek 1 13" xfId="910" xr:uid="{00000000-0005-0000-0000-00008F030000}"/>
    <cellStyle name="Nagłówek 1 14" xfId="911" xr:uid="{00000000-0005-0000-0000-000090030000}"/>
    <cellStyle name="Nagłówek 1 15" xfId="912" xr:uid="{00000000-0005-0000-0000-000091030000}"/>
    <cellStyle name="Nagłówek 1 15 2" xfId="2847" xr:uid="{6CD0A07A-D719-4C67-8933-80A0D6BFE321}"/>
    <cellStyle name="Nagłówek 1 15 3" xfId="2846" xr:uid="{D92CA131-FC9C-4102-909F-3151E3F51078}"/>
    <cellStyle name="Nagłówek 1 15 4" xfId="1976" xr:uid="{5D595DB4-017B-492A-9E75-202D486DC00D}"/>
    <cellStyle name="Nagłówek 1 16" xfId="913" xr:uid="{00000000-0005-0000-0000-000092030000}"/>
    <cellStyle name="Nagłówek 1 17" xfId="914" xr:uid="{00000000-0005-0000-0000-000093030000}"/>
    <cellStyle name="Nagłówek 1 18" xfId="915" xr:uid="{00000000-0005-0000-0000-000094030000}"/>
    <cellStyle name="Nagłówek 1 19" xfId="916" xr:uid="{00000000-0005-0000-0000-000095030000}"/>
    <cellStyle name="Nagłówek 1 2" xfId="917" xr:uid="{00000000-0005-0000-0000-000096030000}"/>
    <cellStyle name="Nagłówek 1 20" xfId="918" xr:uid="{00000000-0005-0000-0000-000097030000}"/>
    <cellStyle name="Nagłówek 1 3" xfId="919" xr:uid="{00000000-0005-0000-0000-000098030000}"/>
    <cellStyle name="Nagłówek 1 4" xfId="920" xr:uid="{00000000-0005-0000-0000-000099030000}"/>
    <cellStyle name="Nagłówek 1 5" xfId="921" xr:uid="{00000000-0005-0000-0000-00009A030000}"/>
    <cellStyle name="Nagłówek 1 6" xfId="922" xr:uid="{00000000-0005-0000-0000-00009B030000}"/>
    <cellStyle name="Nagłówek 1 7" xfId="923" xr:uid="{00000000-0005-0000-0000-00009C030000}"/>
    <cellStyle name="Nagłówek 1 8" xfId="924" xr:uid="{00000000-0005-0000-0000-00009D030000}"/>
    <cellStyle name="Nagłówek 1 9" xfId="925" xr:uid="{00000000-0005-0000-0000-00009E030000}"/>
    <cellStyle name="Nagłówek 1 9 2" xfId="926" xr:uid="{00000000-0005-0000-0000-00009F030000}"/>
    <cellStyle name="Nagłówek 1 9 3" xfId="927" xr:uid="{00000000-0005-0000-0000-0000A0030000}"/>
    <cellStyle name="Nagłówek 1 9_CHP" xfId="1977" xr:uid="{0A74A4BE-2096-4233-B334-B8ABA1E4D80F}"/>
    <cellStyle name="Nagłówek 1_D_HEAT" xfId="1978" xr:uid="{84D30FDA-68B9-44A1-9102-E03AD4238DED}"/>
    <cellStyle name="Nagłówek 2" xfId="1979" xr:uid="{F546937A-B252-4087-ABAD-BE9DC36A469E}"/>
    <cellStyle name="Nagłówek 2 10" xfId="928" xr:uid="{00000000-0005-0000-0000-0000A1030000}"/>
    <cellStyle name="Nagłówek 2 10 2" xfId="929" xr:uid="{00000000-0005-0000-0000-0000A2030000}"/>
    <cellStyle name="Nagłówek 2 10 3" xfId="930" xr:uid="{00000000-0005-0000-0000-0000A3030000}"/>
    <cellStyle name="Nagłówek 2 10_CHP" xfId="1980" xr:uid="{FEA8EDE2-CEBC-4E75-B638-F51DF02B0692}"/>
    <cellStyle name="Nagłówek 2 11" xfId="931" xr:uid="{00000000-0005-0000-0000-0000A4030000}"/>
    <cellStyle name="Nagłówek 2 11 2" xfId="1982" xr:uid="{3BD6B583-93CC-4F5B-83A4-97F21FD97708}"/>
    <cellStyle name="Nagłówek 2 11 3" xfId="1983" xr:uid="{C7F2E744-7964-4826-A1F2-7E24571512C1}"/>
    <cellStyle name="Nagłówek 2 11 4" xfId="1981" xr:uid="{0572C8D0-79FC-46C8-9E6B-C5695A2749C2}"/>
    <cellStyle name="Nagłówek 2 11_CHP" xfId="1984" xr:uid="{6BA228FF-A7C8-4734-89B4-F2D7D55966D9}"/>
    <cellStyle name="Nagłówek 2 12" xfId="932" xr:uid="{00000000-0005-0000-0000-0000A5030000}"/>
    <cellStyle name="Nagłówek 2 13" xfId="933" xr:uid="{00000000-0005-0000-0000-0000A6030000}"/>
    <cellStyle name="Nagłówek 2 14" xfId="934" xr:uid="{00000000-0005-0000-0000-0000A7030000}"/>
    <cellStyle name="Nagłówek 2 15" xfId="935" xr:uid="{00000000-0005-0000-0000-0000A8030000}"/>
    <cellStyle name="Nagłówek 2 15 2" xfId="2849" xr:uid="{8563F3D2-CF9E-4EF2-A188-BFC660BDD1D0}"/>
    <cellStyle name="Nagłówek 2 15 3" xfId="2848" xr:uid="{99FE53A2-BC43-4A58-9D7D-CA056116DC2E}"/>
    <cellStyle name="Nagłówek 2 15 4" xfId="1985" xr:uid="{DAC05E7A-9F64-43C0-9A1F-20C4D44A460A}"/>
    <cellStyle name="Nagłówek 2 16" xfId="936" xr:uid="{00000000-0005-0000-0000-0000A9030000}"/>
    <cellStyle name="Nagłówek 2 17" xfId="937" xr:uid="{00000000-0005-0000-0000-0000AA030000}"/>
    <cellStyle name="Nagłówek 2 18" xfId="938" xr:uid="{00000000-0005-0000-0000-0000AB030000}"/>
    <cellStyle name="Nagłówek 2 19" xfId="939" xr:uid="{00000000-0005-0000-0000-0000AC030000}"/>
    <cellStyle name="Nagłówek 2 2" xfId="940" xr:uid="{00000000-0005-0000-0000-0000AD030000}"/>
    <cellStyle name="Nagłówek 2 20" xfId="941" xr:uid="{00000000-0005-0000-0000-0000AE030000}"/>
    <cellStyle name="Nagłówek 2 3" xfId="942" xr:uid="{00000000-0005-0000-0000-0000AF030000}"/>
    <cellStyle name="Nagłówek 2 4" xfId="943" xr:uid="{00000000-0005-0000-0000-0000B0030000}"/>
    <cellStyle name="Nagłówek 2 5" xfId="944" xr:uid="{00000000-0005-0000-0000-0000B1030000}"/>
    <cellStyle name="Nagłówek 2 6" xfId="945" xr:uid="{00000000-0005-0000-0000-0000B2030000}"/>
    <cellStyle name="Nagłówek 2 7" xfId="946" xr:uid="{00000000-0005-0000-0000-0000B3030000}"/>
    <cellStyle name="Nagłówek 2 8" xfId="947" xr:uid="{00000000-0005-0000-0000-0000B4030000}"/>
    <cellStyle name="Nagłówek 2 9" xfId="948" xr:uid="{00000000-0005-0000-0000-0000B5030000}"/>
    <cellStyle name="Nagłówek 2 9 2" xfId="949" xr:uid="{00000000-0005-0000-0000-0000B6030000}"/>
    <cellStyle name="Nagłówek 2 9 3" xfId="950" xr:uid="{00000000-0005-0000-0000-0000B7030000}"/>
    <cellStyle name="Nagłówek 2 9_CHP" xfId="1986" xr:uid="{CCEC7122-F918-4AFD-B92F-6DC9E58BAB54}"/>
    <cellStyle name="Nagłówek 2_D_HEAT" xfId="1987" xr:uid="{49727FB1-6980-4161-A913-FA425784BB94}"/>
    <cellStyle name="Nagłówek 3" xfId="1988" xr:uid="{FDC5F064-BF60-4586-B5FA-C2CBD7563D1F}"/>
    <cellStyle name="Nagłówek 3 10" xfId="951" xr:uid="{00000000-0005-0000-0000-0000B8030000}"/>
    <cellStyle name="Nagłówek 3 10 2" xfId="952" xr:uid="{00000000-0005-0000-0000-0000B9030000}"/>
    <cellStyle name="Nagłówek 3 10 3" xfId="953" xr:uid="{00000000-0005-0000-0000-0000BA030000}"/>
    <cellStyle name="Nagłówek 3 10_CHP" xfId="1989" xr:uid="{C1611206-D1DA-4AB1-8AD3-A55648A8740F}"/>
    <cellStyle name="Nagłówek 3 11" xfId="954" xr:uid="{00000000-0005-0000-0000-0000BB030000}"/>
    <cellStyle name="Nagłówek 3 11 2" xfId="1991" xr:uid="{CF5A2E25-EF26-4BA4-B126-BF3FE4D75DE9}"/>
    <cellStyle name="Nagłówek 3 11 3" xfId="1992" xr:uid="{A0482E3C-7FAE-4211-82D1-7F08979AD57B}"/>
    <cellStyle name="Nagłówek 3 11 4" xfId="1990" xr:uid="{D6A0A532-081E-4375-8131-EB711C92B317}"/>
    <cellStyle name="Nagłówek 3 11_CHP" xfId="1993" xr:uid="{40583A50-854B-4A72-8CD8-870B4D034CBE}"/>
    <cellStyle name="Nagłówek 3 12" xfId="955" xr:uid="{00000000-0005-0000-0000-0000BC030000}"/>
    <cellStyle name="Nagłówek 3 13" xfId="956" xr:uid="{00000000-0005-0000-0000-0000BD030000}"/>
    <cellStyle name="Nagłówek 3 14" xfId="957" xr:uid="{00000000-0005-0000-0000-0000BE030000}"/>
    <cellStyle name="Nagłówek 3 15" xfId="958" xr:uid="{00000000-0005-0000-0000-0000BF030000}"/>
    <cellStyle name="Nagłówek 3 15 2" xfId="2851" xr:uid="{F6B23B8D-E226-42F6-85FF-171C544A085A}"/>
    <cellStyle name="Nagłówek 3 15 3" xfId="2850" xr:uid="{5ED001AC-E316-4F63-9B3F-E2E18BF749A9}"/>
    <cellStyle name="Nagłówek 3 15 4" xfId="1994" xr:uid="{70C39C2C-598E-4C24-A53D-2B034A622241}"/>
    <cellStyle name="Nagłówek 3 16" xfId="959" xr:uid="{00000000-0005-0000-0000-0000C0030000}"/>
    <cellStyle name="Nagłówek 3 17" xfId="960" xr:uid="{00000000-0005-0000-0000-0000C1030000}"/>
    <cellStyle name="Nagłówek 3 18" xfId="961" xr:uid="{00000000-0005-0000-0000-0000C2030000}"/>
    <cellStyle name="Nagłówek 3 19" xfId="962" xr:uid="{00000000-0005-0000-0000-0000C3030000}"/>
    <cellStyle name="Nagłówek 3 2" xfId="963" xr:uid="{00000000-0005-0000-0000-0000C4030000}"/>
    <cellStyle name="Nagłówek 3 20" xfId="964" xr:uid="{00000000-0005-0000-0000-0000C5030000}"/>
    <cellStyle name="Nagłówek 3 3" xfId="965" xr:uid="{00000000-0005-0000-0000-0000C6030000}"/>
    <cellStyle name="Nagłówek 3 4" xfId="966" xr:uid="{00000000-0005-0000-0000-0000C7030000}"/>
    <cellStyle name="Nagłówek 3 5" xfId="967" xr:uid="{00000000-0005-0000-0000-0000C8030000}"/>
    <cellStyle name="Nagłówek 3 6" xfId="968" xr:uid="{00000000-0005-0000-0000-0000C9030000}"/>
    <cellStyle name="Nagłówek 3 7" xfId="969" xr:uid="{00000000-0005-0000-0000-0000CA030000}"/>
    <cellStyle name="Nagłówek 3 8" xfId="970" xr:uid="{00000000-0005-0000-0000-0000CB030000}"/>
    <cellStyle name="Nagłówek 3 9" xfId="971" xr:uid="{00000000-0005-0000-0000-0000CC030000}"/>
    <cellStyle name="Nagłówek 3 9 2" xfId="972" xr:uid="{00000000-0005-0000-0000-0000CD030000}"/>
    <cellStyle name="Nagłówek 3 9 3" xfId="973" xr:uid="{00000000-0005-0000-0000-0000CE030000}"/>
    <cellStyle name="Nagłówek 3 9_CHP" xfId="1995" xr:uid="{27147078-6C5C-4B5A-8E66-D606A225A8CA}"/>
    <cellStyle name="Nagłówek 3_D_HEAT" xfId="1996" xr:uid="{08416A06-0096-4AE2-ADCE-ED3459E372F4}"/>
    <cellStyle name="Nagłówek 4" xfId="1997" xr:uid="{A631BAA6-D0E6-40D8-96CA-A4655A3A44E7}"/>
    <cellStyle name="Nagłówek 4 10" xfId="974" xr:uid="{00000000-0005-0000-0000-0000CF030000}"/>
    <cellStyle name="Nagłówek 4 10 2" xfId="975" xr:uid="{00000000-0005-0000-0000-0000D0030000}"/>
    <cellStyle name="Nagłówek 4 10 3" xfId="976" xr:uid="{00000000-0005-0000-0000-0000D1030000}"/>
    <cellStyle name="Nagłówek 4 10_COM_BND" xfId="1998" xr:uid="{1B289920-8CA4-4900-BCA9-06E64BF918C7}"/>
    <cellStyle name="Nagłówek 4 11" xfId="977" xr:uid="{00000000-0005-0000-0000-0000D2030000}"/>
    <cellStyle name="Nagłówek 4 11 2" xfId="2000" xr:uid="{A3D4A241-356D-45AF-9305-8DC406619D03}"/>
    <cellStyle name="Nagłówek 4 11 3" xfId="2001" xr:uid="{1E296A59-B519-4970-A48E-093312D062E6}"/>
    <cellStyle name="Nagłówek 4 11 4" xfId="1999" xr:uid="{A8A1FC96-F7C9-4B40-A2D9-31254E68E913}"/>
    <cellStyle name="Nagłówek 4 12" xfId="978" xr:uid="{00000000-0005-0000-0000-0000D3030000}"/>
    <cellStyle name="Nagłówek 4 13" xfId="979" xr:uid="{00000000-0005-0000-0000-0000D4030000}"/>
    <cellStyle name="Nagłówek 4 14" xfId="980" xr:uid="{00000000-0005-0000-0000-0000D5030000}"/>
    <cellStyle name="Nagłówek 4 15" xfId="981" xr:uid="{00000000-0005-0000-0000-0000D6030000}"/>
    <cellStyle name="Nagłówek 4 15 2" xfId="2853" xr:uid="{8C802136-DB4E-44A0-A48A-64F546DFC9A7}"/>
    <cellStyle name="Nagłówek 4 15 3" xfId="2852" xr:uid="{5C8956C2-5751-4E76-B5CD-009748FDE52F}"/>
    <cellStyle name="Nagłówek 4 15 4" xfId="2002" xr:uid="{B8F5CD33-5146-46E7-AD4D-68B8E95E7195}"/>
    <cellStyle name="Nagłówek 4 16" xfId="982" xr:uid="{00000000-0005-0000-0000-0000D7030000}"/>
    <cellStyle name="Nagłówek 4 17" xfId="983" xr:uid="{00000000-0005-0000-0000-0000D8030000}"/>
    <cellStyle name="Nagłówek 4 18" xfId="984" xr:uid="{00000000-0005-0000-0000-0000D9030000}"/>
    <cellStyle name="Nagłówek 4 19" xfId="985" xr:uid="{00000000-0005-0000-0000-0000DA030000}"/>
    <cellStyle name="Nagłówek 4 2" xfId="986" xr:uid="{00000000-0005-0000-0000-0000DB030000}"/>
    <cellStyle name="Nagłówek 4 20" xfId="987" xr:uid="{00000000-0005-0000-0000-0000DC030000}"/>
    <cellStyle name="Nagłówek 4 3" xfId="988" xr:uid="{00000000-0005-0000-0000-0000DD030000}"/>
    <cellStyle name="Nagłówek 4 4" xfId="989" xr:uid="{00000000-0005-0000-0000-0000DE030000}"/>
    <cellStyle name="Nagłówek 4 5" xfId="990" xr:uid="{00000000-0005-0000-0000-0000DF030000}"/>
    <cellStyle name="Nagłówek 4 6" xfId="991" xr:uid="{00000000-0005-0000-0000-0000E0030000}"/>
    <cellStyle name="Nagłówek 4 7" xfId="992" xr:uid="{00000000-0005-0000-0000-0000E1030000}"/>
    <cellStyle name="Nagłówek 4 8" xfId="993" xr:uid="{00000000-0005-0000-0000-0000E2030000}"/>
    <cellStyle name="Nagłówek 4 9" xfId="994" xr:uid="{00000000-0005-0000-0000-0000E3030000}"/>
    <cellStyle name="Nagłówek 4 9 2" xfId="995" xr:uid="{00000000-0005-0000-0000-0000E4030000}"/>
    <cellStyle name="Nagłówek 4 9 3" xfId="996" xr:uid="{00000000-0005-0000-0000-0000E5030000}"/>
    <cellStyle name="Nagłówek 4 9_COM_BND" xfId="2003" xr:uid="{B508E59D-2E21-48A5-AE9F-3EB343E6FF26}"/>
    <cellStyle name="Nagłówek 4_D_HEAT" xfId="2004" xr:uid="{C4FADD49-2473-48DB-BB59-A030D38948A8}"/>
    <cellStyle name="Neutral 10" xfId="4985" xr:uid="{D708D4B0-30BD-40BE-94FD-537A9FD01C46}"/>
    <cellStyle name="Neutral 11" xfId="4986" xr:uid="{922F314D-3928-45C9-AF8C-CEEF973CB1D3}"/>
    <cellStyle name="Neutral 12" xfId="4987" xr:uid="{5E907FC9-9016-4F61-82FC-4D0D2540823B}"/>
    <cellStyle name="Neutral 13" xfId="4988" xr:uid="{8CA836BB-E20C-4A9D-80C7-E1A8241B89EF}"/>
    <cellStyle name="Neutral 14" xfId="4989" xr:uid="{9956E2F4-2E80-4941-87DC-30F3795D8394}"/>
    <cellStyle name="Neutral 15" xfId="4990" xr:uid="{36EB80B3-6BFA-4920-9EAE-92134BF5AFD2}"/>
    <cellStyle name="Neutral 16" xfId="4991" xr:uid="{0E3E55F1-EF6F-459D-BAFB-F027647DFF11}"/>
    <cellStyle name="Neutral 17" xfId="4992" xr:uid="{13D2F7CC-B3F8-4796-BF8B-5420EA41780B}"/>
    <cellStyle name="Neutral 18" xfId="4993" xr:uid="{17CCA2FD-3D45-4D5B-B1A1-78C7261C987F}"/>
    <cellStyle name="Neutral 19" xfId="4994" xr:uid="{B5AA642A-0992-4AB3-90B8-08BF60F13BA0}"/>
    <cellStyle name="Neutral 2" xfId="997" xr:uid="{00000000-0005-0000-0000-0000E6030000}"/>
    <cellStyle name="Neutral 2 10" xfId="7043" xr:uid="{42BE8602-0A91-475D-A214-CC2D7862C0AB}"/>
    <cellStyle name="Neutral 2 11" xfId="8000" xr:uid="{C102520A-E5F1-4722-A053-F99FF5D2DF4D}"/>
    <cellStyle name="Neutral 2 2" xfId="7044" xr:uid="{5BF8A9ED-7DD0-4228-ABDF-FA41017448EF}"/>
    <cellStyle name="Neutral 2 3" xfId="7045" xr:uid="{F3E91D87-9A5D-49AF-B00D-CE364E3FA1EA}"/>
    <cellStyle name="Neutral 2 4" xfId="7046" xr:uid="{E45E9ECA-92BB-496A-889F-857E27A355ED}"/>
    <cellStyle name="Neutral 2 5" xfId="7047" xr:uid="{D4AF112B-E87D-4999-9C48-BF4395F2CCCB}"/>
    <cellStyle name="Neutral 2 6" xfId="7048" xr:uid="{C59F634E-7227-467C-81A3-5D8606D0849E}"/>
    <cellStyle name="Neutral 2 7" xfId="7049" xr:uid="{CE55F861-509E-42A4-9366-60BC07CCE491}"/>
    <cellStyle name="Neutral 2 8" xfId="7050" xr:uid="{8845CAE4-C569-4557-9C37-13415B3524E7}"/>
    <cellStyle name="Neutral 2 9" xfId="7051" xr:uid="{91B40A6D-5928-4B17-969B-970DFCB5C9A8}"/>
    <cellStyle name="Neutral 20" xfId="4995" xr:uid="{AA7DD089-2630-40E9-88CB-EAC88B1291AA}"/>
    <cellStyle name="Neutral 21" xfId="4996" xr:uid="{E21B7FDE-E9CB-465B-B980-CE6BEECB2527}"/>
    <cellStyle name="Neutral 22" xfId="4997" xr:uid="{7EB43EC6-92E4-4ACC-9F9B-8A6AE0B6A27E}"/>
    <cellStyle name="Neutral 23" xfId="4998" xr:uid="{809CDDF4-2A31-4281-AEA3-39E971E76C9C}"/>
    <cellStyle name="Neutral 24" xfId="4999" xr:uid="{71F124E8-214B-4240-A8A4-4BE3EE12800B}"/>
    <cellStyle name="Neutral 25" xfId="5000" xr:uid="{DC104E51-3F5D-41EF-BF14-420085A69AB1}"/>
    <cellStyle name="Neutral 26" xfId="5001" xr:uid="{BBF62F7E-358B-43E8-AF8B-66F317F1A35D}"/>
    <cellStyle name="Neutral 27" xfId="5002" xr:uid="{10767B7E-AA10-4141-ABAF-4083867AD35E}"/>
    <cellStyle name="Neutral 28" xfId="5003" xr:uid="{AD3AC942-45E0-4268-933D-4EADFB550F81}"/>
    <cellStyle name="Neutral 29" xfId="5004" xr:uid="{24038CFD-6C4F-44AD-AA0B-7555893FA959}"/>
    <cellStyle name="Neutral 3" xfId="998" xr:uid="{00000000-0005-0000-0000-0000E7030000}"/>
    <cellStyle name="Neutral 3 2" xfId="5006" xr:uid="{04437323-7B2A-4DC1-B6A9-FAFEDE37F112}"/>
    <cellStyle name="Neutral 3 2 2" xfId="8001" xr:uid="{552F88F0-2A6D-44FE-9F38-A3EE55160580}"/>
    <cellStyle name="Neutral 3 3" xfId="5007" xr:uid="{FDC75D75-1D92-465F-BCD0-B4066E57F66E}"/>
    <cellStyle name="Neutral 3 3 2" xfId="8002" xr:uid="{313434CC-6361-4F91-86AD-792B764FEDFD}"/>
    <cellStyle name="Neutral 3 4" xfId="5008" xr:uid="{83D5E120-43B9-4246-9FDD-44E682486BDA}"/>
    <cellStyle name="Neutral 3 5" xfId="5005" xr:uid="{099E38CC-CB2A-444C-8B0F-8202DAB72A85}"/>
    <cellStyle name="Neutral 3 6" xfId="7052" xr:uid="{9AF9F63C-6D00-4206-AF21-C94D52F5B515}"/>
    <cellStyle name="Neutral 3 7" xfId="3208" xr:uid="{D6638829-4CFD-4754-A0A1-844907706D0E}"/>
    <cellStyle name="Neutral 30" xfId="5009" xr:uid="{48E80B6B-38ED-456F-8A32-FE352F21B11F}"/>
    <cellStyle name="Neutral 31" xfId="5010" xr:uid="{7370551D-0EEB-4BC7-9022-42870BBE8EB3}"/>
    <cellStyle name="Neutral 32" xfId="5011" xr:uid="{0615170F-4D2E-415F-AE0F-DAC72E60814E}"/>
    <cellStyle name="Neutral 33" xfId="5012" xr:uid="{1D3ADD21-5CDE-48B3-AA8D-750EC18D22FE}"/>
    <cellStyle name="Neutral 34" xfId="5013" xr:uid="{80283B7C-2527-4067-8A96-4FA3384ECD58}"/>
    <cellStyle name="Neutral 35" xfId="5014" xr:uid="{2A0EDA36-6118-4E8C-AF93-85C0D3C15075}"/>
    <cellStyle name="Neutral 36" xfId="5015" xr:uid="{6EBD2EEE-ECD6-4812-A342-049CB1A5BF5D}"/>
    <cellStyle name="Neutral 37" xfId="5016" xr:uid="{CBEE6D92-0715-4205-8E12-C84926095C89}"/>
    <cellStyle name="Neutral 38" xfId="5017" xr:uid="{3670F533-4CE8-48A5-BA1E-ED372B239DA6}"/>
    <cellStyle name="Neutral 39" xfId="5018" xr:uid="{CBFF3590-0333-4366-87C5-B04250C658BA}"/>
    <cellStyle name="Neutral 4" xfId="5019" xr:uid="{8BA6F5CA-1966-4053-90B2-AAA5B153EE84}"/>
    <cellStyle name="Neutral 4 2" xfId="5020" xr:uid="{5A764302-5BE0-4C3C-81D6-7D83DE3E97F0}"/>
    <cellStyle name="Neutral 4 3" xfId="8003" xr:uid="{6A31C9CC-7FB1-44A5-A71B-F18D59D74D63}"/>
    <cellStyle name="Neutral 40" xfId="5021" xr:uid="{1DC67553-7FBB-47B8-82CF-84994A1AF2AA}"/>
    <cellStyle name="Neutral 41" xfId="5022" xr:uid="{89F31199-93DF-41F5-A019-0783A59C29B0}"/>
    <cellStyle name="Neutral 42" xfId="5023" xr:uid="{E44CE368-97CC-412B-859A-F8376098507D}"/>
    <cellStyle name="Neutral 43" xfId="5024" xr:uid="{A35ED852-E653-480F-B20C-DB82B033212F}"/>
    <cellStyle name="Neutral 44" xfId="3113" xr:uid="{E14BA6F2-B84D-43BF-B7D3-A962A662E2DE}"/>
    <cellStyle name="Neutral 5" xfId="5025" xr:uid="{4F8657C1-02D0-4A26-A6C2-9F888FD9005C}"/>
    <cellStyle name="Neutral 5 2" xfId="8004" xr:uid="{9AE45625-EEA4-4924-A41B-884C0146A84C}"/>
    <cellStyle name="Neutral 6" xfId="5026" xr:uid="{603BEACE-98A9-4702-825E-60392114EC94}"/>
    <cellStyle name="Neutral 6 2" xfId="8005" xr:uid="{750C95C1-5561-4D14-8C00-CD7BFA72F6E8}"/>
    <cellStyle name="Neutral 7" xfId="5027" xr:uid="{A2E48D25-8103-4648-962C-937A4BB70283}"/>
    <cellStyle name="Neutral 8" xfId="5028" xr:uid="{E03F4516-E34C-4F5F-8106-0E19228D36AD}"/>
    <cellStyle name="Neutral 9" xfId="5029" xr:uid="{C2B75A9B-8309-4F25-BD43-90C23E9AC97B}"/>
    <cellStyle name="Neutralne" xfId="2005" xr:uid="{9996687B-95B2-4585-9EC0-2CEFD69F9DE9}"/>
    <cellStyle name="Neutralne 10" xfId="999" xr:uid="{00000000-0005-0000-0000-0000E8030000}"/>
    <cellStyle name="Neutralne 10 2" xfId="1000" xr:uid="{00000000-0005-0000-0000-0000E9030000}"/>
    <cellStyle name="Neutralne 10 3" xfId="1001" xr:uid="{00000000-0005-0000-0000-0000EA030000}"/>
    <cellStyle name="Neutralne 10_COM_BND" xfId="2006" xr:uid="{82C7986D-AA61-4816-B115-D67CD14BC179}"/>
    <cellStyle name="Neutralne 11" xfId="1002" xr:uid="{00000000-0005-0000-0000-0000EB030000}"/>
    <cellStyle name="Neutralne 11 2" xfId="2008" xr:uid="{42DC5711-6EDB-44B6-B250-A7E80C5A3CA7}"/>
    <cellStyle name="Neutralne 11 3" xfId="2009" xr:uid="{CDD3E8F4-3779-42F6-A04C-2E19025A6459}"/>
    <cellStyle name="Neutralne 11 4" xfId="2007" xr:uid="{38A8C738-9555-4DB4-B8FE-FD9EB79DF6AC}"/>
    <cellStyle name="Neutralne 12" xfId="1003" xr:uid="{00000000-0005-0000-0000-0000EC030000}"/>
    <cellStyle name="Neutralne 12 2" xfId="2010" xr:uid="{300CEE15-1D2C-4B40-827A-6D37AD33D122}"/>
    <cellStyle name="Neutralne 12 2 2" xfId="2011" xr:uid="{10280122-E64B-4250-8286-66F9E9E4CF12}"/>
    <cellStyle name="Neutralne 12 2 3" xfId="2012" xr:uid="{1AC2D52F-58AB-43F3-BD66-882651F86FC3}"/>
    <cellStyle name="Neutralne 12 3" xfId="2013" xr:uid="{2D0DC802-74FF-413F-B227-0C4B2E81086C}"/>
    <cellStyle name="Neutralne 13" xfId="1004" xr:uid="{00000000-0005-0000-0000-0000ED030000}"/>
    <cellStyle name="Neutralne 13 2" xfId="2015" xr:uid="{EF5E660B-A59B-462A-9A3D-9860C0A480B7}"/>
    <cellStyle name="Neutralne 13 2 2" xfId="2855" xr:uid="{8D23A328-497E-408F-9515-FE57E23E41DA}"/>
    <cellStyle name="Neutralne 13 2 3" xfId="2854" xr:uid="{1A371E16-9AA6-42F3-8233-2D1BFAEAB245}"/>
    <cellStyle name="Neutralne 13 2 4" xfId="25797" xr:uid="{071F5467-63FA-46E4-8AEE-D3FF556CDC79}"/>
    <cellStyle name="Neutralne 13 3" xfId="2016" xr:uid="{4530FA64-25D3-4F8D-9BA6-B57186EF3FE3}"/>
    <cellStyle name="Neutralne 13 4" xfId="2014" xr:uid="{F767382F-6BDD-4AB8-BF03-5623B69A8D7F}"/>
    <cellStyle name="Neutralne 14" xfId="1005" xr:uid="{00000000-0005-0000-0000-0000EE030000}"/>
    <cellStyle name="Neutralne 15" xfId="1006" xr:uid="{00000000-0005-0000-0000-0000EF030000}"/>
    <cellStyle name="Neutralne 16" xfId="1007" xr:uid="{00000000-0005-0000-0000-0000F0030000}"/>
    <cellStyle name="Neutralne 16 2" xfId="2857" xr:uid="{E159D628-4629-4197-8D74-F308E55A113F}"/>
    <cellStyle name="Neutralne 16 3" xfId="2856" xr:uid="{A643F54B-01C3-4700-AEF1-4A54792BC8BE}"/>
    <cellStyle name="Neutralne 16 4" xfId="2017" xr:uid="{D7963F94-AD82-438C-A7EF-E79FD53E8B3C}"/>
    <cellStyle name="Neutralne 17" xfId="1008" xr:uid="{00000000-0005-0000-0000-0000F1030000}"/>
    <cellStyle name="Neutralne 17 2" xfId="2859" xr:uid="{C70966D0-CBB7-47F4-83FF-7DBF73675682}"/>
    <cellStyle name="Neutralne 17 3" xfId="2858" xr:uid="{1806577C-02C4-4D37-BB1C-6F5B76E12173}"/>
    <cellStyle name="Neutralne 17 4" xfId="2018" xr:uid="{2B213464-D07D-408F-A25F-F1421BCAE0AE}"/>
    <cellStyle name="Neutralne 18" xfId="1009" xr:uid="{00000000-0005-0000-0000-0000F2030000}"/>
    <cellStyle name="Neutralne 18 2" xfId="2861" xr:uid="{EC09CC55-A619-4C9B-A400-E327B43B7758}"/>
    <cellStyle name="Neutralne 18 3" xfId="2860" xr:uid="{C0F1AB84-EAB9-4E83-B7A1-42F7329D3057}"/>
    <cellStyle name="Neutralne 18 4" xfId="2019" xr:uid="{E9D9E252-4E22-4A73-86E1-D346A3949973}"/>
    <cellStyle name="Neutralne 19" xfId="1010" xr:uid="{00000000-0005-0000-0000-0000F3030000}"/>
    <cellStyle name="Neutralne 2" xfId="1011" xr:uid="{00000000-0005-0000-0000-0000F4030000}"/>
    <cellStyle name="Neutralne 20" xfId="1012" xr:uid="{00000000-0005-0000-0000-0000F5030000}"/>
    <cellStyle name="Neutralne 3" xfId="1013" xr:uid="{00000000-0005-0000-0000-0000F6030000}"/>
    <cellStyle name="Neutralne 4" xfId="1014" xr:uid="{00000000-0005-0000-0000-0000F7030000}"/>
    <cellStyle name="Neutralne 5" xfId="1015" xr:uid="{00000000-0005-0000-0000-0000F8030000}"/>
    <cellStyle name="Neutralne 6" xfId="1016" xr:uid="{00000000-0005-0000-0000-0000F9030000}"/>
    <cellStyle name="Neutralne 7" xfId="1017" xr:uid="{00000000-0005-0000-0000-0000FA030000}"/>
    <cellStyle name="Neutralne 8" xfId="1018" xr:uid="{00000000-0005-0000-0000-0000FB030000}"/>
    <cellStyle name="Neutralne 9" xfId="1019" xr:uid="{00000000-0005-0000-0000-0000FC030000}"/>
    <cellStyle name="Neutralne 9 2" xfId="1020" xr:uid="{00000000-0005-0000-0000-0000FD030000}"/>
    <cellStyle name="Neutralne 9 3" xfId="1021" xr:uid="{00000000-0005-0000-0000-0000FE030000}"/>
    <cellStyle name="Neutralne 9_COM_BND" xfId="2020" xr:uid="{C5C66CD6-2CA0-4FE5-976D-407D9F25AFA9}"/>
    <cellStyle name="Neutralne_D_HEAT" xfId="2021" xr:uid="{FC1D003E-DFDB-4601-89B3-96CAEE1BDAFD}"/>
    <cellStyle name="no dec" xfId="1022" xr:uid="{00000000-0005-0000-0000-0000FF030000}"/>
    <cellStyle name="Normal - Style1" xfId="1023" xr:uid="{00000000-0005-0000-0000-000001040000}"/>
    <cellStyle name="Normal - Style1 2" xfId="2862" xr:uid="{82FD8DC9-A936-4FDF-A751-85AC27CCB01F}"/>
    <cellStyle name="Normal - Style1 2 2" xfId="25593" xr:uid="{ED32D816-6058-4B7A-9B85-E2B7D64BD028}"/>
    <cellStyle name="Normal - Style1 2 2 2" xfId="27182" xr:uid="{EEE81C17-3127-4F1E-86AA-7DBF54DE7B5D}"/>
    <cellStyle name="Normal - Style1 2 2 3" xfId="3101" xr:uid="{3239EFA0-1242-4580-A860-F0CE98C61914}"/>
    <cellStyle name="Normal - Style1 2 3" xfId="25984" xr:uid="{90321D53-DBE5-473B-BB32-A589786EE0CE}"/>
    <cellStyle name="Normal - Style1 2 3 2" xfId="27312" xr:uid="{2AD42286-44AB-47F5-BA6A-48DE479DD648}"/>
    <cellStyle name="Normal - Style1 2 4" xfId="26321" xr:uid="{DEA862BE-C5E5-4DE4-A8C2-F4294E6ACBE0}"/>
    <cellStyle name="Normal - Style1 2 4 2" xfId="27539" xr:uid="{CFB75BCD-93C7-4662-899B-435A8C83AC98}"/>
    <cellStyle name="Normal - Style1 2 5" xfId="26643" xr:uid="{233D7548-1CA7-487A-AA5B-2B6D4FF79079}"/>
    <cellStyle name="Normal - Style1 3" xfId="2022" xr:uid="{10ED9C24-B1DC-4877-A87C-03DBDC0EDB8B}"/>
    <cellStyle name="Normal - Style1 3 2" xfId="25653" xr:uid="{6C2DBFAA-C1B6-49A7-94AC-E2D342DE1D86}"/>
    <cellStyle name="Normal - Style1 3 2 2" xfId="27234" xr:uid="{E47EE1AC-6CB3-4A54-BE92-1A9020323ADA}"/>
    <cellStyle name="Normal - Style1 3 3" xfId="26180" xr:uid="{4098DE45-52C5-47E5-9DB8-7B1B187446BB}"/>
    <cellStyle name="Normal - Style1 3 3 2" xfId="27398" xr:uid="{9AFF6DBF-8E3D-414E-A1A0-2E9BB9247027}"/>
    <cellStyle name="Normal - Style1 3 4" xfId="26502" xr:uid="{F917E2D6-82F8-4FE2-B237-B632D80CAF93}"/>
    <cellStyle name="Normal - Style1 4" xfId="25482" xr:uid="{DD2D9EAF-33FA-451A-BB3D-D5EECDC68D04}"/>
    <cellStyle name="Normal - Style1 4 2" xfId="27139" xr:uid="{874C2801-9700-4EB8-819E-95BD627190CB}"/>
    <cellStyle name="Normal - Style1 5" xfId="25782" xr:uid="{15D4F545-29E2-4317-A092-8812D7EFEADE}"/>
    <cellStyle name="Normal - Style1 5 2" xfId="27285" xr:uid="{4A4220D2-E4A0-41B8-A653-06B2DF76D92D}"/>
    <cellStyle name="Normal - Style1 6" xfId="26134" xr:uid="{F8D16512-3F57-4217-924C-E830269EA925}"/>
    <cellStyle name="Normal - Style1 6 2" xfId="27354" xr:uid="{95B05575-2AC4-459A-B7DC-9B1147A46F8B}"/>
    <cellStyle name="Normal - Style1 7" xfId="26456" xr:uid="{49F32C20-8DEB-4D4E-85DA-793B48D7283E}"/>
    <cellStyle name="Normal - Style1 8" xfId="27681" xr:uid="{C3985A4D-A9AD-4BB4-A8A5-99B471A55F03}"/>
    <cellStyle name="Normal 10" xfId="1024" xr:uid="{00000000-0005-0000-0000-000002040000}"/>
    <cellStyle name="Normal 10 15 2" xfId="1687" xr:uid="{46360E1B-570F-4A69-BAE4-961C372E2A4E}"/>
    <cellStyle name="Normal 10 2" xfId="3209" xr:uid="{84C7573F-E16F-47B0-AC98-2536DA90C49D}"/>
    <cellStyle name="Normal 10 2 2" xfId="3341" xr:uid="{CAF88443-2446-4921-B013-60C0B308D897}"/>
    <cellStyle name="Normal 10 2 2 2" xfId="5031" xr:uid="{1B354E3C-75FC-499F-8814-90C637165007}"/>
    <cellStyle name="Normal 10 2 2 2 2" xfId="8007" xr:uid="{A4A0D0C0-69CD-44AF-984E-9E202CBE13D2}"/>
    <cellStyle name="Normal 10 2 3" xfId="5030" xr:uid="{0DDEFC62-804D-4757-A092-0DA34C950A51}"/>
    <cellStyle name="Normal 10 2 4" xfId="7053" xr:uid="{F5AD1AC2-AEBD-435A-805D-7CBFE215F209}"/>
    <cellStyle name="Normal 10 2 5" xfId="8006" xr:uid="{F8B77E68-EF88-4564-A9F1-37013C779312}"/>
    <cellStyle name="Normal 10 3" xfId="3304" xr:uid="{477B9DE1-E782-435F-A7AA-A72EB477C46B}"/>
    <cellStyle name="Normal 10 4" xfId="7054" xr:uid="{E0EF4EAE-0E58-409C-B7AC-F449A56EEFBA}"/>
    <cellStyle name="Normal 10 5" xfId="7055" xr:uid="{DD4FFDC9-F681-4C8E-8E7F-44B7699943AC}"/>
    <cellStyle name="Normal 10 6" xfId="7056" xr:uid="{F9AB037D-90DC-49C0-A3A8-DDEEE735F952}"/>
    <cellStyle name="Normal 10 7" xfId="7057" xr:uid="{0B1FDC3B-308E-4373-A056-30610DF47650}"/>
    <cellStyle name="Normal 10 8" xfId="7058" xr:uid="{CBF5A19E-E477-4C62-B7BB-64EC6ABD911E}"/>
    <cellStyle name="Normal 10 9" xfId="7059" xr:uid="{CAE0F720-1C22-41F6-BE91-456B25C5969A}"/>
    <cellStyle name="Normal 11" xfId="1025" xr:uid="{00000000-0005-0000-0000-000003040000}"/>
    <cellStyle name="Normal 11 2" xfId="3211" xr:uid="{47D2A43E-DD15-4948-827B-B0B80008FA85}"/>
    <cellStyle name="Normal 11 2 2" xfId="5032" xr:uid="{B2C13842-C6B8-4AA2-B26B-994760DF1790}"/>
    <cellStyle name="Normal 11 2 2 2" xfId="8008" xr:uid="{0E84189A-E407-46EB-9E79-10CEA45A3FB9}"/>
    <cellStyle name="Normal 11 3" xfId="3212" xr:uid="{2C28CA0B-A2DE-414D-8209-D08CF44A1C5D}"/>
    <cellStyle name="Normal 11 4" xfId="3342" xr:uid="{732297C7-FB19-40C0-B61A-FF618282C754}"/>
    <cellStyle name="Normal 11 4 2" xfId="5033" xr:uid="{F5611D5D-7234-4409-B0BF-76A145DEC82F}"/>
    <cellStyle name="Normal 11 5" xfId="5034" xr:uid="{A5BD255E-085D-4178-B90E-C6F6B44595A6}"/>
    <cellStyle name="Normal 11 5 2" xfId="7060" xr:uid="{E9B8B4D9-8022-4CBD-A255-3463A8D52694}"/>
    <cellStyle name="Normal 11 5 3" xfId="8009" xr:uid="{12EECA64-BB47-4FAC-B8B1-CAEE8B698CAA}"/>
    <cellStyle name="Normal 11 6" xfId="7061" xr:uid="{BCC1562A-0E7F-402C-9588-457421E70F5C}"/>
    <cellStyle name="Normal 11 7" xfId="7062" xr:uid="{368C977D-3479-4075-9D6C-BFEB922AE22B}"/>
    <cellStyle name="Normal 11 8" xfId="7063" xr:uid="{3098A637-FA8E-432F-8398-D41542667A58}"/>
    <cellStyle name="Normal 11 9" xfId="3210" xr:uid="{77D8F69B-4351-42CD-ACBC-329674679DD4}"/>
    <cellStyle name="Normal 12" xfId="1026" xr:uid="{00000000-0005-0000-0000-000004040000}"/>
    <cellStyle name="Normal 12 10" xfId="3158" xr:uid="{678AB6AD-7749-462C-811E-39FD571E904E}"/>
    <cellStyle name="Normal 12 2" xfId="7064" xr:uid="{39E715C3-B067-48D0-A328-C06A5BC23C7F}"/>
    <cellStyle name="Normal 12 3" xfId="7065" xr:uid="{2ADE5FC7-6042-40BF-88C4-E0EAD5FEE1EB}"/>
    <cellStyle name="Normal 12 4" xfId="7066" xr:uid="{94222233-B280-4DA2-B59F-8D1CC35A03C5}"/>
    <cellStyle name="Normal 12 5" xfId="7067" xr:uid="{0CDE1878-4DA6-461A-BA83-83F5C70CCC01}"/>
    <cellStyle name="Normal 12 6" xfId="7068" xr:uid="{02C325E2-26F8-4F4D-9185-FF438B1D6F11}"/>
    <cellStyle name="Normal 12 7" xfId="7069" xr:uid="{953FFF36-D350-4A5B-856B-9DDE7473770E}"/>
    <cellStyle name="Normal 12 8" xfId="7070" xr:uid="{9D032239-F880-4FA4-828A-394267065699}"/>
    <cellStyle name="Normal 12 9" xfId="25483" xr:uid="{361B5243-A45F-479D-B1C2-E0AA5F3FA829}"/>
    <cellStyle name="Normal 13" xfId="1027" xr:uid="{00000000-0005-0000-0000-000005040000}"/>
    <cellStyle name="Normal 13 10" xfId="7071" xr:uid="{D7A9A355-C195-42A2-8DB6-F331D8E23C13}"/>
    <cellStyle name="Normal 13 10 2" xfId="8010" xr:uid="{7B89F23E-74B3-48A4-89CF-C79D0A9B9825}"/>
    <cellStyle name="Normal 13 11" xfId="7072" xr:uid="{95A5B9B2-00A6-4543-AF2B-359DC44D748F}"/>
    <cellStyle name="Normal 13 11 2" xfId="8011" xr:uid="{7DCF8B94-CA07-48D2-94D3-2DB7635E24CE}"/>
    <cellStyle name="Normal 13 12" xfId="7073" xr:uid="{60449525-67A1-4BC0-97F6-17685E3487A1}"/>
    <cellStyle name="Normal 13 13" xfId="7074" xr:uid="{379C59F9-CC4A-4AB3-9D7D-32E7977A502D}"/>
    <cellStyle name="Normal 13 13 2" xfId="8012" xr:uid="{2315554A-DC61-461A-B77E-8259C849F404}"/>
    <cellStyle name="Normal 13 14" xfId="7075" xr:uid="{15A29AF0-B4DB-4904-8D78-F94703080BC6}"/>
    <cellStyle name="Normal 13 14 2" xfId="8013" xr:uid="{B3827E26-A5E1-4927-A1B5-ECF7CA49F1D5}"/>
    <cellStyle name="Normal 13 15" xfId="7076" xr:uid="{6A5C9A29-364C-40E8-BF80-A230DA08886D}"/>
    <cellStyle name="Normal 13 15 2" xfId="8014" xr:uid="{89FBA6D5-2199-4F1C-A091-7175D80049FE}"/>
    <cellStyle name="Normal 13 16" xfId="7077" xr:uid="{D88AC79C-4861-4E0D-BF2B-22692554D345}"/>
    <cellStyle name="Normal 13 16 2" xfId="8015" xr:uid="{AB228F0E-AB25-4FCF-BB7D-DEDCBF374BBE}"/>
    <cellStyle name="Normal 13 17" xfId="7078" xr:uid="{DFC8A6A7-F172-4723-BAEA-D1F22B189195}"/>
    <cellStyle name="Normal 13 18" xfId="7079" xr:uid="{65041A04-DF10-42F9-8243-0C4360537394}"/>
    <cellStyle name="Normal 13 19" xfId="7080" xr:uid="{277E6D64-FB39-42F4-91E8-CA0E6B5CFF89}"/>
    <cellStyle name="Normal 13 2" xfId="5036" xr:uid="{4BFC69EA-CAF2-4FAD-944A-70BB975CB4D0}"/>
    <cellStyle name="Normal 13 2 2" xfId="7082" xr:uid="{719CD30E-2F10-40E4-B0CD-F3EF77F51A63}"/>
    <cellStyle name="Normal 13 2 2 2" xfId="8016" xr:uid="{AE4AF535-30B2-4C81-9827-2A2A839DFC01}"/>
    <cellStyle name="Normal 13 2 3" xfId="7083" xr:uid="{52DBD2CE-1AD2-40CC-8C49-B749395207E2}"/>
    <cellStyle name="Normal 13 2 3 2" xfId="8017" xr:uid="{524541CB-5C35-4DFD-BC48-C07EC5F0E359}"/>
    <cellStyle name="Normal 13 2 4" xfId="7084" xr:uid="{F047D34F-2C87-464E-8F82-879E8DF24F9E}"/>
    <cellStyle name="Normal 13 2 4 2" xfId="8018" xr:uid="{EB97BFBF-3C3A-4DCD-8B64-84CF6B6A765E}"/>
    <cellStyle name="Normal 13 2 5" xfId="7085" xr:uid="{BC707BEE-5241-47EB-B96E-9240A43CBE31}"/>
    <cellStyle name="Normal 13 2 5 2" xfId="8019" xr:uid="{6F2C8E00-8BC7-4E50-AD32-85F83C462533}"/>
    <cellStyle name="Normal 13 2 6" xfId="7086" xr:uid="{B5777B00-6CE9-41D6-B87B-B934D92B8DD9}"/>
    <cellStyle name="Normal 13 2 6 2" xfId="8020" xr:uid="{9FE9C71C-7092-4C6A-AC56-153B6D9B59BF}"/>
    <cellStyle name="Normal 13 2 7" xfId="7087" xr:uid="{C9474077-557F-4C20-8099-2D3B575F5E12}"/>
    <cellStyle name="Normal 13 2 7 2" xfId="8021" xr:uid="{0F7CC96B-5E16-446C-9C2F-5D0898531CB7}"/>
    <cellStyle name="Normal 13 2 8" xfId="7088" xr:uid="{25B5A8F2-0221-4136-9E6F-79C5D628727F}"/>
    <cellStyle name="Normal 13 2 8 2" xfId="8022" xr:uid="{93CAAABA-6839-44DD-A3C6-B4376BFF64BF}"/>
    <cellStyle name="Normal 13 2 9" xfId="7081" xr:uid="{33838C2B-2D11-4514-80D6-054B0A7DE81F}"/>
    <cellStyle name="Normal 13 20" xfId="7089" xr:uid="{03AB35D4-A15A-4877-BAEC-692CDD9AB0D9}"/>
    <cellStyle name="Normal 13 21" xfId="7090" xr:uid="{1A2E3BFD-DE65-4A5B-A3ED-E3900C725292}"/>
    <cellStyle name="Normal 13 22" xfId="7091" xr:uid="{18092FF0-16EA-4314-9411-CA9B63EDA973}"/>
    <cellStyle name="Normal 13 23" xfId="7092" xr:uid="{269E41CA-9310-4FD9-AB44-8DFCF67D3695}"/>
    <cellStyle name="Normal 13 24" xfId="7093" xr:uid="{563B2B48-0395-4263-B2D9-AB25C0A875DC}"/>
    <cellStyle name="Normal 13 25" xfId="7094" xr:uid="{254144AC-B74B-4221-A39E-6B4FF97CAE2B}"/>
    <cellStyle name="Normal 13 26" xfId="7095" xr:uid="{17E28DFF-A86D-418C-A01D-8570BD462816}"/>
    <cellStyle name="Normal 13 27" xfId="7096" xr:uid="{C8011D22-C2EB-4BD1-9554-DD7938EB1372}"/>
    <cellStyle name="Normal 13 28" xfId="7097" xr:uid="{5BEDB62C-8A06-4575-B61F-9C10344C1637}"/>
    <cellStyle name="Normal 13 29" xfId="7098" xr:uid="{F494EC16-DA1D-41C7-9D0F-D237CF2AE34F}"/>
    <cellStyle name="Normal 13 3" xfId="5037" xr:uid="{DDBBDB2A-F105-4CDC-816E-A1714B4530C6}"/>
    <cellStyle name="Normal 13 3 2" xfId="7099" xr:uid="{8CC12ACD-E354-4202-A0E0-0DDA93223C1B}"/>
    <cellStyle name="Normal 13 3 2 2" xfId="8023" xr:uid="{E1C98C20-111E-48F2-9317-1882C71227E1}"/>
    <cellStyle name="Normal 13 30" xfId="7100" xr:uid="{C5F53870-FD3A-4546-8CEB-21DCE778133B}"/>
    <cellStyle name="Normal 13 31" xfId="7101" xr:uid="{63C87D65-C5F8-4C11-986C-4E60A015A1ED}"/>
    <cellStyle name="Normal 13 32" xfId="7102" xr:uid="{878E38CD-D49C-4B4F-92FC-D60DF349835F}"/>
    <cellStyle name="Normal 13 33" xfId="7103" xr:uid="{959D6477-91A2-4D59-B426-111F7922AAFB}"/>
    <cellStyle name="Normal 13 34" xfId="7104" xr:uid="{06ECD819-8D7D-4938-BAC0-2F87C975B396}"/>
    <cellStyle name="Normal 13 35" xfId="7105" xr:uid="{872D2E20-EA60-456F-82B0-221FEB7DCD11}"/>
    <cellStyle name="Normal 13 36" xfId="7106" xr:uid="{D4989978-DDBD-4B37-A8DC-E02A350A6EBF}"/>
    <cellStyle name="Normal 13 37" xfId="7107" xr:uid="{97E16E1D-BE11-48FD-8390-82F6207C4EEC}"/>
    <cellStyle name="Normal 13 38" xfId="7108" xr:uid="{5CEFFDFF-2D6A-4C51-B792-C8A50A7A4ADF}"/>
    <cellStyle name="Normal 13 39" xfId="3323" xr:uid="{EB07A995-E61F-4881-B715-BDD7EF5DE0A7}"/>
    <cellStyle name="Normal 13 4" xfId="5035" xr:uid="{45B351CA-D6A9-4D45-82D5-D00C822C5EF3}"/>
    <cellStyle name="Normal 13 4 2" xfId="7109" xr:uid="{12A9DE07-A037-419D-9DE7-06813C0E5022}"/>
    <cellStyle name="Normal 13 4 3" xfId="8024" xr:uid="{DF2ECAA3-C8E7-4FAB-9551-F971785DE1A4}"/>
    <cellStyle name="Normal 13 5" xfId="7110" xr:uid="{DC310F65-AC9F-429F-9665-E99E56BF6E27}"/>
    <cellStyle name="Normal 13 6" xfId="7111" xr:uid="{F5EDBE97-5FBF-4559-9FD6-A4C91B8F8F3C}"/>
    <cellStyle name="Normal 13 7" xfId="7112" xr:uid="{469AE860-3FBF-4CAA-8155-C7C96C182CEE}"/>
    <cellStyle name="Normal 13 8" xfId="7113" xr:uid="{F21A2A0C-EFE1-4DC5-B819-B01DE543C5CE}"/>
    <cellStyle name="Normal 13 9" xfId="7114" xr:uid="{B88C8EB2-67F7-4BA2-A05F-BF07EAE2E062}"/>
    <cellStyle name="Normal 13 9 2" xfId="8025" xr:uid="{68446DD0-5324-4473-B90E-37514D0DA006}"/>
    <cellStyle name="Normal 14" xfId="1028" xr:uid="{00000000-0005-0000-0000-000006040000}"/>
    <cellStyle name="Normal 14 10" xfId="7116" xr:uid="{8EAA9C23-E2E7-464D-8BF0-0C20A712C11E}"/>
    <cellStyle name="Normal 14 10 2" xfId="8026" xr:uid="{5749B8A2-42C3-4F8E-A8E3-31317B5DD183}"/>
    <cellStyle name="Normal 14 11" xfId="7117" xr:uid="{D59840DB-E32E-43CA-B188-C25D9E66D46A}"/>
    <cellStyle name="Normal 14 11 2" xfId="8027" xr:uid="{AF4E3F46-F3A1-406E-A72C-8D3F219A26A6}"/>
    <cellStyle name="Normal 14 12" xfId="7118" xr:uid="{26679883-1715-42C1-8D9F-25F7CAE8C740}"/>
    <cellStyle name="Normal 14 12 2" xfId="8028" xr:uid="{1FFEA025-77AE-4A28-A758-E946E59715DE}"/>
    <cellStyle name="Normal 14 13" xfId="7119" xr:uid="{95E2F736-FE5F-4731-9140-CE154D2AEB29}"/>
    <cellStyle name="Normal 14 13 2" xfId="8029" xr:uid="{E8595E12-313F-48CB-8B4A-8084AB918886}"/>
    <cellStyle name="Normal 14 14" xfId="7120" xr:uid="{CDDDDBF7-F4DA-4B3D-8C16-0BF9D8722711}"/>
    <cellStyle name="Normal 14 14 2" xfId="8030" xr:uid="{9EA5E166-ACEA-405C-A4A7-4C61856F5069}"/>
    <cellStyle name="Normal 14 15" xfId="7121" xr:uid="{FE71B63E-EAF2-48A5-B112-14A7160BF70F}"/>
    <cellStyle name="Normal 14 15 2" xfId="8031" xr:uid="{994A2FAD-403E-455D-8FA4-D04B9C94110C}"/>
    <cellStyle name="Normal 14 16" xfId="7115" xr:uid="{66D6DBF4-BA3B-4BB6-8DEF-2B2B26B3106B}"/>
    <cellStyle name="Normal 14 17" xfId="3325" xr:uid="{E8F3F022-CE86-4CDD-81F7-BE5087055211}"/>
    <cellStyle name="Normal 14 2" xfId="5039" xr:uid="{AC968BBE-4ACD-4E48-83C1-87E7D4BBE752}"/>
    <cellStyle name="Normal 14 2 2" xfId="7123" xr:uid="{A685B274-510E-4C39-93D0-A5A0F4CA3B73}"/>
    <cellStyle name="Normal 14 2 3" xfId="7124" xr:uid="{18F7FBD8-41F1-4E4C-92E9-E2CB876587AC}"/>
    <cellStyle name="Normal 14 2 4" xfId="7125" xr:uid="{0A38C3B1-1CF0-4CE1-B8A6-51279EFCD322}"/>
    <cellStyle name="Normal 14 2 5" xfId="7126" xr:uid="{9338E5CC-481D-40A6-9E34-51EEFC65DA76}"/>
    <cellStyle name="Normal 14 2 6" xfId="7127" xr:uid="{B5B28AD1-57FE-4A68-A1BB-0BC5755FEB08}"/>
    <cellStyle name="Normal 14 2 7" xfId="7128" xr:uid="{5599C50A-54E9-4F5A-A99E-871B7DA318C6}"/>
    <cellStyle name="Normal 14 2 8" xfId="7122" xr:uid="{FFDBDD2E-4D72-44DA-AAF7-D907DEF2C220}"/>
    <cellStyle name="Normal 14 2 8 2" xfId="8032" xr:uid="{24C35011-AE8D-469E-A28F-06958D3136E8}"/>
    <cellStyle name="Normal 14 3" xfId="5038" xr:uid="{AF193CB1-BF48-4B00-A045-C83EFF333B58}"/>
    <cellStyle name="Normal 14 4" xfId="7129" xr:uid="{751E1FD9-2452-488F-9F35-360ED35D0266}"/>
    <cellStyle name="Normal 14 4 2" xfId="8033" xr:uid="{CA0961DB-277C-462C-9F37-F2D38A90D93B}"/>
    <cellStyle name="Normal 14 5" xfId="7130" xr:uid="{97B9EC85-B4A2-4F83-A609-E967336A08ED}"/>
    <cellStyle name="Normal 14 5 2" xfId="8034" xr:uid="{0FDA99B3-F7FC-4BC3-A609-563FDDECBABE}"/>
    <cellStyle name="Normal 14 6" xfId="7131" xr:uid="{6EBB9924-4CF6-4300-8C34-DEC71E3BEDE7}"/>
    <cellStyle name="Normal 14 7" xfId="7132" xr:uid="{6DAF20A7-E55B-4B70-96EE-327AE6B413AD}"/>
    <cellStyle name="Normal 14 8" xfId="7133" xr:uid="{6C68FB0F-A2B5-4503-A383-D04C8CD831B0}"/>
    <cellStyle name="Normal 14 9" xfId="7134" xr:uid="{BAC4DB7B-F8E3-4C4F-8623-334017A5A41B}"/>
    <cellStyle name="Normal 15" xfId="3100" xr:uid="{0C0265DC-7786-4C3A-A4B8-51DD33B51B25}"/>
    <cellStyle name="Normal 15 10" xfId="26775" xr:uid="{831AC236-4847-4152-9A28-5FC2EBF34C43}"/>
    <cellStyle name="Normal 15 2" xfId="5041" xr:uid="{3E29D6A7-DA80-468A-B7D8-E228C6A901A3}"/>
    <cellStyle name="Normal 15 2 2" xfId="7136" xr:uid="{9146AD3F-12AE-4F53-8A46-EDF148DA8033}"/>
    <cellStyle name="Normal 15 3" xfId="7137" xr:uid="{002FC09E-D755-4CEA-998F-CE96DDB45AD3}"/>
    <cellStyle name="Normal 15 4" xfId="7138" xr:uid="{1DB67C5D-1DD4-4DA4-99A3-55F90AD2A7FB}"/>
    <cellStyle name="Normal 15 5" xfId="7139" xr:uid="{79B541A6-9A68-44A3-A430-8DD934281D8B}"/>
    <cellStyle name="Normal 15 6" xfId="7140" xr:uid="{C778F440-DB99-4DDB-9B54-9902DDE0CB01}"/>
    <cellStyle name="Normal 15 7" xfId="7135" xr:uid="{8826DF97-4619-40BC-BB2A-67CE305F7851}"/>
    <cellStyle name="Normal 15 8" xfId="5040" xr:uid="{BD5C6BFD-5228-4065-8112-9FE6DEDC3237}"/>
    <cellStyle name="Normal 15 8 2" xfId="26132" xr:uid="{EDC912D6-B276-421C-94F6-95402E1C8D4C}"/>
    <cellStyle name="Normal 15 8 3" xfId="26858" xr:uid="{C8F80250-0704-4BFB-81FD-D839703C75C1}"/>
    <cellStyle name="Normal 15 9" xfId="26453" xr:uid="{C829F17E-7C74-456C-859F-D5C363474612}"/>
    <cellStyle name="Normal 15 9 2" xfId="27671" xr:uid="{F7F914D3-E911-4FD7-821B-C35414AA2A43}"/>
    <cellStyle name="Normal 16" xfId="5042" xr:uid="{14D799CB-1030-4E28-B89C-8A62891CC80E}"/>
    <cellStyle name="Normal 16 2" xfId="5043" xr:uid="{1133BC76-3673-4BE5-B229-EE9306030C6D}"/>
    <cellStyle name="Normal 16 2 2" xfId="7142" xr:uid="{8E451D15-A229-45F6-8A64-A7B09731DE99}"/>
    <cellStyle name="Normal 16 3" xfId="7143" xr:uid="{A03344D9-DD7F-42C5-829D-04C21F7E8684}"/>
    <cellStyle name="Normal 16 4" xfId="7144" xr:uid="{DD45606C-E08B-4817-93E8-8BB50E554379}"/>
    <cellStyle name="Normal 16 5" xfId="7145" xr:uid="{58EEC6F6-DA53-4D85-8041-717D9D6FE1DD}"/>
    <cellStyle name="Normal 16 6" xfId="7146" xr:uid="{F259D505-D44B-4D02-9268-A08AE3D2A0D3}"/>
    <cellStyle name="Normal 16 7" xfId="7141" xr:uid="{5CCB7B88-60BC-4CBF-A4F5-ECB7877B5FF8}"/>
    <cellStyle name="Normal 16 7 2" xfId="8035" xr:uid="{691BB630-9723-4BBA-B6E1-97498D54D3AB}"/>
    <cellStyle name="Normal 17" xfId="5044" xr:uid="{5F3B7656-AA03-480B-9F44-855B3057A432}"/>
    <cellStyle name="Normal 17 10" xfId="7148" xr:uid="{9A3CE629-1D87-4371-99B5-8623B4F45E03}"/>
    <cellStyle name="Normal 17 11" xfId="7149" xr:uid="{47315569-C54E-4E8F-8B67-9A296F74F781}"/>
    <cellStyle name="Normal 17 12" xfId="7150" xr:uid="{9208097E-207D-40FC-A13A-9C6A59A96101}"/>
    <cellStyle name="Normal 17 13" xfId="7151" xr:uid="{0EA0CD3E-D14A-46D3-8472-9884BF8BE456}"/>
    <cellStyle name="Normal 17 14" xfId="7147" xr:uid="{C17BBAC3-DE9C-4C6F-AE1B-687EBBEE1182}"/>
    <cellStyle name="Normal 17 14 2" xfId="8036" xr:uid="{B9A8CC9D-A6C0-46F8-85C3-4AF70AA13874}"/>
    <cellStyle name="Normal 17 2" xfId="5045" xr:uid="{653F07F0-D80F-411E-8A81-E6644D688A80}"/>
    <cellStyle name="Normal 17 2 2" xfId="7152" xr:uid="{F3DE694F-6178-4308-9E4F-5465DC6C8F7E}"/>
    <cellStyle name="Normal 17 3" xfId="7153" xr:uid="{D8761F8A-D72A-4B52-AFD3-ED7F99D2E717}"/>
    <cellStyle name="Normal 17 4" xfId="7154" xr:uid="{C316FADD-DF5E-4564-97A4-76AEA4BD6490}"/>
    <cellStyle name="Normal 17 5" xfId="7155" xr:uid="{BF6692DD-45CC-497E-B21A-D3F10DA8C25B}"/>
    <cellStyle name="Normal 17 6" xfId="7156" xr:uid="{DAC1C4DB-829A-4C59-B9E5-251D2EA3E445}"/>
    <cellStyle name="Normal 17 7" xfId="7157" xr:uid="{7450CFDD-E564-4AD9-B385-3CB207531E14}"/>
    <cellStyle name="Normal 17 8" xfId="7158" xr:uid="{F19B5172-288D-402A-9435-6F032AC3FAA4}"/>
    <cellStyle name="Normal 17 9" xfId="7159" xr:uid="{588178A0-E545-4A45-AAB3-8EE2626B314B}"/>
    <cellStyle name="Normal 18" xfId="5046" xr:uid="{D7F47EAE-A08A-435A-B8A6-8FD863F1F616}"/>
    <cellStyle name="Normal 18 2" xfId="5047" xr:uid="{9A0022AC-85A9-4B8A-B0A4-8AD0DA33D34B}"/>
    <cellStyle name="Normal 18 3" xfId="7160" xr:uid="{D8F1834E-75C1-4081-9BBD-B4CE120ABE88}"/>
    <cellStyle name="Normal 18 3 2" xfId="8037" xr:uid="{A51613D3-1E88-4A19-BC7A-7EAEE9C45FE9}"/>
    <cellStyle name="Normal 19" xfId="5048" xr:uid="{F40CB833-F158-48BA-971D-7E9785D9E1A3}"/>
    <cellStyle name="Normal 19 2" xfId="8038" xr:uid="{C4102270-5F78-401B-A98A-8C2FD5784BB1}"/>
    <cellStyle name="Normal 2" xfId="1029" xr:uid="{00000000-0005-0000-0000-000007040000}"/>
    <cellStyle name="Normal 2 10" xfId="3305" xr:uid="{579F1A74-E652-464A-8A7C-09F4B70F2AE2}"/>
    <cellStyle name="Normal 2 10 2" xfId="5050" xr:uid="{E22FB7D2-AD46-423D-918D-C513DA1C2F5C}"/>
    <cellStyle name="Normal 2 11" xfId="5051" xr:uid="{E123BB16-C095-4833-B904-E9AD62E00688}"/>
    <cellStyle name="Normal 2 12" xfId="5052" xr:uid="{8C034900-3330-4FAF-B879-0CC19E591208}"/>
    <cellStyle name="Normal 2 13" xfId="5053" xr:uid="{8509DBB0-6FA0-4C6F-BD7D-2DB4D7AF9216}"/>
    <cellStyle name="Normal 2 14" xfId="5054" xr:uid="{B34AF6F5-975C-43B0-AEEB-5E2B0E990F89}"/>
    <cellStyle name="Normal 2 15" xfId="5055" xr:uid="{81EFCA24-5181-4699-AD3C-92F9A1F97DF6}"/>
    <cellStyle name="Normal 2 16" xfId="5056" xr:uid="{9CFAA8A1-AB24-41B1-BDA7-B015197B9E32}"/>
    <cellStyle name="Normal 2 17" xfId="5057" xr:uid="{3D2EA405-969A-4F27-A542-FA295E06562C}"/>
    <cellStyle name="Normal 2 18" xfId="5058" xr:uid="{1DF763F1-7989-450F-8659-F29E027510E5}"/>
    <cellStyle name="Normal 2 18 2" xfId="7161" xr:uid="{F733FE37-7BCD-44FD-9A7E-80C3273921E0}"/>
    <cellStyle name="Normal 2 18 2 2" xfId="8039" xr:uid="{8CCA2CBB-0327-4A1F-9B13-ADF064E85FAA}"/>
    <cellStyle name="Normal 2 18 3" xfId="8040" xr:uid="{8EB8C725-5F2B-46B8-B9FB-A47520CA1BCF}"/>
    <cellStyle name="Normal 2 19" xfId="5059" xr:uid="{A8AC03FC-D3C0-4CEF-8A71-FECD1DABD3A7}"/>
    <cellStyle name="Normal 2 19 2" xfId="8041" xr:uid="{04D020A9-5468-41B5-ADC2-023EC91ABE92}"/>
    <cellStyle name="Normal 2 2" xfId="1030" xr:uid="{00000000-0005-0000-0000-000008040000}"/>
    <cellStyle name="Normal 2 2 10" xfId="7163" xr:uid="{670C2E9F-AEA1-411F-B110-A00D0358B408}"/>
    <cellStyle name="Normal 2 2 10 2" xfId="8042" xr:uid="{60CAFFBC-02CF-4E9E-A5E8-A5BFB1011260}"/>
    <cellStyle name="Normal 2 2 11" xfId="7164" xr:uid="{26858A98-068E-469F-A341-5AF678D0BCDD}"/>
    <cellStyle name="Normal 2 2 11 2" xfId="8043" xr:uid="{E30BB995-56D2-4383-874C-6F097B5593D9}"/>
    <cellStyle name="Normal 2 2 12" xfId="7165" xr:uid="{D61EC6E7-9E6D-4466-A21C-A801F8D06B16}"/>
    <cellStyle name="Normal 2 2 12 2" xfId="8044" xr:uid="{F6638BD0-438E-4902-A5EE-DA052F893F4D}"/>
    <cellStyle name="Normal 2 2 13" xfId="7166" xr:uid="{52D6A944-634E-4E57-A8BF-4787D454FC24}"/>
    <cellStyle name="Normal 2 2 13 2" xfId="8045" xr:uid="{CE0F764B-86CB-422D-AE95-2A059396E1AB}"/>
    <cellStyle name="Normal 2 2 14" xfId="3104" xr:uid="{B1D2039A-FF94-4AE5-8774-FCF8A6014897}"/>
    <cellStyle name="Normal 2 2 15" xfId="7162" xr:uid="{7CE678D0-1189-42BB-94E7-82DD55B9C7FD}"/>
    <cellStyle name="Normal 2 2 16" xfId="3213" xr:uid="{17BE0DF7-7354-4C13-A5D7-467CFFB1457B}"/>
    <cellStyle name="Normal 2 2 17" xfId="3148" xr:uid="{93A22B29-B19F-4C7A-8EBD-9EF83C813EF8}"/>
    <cellStyle name="Normal 2 2 2" xfId="2023" xr:uid="{2EB6C991-58AA-4335-B4C2-2E174AF27B52}"/>
    <cellStyle name="Normal 2 2 2 2" xfId="3215" xr:uid="{27F5A723-5916-496C-8810-9470FE42598C}"/>
    <cellStyle name="Normal 2 2 2 2 2" xfId="5061" xr:uid="{CA6B5D12-8859-4FBF-8C4E-16EEC87C7F44}"/>
    <cellStyle name="Normal 2 2 2 3" xfId="5062" xr:uid="{4890108E-DBB6-4891-B0F5-221C1DBF0548}"/>
    <cellStyle name="Normal 2 2 2 3 2" xfId="8046" xr:uid="{B1AD6C94-8957-411A-BE4E-724A2F356D43}"/>
    <cellStyle name="Normal 2 2 2 4" xfId="5063" xr:uid="{514E782D-558C-488D-A90C-9FBD05171A85}"/>
    <cellStyle name="Normal 2 2 2 5" xfId="5060" xr:uid="{F5B9A8FA-19AC-4B28-81B4-59D2655F335F}"/>
    <cellStyle name="Normal 2 2 2 6" xfId="7167" xr:uid="{05E5DFA9-C8C1-4855-BB2E-7958833A25A4}"/>
    <cellStyle name="Normal 2 2 2 7" xfId="3214" xr:uid="{42E5C0B6-DE13-4A3C-836F-87135455215E}"/>
    <cellStyle name="Normal 2 2 3" xfId="2024" xr:uid="{0269CDF8-2312-4720-8599-51D7A8776083}"/>
    <cellStyle name="Normal 2 2 3 2" xfId="7168" xr:uid="{E9780972-CC37-4F8F-83ED-6D536BA94C34}"/>
    <cellStyle name="Normal 2 2 3 2 2" xfId="8047" xr:uid="{856A1D76-B40F-49BD-B3E8-7CEB6738F6DA}"/>
    <cellStyle name="Normal 2 2 3 3" xfId="3216" xr:uid="{C2496288-275F-459D-9267-39302C5B7F32}"/>
    <cellStyle name="Normal 2 2 4" xfId="3217" xr:uid="{DA06316D-8A17-451C-A1D7-CFA98421F69A}"/>
    <cellStyle name="Normal 2 2 4 2" xfId="5064" xr:uid="{6E588ED1-01C7-47E4-A047-D28318434ADE}"/>
    <cellStyle name="Normal 2 2 4 2 2" xfId="8048" xr:uid="{A8E2C66F-8188-4931-A405-F7618B3F0BA1}"/>
    <cellStyle name="Normal 2 2 4 3" xfId="7169" xr:uid="{5EB61879-5B36-452E-80E8-F7AE0A724838}"/>
    <cellStyle name="Normal 2 2 5" xfId="3218" xr:uid="{FDB1BA93-F559-4CAF-AD35-72E9D301288E}"/>
    <cellStyle name="Normal 2 2 5 2" xfId="5065" xr:uid="{1C97CB11-BFAB-4915-8AF0-27B2F5A6F07D}"/>
    <cellStyle name="Normal 2 2 5 2 2" xfId="8049" xr:uid="{83D9FA95-D5D0-4746-B8AE-7D2B64DBAE9D}"/>
    <cellStyle name="Normal 2 2 5 3" xfId="7170" xr:uid="{5C0C59A1-93CB-4040-9ABE-15EBFDF0B630}"/>
    <cellStyle name="Normal 2 2 6" xfId="5066" xr:uid="{791E7EF4-532F-4486-9646-DF19D9965562}"/>
    <cellStyle name="Normal 2 2 6 2" xfId="7171" xr:uid="{E6F59585-DFB1-4D0A-9AF2-096E96864F51}"/>
    <cellStyle name="Normal 2 2 6 2 2" xfId="8051" xr:uid="{6AA56973-03F9-41E0-98A1-2615D72F2293}"/>
    <cellStyle name="Normal 2 2 6 3" xfId="8050" xr:uid="{6E59E0A2-0933-49E9-AF99-9018F20BDC8D}"/>
    <cellStyle name="Normal 2 2 7" xfId="5067" xr:uid="{AC6DB4E4-C331-4749-96DF-FC52337AD954}"/>
    <cellStyle name="Normal 2 2 7 2" xfId="7172" xr:uid="{A747131D-69A2-4745-B23B-B19B047B61EC}"/>
    <cellStyle name="Normal 2 2 7 3" xfId="8052" xr:uid="{F0AB063B-F116-4ECA-AB9F-E555244D3450}"/>
    <cellStyle name="Normal 2 2 8" xfId="5068" xr:uid="{9CBCAF49-C659-4F53-ABB3-BD677A3B762A}"/>
    <cellStyle name="Normal 2 2 8 2" xfId="7173" xr:uid="{F639E9FE-F046-4035-9CAA-5DA228BF2FFC}"/>
    <cellStyle name="Normal 2 2 8 3" xfId="8053" xr:uid="{4F23EE30-7AA5-4D35-AE71-717B39E3E45F}"/>
    <cellStyle name="Normal 2 2 9" xfId="7174" xr:uid="{015E4DE3-6E72-4F81-A986-EB00E533DEE4}"/>
    <cellStyle name="Normal 2 2 9 2" xfId="8054" xr:uid="{C648F028-33FC-4426-BDA6-5151A14812D6}"/>
    <cellStyle name="Normal 2 2_ELC" xfId="5069" xr:uid="{12D6B0C9-2458-4C66-8531-EB66E73F5EE2}"/>
    <cellStyle name="Normal 2 20" xfId="5070" xr:uid="{D9E19219-F7B3-476D-B122-D9EEB3FB6388}"/>
    <cellStyle name="Normal 2 21" xfId="5071" xr:uid="{F27CA31B-9A12-40B3-ADEA-7980B99CF55F}"/>
    <cellStyle name="Normal 2 22" xfId="5072" xr:uid="{D7D16A6D-1BB1-42EE-A135-7F12C9D1EDAD}"/>
    <cellStyle name="Normal 2 23" xfId="5073" xr:uid="{801F065E-6F7C-4228-A926-A8D6258CA7A8}"/>
    <cellStyle name="Normal 2 24" xfId="5074" xr:uid="{EC51FDF2-4C5E-4415-865D-8889590399D9}"/>
    <cellStyle name="Normal 2 25" xfId="5075" xr:uid="{29FB8DA6-89A5-4899-BC5E-D340F0076F8C}"/>
    <cellStyle name="Normal 2 26" xfId="5076" xr:uid="{78076E4A-0F19-4576-AE61-38A8E68CBE94}"/>
    <cellStyle name="Normal 2 27" xfId="5077" xr:uid="{AE3ECBF6-A4A3-4D36-9BFD-725CA1BA00F4}"/>
    <cellStyle name="Normal 2 28" xfId="5078" xr:uid="{A6530114-4926-435E-9143-4A148DEFA1FD}"/>
    <cellStyle name="Normal 2 29" xfId="5079" xr:uid="{493F819D-187B-426B-A635-2D2238781BB5}"/>
    <cellStyle name="Normal 2 3" xfId="1031" xr:uid="{00000000-0005-0000-0000-000009040000}"/>
    <cellStyle name="Normal 2 3 10" xfId="7175" xr:uid="{3745A93A-1111-4DBB-9FC5-588F3C1BC337}"/>
    <cellStyle name="Normal 2 3 10 2" xfId="8055" xr:uid="{A482194A-12AC-4CBE-8EB7-3B1DCC680F6D}"/>
    <cellStyle name="Normal 2 3 11" xfId="7176" xr:uid="{7A25B70F-82A4-431F-8922-793E683C6CA7}"/>
    <cellStyle name="Normal 2 3 11 2" xfId="8056" xr:uid="{47130BFC-B9A1-4F43-BE03-0B29B1E02449}"/>
    <cellStyle name="Normal 2 3 12" xfId="7177" xr:uid="{78960AAA-9778-4299-BF79-FA3A6DBEE7F3}"/>
    <cellStyle name="Normal 2 3 12 2" xfId="8057" xr:uid="{C322F9B9-ADC6-4987-A4FF-DB7ADEA562B6}"/>
    <cellStyle name="Normal 2 3 13" xfId="7178" xr:uid="{DD50CE62-0885-4D73-8AD3-18834C1B0863}"/>
    <cellStyle name="Normal 2 3 13 2" xfId="8058" xr:uid="{BBA138F4-44BF-4F0B-AD6E-7164509DB0C2}"/>
    <cellStyle name="Normal 2 3 14" xfId="7179" xr:uid="{F83D8F07-BE14-4356-831E-38C7009B5482}"/>
    <cellStyle name="Normal 2 3 2" xfId="3219" xr:uid="{274E3F9D-CC64-4C96-BFD3-FDDA73315C24}"/>
    <cellStyle name="Normal 2 3 2 2" xfId="3345" xr:uid="{CF950A50-B6DF-4597-BDE9-66A73565D720}"/>
    <cellStyle name="Normal 2 3 2 2 2" xfId="5081" xr:uid="{47F9141D-873A-4086-A7B8-E74663ADE553}"/>
    <cellStyle name="Normal 2 3 2 2 3" xfId="7181" xr:uid="{E6C614FD-A6CE-471A-9550-BC28C081EB02}"/>
    <cellStyle name="Normal 2 3 2 2 4" xfId="8060" xr:uid="{7509B1CE-2DC3-43FD-80E7-B82B725D8443}"/>
    <cellStyle name="Normal 2 3 2 3" xfId="3344" xr:uid="{5594A6E6-43D4-4066-A6D8-A4CE64206F5A}"/>
    <cellStyle name="Normal 2 3 2 4" xfId="5080" xr:uid="{2CF6BB53-A0A6-4839-A47E-ACC9FFC357A9}"/>
    <cellStyle name="Normal 2 3 2 5" xfId="7180" xr:uid="{21FA80E4-41AE-4350-85B0-82D8EED5A03D}"/>
    <cellStyle name="Normal 2 3 2 6" xfId="8059" xr:uid="{4341EEAC-28F4-45F3-A79E-4849F842E236}"/>
    <cellStyle name="Normal 2 3 3" xfId="3220" xr:uid="{07FE970D-487C-4C85-B316-FE73A697C632}"/>
    <cellStyle name="Normal 2 3 3 2" xfId="7182" xr:uid="{15C38979-31B8-4C55-A7E8-9EF199193E02}"/>
    <cellStyle name="Normal 2 3 3 2 2" xfId="8061" xr:uid="{F6339880-F4A1-4887-9654-F1A702F60127}"/>
    <cellStyle name="Normal 2 3 4" xfId="3221" xr:uid="{81F05197-38A4-4CD5-A23C-EB1D3104CBB8}"/>
    <cellStyle name="Normal 2 3 4 2" xfId="3346" xr:uid="{6E348358-7417-487D-AB60-E0058209281D}"/>
    <cellStyle name="Normal 2 3 4 2 2" xfId="7184" xr:uid="{551FFBBB-B97D-48E7-B799-74EE68A4812A}"/>
    <cellStyle name="Normal 2 3 4 3" xfId="5082" xr:uid="{3916235D-AE1B-4485-B799-5EDDB463D26B}"/>
    <cellStyle name="Normal 2 3 4 4" xfId="7183" xr:uid="{E5D160F8-B022-458C-9782-36DF8F705EC8}"/>
    <cellStyle name="Normal 2 3 4 5" xfId="8062" xr:uid="{244BDEA4-53C4-4B4D-88F2-A34508ED1742}"/>
    <cellStyle name="Normal 2 3 5" xfId="3347" xr:uid="{651A8C5D-CBF2-4EE9-AFF8-802DAC838274}"/>
    <cellStyle name="Normal 2 3 5 2" xfId="5083" xr:uid="{6996B0B7-019F-48D3-9ED3-29C24122C8E3}"/>
    <cellStyle name="Normal 2 3 5 3" xfId="7185" xr:uid="{4F491692-1A8D-43A9-A2BB-01CE61CDACD8}"/>
    <cellStyle name="Normal 2 3 5 4" xfId="8063" xr:uid="{FD357D71-AC2A-4219-A23A-68EDEC4184D7}"/>
    <cellStyle name="Normal 2 3 6" xfId="3343" xr:uid="{FBADE298-CAA5-449C-B8A9-F5E8F4C47674}"/>
    <cellStyle name="Normal 2 3 6 2" xfId="5084" xr:uid="{44DBA219-48A6-4464-A849-C964C77240B5}"/>
    <cellStyle name="Normal 2 3 6 2 2" xfId="8064" xr:uid="{0F111FEF-2374-46E4-9C6C-2933752320E3}"/>
    <cellStyle name="Normal 2 3 6 3" xfId="7186" xr:uid="{D5BF2E58-0B2C-40E2-BCBC-8DC45F68BD92}"/>
    <cellStyle name="Normal 2 3 7" xfId="7187" xr:uid="{AE059B19-1E93-40E4-A965-6417C59B6B2F}"/>
    <cellStyle name="Normal 2 3 7 2" xfId="8065" xr:uid="{6F253915-DCE7-44C4-90DB-0004B1E7AEAB}"/>
    <cellStyle name="Normal 2 3 8" xfId="7188" xr:uid="{FEA4DC70-3666-4C7A-9CDB-F183EEBE30AE}"/>
    <cellStyle name="Normal 2 3 8 2" xfId="8066" xr:uid="{223C43DF-BC90-4539-B68D-D376EFF5A664}"/>
    <cellStyle name="Normal 2 3 9" xfId="7189" xr:uid="{03745F0A-59AA-47BA-9262-CED7011E6D60}"/>
    <cellStyle name="Normal 2 3 9 2" xfId="8067" xr:uid="{6A7C4A9B-E085-4E9D-ADDD-19B53360C0A9}"/>
    <cellStyle name="Normal 2 30" xfId="5085" xr:uid="{9C7F14C6-196A-4D95-941A-F7ED0DB4250D}"/>
    <cellStyle name="Normal 2 31" xfId="5086" xr:uid="{93CFA8D6-F530-4407-BE89-D9EA67DE5588}"/>
    <cellStyle name="Normal 2 32" xfId="5087" xr:uid="{89098CFE-4F02-4FE5-A889-279403D9A0EF}"/>
    <cellStyle name="Normal 2 33" xfId="5088" xr:uid="{4CD22EFF-D884-4B66-B4CA-2103AD05242B}"/>
    <cellStyle name="Normal 2 34" xfId="5089" xr:uid="{AA14BD2B-0703-4F84-A298-5427B352E600}"/>
    <cellStyle name="Normal 2 35" xfId="5090" xr:uid="{BA4816BF-B30E-4ECA-9EDB-E778E6CB514E}"/>
    <cellStyle name="Normal 2 36" xfId="5091" xr:uid="{D846BF34-E350-4335-9E27-D9174DE82529}"/>
    <cellStyle name="Normal 2 37" xfId="5092" xr:uid="{1985BEDF-846D-4DEE-B6DA-420BC5FF7974}"/>
    <cellStyle name="Normal 2 38" xfId="5093" xr:uid="{B2B8DBAD-8CFE-4CAF-AE7C-24D6A0F67B4E}"/>
    <cellStyle name="Normal 2 39" xfId="5094" xr:uid="{2D2C27F1-50EE-4C8C-AAC0-2A1639042473}"/>
    <cellStyle name="Normal 2 4" xfId="3222" xr:uid="{E0004ED3-EBA4-41B9-880F-054075D53C18}"/>
    <cellStyle name="Normal 2 4 10" xfId="7190" xr:uid="{67CFDA5D-F14E-4D51-BE3C-5C9198C8180A}"/>
    <cellStyle name="Normal 2 4 10 2" xfId="8068" xr:uid="{2E46A6C2-23C2-4933-B389-29A7AABD9C34}"/>
    <cellStyle name="Normal 2 4 11" xfId="7191" xr:uid="{3AC21A98-44FC-4BB7-914C-F639B0430664}"/>
    <cellStyle name="Normal 2 4 11 2" xfId="8069" xr:uid="{A9410BB9-8313-410F-9FDE-BB6BC16F5092}"/>
    <cellStyle name="Normal 2 4 12" xfId="7192" xr:uid="{6396821C-DEA1-4334-9B31-43E5EDF07597}"/>
    <cellStyle name="Normal 2 4 12 2" xfId="8070" xr:uid="{BC0FF886-5114-4675-BA62-D996D676D38A}"/>
    <cellStyle name="Normal 2 4 13" xfId="7193" xr:uid="{B66C5678-F348-4E60-80E4-F38DBEB836D1}"/>
    <cellStyle name="Normal 2 4 13 2" xfId="8071" xr:uid="{1DBB1F33-7415-4A08-A824-5D82EA81B904}"/>
    <cellStyle name="Normal 2 4 2" xfId="3223" xr:uid="{B06D4F3A-4904-42F2-8BD5-7A15DC025204}"/>
    <cellStyle name="Normal 2 4 2 2" xfId="7194" xr:uid="{35477889-9BD4-473A-A955-0821987B59F9}"/>
    <cellStyle name="Normal 2 4 2 2 2" xfId="8072" xr:uid="{6F33AB1C-CEE4-4487-B876-9E117D73E69E}"/>
    <cellStyle name="Normal 2 4 3" xfId="3224" xr:uid="{CBAB2581-15C9-408D-A176-6CD850CDA833}"/>
    <cellStyle name="Normal 2 4 3 2" xfId="7195" xr:uid="{B1F2C250-2237-48D7-9D45-9DFBB3EC5300}"/>
    <cellStyle name="Normal 2 4 3 2 2" xfId="8073" xr:uid="{FD800440-A577-4208-997E-65669A9708E5}"/>
    <cellStyle name="Normal 2 4 4" xfId="5095" xr:uid="{ACB13CFA-F0F1-4D7A-B4DC-A18BAE6BBCCA}"/>
    <cellStyle name="Normal 2 4 4 2" xfId="7196" xr:uid="{E0BD0171-CCD5-42ED-872F-4B5D3B93162D}"/>
    <cellStyle name="Normal 2 4 4 2 2" xfId="8074" xr:uid="{B5D82E25-70CE-4253-B592-81883616B03F}"/>
    <cellStyle name="Normal 2 4 5" xfId="5096" xr:uid="{5C0F9147-8738-43D0-9BE2-1456829B1879}"/>
    <cellStyle name="Normal 2 4 5 2" xfId="7197" xr:uid="{D97D8452-716B-4FE8-BAA1-5034A010C6CA}"/>
    <cellStyle name="Normal 2 4 5 3" xfId="8075" xr:uid="{7CC40FB3-997F-4ED6-94B6-DF254D4E3005}"/>
    <cellStyle name="Normal 2 4 6" xfId="7198" xr:uid="{58CA0157-C7AB-40B5-AC50-8398995D00DB}"/>
    <cellStyle name="Normal 2 4 6 2" xfId="8076" xr:uid="{5CEE2DFA-B00B-4C73-B5E6-A8AF59F5D8FE}"/>
    <cellStyle name="Normal 2 4 7" xfId="7199" xr:uid="{01BC86B2-30AB-4D93-89B6-E6A9D80165A9}"/>
    <cellStyle name="Normal 2 4 7 2" xfId="8077" xr:uid="{3A0646F9-43BC-4183-8D56-1C4EB58DDE68}"/>
    <cellStyle name="Normal 2 4 8" xfId="7200" xr:uid="{89697065-A3F0-491A-B79D-5204089A4201}"/>
    <cellStyle name="Normal 2 4 8 2" xfId="8078" xr:uid="{84C156B4-9FE6-4ABB-AC60-79CF92D8AF31}"/>
    <cellStyle name="Normal 2 4 9" xfId="7201" xr:uid="{15D47D72-8F91-4FA2-807B-A6E1BD267975}"/>
    <cellStyle name="Normal 2 4 9 2" xfId="8079" xr:uid="{09D8E126-B00F-45C3-9BBC-1544611F3A99}"/>
    <cellStyle name="Normal 2 40" xfId="5097" xr:uid="{50A1D58A-C7DC-4191-AD87-198BEA4EE429}"/>
    <cellStyle name="Normal 2 41" xfId="5098" xr:uid="{3DEB8B44-13C2-4DC4-9A8E-70881945D738}"/>
    <cellStyle name="Normal 2 42" xfId="5099" xr:uid="{3E77D32B-2AED-4111-BD2E-82D0FE325EFE}"/>
    <cellStyle name="Normal 2 43" xfId="5100" xr:uid="{A8527F77-7D10-44C5-B245-C4F0E828CDCA}"/>
    <cellStyle name="Normal 2 44" xfId="5101" xr:uid="{C8294380-2953-4CAA-BB11-C317D191E4AE}"/>
    <cellStyle name="Normal 2 45" xfId="5102" xr:uid="{96FD1780-5D65-47F2-BB4F-99F1052E3BBD}"/>
    <cellStyle name="Normal 2 45 2" xfId="8080" xr:uid="{994DC7EE-3E61-43ED-B657-9140C876B6BD}"/>
    <cellStyle name="Normal 2 46" xfId="5049" xr:uid="{58B5A82B-6A7D-41E5-809C-1C10DE837F3A}"/>
    <cellStyle name="Normal 2 47" xfId="3156" xr:uid="{0DECE514-F022-4BC1-B566-553DA94753A7}"/>
    <cellStyle name="Normal 2 48" xfId="3147" xr:uid="{635709EB-27CA-4D6C-BAE2-3BA1326A4DF1}"/>
    <cellStyle name="Normal 2 49" xfId="25777" xr:uid="{B579E0AE-E4BB-44AE-BCBB-FC22C776FD53}"/>
    <cellStyle name="Normal 2 5" xfId="3225" xr:uid="{18A1C36A-3D84-4BB0-AF01-022CDCBF5002}"/>
    <cellStyle name="Normal 2 5 10" xfId="5103" xr:uid="{8FB31775-E266-43E6-AC90-92AFA990AA74}"/>
    <cellStyle name="Normal 2 5 11" xfId="5104" xr:uid="{E174E04B-6EF4-413D-A454-1A8BDD20CFA0}"/>
    <cellStyle name="Normal 2 5 12" xfId="5105" xr:uid="{FA5AB382-35F0-44ED-A5D1-669AFF232DCD}"/>
    <cellStyle name="Normal 2 5 13" xfId="5106" xr:uid="{8386DAC0-8ACF-46E9-B845-8111A1ED99FC}"/>
    <cellStyle name="Normal 2 5 14" xfId="5107" xr:uid="{5F7F6AE4-BCCD-4199-B964-178E2F84A061}"/>
    <cellStyle name="Normal 2 5 15" xfId="5108" xr:uid="{7542AE6E-DE91-4D95-9E6F-E77DAED7960B}"/>
    <cellStyle name="Normal 2 5 16" xfId="5109" xr:uid="{441039D3-A521-451A-A0F5-2567B102FEAE}"/>
    <cellStyle name="Normal 2 5 2" xfId="3226" xr:uid="{03C9236F-3EFF-4F46-9DCA-ABA0A295550E}"/>
    <cellStyle name="Normal 2 5 2 2" xfId="3348" xr:uid="{EF30D51D-E585-4BB1-9288-32C6A79771B1}"/>
    <cellStyle name="Normal 2 5 2 2 2" xfId="5111" xr:uid="{3DF17CCA-C94E-49C5-9A25-CEB2C07EF5D9}"/>
    <cellStyle name="Normal 2 5 2 3" xfId="5110" xr:uid="{70438D58-9DC1-4079-9AD4-20D2019D5852}"/>
    <cellStyle name="Normal 2 5 2 4" xfId="7202" xr:uid="{32B49A19-560F-4DDE-A6FF-786F1CDA61DE}"/>
    <cellStyle name="Normal 2 5 2 5" xfId="8081" xr:uid="{B702A870-D0C8-4775-9E4E-EB40010D3A1A}"/>
    <cellStyle name="Normal 2 5 3" xfId="5112" xr:uid="{4694EA3A-2167-48F2-B13C-782326A00DEB}"/>
    <cellStyle name="Normal 2 5 4" xfId="5113" xr:uid="{0E04F7F0-32FE-4A5A-8DB4-606468ECBCB6}"/>
    <cellStyle name="Normal 2 5 5" xfId="5114" xr:uid="{C6ED10AB-2E39-473B-8BAE-AE3ADE5A0F4C}"/>
    <cellStyle name="Normal 2 5 6" xfId="5115" xr:uid="{95D8D3B1-C117-4530-ABF0-D2321113DD85}"/>
    <cellStyle name="Normal 2 5 7" xfId="5116" xr:uid="{9BB55772-FFCD-4E12-A0D5-538F121D0A0B}"/>
    <cellStyle name="Normal 2 5 8" xfId="5117" xr:uid="{E180F03F-7C2B-4DAF-8951-4454AF47C9EA}"/>
    <cellStyle name="Normal 2 5 9" xfId="5118" xr:uid="{205E6880-22B4-4708-A594-E282E4FBD304}"/>
    <cellStyle name="Normal 2 6" xfId="3227" xr:uid="{9658691F-D4CF-40EE-9C43-447D8AD8B04A}"/>
    <cellStyle name="Normal 2 6 10" xfId="5120" xr:uid="{D852DB17-C71D-4E0A-A03F-358E4F925DF5}"/>
    <cellStyle name="Normal 2 6 11" xfId="5121" xr:uid="{E7712B13-E9CA-4539-8426-31085A110B7C}"/>
    <cellStyle name="Normal 2 6 12" xfId="5122" xr:uid="{AFBC0828-6094-4781-8B87-22BBA44AEBD1}"/>
    <cellStyle name="Normal 2 6 13" xfId="5123" xr:uid="{11E54D76-A032-4D18-8D15-9C70F05BD7DA}"/>
    <cellStyle name="Normal 2 6 14" xfId="5124" xr:uid="{0D1F031D-A98E-41BE-BAB9-9238F47920D9}"/>
    <cellStyle name="Normal 2 6 15" xfId="5125" xr:uid="{699A33CC-E2E3-49F9-B237-27BF586A6A2C}"/>
    <cellStyle name="Normal 2 6 16" xfId="5126" xr:uid="{EA5B1B0C-62D8-47BE-8BBA-4DCFA320CA95}"/>
    <cellStyle name="Normal 2 6 17" xfId="5119" xr:uid="{7EE217D1-59D9-4914-84C5-A280F7D91653}"/>
    <cellStyle name="Normal 2 6 18" xfId="8082" xr:uid="{DE4DC6B9-5721-4D47-9032-8B562CFBDB94}"/>
    <cellStyle name="Normal 2 6 2" xfId="3350" xr:uid="{38611900-ED43-4B99-BF96-335FB0698D2E}"/>
    <cellStyle name="Normal 2 6 2 2" xfId="5128" xr:uid="{6C454B95-CDE9-4526-84C9-D37AC0CDACF6}"/>
    <cellStyle name="Normal 2 6 2 3" xfId="5127" xr:uid="{D2AD013B-BF4C-4F34-A45B-332BB4D10B44}"/>
    <cellStyle name="Normal 2 6 2 4" xfId="7203" xr:uid="{CF5F1110-0059-4861-BE01-156B7DAB9A17}"/>
    <cellStyle name="Normal 2 6 2 5" xfId="8083" xr:uid="{1039096B-CA89-4CA0-9759-424FBFC62646}"/>
    <cellStyle name="Normal 2 6 3" xfId="3349" xr:uid="{53DF490F-1DD1-468D-8EBF-F3EEB1D4A029}"/>
    <cellStyle name="Normal 2 6 3 2" xfId="5129" xr:uid="{51478F56-511F-443D-AE2B-587D911197D6}"/>
    <cellStyle name="Normal 2 6 4" xfId="5130" xr:uid="{0FFFA51B-AB88-40E7-8CDA-41BC289F52D5}"/>
    <cellStyle name="Normal 2 6 5" xfId="5131" xr:uid="{F113D871-1038-478B-81C4-59130D46C1BE}"/>
    <cellStyle name="Normal 2 6 6" xfId="5132" xr:uid="{4BE1B37F-DCDF-4010-9ACF-E1A71DCF9102}"/>
    <cellStyle name="Normal 2 6 7" xfId="5133" xr:uid="{CDE763D0-5E5D-4E0C-B713-35BE9D870664}"/>
    <cellStyle name="Normal 2 6 8" xfId="5134" xr:uid="{5D9F8739-20E8-405E-88BD-E7523BAEF162}"/>
    <cellStyle name="Normal 2 6 9" xfId="5135" xr:uid="{47ACB449-9DBE-4C0F-970F-E11A60E34E71}"/>
    <cellStyle name="Normal 2 7" xfId="1032" xr:uid="{00000000-0005-0000-0000-00000A040000}"/>
    <cellStyle name="Normal 2 7 10" xfId="25484" xr:uid="{35A5024A-C752-495F-BC4F-8DC544143C80}"/>
    <cellStyle name="Normal 2 7 11" xfId="3228" xr:uid="{A6644656-69E5-45E1-98E5-CB47224E07BB}"/>
    <cellStyle name="Normal 2 7 2" xfId="1033" xr:uid="{00000000-0005-0000-0000-00000B040000}"/>
    <cellStyle name="Normal 2 7 2 10" xfId="7204" xr:uid="{9C0E073B-7BEA-46D2-86ED-5053236F1C79}"/>
    <cellStyle name="Normal 2 7 2 2" xfId="1034" xr:uid="{00000000-0005-0000-0000-00000C040000}"/>
    <cellStyle name="Normal 2 7 2 3" xfId="1035" xr:uid="{00000000-0005-0000-0000-00000D040000}"/>
    <cellStyle name="Normal 2 7 2 4" xfId="1036" xr:uid="{00000000-0005-0000-0000-00000E040000}"/>
    <cellStyle name="Normal 2 7 2 5" xfId="1037" xr:uid="{00000000-0005-0000-0000-00000F040000}"/>
    <cellStyle name="Normal 2 7 2 6" xfId="1038" xr:uid="{00000000-0005-0000-0000-000010040000}"/>
    <cellStyle name="Normal 2 7 2 7" xfId="1039" xr:uid="{00000000-0005-0000-0000-000011040000}"/>
    <cellStyle name="Normal 2 7 2 8" xfId="1040" xr:uid="{00000000-0005-0000-0000-000012040000}"/>
    <cellStyle name="Normal 2 7 2 9" xfId="25485" xr:uid="{4C5D5E01-B82E-462C-84A4-349F57BBF265}"/>
    <cellStyle name="Normal 2 7 2_CHP" xfId="2025" xr:uid="{605FA702-8906-42EF-8B6D-3294C01789D2}"/>
    <cellStyle name="Normal 2 7 3" xfId="1041" xr:uid="{00000000-0005-0000-0000-000013040000}"/>
    <cellStyle name="Normal 2 7 3 2" xfId="2027" xr:uid="{C586C4CE-5F5B-4AD6-8246-5136D7C47491}"/>
    <cellStyle name="Normal 2 7 3 3" xfId="2028" xr:uid="{46BD5C4F-3421-41E2-926F-152449091CD9}"/>
    <cellStyle name="Normal 2 7 3 4" xfId="2029" xr:uid="{79CDB687-E78C-4886-9715-ECE303D3D559}"/>
    <cellStyle name="Normal 2 7 3 4 2" xfId="2030" xr:uid="{D0F818CA-7937-4A32-A122-52D1C0D0AB23}"/>
    <cellStyle name="Normal 2 7 3 5" xfId="2026" xr:uid="{B1F378B6-0059-422D-BE15-9BF480FD9225}"/>
    <cellStyle name="Normal 2 7 4" xfId="1042" xr:uid="{00000000-0005-0000-0000-000014040000}"/>
    <cellStyle name="Normal 2 7 4 2" xfId="2032" xr:uid="{0FD80810-2C23-467C-923D-07E967C1F84C}"/>
    <cellStyle name="Normal 2 7 4 3" xfId="2031" xr:uid="{10D26791-1E8B-469A-AEC2-2545E4E2D435}"/>
    <cellStyle name="Normal 2 7 5" xfId="1043" xr:uid="{00000000-0005-0000-0000-000015040000}"/>
    <cellStyle name="Normal 2 7 5 2" xfId="2034" xr:uid="{4517D93D-704D-4C54-8D8D-701AD83248CC}"/>
    <cellStyle name="Normal 2 7 5 3" xfId="2035" xr:uid="{9F2A05AE-45D7-4243-8EC6-4E22D8B0F0ED}"/>
    <cellStyle name="Normal 2 7 5 3 2" xfId="2036" xr:uid="{5A8D8256-09D2-428A-A88D-C93204F5D45E}"/>
    <cellStyle name="Normal 2 7 5 4" xfId="2033" xr:uid="{BA30BE7A-81F4-4CD2-85ED-F37AC2870D23}"/>
    <cellStyle name="Normal 2 7 6" xfId="1044" xr:uid="{00000000-0005-0000-0000-000016040000}"/>
    <cellStyle name="Normal 2 7 6 2" xfId="2038" xr:uid="{E9C6D155-CF96-4E24-A3F5-9BB089B67FFD}"/>
    <cellStyle name="Normal 2 7 6 3" xfId="2037" xr:uid="{9B0CAE8D-D94F-4C22-A809-03776E8EAE75}"/>
    <cellStyle name="Normal 2 7 7" xfId="1045" xr:uid="{00000000-0005-0000-0000-000017040000}"/>
    <cellStyle name="Normal 2 7 7 2" xfId="2863" xr:uid="{96B09F1B-F5F0-45F4-8428-5E576C1B1894}"/>
    <cellStyle name="Normal 2 7 8" xfId="1046" xr:uid="{00000000-0005-0000-0000-000018040000}"/>
    <cellStyle name="Normal 2 7 8 2" xfId="2864" xr:uid="{30C7FE86-7B59-4CBA-A858-55E2C6A33095}"/>
    <cellStyle name="Normal 2 7 9" xfId="1047" xr:uid="{00000000-0005-0000-0000-000019040000}"/>
    <cellStyle name="Normal 2 7 9 2" xfId="2865" xr:uid="{176E8D08-E3B4-425F-B088-3845CF295B42}"/>
    <cellStyle name="Normal 2 7_CHP" xfId="2039" xr:uid="{5DC09E59-F9D4-4AD5-92F1-BDAD50763E86}"/>
    <cellStyle name="Normal 2 8" xfId="3229" xr:uid="{60B349F1-A145-446A-BB39-884F3F54C21D}"/>
    <cellStyle name="Normal 2 8 2" xfId="3230" xr:uid="{684F99D6-2371-46CC-AB4F-A8B4F74C83F7}"/>
    <cellStyle name="Normal 2 8 3" xfId="3231" xr:uid="{5704ACE0-B78C-47E2-B328-BD7F6247F532}"/>
    <cellStyle name="Normal 2 8 4" xfId="3351" xr:uid="{98085AF0-F1F7-48BD-9A4A-144FE795CA59}"/>
    <cellStyle name="Normal 2 8 4 2" xfId="5136" xr:uid="{9C738F36-D0F8-40C6-9D89-3FF8E5050132}"/>
    <cellStyle name="Normal 2 9" xfId="3303" xr:uid="{F9FD83C2-3DA1-48A9-BC2A-EAF268676AC3}"/>
    <cellStyle name="Normal 2 9 2" xfId="3352" xr:uid="{C7B415B7-8BBA-45A6-9B40-9FAB86561D1C}"/>
    <cellStyle name="Normal 2 9 2 2" xfId="5138" xr:uid="{79562C63-04F5-445F-8AB3-35B23B447529}"/>
    <cellStyle name="Normal 2 9 3" xfId="5137" xr:uid="{8A6853E3-FFD6-487F-892B-3F1F523DC91D}"/>
    <cellStyle name="Normal 2 9 4" xfId="8084" xr:uid="{D96A4EB3-866D-4364-BE98-A4AA11BC7C3F}"/>
    <cellStyle name="Normal 2_ELC" xfId="8085" xr:uid="{35D24FF8-A779-4AD2-AB78-2755BDCCB33E}"/>
    <cellStyle name="Normal 20" xfId="1048" xr:uid="{00000000-0005-0000-0000-00001A040000}"/>
    <cellStyle name="Normal 20 2" xfId="5139" xr:uid="{A3CE8D50-9725-4AF6-B346-8E3469F6AB7F}"/>
    <cellStyle name="Normal 20 3" xfId="7205" xr:uid="{F69CF7B1-FA94-4E77-B268-268AEDF93AA1}"/>
    <cellStyle name="Normal 21" xfId="1049" xr:uid="{00000000-0005-0000-0000-00001B040000}"/>
    <cellStyle name="Normal 21 2" xfId="5141" xr:uid="{DA67D17A-4733-47D1-AA91-17C785FC6BCB}"/>
    <cellStyle name="Normal 21 2 2" xfId="8086" xr:uid="{4487A8B4-2BE8-430C-B43B-E25AA7B301A7}"/>
    <cellStyle name="Normal 21 3" xfId="7206" xr:uid="{5BF36EFB-528A-4941-8907-F225EB8138B8}"/>
    <cellStyle name="Normal 21 4" xfId="5140" xr:uid="{D7219FAC-73DE-4343-B012-25DA776C318A}"/>
    <cellStyle name="Normal 21_Scen_XBase" xfId="5142" xr:uid="{7CDBE402-00BF-46A2-AD51-6E5EDBDA5927}"/>
    <cellStyle name="Normal 22" xfId="5143" xr:uid="{D47D6B46-C919-472E-A322-35716D0BDE41}"/>
    <cellStyle name="Normal 22 2" xfId="8087" xr:uid="{4477C429-0C30-4E6D-A1BD-4B28EF233B17}"/>
    <cellStyle name="Normal 23" xfId="5144" xr:uid="{3CE89CFC-B039-4C98-B3A8-D8574532989F}"/>
    <cellStyle name="Normal 23 2" xfId="5145" xr:uid="{2B2AF4BB-F40F-49E0-9CDC-4036E1BD51BE}"/>
    <cellStyle name="Normal 23 3" xfId="5146" xr:uid="{C83FD291-FE82-4C4A-9213-6D5C715D109E}"/>
    <cellStyle name="Normal 24" xfId="5147" xr:uid="{0081320A-C1CA-42D7-8338-A8D6A300A0A2}"/>
    <cellStyle name="Normal 24 10" xfId="5148" xr:uid="{F0C91BCE-2F58-488D-A064-C5FA08B7965B}"/>
    <cellStyle name="Normal 24 11" xfId="5149" xr:uid="{13D09322-80C2-4809-9D8B-8FCC5560D574}"/>
    <cellStyle name="Normal 24 12" xfId="5150" xr:uid="{27EF73BF-188E-46D6-9B33-6669D5B38B14}"/>
    <cellStyle name="Normal 24 13" xfId="5151" xr:uid="{7A4C92CF-E3E6-4909-B16C-E5B9935D702B}"/>
    <cellStyle name="Normal 24 14" xfId="5152" xr:uid="{2F9BA48D-C306-416C-89EB-54AE1EC318AC}"/>
    <cellStyle name="Normal 24 15" xfId="5153" xr:uid="{2E9139E9-0F40-4AB4-BC90-88B111FBAC86}"/>
    <cellStyle name="Normal 24 16" xfId="5154" xr:uid="{5067340E-E37C-4423-B0C7-43BDBB032D7C}"/>
    <cellStyle name="Normal 24 17" xfId="5155" xr:uid="{619403F6-4E1A-48DC-80A1-0FEDA8C2BB78}"/>
    <cellStyle name="Normal 24 18" xfId="5156" xr:uid="{FB50876E-4F50-4AD2-930C-E765209DD40A}"/>
    <cellStyle name="Normal 24 19" xfId="5157" xr:uid="{6CF18710-355F-4A59-8CA0-539F64665507}"/>
    <cellStyle name="Normal 24 2" xfId="5158" xr:uid="{8C2F6B8D-84FF-44FC-814C-F32CFA4D4236}"/>
    <cellStyle name="Normal 24 20" xfId="5159" xr:uid="{4103CFEA-B85C-4A34-8EA2-29DF678828CA}"/>
    <cellStyle name="Normal 24 21" xfId="8088" xr:uid="{F9807027-18AA-4186-B4D3-FF94597A7716}"/>
    <cellStyle name="Normal 24 22" xfId="8089" xr:uid="{BF6855AC-11C1-42C1-A887-2B3F4ADABF8B}"/>
    <cellStyle name="Normal 24 3" xfId="5160" xr:uid="{730AC1CD-9FB1-4385-8BD9-34D8C6560E9A}"/>
    <cellStyle name="Normal 24 4" xfId="5161" xr:uid="{0E5665C9-72F1-46FF-9473-EE53587E6BC2}"/>
    <cellStyle name="Normal 24 5" xfId="5162" xr:uid="{3E226A3A-344F-4CCF-A09A-91195D6D4DA2}"/>
    <cellStyle name="Normal 24 6" xfId="5163" xr:uid="{EC8877AA-37C9-4F62-A866-0D64F33DD6A2}"/>
    <cellStyle name="Normal 24 7" xfId="5164" xr:uid="{500E555A-4A26-4A3A-B26F-49E9B2E06C75}"/>
    <cellStyle name="Normal 24 8" xfId="5165" xr:uid="{CBB75630-5B77-461F-B1F0-E57260AAC2DF}"/>
    <cellStyle name="Normal 24 9" xfId="5166" xr:uid="{BDF784A5-7A5D-4EF1-A24C-C48B1C3B86DD}"/>
    <cellStyle name="Normal 25" xfId="5167" xr:uid="{BBF41E48-AAB6-45DE-AC40-61B4A0FDAF95}"/>
    <cellStyle name="Normal 25 2" xfId="8091" xr:uid="{AE2603FD-E687-41F6-8282-E98E4A7C21F5}"/>
    <cellStyle name="Normal 25 3" xfId="8092" xr:uid="{D06EFF69-33F0-431A-BD1B-F025FB8F9BF8}"/>
    <cellStyle name="Normal 25 4" xfId="8090" xr:uid="{CD4185EB-06F3-4679-95F4-3F57DB86D54E}"/>
    <cellStyle name="Normal 26" xfId="5168" xr:uid="{9313827D-1530-4A8B-A588-E5D0CC1B0A07}"/>
    <cellStyle name="Normal 26 2" xfId="5169" xr:uid="{B1C7610C-1358-4CAC-ABCB-940BE47CD09B}"/>
    <cellStyle name="Normal 27" xfId="5170" xr:uid="{6993154D-1CAD-404D-ADBF-660F5D1BFD7A}"/>
    <cellStyle name="Normal 27 2" xfId="5171" xr:uid="{8E9878F3-392B-44B6-BF4C-C1E553388964}"/>
    <cellStyle name="Normal 28" xfId="5172" xr:uid="{6289D3CE-D294-441B-A24D-EE4C95ADE4C4}"/>
    <cellStyle name="Normal 29" xfId="5173" xr:uid="{4A48CB7B-BC6C-4238-A0A1-38368A1E4A0A}"/>
    <cellStyle name="Normal 3" xfId="1050" xr:uid="{00000000-0005-0000-0000-00001C040000}"/>
    <cellStyle name="Normal 3 10" xfId="5174" xr:uid="{0C0184D1-FBC6-46B2-8F95-42FAD8977E00}"/>
    <cellStyle name="Normal 3 11" xfId="5175" xr:uid="{DF5093A2-A9A4-4FFB-B22F-3C572DB0691E}"/>
    <cellStyle name="Normal 3 12" xfId="5176" xr:uid="{A0D1027E-EDAC-4103-9284-9D6F70722DE6}"/>
    <cellStyle name="Normal 3 13" xfId="5177" xr:uid="{C2F6AA08-30F1-4AA3-B33A-7C017E25192C}"/>
    <cellStyle name="Normal 3 14" xfId="5178" xr:uid="{0475B4B9-2ED9-4A7C-837E-7702780FE304}"/>
    <cellStyle name="Normal 3 15" xfId="5179" xr:uid="{C4622664-652B-45B8-87E7-5197C586BB78}"/>
    <cellStyle name="Normal 3 16" xfId="5180" xr:uid="{5D21936B-EECC-4D23-9BF5-456BDF86D7FB}"/>
    <cellStyle name="Normal 3 17" xfId="5181" xr:uid="{E9A7DD06-163F-445F-BE86-87766ACC88FB}"/>
    <cellStyle name="Normal 3 18" xfId="5182" xr:uid="{03669C98-D4D3-492A-94C0-C7BB842383B6}"/>
    <cellStyle name="Normal 3 19" xfId="5183" xr:uid="{687B9257-85EB-4DDF-B328-5314226BC3D6}"/>
    <cellStyle name="Normal 3 2" xfId="1051" xr:uid="{00000000-0005-0000-0000-00001D040000}"/>
    <cellStyle name="Normal 3 2 10" xfId="7208" xr:uid="{F5C661F3-0D41-446F-9DD4-3B7C84B3221B}"/>
    <cellStyle name="Normal 3 2 11" xfId="7207" xr:uid="{09C1E6B1-4887-4C09-B492-AD3B2E906661}"/>
    <cellStyle name="Normal 3 2 12" xfId="25707" xr:uid="{7E5DCE52-46F5-47C1-A285-F7DCD068B7FA}"/>
    <cellStyle name="Normal 3 2 2" xfId="1052" xr:uid="{00000000-0005-0000-0000-00001E040000}"/>
    <cellStyle name="Normal 3 2 2 2" xfId="2040" xr:uid="{1B29FDB9-4172-4589-8B82-3C0198FC22C8}"/>
    <cellStyle name="Normal 3 2 2 2 2" xfId="8093" xr:uid="{C9F0C259-3D0A-4B08-B4AD-BD2E446BB297}"/>
    <cellStyle name="Normal 3 2 2 3" xfId="2041" xr:uid="{4A432C41-0EBC-4D04-8B33-8E2C0508008B}"/>
    <cellStyle name="Normal 3 2 2 3 2" xfId="5185" xr:uid="{9D0C0745-90A9-4CD4-8F19-CEE9D8F8F3F6}"/>
    <cellStyle name="Normal 3 2 2 3 2 2" xfId="25798" xr:uid="{D27E18FB-84FB-4BED-ACD0-4B0853524EAE}"/>
    <cellStyle name="Normal 3 2 2 3 2 3" xfId="26859" xr:uid="{5A92737C-EB7F-4FC8-BBF5-BE695F16CBBE}"/>
    <cellStyle name="Normal 3 2 2 4" xfId="5184" xr:uid="{8D92346D-5D54-4D4C-A0D5-248FD36626F3}"/>
    <cellStyle name="Normal 3 2 2 5" xfId="3232" xr:uid="{73D6F6CB-5E3F-428A-AFE0-7D8457591A8C}"/>
    <cellStyle name="Normal 3 2 3" xfId="2042" xr:uid="{95961E85-D6B3-49E4-A109-FE2D1439940C}"/>
    <cellStyle name="Normal 3 2 3 2" xfId="7209" xr:uid="{632A6C0C-0737-4216-B4DD-A4BA4C40EF61}"/>
    <cellStyle name="Normal 3 2 3 3" xfId="8094" xr:uid="{A3F8D2AD-57A6-42D6-B674-BC6D1EE199D3}"/>
    <cellStyle name="Normal 3 2 3 4" xfId="5186" xr:uid="{7A231373-5F30-4C94-82DF-956FF224FD4C}"/>
    <cellStyle name="Normal 3 2 4" xfId="2043" xr:uid="{8B23AAFB-63A7-49FF-BC49-AC3C13AF6F13}"/>
    <cellStyle name="Normal 3 2 4 2" xfId="2044" xr:uid="{03A07AD5-E780-4FB0-9F9A-64C89AD1185E}"/>
    <cellStyle name="Normal 3 2 4 2 2" xfId="7210" xr:uid="{BE3C6591-7394-443C-93C0-F7D51E87D888}"/>
    <cellStyle name="Normal 3 2 4 2 2 2" xfId="25800" xr:uid="{9CDB9DF3-F7AA-4D15-AF09-F9E8594E835E}"/>
    <cellStyle name="Normal 3 2 4 2 2 3" xfId="27110" xr:uid="{E64165FB-CDE3-4CFB-83DB-F27B4D9321B5}"/>
    <cellStyle name="Normal 3 2 4 3" xfId="2045" xr:uid="{E1A35F9C-25DD-4B94-B2E3-01B253C45114}"/>
    <cellStyle name="Normal 3 2 4 4" xfId="25799" xr:uid="{8F59AA1F-03E7-4960-A9D1-366AB3247BF4}"/>
    <cellStyle name="Normal 3 2 5" xfId="7211" xr:uid="{31FB2493-8CD6-40C4-82A1-5AF69BCEACA8}"/>
    <cellStyle name="Normal 3 2 6" xfId="7212" xr:uid="{D3D57CC5-682B-4C55-A786-22AD4F51449A}"/>
    <cellStyle name="Normal 3 2 7" xfId="7213" xr:uid="{9490C568-B15D-4190-A8F0-6A83F33F6D0B}"/>
    <cellStyle name="Normal 3 2 8" xfId="7214" xr:uid="{5E94E789-4531-4E79-9401-897EEF98C9B4}"/>
    <cellStyle name="Normal 3 2 9" xfId="7215" xr:uid="{0CD230FB-095E-476E-87D9-7C1D9CB9B5A4}"/>
    <cellStyle name="Normal 3 2 9 2" xfId="7216" xr:uid="{A01ECFAC-DBB4-4B82-AEE2-6BD1676B718F}"/>
    <cellStyle name="Normal 3 2 9 2 2" xfId="8095" xr:uid="{CB008A96-CDEC-4337-8457-36516A2E5404}"/>
    <cellStyle name="Normal 3 2_ELC" xfId="5187" xr:uid="{9ADBB0C4-5A2D-4D19-856D-F3717F862B1C}"/>
    <cellStyle name="Normal 3 20" xfId="5188" xr:uid="{767F53C1-EC0E-4398-9D1F-AAA426BD4079}"/>
    <cellStyle name="Normal 3 21" xfId="5189" xr:uid="{BD0725C0-3BB6-4027-B64F-F1E02CDF794D}"/>
    <cellStyle name="Normal 3 22" xfId="5190" xr:uid="{1F3E4048-9510-4A2E-B821-2B32085DFD5C}"/>
    <cellStyle name="Normal 3 23" xfId="5191" xr:uid="{7F8F72B2-7EEC-42CA-833A-FF84172974BC}"/>
    <cellStyle name="Normal 3 24" xfId="5192" xr:uid="{67617B4E-85CF-4B1B-999C-9C7D1C866F26}"/>
    <cellStyle name="Normal 3 25" xfId="5193" xr:uid="{235D2002-379F-4270-8549-E1AFB69ECCBC}"/>
    <cellStyle name="Normal 3 26" xfId="5194" xr:uid="{45908E89-CE37-498F-BDDC-4AD76A9CB0F9}"/>
    <cellStyle name="Normal 3 27" xfId="5195" xr:uid="{63E26507-CDDB-4949-95BF-A48A9D7283E5}"/>
    <cellStyle name="Normal 3 28" xfId="5196" xr:uid="{FFD3EB11-C9FE-4762-A2E9-4F2125F6160B}"/>
    <cellStyle name="Normal 3 29" xfId="5197" xr:uid="{43C6E289-C44F-425A-BC35-EFA85018A99F}"/>
    <cellStyle name="Normal 3 29 2" xfId="8096" xr:uid="{A9CD54D3-2FEB-437E-9F26-5F343E0FAB9E}"/>
    <cellStyle name="Normal 3 3" xfId="1053" xr:uid="{00000000-0005-0000-0000-00001F040000}"/>
    <cellStyle name="Normal 3 3 2" xfId="3233" xr:uid="{6BD225EB-6A63-4763-9072-B0D0C675CEBE}"/>
    <cellStyle name="Normal 3 3 2 2" xfId="7217" xr:uid="{98E8C885-9227-4F4B-9129-F9A1057EB4C0}"/>
    <cellStyle name="Normal 3 3 3" xfId="7218" xr:uid="{4DADBE51-D95E-4C7C-A938-AFD746FAD45D}"/>
    <cellStyle name="Normal 3 3 4" xfId="7219" xr:uid="{1FD25B80-A520-4A3D-96D9-372D25158596}"/>
    <cellStyle name="Normal 3 3 5" xfId="7220" xr:uid="{ACFD25C9-516E-4BF3-AC55-CAD7BA420CC2}"/>
    <cellStyle name="Normal 3 3 6" xfId="7221" xr:uid="{AA1B3320-C3BB-460B-83A0-690E61E578F4}"/>
    <cellStyle name="Normal 3 3 7" xfId="7222" xr:uid="{B270CDDB-FBBC-411D-B0AC-1588AF433D53}"/>
    <cellStyle name="Normal 3 3 8" xfId="7223" xr:uid="{C90EDC7C-38BA-404E-89F1-5AD14BBA3D50}"/>
    <cellStyle name="Normal 3 3 9" xfId="7224" xr:uid="{DE083A42-77A8-44E6-9393-628D424F195E}"/>
    <cellStyle name="Normal 3 30" xfId="8097" xr:uid="{48C3B002-51D5-478B-87B2-E145119B486A}"/>
    <cellStyle name="Normal 3 30 2" xfId="8098" xr:uid="{00D411EF-3CAE-4343-A601-9CF786D965E6}"/>
    <cellStyle name="Normal 3 31" xfId="8099" xr:uid="{05C4A16E-9592-4F81-9F83-C181D10CEBB4}"/>
    <cellStyle name="Normal 3 31 2" xfId="8100" xr:uid="{995CF622-B149-4D5F-A3C2-54110624F071}"/>
    <cellStyle name="Normal 3 32" xfId="8101" xr:uid="{453A06E8-1D62-4455-8637-83C8B11E6855}"/>
    <cellStyle name="Normal 3 33" xfId="8102" xr:uid="{C3C13855-4907-414E-9ED6-CE28C884078E}"/>
    <cellStyle name="Normal 3 34" xfId="8103" xr:uid="{0808A50C-92DE-4ABB-B56F-0DBC37661FD0}"/>
    <cellStyle name="Normal 3 35" xfId="8104" xr:uid="{08B686DF-A6FB-42CD-A9F0-D0D935A556B0}"/>
    <cellStyle name="Normal 3 36" xfId="8105" xr:uid="{DF77C9EF-54EC-46D8-B8A9-8A1DB42E92F9}"/>
    <cellStyle name="Normal 3 37" xfId="3157" xr:uid="{FDCB9EE1-4413-4224-ABCB-D348C638097F}"/>
    <cellStyle name="Normal 3 38" xfId="3149" xr:uid="{43B44897-A680-45D4-A229-68B190C3232A}"/>
    <cellStyle name="Normal 3 4" xfId="1054" xr:uid="{00000000-0005-0000-0000-000020040000}"/>
    <cellStyle name="Normal 3 4 2" xfId="2867" xr:uid="{693F5578-D176-4F82-9D19-9166F61938C8}"/>
    <cellStyle name="Normal 3 4 3" xfId="2868" xr:uid="{474556FB-0159-4414-9D2C-7214038DF469}"/>
    <cellStyle name="Normal 3 4 3 2" xfId="3234" xr:uid="{0996781B-9F2C-4E2B-A0B7-7F36F492C5C4}"/>
    <cellStyle name="Normal 3 4 3 2 2" xfId="25986" xr:uid="{B0BEB9A7-D82F-4E95-B910-CBEA2FEF1423}"/>
    <cellStyle name="Normal 3 4 3 2 3" xfId="26803" xr:uid="{50B4A8C4-AAA4-424C-9B83-4D12855429D5}"/>
    <cellStyle name="Normal 3 4 4" xfId="3353" xr:uid="{F9CC5CB3-DE93-4026-9D6E-2B365CACCBFD}"/>
    <cellStyle name="Normal 3 4 4 2" xfId="5198" xr:uid="{50F5583E-3CF9-4041-BFE1-BFE1B98E2B7D}"/>
    <cellStyle name="Normal 3 4 4 2 2" xfId="8106" xr:uid="{FBE2740D-4C22-433E-AF0B-FAA7E39E7EC8}"/>
    <cellStyle name="Normal 3 4 4 3" xfId="7225" xr:uid="{5F6F7319-ABD5-4E5C-9A0B-487E59AAB42A}"/>
    <cellStyle name="Normal 3 4 5" xfId="7226" xr:uid="{B508A264-A9C0-4FE8-81A5-203DEDE5E87D}"/>
    <cellStyle name="Normal 3 4 6" xfId="7227" xr:uid="{D36233D5-CE60-4030-A7DE-9228F0F1A09E}"/>
    <cellStyle name="Normal 3 4 7" xfId="7228" xr:uid="{8313DEBB-BFDF-4E36-90BD-2E3D299E4D44}"/>
    <cellStyle name="Normal 3 4 8" xfId="7229" xr:uid="{E5D6FC8B-BE43-4D11-8195-40E5DE08ECC0}"/>
    <cellStyle name="Normal 3 5" xfId="2869" xr:uid="{39D68F55-053D-438D-9695-B2101B32914C}"/>
    <cellStyle name="Normal 3 5 2" xfId="5200" xr:uid="{F8AC031B-8670-4AF8-89AB-CFD28ADBFA0B}"/>
    <cellStyle name="Normal 3 5 3" xfId="5201" xr:uid="{97CC24EC-2EEC-4D8B-8EFD-3E187B1094CB}"/>
    <cellStyle name="Normal 3 5 3 2" xfId="7230" xr:uid="{227F97A8-CBC0-44A6-863E-022FF200566C}"/>
    <cellStyle name="Normal 3 5 4" xfId="5199" xr:uid="{46C489EF-2812-4D31-B086-6D80A17C5468}"/>
    <cellStyle name="Normal 3 5 4 2" xfId="7231" xr:uid="{848D770B-1897-413C-9964-AE860FFC7D73}"/>
    <cellStyle name="Normal 3 5 5" xfId="7232" xr:uid="{38D4CF51-0F2D-44CE-96C8-B6540C10D878}"/>
    <cellStyle name="Normal 3 5 6" xfId="7233" xr:uid="{61CC9CBF-D1DF-4A74-B399-0782159AEA96}"/>
    <cellStyle name="Normal 3 5 7" xfId="7234" xr:uid="{A9E67C13-C2CE-40C9-B83F-14B797B5B3E9}"/>
    <cellStyle name="Normal 3 5 8" xfId="7235" xr:uid="{4E1CBEF6-3D5C-408D-8F64-E5944B7399C5}"/>
    <cellStyle name="Normal 3 5 9" xfId="3235" xr:uid="{12887413-C95C-49A9-BA15-6A60DADC1450}"/>
    <cellStyle name="Normal 3 5 9 2" xfId="25987" xr:uid="{A81A2AB8-B1D7-44D6-8D98-E68397B88F79}"/>
    <cellStyle name="Normal 3 5 9 3" xfId="26804" xr:uid="{3E8798B5-158B-4F79-B56D-D3CF3B653CB7}"/>
    <cellStyle name="Normal 3 6" xfId="2866" xr:uid="{F0971E3E-0399-4261-A2A2-05F11164FD30}"/>
    <cellStyle name="Normal 3 6 2" xfId="5203" xr:uid="{0D36B143-7377-451A-9DC0-C91C644A8D4B}"/>
    <cellStyle name="Normal 3 6 3" xfId="5202" xr:uid="{3C235434-EF4E-4A37-A166-F56865B98D6E}"/>
    <cellStyle name="Normal 3 6 4" xfId="3236" xr:uid="{691C19FC-49CC-417B-86D4-81DD1981CD85}"/>
    <cellStyle name="Normal 3 6 4 2" xfId="25985" xr:uid="{C883EBB5-BACE-4B9D-A7F1-6757ACF738CC}"/>
    <cellStyle name="Normal 3 6 4 3" xfId="26805" xr:uid="{B06B1862-8AB4-45EA-931F-763510863013}"/>
    <cellStyle name="Normal 3 7" xfId="5204" xr:uid="{0DEDA3FF-C253-42D4-918A-E41AF47628E8}"/>
    <cellStyle name="Normal 3 7 2" xfId="5205" xr:uid="{61FE7D1F-5044-4E79-8DCC-E56FCCC56B00}"/>
    <cellStyle name="Normal 3 7 3" xfId="8108" xr:uid="{2481A073-70F9-4A2A-85E8-BABAB7EA2222}"/>
    <cellStyle name="Normal 3 7 4" xfId="8107" xr:uid="{8D202861-F345-4CF8-B63A-E4208C7FE8CA}"/>
    <cellStyle name="Normal 3 8" xfId="5206" xr:uid="{AD4A84BA-06B6-4F7B-8111-996476858BE6}"/>
    <cellStyle name="Normal 3 9" xfId="5207" xr:uid="{2E3CBE83-2158-405C-B8D8-A74DD2E93D80}"/>
    <cellStyle name="Normal 3_PrimaryEnergyPrices_TIMES" xfId="8109" xr:uid="{29128D24-DC21-463F-81B2-5D6DE11D3666}"/>
    <cellStyle name="Normal 30" xfId="5208" xr:uid="{197EE094-B4ED-4698-999D-6985347D443E}"/>
    <cellStyle name="Normal 31" xfId="5209" xr:uid="{70A27A02-4057-4F7D-B6E0-02BF27DD3BC9}"/>
    <cellStyle name="Normal 31 2" xfId="5210" xr:uid="{BE888DF6-1C70-410B-9D26-111B2D27D1C7}"/>
    <cellStyle name="Normal 31 3" xfId="8111" xr:uid="{4A022EEC-8796-4F51-82DC-F4FCEF74F9AD}"/>
    <cellStyle name="Normal 31 4" xfId="8112" xr:uid="{86103C23-D01E-4BDE-8103-041F765BEDD6}"/>
    <cellStyle name="Normal 31 5" xfId="8113" xr:uid="{BD4BAD4F-6F21-41BF-8D2E-A469201EBA7D}"/>
    <cellStyle name="Normal 31 6" xfId="8110" xr:uid="{11AB716D-BF95-45B2-87AF-0448295D0BB7}"/>
    <cellStyle name="Normal 32" xfId="5211" xr:uid="{C9FCD0B7-B288-4304-812A-22FE36F9A342}"/>
    <cellStyle name="Normal 32 2" xfId="5212" xr:uid="{83527FCA-174A-4E30-8516-1EBFCEE55D72}"/>
    <cellStyle name="Normal 33" xfId="5213" xr:uid="{D98B1CFF-D405-4281-8A12-C0166551FF46}"/>
    <cellStyle name="Normal 33 10" xfId="5214" xr:uid="{9FA588B4-E586-4637-ACB2-15D71DDAEED4}"/>
    <cellStyle name="Normal 33 11" xfId="5215" xr:uid="{902B72D6-31A3-4568-BC82-41C02A69A339}"/>
    <cellStyle name="Normal 33 12" xfId="5216" xr:uid="{717261A0-C0DF-45FD-9B75-4FF7BF459593}"/>
    <cellStyle name="Normal 33 13" xfId="5217" xr:uid="{CF94BC98-459F-45CD-9369-213BBFA9F709}"/>
    <cellStyle name="Normal 33 2" xfId="5218" xr:uid="{E95FBB61-7250-4ED2-880C-A1FE7670890D}"/>
    <cellStyle name="Normal 33 3" xfId="5219" xr:uid="{9407F3CE-A8CF-4FD5-9F66-99AFC443F6AB}"/>
    <cellStyle name="Normal 33 4" xfId="5220" xr:uid="{49378951-8172-4723-9119-8E823C426436}"/>
    <cellStyle name="Normal 33 5" xfId="5221" xr:uid="{5A4F9B83-916B-461B-9DBB-F62F3B249BE1}"/>
    <cellStyle name="Normal 33 6" xfId="5222" xr:uid="{22DBDA66-1615-4FE1-AFD3-45EC336163CB}"/>
    <cellStyle name="Normal 33 7" xfId="5223" xr:uid="{F278FA85-8363-4F8F-9CC8-5A2A02FA486D}"/>
    <cellStyle name="Normal 33 8" xfId="5224" xr:uid="{29BD8ECA-211F-425D-86FD-6914FC61097B}"/>
    <cellStyle name="Normal 33 9" xfId="5225" xr:uid="{273EA8B2-E540-41EE-98EB-4BB864442FC1}"/>
    <cellStyle name="Normal 33_Scen_XBase" xfId="5226" xr:uid="{EFF035A7-07FD-420F-91D9-0A5EBD27C61D}"/>
    <cellStyle name="Normal 34" xfId="5227" xr:uid="{6A6FB2A1-29D1-4E09-8436-037DC5EABFBB}"/>
    <cellStyle name="Normal 34 2" xfId="8114" xr:uid="{8AE78117-F328-4892-8950-AF40DA62EDC0}"/>
    <cellStyle name="Normal 35" xfId="8115" xr:uid="{7C47EF96-8F5C-499E-BD27-6C3C84AF6E48}"/>
    <cellStyle name="Normal 36" xfId="8116" xr:uid="{86004394-E05F-4C87-80BD-51AB824C93DD}"/>
    <cellStyle name="Normal 37" xfId="8117" xr:uid="{22829257-ACB0-4461-BFFB-B9CFF9B06914}"/>
    <cellStyle name="Normal 38" xfId="7776" xr:uid="{90A953A9-72E4-4992-A5E3-E6C751DC5176}"/>
    <cellStyle name="Normal 39" xfId="3154" xr:uid="{8B2B9156-30B9-443C-B4A9-5711B2DA12E8}"/>
    <cellStyle name="Normal 39 2" xfId="25426" xr:uid="{6CC17F55-F4A5-4C80-AEE8-D7D5AA48CEE7}"/>
    <cellStyle name="Normal 39 2 2" xfId="1686" xr:uid="{92DB524B-D729-4B57-92DF-93E27C4A4306}"/>
    <cellStyle name="Normal 4" xfId="2870" xr:uid="{4C8C37DD-651D-47B2-8559-A2D0DDBAD9A8}"/>
    <cellStyle name="Normal 4 10" xfId="5229" xr:uid="{DA8A7D7B-4E41-47DA-B258-0C84A79DB83D}"/>
    <cellStyle name="Normal 4 10 2" xfId="7236" xr:uid="{3958C4A2-1FA9-4891-9C9A-A4299D7B58AC}"/>
    <cellStyle name="Normal 4 11" xfId="5228" xr:uid="{90843A0E-D869-4886-AB74-2082311740C8}"/>
    <cellStyle name="Normal 4 11 2" xfId="7237" xr:uid="{F5D8AE0F-06D7-47E5-B603-F70E43E9AA07}"/>
    <cellStyle name="Normal 4 12" xfId="7238" xr:uid="{836DB099-F464-4BFC-A8CE-400C84E0DB16}"/>
    <cellStyle name="Normal 4 13" xfId="8118" xr:uid="{193A7300-B4CF-46D0-907A-92DFBB538EC0}"/>
    <cellStyle name="Normal 4 13 2" xfId="8119" xr:uid="{78929804-53BD-4B6C-B553-751DA2419C6A}"/>
    <cellStyle name="Normal 4 13 2 2" xfId="8120" xr:uid="{4876898C-2A4E-447D-9D73-2448D3878C0E}"/>
    <cellStyle name="Normal 4 13 2 3" xfId="8121" xr:uid="{E2815612-FB05-43FF-890E-213ED581F679}"/>
    <cellStyle name="Normal 4 13 2 3 2" xfId="8122" xr:uid="{4BC14FEA-336F-401A-86E9-BDCF7AFABA4C}"/>
    <cellStyle name="Normal 4 13 2 3 3" xfId="8123" xr:uid="{FA8393D0-40A0-4421-BCCC-872E80685727}"/>
    <cellStyle name="Normal 4 13 2 4" xfId="8124" xr:uid="{8960E0F7-4D9B-4A3B-BF84-38752FE017F0}"/>
    <cellStyle name="Normal 4 13 2 5" xfId="8125" xr:uid="{8DB6E2FB-65DF-48E2-AA21-447BCD62215E}"/>
    <cellStyle name="Normal 4 14" xfId="3237" xr:uid="{BC3107BB-1121-42F2-887F-42788DEA5071}"/>
    <cellStyle name="Normal 4 2" xfId="1055" xr:uid="{00000000-0005-0000-0000-000021040000}"/>
    <cellStyle name="Normal 4 2 10" xfId="7239" xr:uid="{6D453111-6CD7-483A-AB35-CE20495E0B1F}"/>
    <cellStyle name="Normal 4 2 11" xfId="25708" xr:uid="{B70A8CA8-8E23-42C1-A2C3-74087C95FAC0}"/>
    <cellStyle name="Normal 4 2 2" xfId="1056" xr:uid="{00000000-0005-0000-0000-000022040000}"/>
    <cellStyle name="Normal 4 2 2 10" xfId="7240" xr:uid="{88D752FB-FDFF-446C-BA86-479F393B3043}"/>
    <cellStyle name="Normal 4 2 2 10 2" xfId="8126" xr:uid="{DF8BA825-C20E-4133-839B-F8373ADB0069}"/>
    <cellStyle name="Normal 4 2 2 11" xfId="7241" xr:uid="{C2FB3600-7B32-493D-8F10-D0AB340F1E9E}"/>
    <cellStyle name="Normal 4 2 2 11 2" xfId="8127" xr:uid="{D6D30E7C-D094-41A2-8F1D-F073B74CAD71}"/>
    <cellStyle name="Normal 4 2 2 12" xfId="7242" xr:uid="{954992B4-062D-405B-B7A6-77AFB7AD05CE}"/>
    <cellStyle name="Normal 4 2 2 12 2" xfId="8128" xr:uid="{8478D231-8631-4707-8B3D-3E36ECADBDA8}"/>
    <cellStyle name="Normal 4 2 2 13" xfId="7243" xr:uid="{4505B36B-0B5D-47D6-ABAA-447D5587BCB3}"/>
    <cellStyle name="Normal 4 2 2 13 2" xfId="8129" xr:uid="{4220B690-712C-4D0D-892C-8E9AA18B4808}"/>
    <cellStyle name="Normal 4 2 2 2" xfId="2046" xr:uid="{1ECA44B8-70F8-4A0C-B8D5-A1FF9F50C4AB}"/>
    <cellStyle name="Normal 4 2 2 2 10" xfId="7245" xr:uid="{992AB957-8189-40BA-99C1-60EA9A7DED2E}"/>
    <cellStyle name="Normal 4 2 2 2 11" xfId="7246" xr:uid="{BC3F7147-5D06-4E8F-B788-22EB3A8F70B4}"/>
    <cellStyle name="Normal 4 2 2 2 12" xfId="7247" xr:uid="{E7EBEADF-CEF5-4AB8-BF89-D56EB72E3D79}"/>
    <cellStyle name="Normal 4 2 2 2 13" xfId="7248" xr:uid="{34A6CA16-A1CB-40A2-925D-171BA97002B6}"/>
    <cellStyle name="Normal 4 2 2 2 14" xfId="7244" xr:uid="{398726E2-268B-47BA-8D2D-016153E3D9BC}"/>
    <cellStyle name="Normal 4 2 2 2 15" xfId="8130" xr:uid="{9BA38795-FAD9-4525-89D7-0B432C8D13F1}"/>
    <cellStyle name="Normal 4 2 2 2 16" xfId="5231" xr:uid="{26C18F51-AE82-49E2-9AA3-E108793EDFC3}"/>
    <cellStyle name="Normal 4 2 2 2 16 2" xfId="25801" xr:uid="{98DAD961-B6BB-48A0-AC40-A6B0BF20BC80}"/>
    <cellStyle name="Normal 4 2 2 2 16 3" xfId="26861" xr:uid="{310751C0-5A99-4A7B-99AA-165070A13E5D}"/>
    <cellStyle name="Normal 4 2 2 2 2" xfId="7249" xr:uid="{30D2E680-F2DD-443E-B31C-1C679AF9348F}"/>
    <cellStyle name="Normal 4 2 2 2 3" xfId="7250" xr:uid="{736DB483-5EED-4C0E-B409-801145FD6C60}"/>
    <cellStyle name="Normal 4 2 2 2 4" xfId="7251" xr:uid="{7E5EB1C0-9E02-4EDF-9134-119B012C8521}"/>
    <cellStyle name="Normal 4 2 2 2 5" xfId="7252" xr:uid="{BF9065FD-946B-4EBF-A8F1-66B8B1544561}"/>
    <cellStyle name="Normal 4 2 2 2 6" xfId="7253" xr:uid="{4F218247-CC19-4D33-8CD7-B96E16474BB2}"/>
    <cellStyle name="Normal 4 2 2 2 7" xfId="7254" xr:uid="{82DE635F-022C-42F6-ADFB-A9EB982429AB}"/>
    <cellStyle name="Normal 4 2 2 2 8" xfId="7255" xr:uid="{7FC123F8-1C68-4AF1-9718-04AE26A62BA1}"/>
    <cellStyle name="Normal 4 2 2 2 9" xfId="7256" xr:uid="{65BABFDE-E097-4DDB-A73C-95280B9AA72E}"/>
    <cellStyle name="Normal 4 2 2 3" xfId="2047" xr:uid="{0B8C2247-727F-4138-87FB-83E801F32FEC}"/>
    <cellStyle name="Normal 4 2 2 3 2" xfId="8131" xr:uid="{0A742DF7-3357-496E-A079-3CBC31676EF8}"/>
    <cellStyle name="Normal 4 2 2 4" xfId="7257" xr:uid="{5B364A51-F76E-4A77-8E64-62136E40C3A3}"/>
    <cellStyle name="Normal 4 2 2 4 2" xfId="8132" xr:uid="{E01AD08A-7F76-4C3B-87C0-17AA0633CDE2}"/>
    <cellStyle name="Normal 4 2 2 5" xfId="7258" xr:uid="{9A810F25-12F1-4DB1-AE3A-525AF1A2B834}"/>
    <cellStyle name="Normal 4 2 2 5 2" xfId="8133" xr:uid="{F43C67CF-B370-4788-B77D-8BB684DCBDB7}"/>
    <cellStyle name="Normal 4 2 2 6" xfId="7259" xr:uid="{4E49A840-1C0A-4476-970E-6C21E64DBFF7}"/>
    <cellStyle name="Normal 4 2 2 6 2" xfId="8134" xr:uid="{634F1DB3-A600-4E26-9B9F-6BEC776B1D87}"/>
    <cellStyle name="Normal 4 2 2 7" xfId="7260" xr:uid="{FDABC7FA-7D53-436F-BA1C-2A98E8A2E74A}"/>
    <cellStyle name="Normal 4 2 2 7 2" xfId="8135" xr:uid="{01A2CD12-DF3F-4BDB-A170-9AC348F1C330}"/>
    <cellStyle name="Normal 4 2 2 8" xfId="7261" xr:uid="{5F3944E8-7717-45E9-B5AC-D3A92C7F739B}"/>
    <cellStyle name="Normal 4 2 2 8 2" xfId="8136" xr:uid="{D7DD42A2-84B1-46BA-92B1-F45453258608}"/>
    <cellStyle name="Normal 4 2 2 9" xfId="7262" xr:uid="{AE21BFFD-1B2F-4A32-A1F3-491FC0659A0E}"/>
    <cellStyle name="Normal 4 2 2 9 2" xfId="8137" xr:uid="{A0FE429E-431C-4EF6-88F3-2D1F2CCC68A8}"/>
    <cellStyle name="Normal 4 2 3" xfId="2048" xr:uid="{5E5057CE-CA9A-45ED-A9FD-C255146776AC}"/>
    <cellStyle name="Normal 4 2 3 2" xfId="5233" xr:uid="{6CD2544E-7DE7-4D6E-B54A-F57A08C1F673}"/>
    <cellStyle name="Normal 4 2 3 2 2" xfId="8139" xr:uid="{CC07BA4E-1B64-4550-B144-B71C06A0389A}"/>
    <cellStyle name="Normal 4 2 3 3" xfId="7263" xr:uid="{1BA82ECB-5D87-4620-B00B-39F622FF2310}"/>
    <cellStyle name="Normal 4 2 3 4" xfId="8138" xr:uid="{9E23A99B-91BD-40D0-9DE6-6238B5032E49}"/>
    <cellStyle name="Normal 4 2 3 5" xfId="5232" xr:uid="{4AB25C94-CA4E-494A-B873-CF45AA63BB54}"/>
    <cellStyle name="Normal 4 2 4" xfId="2049" xr:uid="{0F10D74F-51AD-41F7-95EA-CC0DE98D688A}"/>
    <cellStyle name="Normal 4 2 4 2" xfId="2050" xr:uid="{DD5E28EA-71D2-4117-A948-502EA647778B}"/>
    <cellStyle name="Normal 4 2 4 3" xfId="2051" xr:uid="{0F86B615-D290-4E29-A2AB-26937234C265}"/>
    <cellStyle name="Normal 4 2 4 4" xfId="5230" xr:uid="{E53FC09C-B9F9-4CD8-B166-B734807117E6}"/>
    <cellStyle name="Normal 4 2 4 4 2" xfId="25802" xr:uid="{EB1C2610-A122-458F-A90F-6079EF2AE0E5}"/>
    <cellStyle name="Normal 4 2 4 4 3" xfId="26860" xr:uid="{2A524770-98C4-4CA3-96BC-6764346AEFD7}"/>
    <cellStyle name="Normal 4 2 5" xfId="7264" xr:uid="{89FF56BC-CEE4-43E7-88C2-F221292F2507}"/>
    <cellStyle name="Normal 4 2 6" xfId="7265" xr:uid="{76CA7315-39C7-4786-ADEE-DB48BAC32DAA}"/>
    <cellStyle name="Normal 4 2 7" xfId="7266" xr:uid="{FF4477EB-5716-402B-BDC0-2637B033A9C9}"/>
    <cellStyle name="Normal 4 2 8" xfId="7267" xr:uid="{9CA6EC34-63AF-4AF7-A979-82DE1A37C8DC}"/>
    <cellStyle name="Normal 4 2 9" xfId="7268" xr:uid="{EBBE6821-3DED-4905-839B-5338F5B44BA5}"/>
    <cellStyle name="Normal 4 2_Scen_XBase" xfId="5234" xr:uid="{03D9D62D-0B63-4159-9F51-BEC8F5317723}"/>
    <cellStyle name="Normal 4 3" xfId="3238" xr:uid="{E229143A-AE03-4CD6-B725-2EBB05980425}"/>
    <cellStyle name="Normal 4 3 2" xfId="3239" xr:uid="{21B06696-6673-40CB-8219-9B75D5A74CE9}"/>
    <cellStyle name="Normal 4 3 2 2" xfId="5236" xr:uid="{B868DDE8-C4BD-4EEB-9375-AF140ABD583D}"/>
    <cellStyle name="Normal 4 3 3" xfId="3356" xr:uid="{99E1B99A-97C7-49BC-BEA1-144D3916C3CB}"/>
    <cellStyle name="Normal 4 3 3 2" xfId="5237" xr:uid="{D118CFB2-3943-49B6-8233-C7E83E462953}"/>
    <cellStyle name="Normal 4 3 3 2 2" xfId="8142" xr:uid="{8018B490-B3EC-42D7-AE69-0B6B86F2AA35}"/>
    <cellStyle name="Normal 4 3 3 3" xfId="7269" xr:uid="{1875C113-BE89-4F70-9895-5F10A45C7F02}"/>
    <cellStyle name="Normal 4 3 3 4" xfId="8141" xr:uid="{7AF495F4-83D1-450C-AF7A-7003F05D5523}"/>
    <cellStyle name="Normal 4 3 4" xfId="3355" xr:uid="{21F9A525-3FD9-4045-B8A3-C77911D47941}"/>
    <cellStyle name="Normal 4 3 4 2" xfId="5238" xr:uid="{24B7681A-C639-4810-A67B-DD15D126B369}"/>
    <cellStyle name="Normal 4 3 4 2 2" xfId="8143" xr:uid="{5AA6763E-44F8-4E1F-A04E-CCBF5349800F}"/>
    <cellStyle name="Normal 4 3 4 3" xfId="7270" xr:uid="{EAA125F2-1F51-444B-8556-4F1C9FCD6D1B}"/>
    <cellStyle name="Normal 4 3 5" xfId="5239" xr:uid="{76DE5AF7-F9A6-40AF-B60A-D338161A59C7}"/>
    <cellStyle name="Normal 4 3 5 2" xfId="7271" xr:uid="{CD1FCB57-F456-450D-8362-1BC5EE8B1164}"/>
    <cellStyle name="Normal 4 3 6" xfId="5235" xr:uid="{6246D6EA-FE6F-46A4-9A0A-B2CB834FD0AA}"/>
    <cellStyle name="Normal 4 3 7" xfId="7272" xr:uid="{FDC8B053-7CF4-46B9-B269-B305B1384BD0}"/>
    <cellStyle name="Normal 4 3 8" xfId="7273" xr:uid="{90A64632-3EB3-473F-9FE3-B7CD8BD126E1}"/>
    <cellStyle name="Normal 4 3 9" xfId="8140" xr:uid="{67F042DD-38D7-4D51-921F-63E049751E6A}"/>
    <cellStyle name="Normal 4 3_Scen_XBase" xfId="5240" xr:uid="{594104CB-D249-467B-A00F-9228DFB661E1}"/>
    <cellStyle name="Normal 4 4" xfId="3240" xr:uid="{B32A3E45-DBDA-4963-9DE9-0C6A38B7345F}"/>
    <cellStyle name="Normal 4 4 2" xfId="5242" xr:uid="{B2687C1E-D7E1-4BF5-AC22-AC91F8C7C281}"/>
    <cellStyle name="Normal 4 4 3" xfId="5243" xr:uid="{E22F6CC0-1210-449D-88AB-8262C0E6DCEA}"/>
    <cellStyle name="Normal 4 4 3 2" xfId="7274" xr:uid="{7E4D9F81-EEE7-4E3F-99D5-9F1C4DBF5F84}"/>
    <cellStyle name="Normal 4 4 4" xfId="5241" xr:uid="{C8227780-1DBA-47B0-B46A-E6A187400C26}"/>
    <cellStyle name="Normal 4 4 5" xfId="7275" xr:uid="{2474E8EF-3ADC-4E9F-9C52-F3338942C9EC}"/>
    <cellStyle name="Normal 4 4 6" xfId="7276" xr:uid="{1322E65B-CAAC-4C2A-A77D-613597DEF478}"/>
    <cellStyle name="Normal 4 4 7" xfId="7277" xr:uid="{F286E9AF-DA03-4011-849D-8706EE5FF5DA}"/>
    <cellStyle name="Normal 4 4 8" xfId="7278" xr:uid="{A79D5EC0-E179-4C70-A1D2-D468E823DF5B}"/>
    <cellStyle name="Normal 4 5" xfId="3241" xr:uid="{B807F87E-9FE0-4065-A033-0B845F36B09F}"/>
    <cellStyle name="Normal 4 5 2" xfId="3357" xr:uid="{EC1375A1-5479-4253-A616-8E7CB34AD7F4}"/>
    <cellStyle name="Normal 4 5 2 2" xfId="5245" xr:uid="{A37EEE9C-72FE-4334-9036-BE21A07CDAB9}"/>
    <cellStyle name="Normal 4 5 3" xfId="5244" xr:uid="{21295BF9-7E12-47B4-A1FA-BCB174F99F93}"/>
    <cellStyle name="Normal 4 5 3 2" xfId="7279" xr:uid="{BA3F2A6C-E93D-4A98-8314-40EA4E9D5FE5}"/>
    <cellStyle name="Normal 4 5 4" xfId="7280" xr:uid="{CF50ADD8-EC76-4877-A12D-2AAA316BB256}"/>
    <cellStyle name="Normal 4 5 5" xfId="7281" xr:uid="{E53684AE-CF66-4F98-AF45-B65B20423D80}"/>
    <cellStyle name="Normal 4 5 6" xfId="7282" xr:uid="{D542B43F-E7E3-4967-BE26-BC44E9CB4016}"/>
    <cellStyle name="Normal 4 5 7" xfId="7283" xr:uid="{0BF0085E-15D6-428B-8130-A2B9DC0C23CC}"/>
    <cellStyle name="Normal 4 5 8" xfId="7284" xr:uid="{E1AB652A-0ECB-4A21-B08E-D0796E4CBC59}"/>
    <cellStyle name="Normal 4 5 9" xfId="8144" xr:uid="{444AAF95-D95D-4FB4-B93D-344B0932C8CE}"/>
    <cellStyle name="Normal 4 6" xfId="3242" xr:uid="{BA75DA1C-4BB6-4C35-8056-90E7D21E0BEF}"/>
    <cellStyle name="Normal 4 6 2" xfId="3358" xr:uid="{232F0486-15D4-4377-A70C-B416C2F15924}"/>
    <cellStyle name="Normal 4 6 2 2" xfId="5247" xr:uid="{049DE34A-2714-4F8C-BAE2-BDCCD8344D14}"/>
    <cellStyle name="Normal 4 6 3" xfId="5248" xr:uid="{D70936B7-290F-476E-8246-478905B258B9}"/>
    <cellStyle name="Normal 4 6 4" xfId="5246" xr:uid="{5479BFD7-EF2E-4671-BD58-FC14234F1703}"/>
    <cellStyle name="Normal 4 6 5" xfId="8145" xr:uid="{CB828240-BDD3-40C8-AFD8-481EB4FB6DD3}"/>
    <cellStyle name="Normal 4 7" xfId="3359" xr:uid="{8970C371-119F-4884-8C82-54D5C39324D0}"/>
    <cellStyle name="Normal 4 7 2" xfId="5249" xr:uid="{EB6E0FB7-128F-4E91-B308-41362249F9FD}"/>
    <cellStyle name="Normal 4 7 2 2" xfId="8147" xr:uid="{95698038-66FC-4286-8BD1-07391E967C36}"/>
    <cellStyle name="Normal 4 7 3" xfId="7285" xr:uid="{7097B7FA-C20C-4B2B-8F87-C464584F9E3B}"/>
    <cellStyle name="Normal 4 7 4" xfId="8146" xr:uid="{72F25941-E179-44AE-BBC7-1371C0CE4BAB}"/>
    <cellStyle name="Normal 4 8" xfId="3354" xr:uid="{2546652B-79BD-4380-9CCB-937E722B5760}"/>
    <cellStyle name="Normal 4 8 2" xfId="5250" xr:uid="{EC999BFB-4D58-4956-8F9A-3CDC67CE66AA}"/>
    <cellStyle name="Normal 4 8 2 2" xfId="8149" xr:uid="{ED941FAE-DD8B-4F3F-A3B3-B20FF4B65254}"/>
    <cellStyle name="Normal 4 8 3" xfId="7286" xr:uid="{68703C53-8F41-48C2-B448-6EA8E113029A}"/>
    <cellStyle name="Normal 4 8 4" xfId="8148" xr:uid="{B81E4859-C438-4DB7-982E-E64180C04DC6}"/>
    <cellStyle name="Normal 4 9" xfId="5251" xr:uid="{04858BFC-89F1-49D1-9AD0-65AE579F997C}"/>
    <cellStyle name="Normal 4 9 2" xfId="7287" xr:uid="{C2F81A67-2811-4598-93DB-91441B54E573}"/>
    <cellStyle name="Normal 4 9 3" xfId="8150" xr:uid="{E228F2C8-9ECA-4134-8CF2-018C100B2A82}"/>
    <cellStyle name="Normal 4_ELC" xfId="8151" xr:uid="{039E49E3-9813-4F69-811C-0171090B8FCC}"/>
    <cellStyle name="Normal 40" xfId="5252" xr:uid="{B9055A0E-E9C9-4C6E-AE2D-AAEA3361E0F7}"/>
    <cellStyle name="Normal 41" xfId="25428" xr:uid="{5711C6E7-8B78-4BF7-99B9-C7928BDB611D}"/>
    <cellStyle name="Normal 42" xfId="25429" xr:uid="{C52A22C6-1D8B-4E93-B8F4-22D83B782583}"/>
    <cellStyle name="Normal 43" xfId="25588" xr:uid="{664DB07B-0CFB-4469-8638-A977C975D68C}"/>
    <cellStyle name="Normal 44" xfId="25635" xr:uid="{1DF1B9FB-338A-42F5-AA52-EF0A9FAC38B5}"/>
    <cellStyle name="Normal 45" xfId="25636" xr:uid="{E0AE2506-B385-4418-B71D-1B55E1A5038F}"/>
    <cellStyle name="Normal 45 2" xfId="27223" xr:uid="{D623BC82-01DF-497E-8AA9-0B4CA8E72036}"/>
    <cellStyle name="Normal 46" xfId="25646" xr:uid="{727F65A3-EBE5-4BC0-BD03-14DECB5B409F}"/>
    <cellStyle name="Normal 46 2" xfId="27231" xr:uid="{8F76B03A-92DE-4802-ABD3-6862EDA49ABD}"/>
    <cellStyle name="Normal 47" xfId="25647" xr:uid="{593DBA03-4B89-405C-8074-543A38DC6B91}"/>
    <cellStyle name="Normal 47 2" xfId="27232" xr:uid="{53F6E738-C1D2-4142-9E5C-76419EEB15B6}"/>
    <cellStyle name="Normal 48" xfId="25648" xr:uid="{EEA93B68-62FE-4042-A7F6-C91F1EAB6AB2}"/>
    <cellStyle name="Normal 49" xfId="25695" xr:uid="{7753BE2C-0C7B-4554-A710-3F37EA4886EC}"/>
    <cellStyle name="Normal 5" xfId="2052" xr:uid="{4735A57B-73BB-43A9-A333-ADE29D76A6D2}"/>
    <cellStyle name="Normal 5 10" xfId="5254" xr:uid="{9D016742-905D-482C-B7BA-FEC577FD1855}"/>
    <cellStyle name="Normal 5 10 2" xfId="7288" xr:uid="{815B3334-F0F2-4FFE-9167-65F405D5A2D9}"/>
    <cellStyle name="Normal 5 11" xfId="5255" xr:uid="{3E281B1F-A97B-4FF6-85D6-AFD4B9841434}"/>
    <cellStyle name="Normal 5 11 2" xfId="7289" xr:uid="{52CA673E-1793-4551-AE35-58AB8D3EE5C4}"/>
    <cellStyle name="Normal 5 12" xfId="5256" xr:uid="{2633B25A-17A7-4D07-8D77-7DD7F1D28303}"/>
    <cellStyle name="Normal 5 12 2" xfId="7290" xr:uid="{4E1F1CEB-0CAA-4DB5-8731-738FC334316D}"/>
    <cellStyle name="Normal 5 13" xfId="5253" xr:uid="{EE4ABD18-69F2-4985-B233-B34993F5529D}"/>
    <cellStyle name="Normal 5 13 2" xfId="8152" xr:uid="{AD851B8A-56CF-4049-A44E-535128594B36}"/>
    <cellStyle name="Normal 5 14" xfId="8153" xr:uid="{FFCC8593-3A32-4B10-9E7B-5F5245C6975E}"/>
    <cellStyle name="Normal 5 15" xfId="3243" xr:uid="{0CA8A36D-4ABD-4045-90E8-E89A17F43432}"/>
    <cellStyle name="Normal 5 16" xfId="25434" xr:uid="{356FF010-4FEB-4CA0-A3EF-0A97E344043D}"/>
    <cellStyle name="Normal 5 2" xfId="1057" xr:uid="{00000000-0005-0000-0000-000023040000}"/>
    <cellStyle name="Normal 5 2 10" xfId="8154" xr:uid="{D2E53D80-5CA1-41B0-99B8-10A2293AF990}"/>
    <cellStyle name="Normal 5 2 2" xfId="3244" xr:uid="{B6ADBF3E-A106-4801-9F4F-BD17A302BC28}"/>
    <cellStyle name="Normal 5 2 2 10" xfId="7292" xr:uid="{53C22A57-A28C-467D-BEC2-FCC8B4FA8C39}"/>
    <cellStyle name="Normal 5 2 2 10 2" xfId="8155" xr:uid="{4750161C-FB25-4C25-8D27-E510901B2F4E}"/>
    <cellStyle name="Normal 5 2 2 11" xfId="7293" xr:uid="{977DAF26-4B7A-4064-9926-C3B22C93187A}"/>
    <cellStyle name="Normal 5 2 2 11 2" xfId="8156" xr:uid="{ACE29047-63CD-4E5F-A646-15F14134766E}"/>
    <cellStyle name="Normal 5 2 2 12" xfId="7294" xr:uid="{4EB347F4-4A1F-4950-8808-EA3505E46A18}"/>
    <cellStyle name="Normal 5 2 2 12 2" xfId="8157" xr:uid="{9FBE7EB8-6E94-495C-9EB7-0273F631E18F}"/>
    <cellStyle name="Normal 5 2 2 13" xfId="7295" xr:uid="{078FC952-F3DC-4060-BB78-8A537F85BA4B}"/>
    <cellStyle name="Normal 5 2 2 13 2" xfId="8158" xr:uid="{A199AFBA-D667-471D-872C-E47B34F945B0}"/>
    <cellStyle name="Normal 5 2 2 14" xfId="7291" xr:uid="{05E658A6-BEFB-49C0-BF68-5068A8489164}"/>
    <cellStyle name="Normal 5 2 2 2" xfId="5258" xr:uid="{07B335C9-D495-4A08-9530-F9E634F030BB}"/>
    <cellStyle name="Normal 5 2 2 2 10" xfId="7297" xr:uid="{0759CA2C-BCE2-40B9-B0D8-107E343606B5}"/>
    <cellStyle name="Normal 5 2 2 2 11" xfId="7298" xr:uid="{84DA8D21-6C1B-41EF-A80B-E60682C87F17}"/>
    <cellStyle name="Normal 5 2 2 2 12" xfId="7299" xr:uid="{9E511E2B-782F-4D7C-A3CF-47D130CB272B}"/>
    <cellStyle name="Normal 5 2 2 2 13" xfId="7300" xr:uid="{D974BD5F-A7E8-4A5C-BCA9-492ABFC08ED0}"/>
    <cellStyle name="Normal 5 2 2 2 14" xfId="7296" xr:uid="{E52E12F7-92D5-43B3-ACB6-39CBF3BF1EF4}"/>
    <cellStyle name="Normal 5 2 2 2 15" xfId="8159" xr:uid="{0684A92C-2161-493D-B1AB-AE3E2553FE62}"/>
    <cellStyle name="Normal 5 2 2 2 2" xfId="7301" xr:uid="{F994D9B2-9A9B-4473-AB0F-9AEA0586FDD5}"/>
    <cellStyle name="Normal 5 2 2 2 3" xfId="7302" xr:uid="{60219A5B-FB21-454D-A8D8-CEEE7C204D72}"/>
    <cellStyle name="Normal 5 2 2 2 4" xfId="7303" xr:uid="{22F0B2C5-DBCB-4134-9A11-A615F85C2B27}"/>
    <cellStyle name="Normal 5 2 2 2 5" xfId="7304" xr:uid="{C520572D-D0B2-4192-B156-40CAE1B9AC7C}"/>
    <cellStyle name="Normal 5 2 2 2 6" xfId="7305" xr:uid="{560C9064-1463-4B8E-B55B-8BE2C57DDE04}"/>
    <cellStyle name="Normal 5 2 2 2 7" xfId="7306" xr:uid="{3F767532-2CF1-4507-BBA7-31B315B6F1E0}"/>
    <cellStyle name="Normal 5 2 2 2 8" xfId="7307" xr:uid="{95EF0396-1ED2-4717-93F8-478A0F3096A1}"/>
    <cellStyle name="Normal 5 2 2 2 9" xfId="7308" xr:uid="{E78C05EE-431E-422B-BF14-8C8659CD9F18}"/>
    <cellStyle name="Normal 5 2 2 3" xfId="5257" xr:uid="{C32DDEF8-C6BF-42F4-A4E9-0AA89AA8C1FA}"/>
    <cellStyle name="Normal 5 2 2 3 2" xfId="7309" xr:uid="{CDCFFBDB-F4B3-4022-9980-97E81A483D35}"/>
    <cellStyle name="Normal 5 2 2 3 3" xfId="8160" xr:uid="{B8D69E23-C5D8-4B4D-BD9B-BEFC20ACA7CD}"/>
    <cellStyle name="Normal 5 2 2 4" xfId="7310" xr:uid="{7276088F-5A03-4594-AF75-0EA6667145AF}"/>
    <cellStyle name="Normal 5 2 2 4 2" xfId="8161" xr:uid="{D525B6A2-E5B2-46CB-B959-0477E714FD37}"/>
    <cellStyle name="Normal 5 2 2 5" xfId="7311" xr:uid="{E033CBCD-D905-4CAC-A672-09F9F826F81A}"/>
    <cellStyle name="Normal 5 2 2 5 2" xfId="8162" xr:uid="{B5D99CBD-27E9-433C-904F-5275E553954B}"/>
    <cellStyle name="Normal 5 2 2 6" xfId="7312" xr:uid="{DC187581-D904-4C93-85A9-B7361C8F06CE}"/>
    <cellStyle name="Normal 5 2 2 6 2" xfId="8163" xr:uid="{64F466D0-ADAD-46D3-81FA-6D068882E6A7}"/>
    <cellStyle name="Normal 5 2 2 7" xfId="7313" xr:uid="{C1009E61-8B8C-4187-A69E-AA55C8D45816}"/>
    <cellStyle name="Normal 5 2 2 7 2" xfId="8164" xr:uid="{D58BD0D5-0A38-4F8F-8451-1CD3EF3D80F0}"/>
    <cellStyle name="Normal 5 2 2 8" xfId="7314" xr:uid="{86646DC3-CDFD-408E-B18B-FFCEBBF5A8E8}"/>
    <cellStyle name="Normal 5 2 2 8 2" xfId="8165" xr:uid="{85DE3206-B7E8-4DD5-88D1-E258C8B93B72}"/>
    <cellStyle name="Normal 5 2 2 9" xfId="7315" xr:uid="{6457F2F7-75E9-4F40-9BFE-781E0DC2BF64}"/>
    <cellStyle name="Normal 5 2 2 9 2" xfId="8166" xr:uid="{0479E74C-5155-4E53-A1F4-4152DDA4E02F}"/>
    <cellStyle name="Normal 5 2 3" xfId="5259" xr:uid="{9D7BB233-2283-43E5-A74B-1D735CF06111}"/>
    <cellStyle name="Normal 5 2 3 2" xfId="7316" xr:uid="{81F7D82A-5A9F-496A-B847-24AEA30F9B1E}"/>
    <cellStyle name="Normal 5 2 3 3" xfId="8167" xr:uid="{3DEFE15B-B09F-4D00-AC3D-FC789092C31D}"/>
    <cellStyle name="Normal 5 2 4" xfId="7317" xr:uid="{F1E618C1-C3B7-4AD3-9414-39E856934163}"/>
    <cellStyle name="Normal 5 2 5" xfId="7318" xr:uid="{37189802-2293-48CF-A1F8-CDB6F54E6562}"/>
    <cellStyle name="Normal 5 2 6" xfId="7319" xr:uid="{E1B202D9-5CD2-4EDC-A9B6-839FEBA21724}"/>
    <cellStyle name="Normal 5 2 7" xfId="7320" xr:uid="{83CE0086-2657-48D9-8A4E-BD2C5F8314F5}"/>
    <cellStyle name="Normal 5 2 8" xfId="7321" xr:uid="{BEC069FE-D061-4503-991E-51C4188BE8FE}"/>
    <cellStyle name="Normal 5 2 9" xfId="8168" xr:uid="{1CB25FE3-E611-4590-BE7C-7638AC3F2778}"/>
    <cellStyle name="Normal 5 3" xfId="3245" xr:uid="{DC10384F-0F82-4801-AC81-19ACCE4C0145}"/>
    <cellStyle name="Normal 5 3 10" xfId="8169" xr:uid="{44E70AE7-0B3E-43B6-B310-43421F325E05}"/>
    <cellStyle name="Normal 5 3 2" xfId="5260" xr:uid="{1705A4D2-ABBF-43B1-AECA-F3EA5DC876DB}"/>
    <cellStyle name="Normal 5 3 2 2" xfId="7323" xr:uid="{6F306B8C-EF70-4AD6-89CF-04F4963BCBFD}"/>
    <cellStyle name="Normal 5 3 3" xfId="5261" xr:uid="{A42FF4CF-3DD4-4EC6-9DA7-0624C3D28634}"/>
    <cellStyle name="Normal 5 3 3 2" xfId="7324" xr:uid="{16FE7B88-912C-4DDA-91F5-770D43B401BA}"/>
    <cellStyle name="Normal 5 3 3 3" xfId="8170" xr:uid="{DA3481A4-C463-4AD0-8CED-8EE728F4BFCF}"/>
    <cellStyle name="Normal 5 3 4" xfId="7325" xr:uid="{2CA83602-E648-4D72-A19D-9CF6BAEB4FA9}"/>
    <cellStyle name="Normal 5 3 5" xfId="7326" xr:uid="{684B737E-3AFF-4D8A-9724-99AD94C7E542}"/>
    <cellStyle name="Normal 5 3 6" xfId="7327" xr:uid="{C21265D0-B613-4D46-9335-1F458231C6DD}"/>
    <cellStyle name="Normal 5 3 7" xfId="7328" xr:uid="{15ADE863-BD52-4D5A-86C8-90C7EEE63031}"/>
    <cellStyle name="Normal 5 3 8" xfId="7329" xr:uid="{0D590554-5DD0-4510-8A24-59C24CD8B42E}"/>
    <cellStyle name="Normal 5 3 9" xfId="7322" xr:uid="{9A4F82A5-8A62-43AE-81E0-5220A5AF26B4}"/>
    <cellStyle name="Normal 5 4" xfId="3246" xr:uid="{36BF4D6B-14E8-42A8-8D97-82CB1583BCCD}"/>
    <cellStyle name="Normal 5 4 2" xfId="7330" xr:uid="{C7824501-980C-4704-AE7C-FE29922E3BDB}"/>
    <cellStyle name="Normal 5 4 3" xfId="7331" xr:uid="{23E7D287-96C9-4A43-B806-31340324C6B0}"/>
    <cellStyle name="Normal 5 4 4" xfId="7332" xr:uid="{0CFFED1A-6372-4600-97ED-13F2E00F8AF7}"/>
    <cellStyle name="Normal 5 4 5" xfId="7333" xr:uid="{79495A18-7459-494A-A1E3-5DFAB29D7F2B}"/>
    <cellStyle name="Normal 5 4 6" xfId="7334" xr:uid="{C7569956-EAE8-4255-A12B-33E622D1C9E2}"/>
    <cellStyle name="Normal 5 4 7" xfId="7335" xr:uid="{18A4E112-83FD-45E6-8EE4-7DF3D4557FD8}"/>
    <cellStyle name="Normal 5 4 8" xfId="7336" xr:uid="{67C5E457-902E-4F64-B79E-A48E56E4D222}"/>
    <cellStyle name="Normal 5 5" xfId="3247" xr:uid="{D48A41D8-C4A6-4B9C-936A-E79B4AD9F885}"/>
    <cellStyle name="Normal 5 5 2" xfId="3361" xr:uid="{CB0FD4E5-916D-44C0-857F-0528E0C3FAFE}"/>
    <cellStyle name="Normal 5 5 2 2" xfId="5263" xr:uid="{48FAAA03-4E3C-4596-9421-2C97D1C203A8}"/>
    <cellStyle name="Normal 5 5 2 2 2" xfId="8173" xr:uid="{723F2D40-63FB-4837-9A99-8CD509C4705F}"/>
    <cellStyle name="Normal 5 5 2 3" xfId="7337" xr:uid="{59BC4A7F-F6BD-4275-8438-F06F38BB966F}"/>
    <cellStyle name="Normal 5 5 2 4" xfId="8172" xr:uid="{71036576-EA8D-4BC4-8A72-AFF272FDF4A8}"/>
    <cellStyle name="Normal 5 5 3" xfId="3360" xr:uid="{B058FDE4-905C-4F0E-9DEB-4A3C206F5041}"/>
    <cellStyle name="Normal 5 5 3 2" xfId="5264" xr:uid="{2BB432D2-9162-43C6-B2C7-1D6D79993946}"/>
    <cellStyle name="Normal 5 5 4" xfId="5262" xr:uid="{D7C315B3-8E1B-428C-B5EB-9AEB685AB9B5}"/>
    <cellStyle name="Normal 5 5 4 2" xfId="7338" xr:uid="{4E3777D6-6B57-4AD9-A5DF-A58B280C14E5}"/>
    <cellStyle name="Normal 5 5 5" xfId="7339" xr:uid="{DA5707D6-39BB-44DF-9107-B0E17551D4C4}"/>
    <cellStyle name="Normal 5 5 6" xfId="7340" xr:uid="{CBE1ECBE-897E-4480-9E0E-9ECEF2C6A8C6}"/>
    <cellStyle name="Normal 5 5 7" xfId="7341" xr:uid="{A79BA769-EB1F-4FB2-A222-4384D8B04DE0}"/>
    <cellStyle name="Normal 5 5 8" xfId="7342" xr:uid="{AC147410-F821-43C9-B1C2-87BD0A2DE0C3}"/>
    <cellStyle name="Normal 5 5 9" xfId="8171" xr:uid="{63A8332A-A6B5-48F8-9EDE-3C4C8536BA05}"/>
    <cellStyle name="Normal 5 6" xfId="3248" xr:uid="{DCD59610-3257-4C07-B888-70D2094F9E85}"/>
    <cellStyle name="Normal 5 6 2" xfId="5265" xr:uid="{18CFF6A7-55B0-4D06-A618-1E9A7E409D44}"/>
    <cellStyle name="Normal 5 7" xfId="3249" xr:uid="{13B93EA0-E5B1-440C-B5D3-308769D2D1D0}"/>
    <cellStyle name="Normal 5 8" xfId="5266" xr:uid="{C48249AB-3D62-4F1B-8308-7C2D097715A4}"/>
    <cellStyle name="Normal 5 9" xfId="5267" xr:uid="{D5AB6681-858A-43A2-9090-5A38A5083739}"/>
    <cellStyle name="Normal 5_ELC" xfId="8174" xr:uid="{1FC98D31-7C9F-4687-974B-CED060D4BE49}"/>
    <cellStyle name="Normal 50" xfId="5268" xr:uid="{D11B9DE3-20E9-42C9-80FF-B58987551FF1}"/>
    <cellStyle name="Normal 51" xfId="5269" xr:uid="{29DA4C93-469C-4A19-AFF4-7CC9A95CFEA3}"/>
    <cellStyle name="Normal 52" xfId="5270" xr:uid="{A6E3BFF1-51C5-445B-845B-D16A23E9BC5C}"/>
    <cellStyle name="Normal 53" xfId="5271" xr:uid="{45EDFEE3-7262-41B0-8027-1B0E38E43B26}"/>
    <cellStyle name="Normal 54" xfId="5272" xr:uid="{A83B7D73-4697-48C0-9C85-6FE556AC640C}"/>
    <cellStyle name="Normal 55" xfId="5273" xr:uid="{ECAD40F3-3718-4445-8DC1-AE75F7C91B4C}"/>
    <cellStyle name="Normal 56" xfId="25696" xr:uid="{35E635FA-49A8-4047-9B93-59AADBD22313}"/>
    <cellStyle name="Normal 56 2" xfId="27275" xr:uid="{ABEC22A2-B77C-48FB-B8CA-57BAF99919B5}"/>
    <cellStyle name="Normal 57" xfId="25699" xr:uid="{5D5B7DAC-183E-42F8-A159-044533EF01E1}"/>
    <cellStyle name="Normal 57 2" xfId="27278" xr:uid="{BCB3A695-F9A9-417E-B1C6-922239CB1864}"/>
    <cellStyle name="Normal 58" xfId="25702" xr:uid="{61597F76-84F7-48A3-BF21-17EC66400606}"/>
    <cellStyle name="Normal 58 2" xfId="27281" xr:uid="{04841C79-7EAD-471D-944E-0A246BFCC78B}"/>
    <cellStyle name="Normal 59" xfId="3105" xr:uid="{24CED60D-CED0-497A-B5E7-6E24AC24C2BA}"/>
    <cellStyle name="Normal 6" xfId="2871" xr:uid="{1B33D611-703C-4908-963E-0B26E20E8DB2}"/>
    <cellStyle name="Normal 6 10" xfId="5274" xr:uid="{9C3F6818-2669-4C12-9B9B-8B90506A7857}"/>
    <cellStyle name="Normal 6 10 2" xfId="7343" xr:uid="{E05ACE87-4B5B-445F-88E1-6216178BF060}"/>
    <cellStyle name="Normal 6 11" xfId="5275" xr:uid="{A0CA62F2-B00B-4FD0-A914-B0A8C11430CE}"/>
    <cellStyle name="Normal 6 12" xfId="5276" xr:uid="{290C82AF-0D74-4FB4-9B19-10BFADE82C56}"/>
    <cellStyle name="Normal 6 12 2" xfId="7344" xr:uid="{594CD599-5F02-41A8-B984-76011BA57641}"/>
    <cellStyle name="Normal 6 2" xfId="1058" xr:uid="{00000000-0005-0000-0000-000024040000}"/>
    <cellStyle name="Normal 6 2 10" xfId="5277" xr:uid="{7E429004-34DF-4069-957A-2125DBDFB31B}"/>
    <cellStyle name="Normal 6 2 11" xfId="5278" xr:uid="{F9290AFD-4C55-4200-AA38-5530C74F94BB}"/>
    <cellStyle name="Normal 6 2 12" xfId="5279" xr:uid="{85F74ED5-B75D-4805-B6A4-2B42C24AD7B8}"/>
    <cellStyle name="Normal 6 2 13" xfId="5280" xr:uid="{053F1891-7018-4989-8299-FE3601068CBF}"/>
    <cellStyle name="Normal 6 2 14" xfId="5281" xr:uid="{8C86B79B-3895-4661-A188-9E8C865546E9}"/>
    <cellStyle name="Normal 6 2 2" xfId="3250" xr:uid="{88DCEBB6-C77F-4CB6-ACF4-7834728E04CD}"/>
    <cellStyle name="Normal 6 2 2 10" xfId="7345" xr:uid="{9D810CAB-4465-440D-8FBB-A8A54EC11680}"/>
    <cellStyle name="Normal 6 2 2 10 2" xfId="8175" xr:uid="{F81BABBC-4DA9-44FC-A19F-676CB0F02AF8}"/>
    <cellStyle name="Normal 6 2 2 11" xfId="7346" xr:uid="{6845F4CB-021D-4494-B22F-F572E7D930B6}"/>
    <cellStyle name="Normal 6 2 2 11 2" xfId="8176" xr:uid="{EFB0E8CB-2154-414E-A6CB-80309F1987F0}"/>
    <cellStyle name="Normal 6 2 2 12" xfId="7347" xr:uid="{6AB27E3E-87FE-4203-9202-E12E764B144E}"/>
    <cellStyle name="Normal 6 2 2 12 2" xfId="8177" xr:uid="{D8B9AE9D-40F0-44D9-9BFC-7FD3255C3443}"/>
    <cellStyle name="Normal 6 2 2 13" xfId="7348" xr:uid="{6BF50BE4-A723-4B6C-93F5-FE5DA3F24105}"/>
    <cellStyle name="Normal 6 2 2 13 2" xfId="8178" xr:uid="{05BED56C-B720-438D-8D8C-03417CEA2D2F}"/>
    <cellStyle name="Normal 6 2 2 2" xfId="7349" xr:uid="{6B3AC3C0-4A03-41BB-ACD2-EDDCEDD740BD}"/>
    <cellStyle name="Normal 6 2 2 2 2" xfId="8179" xr:uid="{5528DEDF-352B-42F6-89DD-39AA378AD3C3}"/>
    <cellStyle name="Normal 6 2 2 3" xfId="7350" xr:uid="{3785F281-5F7B-4C67-BBD6-3B0F84B5499E}"/>
    <cellStyle name="Normal 6 2 2 3 2" xfId="8180" xr:uid="{3256A39E-E611-4550-8F03-B506035D2315}"/>
    <cellStyle name="Normal 6 2 2 4" xfId="7351" xr:uid="{F1EE14E3-8C2D-43C6-AB28-0B9DE36A167F}"/>
    <cellStyle name="Normal 6 2 2 4 2" xfId="8181" xr:uid="{01D2CCC5-457C-401F-AF69-14E33C3F3B65}"/>
    <cellStyle name="Normal 6 2 2 5" xfId="7352" xr:uid="{C0DDD18A-78FD-4211-8BC2-B16C442AED9E}"/>
    <cellStyle name="Normal 6 2 2 5 2" xfId="8182" xr:uid="{790B0F14-B4EB-4159-9B77-926970097A84}"/>
    <cellStyle name="Normal 6 2 2 6" xfId="7353" xr:uid="{873DBCC1-6A5D-44F5-B979-0F8D9F41F95E}"/>
    <cellStyle name="Normal 6 2 2 6 2" xfId="8183" xr:uid="{EFB52AF7-F3A9-415E-B521-5F410B1417D7}"/>
    <cellStyle name="Normal 6 2 2 7" xfId="7354" xr:uid="{432F761B-5FDE-483E-90F4-47B8CEAC3857}"/>
    <cellStyle name="Normal 6 2 2 7 2" xfId="8184" xr:uid="{516EF853-1FFC-480B-9DBD-115E5978B15F}"/>
    <cellStyle name="Normal 6 2 2 8" xfId="7355" xr:uid="{5EF7AF61-C470-498B-B217-E4A48F2FAC51}"/>
    <cellStyle name="Normal 6 2 2 8 2" xfId="8185" xr:uid="{228FCD31-490E-45EC-AF9B-FF404F4CFE62}"/>
    <cellStyle name="Normal 6 2 2 9" xfId="7356" xr:uid="{D54FB4E7-959D-42A7-9425-BE5F78B0FFF8}"/>
    <cellStyle name="Normal 6 2 2 9 2" xfId="8186" xr:uid="{FAF3263D-CB67-4A98-8E2E-4D1218E4AA12}"/>
    <cellStyle name="Normal 6 2 3" xfId="3251" xr:uid="{2CCFBD15-1221-4635-8CF1-316033E3CFDC}"/>
    <cellStyle name="Normal 6 2 4" xfId="3362" xr:uid="{7529B040-B302-439E-A704-BB34DA977108}"/>
    <cellStyle name="Normal 6 2 4 2" xfId="5282" xr:uid="{A960CE1B-1C8D-403C-BF4A-3E148C9F1D8F}"/>
    <cellStyle name="Normal 6 2 5" xfId="5283" xr:uid="{EC084F1E-FFB7-4068-9176-A9265E9AB090}"/>
    <cellStyle name="Normal 6 2 6" xfId="5284" xr:uid="{D38CE7FE-760D-477C-9069-5DC21A3F648A}"/>
    <cellStyle name="Normal 6 2 7" xfId="5285" xr:uid="{F60B029F-9CFA-432E-8FFA-134BFEEA317C}"/>
    <cellStyle name="Normal 6 2 8" xfId="5286" xr:uid="{9D00B4B1-4A02-430B-AA1F-380473FDDFAC}"/>
    <cellStyle name="Normal 6 2 9" xfId="5287" xr:uid="{58B2A7FC-ACF3-4717-98C9-60D968A7BDBA}"/>
    <cellStyle name="Normal 6 3" xfId="3252" xr:uid="{5B318B86-7379-4132-A5AE-3F5B38C193A7}"/>
    <cellStyle name="Normal 6 3 10" xfId="5289" xr:uid="{F9F9ED16-92F9-4783-9097-EC8E6060A13B}"/>
    <cellStyle name="Normal 6 3 11" xfId="5290" xr:uid="{4579ECC1-E152-4924-A0B0-F8253FBF2B61}"/>
    <cellStyle name="Normal 6 3 12" xfId="5291" xr:uid="{942C68E7-7D52-4CC8-BB01-6185D1711DA6}"/>
    <cellStyle name="Normal 6 3 13" xfId="5292" xr:uid="{E4B8C05F-3E67-45D0-9884-70C7A10DC886}"/>
    <cellStyle name="Normal 6 3 14" xfId="5293" xr:uid="{AE14C147-DA29-497A-A21C-AAAADA513803}"/>
    <cellStyle name="Normal 6 3 15" xfId="5294" xr:uid="{FA55CEEB-3DDB-4B92-AE5E-34878AE04306}"/>
    <cellStyle name="Normal 6 3 16" xfId="5295" xr:uid="{94CAB7E4-374F-457C-B373-C6E27BC6A353}"/>
    <cellStyle name="Normal 6 3 17" xfId="5288" xr:uid="{759182D6-DB8C-482B-A416-A3F12826BC89}"/>
    <cellStyle name="Normal 6 3 2" xfId="5296" xr:uid="{2A0C8319-0A98-4CC7-81F6-2DDEE64C1762}"/>
    <cellStyle name="Normal 6 3 3" xfId="5297" xr:uid="{5F557CD5-A285-4975-8722-65297A26775C}"/>
    <cellStyle name="Normal 6 3 4" xfId="5298" xr:uid="{1FC6FFE3-F4A7-41AD-AF57-6CCA327172E5}"/>
    <cellStyle name="Normal 6 3 5" xfId="5299" xr:uid="{98F4ACCB-FAD9-4BC5-9387-A9D11CF6CE2E}"/>
    <cellStyle name="Normal 6 3 6" xfId="5300" xr:uid="{66C7D1C3-C1C3-4DF2-B8AF-297111028795}"/>
    <cellStyle name="Normal 6 3 7" xfId="5301" xr:uid="{10EE4B6B-7011-44BE-A903-D4F3B4FF51A8}"/>
    <cellStyle name="Normal 6 3 8" xfId="5302" xr:uid="{F52153ED-8D9C-40E2-994B-74BF11A79955}"/>
    <cellStyle name="Normal 6 3 9" xfId="5303" xr:uid="{5EE8FBDA-BDAC-48DC-9662-547226F4BB6C}"/>
    <cellStyle name="Normal 6 4" xfId="3253" xr:uid="{EDDBC1A2-E3A3-4F40-A2B6-677A5B03A34A}"/>
    <cellStyle name="Normal 6 4 2" xfId="7357" xr:uid="{16E67359-E5D2-4D76-86F5-53EB12EA3AC4}"/>
    <cellStyle name="Normal 6 4 3" xfId="7358" xr:uid="{CFB6B9AF-97EB-4F43-A479-232B69B29036}"/>
    <cellStyle name="Normal 6 4 4" xfId="7359" xr:uid="{A38C9BD6-6CB8-4E1C-ABED-EAE2AAC6AFA4}"/>
    <cellStyle name="Normal 6 4 5" xfId="7360" xr:uid="{22BE22B8-7F48-451C-9CA7-C5EFAE7EDB23}"/>
    <cellStyle name="Normal 6 4 6" xfId="7361" xr:uid="{8BBDBAB2-6C56-4CA0-92BE-6336A5DD101D}"/>
    <cellStyle name="Normal 6 4 7" xfId="7362" xr:uid="{4551F894-7B85-4498-AF38-D7A2416ACF2A}"/>
    <cellStyle name="Normal 6 4 8" xfId="7363" xr:uid="{4B0BBF28-C98B-4AE9-8A30-BE55E77450E5}"/>
    <cellStyle name="Normal 6 5" xfId="3254" xr:uid="{85275437-70CA-45A7-9089-05873ECC325E}"/>
    <cellStyle name="Normal 6 5 2" xfId="7364" xr:uid="{7D003EC6-7A15-4944-925E-68DBC7966655}"/>
    <cellStyle name="Normal 6 5 3" xfId="7365" xr:uid="{FC74F88D-2E13-462C-BEB2-D9A70BD078E9}"/>
    <cellStyle name="Normal 6 5 4" xfId="7366" xr:uid="{05486191-A10C-46A4-AF80-3F3C22D7487E}"/>
    <cellStyle name="Normal 6 5 5" xfId="7367" xr:uid="{94B46B1C-08B6-4E8B-8BC8-63BCF51BD083}"/>
    <cellStyle name="Normal 6 5 6" xfId="7368" xr:uid="{6EC46E32-60B3-45CA-AF5F-21C1D608B4D1}"/>
    <cellStyle name="Normal 6 5 7" xfId="7369" xr:uid="{6D3C6FD7-B661-4236-8704-09C208EE2666}"/>
    <cellStyle name="Normal 6 5 8" xfId="7370" xr:uid="{FA7C7151-B4E8-4613-827E-41EA8F305301}"/>
    <cellStyle name="Normal 6 6" xfId="5304" xr:uid="{3405B0DE-1A4B-45BE-8B99-EA877B217B54}"/>
    <cellStyle name="Normal 6 7" xfId="5305" xr:uid="{03E3A9B8-1D3E-4E57-B220-716E01152411}"/>
    <cellStyle name="Normal 6 8" xfId="5306" xr:uid="{E910975A-E2D4-4C93-A0F7-6B18FC26DCD1}"/>
    <cellStyle name="Normal 6 9" xfId="5307" xr:uid="{9798E1B8-D7CC-4A0C-AC21-22ED0F840727}"/>
    <cellStyle name="Normal 6_ELC" xfId="5308" xr:uid="{E334C3D9-DCA8-4420-B022-9865C90B435F}"/>
    <cellStyle name="Normal 7" xfId="2872" xr:uid="{5E3E956B-23F9-4F40-B671-70ADA671C5C2}"/>
    <cellStyle name="Normal 7 10" xfId="7371" xr:uid="{38E2965F-BD82-4EA3-B54E-A54C6D7123F4}"/>
    <cellStyle name="Normal 7 11" xfId="7372" xr:uid="{89364DE4-AA60-4CB7-A84A-7BCC75179568}"/>
    <cellStyle name="Normal 7 12" xfId="7373" xr:uid="{571BFFB7-867C-4F47-AFFB-135667D40939}"/>
    <cellStyle name="Normal 7 13" xfId="7374" xr:uid="{C2BAF8CA-6E79-40BA-B87F-B13277B075EA}"/>
    <cellStyle name="Normal 7 2" xfId="1059" xr:uid="{00000000-0005-0000-0000-000025040000}"/>
    <cellStyle name="Normal 7 2 2" xfId="5309" xr:uid="{7E1743B3-2DF4-49B0-BAC9-F9EE57CD74C3}"/>
    <cellStyle name="Normal 7 2 3" xfId="5310" xr:uid="{104D0D33-1E95-48DE-B0D3-B3CC051A2275}"/>
    <cellStyle name="Normal 7 2 3 2" xfId="7375" xr:uid="{6B2D6A63-BE6A-44E5-86AA-FCA3BA086251}"/>
    <cellStyle name="Normal 7 2 4" xfId="7376" xr:uid="{27139B31-5AE7-44DD-81D8-A8A7ECC735CD}"/>
    <cellStyle name="Normal 7 2 5" xfId="7377" xr:uid="{80838287-8AF4-41E8-966A-5608E82760EC}"/>
    <cellStyle name="Normal 7 2 6" xfId="7378" xr:uid="{BCE6ACB0-88A7-46AA-8260-012FECA99707}"/>
    <cellStyle name="Normal 7 2 7" xfId="7379" xr:uid="{6741EE6A-61B8-4181-92CA-733E095AD44C}"/>
    <cellStyle name="Normal 7 2 8" xfId="7380" xr:uid="{71C6A63A-78E4-4023-B804-ABBDA991B12F}"/>
    <cellStyle name="Normal 7 2 9" xfId="7381" xr:uid="{F342B7E1-AD48-4BB2-BC15-09BB12E0246A}"/>
    <cellStyle name="Normal 7 2_Scen_XBase" xfId="5311" xr:uid="{38B9DE7E-E0D2-4E16-A9B8-36D13293B8EC}"/>
    <cellStyle name="Normal 7 3" xfId="5312" xr:uid="{8F86D2B2-6763-42A2-9D1D-3C9F03002224}"/>
    <cellStyle name="Normal 7 3 10" xfId="8187" xr:uid="{40439535-9144-492D-9C5B-C2DB685CA8E2}"/>
    <cellStyle name="Normal 7 3 2" xfId="7383" xr:uid="{F5CF636F-83A7-44E5-8730-80503C162B8C}"/>
    <cellStyle name="Normal 7 3 3" xfId="7384" xr:uid="{A1843A3B-AD26-4BB8-8BB4-53F500FD374C}"/>
    <cellStyle name="Normal 7 3 4" xfId="7385" xr:uid="{957CAB22-7797-4198-AE25-63C075EE7A02}"/>
    <cellStyle name="Normal 7 3 5" xfId="7386" xr:uid="{618567AE-E372-4036-91AE-6921A4B17D23}"/>
    <cellStyle name="Normal 7 3 6" xfId="7387" xr:uid="{EECC484C-800F-462E-9ED8-5460B60C2286}"/>
    <cellStyle name="Normal 7 3 7" xfId="7388" xr:uid="{78AFA65A-265E-48A7-96F8-5709531AE8A5}"/>
    <cellStyle name="Normal 7 3 8" xfId="7389" xr:uid="{D884C78C-8477-42EC-8D63-54DC42BB1231}"/>
    <cellStyle name="Normal 7 3 9" xfId="7382" xr:uid="{332EDBDE-BCE9-4AAC-8126-9C1854C43FB3}"/>
    <cellStyle name="Normal 7 4" xfId="5313" xr:uid="{2788AFFC-6D0F-4813-B01E-C8BE671D278E}"/>
    <cellStyle name="Normal 7 4 10" xfId="8188" xr:uid="{9347C0AD-0ED8-4FEF-8D44-6A0F5F4D1DA0}"/>
    <cellStyle name="Normal 7 4 2" xfId="7390" xr:uid="{327A20F7-AD18-4E12-8BB2-14BBFAD599ED}"/>
    <cellStyle name="Normal 7 4 3" xfId="7391" xr:uid="{989E5BC8-F320-452E-995F-BC5590F5CF3F}"/>
    <cellStyle name="Normal 7 4 4" xfId="7392" xr:uid="{2C6965DE-2777-46BF-850E-893E1FDF3AB6}"/>
    <cellStyle name="Normal 7 4 5" xfId="7393" xr:uid="{7CA606D4-F3C4-4B33-B55A-A0B3CF9B9AFD}"/>
    <cellStyle name="Normal 7 4 6" xfId="7394" xr:uid="{8C26FEAD-814D-4C40-868E-CF4DB608F9A1}"/>
    <cellStyle name="Normal 7 4 7" xfId="7395" xr:uid="{D8AEC121-4A06-4B2F-B699-DFB205B348B5}"/>
    <cellStyle name="Normal 7 4 8" xfId="7396" xr:uid="{68552384-241D-41D1-8875-1E1D6EC62853}"/>
    <cellStyle name="Normal 7 4 9" xfId="8189" xr:uid="{0A86FB42-922B-4EC1-8601-FC5A39A6DA73}"/>
    <cellStyle name="Normal 7 5" xfId="7397" xr:uid="{79E8082D-5C14-4ABC-A217-8884D9FBFB4C}"/>
    <cellStyle name="Normal 7 5 10" xfId="8190" xr:uid="{03CFC163-9D86-4C20-8C73-97DCDA95D7AB}"/>
    <cellStyle name="Normal 7 5 2" xfId="7398" xr:uid="{27C230D6-490C-4728-B367-F302842DCA72}"/>
    <cellStyle name="Normal 7 5 3" xfId="7399" xr:uid="{4965A8C8-C732-4482-B228-BBD97E996E94}"/>
    <cellStyle name="Normal 7 5 4" xfId="7400" xr:uid="{A271627A-6B4B-4D52-BB52-D0B080ED6C23}"/>
    <cellStyle name="Normal 7 5 5" xfId="7401" xr:uid="{63164FD0-F0E8-4BC0-8CA4-E1191A72C397}"/>
    <cellStyle name="Normal 7 5 6" xfId="7402" xr:uid="{D817F0D0-EAB8-4829-98B8-480F7C087B53}"/>
    <cellStyle name="Normal 7 5 7" xfId="7403" xr:uid="{3470CB50-DB3F-4AE7-8689-3775A877A0B9}"/>
    <cellStyle name="Normal 7 5 8" xfId="7404" xr:uid="{5E5858D4-5132-4C16-BFC1-1ED8BF7EB1E9}"/>
    <cellStyle name="Normal 7 5 9" xfId="8191" xr:uid="{BA49FBC2-8C7B-4C1D-85A4-8DC54651D947}"/>
    <cellStyle name="Normal 7 6" xfId="7405" xr:uid="{AA7DDC28-9D00-40AF-93C1-E9DE1A61E5B7}"/>
    <cellStyle name="Normal 7 7" xfId="7406" xr:uid="{110B1C09-ABFC-42D1-B67F-95299CC313A3}"/>
    <cellStyle name="Normal 7 8" xfId="7407" xr:uid="{15614C4F-E1B4-4265-95C8-4C1FD5A763B2}"/>
    <cellStyle name="Normal 7 9" xfId="7408" xr:uid="{DDFB1EBE-816D-4101-A8E9-A1B759543F0D}"/>
    <cellStyle name="Normal 8" xfId="1060" xr:uid="{00000000-0005-0000-0000-000026040000}"/>
    <cellStyle name="Normal 8 10" xfId="5314" xr:uid="{7B627B0C-D4FF-4DF9-85C4-0F63035EEC9F}"/>
    <cellStyle name="Normal 8 10 2" xfId="7409" xr:uid="{B7D3A112-3BAE-4916-BE49-8E8C9EF751C5}"/>
    <cellStyle name="Normal 8 11" xfId="5315" xr:uid="{02EAEC2B-C9A7-4BE4-B5A5-58E51E17B68D}"/>
    <cellStyle name="Normal 8 11 2" xfId="7410" xr:uid="{50A61910-E5A8-47D3-A147-D002AA9EEA0D}"/>
    <cellStyle name="Normal 8 11 3" xfId="8192" xr:uid="{8A54E80F-8FC8-4433-9648-CD10836C6C4B}"/>
    <cellStyle name="Normal 8 12" xfId="7411" xr:uid="{5A7D8D94-71C7-4C21-92B6-BE8220BDA4CF}"/>
    <cellStyle name="Normal 8 13" xfId="7412" xr:uid="{2DA0F9FC-3842-4159-AAE6-800D78BB9239}"/>
    <cellStyle name="Normal 8 2" xfId="1061" xr:uid="{00000000-0005-0000-0000-000027040000}"/>
    <cellStyle name="Normal 8 2 2" xfId="7413" xr:uid="{1D0CD03E-F4E2-49A6-9E24-262F7FF534CC}"/>
    <cellStyle name="Normal 8 2 3" xfId="7414" xr:uid="{D2C49390-7CE7-4FC3-9DF7-C7E6EBE4659D}"/>
    <cellStyle name="Normal 8 2 4" xfId="7415" xr:uid="{C4E8F45A-9135-4A7A-A39A-9BC669E1EB6B}"/>
    <cellStyle name="Normal 8 2 5" xfId="7416" xr:uid="{5EE00843-56A0-4042-A06A-66F02E32E914}"/>
    <cellStyle name="Normal 8 2 6" xfId="7417" xr:uid="{08E7BCF5-F076-4E6D-86B0-5C2C5FF49409}"/>
    <cellStyle name="Normal 8 2 7" xfId="7418" xr:uid="{55DD7FDB-41B1-49AD-8B77-A7D76622C53B}"/>
    <cellStyle name="Normal 8 2 8" xfId="7419" xr:uid="{325E4E62-A87D-4D4E-8E9A-63FA2D47E567}"/>
    <cellStyle name="Normal 8 2 9" xfId="7420" xr:uid="{29F606FA-9C32-4780-8D18-1AEBCB7E06BA}"/>
    <cellStyle name="Normal 8 3" xfId="2874" xr:uid="{F9D50126-8CA5-4519-B5B7-1F90A7EF42C7}"/>
    <cellStyle name="Normal 8 3 2" xfId="7421" xr:uid="{176CCFFC-1F3E-4B7F-922A-4D8231DDB8BE}"/>
    <cellStyle name="Normal 8 3 3" xfId="7422" xr:uid="{270770A1-591A-4591-BA7F-7321AEC152FC}"/>
    <cellStyle name="Normal 8 3 4" xfId="7423" xr:uid="{7B8BC5FA-EC4C-4FCB-AB41-2C642003D96E}"/>
    <cellStyle name="Normal 8 3 5" xfId="7424" xr:uid="{58E35FC7-4FAE-4A43-9874-6030CB756EEC}"/>
    <cellStyle name="Normal 8 3 6" xfId="7425" xr:uid="{29DA911F-CEF0-450F-80D0-185D94312BB0}"/>
    <cellStyle name="Normal 8 3 7" xfId="7426" xr:uid="{7CE93D72-2373-42F2-A930-5A942B446AA9}"/>
    <cellStyle name="Normal 8 3 8" xfId="7427" xr:uid="{BA89E776-BC54-4A27-81AA-9566AC68A798}"/>
    <cellStyle name="Normal 8 4" xfId="2873" xr:uid="{26F496BE-4972-46F0-ADCB-4E047FF45414}"/>
    <cellStyle name="Normal 8 4 2" xfId="7428" xr:uid="{2A6C944C-B508-4AC9-A681-40DFF3FABBF3}"/>
    <cellStyle name="Normal 8 4 3" xfId="7429" xr:uid="{D1C8F533-1D4E-4371-B66C-3B17899552B4}"/>
    <cellStyle name="Normal 8 4 4" xfId="7430" xr:uid="{649C2719-322A-4E09-908E-488FDF7D8E41}"/>
    <cellStyle name="Normal 8 4 5" xfId="7431" xr:uid="{2EC6F551-F9C7-48FC-8E01-C3729BA5B2BE}"/>
    <cellStyle name="Normal 8 4 6" xfId="7432" xr:uid="{8752FAA3-471C-4754-9EBF-08ABDF305D8B}"/>
    <cellStyle name="Normal 8 4 7" xfId="7433" xr:uid="{671AE7EF-F5A5-4A26-BBBF-E8F9B696AE23}"/>
    <cellStyle name="Normal 8 4 8" xfId="7434" xr:uid="{9887FF19-0516-4B02-9051-B750F1035F97}"/>
    <cellStyle name="Normal 8 4 9" xfId="5316" xr:uid="{33FC5C8A-E62C-49AE-8423-C459A077E01B}"/>
    <cellStyle name="Normal 8 4 9 2" xfId="25988" xr:uid="{63DEDABF-AF15-4B71-AD81-9C4A5B2FA694}"/>
    <cellStyle name="Normal 8 4 9 3" xfId="26862" xr:uid="{32D1442B-20EF-4FE8-ABA8-60A611B20E9A}"/>
    <cellStyle name="Normal 8 5" xfId="5317" xr:uid="{5B800D05-0C59-47F9-A5BC-80C8EC559531}"/>
    <cellStyle name="Normal 8 5 2" xfId="7435" xr:uid="{A3157A8D-3239-4421-99FA-2F900EC7DF7B}"/>
    <cellStyle name="Normal 8 5 3" xfId="7436" xr:uid="{68BA9FAE-45C5-4FBA-956F-76E019789331}"/>
    <cellStyle name="Normal 8 5 4" xfId="7437" xr:uid="{F90D4F58-69EF-42B7-B46E-D11941A21E39}"/>
    <cellStyle name="Normal 8 5 5" xfId="7438" xr:uid="{E25AF1C4-0BA9-417D-8E4E-58C299E39FAB}"/>
    <cellStyle name="Normal 8 5 6" xfId="7439" xr:uid="{601AE3E3-3B0F-45DE-8B05-697902130FCC}"/>
    <cellStyle name="Normal 8 5 7" xfId="7440" xr:uid="{D2AB20A0-499C-401B-9064-6F92E1C0D370}"/>
    <cellStyle name="Normal 8 5 8" xfId="7441" xr:uid="{A14AB45F-8449-4765-B41F-C90C5B89EE3B}"/>
    <cellStyle name="Normal 8 6" xfId="5318" xr:uid="{BE42B255-887C-4002-A353-2CA29EE3D361}"/>
    <cellStyle name="Normal 8 7" xfId="5319" xr:uid="{742E8458-6C63-4554-8A2C-6908BE602157}"/>
    <cellStyle name="Normal 8 8" xfId="5320" xr:uid="{A35D6E7A-5D82-4601-8F5A-31B7EDF63877}"/>
    <cellStyle name="Normal 8 9" xfId="5321" xr:uid="{DBD504CA-D900-443C-AB45-27FC02A79A62}"/>
    <cellStyle name="Normal 9" xfId="1062" xr:uid="{00000000-0005-0000-0000-000028040000}"/>
    <cellStyle name="Normal 9 10" xfId="5322" xr:uid="{FD1A64D0-9859-480F-89E5-EF4EFA0E6C80}"/>
    <cellStyle name="Normal 9 10 2" xfId="8194" xr:uid="{99EF15A1-96D4-4AB4-95AF-DD2FE3B04185}"/>
    <cellStyle name="Normal 9 11" xfId="8193" xr:uid="{A22EF123-3F09-477B-97E1-341EFE961863}"/>
    <cellStyle name="Normal 9 12" xfId="3255" xr:uid="{BE77479E-D669-41FF-9A45-067D9860CD98}"/>
    <cellStyle name="Normal 9 2" xfId="2875" xr:uid="{40A2E9E2-860C-4B18-84EB-51D760D3F349}"/>
    <cellStyle name="Normal 9 2 2" xfId="3364" xr:uid="{B768FA9C-4B34-4998-80B6-A16E91F220A7}"/>
    <cellStyle name="Normal 9 2 2 2" xfId="5324" xr:uid="{67FD109B-42EB-42C5-9A35-EF52A6FDC626}"/>
    <cellStyle name="Normal 9 2 3" xfId="5323" xr:uid="{C5436D03-D927-410B-826C-9345D5B38B45}"/>
    <cellStyle name="Normal 9 2 4" xfId="8195" xr:uid="{04C62F5E-2410-41A9-B5DC-C41598495549}"/>
    <cellStyle name="Normal 9 2 5" xfId="3256" xr:uid="{A618EE63-1631-4F7D-8BEA-0758743C768E}"/>
    <cellStyle name="Normal 9 3" xfId="3363" xr:uid="{A927DA2F-BC6C-497D-9E1D-01D2CF931B49}"/>
    <cellStyle name="Normal 9 3 2" xfId="5325" xr:uid="{0D0EEDB3-7636-4835-BE36-044C58E76267}"/>
    <cellStyle name="Normal 9 4" xfId="5326" xr:uid="{AA113C34-E394-46FD-82FC-F5DA3EB04994}"/>
    <cellStyle name="Normal 9 5" xfId="5327" xr:uid="{B3B65C02-4025-4CB8-9E1E-4D77DF272DDD}"/>
    <cellStyle name="Normal 9 6" xfId="5328" xr:uid="{0875CAA6-242E-44AE-B112-ABA245CB420F}"/>
    <cellStyle name="Normal 9 7" xfId="5329" xr:uid="{43275F80-77E7-4683-8565-26A796725DA8}"/>
    <cellStyle name="Normal 9 8" xfId="5330" xr:uid="{CB7ABD33-1CB7-46EF-8EDD-4F79356BBDA8}"/>
    <cellStyle name="Normal 9 9" xfId="5331" xr:uid="{F434A265-2AEB-4634-8277-A51C2F078362}"/>
    <cellStyle name="Normal 92" xfId="25433" xr:uid="{3C609CE4-C0FB-412D-9540-51495E41AFC9}"/>
    <cellStyle name="Normal GHG Numbers (0.00)" xfId="1063" xr:uid="{00000000-0005-0000-0000-000029040000}"/>
    <cellStyle name="Normal GHG Textfiels Bold" xfId="1064" xr:uid="{00000000-0005-0000-0000-00002A040000}"/>
    <cellStyle name="Normal GHG whole table" xfId="1065" xr:uid="{00000000-0005-0000-0000-00002B040000}"/>
    <cellStyle name="Normal GHG-Shade" xfId="1066" xr:uid="{00000000-0005-0000-0000-00002C040000}"/>
    <cellStyle name="Normal GHG-Shade 2" xfId="1067" xr:uid="{00000000-0005-0000-0000-00002D040000}"/>
    <cellStyle name="Normal_IMP-EXP 7" xfId="1068" xr:uid="{00000000-0005-0000-0000-00002E040000}"/>
    <cellStyle name="Normal_MIN" xfId="1069" xr:uid="{00000000-0005-0000-0000-00002F040000}"/>
    <cellStyle name="Normale 2" xfId="3153" xr:uid="{5DC2F2E7-6FD0-410E-B5DA-9FCDD4675F28}"/>
    <cellStyle name="Normale_B2020" xfId="1070" xr:uid="{00000000-0005-0000-0000-000030040000}"/>
    <cellStyle name="Normalny" xfId="0" builtinId="0"/>
    <cellStyle name="Normalny 10" xfId="1071" xr:uid="{00000000-0005-0000-0000-000031040000}"/>
    <cellStyle name="Normalny 10 10" xfId="1072" xr:uid="{00000000-0005-0000-0000-000032040000}"/>
    <cellStyle name="Normalny 10 11" xfId="1073" xr:uid="{00000000-0005-0000-0000-000033040000}"/>
    <cellStyle name="Normalny 10 2" xfId="1074" xr:uid="{00000000-0005-0000-0000-000034040000}"/>
    <cellStyle name="Normalny 10 2 10" xfId="1075" xr:uid="{00000000-0005-0000-0000-000035040000}"/>
    <cellStyle name="Normalny 10 2 11" xfId="1076" xr:uid="{00000000-0005-0000-0000-000036040000}"/>
    <cellStyle name="Normalny 10 2 2" xfId="1077" xr:uid="{00000000-0005-0000-0000-000037040000}"/>
    <cellStyle name="Normalny 10 2 2 2" xfId="2053" xr:uid="{C1C2966B-9BBE-4B24-B3FB-65DA22613C0C}"/>
    <cellStyle name="Normalny 10 2 3" xfId="1078" xr:uid="{00000000-0005-0000-0000-000038040000}"/>
    <cellStyle name="Normalny 10 2 3 2" xfId="2055" xr:uid="{A95F8DC1-7B54-4C3D-B0CC-5B62C72CF8BD}"/>
    <cellStyle name="Normalny 10 2 3 3" xfId="2054" xr:uid="{483D122E-2055-4BD8-8F5C-3F67F451A971}"/>
    <cellStyle name="Normalny 10 2 4" xfId="1079" xr:uid="{00000000-0005-0000-0000-000039040000}"/>
    <cellStyle name="Normalny 10 2 4 2" xfId="2057" xr:uid="{D6CC3833-3093-48B8-814B-537F73BE4B84}"/>
    <cellStyle name="Normalny 10 2 4 3" xfId="2056" xr:uid="{33E804B9-248B-4385-829C-779789088AAE}"/>
    <cellStyle name="Normalny 10 2 5" xfId="1080" xr:uid="{00000000-0005-0000-0000-00003A040000}"/>
    <cellStyle name="Normalny 10 2 5 2" xfId="2058" xr:uid="{CEC05579-184F-4CFF-9CFA-9CC4BD5521A5}"/>
    <cellStyle name="Normalny 10 2 6" xfId="1081" xr:uid="{00000000-0005-0000-0000-00003B040000}"/>
    <cellStyle name="Normalny 10 2 7" xfId="1082" xr:uid="{00000000-0005-0000-0000-00003C040000}"/>
    <cellStyle name="Normalny 10 2 8" xfId="1083" xr:uid="{00000000-0005-0000-0000-00003D040000}"/>
    <cellStyle name="Normalny 10 2 9" xfId="1084" xr:uid="{00000000-0005-0000-0000-00003E040000}"/>
    <cellStyle name="Normalny 10 2_CHP" xfId="2059" xr:uid="{3A860658-5549-4261-922E-8084D25F12F5}"/>
    <cellStyle name="Normalny 10 3" xfId="1085" xr:uid="{00000000-0005-0000-0000-00003F040000}"/>
    <cellStyle name="Normalny 10 3 10" xfId="1086" xr:uid="{00000000-0005-0000-0000-000040040000}"/>
    <cellStyle name="Normalny 10 3 11" xfId="2876" xr:uid="{BA539898-FFE7-4842-A533-A2BAB9C07649}"/>
    <cellStyle name="Normalny 10 3 2" xfId="1087" xr:uid="{00000000-0005-0000-0000-000041040000}"/>
    <cellStyle name="Normalny 10 3 2 2" xfId="2060" xr:uid="{359BCDA0-935F-4037-8063-5EFB1B289020}"/>
    <cellStyle name="Normalny 10 3 3" xfId="1088" xr:uid="{00000000-0005-0000-0000-000042040000}"/>
    <cellStyle name="Normalny 10 3 4" xfId="1089" xr:uid="{00000000-0005-0000-0000-000043040000}"/>
    <cellStyle name="Normalny 10 3 4 2" xfId="2062" xr:uid="{1ABA9B72-7252-412F-B827-DF8B4C6A38BA}"/>
    <cellStyle name="Normalny 10 3 4 3" xfId="2878" xr:uid="{3C3BB22C-01A0-4658-976B-339597180C80}"/>
    <cellStyle name="Normalny 10 3 4 4" xfId="2877" xr:uid="{CFCB7E28-6A37-4F38-B2F8-651C373127F0}"/>
    <cellStyle name="Normalny 10 3 4 5" xfId="2061" xr:uid="{C8A66FBD-1398-4475-84B8-2C62F38AFB19}"/>
    <cellStyle name="Normalny 10 3 5" xfId="1090" xr:uid="{00000000-0005-0000-0000-000044040000}"/>
    <cellStyle name="Normalny 10 3 6" xfId="1091" xr:uid="{00000000-0005-0000-0000-000045040000}"/>
    <cellStyle name="Normalny 10 3 7" xfId="1092" xr:uid="{00000000-0005-0000-0000-000046040000}"/>
    <cellStyle name="Normalny 10 3 8" xfId="1093" xr:uid="{00000000-0005-0000-0000-000047040000}"/>
    <cellStyle name="Normalny 10 3 9" xfId="1094" xr:uid="{00000000-0005-0000-0000-000048040000}"/>
    <cellStyle name="Normalny 10 3_CHP" xfId="2063" xr:uid="{4F409C22-5498-42CD-8A64-EEFD38677A20}"/>
    <cellStyle name="Normalny 10 4" xfId="1095" xr:uid="{00000000-0005-0000-0000-000049040000}"/>
    <cellStyle name="Normalny 10 4 2" xfId="2064" xr:uid="{ADF0FA3F-F980-4D85-9CAD-8642B4079DA6}"/>
    <cellStyle name="Normalny 10 5" xfId="1096" xr:uid="{00000000-0005-0000-0000-00004A040000}"/>
    <cellStyle name="Normalny 10 6" xfId="1097" xr:uid="{00000000-0005-0000-0000-00004B040000}"/>
    <cellStyle name="Normalny 10 7" xfId="1098" xr:uid="{00000000-0005-0000-0000-00004C040000}"/>
    <cellStyle name="Normalny 10 8" xfId="1099" xr:uid="{00000000-0005-0000-0000-00004D040000}"/>
    <cellStyle name="Normalny 10 9" xfId="1100" xr:uid="{00000000-0005-0000-0000-00004E040000}"/>
    <cellStyle name="Normalny 11" xfId="1101" xr:uid="{00000000-0005-0000-0000-00004F040000}"/>
    <cellStyle name="Normalny 11 10" xfId="1102" xr:uid="{00000000-0005-0000-0000-000050040000}"/>
    <cellStyle name="Normalny 11 11" xfId="1103" xr:uid="{00000000-0005-0000-0000-000051040000}"/>
    <cellStyle name="Normalny 11 12" xfId="1104" xr:uid="{00000000-0005-0000-0000-000052040000}"/>
    <cellStyle name="Normalny 11 13" xfId="1105" xr:uid="{00000000-0005-0000-0000-000053040000}"/>
    <cellStyle name="Normalny 11 14" xfId="1106" xr:uid="{00000000-0005-0000-0000-000054040000}"/>
    <cellStyle name="Normalny 11 2" xfId="1107" xr:uid="{00000000-0005-0000-0000-000055040000}"/>
    <cellStyle name="Normalny 11 2 10" xfId="1108" xr:uid="{00000000-0005-0000-0000-000056040000}"/>
    <cellStyle name="Normalny 11 2 2" xfId="1109" xr:uid="{00000000-0005-0000-0000-000057040000}"/>
    <cellStyle name="Normalny 11 2 2 2" xfId="2066" xr:uid="{A7CD0B6E-3E4D-4BF7-909E-8D894A401B74}"/>
    <cellStyle name="Normalny 11 2 2 3" xfId="2065" xr:uid="{FA6E2076-EA25-4FBE-AC11-F80CF60E942F}"/>
    <cellStyle name="Normalny 11 2 3" xfId="1110" xr:uid="{00000000-0005-0000-0000-000058040000}"/>
    <cellStyle name="Normalny 11 2 3 2" xfId="2068" xr:uid="{999305D6-E338-4E9A-A0C3-25EC5517F32C}"/>
    <cellStyle name="Normalny 11 2 3 3" xfId="2067" xr:uid="{2306773E-57CF-4E2D-BE75-2A6DF3858497}"/>
    <cellStyle name="Normalny 11 2 4" xfId="1111" xr:uid="{00000000-0005-0000-0000-000059040000}"/>
    <cellStyle name="Normalny 11 2 5" xfId="1112" xr:uid="{00000000-0005-0000-0000-00005A040000}"/>
    <cellStyle name="Normalny 11 2 6" xfId="1113" xr:uid="{00000000-0005-0000-0000-00005B040000}"/>
    <cellStyle name="Normalny 11 2 7" xfId="1114" xr:uid="{00000000-0005-0000-0000-00005C040000}"/>
    <cellStyle name="Normalny 11 2 8" xfId="1115" xr:uid="{00000000-0005-0000-0000-00005D040000}"/>
    <cellStyle name="Normalny 11 2 9" xfId="1116" xr:uid="{00000000-0005-0000-0000-00005E040000}"/>
    <cellStyle name="Normalny 11 2_COM_BND" xfId="2069" xr:uid="{1932FD31-80B8-4B1F-921E-32D5E1D22714}"/>
    <cellStyle name="Normalny 11 3" xfId="1117" xr:uid="{00000000-0005-0000-0000-00005F040000}"/>
    <cellStyle name="Normalny 11 3 10" xfId="1118" xr:uid="{00000000-0005-0000-0000-000060040000}"/>
    <cellStyle name="Normalny 11 3 2" xfId="1119" xr:uid="{00000000-0005-0000-0000-000061040000}"/>
    <cellStyle name="Normalny 11 3 2 2" xfId="1120" xr:uid="{00000000-0005-0000-0000-000062040000}"/>
    <cellStyle name="Normalny 11 3 2 2 2" xfId="2072" xr:uid="{DD17E7AD-EEB6-45B4-9B58-7198D6F6478C}"/>
    <cellStyle name="Normalny 11 3 2 2 3" xfId="2071" xr:uid="{76F87BB6-2412-46DC-83FE-E7B2DF33628C}"/>
    <cellStyle name="Normalny 11 3 2 3" xfId="1121" xr:uid="{00000000-0005-0000-0000-000063040000}"/>
    <cellStyle name="Normalny 11 3 2 3 2" xfId="2074" xr:uid="{9A74EE4D-F3D5-4FE4-B383-E23BE6FBDF80}"/>
    <cellStyle name="Normalny 11 3 2 3 3" xfId="2073" xr:uid="{43F698CD-19D4-4EAF-AAF3-6E699FB62ED8}"/>
    <cellStyle name="Normalny 11 3 2 4" xfId="2075" xr:uid="{4352F67B-D618-4716-BF07-51830AEEAF30}"/>
    <cellStyle name="Normalny 11 3 2 4 2" xfId="2076" xr:uid="{0A29EAE4-678F-4772-9CA4-1607C1789D1D}"/>
    <cellStyle name="Normalny 11 3 2 5" xfId="2077" xr:uid="{B8D23449-F426-4508-8A5A-9133D3E19054}"/>
    <cellStyle name="Normalny 11 3 2 6" xfId="2070" xr:uid="{9139DECB-0DAC-40FC-BEEC-2532AAA6D310}"/>
    <cellStyle name="Normalny 11 3 2_CHP" xfId="2078" xr:uid="{C43B0CC4-9C17-4408-8C91-EA27162F099F}"/>
    <cellStyle name="Normalny 11 3 3" xfId="1122" xr:uid="{00000000-0005-0000-0000-000064040000}"/>
    <cellStyle name="Normalny 11 3 3 2" xfId="2080" xr:uid="{528848B1-E41A-41E6-B7DB-C7EE26BE82BB}"/>
    <cellStyle name="Normalny 11 3 3 3" xfId="2079" xr:uid="{A587E815-8F11-43FB-ACE6-7CCA25514C03}"/>
    <cellStyle name="Normalny 11 3 4" xfId="1123" xr:uid="{00000000-0005-0000-0000-000065040000}"/>
    <cellStyle name="Normalny 11 3 5" xfId="1124" xr:uid="{00000000-0005-0000-0000-000066040000}"/>
    <cellStyle name="Normalny 11 3 6" xfId="1125" xr:uid="{00000000-0005-0000-0000-000067040000}"/>
    <cellStyle name="Normalny 11 3 7" xfId="1126" xr:uid="{00000000-0005-0000-0000-000068040000}"/>
    <cellStyle name="Normalny 11 3 8" xfId="1127" xr:uid="{00000000-0005-0000-0000-000069040000}"/>
    <cellStyle name="Normalny 11 3 9" xfId="1128" xr:uid="{00000000-0005-0000-0000-00006A040000}"/>
    <cellStyle name="Normalny 11 3_COM_BND" xfId="2081" xr:uid="{311C3D89-CFBB-4406-95CB-A469026C2A4C}"/>
    <cellStyle name="Normalny 11 4" xfId="1129" xr:uid="{00000000-0005-0000-0000-00006B040000}"/>
    <cellStyle name="Normalny 11 4 2" xfId="1130" xr:uid="{00000000-0005-0000-0000-00006C040000}"/>
    <cellStyle name="Normalny 11 4 2 2" xfId="2084" xr:uid="{78A9BB41-452F-4EF7-B9D2-A8B2F8DCF6DB}"/>
    <cellStyle name="Normalny 11 4 2 3" xfId="2083" xr:uid="{0CAF0B74-9D26-45DD-B118-54E43A466234}"/>
    <cellStyle name="Normalny 11 4 3" xfId="1131" xr:uid="{00000000-0005-0000-0000-00006D040000}"/>
    <cellStyle name="Normalny 11 4 3 2" xfId="2086" xr:uid="{865C86DD-5D6B-4434-996E-79160FCF023A}"/>
    <cellStyle name="Normalny 11 4 3 3" xfId="2085" xr:uid="{21DF6B4B-34A3-40D2-9420-A18566F3C779}"/>
    <cellStyle name="Normalny 11 4 4" xfId="2087" xr:uid="{4B75A46E-F776-460D-A6B3-A7A93F807B7C}"/>
    <cellStyle name="Normalny 11 4 4 2" xfId="2088" xr:uid="{39790E47-7496-4BE5-8116-397D9543B2BE}"/>
    <cellStyle name="Normalny 11 4 5" xfId="2089" xr:uid="{CB928FDD-24A3-4DC0-8D03-82F774C4F55F}"/>
    <cellStyle name="Normalny 11 4 6" xfId="2082" xr:uid="{189C5810-7B2D-4B6D-B851-97963D6BB081}"/>
    <cellStyle name="Normalny 11 4_CHP" xfId="2090" xr:uid="{DD159CF6-1739-4AD5-B3B7-88E5092629CB}"/>
    <cellStyle name="Normalny 11 5" xfId="1132" xr:uid="{00000000-0005-0000-0000-00006E040000}"/>
    <cellStyle name="Normalny 11 5 2" xfId="1133" xr:uid="{00000000-0005-0000-0000-00006F040000}"/>
    <cellStyle name="Normalny 11 5 2 2" xfId="2093" xr:uid="{9BB8B1CB-279E-405F-9F0B-504D0EC6B436}"/>
    <cellStyle name="Normalny 11 5 2 3" xfId="2092" xr:uid="{0C85987D-27A8-4900-96E2-583CA15431E4}"/>
    <cellStyle name="Normalny 11 5 3" xfId="1134" xr:uid="{00000000-0005-0000-0000-000070040000}"/>
    <cellStyle name="Normalny 11 5 3 2" xfId="2095" xr:uid="{49E6163F-6072-4017-A059-9D1539EA7F0F}"/>
    <cellStyle name="Normalny 11 5 3 3" xfId="2094" xr:uid="{6E217DF2-5415-4C8D-8755-CCD0E5DF3C86}"/>
    <cellStyle name="Normalny 11 5 4" xfId="2096" xr:uid="{0AC1C98D-BB56-46D0-800B-309157BF12AB}"/>
    <cellStyle name="Normalny 11 5 4 2" xfId="2097" xr:uid="{1429E2A9-D938-4986-ADF8-118701DE6676}"/>
    <cellStyle name="Normalny 11 5 5" xfId="2098" xr:uid="{CE2BE4E4-254E-45BC-95A3-DE087717D7E8}"/>
    <cellStyle name="Normalny 11 5 6" xfId="2091" xr:uid="{8A08E465-C1DC-4DE6-806F-08172C20393C}"/>
    <cellStyle name="Normalny 11 5_CHP" xfId="2099" xr:uid="{F4EC2338-7954-4B2E-B610-96488E5EAD24}"/>
    <cellStyle name="Normalny 11 6" xfId="1135" xr:uid="{00000000-0005-0000-0000-000071040000}"/>
    <cellStyle name="Normalny 11 6 2" xfId="2101" xr:uid="{3C196ABE-B5FF-4435-A16D-CFF4332BEADD}"/>
    <cellStyle name="Normalny 11 6 2 2" xfId="2102" xr:uid="{97730C6D-1614-4D9C-B2E2-2913E02B2C59}"/>
    <cellStyle name="Normalny 11 6 3" xfId="2103" xr:uid="{A345A217-A8A1-4ACC-8BFA-6077E6364DFF}"/>
    <cellStyle name="Normalny 11 6 3 2" xfId="2104" xr:uid="{6734A716-8471-4651-AEC4-EAFA48B68E64}"/>
    <cellStyle name="Normalny 11 6 4" xfId="2105" xr:uid="{8373CAAE-7998-4563-8ECE-559694132D8C}"/>
    <cellStyle name="Normalny 11 6 5" xfId="2100" xr:uid="{F3EF60AF-4530-49F6-A891-EEABFA1F62C2}"/>
    <cellStyle name="Normalny 11 6_CHP" xfId="2106" xr:uid="{6FFEF7E8-8A59-4788-8E6E-BE3F4286515E}"/>
    <cellStyle name="Normalny 11 7" xfId="1136" xr:uid="{00000000-0005-0000-0000-000072040000}"/>
    <cellStyle name="Normalny 11 7 2" xfId="2108" xr:uid="{69BA2027-94E4-4E1B-ACC9-29A148838AB2}"/>
    <cellStyle name="Normalny 11 7 3" xfId="2107" xr:uid="{C8F6A3E2-549D-43E8-8849-6F4F935A0491}"/>
    <cellStyle name="Normalny 11 8" xfId="1137" xr:uid="{00000000-0005-0000-0000-000073040000}"/>
    <cellStyle name="Normalny 11 8 2" xfId="2109" xr:uid="{5C7E4DE4-2227-4978-AEF5-8CD296664EA2}"/>
    <cellStyle name="Normalny 11 9" xfId="1138" xr:uid="{00000000-0005-0000-0000-000074040000}"/>
    <cellStyle name="Normalny 11_CHP" xfId="2110" xr:uid="{0CC99B22-B750-49A0-9A07-1DECB229AE59}"/>
    <cellStyle name="Normalny 12" xfId="1139" xr:uid="{00000000-0005-0000-0000-000075040000}"/>
    <cellStyle name="Normalny 12 10" xfId="2879" xr:uid="{50F6D65F-4D97-4F7E-BD23-F0F795246109}"/>
    <cellStyle name="Normalny 12 11" xfId="2111" xr:uid="{F4CE7911-715D-4D87-951A-E6DA2889EC66}"/>
    <cellStyle name="Normalny 12 2" xfId="1140" xr:uid="{00000000-0005-0000-0000-000076040000}"/>
    <cellStyle name="Normalny 12 2 10" xfId="2880" xr:uid="{EB3D9CA6-520E-4ED8-ADAF-B2D28F525275}"/>
    <cellStyle name="Normalny 12 2 11" xfId="2112" xr:uid="{644EE0BF-ED34-4FF6-8429-9647DE5BDA76}"/>
    <cellStyle name="Normalny 12 2 2" xfId="1141" xr:uid="{00000000-0005-0000-0000-000077040000}"/>
    <cellStyle name="Normalny 12 2 2 2" xfId="2881" xr:uid="{C251A705-3270-4833-B0C9-F55E83583396}"/>
    <cellStyle name="Normalny 12 2 2 3" xfId="2113" xr:uid="{C6F91ACC-D43A-4D1A-A37B-50C4633E11BC}"/>
    <cellStyle name="Normalny 12 2 3" xfId="1142" xr:uid="{00000000-0005-0000-0000-000078040000}"/>
    <cellStyle name="Normalny 12 2 4" xfId="1143" xr:uid="{00000000-0005-0000-0000-000079040000}"/>
    <cellStyle name="Normalny 12 2 5" xfId="1144" xr:uid="{00000000-0005-0000-0000-00007A040000}"/>
    <cellStyle name="Normalny 12 2 6" xfId="1145" xr:uid="{00000000-0005-0000-0000-00007B040000}"/>
    <cellStyle name="Normalny 12 2 7" xfId="1146" xr:uid="{00000000-0005-0000-0000-00007C040000}"/>
    <cellStyle name="Normalny 12 2 8" xfId="1147" xr:uid="{00000000-0005-0000-0000-00007D040000}"/>
    <cellStyle name="Normalny 12 2 9" xfId="2882" xr:uid="{3A21BC51-9054-4EF7-8682-1A57F7D69ACE}"/>
    <cellStyle name="Normalny 12 3" xfId="1148" xr:uid="{00000000-0005-0000-0000-00007E040000}"/>
    <cellStyle name="Normalny 12 3 2" xfId="2115" xr:uid="{D7A50FA9-4B2A-4033-8C5E-B07A8675CA33}"/>
    <cellStyle name="Normalny 12 3 3" xfId="2883" xr:uid="{746797FB-293A-4F92-BA0E-18F5B1D6DE6A}"/>
    <cellStyle name="Normalny 12 3 4" xfId="2114" xr:uid="{48341128-442E-4561-ACC1-D7F5ACC04547}"/>
    <cellStyle name="Normalny 12 3 4 2" xfId="26181" xr:uid="{48E35722-C47E-48E7-B0B2-D347A9EBB78A}"/>
    <cellStyle name="Normalny 12 3 4 2 2" xfId="27399" xr:uid="{1222F2D2-0A2B-481F-B9F2-DFA0E1F59A6A}"/>
    <cellStyle name="Normalny 12 3 4 3" xfId="25803" xr:uid="{FE8D5504-A082-44FE-9B46-3A0255C389CC}"/>
    <cellStyle name="Normalny 12 3 4 4" xfId="26503" xr:uid="{68948C03-1497-4EC4-A570-ED9BB567801F}"/>
    <cellStyle name="Normalny 12 4" xfId="1149" xr:uid="{00000000-0005-0000-0000-00007F040000}"/>
    <cellStyle name="Normalny 12 4 2" xfId="2885" xr:uid="{09086365-60BC-45ED-8379-E9CDF0CCBBF2}"/>
    <cellStyle name="Normalny 12 4 2 2" xfId="26322" xr:uid="{6618E74B-A560-407E-8863-3DDB8F0683AF}"/>
    <cellStyle name="Normalny 12 4 2 2 2" xfId="27540" xr:uid="{6C1D0550-4FE8-4967-BA02-502240ACD310}"/>
    <cellStyle name="Normalny 12 4 2 3" xfId="25989" xr:uid="{FDF317D9-A810-4373-B0F4-1807FC5F4500}"/>
    <cellStyle name="Normalny 12 4 2 4" xfId="26644" xr:uid="{2553BDDA-4C15-4625-B277-D08AD58E9074}"/>
    <cellStyle name="Normalny 12 4 3" xfId="2884" xr:uid="{BB1B33E0-2094-4545-83E9-FDD032717259}"/>
    <cellStyle name="Normalny 12 4 4" xfId="2116" xr:uid="{44450063-53D8-4E8A-B517-D012FD2816A8}"/>
    <cellStyle name="Normalny 12 4 4 2" xfId="26182" xr:uid="{D0482694-9831-4399-9536-AA542F1CB9E7}"/>
    <cellStyle name="Normalny 12 4 4 2 2" xfId="27400" xr:uid="{E8225504-870D-4AD4-B51F-DBCDA30C307F}"/>
    <cellStyle name="Normalny 12 4 4 3" xfId="25804" xr:uid="{7E0907DD-23F0-4782-B8C4-0C6156E6C8F7}"/>
    <cellStyle name="Normalny 12 4 4 4" xfId="26504" xr:uid="{FD7B9711-F11F-4330-9A70-4BA2A62F9184}"/>
    <cellStyle name="Normalny 12 5" xfId="1150" xr:uid="{00000000-0005-0000-0000-000080040000}"/>
    <cellStyle name="Normalny 12 5 2" xfId="2886" xr:uid="{7DCB5062-A385-4995-A431-DD586CD1A466}"/>
    <cellStyle name="Normalny 12 6" xfId="1151" xr:uid="{00000000-0005-0000-0000-000081040000}"/>
    <cellStyle name="Normalny 12 6 2" xfId="2887" xr:uid="{4781DF89-3059-423D-8BB0-935B0FCAC228}"/>
    <cellStyle name="Normalny 12 7" xfId="1152" xr:uid="{00000000-0005-0000-0000-000082040000}"/>
    <cellStyle name="Normalny 12 7 2" xfId="2888" xr:uid="{9CFFB354-07FF-4F79-9085-FF5AD0ACB2F5}"/>
    <cellStyle name="Normalny 12 8" xfId="1153" xr:uid="{00000000-0005-0000-0000-000083040000}"/>
    <cellStyle name="Normalny 12 8 2" xfId="2889" xr:uid="{A0427CBD-1F16-4011-A977-E4AF80E5ACC5}"/>
    <cellStyle name="Normalny 12 9" xfId="1154" xr:uid="{00000000-0005-0000-0000-000084040000}"/>
    <cellStyle name="Normalny 12 9 2" xfId="2890" xr:uid="{B4B54E69-309B-4EA2-B944-2DA505197686}"/>
    <cellStyle name="Normalny 13" xfId="1155" xr:uid="{00000000-0005-0000-0000-000085040000}"/>
    <cellStyle name="Normalny 13 10" xfId="1156" xr:uid="{00000000-0005-0000-0000-000086040000}"/>
    <cellStyle name="Normalny 13 10 2" xfId="2118" xr:uid="{85A6111F-CE72-4276-B740-313972D6D1B0}"/>
    <cellStyle name="Normalny 13 10 3" xfId="2119" xr:uid="{83D0A4A0-A5EF-4FC2-B98B-C730D781C507}"/>
    <cellStyle name="Normalny 13 10 3 2" xfId="2120" xr:uid="{7B65339F-467A-4CB8-8982-02B3DE021458}"/>
    <cellStyle name="Normalny 13 10 4" xfId="2121" xr:uid="{EADEFEC1-2E94-4C8E-926B-3D80C1183C14}"/>
    <cellStyle name="Normalny 13 10_CHP" xfId="2122" xr:uid="{70596AFA-1419-4123-BF0B-5B2F082EAE3E}"/>
    <cellStyle name="Normalny 13 11" xfId="1157" xr:uid="{00000000-0005-0000-0000-000087040000}"/>
    <cellStyle name="Normalny 13 11 2" xfId="2892" xr:uid="{53DE5D82-7707-42B8-91B2-DA313EC3AC23}"/>
    <cellStyle name="Normalny 13 11 3" xfId="2891" xr:uid="{448E324E-253E-49B4-8784-150EC3BB85FF}"/>
    <cellStyle name="Normalny 13 11 4" xfId="2123" xr:uid="{C00374D4-EDE9-459B-9865-C90D6F69507B}"/>
    <cellStyle name="Normalny 13 12" xfId="1158" xr:uid="{00000000-0005-0000-0000-000088040000}"/>
    <cellStyle name="Normalny 13 12 2" xfId="2125" xr:uid="{43CD0AA5-05D0-4F19-8078-E3DD479EE135}"/>
    <cellStyle name="Normalny 13 12 2 2" xfId="2894" xr:uid="{3CBDE44C-411A-46A8-9B00-8C4F7810AFDB}"/>
    <cellStyle name="Normalny 13 12 2 2 2" xfId="26323" xr:uid="{3355C8D6-6C78-44E5-AFF6-D5CBD6297246}"/>
    <cellStyle name="Normalny 13 12 2 2 2 2" xfId="27541" xr:uid="{E1CC9B95-A8C5-4060-9734-D9BBF3DDDA65}"/>
    <cellStyle name="Normalny 13 12 2 2 3" xfId="25990" xr:uid="{43CB1C14-7DFA-43EF-877F-5BF39C011519}"/>
    <cellStyle name="Normalny 13 12 2 2 4" xfId="26645" xr:uid="{B27CEA95-5402-48DA-8C22-106F6FD8DA7B}"/>
    <cellStyle name="Normalny 13 12 2 3" xfId="26184" xr:uid="{957AC57F-2619-43F1-A983-392804C4FD3A}"/>
    <cellStyle name="Normalny 13 12 2 3 2" xfId="27402" xr:uid="{1C74D597-B870-44B2-96D4-2AF4613DEA79}"/>
    <cellStyle name="Normalny 13 12 2 4" xfId="25806" xr:uid="{5D41770C-E3F1-4F72-92AC-800E54034D02}"/>
    <cellStyle name="Normalny 13 12 2 5" xfId="26506" xr:uid="{A32620EF-DB12-4207-BD5E-F6D633D37C7B}"/>
    <cellStyle name="Normalny 13 12 3" xfId="2126" xr:uid="{4496A0D4-8B4F-48D9-B2D4-B18D8A7C9D89}"/>
    <cellStyle name="Normalny 13 12 4" xfId="2895" xr:uid="{7FA0325D-9112-44AD-B09B-F0BABBD22EB5}"/>
    <cellStyle name="Normalny 13 12 5" xfId="2893" xr:uid="{965B8BBF-5DB5-42C0-A797-2598E5EAE868}"/>
    <cellStyle name="Normalny 13 12 6" xfId="2124" xr:uid="{8FCB2EC4-CCB9-4E26-8251-6FA098899412}"/>
    <cellStyle name="Normalny 13 13" xfId="1159" xr:uid="{00000000-0005-0000-0000-000089040000}"/>
    <cellStyle name="Normalny 13 13 2" xfId="2128" xr:uid="{043EAC9F-4D96-47CC-9599-EE8E027B1459}"/>
    <cellStyle name="Normalny 13 13 2 2" xfId="2897" xr:uid="{4639602F-FC8B-4F49-899E-E3642F9FD77E}"/>
    <cellStyle name="Normalny 13 13 2 2 2" xfId="26324" xr:uid="{DBA3CABF-4989-40DA-BBC1-AAA2A039A727}"/>
    <cellStyle name="Normalny 13 13 2 2 2 2" xfId="27542" xr:uid="{AE5F7C0E-1E92-4E03-A94E-B8C37C110CD8}"/>
    <cellStyle name="Normalny 13 13 2 2 3" xfId="25991" xr:uid="{DB37A6A4-1553-4E71-AAFD-0C18FD062ADC}"/>
    <cellStyle name="Normalny 13 13 2 2 4" xfId="26646" xr:uid="{6316FC94-B994-4CD3-8EC7-ED5878927171}"/>
    <cellStyle name="Normalny 13 13 2 3" xfId="26185" xr:uid="{C5E1AE70-CF95-4FE9-BB40-18C4F1AA564C}"/>
    <cellStyle name="Normalny 13 13 2 3 2" xfId="27403" xr:uid="{29F79B22-2398-408C-A045-A3DF53FB6BB4}"/>
    <cellStyle name="Normalny 13 13 2 4" xfId="25807" xr:uid="{AD169E1C-8AA2-46B4-8CC5-28E99E43A368}"/>
    <cellStyle name="Normalny 13 13 2 5" xfId="26507" xr:uid="{38A15854-0F0B-4355-952F-31FA20C7BC9F}"/>
    <cellStyle name="Normalny 13 13 3" xfId="2129" xr:uid="{E786F521-04BB-4C2A-92C5-C3CC42ED00DA}"/>
    <cellStyle name="Normalny 13 13 4" xfId="2898" xr:uid="{BB21C288-B0C3-4D75-AAF4-87149BA96C91}"/>
    <cellStyle name="Normalny 13 13 5" xfId="2896" xr:uid="{B294C9AC-7780-4D10-BCDB-70F83418E191}"/>
    <cellStyle name="Normalny 13 13 6" xfId="2127" xr:uid="{28C2F3F7-BFB7-4C22-82A0-20C64E68EB73}"/>
    <cellStyle name="Normalny 13 14" xfId="1160" xr:uid="{00000000-0005-0000-0000-00008A040000}"/>
    <cellStyle name="Normalny 13 14 2" xfId="2900" xr:uid="{F7EDFCBB-E81C-4E48-8E7A-69DD27760842}"/>
    <cellStyle name="Normalny 13 14 2 2" xfId="26325" xr:uid="{8F60C310-A378-4AE5-ABDC-5A88E0D8F819}"/>
    <cellStyle name="Normalny 13 14 2 2 2" xfId="27543" xr:uid="{8D8ADFA0-1ED0-4E32-B460-AB920AFAAF08}"/>
    <cellStyle name="Normalny 13 14 2 3" xfId="25992" xr:uid="{EBDFFB9C-0A91-41D3-AF6E-1A13A90DC3CC}"/>
    <cellStyle name="Normalny 13 14 2 4" xfId="26647" xr:uid="{AE51F61C-2E15-422E-87A4-688488E0CDFE}"/>
    <cellStyle name="Normalny 13 14 3" xfId="2899" xr:uid="{926B80B6-F3E6-4720-BE36-A872B0803C60}"/>
    <cellStyle name="Normalny 13 14 4" xfId="2130" xr:uid="{733B9A13-7E32-4791-A578-BD3C5AB8689C}"/>
    <cellStyle name="Normalny 13 14 4 2" xfId="26186" xr:uid="{780CADAC-6B94-49CD-AA23-3C2DFB5EB5BC}"/>
    <cellStyle name="Normalny 13 14 4 2 2" xfId="27404" xr:uid="{0F46FC60-F0B6-4541-813E-39B61B45DA5E}"/>
    <cellStyle name="Normalny 13 14 4 3" xfId="25808" xr:uid="{0424D023-52D4-47BA-AF78-10BB68BB4795}"/>
    <cellStyle name="Normalny 13 14 4 4" xfId="26508" xr:uid="{399FBEB7-8096-4EF7-A5F5-8F05C65023C7}"/>
    <cellStyle name="Normalny 13 15" xfId="1161" xr:uid="{00000000-0005-0000-0000-00008B040000}"/>
    <cellStyle name="Normalny 13 15 2" xfId="2132" xr:uid="{41E14EB0-0E07-4A58-8D28-DECE2A70678B}"/>
    <cellStyle name="Normalny 13 15 2 2" xfId="2902" xr:uid="{7FBC63D1-63B6-4C07-8AA6-58D480243C72}"/>
    <cellStyle name="Normalny 13 15 2 2 2" xfId="26326" xr:uid="{A695D674-7BA8-4B4C-8095-CADCFD76646F}"/>
    <cellStyle name="Normalny 13 15 2 2 2 2" xfId="27544" xr:uid="{4DFB28C2-785C-460F-B51D-7A07EF187BDB}"/>
    <cellStyle name="Normalny 13 15 2 2 3" xfId="25993" xr:uid="{78CA885E-83B4-491F-82F1-EB6B3F80C4BD}"/>
    <cellStyle name="Normalny 13 15 2 2 4" xfId="26648" xr:uid="{FEDC0C3F-780E-4570-A0DD-E235969F6D68}"/>
    <cellStyle name="Normalny 13 15 2 3" xfId="26187" xr:uid="{8D5FB3CA-4216-4294-994F-14610DAEECC0}"/>
    <cellStyle name="Normalny 13 15 2 3 2" xfId="27405" xr:uid="{E0E9023B-EC6A-4E9E-AF7B-63B507BA2407}"/>
    <cellStyle name="Normalny 13 15 2 4" xfId="25809" xr:uid="{75D13539-5F23-48B1-B731-7B4E58999F70}"/>
    <cellStyle name="Normalny 13 15 2 5" xfId="26509" xr:uid="{C47C7B76-3519-41A9-B4A4-5D5FB172CE1E}"/>
    <cellStyle name="Normalny 13 15 3" xfId="2133" xr:uid="{7A7E4CF0-52B0-4D29-BB5A-CFA31FC10C39}"/>
    <cellStyle name="Normalny 13 15 4" xfId="2903" xr:uid="{8C64D79C-BCC3-4C3F-ACAD-8F8EA3682AF8}"/>
    <cellStyle name="Normalny 13 15 5" xfId="2901" xr:uid="{04BC188A-BA4B-4A00-9ED7-21C939A722CD}"/>
    <cellStyle name="Normalny 13 15 6" xfId="2131" xr:uid="{035E4AE3-87C2-47FB-B25E-73CFD158DB05}"/>
    <cellStyle name="Normalny 13 16" xfId="1162" xr:uid="{00000000-0005-0000-0000-00008C040000}"/>
    <cellStyle name="Normalny 13 16 2" xfId="2135" xr:uid="{6DBB9C01-7F48-4113-8F40-754C1B03ED20}"/>
    <cellStyle name="Normalny 13 16 2 2" xfId="2905" xr:uid="{444EEE5C-C60B-4D2B-B200-2664D9FE97F7}"/>
    <cellStyle name="Normalny 13 16 2 2 2" xfId="26327" xr:uid="{0F38A97A-93F7-40CC-A24D-FFB29B785140}"/>
    <cellStyle name="Normalny 13 16 2 2 2 2" xfId="27545" xr:uid="{B3A812BC-CB7E-4F93-8211-0BDFEBFD3354}"/>
    <cellStyle name="Normalny 13 16 2 2 3" xfId="25994" xr:uid="{849FC35A-F726-482E-A829-633073D43833}"/>
    <cellStyle name="Normalny 13 16 2 2 4" xfId="26649" xr:uid="{8B79F211-FA6B-4315-A1D7-E429344E33C0}"/>
    <cellStyle name="Normalny 13 16 2 3" xfId="26188" xr:uid="{E995EA48-1491-4436-A2DD-4B6EB8712B78}"/>
    <cellStyle name="Normalny 13 16 2 3 2" xfId="27406" xr:uid="{4A6529AC-89FA-47D8-9E43-33B7CCBC5D73}"/>
    <cellStyle name="Normalny 13 16 2 4" xfId="25810" xr:uid="{ABA83A39-03CA-4847-B133-8449CE1D4980}"/>
    <cellStyle name="Normalny 13 16 2 5" xfId="26510" xr:uid="{E3F7ABE6-DD10-4DE2-971A-BEBECEBA8E92}"/>
    <cellStyle name="Normalny 13 16 3" xfId="2136" xr:uid="{7C3E1183-3B33-4DA9-BF31-7C80B91D08CD}"/>
    <cellStyle name="Normalny 13 16 4" xfId="2906" xr:uid="{698AD32E-B6DD-4C76-878B-E1888756248F}"/>
    <cellStyle name="Normalny 13 16 5" xfId="2904" xr:uid="{87BE1F41-14FC-432B-B29E-518F413457E3}"/>
    <cellStyle name="Normalny 13 16 6" xfId="2134" xr:uid="{5C7416C7-F474-411E-9DAD-B27C387F63DB}"/>
    <cellStyle name="Normalny 13 17" xfId="1163" xr:uid="{00000000-0005-0000-0000-00008D040000}"/>
    <cellStyle name="Normalny 13 17 2" xfId="2138" xr:uid="{053ED883-1354-4939-8B51-69E8424C590A}"/>
    <cellStyle name="Normalny 13 17 2 2" xfId="2908" xr:uid="{E987ECF5-0C17-46F1-9D76-75768A25048C}"/>
    <cellStyle name="Normalny 13 17 2 2 2" xfId="26328" xr:uid="{E9A107A1-4E56-40A0-9B1E-B620DD85F7CE}"/>
    <cellStyle name="Normalny 13 17 2 2 2 2" xfId="27546" xr:uid="{E83D9C65-478F-4483-BA94-541623E397A9}"/>
    <cellStyle name="Normalny 13 17 2 2 3" xfId="25995" xr:uid="{BB8C3CD8-96FD-46D8-8547-8DBDC507AE90}"/>
    <cellStyle name="Normalny 13 17 2 2 4" xfId="26650" xr:uid="{9E2CD4A7-C65D-41DD-B425-90A7ED6C8B54}"/>
    <cellStyle name="Normalny 13 17 2 3" xfId="26189" xr:uid="{96F9C6F5-0D95-472A-B9DA-5FF02C2F86EB}"/>
    <cellStyle name="Normalny 13 17 2 3 2" xfId="27407" xr:uid="{F5B80AE5-D0F5-4452-A68B-3A16B42875D3}"/>
    <cellStyle name="Normalny 13 17 2 4" xfId="25811" xr:uid="{441BF006-ADD8-40D5-9C03-2C2FF4249105}"/>
    <cellStyle name="Normalny 13 17 2 5" xfId="26511" xr:uid="{5D28A121-6561-4905-8F44-C84ED934022C}"/>
    <cellStyle name="Normalny 13 17 3" xfId="2139" xr:uid="{5FC1B30E-06A7-4607-8976-96E45DB3072C}"/>
    <cellStyle name="Normalny 13 17 4" xfId="2909" xr:uid="{8B9C4B6B-107A-4416-A2CE-F585A5A55AEC}"/>
    <cellStyle name="Normalny 13 17 5" xfId="2907" xr:uid="{A29968AD-BA1F-4C8E-A8B2-1E62D5DF3BF8}"/>
    <cellStyle name="Normalny 13 17 6" xfId="2137" xr:uid="{9BDEE9DA-498C-4664-8CA5-CEE650C124A1}"/>
    <cellStyle name="Normalny 13 18" xfId="2140" xr:uid="{7274507E-E022-41E5-83F2-97B94C37C473}"/>
    <cellStyle name="Normalny 13 18 2" xfId="2141" xr:uid="{1E16EFE7-DE66-4A7E-A88A-4C306228F72C}"/>
    <cellStyle name="Normalny 13 18 2 2" xfId="2911" xr:uid="{75B111BA-28F3-4E93-B158-99078E0BDCE5}"/>
    <cellStyle name="Normalny 13 18 2 2 2" xfId="26329" xr:uid="{7F17AE51-E521-4ADE-B5FC-57179B707AA7}"/>
    <cellStyle name="Normalny 13 18 2 2 2 2" xfId="27547" xr:uid="{2E0D890A-B2C4-4862-ABBE-4D2B9E46206D}"/>
    <cellStyle name="Normalny 13 18 2 2 3" xfId="25996" xr:uid="{D2D466EE-3C63-411A-9694-555C084F2DF1}"/>
    <cellStyle name="Normalny 13 18 2 2 4" xfId="26651" xr:uid="{301D958C-3191-44D5-9B8D-200C5DD97796}"/>
    <cellStyle name="Normalny 13 18 2 3" xfId="26190" xr:uid="{F1E6A94F-913E-4D05-B5F0-1E8338D46715}"/>
    <cellStyle name="Normalny 13 18 2 3 2" xfId="27408" xr:uid="{2A9D7448-5171-47B8-8959-E81FD4FEE009}"/>
    <cellStyle name="Normalny 13 18 2 4" xfId="25813" xr:uid="{30703D75-B449-4E59-9E11-A746A8CC74DC}"/>
    <cellStyle name="Normalny 13 18 2 5" xfId="26512" xr:uid="{5E597A86-2D04-43B3-A95A-56BA138D6FEA}"/>
    <cellStyle name="Normalny 13 18 3" xfId="2142" xr:uid="{4469C9CF-3148-4C33-A625-461FA2A710B2}"/>
    <cellStyle name="Normalny 13 18 4" xfId="2912" xr:uid="{430AE1B4-ADC4-4198-9D31-5A97EC8CF359}"/>
    <cellStyle name="Normalny 13 18 5" xfId="2910" xr:uid="{5278D688-B1CA-4A38-81DD-8D73D29F2912}"/>
    <cellStyle name="Normalny 13 18 6" xfId="25812" xr:uid="{D40D0CB9-3251-438A-9656-00ECBEA93F2E}"/>
    <cellStyle name="Normalny 13 19" xfId="2143" xr:uid="{C8FADCA4-AF71-4308-8C8D-BF2E87080E12}"/>
    <cellStyle name="Normalny 13 2" xfId="1164" xr:uid="{00000000-0005-0000-0000-00008E040000}"/>
    <cellStyle name="Normalny 13 2 10" xfId="2913" xr:uid="{55E7BCB1-B67E-46C4-8A4D-25AFA3F94C76}"/>
    <cellStyle name="Normalny 13 2 10 2" xfId="25997" xr:uid="{56ED5C19-557F-4005-AB46-FBB63C4AEE17}"/>
    <cellStyle name="Normalny 13 2 10 2 2" xfId="27313" xr:uid="{1362F963-10DE-48A3-9306-8E7E079F7751}"/>
    <cellStyle name="Normalny 13 2 10 3" xfId="26330" xr:uid="{15E82306-42DF-4E08-8193-1263E74F3038}"/>
    <cellStyle name="Normalny 13 2 10 3 2" xfId="27548" xr:uid="{F7CDF7BA-60EE-4B7A-82B6-8DCF62EDE040}"/>
    <cellStyle name="Normalny 13 2 10 4" xfId="25712" xr:uid="{DE2077C9-9F1C-4232-811A-1164B64BC248}"/>
    <cellStyle name="Normalny 13 2 10 5" xfId="26652" xr:uid="{4F846B9E-2EEF-428D-B6A1-50E59C7862AF}"/>
    <cellStyle name="Normalny 13 2 11" xfId="2144" xr:uid="{50C80F1A-4328-44B7-B1F7-F9A2D1254A27}"/>
    <cellStyle name="Normalny 13 2 11 2" xfId="26191" xr:uid="{C2B4ED4F-A8EC-40EC-A07F-0F1DF70FF1E8}"/>
    <cellStyle name="Normalny 13 2 11 2 2" xfId="27409" xr:uid="{D3B062B5-F58A-4ED0-8B72-A0D691F26862}"/>
    <cellStyle name="Normalny 13 2 11 3" xfId="25814" xr:uid="{E7091088-88EA-4462-B096-E348F902863B}"/>
    <cellStyle name="Normalny 13 2 11 4" xfId="26513" xr:uid="{3F1CC6E9-FB1B-4185-911E-45ED0ECCFD7F}"/>
    <cellStyle name="Normalny 13 2 12" xfId="25487" xr:uid="{D634922A-51FF-4BAB-BFE5-E27DCB6D4226}"/>
    <cellStyle name="Normalny 13 2 12 2" xfId="27140" xr:uid="{8462AFA8-7FAA-45FF-875D-D99D1E8F55D7}"/>
    <cellStyle name="Normalny 13 2 13" xfId="26136" xr:uid="{0F5CA1FC-5243-4D61-A689-919FC43C8DFE}"/>
    <cellStyle name="Normalny 13 2 13 2" xfId="27355" xr:uid="{1A6CC8DE-B049-4861-8B1A-FD59FC1B0258}"/>
    <cellStyle name="Normalny 13 2 14" xfId="26458" xr:uid="{E6BA5E8E-0942-4788-A943-2D79CD2E545F}"/>
    <cellStyle name="Normalny 13 2 15" xfId="27684" xr:uid="{0F4C7161-BC31-49C3-8869-C330A8BB3CEC}"/>
    <cellStyle name="Normalny 13 2 2" xfId="1165" xr:uid="{00000000-0005-0000-0000-00008F040000}"/>
    <cellStyle name="Normalny 13 2 2 10" xfId="2145" xr:uid="{70BECC99-16D3-4155-9968-05E232DF827A}"/>
    <cellStyle name="Normalny 13 2 2 10 2" xfId="26192" xr:uid="{90E1E87B-B140-411D-92C7-63C62CF24338}"/>
    <cellStyle name="Normalny 13 2 2 10 2 2" xfId="27410" xr:uid="{FD51D258-287F-462C-977B-3E957C456938}"/>
    <cellStyle name="Normalny 13 2 2 10 3" xfId="25815" xr:uid="{DEB392BD-5E75-48A0-9C04-577F1FF61C7C}"/>
    <cellStyle name="Normalny 13 2 2 10 4" xfId="26514" xr:uid="{DFA83B15-720B-4BFD-AB20-FAFF31BF88BF}"/>
    <cellStyle name="Normalny 13 2 2 11" xfId="25488" xr:uid="{1B01BBA1-5F41-4D82-A1C8-22223AA19783}"/>
    <cellStyle name="Normalny 13 2 2 11 2" xfId="27141" xr:uid="{867B2BE4-1AAB-4011-944F-022898950731}"/>
    <cellStyle name="Normalny 13 2 2 12" xfId="26137" xr:uid="{37C2B601-7E0E-4B03-A30E-BC156046FA9B}"/>
    <cellStyle name="Normalny 13 2 2 12 2" xfId="27356" xr:uid="{F7EEFBB6-2428-4925-9169-3249086B62D0}"/>
    <cellStyle name="Normalny 13 2 2 13" xfId="26459" xr:uid="{8C8314A3-F1BE-4594-A0F5-4840B8283C9A}"/>
    <cellStyle name="Normalny 13 2 2 14" xfId="27685" xr:uid="{10642D09-2C07-45B8-8C80-00700E33970C}"/>
    <cellStyle name="Normalny 13 2 2 2" xfId="1166" xr:uid="{00000000-0005-0000-0000-000090040000}"/>
    <cellStyle name="Normalny 13 2 2 2 10" xfId="25489" xr:uid="{D5F2151B-72F9-4FC1-910D-C8FCA157B016}"/>
    <cellStyle name="Normalny 13 2 2 2 10 2" xfId="27142" xr:uid="{09B1DB3E-4066-4007-BE5A-8B79200B8F4A}"/>
    <cellStyle name="Normalny 13 2 2 2 11" xfId="26138" xr:uid="{518E6F8C-62F9-4961-B304-73F43EFEA484}"/>
    <cellStyle name="Normalny 13 2 2 2 11 2" xfId="27357" xr:uid="{DCC00C53-BD3D-44AB-844E-220CB5D133DF}"/>
    <cellStyle name="Normalny 13 2 2 2 12" xfId="26460" xr:uid="{94988148-82E8-403C-81D1-94EFB364B00F}"/>
    <cellStyle name="Normalny 13 2 2 2 13" xfId="27686" xr:uid="{A258D4FC-554C-4464-B02B-0975A8A32D17}"/>
    <cellStyle name="Normalny 13 2 2 2 2" xfId="1167" xr:uid="{00000000-0005-0000-0000-000091040000}"/>
    <cellStyle name="Normalny 13 2 2 2 2 10" xfId="27687" xr:uid="{ECF015C0-2213-46DB-8691-4AECA0D35D7E}"/>
    <cellStyle name="Normalny 13 2 2 2 2 2" xfId="1168" xr:uid="{00000000-0005-0000-0000-000092040000}"/>
    <cellStyle name="Normalny 13 2 2 2 2 2 2" xfId="2149" xr:uid="{EC93B3BB-6317-4890-B039-08DE18FBDA9D}"/>
    <cellStyle name="Normalny 13 2 2 2 2 2 2 2" xfId="2150" xr:uid="{02143E4E-44B8-40D6-AA76-608180EF3507}"/>
    <cellStyle name="Normalny 13 2 2 2 2 2 2 2 2" xfId="2918" xr:uid="{BE81888A-B0A0-4F86-BB0E-8F9B19783F9A}"/>
    <cellStyle name="Normalny 13 2 2 2 2 2 2 2 2 2" xfId="26335" xr:uid="{46927023-7475-4E83-9A6B-570C4B3CBCAD}"/>
    <cellStyle name="Normalny 13 2 2 2 2 2 2 2 2 2 2" xfId="27553" xr:uid="{2529F30D-688C-40BB-81AB-9F5379BED193}"/>
    <cellStyle name="Normalny 13 2 2 2 2 2 2 2 2 3" xfId="26002" xr:uid="{6C3224A4-B9D7-4D19-BBED-20B401B8FFBF}"/>
    <cellStyle name="Normalny 13 2 2 2 2 2 2 2 2 4" xfId="26657" xr:uid="{461C64F8-27FE-4DE2-8F47-525A0ED88AD1}"/>
    <cellStyle name="Normalny 13 2 2 2 2 2 2 2 3" xfId="25820" xr:uid="{BC10F5F4-CE03-460E-8546-B028F71D70A4}"/>
    <cellStyle name="Normalny 13 2 2 2 2 2 2 2 3 2" xfId="27286" xr:uid="{017D1628-26A5-4836-937C-DF9EEDDCF7F6}"/>
    <cellStyle name="Normalny 13 2 2 2 2 2 2 2 4" xfId="26196" xr:uid="{07A31B58-9D04-42B9-9BD1-31BCDBE01B01}"/>
    <cellStyle name="Normalny 13 2 2 2 2 2 2 2 4 2" xfId="27414" xr:uid="{56ED8AFF-4624-455A-85B6-3E1789D73808}"/>
    <cellStyle name="Normalny 13 2 2 2 2 2 2 2 5" xfId="25752" xr:uid="{1024AE9B-7B22-477A-BCC2-1B9AF26ED8A5}"/>
    <cellStyle name="Normalny 13 2 2 2 2 2 2 2 6" xfId="26518" xr:uid="{69FC6B4C-036A-44BB-B0F3-66A5B27784F7}"/>
    <cellStyle name="Normalny 13 2 2 2 2 2 2 3" xfId="2151" xr:uid="{870EF755-9BEB-44CD-8F1A-E43C442F02C5}"/>
    <cellStyle name="Normalny 13 2 2 2 2 2 2 4" xfId="25598" xr:uid="{ADDA9F38-219A-467F-8A30-6EE1E4D60331}"/>
    <cellStyle name="Normalny 13 2 2 2 2 2 2 4 2" xfId="25819" xr:uid="{98A8B9CB-84AC-49FE-8996-63793CEDD3DD}"/>
    <cellStyle name="Normalny 13 2 2 2 2 2 2 4 3" xfId="27187" xr:uid="{1283C64E-57C3-4041-8F4B-FF2198A49454}"/>
    <cellStyle name="Normalny 13 2 2 2 2 2 3" xfId="2152" xr:uid="{162C74B4-CCA2-4AA5-B1ED-95126A68F4A2}"/>
    <cellStyle name="Normalny 13 2 2 2 2 2 3 2" xfId="2919" xr:uid="{33060653-6DCB-4EDD-9C12-050EF35FFEF3}"/>
    <cellStyle name="Normalny 13 2 2 2 2 2 3 2 2" xfId="26336" xr:uid="{781BDD2A-312B-470A-A000-1F57D8B10080}"/>
    <cellStyle name="Normalny 13 2 2 2 2 2 3 2 2 2" xfId="27554" xr:uid="{D728E000-FA5C-4936-8F47-817CF68045A9}"/>
    <cellStyle name="Normalny 13 2 2 2 2 2 3 2 3" xfId="26003" xr:uid="{DB6F23C9-AE14-4C9C-A6A3-45884CC4C2FF}"/>
    <cellStyle name="Normalny 13 2 2 2 2 2 3 2 4" xfId="26658" xr:uid="{C4FD48AE-8E0F-4FA1-9A58-0C19B7BB45E2}"/>
    <cellStyle name="Normalny 13 2 2 2 2 2 3 3" xfId="25658" xr:uid="{E8F05996-9D2C-4567-8BB4-C0F1700D35B4}"/>
    <cellStyle name="Normalny 13 2 2 2 2 2 3 3 2" xfId="27239" xr:uid="{FF372D4B-5E0E-411C-8685-603DBA250113}"/>
    <cellStyle name="Normalny 13 2 2 2 2 2 3 4" xfId="26197" xr:uid="{130ED46F-4083-4211-A55D-C2D4E2545F6C}"/>
    <cellStyle name="Normalny 13 2 2 2 2 2 3 4 2" xfId="27415" xr:uid="{60F59163-3E23-4299-B362-55A3DBD1234F}"/>
    <cellStyle name="Normalny 13 2 2 2 2 2 3 5" xfId="26519" xr:uid="{A8EC7BC6-6A97-4A8D-9C39-CB7AE4FA4639}"/>
    <cellStyle name="Normalny 13 2 2 2 2 2 4" xfId="2917" xr:uid="{A522B91F-CE71-4203-8F08-6DAC8F9B73A1}"/>
    <cellStyle name="Normalny 13 2 2 2 2 2 4 2" xfId="26001" xr:uid="{3035678F-B83F-4CEF-9F96-8940DCA06B70}"/>
    <cellStyle name="Normalny 13 2 2 2 2 2 4 2 2" xfId="27317" xr:uid="{3BCA11D4-6ADC-46F3-9C1A-D51E5C09C197}"/>
    <cellStyle name="Normalny 13 2 2 2 2 2 4 3" xfId="26334" xr:uid="{9E05C873-BA14-41A1-938D-FEC36FAE8BDB}"/>
    <cellStyle name="Normalny 13 2 2 2 2 2 4 3 2" xfId="27552" xr:uid="{265ADBA3-E38D-49FE-BD86-5F4DA499000B}"/>
    <cellStyle name="Normalny 13 2 2 2 2 2 4 4" xfId="25716" xr:uid="{7CC68E3B-BBA9-4E10-9263-F99612AD5531}"/>
    <cellStyle name="Normalny 13 2 2 2 2 2 4 5" xfId="26656" xr:uid="{914FA223-7964-4B2E-81E1-CAB11846C108}"/>
    <cellStyle name="Normalny 13 2 2 2 2 2 5" xfId="2148" xr:uid="{F07BD76A-28C6-4531-9E33-BA62CDD88429}"/>
    <cellStyle name="Normalny 13 2 2 2 2 2 5 2" xfId="26195" xr:uid="{C2271931-DF82-48D4-B1A2-5D8C1E57E7E6}"/>
    <cellStyle name="Normalny 13 2 2 2 2 2 5 2 2" xfId="27413" xr:uid="{6991C903-DB91-49E8-B921-5F9D9744A0BD}"/>
    <cellStyle name="Normalny 13 2 2 2 2 2 5 3" xfId="25818" xr:uid="{B254D379-30DB-4F69-A5D1-6C38EC9F19A3}"/>
    <cellStyle name="Normalny 13 2 2 2 2 2 5 4" xfId="26517" xr:uid="{657F8892-7651-414B-9D3C-A64DCDA8965A}"/>
    <cellStyle name="Normalny 13 2 2 2 2 2 6" xfId="25491" xr:uid="{5C624DF6-9F86-4814-89C9-E8784B08C16F}"/>
    <cellStyle name="Normalny 13 2 2 2 2 2 6 2" xfId="27144" xr:uid="{3EC0BC61-EB0E-4D60-82C5-FD94C0A4253F}"/>
    <cellStyle name="Normalny 13 2 2 2 2 2 7" xfId="26140" xr:uid="{78D3E9EB-4C51-4F0B-A568-C4C40296C503}"/>
    <cellStyle name="Normalny 13 2 2 2 2 2 7 2" xfId="27359" xr:uid="{801E3452-4CA9-4237-A11B-53ED34552FA1}"/>
    <cellStyle name="Normalny 13 2 2 2 2 2 8" xfId="26462" xr:uid="{2CD2EFAB-F78D-4FBC-8883-15C16AAC176A}"/>
    <cellStyle name="Normalny 13 2 2 2 2 2 9" xfId="27688" xr:uid="{BAC23925-D1D6-448C-AFCD-DF00C3B47933}"/>
    <cellStyle name="Normalny 13 2 2 2 2 3" xfId="2153" xr:uid="{29DA8119-3D53-480F-9964-7E4489CA63D8}"/>
    <cellStyle name="Normalny 13 2 2 2 2 3 2" xfId="25597" xr:uid="{92D12A7B-83C8-4980-A7A7-06F6428F4B91}"/>
    <cellStyle name="Normalny 13 2 2 2 2 3 2 2" xfId="27186" xr:uid="{F8E4D7EA-4B4E-4989-95EF-90B1C702CF1C}"/>
    <cellStyle name="Normalny 13 2 2 2 2 3 3" xfId="25821" xr:uid="{7DCEC362-ABA7-4BC3-A007-AB817BD0A69B}"/>
    <cellStyle name="Normalny 13 2 2 2 2 4" xfId="2154" xr:uid="{D3D00AE3-DBBC-4C54-ADEB-CA0D6E71D088}"/>
    <cellStyle name="Normalny 13 2 2 2 2 4 2" xfId="2920" xr:uid="{CF42C7E2-8D7E-435C-994F-E107E23D298D}"/>
    <cellStyle name="Normalny 13 2 2 2 2 4 2 2" xfId="26337" xr:uid="{C58EF96E-A3FD-45F3-A6B6-B631425103C6}"/>
    <cellStyle name="Normalny 13 2 2 2 2 4 2 2 2" xfId="27555" xr:uid="{0AE4C215-CE14-4F90-908E-73DA5B16690D}"/>
    <cellStyle name="Normalny 13 2 2 2 2 4 2 3" xfId="26004" xr:uid="{D4867158-F756-47F2-824E-6F34188C429A}"/>
    <cellStyle name="Normalny 13 2 2 2 2 4 2 4" xfId="26659" xr:uid="{9DEBAF86-2F51-4314-BFDE-3379700136D3}"/>
    <cellStyle name="Normalny 13 2 2 2 2 4 3" xfId="25657" xr:uid="{71ADB23B-391A-4135-AAAC-B04F79AAB09B}"/>
    <cellStyle name="Normalny 13 2 2 2 2 4 3 2" xfId="27238" xr:uid="{B898E158-74D6-43E5-A99D-9F9B11B96576}"/>
    <cellStyle name="Normalny 13 2 2 2 2 4 4" xfId="26198" xr:uid="{8637E2D2-4607-4418-818A-D7742DCE1864}"/>
    <cellStyle name="Normalny 13 2 2 2 2 4 4 2" xfId="27416" xr:uid="{B60C183C-483C-4F5F-8C4C-EF95E3BAB362}"/>
    <cellStyle name="Normalny 13 2 2 2 2 4 5" xfId="26520" xr:uid="{21936D65-14AF-4BAC-A41E-4F665F29B1D0}"/>
    <cellStyle name="Normalny 13 2 2 2 2 5" xfId="2916" xr:uid="{726C8D76-D6AB-4E2A-8257-FF78CEF7E3B7}"/>
    <cellStyle name="Normalny 13 2 2 2 2 5 2" xfId="26000" xr:uid="{DAAB6057-293B-48BF-BB34-397F535C88E9}"/>
    <cellStyle name="Normalny 13 2 2 2 2 5 2 2" xfId="27316" xr:uid="{7187B285-24F9-489A-86CB-31CC9D8960F3}"/>
    <cellStyle name="Normalny 13 2 2 2 2 5 3" xfId="26333" xr:uid="{C400B3E8-5FCA-4DF8-B208-9A11EFC222DF}"/>
    <cellStyle name="Normalny 13 2 2 2 2 5 3 2" xfId="27551" xr:uid="{01B5E4D2-2FA6-408D-8D00-D79FBB78F86D}"/>
    <cellStyle name="Normalny 13 2 2 2 2 5 4" xfId="25715" xr:uid="{0973F9EB-2CE0-4100-BF64-685E2BB72688}"/>
    <cellStyle name="Normalny 13 2 2 2 2 5 5" xfId="26655" xr:uid="{924747A4-21A1-4823-A9D7-D81B5C6AC9C3}"/>
    <cellStyle name="Normalny 13 2 2 2 2 6" xfId="2147" xr:uid="{B29D1956-B3BF-40B6-B60D-0486902128A6}"/>
    <cellStyle name="Normalny 13 2 2 2 2 6 2" xfId="26194" xr:uid="{EBC50F02-82B2-48F3-A308-34216CC95F20}"/>
    <cellStyle name="Normalny 13 2 2 2 2 6 2 2" xfId="27412" xr:uid="{BD74411D-1EBA-4995-8E76-48B7EB2383E7}"/>
    <cellStyle name="Normalny 13 2 2 2 2 6 3" xfId="25817" xr:uid="{DE39730A-DB8B-452C-A6EB-6011AA8BF37D}"/>
    <cellStyle name="Normalny 13 2 2 2 2 6 4" xfId="26516" xr:uid="{41C95E80-0828-482F-9C08-100A5B23F980}"/>
    <cellStyle name="Normalny 13 2 2 2 2 7" xfId="25490" xr:uid="{CE5AA4BD-F00E-47CE-9E53-8378EF0890B1}"/>
    <cellStyle name="Normalny 13 2 2 2 2 7 2" xfId="27143" xr:uid="{A717FE3E-9183-4881-9DBA-F0317BE621C5}"/>
    <cellStyle name="Normalny 13 2 2 2 2 8" xfId="26139" xr:uid="{5B2D4C70-25A8-4CCA-AA5B-583D0151C98C}"/>
    <cellStyle name="Normalny 13 2 2 2 2 8 2" xfId="27358" xr:uid="{D4D4C1C1-66E4-454F-9CA4-9D3E9E6EC551}"/>
    <cellStyle name="Normalny 13 2 2 2 2 9" xfId="26461" xr:uid="{478BA208-9B6A-493B-BDA0-7F4F9E888E27}"/>
    <cellStyle name="Normalny 13 2 2 2 2_CHP" xfId="2155" xr:uid="{BED5C210-F38A-4566-B1F0-9CE2B2F2D399}"/>
    <cellStyle name="Normalny 13 2 2 2 3" xfId="1169" xr:uid="{00000000-0005-0000-0000-000093040000}"/>
    <cellStyle name="Normalny 13 2 2 2 3 10" xfId="27689" xr:uid="{23559E0B-7B0A-41D2-A828-58143E4FBC6A}"/>
    <cellStyle name="Normalny 13 2 2 2 3 2" xfId="1170" xr:uid="{00000000-0005-0000-0000-000094040000}"/>
    <cellStyle name="Normalny 13 2 2 2 3 2 2" xfId="2158" xr:uid="{2BFB63B4-0137-42FF-9FD1-C2570D11324D}"/>
    <cellStyle name="Normalny 13 2 2 2 3 2 2 2" xfId="2159" xr:uid="{12B63110-31CE-4319-949F-C10B281FAF64}"/>
    <cellStyle name="Normalny 13 2 2 2 3 2 2 2 2" xfId="2923" xr:uid="{C3E8F366-0028-42F7-AD0D-77B562C33BE5}"/>
    <cellStyle name="Normalny 13 2 2 2 3 2 2 2 2 2" xfId="26340" xr:uid="{07254616-25B5-4D26-B4E7-25679C02D74C}"/>
    <cellStyle name="Normalny 13 2 2 2 3 2 2 2 2 2 2" xfId="27558" xr:uid="{3FB00928-FE7A-439B-A043-1D216E84BE8C}"/>
    <cellStyle name="Normalny 13 2 2 2 3 2 2 2 2 3" xfId="26007" xr:uid="{35625D86-DE4F-4280-BF90-20961EEE71F9}"/>
    <cellStyle name="Normalny 13 2 2 2 3 2 2 2 2 4" xfId="26662" xr:uid="{417F1E53-6C65-419B-915B-B78DB8BE0962}"/>
    <cellStyle name="Normalny 13 2 2 2 3 2 2 2 3" xfId="25825" xr:uid="{2E717EFA-7435-4B24-A2EF-D4FA1128B7D0}"/>
    <cellStyle name="Normalny 13 2 2 2 3 2 2 2 3 2" xfId="27287" xr:uid="{67CF4AC2-1E48-44B6-9471-B9F095B48B00}"/>
    <cellStyle name="Normalny 13 2 2 2 3 2 2 2 4" xfId="26201" xr:uid="{0CAE7840-455B-4357-A931-FD80038E5BCB}"/>
    <cellStyle name="Normalny 13 2 2 2 3 2 2 2 4 2" xfId="27419" xr:uid="{161DF2CA-1E38-4FE8-9BF5-9F9F6A2FB916}"/>
    <cellStyle name="Normalny 13 2 2 2 3 2 2 2 5" xfId="25753" xr:uid="{13BAC151-F52A-4D0C-A9D7-6982E6B86563}"/>
    <cellStyle name="Normalny 13 2 2 2 3 2 2 2 6" xfId="26523" xr:uid="{F6EC9FAC-4B85-4CC7-8EE5-D08FEEBB852B}"/>
    <cellStyle name="Normalny 13 2 2 2 3 2 2 3" xfId="2160" xr:uid="{08994674-1379-4117-AE3B-72243E5BFE08}"/>
    <cellStyle name="Normalny 13 2 2 2 3 2 2 4" xfId="25600" xr:uid="{84A204CA-B0B2-42C8-BDB3-3D88BA6BC541}"/>
    <cellStyle name="Normalny 13 2 2 2 3 2 2 4 2" xfId="25824" xr:uid="{613C16AA-7F29-4346-A488-28FFEB5ADEFD}"/>
    <cellStyle name="Normalny 13 2 2 2 3 2 2 4 3" xfId="27189" xr:uid="{D2AF7337-2518-4BED-9D87-9DCA80EB8B9D}"/>
    <cellStyle name="Normalny 13 2 2 2 3 2 3" xfId="2161" xr:uid="{6748AFC1-5CA9-4211-96AC-7C6264A20563}"/>
    <cellStyle name="Normalny 13 2 2 2 3 2 3 2" xfId="2924" xr:uid="{ED267286-9497-46EB-A7D0-C0243BE6BCFA}"/>
    <cellStyle name="Normalny 13 2 2 2 3 2 3 2 2" xfId="26341" xr:uid="{9ACBF171-9568-43C5-9B9B-9270D588EB20}"/>
    <cellStyle name="Normalny 13 2 2 2 3 2 3 2 2 2" xfId="27559" xr:uid="{56CBC2C8-7FA4-4A21-B75E-730C4CC7A3E7}"/>
    <cellStyle name="Normalny 13 2 2 2 3 2 3 2 3" xfId="26008" xr:uid="{1D0AF31C-CB0A-4FF7-9ADE-020DB16462C5}"/>
    <cellStyle name="Normalny 13 2 2 2 3 2 3 2 4" xfId="26663" xr:uid="{5039AF42-8552-42E1-BCF7-0737D2D70902}"/>
    <cellStyle name="Normalny 13 2 2 2 3 2 3 3" xfId="25660" xr:uid="{967C6F0D-475D-43BF-9171-B7B17B4AEA17}"/>
    <cellStyle name="Normalny 13 2 2 2 3 2 3 3 2" xfId="27241" xr:uid="{A9929DC9-5126-45CE-B25E-D067094BDD1B}"/>
    <cellStyle name="Normalny 13 2 2 2 3 2 3 4" xfId="26202" xr:uid="{4D505D5A-F375-494B-AE36-6E1BDF0B3F31}"/>
    <cellStyle name="Normalny 13 2 2 2 3 2 3 4 2" xfId="27420" xr:uid="{5BCF7446-49AF-4ED3-A2FB-6302A54BF165}"/>
    <cellStyle name="Normalny 13 2 2 2 3 2 3 5" xfId="26524" xr:uid="{787F4DA8-073B-45BA-90CA-27D64093AFBC}"/>
    <cellStyle name="Normalny 13 2 2 2 3 2 4" xfId="2922" xr:uid="{04E3D5B7-9775-4F5C-BAD8-9AD9A15704EE}"/>
    <cellStyle name="Normalny 13 2 2 2 3 2 4 2" xfId="26006" xr:uid="{0CA53128-7ACE-4526-9527-64305F916F3D}"/>
    <cellStyle name="Normalny 13 2 2 2 3 2 4 2 2" xfId="27319" xr:uid="{D036DC2D-BCC8-4D49-8D87-B78C42B240EB}"/>
    <cellStyle name="Normalny 13 2 2 2 3 2 4 3" xfId="26339" xr:uid="{A2740818-B3F9-4FE3-9DBF-C240CF91204C}"/>
    <cellStyle name="Normalny 13 2 2 2 3 2 4 3 2" xfId="27557" xr:uid="{39123694-3E5D-4194-B4F3-32313887EFF0}"/>
    <cellStyle name="Normalny 13 2 2 2 3 2 4 4" xfId="25718" xr:uid="{9FB65A35-70C3-47B7-B31F-59C6C3806BDA}"/>
    <cellStyle name="Normalny 13 2 2 2 3 2 4 5" xfId="26661" xr:uid="{6BADD493-B20A-4040-87CB-4A224D100C2C}"/>
    <cellStyle name="Normalny 13 2 2 2 3 2 5" xfId="2157" xr:uid="{8CDC4F1D-4B8D-44B1-A837-B57D8CBAB3FC}"/>
    <cellStyle name="Normalny 13 2 2 2 3 2 5 2" xfId="26200" xr:uid="{925A4FB0-3B0D-41C7-9FA2-251470BEE925}"/>
    <cellStyle name="Normalny 13 2 2 2 3 2 5 2 2" xfId="27418" xr:uid="{22BC414F-3F7F-4794-89D3-1758F5F4CCF8}"/>
    <cellStyle name="Normalny 13 2 2 2 3 2 5 3" xfId="25823" xr:uid="{2CB1F4A2-2F69-4EF7-A470-12903AF11D5E}"/>
    <cellStyle name="Normalny 13 2 2 2 3 2 5 4" xfId="26522" xr:uid="{8C81771D-4C4D-405B-9BBA-CEA82E5C0A91}"/>
    <cellStyle name="Normalny 13 2 2 2 3 2 6" xfId="25493" xr:uid="{043500CE-F173-4805-B4F5-3324D3A7C4E0}"/>
    <cellStyle name="Normalny 13 2 2 2 3 2 6 2" xfId="27146" xr:uid="{068430C1-D128-478D-8E85-D1E2914CAD48}"/>
    <cellStyle name="Normalny 13 2 2 2 3 2 7" xfId="26142" xr:uid="{5FBD3F95-E053-40B7-96BE-AB7D79890AA6}"/>
    <cellStyle name="Normalny 13 2 2 2 3 2 7 2" xfId="27361" xr:uid="{4A7DB2B3-B6BF-42BC-A038-C2566A917079}"/>
    <cellStyle name="Normalny 13 2 2 2 3 2 8" xfId="26464" xr:uid="{75BAC1FF-D35E-47EE-B211-E018B2542AC6}"/>
    <cellStyle name="Normalny 13 2 2 2 3 2 9" xfId="27690" xr:uid="{0D99128F-F822-405B-B6DA-7689E52DC436}"/>
    <cellStyle name="Normalny 13 2 2 2 3 3" xfId="2162" xr:uid="{26A9BD97-6DB0-4F76-8B71-660EA83B3677}"/>
    <cellStyle name="Normalny 13 2 2 2 3 3 2" xfId="25599" xr:uid="{17EC7C35-2C8C-4D1F-9F35-11AE49C4B50F}"/>
    <cellStyle name="Normalny 13 2 2 2 3 3 2 2" xfId="27188" xr:uid="{C9AB79E9-0A22-48D3-A33D-7CD2D0C5EDAC}"/>
    <cellStyle name="Normalny 13 2 2 2 3 3 3" xfId="25826" xr:uid="{32BEC1F6-15A0-41CF-9EEB-FDDBCEED84E9}"/>
    <cellStyle name="Normalny 13 2 2 2 3 4" xfId="2163" xr:uid="{E5D81A67-289F-4B43-9B67-E9DAC438CD3C}"/>
    <cellStyle name="Normalny 13 2 2 2 3 4 2" xfId="2925" xr:uid="{930CEAD5-3BAF-49D7-BD08-DF2EFE3B8855}"/>
    <cellStyle name="Normalny 13 2 2 2 3 4 2 2" xfId="26342" xr:uid="{CC974BC1-2E40-40C0-9C2C-9B082BE74542}"/>
    <cellStyle name="Normalny 13 2 2 2 3 4 2 2 2" xfId="27560" xr:uid="{C2B60B07-3655-4CE0-84E4-08320418351F}"/>
    <cellStyle name="Normalny 13 2 2 2 3 4 2 3" xfId="26009" xr:uid="{39C4AFB3-0165-4760-AD5F-9A81657F065E}"/>
    <cellStyle name="Normalny 13 2 2 2 3 4 2 4" xfId="26664" xr:uid="{E700FD0A-3CCD-4ACC-8030-F9C65306EEF0}"/>
    <cellStyle name="Normalny 13 2 2 2 3 4 3" xfId="25659" xr:uid="{54F812BF-2AF5-4785-9197-2DDE7BDBEA81}"/>
    <cellStyle name="Normalny 13 2 2 2 3 4 3 2" xfId="27240" xr:uid="{2136D886-9B92-4781-BB9D-6BF29ECC7333}"/>
    <cellStyle name="Normalny 13 2 2 2 3 4 4" xfId="26203" xr:uid="{989AE286-9D23-46DE-BFBA-CC7CF50EC49D}"/>
    <cellStyle name="Normalny 13 2 2 2 3 4 4 2" xfId="27421" xr:uid="{C3062690-B030-406D-8881-546F62A0D5F3}"/>
    <cellStyle name="Normalny 13 2 2 2 3 4 5" xfId="26525" xr:uid="{592B217C-D9EA-42A8-BEFD-B7674AC313CB}"/>
    <cellStyle name="Normalny 13 2 2 2 3 5" xfId="2921" xr:uid="{B2F8F299-C8E3-4AFE-8427-5FD41343E989}"/>
    <cellStyle name="Normalny 13 2 2 2 3 5 2" xfId="26005" xr:uid="{EB089AD6-81BE-4D0D-BC8E-E658A5CE65B0}"/>
    <cellStyle name="Normalny 13 2 2 2 3 5 2 2" xfId="27318" xr:uid="{BDB326C3-B3DD-42C5-A500-133329676EB3}"/>
    <cellStyle name="Normalny 13 2 2 2 3 5 3" xfId="26338" xr:uid="{1FB7C1C5-8EF9-4693-9FB2-C154E0756B56}"/>
    <cellStyle name="Normalny 13 2 2 2 3 5 3 2" xfId="27556" xr:uid="{120197A9-C940-430B-A117-E71208E6EC55}"/>
    <cellStyle name="Normalny 13 2 2 2 3 5 4" xfId="25717" xr:uid="{9EB50D05-D4FB-49D4-AF92-C0ECF635714A}"/>
    <cellStyle name="Normalny 13 2 2 2 3 5 5" xfId="26660" xr:uid="{41409D81-A984-4A11-B253-0CB8CD0F278D}"/>
    <cellStyle name="Normalny 13 2 2 2 3 6" xfId="2156" xr:uid="{EB1132CE-494A-4C6F-947B-EB5B554576BD}"/>
    <cellStyle name="Normalny 13 2 2 2 3 6 2" xfId="26199" xr:uid="{F591F901-1196-4A6E-96E9-27BC260E609B}"/>
    <cellStyle name="Normalny 13 2 2 2 3 6 2 2" xfId="27417" xr:uid="{A30A55B6-32D9-47E1-888B-13988517060D}"/>
    <cellStyle name="Normalny 13 2 2 2 3 6 3" xfId="25822" xr:uid="{8F767438-BF26-469C-8500-6BDB17679D0D}"/>
    <cellStyle name="Normalny 13 2 2 2 3 6 4" xfId="26521" xr:uid="{F35EF78B-3F3A-440F-815F-8F3ABD90D664}"/>
    <cellStyle name="Normalny 13 2 2 2 3 7" xfId="25492" xr:uid="{6F25A30A-BE39-4648-A4AC-CA7FF07FAF05}"/>
    <cellStyle name="Normalny 13 2 2 2 3 7 2" xfId="27145" xr:uid="{A22A545D-2A71-488A-816C-4230D5EF9FD6}"/>
    <cellStyle name="Normalny 13 2 2 2 3 8" xfId="26141" xr:uid="{CB6F901A-92C3-4860-8C4F-FDF88A4C0A24}"/>
    <cellStyle name="Normalny 13 2 2 2 3 8 2" xfId="27360" xr:uid="{3F0A66BE-6C7F-4912-8493-B77B6E34A839}"/>
    <cellStyle name="Normalny 13 2 2 2 3 9" xfId="26463" xr:uid="{E8FC53B9-02FD-41A9-8325-C33AE2447796}"/>
    <cellStyle name="Normalny 13 2 2 2 3_CHP" xfId="2164" xr:uid="{C5423004-B246-4518-872C-A9E68B010022}"/>
    <cellStyle name="Normalny 13 2 2 2 4" xfId="1171" xr:uid="{00000000-0005-0000-0000-000095040000}"/>
    <cellStyle name="Normalny 13 2 2 2 4 2" xfId="2166" xr:uid="{2B312F26-4AE6-424C-AD42-0618C50311B4}"/>
    <cellStyle name="Normalny 13 2 2 2 4 2 2" xfId="2167" xr:uid="{30DE8479-1C3A-45BF-81C9-50F53B6CD024}"/>
    <cellStyle name="Normalny 13 2 2 2 4 2 2 2" xfId="2927" xr:uid="{C81A80CB-666D-48F7-A18F-D5710504EAE9}"/>
    <cellStyle name="Normalny 13 2 2 2 4 2 2 2 2" xfId="26344" xr:uid="{9DADEAEC-82ED-4173-B23C-3C0F025DF383}"/>
    <cellStyle name="Normalny 13 2 2 2 4 2 2 2 2 2" xfId="27562" xr:uid="{E7FB007D-22AC-4542-8D45-F80BCD3E3A5E}"/>
    <cellStyle name="Normalny 13 2 2 2 4 2 2 2 3" xfId="26011" xr:uid="{EC56FB60-B4DA-40BA-A18D-FC1187D6C308}"/>
    <cellStyle name="Normalny 13 2 2 2 4 2 2 2 4" xfId="26666" xr:uid="{1C60F015-4BD8-47FD-A8E3-BE5402AF5A3D}"/>
    <cellStyle name="Normalny 13 2 2 2 4 2 2 3" xfId="25829" xr:uid="{DC44ED4B-B78B-4F89-A44E-E550D133207F}"/>
    <cellStyle name="Normalny 13 2 2 2 4 2 2 3 2" xfId="27288" xr:uid="{277BC6B4-719B-4D0C-8B0F-655A790D7D1B}"/>
    <cellStyle name="Normalny 13 2 2 2 4 2 2 4" xfId="26205" xr:uid="{5B8C53DD-0461-4336-B80D-99E3EC88D85D}"/>
    <cellStyle name="Normalny 13 2 2 2 4 2 2 4 2" xfId="27423" xr:uid="{B2B120BB-4BEB-4AF5-BF3B-A4CE41077274}"/>
    <cellStyle name="Normalny 13 2 2 2 4 2 2 5" xfId="25754" xr:uid="{0C125FA3-0669-4515-927D-F54DFC9C657C}"/>
    <cellStyle name="Normalny 13 2 2 2 4 2 2 6" xfId="26527" xr:uid="{934A324A-1F09-4534-972D-096D688CA994}"/>
    <cellStyle name="Normalny 13 2 2 2 4 2 3" xfId="2168" xr:uid="{B74C5699-F612-454D-A366-165101694499}"/>
    <cellStyle name="Normalny 13 2 2 2 4 2 4" xfId="25601" xr:uid="{E978DF3A-CF17-4632-8D8C-96B7EF46FF04}"/>
    <cellStyle name="Normalny 13 2 2 2 4 2 4 2" xfId="25828" xr:uid="{DBC7F9E4-E699-4CBC-9222-27B3632EE447}"/>
    <cellStyle name="Normalny 13 2 2 2 4 2 4 3" xfId="27190" xr:uid="{4D40BC90-1898-43DA-A0CB-09CE0313AF1F}"/>
    <cellStyle name="Normalny 13 2 2 2 4 3" xfId="2169" xr:uid="{C114DB29-4FE8-4B96-AF86-CA013B5EE287}"/>
    <cellStyle name="Normalny 13 2 2 2 4 3 2" xfId="2928" xr:uid="{A660A6F4-A9C8-410E-9FBC-F3617A55E37F}"/>
    <cellStyle name="Normalny 13 2 2 2 4 3 2 2" xfId="26345" xr:uid="{31E53FC8-B1B2-4452-BC5F-9252AC8B9EA7}"/>
    <cellStyle name="Normalny 13 2 2 2 4 3 2 2 2" xfId="27563" xr:uid="{145C68C1-1AAB-4BF4-A364-3AC2E0F4D68D}"/>
    <cellStyle name="Normalny 13 2 2 2 4 3 2 3" xfId="26012" xr:uid="{088E3FE5-7B13-494C-B6AD-7D0C4503C4E8}"/>
    <cellStyle name="Normalny 13 2 2 2 4 3 2 4" xfId="26667" xr:uid="{D47D68C9-EDFE-4273-9F62-F1C8F6ECAF88}"/>
    <cellStyle name="Normalny 13 2 2 2 4 3 3" xfId="25661" xr:uid="{FFFEBC86-337E-4F31-943B-8EDC3C2B6CC7}"/>
    <cellStyle name="Normalny 13 2 2 2 4 3 3 2" xfId="27242" xr:uid="{B50C02E5-2561-4D30-9E5E-6913FA2071F2}"/>
    <cellStyle name="Normalny 13 2 2 2 4 3 4" xfId="26206" xr:uid="{2C15735C-C5AC-44D5-8EAB-FA92738DB4F2}"/>
    <cellStyle name="Normalny 13 2 2 2 4 3 4 2" xfId="27424" xr:uid="{52A2F3D4-0D51-45E9-8322-18060764D933}"/>
    <cellStyle name="Normalny 13 2 2 2 4 3 5" xfId="26528" xr:uid="{8CC1EAE8-C5BB-4626-AE3F-3D0CE23AB70F}"/>
    <cellStyle name="Normalny 13 2 2 2 4 4" xfId="2926" xr:uid="{ACC23D7C-612C-4200-911D-E1963994DD38}"/>
    <cellStyle name="Normalny 13 2 2 2 4 4 2" xfId="26010" xr:uid="{61092232-6055-4BB4-9D5B-7AE23442F7A8}"/>
    <cellStyle name="Normalny 13 2 2 2 4 4 2 2" xfId="27320" xr:uid="{23BACBCE-8399-43F9-B435-CBD3BFEED8E2}"/>
    <cellStyle name="Normalny 13 2 2 2 4 4 3" xfId="26343" xr:uid="{AA7C4391-7B86-4757-9884-C02F978E9784}"/>
    <cellStyle name="Normalny 13 2 2 2 4 4 3 2" xfId="27561" xr:uid="{8C57769A-1E83-4623-B82F-21A67F2C834E}"/>
    <cellStyle name="Normalny 13 2 2 2 4 4 4" xfId="25719" xr:uid="{8F96425B-2192-4E9B-8272-41AF648CE673}"/>
    <cellStyle name="Normalny 13 2 2 2 4 4 5" xfId="26665" xr:uid="{CB0B0BDB-39B0-4F4C-BEB0-EC1E707FC71A}"/>
    <cellStyle name="Normalny 13 2 2 2 4 5" xfId="2165" xr:uid="{8A64D51A-9D8F-459F-8C32-170F95E37445}"/>
    <cellStyle name="Normalny 13 2 2 2 4 5 2" xfId="26204" xr:uid="{91643343-7A31-448A-AB25-2B6F468BA266}"/>
    <cellStyle name="Normalny 13 2 2 2 4 5 2 2" xfId="27422" xr:uid="{30A12F83-2A78-4DAF-B382-1734737816D3}"/>
    <cellStyle name="Normalny 13 2 2 2 4 5 3" xfId="25827" xr:uid="{FF276E3C-6D3D-4809-AB45-E6FC8FB2D4E3}"/>
    <cellStyle name="Normalny 13 2 2 2 4 5 4" xfId="26526" xr:uid="{6ED61178-702B-4BF6-9AA7-9D3DD1DCF72D}"/>
    <cellStyle name="Normalny 13 2 2 2 4 6" xfId="25494" xr:uid="{1950AB3A-6F6D-4F93-985B-A4779A095C27}"/>
    <cellStyle name="Normalny 13 2 2 2 4 6 2" xfId="27147" xr:uid="{92C155BA-B60B-40CF-9AB1-29245D757502}"/>
    <cellStyle name="Normalny 13 2 2 2 4 7" xfId="26143" xr:uid="{0F0E320A-B016-4F85-9ED5-0CFBBAEA14F8}"/>
    <cellStyle name="Normalny 13 2 2 2 4 7 2" xfId="27362" xr:uid="{D8B396BC-01DE-4092-9F23-D65DD6B25D37}"/>
    <cellStyle name="Normalny 13 2 2 2 4 8" xfId="26465" xr:uid="{38562FF6-A08F-4B73-A045-C9F2FE4A2EDF}"/>
    <cellStyle name="Normalny 13 2 2 2 4 9" xfId="27691" xr:uid="{1A4A9D09-C329-444C-BA3A-9DFC6BD6C01E}"/>
    <cellStyle name="Normalny 13 2 2 2 5" xfId="1172" xr:uid="{00000000-0005-0000-0000-000096040000}"/>
    <cellStyle name="Normalny 13 2 2 2 5 2" xfId="2171" xr:uid="{84F35342-79E8-45B9-848E-45CA2FB502D4}"/>
    <cellStyle name="Normalny 13 2 2 2 5 2 2" xfId="2172" xr:uid="{1A0AB2AA-06CD-482F-8222-DEEF210E5302}"/>
    <cellStyle name="Normalny 13 2 2 2 5 2 2 2" xfId="2930" xr:uid="{28F0F1AB-1880-4F5F-BDE8-80A335677675}"/>
    <cellStyle name="Normalny 13 2 2 2 5 2 2 2 2" xfId="26347" xr:uid="{D71496F2-5D82-4CA2-AC0F-A47F6B2074EC}"/>
    <cellStyle name="Normalny 13 2 2 2 5 2 2 2 2 2" xfId="27565" xr:uid="{EDFA8B78-F183-42C1-BDC9-339C1CE50ADC}"/>
    <cellStyle name="Normalny 13 2 2 2 5 2 2 2 3" xfId="26014" xr:uid="{58E49E0D-58DC-4CBF-B41E-00BB2ABE2E6C}"/>
    <cellStyle name="Normalny 13 2 2 2 5 2 2 2 4" xfId="26669" xr:uid="{9F2B187D-615E-4464-9538-FC84974B12F0}"/>
    <cellStyle name="Normalny 13 2 2 2 5 2 2 3" xfId="25832" xr:uid="{D0F9CDE7-A7F3-424B-8799-E76BD4C81EA1}"/>
    <cellStyle name="Normalny 13 2 2 2 5 2 2 3 2" xfId="27289" xr:uid="{9321EBFF-2E22-4A68-B573-B1D48EDF490D}"/>
    <cellStyle name="Normalny 13 2 2 2 5 2 2 4" xfId="26208" xr:uid="{2620802D-E558-4767-80F8-B37231038814}"/>
    <cellStyle name="Normalny 13 2 2 2 5 2 2 4 2" xfId="27426" xr:uid="{89B1A586-6F7C-4BCA-B25D-1691C72AD292}"/>
    <cellStyle name="Normalny 13 2 2 2 5 2 2 5" xfId="25755" xr:uid="{8E8F0D8D-3AE1-42F6-A08E-013CB780D121}"/>
    <cellStyle name="Normalny 13 2 2 2 5 2 2 6" xfId="26530" xr:uid="{12FDB146-4544-42F1-9548-B854289D150C}"/>
    <cellStyle name="Normalny 13 2 2 2 5 2 3" xfId="2173" xr:uid="{F84991B7-6532-4D1C-B7B5-80F9D87746D9}"/>
    <cellStyle name="Normalny 13 2 2 2 5 2 4" xfId="25602" xr:uid="{34E7CAF0-8595-49AD-B9B2-48695CFF3BD8}"/>
    <cellStyle name="Normalny 13 2 2 2 5 2 4 2" xfId="25831" xr:uid="{7FA6F7CE-3A3D-44BB-A4CF-1F490317431C}"/>
    <cellStyle name="Normalny 13 2 2 2 5 2 4 3" xfId="27191" xr:uid="{7F01BAAC-83AA-42AF-A3DC-87D5D668E380}"/>
    <cellStyle name="Normalny 13 2 2 2 5 3" xfId="2174" xr:uid="{857BD5F2-11C6-40DD-9D91-75161E5C0E43}"/>
    <cellStyle name="Normalny 13 2 2 2 5 3 2" xfId="2931" xr:uid="{D03A202B-4130-49EA-9176-85AC5A777757}"/>
    <cellStyle name="Normalny 13 2 2 2 5 3 2 2" xfId="26348" xr:uid="{C016D158-82AE-4759-9B5A-7478CBEF72D6}"/>
    <cellStyle name="Normalny 13 2 2 2 5 3 2 2 2" xfId="27566" xr:uid="{851CD91C-E404-4615-9E1A-2DF262BC1EA3}"/>
    <cellStyle name="Normalny 13 2 2 2 5 3 2 3" xfId="26015" xr:uid="{79F9587E-F41F-442A-B18A-603EEEEB213A}"/>
    <cellStyle name="Normalny 13 2 2 2 5 3 2 4" xfId="26670" xr:uid="{660CEC3C-FD18-410A-9354-69770B608BB3}"/>
    <cellStyle name="Normalny 13 2 2 2 5 3 3" xfId="25662" xr:uid="{DDA59DA7-B8B0-4BD2-A592-3BFAC36673AF}"/>
    <cellStyle name="Normalny 13 2 2 2 5 3 3 2" xfId="27243" xr:uid="{C8569397-684C-4517-B9C3-F8EBF6FB6DA1}"/>
    <cellStyle name="Normalny 13 2 2 2 5 3 4" xfId="26209" xr:uid="{8FE82888-B7E7-4B3A-9090-5C5574AC858F}"/>
    <cellStyle name="Normalny 13 2 2 2 5 3 4 2" xfId="27427" xr:uid="{5743ED1C-B98F-4A20-A5F4-816DF44CE343}"/>
    <cellStyle name="Normalny 13 2 2 2 5 3 5" xfId="26531" xr:uid="{2C2CF26D-860E-440D-B76F-F8B5905DBC4B}"/>
    <cellStyle name="Normalny 13 2 2 2 5 4" xfId="2929" xr:uid="{AD490638-0912-406A-ACD2-3070EDA64795}"/>
    <cellStyle name="Normalny 13 2 2 2 5 4 2" xfId="26013" xr:uid="{655B8E71-ED44-49C7-BEB1-43C56E27AF26}"/>
    <cellStyle name="Normalny 13 2 2 2 5 4 2 2" xfId="27321" xr:uid="{4FC0CDA4-821E-45B7-8E09-21CA09DEDE94}"/>
    <cellStyle name="Normalny 13 2 2 2 5 4 3" xfId="26346" xr:uid="{60C7C511-2E0C-4791-89DF-0A6A6BB75B04}"/>
    <cellStyle name="Normalny 13 2 2 2 5 4 3 2" xfId="27564" xr:uid="{AD6F70CD-7FF2-4C20-93DE-C9A3BFADEC8E}"/>
    <cellStyle name="Normalny 13 2 2 2 5 4 4" xfId="25720" xr:uid="{4792C3B2-CB62-460B-B938-5C6199850302}"/>
    <cellStyle name="Normalny 13 2 2 2 5 4 5" xfId="26668" xr:uid="{CD2F4CDC-5407-4375-BC22-C882BE5B6627}"/>
    <cellStyle name="Normalny 13 2 2 2 5 5" xfId="2170" xr:uid="{C95E1C2F-A669-4795-B854-A2E4213518CF}"/>
    <cellStyle name="Normalny 13 2 2 2 5 5 2" xfId="26207" xr:uid="{93304BFA-7AA0-43CE-8EED-D9B7889B1CEC}"/>
    <cellStyle name="Normalny 13 2 2 2 5 5 2 2" xfId="27425" xr:uid="{65DE49EE-CD25-47E5-8B50-80384A82EFBF}"/>
    <cellStyle name="Normalny 13 2 2 2 5 5 3" xfId="25830" xr:uid="{E911C4F5-5CDE-4C1E-874B-D1CE9130C312}"/>
    <cellStyle name="Normalny 13 2 2 2 5 5 4" xfId="26529" xr:uid="{08C7E5C4-BC1E-40B8-B659-5C2966FA0602}"/>
    <cellStyle name="Normalny 13 2 2 2 5 6" xfId="25495" xr:uid="{557CF3E1-F5F3-47C6-BA37-7C0D83D1B0AA}"/>
    <cellStyle name="Normalny 13 2 2 2 5 6 2" xfId="27148" xr:uid="{35564ADD-3C94-4A09-9CD4-3A75C2ED6282}"/>
    <cellStyle name="Normalny 13 2 2 2 5 7" xfId="26144" xr:uid="{E697E686-3427-43DA-B7FA-41662A76D107}"/>
    <cellStyle name="Normalny 13 2 2 2 5 7 2" xfId="27363" xr:uid="{A03A66B7-A856-4056-98D7-C051DE85A547}"/>
    <cellStyle name="Normalny 13 2 2 2 5 8" xfId="26466" xr:uid="{E7CA80C0-E823-485F-B7DB-551B09252CA4}"/>
    <cellStyle name="Normalny 13 2 2 2 5 9" xfId="27692" xr:uid="{FC843E94-D34F-4B97-8DB2-E21CB824E88B}"/>
    <cellStyle name="Normalny 13 2 2 2 6" xfId="2175" xr:uid="{2B185854-1B29-4EBC-9C93-B3A90F11C0AA}"/>
    <cellStyle name="Normalny 13 2 2 2 6 2" xfId="25596" xr:uid="{D31127A7-0DFB-4E24-8770-AD2E1B65BB92}"/>
    <cellStyle name="Normalny 13 2 2 2 6 2 2" xfId="27185" xr:uid="{7705B865-4688-4785-8768-C33AD839E07E}"/>
    <cellStyle name="Normalny 13 2 2 2 6 3" xfId="25833" xr:uid="{52C957F7-C589-45C5-BF2E-776F8D9F51AD}"/>
    <cellStyle name="Normalny 13 2 2 2 7" xfId="2176" xr:uid="{FC48AE0E-1988-46C9-8096-52268C6BB59B}"/>
    <cellStyle name="Normalny 13 2 2 2 7 2" xfId="2932" xr:uid="{B3BC1495-8254-45DF-916A-B9AA6B09B5B6}"/>
    <cellStyle name="Normalny 13 2 2 2 7 2 2" xfId="26349" xr:uid="{53734973-F17B-4749-BCED-ACDAA690B661}"/>
    <cellStyle name="Normalny 13 2 2 2 7 2 2 2" xfId="27567" xr:uid="{3B364526-4E69-43F6-9759-7F5AECEE78A8}"/>
    <cellStyle name="Normalny 13 2 2 2 7 2 3" xfId="26016" xr:uid="{26F8E8F7-6052-481F-B1DF-B3CD177CA1F7}"/>
    <cellStyle name="Normalny 13 2 2 2 7 2 4" xfId="26671" xr:uid="{6F77DA3F-2C70-43E8-87EA-5E614E19E0F7}"/>
    <cellStyle name="Normalny 13 2 2 2 7 3" xfId="25656" xr:uid="{A2FBD810-D77A-4E4A-A272-81320DAF02E5}"/>
    <cellStyle name="Normalny 13 2 2 2 7 3 2" xfId="27237" xr:uid="{D8E0B043-FC8C-4B2E-9FEA-65DCD8007915}"/>
    <cellStyle name="Normalny 13 2 2 2 7 4" xfId="26210" xr:uid="{D42DA83B-4EA7-420D-ABEB-F912C13B1EEC}"/>
    <cellStyle name="Normalny 13 2 2 2 7 4 2" xfId="27428" xr:uid="{D1748135-8BFB-4A91-87CC-3B26F7B8947C}"/>
    <cellStyle name="Normalny 13 2 2 2 7 5" xfId="26532" xr:uid="{F2CF9895-DF61-4464-902B-3C5D234F2F6E}"/>
    <cellStyle name="Normalny 13 2 2 2 8" xfId="2915" xr:uid="{12134C51-E134-44DB-AEF7-0C9216F241B7}"/>
    <cellStyle name="Normalny 13 2 2 2 8 2" xfId="25999" xr:uid="{876655C8-0326-4A30-A0AC-0A327C25ED88}"/>
    <cellStyle name="Normalny 13 2 2 2 8 2 2" xfId="27315" xr:uid="{36426DF1-5E15-4949-9114-975E50CAEC3D}"/>
    <cellStyle name="Normalny 13 2 2 2 8 3" xfId="26332" xr:uid="{48ABC8E6-2E37-45CB-AB63-C431F637F37B}"/>
    <cellStyle name="Normalny 13 2 2 2 8 3 2" xfId="27550" xr:uid="{5857B050-FC4D-44DF-92E5-7361C8285EA1}"/>
    <cellStyle name="Normalny 13 2 2 2 8 4" xfId="25714" xr:uid="{791732CD-7761-40AC-B5F5-EEA240C824D5}"/>
    <cellStyle name="Normalny 13 2 2 2 8 5" xfId="26654" xr:uid="{41029B0D-98C2-4B12-AFF0-9A8465CFF4C7}"/>
    <cellStyle name="Normalny 13 2 2 2 9" xfId="2146" xr:uid="{F737BC8C-709C-495F-95AA-15DF29628D4F}"/>
    <cellStyle name="Normalny 13 2 2 2 9 2" xfId="26193" xr:uid="{AA26BD12-31F4-48A0-A6DA-78BA9E197154}"/>
    <cellStyle name="Normalny 13 2 2 2 9 2 2" xfId="27411" xr:uid="{C49F545C-69F3-4D2C-B6C3-65D1D5CFF435}"/>
    <cellStyle name="Normalny 13 2 2 2 9 3" xfId="25816" xr:uid="{B22233AB-2102-4446-8450-6CAFC6C2BD42}"/>
    <cellStyle name="Normalny 13 2 2 2 9 4" xfId="26515" xr:uid="{6DEA66B8-9C6A-429A-9A56-9339AA923DFF}"/>
    <cellStyle name="Normalny 13 2 2 2_CHP" xfId="2177" xr:uid="{C33E02B8-9E16-40ED-BAB3-F5CA18134D2C}"/>
    <cellStyle name="Normalny 13 2 2 3" xfId="1173" xr:uid="{00000000-0005-0000-0000-000097040000}"/>
    <cellStyle name="Normalny 13 2 2 3 10" xfId="27693" xr:uid="{836F0B93-4ACE-4D51-8D66-B20ABEDB9751}"/>
    <cellStyle name="Normalny 13 2 2 3 2" xfId="1174" xr:uid="{00000000-0005-0000-0000-000098040000}"/>
    <cellStyle name="Normalny 13 2 2 3 2 2" xfId="2180" xr:uid="{9A094B9A-83A0-4B2C-8AE1-19301048D043}"/>
    <cellStyle name="Normalny 13 2 2 3 2 2 2" xfId="2181" xr:uid="{C8D32BB2-E3D9-474E-9319-2ACAB72985DE}"/>
    <cellStyle name="Normalny 13 2 2 3 2 2 2 2" xfId="2935" xr:uid="{0589BCE0-DEB8-43A0-B7B0-F6BC2DBC37AC}"/>
    <cellStyle name="Normalny 13 2 2 3 2 2 2 2 2" xfId="26352" xr:uid="{411A2232-E339-4F59-AC4D-8242951EA5E2}"/>
    <cellStyle name="Normalny 13 2 2 3 2 2 2 2 2 2" xfId="27570" xr:uid="{03CC7D94-F2CA-41E9-8ED4-2559DBE13AE5}"/>
    <cellStyle name="Normalny 13 2 2 3 2 2 2 2 3" xfId="26019" xr:uid="{E5974577-AEB5-48E1-B6B0-6D879F32795E}"/>
    <cellStyle name="Normalny 13 2 2 3 2 2 2 2 4" xfId="26674" xr:uid="{4813A691-3685-4E37-A8F3-74A97524DB79}"/>
    <cellStyle name="Normalny 13 2 2 3 2 2 2 3" xfId="25837" xr:uid="{FA39FACF-75D3-4ED1-8AD7-99704444F2F7}"/>
    <cellStyle name="Normalny 13 2 2 3 2 2 2 3 2" xfId="27290" xr:uid="{DE9D8BBC-8015-473A-A4CB-09EE1C66DC96}"/>
    <cellStyle name="Normalny 13 2 2 3 2 2 2 4" xfId="26213" xr:uid="{0AC1AB10-6CF5-4D05-99BA-8762C200D212}"/>
    <cellStyle name="Normalny 13 2 2 3 2 2 2 4 2" xfId="27431" xr:uid="{16829EE7-12C9-4EC6-80BD-FB17028F9B95}"/>
    <cellStyle name="Normalny 13 2 2 3 2 2 2 5" xfId="25756" xr:uid="{9C0E45A4-A690-4553-9456-B22C223E58CF}"/>
    <cellStyle name="Normalny 13 2 2 3 2 2 2 6" xfId="26535" xr:uid="{86FB3C31-4AE8-4F11-AED8-36BFAB505872}"/>
    <cellStyle name="Normalny 13 2 2 3 2 2 3" xfId="2182" xr:uid="{107BF8DE-3A4C-4327-B64B-A4132134CF13}"/>
    <cellStyle name="Normalny 13 2 2 3 2 2 4" xfId="25604" xr:uid="{795F52BD-6829-4CB8-ACDC-A0BFE27ED20F}"/>
    <cellStyle name="Normalny 13 2 2 3 2 2 4 2" xfId="25836" xr:uid="{7D1C4980-0DD1-4AF7-8213-6048820885EE}"/>
    <cellStyle name="Normalny 13 2 2 3 2 2 4 3" xfId="27193" xr:uid="{84741DAF-950C-45D8-AA9C-087C49BB5B76}"/>
    <cellStyle name="Normalny 13 2 2 3 2 3" xfId="2183" xr:uid="{3F024FEF-028A-4BA4-8447-499ACCC03EF2}"/>
    <cellStyle name="Normalny 13 2 2 3 2 3 2" xfId="2936" xr:uid="{B319638E-01E5-47C5-8B00-77255D987AF8}"/>
    <cellStyle name="Normalny 13 2 2 3 2 3 2 2" xfId="26353" xr:uid="{E59F513B-B4E2-4243-B324-DB73BA82282E}"/>
    <cellStyle name="Normalny 13 2 2 3 2 3 2 2 2" xfId="27571" xr:uid="{7CC5D2BF-122A-4CCE-AE18-9E0FBFA8E122}"/>
    <cellStyle name="Normalny 13 2 2 3 2 3 2 3" xfId="26020" xr:uid="{173C749D-4A83-45A6-B3C1-F6E24EC37A45}"/>
    <cellStyle name="Normalny 13 2 2 3 2 3 2 4" xfId="26675" xr:uid="{E6F53705-886E-4F6D-B97E-9AB14DE0FD87}"/>
    <cellStyle name="Normalny 13 2 2 3 2 3 3" xfId="25664" xr:uid="{1202577C-4E02-4947-BE62-9456DE77156B}"/>
    <cellStyle name="Normalny 13 2 2 3 2 3 3 2" xfId="27245" xr:uid="{90DE4D27-FB16-4678-99C0-06B59F9AFF05}"/>
    <cellStyle name="Normalny 13 2 2 3 2 3 4" xfId="26214" xr:uid="{5907D9B0-8B48-4DDE-A94C-397CFCEBDADD}"/>
    <cellStyle name="Normalny 13 2 2 3 2 3 4 2" xfId="27432" xr:uid="{E73F43C0-A26A-4D7C-BAA9-8E2BD9DAE7D9}"/>
    <cellStyle name="Normalny 13 2 2 3 2 3 5" xfId="26536" xr:uid="{E5AB2FAF-4157-4AB2-97F8-AA02F85F415E}"/>
    <cellStyle name="Normalny 13 2 2 3 2 4" xfId="2934" xr:uid="{B17B2EB9-910E-49A9-A438-FC4E6A8BC3B2}"/>
    <cellStyle name="Normalny 13 2 2 3 2 4 2" xfId="26018" xr:uid="{ED2EFA02-4908-40FE-ACC3-98A23C90C1E7}"/>
    <cellStyle name="Normalny 13 2 2 3 2 4 2 2" xfId="27323" xr:uid="{231598ED-8420-4559-BB0D-A390570DDD85}"/>
    <cellStyle name="Normalny 13 2 2 3 2 4 3" xfId="26351" xr:uid="{BDC4521F-04B7-4AC8-8D21-66B11BF70506}"/>
    <cellStyle name="Normalny 13 2 2 3 2 4 3 2" xfId="27569" xr:uid="{BA1599E7-E32F-4492-A6E4-C1229111FD6A}"/>
    <cellStyle name="Normalny 13 2 2 3 2 4 4" xfId="25722" xr:uid="{1E098FE4-DAF1-47D1-9E01-C594DCC829D0}"/>
    <cellStyle name="Normalny 13 2 2 3 2 4 5" xfId="26673" xr:uid="{DBE96BBC-7EE5-4EF1-94C3-ADEDA81460E3}"/>
    <cellStyle name="Normalny 13 2 2 3 2 5" xfId="2179" xr:uid="{A40AFFAE-FC9B-42DB-8411-171B6303A299}"/>
    <cellStyle name="Normalny 13 2 2 3 2 5 2" xfId="26212" xr:uid="{3573CF23-145E-4BA2-8FF4-00468BAF254D}"/>
    <cellStyle name="Normalny 13 2 2 3 2 5 2 2" xfId="27430" xr:uid="{A184976A-EA49-4DA7-8CED-BCAD5D6CD369}"/>
    <cellStyle name="Normalny 13 2 2 3 2 5 3" xfId="25835" xr:uid="{1DD26B00-4834-4E26-BF70-39D5C1A1C93B}"/>
    <cellStyle name="Normalny 13 2 2 3 2 5 4" xfId="26534" xr:uid="{4513D446-6907-4A0B-BA88-79FF0767122D}"/>
    <cellStyle name="Normalny 13 2 2 3 2 6" xfId="25497" xr:uid="{120D3256-2F67-494E-8251-CD4C5B73FF66}"/>
    <cellStyle name="Normalny 13 2 2 3 2 6 2" xfId="27150" xr:uid="{86EE5FB0-C880-4F06-B6E5-418CC3A4DC6B}"/>
    <cellStyle name="Normalny 13 2 2 3 2 7" xfId="26146" xr:uid="{F56ED148-7AA2-4D44-9452-1AF9A289ED24}"/>
    <cellStyle name="Normalny 13 2 2 3 2 7 2" xfId="27365" xr:uid="{0AC452FC-2350-4B32-A044-D564DED4633F}"/>
    <cellStyle name="Normalny 13 2 2 3 2 8" xfId="26468" xr:uid="{9E901192-3773-4BCD-9B67-70B7FBDA59D1}"/>
    <cellStyle name="Normalny 13 2 2 3 2 9" xfId="27694" xr:uid="{2E1DF516-5D48-4619-97EC-F3FE1F063325}"/>
    <cellStyle name="Normalny 13 2 2 3 3" xfId="2184" xr:uid="{07FB2389-AABE-498D-9F8B-89DFDF0D0B18}"/>
    <cellStyle name="Normalny 13 2 2 3 3 2" xfId="25603" xr:uid="{48DED8A3-56B7-4231-90C6-ADF9BE270886}"/>
    <cellStyle name="Normalny 13 2 2 3 3 2 2" xfId="27192" xr:uid="{192FE9D1-12A0-4D1D-B688-4ECC9B28FF60}"/>
    <cellStyle name="Normalny 13 2 2 3 3 3" xfId="25838" xr:uid="{1648DD64-7897-4D5D-9513-BA6820E90C71}"/>
    <cellStyle name="Normalny 13 2 2 3 4" xfId="2185" xr:uid="{0517D6E7-E90E-41F0-B15E-B47E8CF44994}"/>
    <cellStyle name="Normalny 13 2 2 3 4 2" xfId="2937" xr:uid="{12CEF9AB-0929-48D1-BD85-0664EC93615B}"/>
    <cellStyle name="Normalny 13 2 2 3 4 2 2" xfId="26354" xr:uid="{D418DB8B-637A-4801-9C84-CA91175BECE0}"/>
    <cellStyle name="Normalny 13 2 2 3 4 2 2 2" xfId="27572" xr:uid="{990669FC-6FB8-4347-8C50-2709D99FE47A}"/>
    <cellStyle name="Normalny 13 2 2 3 4 2 3" xfId="26021" xr:uid="{2F81C29B-157C-428E-AE3A-84DE1198B6C6}"/>
    <cellStyle name="Normalny 13 2 2 3 4 2 4" xfId="26676" xr:uid="{2C53D86B-CEA2-4BFC-A68B-A5614745833F}"/>
    <cellStyle name="Normalny 13 2 2 3 4 3" xfId="25663" xr:uid="{C9E332BC-127A-4E9E-A3B8-A7FB1393D44F}"/>
    <cellStyle name="Normalny 13 2 2 3 4 3 2" xfId="27244" xr:uid="{87A2EA7E-667E-4DF8-9FC7-0F5AF074623E}"/>
    <cellStyle name="Normalny 13 2 2 3 4 4" xfId="26215" xr:uid="{6C1DF8E8-C2D3-456C-87E6-BB15DDF4EAB2}"/>
    <cellStyle name="Normalny 13 2 2 3 4 4 2" xfId="27433" xr:uid="{76A22C25-7BC7-4A52-BAE0-42E4AB37E65D}"/>
    <cellStyle name="Normalny 13 2 2 3 4 5" xfId="26537" xr:uid="{0E38BD35-5189-4260-9317-457E90C89A4E}"/>
    <cellStyle name="Normalny 13 2 2 3 5" xfId="2933" xr:uid="{9A8EC5A0-9728-4EC5-8546-785C0FCF1377}"/>
    <cellStyle name="Normalny 13 2 2 3 5 2" xfId="26017" xr:uid="{8EE2D693-7B6C-4B96-A075-791AAEDA46A7}"/>
    <cellStyle name="Normalny 13 2 2 3 5 2 2" xfId="27322" xr:uid="{C2EC75E4-CFB1-4928-A156-622681BE4C8E}"/>
    <cellStyle name="Normalny 13 2 2 3 5 3" xfId="26350" xr:uid="{D0F40F1C-5044-45F6-B6F3-CD01202FD590}"/>
    <cellStyle name="Normalny 13 2 2 3 5 3 2" xfId="27568" xr:uid="{09AAD26F-324B-4FCA-A320-6616A6EB4371}"/>
    <cellStyle name="Normalny 13 2 2 3 5 4" xfId="25721" xr:uid="{CE99C75D-DFF5-4336-81E8-BCD1C6DAB4D0}"/>
    <cellStyle name="Normalny 13 2 2 3 5 5" xfId="26672" xr:uid="{6ADF0BDB-8C4A-4124-84D6-B0E4D5119412}"/>
    <cellStyle name="Normalny 13 2 2 3 6" xfId="2178" xr:uid="{C9673C8D-1C7C-453D-9E03-0C2EED52F44C}"/>
    <cellStyle name="Normalny 13 2 2 3 6 2" xfId="26211" xr:uid="{4B3BDE7B-A127-4629-ACBA-E17CD0789592}"/>
    <cellStyle name="Normalny 13 2 2 3 6 2 2" xfId="27429" xr:uid="{0E5E5A0A-C298-498B-8982-56579F34D391}"/>
    <cellStyle name="Normalny 13 2 2 3 6 3" xfId="25834" xr:uid="{3A8CA8E6-40C5-45A3-8FE3-1CF3EBE212F5}"/>
    <cellStyle name="Normalny 13 2 2 3 6 4" xfId="26533" xr:uid="{BC38A9E5-382F-4BF1-B3D6-093150BA6DD9}"/>
    <cellStyle name="Normalny 13 2 2 3 7" xfId="25496" xr:uid="{F31027BF-B72D-499A-84EE-8C090FA40610}"/>
    <cellStyle name="Normalny 13 2 2 3 7 2" xfId="27149" xr:uid="{A5D182EB-97EB-43C8-B2FE-4A66B7984EFE}"/>
    <cellStyle name="Normalny 13 2 2 3 8" xfId="26145" xr:uid="{CD97422F-A5B6-41DA-94C5-79916836381D}"/>
    <cellStyle name="Normalny 13 2 2 3 8 2" xfId="27364" xr:uid="{56F6C0F7-4CA4-4ACC-A694-6F69CAEB7232}"/>
    <cellStyle name="Normalny 13 2 2 3 9" xfId="26467" xr:uid="{F880299F-726B-482F-93A4-1175600C0343}"/>
    <cellStyle name="Normalny 13 2 2 3_CHP" xfId="2186" xr:uid="{F99C5F94-9478-4BA2-8B48-3CAE33D41633}"/>
    <cellStyle name="Normalny 13 2 2 4" xfId="1175" xr:uid="{00000000-0005-0000-0000-000099040000}"/>
    <cellStyle name="Normalny 13 2 2 4 10" xfId="27695" xr:uid="{B2FDA4D9-7B41-40AA-BE0F-13BBF3B584F6}"/>
    <cellStyle name="Normalny 13 2 2 4 2" xfId="1176" xr:uid="{00000000-0005-0000-0000-00009A040000}"/>
    <cellStyle name="Normalny 13 2 2 4 2 2" xfId="2189" xr:uid="{2685F659-BBCF-46E0-A579-945B7A826C53}"/>
    <cellStyle name="Normalny 13 2 2 4 2 2 2" xfId="2190" xr:uid="{6765C7A1-5869-42CE-9B2D-D1AC4C444341}"/>
    <cellStyle name="Normalny 13 2 2 4 2 2 2 2" xfId="2940" xr:uid="{6F9A3285-E0E1-4F38-BDD9-AAFF0E0A5009}"/>
    <cellStyle name="Normalny 13 2 2 4 2 2 2 2 2" xfId="26357" xr:uid="{D30C30C0-2AAB-4A5C-A857-0F140B831B82}"/>
    <cellStyle name="Normalny 13 2 2 4 2 2 2 2 2 2" xfId="27575" xr:uid="{CE98889E-C44E-4591-BA29-CEBF1E194CBA}"/>
    <cellStyle name="Normalny 13 2 2 4 2 2 2 2 3" xfId="26024" xr:uid="{8779FCA9-2EED-4B06-A81B-923E0C2EA99F}"/>
    <cellStyle name="Normalny 13 2 2 4 2 2 2 2 4" xfId="26679" xr:uid="{76F38F01-2D29-4DE2-8D8B-933F0033AC82}"/>
    <cellStyle name="Normalny 13 2 2 4 2 2 2 3" xfId="25842" xr:uid="{11795B1A-861A-4C30-9CC3-60E22226590D}"/>
    <cellStyle name="Normalny 13 2 2 4 2 2 2 3 2" xfId="27291" xr:uid="{4957EC47-A96F-4669-B530-CC92EF39FE5F}"/>
    <cellStyle name="Normalny 13 2 2 4 2 2 2 4" xfId="26218" xr:uid="{DC90E8FE-EDB5-4622-A001-E2AC4AE50864}"/>
    <cellStyle name="Normalny 13 2 2 4 2 2 2 4 2" xfId="27436" xr:uid="{80E4E0C8-FFC3-4F2D-A601-740893DD6601}"/>
    <cellStyle name="Normalny 13 2 2 4 2 2 2 5" xfId="25757" xr:uid="{3204DB0B-8731-4D0F-8FF5-B020B812E44A}"/>
    <cellStyle name="Normalny 13 2 2 4 2 2 2 6" xfId="26540" xr:uid="{AFD15745-594F-4AEB-8CC1-D22EAE2E484B}"/>
    <cellStyle name="Normalny 13 2 2 4 2 2 3" xfId="2191" xr:uid="{5F9CEB7E-27BD-400E-A9C4-B7CA7400B89C}"/>
    <cellStyle name="Normalny 13 2 2 4 2 2 4" xfId="25606" xr:uid="{33429058-DCCD-456E-B187-38B03ECC21E5}"/>
    <cellStyle name="Normalny 13 2 2 4 2 2 4 2" xfId="25841" xr:uid="{DDDB2AD3-16CF-451F-9AB8-7E054CB801A0}"/>
    <cellStyle name="Normalny 13 2 2 4 2 2 4 3" xfId="27195" xr:uid="{6271ECFD-3DD5-4830-AB03-D9F5240D569E}"/>
    <cellStyle name="Normalny 13 2 2 4 2 3" xfId="2192" xr:uid="{E73947CD-7A60-40D7-93DD-AD80DAC56823}"/>
    <cellStyle name="Normalny 13 2 2 4 2 3 2" xfId="2941" xr:uid="{C41DC265-B3FE-494E-9034-B932D3F759E6}"/>
    <cellStyle name="Normalny 13 2 2 4 2 3 2 2" xfId="26358" xr:uid="{A31233D7-DECC-4FA4-8004-5FCCE6EF2DA5}"/>
    <cellStyle name="Normalny 13 2 2 4 2 3 2 2 2" xfId="27576" xr:uid="{CF7782F6-F1C5-4264-980A-9A059CF57FC7}"/>
    <cellStyle name="Normalny 13 2 2 4 2 3 2 3" xfId="26025" xr:uid="{DA963CAE-FE5A-4C2C-BFAD-5D8E04494A8C}"/>
    <cellStyle name="Normalny 13 2 2 4 2 3 2 4" xfId="26680" xr:uid="{E452AD0C-E5E3-4EA0-B031-630DAC0323B8}"/>
    <cellStyle name="Normalny 13 2 2 4 2 3 3" xfId="25666" xr:uid="{4C18F21F-6F6C-4F7C-AEED-45829FD22DF8}"/>
    <cellStyle name="Normalny 13 2 2 4 2 3 3 2" xfId="27247" xr:uid="{EA96BBA2-78DF-48F9-B36D-9B5B8AE75336}"/>
    <cellStyle name="Normalny 13 2 2 4 2 3 4" xfId="26219" xr:uid="{28197F56-9981-4134-A1C2-70CD86E6690D}"/>
    <cellStyle name="Normalny 13 2 2 4 2 3 4 2" xfId="27437" xr:uid="{64B9C14D-0621-48D2-8A94-252BA9BEAF8F}"/>
    <cellStyle name="Normalny 13 2 2 4 2 3 5" xfId="26541" xr:uid="{1EE92213-9E86-470B-9317-0BA46736D16C}"/>
    <cellStyle name="Normalny 13 2 2 4 2 4" xfId="2939" xr:uid="{320D253A-6EA0-4FB0-81DC-87EC4C08CC56}"/>
    <cellStyle name="Normalny 13 2 2 4 2 4 2" xfId="26023" xr:uid="{82F7708C-5C31-4D3D-A0D0-B7D3174B3014}"/>
    <cellStyle name="Normalny 13 2 2 4 2 4 2 2" xfId="27325" xr:uid="{09EBB130-3FC9-442A-800A-FE59BC872D4E}"/>
    <cellStyle name="Normalny 13 2 2 4 2 4 3" xfId="26356" xr:uid="{C416CA75-08A7-4958-B2BF-FD5C01BEBFDD}"/>
    <cellStyle name="Normalny 13 2 2 4 2 4 3 2" xfId="27574" xr:uid="{D61882F7-3575-4A83-8ABF-D4265674182D}"/>
    <cellStyle name="Normalny 13 2 2 4 2 4 4" xfId="25724" xr:uid="{57D221D1-69E0-4AA3-9498-9AC51F712A0F}"/>
    <cellStyle name="Normalny 13 2 2 4 2 4 5" xfId="26678" xr:uid="{14905A26-DC73-48D1-BDCB-EDE26DE0F40D}"/>
    <cellStyle name="Normalny 13 2 2 4 2 5" xfId="2188" xr:uid="{35261995-9EF5-429C-87E5-EAE05896F7F3}"/>
    <cellStyle name="Normalny 13 2 2 4 2 5 2" xfId="26217" xr:uid="{C3A6F508-54B4-401D-AFC3-AF0841861EE8}"/>
    <cellStyle name="Normalny 13 2 2 4 2 5 2 2" xfId="27435" xr:uid="{92BD7335-1B8A-4AFB-9A86-894430694419}"/>
    <cellStyle name="Normalny 13 2 2 4 2 5 3" xfId="25840" xr:uid="{8F446B21-0F5E-48AF-BD6F-2575C13003FB}"/>
    <cellStyle name="Normalny 13 2 2 4 2 5 4" xfId="26539" xr:uid="{B1847084-2234-413D-9866-D7054CD3D004}"/>
    <cellStyle name="Normalny 13 2 2 4 2 6" xfId="25499" xr:uid="{B92C3E75-F339-40CD-B0DB-E63F32BD98DE}"/>
    <cellStyle name="Normalny 13 2 2 4 2 6 2" xfId="27152" xr:uid="{D91777EF-849F-4789-91BA-5C0FE70273DF}"/>
    <cellStyle name="Normalny 13 2 2 4 2 7" xfId="26148" xr:uid="{CFF225D5-EFEE-4BC1-AB4E-C74BF7E0FC75}"/>
    <cellStyle name="Normalny 13 2 2 4 2 7 2" xfId="27367" xr:uid="{C41A0AB8-44B5-45B2-BD6A-3B467EF28F06}"/>
    <cellStyle name="Normalny 13 2 2 4 2 8" xfId="26470" xr:uid="{36FD20B2-9AA2-48C9-B25E-59F42F951C16}"/>
    <cellStyle name="Normalny 13 2 2 4 2 9" xfId="27696" xr:uid="{19ECA75A-31A7-4DD0-B92E-C7DCA0B46397}"/>
    <cellStyle name="Normalny 13 2 2 4 3" xfId="2193" xr:uid="{7C4C27CD-8CF7-4B20-AECD-A3BA4E8E00A6}"/>
    <cellStyle name="Normalny 13 2 2 4 3 2" xfId="25605" xr:uid="{F2D32E63-D69F-4269-8049-963A6F495C22}"/>
    <cellStyle name="Normalny 13 2 2 4 3 2 2" xfId="27194" xr:uid="{8B9FA2E3-E8E9-4329-9BEF-1749174F77DA}"/>
    <cellStyle name="Normalny 13 2 2 4 3 3" xfId="25843" xr:uid="{83E52C44-2DD1-48EF-B141-6262EB9BD1B1}"/>
    <cellStyle name="Normalny 13 2 2 4 4" xfId="2194" xr:uid="{F77123D4-2F05-4098-B00E-2024D29EE388}"/>
    <cellStyle name="Normalny 13 2 2 4 4 2" xfId="2942" xr:uid="{59A2BEF2-C6EF-465D-9840-69077A712DE0}"/>
    <cellStyle name="Normalny 13 2 2 4 4 2 2" xfId="26359" xr:uid="{A8DC7E3E-102F-4FFB-B1EE-D4EFBBF2D2E1}"/>
    <cellStyle name="Normalny 13 2 2 4 4 2 2 2" xfId="27577" xr:uid="{55DC20F2-DD6A-4CB2-96FF-CEC7B259138B}"/>
    <cellStyle name="Normalny 13 2 2 4 4 2 3" xfId="26026" xr:uid="{811859C4-E688-4B90-85C0-C4CE17FAF617}"/>
    <cellStyle name="Normalny 13 2 2 4 4 2 4" xfId="26681" xr:uid="{00D7527D-12D3-43CD-B602-18C8A6541379}"/>
    <cellStyle name="Normalny 13 2 2 4 4 3" xfId="25665" xr:uid="{B0B7FF6E-E97D-4277-8708-351826FE7D54}"/>
    <cellStyle name="Normalny 13 2 2 4 4 3 2" xfId="27246" xr:uid="{F2CCAD91-CF43-4127-8DB3-2752E4294F8D}"/>
    <cellStyle name="Normalny 13 2 2 4 4 4" xfId="26220" xr:uid="{135A7420-6381-4F2D-9B0C-E41F86C1D76F}"/>
    <cellStyle name="Normalny 13 2 2 4 4 4 2" xfId="27438" xr:uid="{CFE3C0E7-BA12-49D3-81A5-144282740C6E}"/>
    <cellStyle name="Normalny 13 2 2 4 4 5" xfId="26542" xr:uid="{BCC6B5F5-7CDC-4238-A972-6218A0AFFE96}"/>
    <cellStyle name="Normalny 13 2 2 4 5" xfId="2938" xr:uid="{A95C77C9-C6BA-4D66-A6DF-A1A9070C5C26}"/>
    <cellStyle name="Normalny 13 2 2 4 5 2" xfId="26022" xr:uid="{0AB6574D-E7F8-4EAB-8E24-B3AD7E689C68}"/>
    <cellStyle name="Normalny 13 2 2 4 5 2 2" xfId="27324" xr:uid="{3DBD8ED7-B124-498C-8087-CC4B39EE823C}"/>
    <cellStyle name="Normalny 13 2 2 4 5 3" xfId="26355" xr:uid="{CA323736-7384-4743-B0C0-3BDDA8AAB4C4}"/>
    <cellStyle name="Normalny 13 2 2 4 5 3 2" xfId="27573" xr:uid="{3259F927-DAE7-4F24-B89C-E3751D226AC8}"/>
    <cellStyle name="Normalny 13 2 2 4 5 4" xfId="25723" xr:uid="{E676C8EF-AAC8-4B05-8105-822F726D3324}"/>
    <cellStyle name="Normalny 13 2 2 4 5 5" xfId="26677" xr:uid="{8F46DE5A-084C-4C23-BB1D-C321A2B0EC28}"/>
    <cellStyle name="Normalny 13 2 2 4 6" xfId="2187" xr:uid="{A350C1DA-D6DE-4120-A9F6-E516AE487D9A}"/>
    <cellStyle name="Normalny 13 2 2 4 6 2" xfId="26216" xr:uid="{E61242BB-11CA-4F0F-A423-B10382EB363E}"/>
    <cellStyle name="Normalny 13 2 2 4 6 2 2" xfId="27434" xr:uid="{7A334C22-77C8-48AA-8053-9C65D21D716F}"/>
    <cellStyle name="Normalny 13 2 2 4 6 3" xfId="25839" xr:uid="{38210E76-49DE-4BBE-81D2-772CAF2D0777}"/>
    <cellStyle name="Normalny 13 2 2 4 6 4" xfId="26538" xr:uid="{16B36108-E037-4015-8EC3-A040DE5EB9D3}"/>
    <cellStyle name="Normalny 13 2 2 4 7" xfId="25498" xr:uid="{C04B83D9-E375-4959-BD65-EB373E8B17FE}"/>
    <cellStyle name="Normalny 13 2 2 4 7 2" xfId="27151" xr:uid="{9FACC527-354D-4713-A385-2FF199EB0A23}"/>
    <cellStyle name="Normalny 13 2 2 4 8" xfId="26147" xr:uid="{2A9DB5B7-2852-4387-8E15-25CE122560A7}"/>
    <cellStyle name="Normalny 13 2 2 4 8 2" xfId="27366" xr:uid="{ACCEAB22-CA43-4669-81EB-E31DB6255870}"/>
    <cellStyle name="Normalny 13 2 2 4 9" xfId="26469" xr:uid="{FC9FEAFF-F4AA-41B6-B8F4-C55513D3625B}"/>
    <cellStyle name="Normalny 13 2 2 4_CHP" xfId="2195" xr:uid="{6822C958-D330-4E65-B318-D370947ABFE5}"/>
    <cellStyle name="Normalny 13 2 2 5" xfId="1177" xr:uid="{00000000-0005-0000-0000-00009B040000}"/>
    <cellStyle name="Normalny 13 2 2 5 2" xfId="2197" xr:uid="{552A2FD1-ACFD-4AF5-8265-240F8640DD44}"/>
    <cellStyle name="Normalny 13 2 2 5 2 2" xfId="2198" xr:uid="{181B8255-A5FD-4C72-9EF7-1E1EB8BACE44}"/>
    <cellStyle name="Normalny 13 2 2 5 2 2 2" xfId="2944" xr:uid="{4473A1B4-D8FB-45EE-9F53-6F37838BA199}"/>
    <cellStyle name="Normalny 13 2 2 5 2 2 2 2" xfId="26361" xr:uid="{AE7DD51B-11E4-43EF-9918-2C125A7856D5}"/>
    <cellStyle name="Normalny 13 2 2 5 2 2 2 2 2" xfId="27579" xr:uid="{4533F495-2F0A-4635-83A9-4693479F43A2}"/>
    <cellStyle name="Normalny 13 2 2 5 2 2 2 3" xfId="26028" xr:uid="{1655DA4C-66CC-4CA8-8278-E7E09C109161}"/>
    <cellStyle name="Normalny 13 2 2 5 2 2 2 4" xfId="26683" xr:uid="{02CA9964-E57C-4236-974B-F439DD05B167}"/>
    <cellStyle name="Normalny 13 2 2 5 2 2 3" xfId="25846" xr:uid="{BE1165F5-9BE3-4253-B05D-D0800C7E1E5A}"/>
    <cellStyle name="Normalny 13 2 2 5 2 2 3 2" xfId="27292" xr:uid="{D027935B-90AD-4FA5-99DA-5DB214E7A3B5}"/>
    <cellStyle name="Normalny 13 2 2 5 2 2 4" xfId="26222" xr:uid="{32ED2785-E6BA-48D7-B5E6-C5EE316CBC42}"/>
    <cellStyle name="Normalny 13 2 2 5 2 2 4 2" xfId="27440" xr:uid="{3B4AC771-D478-4E5F-9F85-D65A8328A543}"/>
    <cellStyle name="Normalny 13 2 2 5 2 2 5" xfId="25758" xr:uid="{C045BF4B-25EB-4789-A40A-A54F208AAC32}"/>
    <cellStyle name="Normalny 13 2 2 5 2 2 6" xfId="26544" xr:uid="{E225FCB1-AFF9-4F8A-8752-68D94B4F8DBD}"/>
    <cellStyle name="Normalny 13 2 2 5 2 3" xfId="2199" xr:uid="{15FF4EF5-1417-478E-B3FD-A46AC7C808FF}"/>
    <cellStyle name="Normalny 13 2 2 5 2 4" xfId="25607" xr:uid="{6A661581-15A5-4CAF-A2A0-CCC96D6F24AA}"/>
    <cellStyle name="Normalny 13 2 2 5 2 4 2" xfId="25845" xr:uid="{98A856CB-5866-43F5-B414-B54F7A576253}"/>
    <cellStyle name="Normalny 13 2 2 5 2 4 3" xfId="27196" xr:uid="{77639D51-7340-4730-88AD-C10B2E730367}"/>
    <cellStyle name="Normalny 13 2 2 5 3" xfId="2200" xr:uid="{6DE20452-0C87-41B2-9A18-19EBF9A05DF7}"/>
    <cellStyle name="Normalny 13 2 2 5 3 2" xfId="2945" xr:uid="{D2571A7F-19AC-42EA-AB68-4718E5BBAD93}"/>
    <cellStyle name="Normalny 13 2 2 5 3 2 2" xfId="26362" xr:uid="{C9712E78-DF88-471B-8D59-680287DE1C76}"/>
    <cellStyle name="Normalny 13 2 2 5 3 2 2 2" xfId="27580" xr:uid="{DCE788FB-AD8F-4110-B221-228228C28F55}"/>
    <cellStyle name="Normalny 13 2 2 5 3 2 3" xfId="26029" xr:uid="{E31537C0-964B-4285-8D50-FC86798328C2}"/>
    <cellStyle name="Normalny 13 2 2 5 3 2 4" xfId="26684" xr:uid="{273032AF-BF61-4E33-897E-1D44DC7E2024}"/>
    <cellStyle name="Normalny 13 2 2 5 3 3" xfId="25667" xr:uid="{0D30D4AE-AFF5-44CC-B9AC-3EC691DD3772}"/>
    <cellStyle name="Normalny 13 2 2 5 3 3 2" xfId="27248" xr:uid="{815B0DC5-F1D5-400E-9A1C-FC85A829EDB3}"/>
    <cellStyle name="Normalny 13 2 2 5 3 4" xfId="26223" xr:uid="{FBD38C0E-A0FC-4B6F-ACD0-2C235B668169}"/>
    <cellStyle name="Normalny 13 2 2 5 3 4 2" xfId="27441" xr:uid="{A1299426-8F0B-4247-875A-84965AA82164}"/>
    <cellStyle name="Normalny 13 2 2 5 3 5" xfId="26545" xr:uid="{9C935890-F516-4CA0-9191-5FCD80F5EA00}"/>
    <cellStyle name="Normalny 13 2 2 5 4" xfId="2943" xr:uid="{64CCF076-A266-417E-BBE2-AC4C2431F1D9}"/>
    <cellStyle name="Normalny 13 2 2 5 4 2" xfId="26027" xr:uid="{1A29F851-556F-4353-B524-08A03BB1FAF1}"/>
    <cellStyle name="Normalny 13 2 2 5 4 2 2" xfId="27326" xr:uid="{EE7D8672-9A19-496E-B56C-538B525F5973}"/>
    <cellStyle name="Normalny 13 2 2 5 4 3" xfId="26360" xr:uid="{43C63727-CD93-4E6F-BFE6-C2FB82F4BADA}"/>
    <cellStyle name="Normalny 13 2 2 5 4 3 2" xfId="27578" xr:uid="{3CC76302-51ED-4128-A7C0-13A1E1D22E53}"/>
    <cellStyle name="Normalny 13 2 2 5 4 4" xfId="25725" xr:uid="{5C739E0E-E7DB-4CA7-8DE7-4B5ABD2B0767}"/>
    <cellStyle name="Normalny 13 2 2 5 4 5" xfId="26682" xr:uid="{C573B97D-A957-4E1F-8021-DC380AC15718}"/>
    <cellStyle name="Normalny 13 2 2 5 5" xfId="2196" xr:uid="{2C1C654C-E720-4462-81EC-C829597432CD}"/>
    <cellStyle name="Normalny 13 2 2 5 5 2" xfId="26221" xr:uid="{3A6B175F-4324-4D46-A796-833C2098D52E}"/>
    <cellStyle name="Normalny 13 2 2 5 5 2 2" xfId="27439" xr:uid="{8940D179-2794-4ECA-A07A-85A88BCDBB2E}"/>
    <cellStyle name="Normalny 13 2 2 5 5 3" xfId="25844" xr:uid="{AC6134C9-F6BC-40C5-A7FE-EA6D728AE4D2}"/>
    <cellStyle name="Normalny 13 2 2 5 5 4" xfId="26543" xr:uid="{DFBA19B1-EBF8-457A-A29E-45E99CB4255B}"/>
    <cellStyle name="Normalny 13 2 2 5 6" xfId="25500" xr:uid="{055DF490-8B54-4E57-B87B-B44138C1B4C8}"/>
    <cellStyle name="Normalny 13 2 2 5 6 2" xfId="27153" xr:uid="{6B1A01DC-13D6-4B88-9493-8EA35B20D71F}"/>
    <cellStyle name="Normalny 13 2 2 5 7" xfId="26149" xr:uid="{F301A0CD-2289-4CF0-950C-2205BED092CD}"/>
    <cellStyle name="Normalny 13 2 2 5 7 2" xfId="27368" xr:uid="{2788ADBD-7BFB-4D77-B67D-14003A7E8189}"/>
    <cellStyle name="Normalny 13 2 2 5 8" xfId="26471" xr:uid="{1FB36D74-BCB1-4F02-AFCC-34EE30DAE4AC}"/>
    <cellStyle name="Normalny 13 2 2 5 9" xfId="27697" xr:uid="{DD52FF6B-873B-430F-B8A9-BC46F6404CC5}"/>
    <cellStyle name="Normalny 13 2 2 6" xfId="1178" xr:uid="{00000000-0005-0000-0000-00009C040000}"/>
    <cellStyle name="Normalny 13 2 2 6 2" xfId="2202" xr:uid="{BB28A797-D04D-47F0-B716-22B3E171AFDC}"/>
    <cellStyle name="Normalny 13 2 2 6 2 2" xfId="2203" xr:uid="{5DD8C981-D2DD-4767-BD61-F7962BFED5F4}"/>
    <cellStyle name="Normalny 13 2 2 6 2 2 2" xfId="2947" xr:uid="{1F62EB7D-B730-4ED7-B2BC-D25517CD4248}"/>
    <cellStyle name="Normalny 13 2 2 6 2 2 2 2" xfId="26364" xr:uid="{F5CB460F-E174-4B4E-BCC2-79010BE62EB6}"/>
    <cellStyle name="Normalny 13 2 2 6 2 2 2 2 2" xfId="27582" xr:uid="{440F2D76-D411-45FF-8B49-25E71763AF2B}"/>
    <cellStyle name="Normalny 13 2 2 6 2 2 2 3" xfId="26031" xr:uid="{5AC74083-2350-42EC-9893-758467113EA4}"/>
    <cellStyle name="Normalny 13 2 2 6 2 2 2 4" xfId="26686" xr:uid="{01B3467B-8A41-480A-A971-9216D8702ECD}"/>
    <cellStyle name="Normalny 13 2 2 6 2 2 3" xfId="25849" xr:uid="{C0739D91-8843-4E1C-91C5-DAE1410FC946}"/>
    <cellStyle name="Normalny 13 2 2 6 2 2 3 2" xfId="27293" xr:uid="{C57BDD6B-D6D7-4C57-A931-B97AD5D6A0F0}"/>
    <cellStyle name="Normalny 13 2 2 6 2 2 4" xfId="26225" xr:uid="{83870617-9777-4AE6-9ADA-B5A57AEF8BF6}"/>
    <cellStyle name="Normalny 13 2 2 6 2 2 4 2" xfId="27443" xr:uid="{97243C66-F304-48B2-907D-8667D2E43303}"/>
    <cellStyle name="Normalny 13 2 2 6 2 2 5" xfId="25759" xr:uid="{49621ADA-B5B2-48D2-BAF9-733C6EC6E10C}"/>
    <cellStyle name="Normalny 13 2 2 6 2 2 6" xfId="26547" xr:uid="{8D1CA808-B200-4DD6-9E8B-4F3DF99A60CE}"/>
    <cellStyle name="Normalny 13 2 2 6 2 3" xfId="2204" xr:uid="{7CA8E213-C042-4D95-892F-F4C8CC486973}"/>
    <cellStyle name="Normalny 13 2 2 6 2 4" xfId="25608" xr:uid="{281F3B78-DDB3-425F-9026-EC58D6F5E221}"/>
    <cellStyle name="Normalny 13 2 2 6 2 4 2" xfId="25848" xr:uid="{70CC221D-C9D9-486F-BD3F-8C86FC4ABA32}"/>
    <cellStyle name="Normalny 13 2 2 6 2 4 3" xfId="27197" xr:uid="{4A7C7C7E-A224-4329-95B4-1E9E333335A2}"/>
    <cellStyle name="Normalny 13 2 2 6 3" xfId="2205" xr:uid="{AAAE6DA6-7579-4F51-AF33-21561667CD19}"/>
    <cellStyle name="Normalny 13 2 2 6 3 2" xfId="2948" xr:uid="{1429BD24-32EF-48F5-8E0D-583A017F1664}"/>
    <cellStyle name="Normalny 13 2 2 6 3 2 2" xfId="26365" xr:uid="{EA70D446-4F6D-4F50-A17C-87D97CF39739}"/>
    <cellStyle name="Normalny 13 2 2 6 3 2 2 2" xfId="27583" xr:uid="{CFD34DC6-A8B7-40A5-8846-0421518EBDA3}"/>
    <cellStyle name="Normalny 13 2 2 6 3 2 3" xfId="26032" xr:uid="{9428F00F-E816-45F6-8E12-ACF07A7759DD}"/>
    <cellStyle name="Normalny 13 2 2 6 3 2 4" xfId="26687" xr:uid="{366DEC02-8AD1-4F86-9C99-F4ED98E75DDF}"/>
    <cellStyle name="Normalny 13 2 2 6 3 3" xfId="25668" xr:uid="{3C67AF45-72D0-4193-8864-3B84F7C41537}"/>
    <cellStyle name="Normalny 13 2 2 6 3 3 2" xfId="27249" xr:uid="{E225B97D-CAEC-400E-AEA0-5273CE9E10E3}"/>
    <cellStyle name="Normalny 13 2 2 6 3 4" xfId="26226" xr:uid="{14F22FFF-C035-4A8A-A2CD-FF12FF27E124}"/>
    <cellStyle name="Normalny 13 2 2 6 3 4 2" xfId="27444" xr:uid="{7C6AE496-97FA-4B14-A32F-33360A006ABD}"/>
    <cellStyle name="Normalny 13 2 2 6 3 5" xfId="26548" xr:uid="{44535792-D045-41E9-9710-306001730232}"/>
    <cellStyle name="Normalny 13 2 2 6 4" xfId="2946" xr:uid="{86A2B4CF-8FB5-41BC-A143-763BA0877286}"/>
    <cellStyle name="Normalny 13 2 2 6 4 2" xfId="26030" xr:uid="{EAD8AE9E-F6B4-4FC3-B55B-041096D88832}"/>
    <cellStyle name="Normalny 13 2 2 6 4 2 2" xfId="27327" xr:uid="{BE703482-6B23-44EA-BAD7-D5177AB25A22}"/>
    <cellStyle name="Normalny 13 2 2 6 4 3" xfId="26363" xr:uid="{C95AC801-6A5B-4FE7-BE5A-B928933587BF}"/>
    <cellStyle name="Normalny 13 2 2 6 4 3 2" xfId="27581" xr:uid="{76A45304-AF82-403B-ADD5-B3CC5F26264C}"/>
    <cellStyle name="Normalny 13 2 2 6 4 4" xfId="25726" xr:uid="{69CCAE12-DC58-48FC-80B1-FC55773614C8}"/>
    <cellStyle name="Normalny 13 2 2 6 4 5" xfId="26685" xr:uid="{746E7FA0-972F-42B3-9309-45A3426DD6B2}"/>
    <cellStyle name="Normalny 13 2 2 6 5" xfId="2201" xr:uid="{D96D416F-32A4-4712-A741-6DF64AF42C76}"/>
    <cellStyle name="Normalny 13 2 2 6 5 2" xfId="26224" xr:uid="{F35C92E8-2029-40A2-9F36-C3F3CF65FC12}"/>
    <cellStyle name="Normalny 13 2 2 6 5 2 2" xfId="27442" xr:uid="{8B65FE16-92BC-4651-9FAE-C36815015083}"/>
    <cellStyle name="Normalny 13 2 2 6 5 3" xfId="25847" xr:uid="{11E6569A-D764-46F9-AF3E-D4C37430996E}"/>
    <cellStyle name="Normalny 13 2 2 6 5 4" xfId="26546" xr:uid="{D20AEDC7-7C2A-4F4A-AF8F-BE76154FADD9}"/>
    <cellStyle name="Normalny 13 2 2 6 6" xfId="25501" xr:uid="{70D42DC6-141F-4714-96C3-0F83CFAF1C4C}"/>
    <cellStyle name="Normalny 13 2 2 6 6 2" xfId="27154" xr:uid="{AF60D76E-2D3A-4480-B631-630257546AB2}"/>
    <cellStyle name="Normalny 13 2 2 6 7" xfId="26150" xr:uid="{EE6AA1CD-02AF-4B15-8F6C-D5401D3B7A4C}"/>
    <cellStyle name="Normalny 13 2 2 6 7 2" xfId="27369" xr:uid="{2E29AC8C-1BE7-4C52-8BE5-8DC598151A49}"/>
    <cellStyle name="Normalny 13 2 2 6 8" xfId="26472" xr:uid="{317681A9-DBBF-4385-9A45-D03041B442DB}"/>
    <cellStyle name="Normalny 13 2 2 6 9" xfId="27698" xr:uid="{469E81A2-BA73-4E19-9A53-E448C8343D8C}"/>
    <cellStyle name="Normalny 13 2 2 7" xfId="2206" xr:uid="{2F43BF62-70BB-47BE-9C9C-848D5343222F}"/>
    <cellStyle name="Normalny 13 2 2 7 2" xfId="25595" xr:uid="{84E81D19-4BA5-45EA-818A-7B1360C95B24}"/>
    <cellStyle name="Normalny 13 2 2 7 2 2" xfId="27184" xr:uid="{FB0431F5-9858-4715-A044-4C93B4A8F032}"/>
    <cellStyle name="Normalny 13 2 2 7 3" xfId="25850" xr:uid="{AE6E8789-B19F-4526-9A00-10F7724D6317}"/>
    <cellStyle name="Normalny 13 2 2 8" xfId="2207" xr:uid="{7DF9A5FF-1F86-467F-8627-19D2D0F13D37}"/>
    <cellStyle name="Normalny 13 2 2 8 2" xfId="2949" xr:uid="{D19C779E-601A-4BE1-8332-C2905BCF79D1}"/>
    <cellStyle name="Normalny 13 2 2 8 2 2" xfId="26366" xr:uid="{9A654CD6-F89F-40B2-87AA-DD6071A06330}"/>
    <cellStyle name="Normalny 13 2 2 8 2 2 2" xfId="27584" xr:uid="{751D2D84-8FB4-4846-B216-5C559BE4FCB7}"/>
    <cellStyle name="Normalny 13 2 2 8 2 3" xfId="26033" xr:uid="{D4AB7241-A257-4F04-9845-942AA06CF402}"/>
    <cellStyle name="Normalny 13 2 2 8 2 4" xfId="26688" xr:uid="{65408D8D-447F-44EB-B644-1E7DC4864D0D}"/>
    <cellStyle name="Normalny 13 2 2 8 3" xfId="25655" xr:uid="{6820911E-5C7E-48A3-969B-19E559A4F0DB}"/>
    <cellStyle name="Normalny 13 2 2 8 3 2" xfId="27236" xr:uid="{2930BA06-E658-4D67-B382-74A7C640E828}"/>
    <cellStyle name="Normalny 13 2 2 8 4" xfId="26227" xr:uid="{EEA574FA-7994-47B5-8BA0-9B02D5D7EA27}"/>
    <cellStyle name="Normalny 13 2 2 8 4 2" xfId="27445" xr:uid="{74EDBC6E-8F19-405C-948D-AC51EFF24F12}"/>
    <cellStyle name="Normalny 13 2 2 8 5" xfId="26549" xr:uid="{17E2977F-9D94-4E46-AE11-C7CBA6AC18CC}"/>
    <cellStyle name="Normalny 13 2 2 9" xfId="2914" xr:uid="{EEB842A6-257A-467E-971E-16C9F58AD8EE}"/>
    <cellStyle name="Normalny 13 2 2 9 2" xfId="25998" xr:uid="{B47540F0-A22B-4235-9CF2-CC3C95BF3D6B}"/>
    <cellStyle name="Normalny 13 2 2 9 2 2" xfId="27314" xr:uid="{1179AF9C-F113-49B6-9927-AEC545E59C73}"/>
    <cellStyle name="Normalny 13 2 2 9 3" xfId="26331" xr:uid="{3E97857A-C9FA-440F-A1F7-990D2D89DABA}"/>
    <cellStyle name="Normalny 13 2 2 9 3 2" xfId="27549" xr:uid="{5C6C267B-A694-4DE9-BBDE-F704EABF0892}"/>
    <cellStyle name="Normalny 13 2 2 9 4" xfId="25713" xr:uid="{54190076-0344-46B6-B2B5-1DAA7023F52C}"/>
    <cellStyle name="Normalny 13 2 2 9 5" xfId="26653" xr:uid="{0ACF4470-0A9E-4EA4-9912-BB07453E09F4}"/>
    <cellStyle name="Normalny 13 2 2_CHP" xfId="2208" xr:uid="{72497C09-67A4-4851-A121-18E4946B52C6}"/>
    <cellStyle name="Normalny 13 2 3" xfId="1179" xr:uid="{00000000-0005-0000-0000-00009D040000}"/>
    <cellStyle name="Normalny 13 2 3 10" xfId="25502" xr:uid="{F4216266-571F-487C-B2DB-4535B7CAE5CB}"/>
    <cellStyle name="Normalny 13 2 3 10 2" xfId="27155" xr:uid="{32825450-781A-4777-B053-6EF8BBEF6966}"/>
    <cellStyle name="Normalny 13 2 3 11" xfId="26151" xr:uid="{FBCC0811-A781-465D-9CFC-054F0BB9D885}"/>
    <cellStyle name="Normalny 13 2 3 11 2" xfId="27370" xr:uid="{A57123C7-CB65-4980-A588-5C8ABDBFB733}"/>
    <cellStyle name="Normalny 13 2 3 12" xfId="26473" xr:uid="{6ABD8BCF-3B4B-4ED6-9B45-5AC187014D9B}"/>
    <cellStyle name="Normalny 13 2 3 13" xfId="27699" xr:uid="{C59C0E22-51CD-4436-B92E-167786980AED}"/>
    <cellStyle name="Normalny 13 2 3 2" xfId="1180" xr:uid="{00000000-0005-0000-0000-00009E040000}"/>
    <cellStyle name="Normalny 13 2 3 2 10" xfId="27700" xr:uid="{270E8981-B996-4C42-878B-A197F51EA82B}"/>
    <cellStyle name="Normalny 13 2 3 2 2" xfId="1181" xr:uid="{00000000-0005-0000-0000-00009F040000}"/>
    <cellStyle name="Normalny 13 2 3 2 2 2" xfId="2212" xr:uid="{9DF97AE9-B282-4674-A959-D85F90520EBA}"/>
    <cellStyle name="Normalny 13 2 3 2 2 2 2" xfId="2213" xr:uid="{ABA11E76-121B-4FFF-8A74-C15DD8A2F342}"/>
    <cellStyle name="Normalny 13 2 3 2 2 2 2 2" xfId="2953" xr:uid="{28A67B64-989A-4CA4-9D92-E9B071A5DB98}"/>
    <cellStyle name="Normalny 13 2 3 2 2 2 2 2 2" xfId="26370" xr:uid="{6D432CC2-603C-40FA-988B-9409DCCE584D}"/>
    <cellStyle name="Normalny 13 2 3 2 2 2 2 2 2 2" xfId="27588" xr:uid="{3D40ADEB-61E1-426C-8CE5-7F9D354B04F2}"/>
    <cellStyle name="Normalny 13 2 3 2 2 2 2 2 3" xfId="26037" xr:uid="{F2D2E0E7-26C4-4853-810B-BDCEEE31B0E1}"/>
    <cellStyle name="Normalny 13 2 3 2 2 2 2 2 4" xfId="26692" xr:uid="{164BAD34-C8A8-412F-9EE8-6FA8CA0015AC}"/>
    <cellStyle name="Normalny 13 2 3 2 2 2 2 3" xfId="25855" xr:uid="{154490CF-E38D-40A4-B435-75B9E98B019F}"/>
    <cellStyle name="Normalny 13 2 3 2 2 2 2 3 2" xfId="27294" xr:uid="{EB3B5186-6D4B-4835-99C4-0CD87C4EFA45}"/>
    <cellStyle name="Normalny 13 2 3 2 2 2 2 4" xfId="26231" xr:uid="{BF743ECE-1626-4470-A73E-4168F41A02C8}"/>
    <cellStyle name="Normalny 13 2 3 2 2 2 2 4 2" xfId="27449" xr:uid="{DA92FA01-FF86-4BE3-A2F4-603A652DA428}"/>
    <cellStyle name="Normalny 13 2 3 2 2 2 2 5" xfId="25760" xr:uid="{458AF402-B9EE-47D4-A0E5-0A1896964430}"/>
    <cellStyle name="Normalny 13 2 3 2 2 2 2 6" xfId="26553" xr:uid="{FC0D98AB-E325-46ED-953B-B7C73A969FC8}"/>
    <cellStyle name="Normalny 13 2 3 2 2 2 3" xfId="2214" xr:uid="{E8D8AB35-8FF0-40B1-B42A-3336FB029840}"/>
    <cellStyle name="Normalny 13 2 3 2 2 2 4" xfId="25611" xr:uid="{997D7BA3-0FD8-4E78-B807-57FE0FD18D44}"/>
    <cellStyle name="Normalny 13 2 3 2 2 2 4 2" xfId="25854" xr:uid="{ECFBC86D-E228-4135-872E-9C72BCD1790A}"/>
    <cellStyle name="Normalny 13 2 3 2 2 2 4 3" xfId="27200" xr:uid="{19B62B6C-8717-4759-814A-03E6039EC5EC}"/>
    <cellStyle name="Normalny 13 2 3 2 2 3" xfId="2215" xr:uid="{D9B5FF19-9C45-4E56-8BD3-35375548A689}"/>
    <cellStyle name="Normalny 13 2 3 2 2 3 2" xfId="2954" xr:uid="{B7A5D1BA-D730-4682-873E-985644335E1C}"/>
    <cellStyle name="Normalny 13 2 3 2 2 3 2 2" xfId="26371" xr:uid="{1A680E60-FC91-423B-BC0A-604CE33E1F69}"/>
    <cellStyle name="Normalny 13 2 3 2 2 3 2 2 2" xfId="27589" xr:uid="{6DE6444B-D642-4826-AE1E-CCDA419F8490}"/>
    <cellStyle name="Normalny 13 2 3 2 2 3 2 3" xfId="26038" xr:uid="{AE5E9A20-5D54-4BD6-A680-B799D8ACD6FA}"/>
    <cellStyle name="Normalny 13 2 3 2 2 3 2 4" xfId="26693" xr:uid="{70CA8DDA-CC67-48C2-B54C-E8C785727EEE}"/>
    <cellStyle name="Normalny 13 2 3 2 2 3 3" xfId="25671" xr:uid="{411E8ACC-FD05-4594-8F85-EB359D33AC3C}"/>
    <cellStyle name="Normalny 13 2 3 2 2 3 3 2" xfId="27252" xr:uid="{53CC7024-DB9B-43FE-9936-C37120E7636C}"/>
    <cellStyle name="Normalny 13 2 3 2 2 3 4" xfId="26232" xr:uid="{D38C9784-28F7-487E-B609-A80F71649AA4}"/>
    <cellStyle name="Normalny 13 2 3 2 2 3 4 2" xfId="27450" xr:uid="{9EEA7E9E-C5E6-45D7-A69C-1E6C82FA16C2}"/>
    <cellStyle name="Normalny 13 2 3 2 2 3 5" xfId="26554" xr:uid="{4D735617-367F-494B-A107-7F7B5BB11211}"/>
    <cellStyle name="Normalny 13 2 3 2 2 4" xfId="2952" xr:uid="{B04FDFD7-8608-4278-8157-ACF73CFFA52C}"/>
    <cellStyle name="Normalny 13 2 3 2 2 4 2" xfId="26036" xr:uid="{0D2C32D2-4261-4CED-A26D-282001AEB0A9}"/>
    <cellStyle name="Normalny 13 2 3 2 2 4 2 2" xfId="27330" xr:uid="{2BEFA625-DA63-41CE-A818-9BD2FD8EB716}"/>
    <cellStyle name="Normalny 13 2 3 2 2 4 3" xfId="26369" xr:uid="{7BF38C3D-3856-4DD3-A022-A3EF330C4EA7}"/>
    <cellStyle name="Normalny 13 2 3 2 2 4 3 2" xfId="27587" xr:uid="{F31C3F03-9F33-49F9-91D3-669E1FBF0154}"/>
    <cellStyle name="Normalny 13 2 3 2 2 4 4" xfId="25729" xr:uid="{9CF75788-A263-4880-B07A-25EBFF5C25C1}"/>
    <cellStyle name="Normalny 13 2 3 2 2 4 5" xfId="26691" xr:uid="{3F18E652-6CCD-46F0-8DFC-C2506AB8DAE3}"/>
    <cellStyle name="Normalny 13 2 3 2 2 5" xfId="2211" xr:uid="{F8844598-8349-4424-AF9A-C9C332EB3032}"/>
    <cellStyle name="Normalny 13 2 3 2 2 5 2" xfId="26230" xr:uid="{EECD9BA9-18EB-4A02-A8A5-317D721D3E79}"/>
    <cellStyle name="Normalny 13 2 3 2 2 5 2 2" xfId="27448" xr:uid="{65FD5C8C-05F8-4197-AFCA-D445802C3D7F}"/>
    <cellStyle name="Normalny 13 2 3 2 2 5 3" xfId="25853" xr:uid="{DF0C7217-1F0B-48D1-BB15-AE32987D7F7F}"/>
    <cellStyle name="Normalny 13 2 3 2 2 5 4" xfId="26552" xr:uid="{E09C8C17-30DC-4512-B890-C28969E1AA09}"/>
    <cellStyle name="Normalny 13 2 3 2 2 6" xfId="25504" xr:uid="{276554E2-B7D1-479E-BF80-75E2FE31FB8D}"/>
    <cellStyle name="Normalny 13 2 3 2 2 6 2" xfId="27157" xr:uid="{6854AC92-F446-4D6E-B189-37D6F675BD80}"/>
    <cellStyle name="Normalny 13 2 3 2 2 7" xfId="26153" xr:uid="{E6CED77C-0B8D-4D72-9593-7783E630FC22}"/>
    <cellStyle name="Normalny 13 2 3 2 2 7 2" xfId="27372" xr:uid="{DB880E21-2BB9-4D04-97B1-3E1733AA9F4E}"/>
    <cellStyle name="Normalny 13 2 3 2 2 8" xfId="26475" xr:uid="{21145A96-E7B0-40A0-9D27-F81900D46A61}"/>
    <cellStyle name="Normalny 13 2 3 2 2 9" xfId="27701" xr:uid="{C7797007-4157-4B19-9903-CED1B30627BB}"/>
    <cellStyle name="Normalny 13 2 3 2 3" xfId="2216" xr:uid="{D0F96143-9111-4008-9883-8A87DFAD138F}"/>
    <cellStyle name="Normalny 13 2 3 2 3 2" xfId="25610" xr:uid="{7D1FD820-8767-446F-8E1A-228140204564}"/>
    <cellStyle name="Normalny 13 2 3 2 3 2 2" xfId="27199" xr:uid="{F07F8F21-7DB9-438B-BA69-86268E0AB1AB}"/>
    <cellStyle name="Normalny 13 2 3 2 3 3" xfId="25856" xr:uid="{75C8A01E-8708-4DAF-A4E8-8E64664BF3A0}"/>
    <cellStyle name="Normalny 13 2 3 2 4" xfId="2217" xr:uid="{2623F055-87FE-4B16-AFFC-D9147150C5D6}"/>
    <cellStyle name="Normalny 13 2 3 2 4 2" xfId="2955" xr:uid="{4CB18EB9-DC34-41B8-A500-1C8B63BF0B08}"/>
    <cellStyle name="Normalny 13 2 3 2 4 2 2" xfId="26372" xr:uid="{0E388EC8-B43E-4692-A918-CD81C083BF8D}"/>
    <cellStyle name="Normalny 13 2 3 2 4 2 2 2" xfId="27590" xr:uid="{532660B9-5AC8-4481-A88F-CAD69D1A6A11}"/>
    <cellStyle name="Normalny 13 2 3 2 4 2 3" xfId="26039" xr:uid="{136D09E1-7184-4AEB-A93D-5BC20FE62E2A}"/>
    <cellStyle name="Normalny 13 2 3 2 4 2 4" xfId="26694" xr:uid="{9EAE7D82-5886-4BEF-B03B-6B7CAC319700}"/>
    <cellStyle name="Normalny 13 2 3 2 4 3" xfId="25670" xr:uid="{F3F86CE1-7EF3-40FB-B620-092F50B996AF}"/>
    <cellStyle name="Normalny 13 2 3 2 4 3 2" xfId="27251" xr:uid="{9F0C1BBC-364A-45A4-B8E0-2A71AE084A4F}"/>
    <cellStyle name="Normalny 13 2 3 2 4 4" xfId="26233" xr:uid="{864C3B7A-12F3-4D18-96FB-F007FA381536}"/>
    <cellStyle name="Normalny 13 2 3 2 4 4 2" xfId="27451" xr:uid="{E9005633-8B3B-4449-BE39-8826C68718EA}"/>
    <cellStyle name="Normalny 13 2 3 2 4 5" xfId="26555" xr:uid="{29D8B4F9-839A-4027-9309-B87AC7E730C4}"/>
    <cellStyle name="Normalny 13 2 3 2 5" xfId="2951" xr:uid="{8E4AD6C8-10D8-41FA-B541-596E14CFB3AD}"/>
    <cellStyle name="Normalny 13 2 3 2 5 2" xfId="26035" xr:uid="{8AE035E7-5F8F-4DBE-BB82-97304E1E92B1}"/>
    <cellStyle name="Normalny 13 2 3 2 5 2 2" xfId="27329" xr:uid="{687A9D7D-0955-4F69-8982-655B0BBEAED0}"/>
    <cellStyle name="Normalny 13 2 3 2 5 3" xfId="26368" xr:uid="{C064F5DE-4958-4927-B5B1-B419291C78CB}"/>
    <cellStyle name="Normalny 13 2 3 2 5 3 2" xfId="27586" xr:uid="{C2279274-9D12-48D8-9E5A-6ACCFF6CD712}"/>
    <cellStyle name="Normalny 13 2 3 2 5 4" xfId="25728" xr:uid="{428B2328-57DC-4F13-82E2-D437BA6B528F}"/>
    <cellStyle name="Normalny 13 2 3 2 5 5" xfId="26690" xr:uid="{0C407292-E795-4719-AE78-4B0E056FCB36}"/>
    <cellStyle name="Normalny 13 2 3 2 6" xfId="2210" xr:uid="{A87407EE-61A6-4095-A0E6-37EC93DB2580}"/>
    <cellStyle name="Normalny 13 2 3 2 6 2" xfId="26229" xr:uid="{36AB6F91-58D8-4588-A75B-842B6BAE9CC9}"/>
    <cellStyle name="Normalny 13 2 3 2 6 2 2" xfId="27447" xr:uid="{F1F103CB-D6A9-4B04-A406-515D807E1B23}"/>
    <cellStyle name="Normalny 13 2 3 2 6 3" xfId="25852" xr:uid="{866E4C5C-0E8F-4104-BEEE-2487BC411F66}"/>
    <cellStyle name="Normalny 13 2 3 2 6 4" xfId="26551" xr:uid="{B40A88CA-3ED6-4DFC-BCCB-51EFE9B249D0}"/>
    <cellStyle name="Normalny 13 2 3 2 7" xfId="25503" xr:uid="{59F1ECC0-7A63-41B5-B000-4D8F7403D47E}"/>
    <cellStyle name="Normalny 13 2 3 2 7 2" xfId="27156" xr:uid="{7EB178F9-3EF9-4893-84CC-685CF2530E6F}"/>
    <cellStyle name="Normalny 13 2 3 2 8" xfId="26152" xr:uid="{6787827E-DC55-4D2C-A3D4-7E19233B5FA0}"/>
    <cellStyle name="Normalny 13 2 3 2 8 2" xfId="27371" xr:uid="{A53AB4C7-7587-4EB8-BA3D-EEAF9375378F}"/>
    <cellStyle name="Normalny 13 2 3 2 9" xfId="26474" xr:uid="{84AD8648-89A6-4145-9550-57F6BE6AEBD3}"/>
    <cellStyle name="Normalny 13 2 3 2_CHP" xfId="2218" xr:uid="{42CA56A6-4923-414F-B790-EB233EDF9654}"/>
    <cellStyle name="Normalny 13 2 3 3" xfId="1182" xr:uid="{00000000-0005-0000-0000-0000A0040000}"/>
    <cellStyle name="Normalny 13 2 3 3 10" xfId="27702" xr:uid="{EED25F30-90B6-4908-A718-321390A3F652}"/>
    <cellStyle name="Normalny 13 2 3 3 2" xfId="1183" xr:uid="{00000000-0005-0000-0000-0000A1040000}"/>
    <cellStyle name="Normalny 13 2 3 3 2 2" xfId="2221" xr:uid="{203D2DEA-53DA-4710-967B-9B713CD04261}"/>
    <cellStyle name="Normalny 13 2 3 3 2 2 2" xfId="2222" xr:uid="{4265E79F-22F0-4186-9AE5-476D96E07812}"/>
    <cellStyle name="Normalny 13 2 3 3 2 2 2 2" xfId="2958" xr:uid="{9392AA8E-A604-4E67-A4D4-36E79ED7359E}"/>
    <cellStyle name="Normalny 13 2 3 3 2 2 2 2 2" xfId="26375" xr:uid="{0EEB2B27-CA0B-453D-915D-A8659958F75C}"/>
    <cellStyle name="Normalny 13 2 3 3 2 2 2 2 2 2" xfId="27593" xr:uid="{C9B82D70-541A-4968-80CA-DD78166B1AB7}"/>
    <cellStyle name="Normalny 13 2 3 3 2 2 2 2 3" xfId="26042" xr:uid="{2A839394-737F-4350-9FEF-12B25040B122}"/>
    <cellStyle name="Normalny 13 2 3 3 2 2 2 2 4" xfId="26697" xr:uid="{059B8266-4E83-4B7C-9572-E41A65C6F6E6}"/>
    <cellStyle name="Normalny 13 2 3 3 2 2 2 3" xfId="25860" xr:uid="{F4FAF4F0-F07F-4F61-B0BB-E6396A1CFB6E}"/>
    <cellStyle name="Normalny 13 2 3 3 2 2 2 3 2" xfId="27295" xr:uid="{D437D1AF-7AC2-4D67-B8EF-4F65E5073D9E}"/>
    <cellStyle name="Normalny 13 2 3 3 2 2 2 4" xfId="26236" xr:uid="{F833B861-870F-47D6-83A1-401E0AA52D4B}"/>
    <cellStyle name="Normalny 13 2 3 3 2 2 2 4 2" xfId="27454" xr:uid="{ABD3CB60-2977-4EDC-A00A-CD01AD28CCCC}"/>
    <cellStyle name="Normalny 13 2 3 3 2 2 2 5" xfId="25761" xr:uid="{40B86DC2-4BF3-4340-8C8C-E8380411711E}"/>
    <cellStyle name="Normalny 13 2 3 3 2 2 2 6" xfId="26558" xr:uid="{6832951E-73D3-437C-BB8F-975FB1C753B9}"/>
    <cellStyle name="Normalny 13 2 3 3 2 2 3" xfId="2223" xr:uid="{3333A3EB-4723-4393-A829-CF13778EC93D}"/>
    <cellStyle name="Normalny 13 2 3 3 2 2 4" xfId="25613" xr:uid="{7049F409-AAFB-40EB-8588-B102E390D3F6}"/>
    <cellStyle name="Normalny 13 2 3 3 2 2 4 2" xfId="25859" xr:uid="{BFEFA549-44D8-48A1-9255-A9E3E9DCBB38}"/>
    <cellStyle name="Normalny 13 2 3 3 2 2 4 3" xfId="27202" xr:uid="{29110C10-E62B-4C93-B84F-489A6F67C315}"/>
    <cellStyle name="Normalny 13 2 3 3 2 3" xfId="2224" xr:uid="{D7D49E31-8B3A-43CC-BB66-E8D7A240B8B5}"/>
    <cellStyle name="Normalny 13 2 3 3 2 3 2" xfId="2959" xr:uid="{D4F6271F-EB3D-4043-AB4C-0C6F1E0C66F9}"/>
    <cellStyle name="Normalny 13 2 3 3 2 3 2 2" xfId="26376" xr:uid="{18DED972-2CBB-412B-8212-6867F45E0C93}"/>
    <cellStyle name="Normalny 13 2 3 3 2 3 2 2 2" xfId="27594" xr:uid="{4F05AC87-FC20-4FE3-B906-FDB76E1C3B94}"/>
    <cellStyle name="Normalny 13 2 3 3 2 3 2 3" xfId="26043" xr:uid="{70CE8DD2-7E54-484E-9989-3F78E1AA6C62}"/>
    <cellStyle name="Normalny 13 2 3 3 2 3 2 4" xfId="26698" xr:uid="{B159B6E9-3DAC-46B9-9186-BA946ED2B563}"/>
    <cellStyle name="Normalny 13 2 3 3 2 3 3" xfId="25673" xr:uid="{3AE52015-706F-4034-91CA-B79B28A73FCD}"/>
    <cellStyle name="Normalny 13 2 3 3 2 3 3 2" xfId="27254" xr:uid="{E554C6D4-A6D5-44FC-B563-F7102C452DF7}"/>
    <cellStyle name="Normalny 13 2 3 3 2 3 4" xfId="26237" xr:uid="{9F20266B-281E-4D5E-B7B7-CD95B4F6BBC7}"/>
    <cellStyle name="Normalny 13 2 3 3 2 3 4 2" xfId="27455" xr:uid="{25837C09-9E1A-49D1-8D53-69CCBF98E129}"/>
    <cellStyle name="Normalny 13 2 3 3 2 3 5" xfId="26559" xr:uid="{FA963EF7-089E-4FA4-907A-2022FAA08B48}"/>
    <cellStyle name="Normalny 13 2 3 3 2 4" xfId="2957" xr:uid="{CAD57CA8-A4E0-4D26-838C-79735BF63E84}"/>
    <cellStyle name="Normalny 13 2 3 3 2 4 2" xfId="26041" xr:uid="{A20B9923-2440-40A8-9797-822025DCF67E}"/>
    <cellStyle name="Normalny 13 2 3 3 2 4 2 2" xfId="27332" xr:uid="{0E327A2C-AE99-41A5-B9B6-741566D0F350}"/>
    <cellStyle name="Normalny 13 2 3 3 2 4 3" xfId="26374" xr:uid="{0EF5004B-7FA7-485A-A82C-C25337CA0C14}"/>
    <cellStyle name="Normalny 13 2 3 3 2 4 3 2" xfId="27592" xr:uid="{044166BD-0415-4E38-8679-968F5616768A}"/>
    <cellStyle name="Normalny 13 2 3 3 2 4 4" xfId="25731" xr:uid="{535DA36E-2490-4437-973F-2FFF6F2CF821}"/>
    <cellStyle name="Normalny 13 2 3 3 2 4 5" xfId="26696" xr:uid="{B6BC5FFF-C6B1-449B-ABF8-3607708AA7B6}"/>
    <cellStyle name="Normalny 13 2 3 3 2 5" xfId="2220" xr:uid="{252212BC-EC19-46ED-A755-FD1681E04F64}"/>
    <cellStyle name="Normalny 13 2 3 3 2 5 2" xfId="26235" xr:uid="{58037D75-D840-411B-AA04-0AB84497BEFA}"/>
    <cellStyle name="Normalny 13 2 3 3 2 5 2 2" xfId="27453" xr:uid="{699AADEB-07AB-4378-BFD3-220C363BB151}"/>
    <cellStyle name="Normalny 13 2 3 3 2 5 3" xfId="25858" xr:uid="{B9601061-E2FD-46C9-AFC9-D483931557E7}"/>
    <cellStyle name="Normalny 13 2 3 3 2 5 4" xfId="26557" xr:uid="{8CD69305-0322-4939-A50D-8EA4A77D058F}"/>
    <cellStyle name="Normalny 13 2 3 3 2 6" xfId="25506" xr:uid="{C57D5929-8D98-4885-A7D4-5CB32F8C9DCD}"/>
    <cellStyle name="Normalny 13 2 3 3 2 6 2" xfId="27159" xr:uid="{B85BF215-91CD-409E-8D9F-F1967953A516}"/>
    <cellStyle name="Normalny 13 2 3 3 2 7" xfId="26155" xr:uid="{B656F706-6275-4835-BC46-7A1F24740C2C}"/>
    <cellStyle name="Normalny 13 2 3 3 2 7 2" xfId="27374" xr:uid="{46A7264F-5FC5-420E-B337-B121CD56574C}"/>
    <cellStyle name="Normalny 13 2 3 3 2 8" xfId="26477" xr:uid="{CBBA57FF-E7DC-4B08-A231-0CED0C039575}"/>
    <cellStyle name="Normalny 13 2 3 3 2 9" xfId="27703" xr:uid="{2BF629F4-EE75-4418-9154-B56503ED92DB}"/>
    <cellStyle name="Normalny 13 2 3 3 3" xfId="2225" xr:uid="{BEC76A3F-AEA1-4890-9A2B-9FA027A72B52}"/>
    <cellStyle name="Normalny 13 2 3 3 3 2" xfId="25612" xr:uid="{3E3A5062-8E62-4C93-A016-7485AAE04EEB}"/>
    <cellStyle name="Normalny 13 2 3 3 3 2 2" xfId="27201" xr:uid="{1660CB5C-59A8-4619-98BE-ADAB0FAF95FF}"/>
    <cellStyle name="Normalny 13 2 3 3 3 3" xfId="25861" xr:uid="{E1F654B1-6551-42B2-B098-0FBA2E79CBBE}"/>
    <cellStyle name="Normalny 13 2 3 3 4" xfId="2226" xr:uid="{B5EE797D-F07F-4BCE-BE64-25B119ADC027}"/>
    <cellStyle name="Normalny 13 2 3 3 4 2" xfId="2960" xr:uid="{C684C04E-0BED-41AB-9A2F-5AC323446BE4}"/>
    <cellStyle name="Normalny 13 2 3 3 4 2 2" xfId="26377" xr:uid="{D10A47C7-000A-447C-B7DF-5E0729DA1C44}"/>
    <cellStyle name="Normalny 13 2 3 3 4 2 2 2" xfId="27595" xr:uid="{B9262DAE-89C2-4FC8-8060-33A5A4076D88}"/>
    <cellStyle name="Normalny 13 2 3 3 4 2 3" xfId="26044" xr:uid="{D4E94866-F112-4763-83D4-9FE7A8C83145}"/>
    <cellStyle name="Normalny 13 2 3 3 4 2 4" xfId="26699" xr:uid="{534A22D1-6A51-4650-855E-A13CE2B5EB6F}"/>
    <cellStyle name="Normalny 13 2 3 3 4 3" xfId="25672" xr:uid="{7C90F574-89E5-42EB-9FF1-C3850068CCAE}"/>
    <cellStyle name="Normalny 13 2 3 3 4 3 2" xfId="27253" xr:uid="{A051C134-4343-4743-BCA6-4E1EAB115C23}"/>
    <cellStyle name="Normalny 13 2 3 3 4 4" xfId="26238" xr:uid="{56FF6A4F-D13E-4746-A34C-D2D51B6EB7E2}"/>
    <cellStyle name="Normalny 13 2 3 3 4 4 2" xfId="27456" xr:uid="{DB438C09-2AD4-4677-B847-FB51245356A2}"/>
    <cellStyle name="Normalny 13 2 3 3 4 5" xfId="26560" xr:uid="{0FA4272C-4778-48B3-922D-C4A97A2A8B7C}"/>
    <cellStyle name="Normalny 13 2 3 3 5" xfId="2956" xr:uid="{C5276889-24F3-41D9-9B23-C00C02C2DE9E}"/>
    <cellStyle name="Normalny 13 2 3 3 5 2" xfId="26040" xr:uid="{BE044D8C-D560-4BC1-A8C6-6ACADDB85107}"/>
    <cellStyle name="Normalny 13 2 3 3 5 2 2" xfId="27331" xr:uid="{0111F416-A5AE-4E14-9FDD-1F6B0401E30F}"/>
    <cellStyle name="Normalny 13 2 3 3 5 3" xfId="26373" xr:uid="{806AB208-7287-40B4-9679-5ECB8FE5DFB8}"/>
    <cellStyle name="Normalny 13 2 3 3 5 3 2" xfId="27591" xr:uid="{EC26A04D-8C45-4D43-BAB5-85229F6F4C60}"/>
    <cellStyle name="Normalny 13 2 3 3 5 4" xfId="25730" xr:uid="{2F959CDC-70CE-4D0A-8C3D-38643252FF79}"/>
    <cellStyle name="Normalny 13 2 3 3 5 5" xfId="26695" xr:uid="{A553AEF7-A4C1-4FE2-8757-91DEFC3D1D05}"/>
    <cellStyle name="Normalny 13 2 3 3 6" xfId="2219" xr:uid="{85DFBC8A-0EB5-4620-ADC9-5ECC9591DC0C}"/>
    <cellStyle name="Normalny 13 2 3 3 6 2" xfId="26234" xr:uid="{2055DA2F-DEA8-4241-9976-07AF9E6B045C}"/>
    <cellStyle name="Normalny 13 2 3 3 6 2 2" xfId="27452" xr:uid="{EE3E9E1C-5728-41D2-AD71-EB22AA22D088}"/>
    <cellStyle name="Normalny 13 2 3 3 6 3" xfId="25857" xr:uid="{C3844390-3367-4F36-922A-BA836BD34FC3}"/>
    <cellStyle name="Normalny 13 2 3 3 6 4" xfId="26556" xr:uid="{B05C57B2-F273-4581-9200-C4E8694A6A6B}"/>
    <cellStyle name="Normalny 13 2 3 3 7" xfId="25505" xr:uid="{C21764D2-2B7C-4EF6-B708-C68A7862661B}"/>
    <cellStyle name="Normalny 13 2 3 3 7 2" xfId="27158" xr:uid="{59AE0A31-47C1-4AD3-9062-3378D1F80B4C}"/>
    <cellStyle name="Normalny 13 2 3 3 8" xfId="26154" xr:uid="{0B8D0F32-200A-483A-8F07-2755C0EF945B}"/>
    <cellStyle name="Normalny 13 2 3 3 8 2" xfId="27373" xr:uid="{CA211DA8-114B-4ABF-963C-0B42E368C257}"/>
    <cellStyle name="Normalny 13 2 3 3 9" xfId="26476" xr:uid="{8273396A-5A0C-40F2-8612-2AAFF883400C}"/>
    <cellStyle name="Normalny 13 2 3 3_CHP" xfId="2227" xr:uid="{E6EF246F-03DC-4309-83DE-C139D8854537}"/>
    <cellStyle name="Normalny 13 2 3 4" xfId="1184" xr:uid="{00000000-0005-0000-0000-0000A2040000}"/>
    <cellStyle name="Normalny 13 2 3 4 2" xfId="2229" xr:uid="{1C6DD02C-FF0F-432B-BCBD-78BFC920CF1A}"/>
    <cellStyle name="Normalny 13 2 3 4 2 2" xfId="2230" xr:uid="{C424BE8A-52EA-4D73-98F3-0C39481DFB8E}"/>
    <cellStyle name="Normalny 13 2 3 4 2 2 2" xfId="2962" xr:uid="{F77979EF-C09F-46BE-ABDD-D1BD845B8D2F}"/>
    <cellStyle name="Normalny 13 2 3 4 2 2 2 2" xfId="26379" xr:uid="{0D223D38-56C8-451D-90DD-97DAF58074F4}"/>
    <cellStyle name="Normalny 13 2 3 4 2 2 2 2 2" xfId="27597" xr:uid="{659F80C8-E4A0-42DD-8AB9-8FA5A9041666}"/>
    <cellStyle name="Normalny 13 2 3 4 2 2 2 3" xfId="26046" xr:uid="{B0AAB8D1-8AD6-467B-8C09-F77C03F6620E}"/>
    <cellStyle name="Normalny 13 2 3 4 2 2 2 4" xfId="26701" xr:uid="{472BDD3C-F6C4-489A-AEA8-43ED3D5371E0}"/>
    <cellStyle name="Normalny 13 2 3 4 2 2 3" xfId="25864" xr:uid="{B8ADB9CB-672F-4D12-AA86-7E241933133F}"/>
    <cellStyle name="Normalny 13 2 3 4 2 2 3 2" xfId="27296" xr:uid="{8F16C6A3-B8BD-4206-9FC7-D2CDFB4F6BAF}"/>
    <cellStyle name="Normalny 13 2 3 4 2 2 4" xfId="26240" xr:uid="{2B9617E9-D907-4DE2-B9CD-04CEB444CD84}"/>
    <cellStyle name="Normalny 13 2 3 4 2 2 4 2" xfId="27458" xr:uid="{ED74DE9C-E259-410B-9DFC-8909B26471F1}"/>
    <cellStyle name="Normalny 13 2 3 4 2 2 5" xfId="25762" xr:uid="{7CA10899-0364-4422-94FC-C1A098132F40}"/>
    <cellStyle name="Normalny 13 2 3 4 2 2 6" xfId="26562" xr:uid="{E4CB282B-7B88-4AC3-BA86-6257B5658A6B}"/>
    <cellStyle name="Normalny 13 2 3 4 2 3" xfId="2231" xr:uid="{AFFE161D-D8FF-4C33-9524-A157F996CE12}"/>
    <cellStyle name="Normalny 13 2 3 4 2 4" xfId="25614" xr:uid="{3AA87C49-6CEB-445A-A9A8-44B4C26027B4}"/>
    <cellStyle name="Normalny 13 2 3 4 2 4 2" xfId="25863" xr:uid="{A00313D0-39D2-4EF2-8977-95481BD1F0BA}"/>
    <cellStyle name="Normalny 13 2 3 4 2 4 3" xfId="27203" xr:uid="{8D68B20F-F6E1-4A53-BBEB-652FD45F01D5}"/>
    <cellStyle name="Normalny 13 2 3 4 3" xfId="2232" xr:uid="{5CBA8B91-FE88-41BE-BB46-D2265EDB57C1}"/>
    <cellStyle name="Normalny 13 2 3 4 3 2" xfId="2963" xr:uid="{F250AC96-523D-4E60-AA16-DDDFDD9F7992}"/>
    <cellStyle name="Normalny 13 2 3 4 3 2 2" xfId="26380" xr:uid="{80EDE9C8-0F67-4F0A-8476-23A4990277CE}"/>
    <cellStyle name="Normalny 13 2 3 4 3 2 2 2" xfId="27598" xr:uid="{F07DD941-5DB4-4C1F-94EB-FCBFE7C6B6C4}"/>
    <cellStyle name="Normalny 13 2 3 4 3 2 3" xfId="26047" xr:uid="{FA8DB1D0-7079-4FA4-B631-C72BDA60E68A}"/>
    <cellStyle name="Normalny 13 2 3 4 3 2 4" xfId="26702" xr:uid="{09310DB9-8553-4DC9-8086-8D5CDCB99269}"/>
    <cellStyle name="Normalny 13 2 3 4 3 3" xfId="25674" xr:uid="{143C07C3-416D-488A-88A6-ACD3CE74992E}"/>
    <cellStyle name="Normalny 13 2 3 4 3 3 2" xfId="27255" xr:uid="{D80D9095-B5CB-46FD-A63A-3213677AE4CC}"/>
    <cellStyle name="Normalny 13 2 3 4 3 4" xfId="26241" xr:uid="{A9411A35-D754-4417-A4A7-1982A195BBDE}"/>
    <cellStyle name="Normalny 13 2 3 4 3 4 2" xfId="27459" xr:uid="{FB2B9A11-19A2-44DB-AA5B-DE6C01AA7FF5}"/>
    <cellStyle name="Normalny 13 2 3 4 3 5" xfId="26563" xr:uid="{80172089-5E68-4DEF-AB0C-93963142D42B}"/>
    <cellStyle name="Normalny 13 2 3 4 4" xfId="2961" xr:uid="{877C03B8-3D78-4548-ADB7-37D83605F49A}"/>
    <cellStyle name="Normalny 13 2 3 4 4 2" xfId="26045" xr:uid="{89FAA2D6-2778-4A31-9244-729FAEAEC2D3}"/>
    <cellStyle name="Normalny 13 2 3 4 4 2 2" xfId="27333" xr:uid="{24F32D3A-80CE-47EC-96C3-38190A8BFDBF}"/>
    <cellStyle name="Normalny 13 2 3 4 4 3" xfId="26378" xr:uid="{F9FFD701-7C80-410A-A2BC-58CDB94E4C88}"/>
    <cellStyle name="Normalny 13 2 3 4 4 3 2" xfId="27596" xr:uid="{FA7EFDA9-1318-4600-A023-3E3BE616CCE7}"/>
    <cellStyle name="Normalny 13 2 3 4 4 4" xfId="25732" xr:uid="{4950F41D-5278-4B3E-BB47-EB69843CB235}"/>
    <cellStyle name="Normalny 13 2 3 4 4 5" xfId="26700" xr:uid="{5268D58B-31FB-48E7-89D0-0736C81AD9B3}"/>
    <cellStyle name="Normalny 13 2 3 4 5" xfId="2228" xr:uid="{ED7330E0-1700-4558-B1DE-B35C5049D596}"/>
    <cellStyle name="Normalny 13 2 3 4 5 2" xfId="26239" xr:uid="{78C877B0-FDB4-48D8-B3E2-800B451E1930}"/>
    <cellStyle name="Normalny 13 2 3 4 5 2 2" xfId="27457" xr:uid="{A69B4D6E-96CC-494C-898C-69D6AB13560A}"/>
    <cellStyle name="Normalny 13 2 3 4 5 3" xfId="25862" xr:uid="{91EEFB27-627E-4A23-BC5C-FB97D74FBBCB}"/>
    <cellStyle name="Normalny 13 2 3 4 5 4" xfId="26561" xr:uid="{ACCA0865-60ED-406F-B168-B251556DC9EC}"/>
    <cellStyle name="Normalny 13 2 3 4 6" xfId="25507" xr:uid="{6393D8AF-9CBC-4550-9CFE-83B80808B02F}"/>
    <cellStyle name="Normalny 13 2 3 4 6 2" xfId="27160" xr:uid="{F281917F-7060-4DFA-A1DD-06AECB584EC5}"/>
    <cellStyle name="Normalny 13 2 3 4 7" xfId="26156" xr:uid="{65CBEDE1-B79C-403D-9842-C1CEDD8DA2EA}"/>
    <cellStyle name="Normalny 13 2 3 4 7 2" xfId="27375" xr:uid="{ABCFE064-A28A-4D99-A271-E15F3A783963}"/>
    <cellStyle name="Normalny 13 2 3 4 8" xfId="26478" xr:uid="{A48321CA-38F2-4477-AA86-ACCE359B8005}"/>
    <cellStyle name="Normalny 13 2 3 4 9" xfId="27704" xr:uid="{B27E2849-AABC-45C3-958B-24EB8F110B2D}"/>
    <cellStyle name="Normalny 13 2 3 5" xfId="1185" xr:uid="{00000000-0005-0000-0000-0000A3040000}"/>
    <cellStyle name="Normalny 13 2 3 5 2" xfId="2234" xr:uid="{D34D4D1A-9D25-49D0-A6B7-46DC1B518953}"/>
    <cellStyle name="Normalny 13 2 3 5 2 2" xfId="2235" xr:uid="{15148069-B186-4024-8377-6B5B30744291}"/>
    <cellStyle name="Normalny 13 2 3 5 2 2 2" xfId="2965" xr:uid="{EABA9A5B-DB04-4BEE-A0DF-DD42A942A765}"/>
    <cellStyle name="Normalny 13 2 3 5 2 2 2 2" xfId="26382" xr:uid="{53030634-D790-4288-8A98-474D9B94D606}"/>
    <cellStyle name="Normalny 13 2 3 5 2 2 2 2 2" xfId="27600" xr:uid="{A4E4A3A0-C82C-419B-BE2B-B85634BAF0BE}"/>
    <cellStyle name="Normalny 13 2 3 5 2 2 2 3" xfId="26049" xr:uid="{53409FB6-C292-4F0C-9AE5-1D23C0E68C39}"/>
    <cellStyle name="Normalny 13 2 3 5 2 2 2 4" xfId="26704" xr:uid="{C028722A-8740-409C-8D61-9C48654179FE}"/>
    <cellStyle name="Normalny 13 2 3 5 2 2 3" xfId="25867" xr:uid="{F1B813F9-955F-4CD6-850D-0E2D20B67F39}"/>
    <cellStyle name="Normalny 13 2 3 5 2 2 3 2" xfId="27297" xr:uid="{D34A1949-CB2A-43FA-9304-435178CC7F0F}"/>
    <cellStyle name="Normalny 13 2 3 5 2 2 4" xfId="26243" xr:uid="{B73E793F-6642-4529-9BB2-78BA59509CE7}"/>
    <cellStyle name="Normalny 13 2 3 5 2 2 4 2" xfId="27461" xr:uid="{6A3EC79B-552B-4513-942E-68E459329C29}"/>
    <cellStyle name="Normalny 13 2 3 5 2 2 5" xfId="25763" xr:uid="{46A5613F-B59F-4888-930A-AB07D18DA227}"/>
    <cellStyle name="Normalny 13 2 3 5 2 2 6" xfId="26565" xr:uid="{C01DF8F2-3124-414D-AA7E-2025C97B1505}"/>
    <cellStyle name="Normalny 13 2 3 5 2 3" xfId="2236" xr:uid="{3B32EFC9-B69C-4F6B-9802-F0A6DD9CD947}"/>
    <cellStyle name="Normalny 13 2 3 5 2 4" xfId="25615" xr:uid="{7ECFD168-9857-4E47-B81C-1B1DF6AA63B5}"/>
    <cellStyle name="Normalny 13 2 3 5 2 4 2" xfId="25866" xr:uid="{BE36C731-1D7B-451E-874B-0A0A8E6D8F1F}"/>
    <cellStyle name="Normalny 13 2 3 5 2 4 3" xfId="27204" xr:uid="{E68A3485-7974-441D-8A25-4EDF597E6895}"/>
    <cellStyle name="Normalny 13 2 3 5 3" xfId="2237" xr:uid="{731B105B-630F-4F20-A5FF-8EE4159FA4DB}"/>
    <cellStyle name="Normalny 13 2 3 5 3 2" xfId="2966" xr:uid="{0D949250-369E-45A9-BB71-FAF9E8D920FB}"/>
    <cellStyle name="Normalny 13 2 3 5 3 2 2" xfId="26383" xr:uid="{2585C264-F4F2-45D8-9C03-12CF658770F9}"/>
    <cellStyle name="Normalny 13 2 3 5 3 2 2 2" xfId="27601" xr:uid="{BC2D4A9B-0E61-48CE-9FF5-B5DAA39B166C}"/>
    <cellStyle name="Normalny 13 2 3 5 3 2 3" xfId="26050" xr:uid="{858CEBFB-A107-4315-B396-83A5D9BCD449}"/>
    <cellStyle name="Normalny 13 2 3 5 3 2 4" xfId="26705" xr:uid="{29446D0B-D32E-4253-8CE2-1792182BD98D}"/>
    <cellStyle name="Normalny 13 2 3 5 3 3" xfId="25675" xr:uid="{8F8951E4-1800-4DA8-B410-23665D341DE9}"/>
    <cellStyle name="Normalny 13 2 3 5 3 3 2" xfId="27256" xr:uid="{08F04A5A-6089-4D61-9245-30A6464686AF}"/>
    <cellStyle name="Normalny 13 2 3 5 3 4" xfId="26244" xr:uid="{E8D64F0B-22A6-451C-88A1-9A1B5EA33099}"/>
    <cellStyle name="Normalny 13 2 3 5 3 4 2" xfId="27462" xr:uid="{5F97D42B-BA1D-43F1-A7FD-47877B4C42B4}"/>
    <cellStyle name="Normalny 13 2 3 5 3 5" xfId="26566" xr:uid="{3B89FD31-25A3-4553-8AC0-3A00A0DD222C}"/>
    <cellStyle name="Normalny 13 2 3 5 4" xfId="2964" xr:uid="{985B38B7-32B5-4853-8C1D-B3E68C93E34B}"/>
    <cellStyle name="Normalny 13 2 3 5 4 2" xfId="26048" xr:uid="{55DA0BCD-EF7D-4828-B328-6CD95178EAD2}"/>
    <cellStyle name="Normalny 13 2 3 5 4 2 2" xfId="27334" xr:uid="{9583E7BA-6FBC-4F9F-9C64-A8BF75B7E174}"/>
    <cellStyle name="Normalny 13 2 3 5 4 3" xfId="26381" xr:uid="{ABE30B06-4197-4B8C-B0AD-39F1AAEF1A99}"/>
    <cellStyle name="Normalny 13 2 3 5 4 3 2" xfId="27599" xr:uid="{CF9392FF-8710-4866-BA6B-EE2D887D1562}"/>
    <cellStyle name="Normalny 13 2 3 5 4 4" xfId="25733" xr:uid="{A1644BD7-2948-4CCC-8252-CFD17C69E208}"/>
    <cellStyle name="Normalny 13 2 3 5 4 5" xfId="26703" xr:uid="{40EE4836-F0DE-4A0E-9CB4-35C79C19B75F}"/>
    <cellStyle name="Normalny 13 2 3 5 5" xfId="2233" xr:uid="{105F91DA-0849-45B5-ACC1-7977B43BBD47}"/>
    <cellStyle name="Normalny 13 2 3 5 5 2" xfId="26242" xr:uid="{5F85C186-8D21-485B-93C2-BA30A2CCB701}"/>
    <cellStyle name="Normalny 13 2 3 5 5 2 2" xfId="27460" xr:uid="{071EEAC5-8945-41BB-8D2B-34F9BEEB5C36}"/>
    <cellStyle name="Normalny 13 2 3 5 5 3" xfId="25865" xr:uid="{B25B2726-7AD7-44E2-8C9B-DEE4F6048F94}"/>
    <cellStyle name="Normalny 13 2 3 5 5 4" xfId="26564" xr:uid="{C56BD12B-CA17-4BBB-A3D4-5D0E2281FD78}"/>
    <cellStyle name="Normalny 13 2 3 5 6" xfId="25508" xr:uid="{8C183F60-2878-4596-BA7F-8E3294EAB2F4}"/>
    <cellStyle name="Normalny 13 2 3 5 6 2" xfId="27161" xr:uid="{E83DCB44-2829-46D5-8D98-B022312DFD40}"/>
    <cellStyle name="Normalny 13 2 3 5 7" xfId="26157" xr:uid="{7AA2B474-5F8F-48BF-A7C5-80DC9B6C88D9}"/>
    <cellStyle name="Normalny 13 2 3 5 7 2" xfId="27376" xr:uid="{73F2CDB4-6577-4287-A433-3EE4DA8D35DA}"/>
    <cellStyle name="Normalny 13 2 3 5 8" xfId="26479" xr:uid="{4C4FA5AB-5A80-41B5-A019-955BC04CD5DE}"/>
    <cellStyle name="Normalny 13 2 3 5 9" xfId="27705" xr:uid="{E0834175-1BB3-4A03-97F7-BF75941186EC}"/>
    <cellStyle name="Normalny 13 2 3 6" xfId="2238" xr:uid="{67A0F14D-7EEA-4710-A7BF-98AC83677916}"/>
    <cellStyle name="Normalny 13 2 3 6 2" xfId="25609" xr:uid="{2CE1CF6D-AF69-4D02-8BF2-11BD03F3B646}"/>
    <cellStyle name="Normalny 13 2 3 6 2 2" xfId="27198" xr:uid="{4F9FA1D7-C950-4B5E-9257-A158533B8B25}"/>
    <cellStyle name="Normalny 13 2 3 6 3" xfId="25868" xr:uid="{74FD34AD-F52B-4A41-9755-B3A90ED9009F}"/>
    <cellStyle name="Normalny 13 2 3 7" xfId="2239" xr:uid="{3E35A0A6-E31E-4B1A-8FD9-A380935A93CA}"/>
    <cellStyle name="Normalny 13 2 3 7 2" xfId="2967" xr:uid="{D2433CD5-22CF-4AFF-9E7B-E7680BA78186}"/>
    <cellStyle name="Normalny 13 2 3 7 2 2" xfId="26384" xr:uid="{00F004DF-6A1E-495C-A0AF-07D1D0F0ACA9}"/>
    <cellStyle name="Normalny 13 2 3 7 2 2 2" xfId="27602" xr:uid="{BD665653-69C7-4AB6-A6BB-E73E43260057}"/>
    <cellStyle name="Normalny 13 2 3 7 2 3" xfId="26051" xr:uid="{6AE03035-D31B-4D4D-8085-CD2166A858B0}"/>
    <cellStyle name="Normalny 13 2 3 7 2 4" xfId="26706" xr:uid="{41E8D0AB-D908-4B37-B125-DD8E1389E629}"/>
    <cellStyle name="Normalny 13 2 3 7 3" xfId="25669" xr:uid="{F910BF54-9525-4371-B552-D85D1B96502F}"/>
    <cellStyle name="Normalny 13 2 3 7 3 2" xfId="27250" xr:uid="{C6800729-FCAA-4400-9566-C4A4761569C7}"/>
    <cellStyle name="Normalny 13 2 3 7 4" xfId="26245" xr:uid="{AB84241A-D70D-432B-90D5-94B1B9F17B77}"/>
    <cellStyle name="Normalny 13 2 3 7 4 2" xfId="27463" xr:uid="{0281260D-A0A6-4FD9-AD26-1EA7B65A0883}"/>
    <cellStyle name="Normalny 13 2 3 7 5" xfId="26567" xr:uid="{29DFB5FD-EEA4-4A1C-BBF3-9E67B12F2A67}"/>
    <cellStyle name="Normalny 13 2 3 8" xfId="2950" xr:uid="{07E7B3CA-1994-4234-A2CF-85E1F0665986}"/>
    <cellStyle name="Normalny 13 2 3 8 2" xfId="26034" xr:uid="{33C9587C-910C-412D-8621-A4DE76F69AAA}"/>
    <cellStyle name="Normalny 13 2 3 8 2 2" xfId="27328" xr:uid="{ABF79273-0D49-4F10-8BAC-58ED561CF95B}"/>
    <cellStyle name="Normalny 13 2 3 8 3" xfId="26367" xr:uid="{8FD344CC-8174-4FDD-BAFF-4E625849B3E2}"/>
    <cellStyle name="Normalny 13 2 3 8 3 2" xfId="27585" xr:uid="{223E547A-8F26-4937-B175-F5E4C92BB60A}"/>
    <cellStyle name="Normalny 13 2 3 8 4" xfId="25727" xr:uid="{06717C84-2172-4975-A7A4-7648AD177F2A}"/>
    <cellStyle name="Normalny 13 2 3 8 5" xfId="26689" xr:uid="{62B61550-B386-40DC-B1E4-593DA0C267C9}"/>
    <cellStyle name="Normalny 13 2 3 9" xfId="2209" xr:uid="{DBCEC0C7-A70B-45BE-B15E-1BBC83F1399A}"/>
    <cellStyle name="Normalny 13 2 3 9 2" xfId="26228" xr:uid="{31BA7746-3BA1-4CE0-88C2-F62C5CBAE631}"/>
    <cellStyle name="Normalny 13 2 3 9 2 2" xfId="27446" xr:uid="{271F7F4F-6128-42A1-B962-5ED5413E685A}"/>
    <cellStyle name="Normalny 13 2 3 9 3" xfId="25851" xr:uid="{BA001205-89C5-4CBE-B7EC-87A8462BFD26}"/>
    <cellStyle name="Normalny 13 2 3 9 4" xfId="26550" xr:uid="{7B500D16-5C20-44B1-9D00-A9D62E990D36}"/>
    <cellStyle name="Normalny 13 2 3_CHP" xfId="2240" xr:uid="{5D43445E-CED6-4C85-BFF8-27E72ED184B4}"/>
    <cellStyle name="Normalny 13 2 4" xfId="1186" xr:uid="{00000000-0005-0000-0000-0000A4040000}"/>
    <cellStyle name="Normalny 13 2 4 10" xfId="27706" xr:uid="{E5518FF3-9B63-4466-873F-273D97DD12CA}"/>
    <cellStyle name="Normalny 13 2 4 2" xfId="1187" xr:uid="{00000000-0005-0000-0000-0000A5040000}"/>
    <cellStyle name="Normalny 13 2 4 2 2" xfId="2243" xr:uid="{BEC658A3-C2FF-429B-ADD1-57E252897027}"/>
    <cellStyle name="Normalny 13 2 4 2 2 2" xfId="2244" xr:uid="{9260FFE6-D69A-4E4A-8FD9-E01F551C8AE2}"/>
    <cellStyle name="Normalny 13 2 4 2 2 2 2" xfId="2970" xr:uid="{F5791A46-26C2-40B4-BCB4-770A3016B0D2}"/>
    <cellStyle name="Normalny 13 2 4 2 2 2 2 2" xfId="26387" xr:uid="{125054EF-416D-40C8-B7BC-67FA6CD253A0}"/>
    <cellStyle name="Normalny 13 2 4 2 2 2 2 2 2" xfId="27605" xr:uid="{E3F6A5E0-7A26-4DB3-B30D-62DED909862F}"/>
    <cellStyle name="Normalny 13 2 4 2 2 2 2 3" xfId="26054" xr:uid="{A8F7F634-783D-48AE-B39F-90396FB87599}"/>
    <cellStyle name="Normalny 13 2 4 2 2 2 2 4" xfId="26709" xr:uid="{13656FB7-C740-478D-963C-2B8054EF053E}"/>
    <cellStyle name="Normalny 13 2 4 2 2 2 3" xfId="25872" xr:uid="{9A418344-2CF0-40C5-ADCA-B742483C46CB}"/>
    <cellStyle name="Normalny 13 2 4 2 2 2 3 2" xfId="27298" xr:uid="{E81471C2-0CA0-4583-A85B-D9A82DB9324E}"/>
    <cellStyle name="Normalny 13 2 4 2 2 2 4" xfId="26248" xr:uid="{BF4C74BF-1446-4FC8-A55D-C0BCED2BC3C5}"/>
    <cellStyle name="Normalny 13 2 4 2 2 2 4 2" xfId="27466" xr:uid="{4F20A7B8-2101-49E2-89A4-20A550418CA7}"/>
    <cellStyle name="Normalny 13 2 4 2 2 2 5" xfId="25764" xr:uid="{903D6EFC-3FA3-4D4C-B5F2-156A35816937}"/>
    <cellStyle name="Normalny 13 2 4 2 2 2 6" xfId="26570" xr:uid="{6EAF8364-8980-453C-A585-9C01FD3581A2}"/>
    <cellStyle name="Normalny 13 2 4 2 2 3" xfId="2245" xr:uid="{7B833DAA-179F-4818-B653-2ECF8833CD4F}"/>
    <cellStyle name="Normalny 13 2 4 2 2 4" xfId="25617" xr:uid="{9E6205B1-A0E2-46B9-B05B-4A3FD4CA2A94}"/>
    <cellStyle name="Normalny 13 2 4 2 2 4 2" xfId="25871" xr:uid="{7D71984D-7DB3-4540-964C-B7029F285282}"/>
    <cellStyle name="Normalny 13 2 4 2 2 4 3" xfId="27206" xr:uid="{1F4975E9-392E-42B3-A36B-BEC28ECEBE9C}"/>
    <cellStyle name="Normalny 13 2 4 2 3" xfId="2246" xr:uid="{C0357B36-E9B9-4542-AE09-DA2445522448}"/>
    <cellStyle name="Normalny 13 2 4 2 3 2" xfId="2971" xr:uid="{FE688E20-FB8A-414E-A581-286E894956CF}"/>
    <cellStyle name="Normalny 13 2 4 2 3 2 2" xfId="26388" xr:uid="{2B75E2ED-26FD-48CF-9540-1746CDBB1192}"/>
    <cellStyle name="Normalny 13 2 4 2 3 2 2 2" xfId="27606" xr:uid="{2EB029C5-7CA0-41FB-BCF4-4004040415D3}"/>
    <cellStyle name="Normalny 13 2 4 2 3 2 3" xfId="26055" xr:uid="{18439929-05DA-4A2D-90AB-73376C202A5C}"/>
    <cellStyle name="Normalny 13 2 4 2 3 2 4" xfId="26710" xr:uid="{829DBDB5-D5FE-4E55-9E0E-514C47B91803}"/>
    <cellStyle name="Normalny 13 2 4 2 3 3" xfId="25677" xr:uid="{6ED3CA42-D1BD-4ABE-95F8-A5FC97E763F1}"/>
    <cellStyle name="Normalny 13 2 4 2 3 3 2" xfId="27258" xr:uid="{BD209C61-772C-4D07-9B5C-BC24371F8D4E}"/>
    <cellStyle name="Normalny 13 2 4 2 3 4" xfId="26249" xr:uid="{6E25D6DA-E4D7-4C1C-A36A-61F617EFCB93}"/>
    <cellStyle name="Normalny 13 2 4 2 3 4 2" xfId="27467" xr:uid="{9A8DF30D-C8AE-4E67-823D-B629EBAB3C00}"/>
    <cellStyle name="Normalny 13 2 4 2 3 5" xfId="26571" xr:uid="{D03664F9-D583-49F2-B868-9CE1284E61A8}"/>
    <cellStyle name="Normalny 13 2 4 2 4" xfId="2969" xr:uid="{46447F3D-2484-421A-94EC-BD6635CEFA01}"/>
    <cellStyle name="Normalny 13 2 4 2 4 2" xfId="26053" xr:uid="{AE07544A-73C6-4E79-87EE-DC5F1F856676}"/>
    <cellStyle name="Normalny 13 2 4 2 4 2 2" xfId="27336" xr:uid="{FA27D3EC-A714-485A-8B9E-F160E824CF7B}"/>
    <cellStyle name="Normalny 13 2 4 2 4 3" xfId="26386" xr:uid="{C6865CCD-A2D0-4239-8417-CBFEACF4F7FF}"/>
    <cellStyle name="Normalny 13 2 4 2 4 3 2" xfId="27604" xr:uid="{D9646EC0-6516-4562-AC3D-2D1AA9368358}"/>
    <cellStyle name="Normalny 13 2 4 2 4 4" xfId="25735" xr:uid="{216F2105-D5AC-4C55-A10A-141DA4AD4F22}"/>
    <cellStyle name="Normalny 13 2 4 2 4 5" xfId="26708" xr:uid="{2B38F2FF-45B1-4C0D-9069-0D53D3F9FA5B}"/>
    <cellStyle name="Normalny 13 2 4 2 5" xfId="2242" xr:uid="{DAFCF387-CB82-47D2-BA80-EB2F2A742E1C}"/>
    <cellStyle name="Normalny 13 2 4 2 5 2" xfId="26247" xr:uid="{0E28AAFF-EEFE-4C65-AD85-CB66C2A8F774}"/>
    <cellStyle name="Normalny 13 2 4 2 5 2 2" xfId="27465" xr:uid="{CC9C7782-18E7-4258-BB9A-FFE1EBE557EE}"/>
    <cellStyle name="Normalny 13 2 4 2 5 3" xfId="25870" xr:uid="{D570ABD2-140A-4BA9-A3FE-E60558F33CC8}"/>
    <cellStyle name="Normalny 13 2 4 2 5 4" xfId="26569" xr:uid="{C761C37A-983C-475D-BA41-6428A809A9F8}"/>
    <cellStyle name="Normalny 13 2 4 2 6" xfId="25510" xr:uid="{909BCCBF-566E-4066-8E7E-77D678888F70}"/>
    <cellStyle name="Normalny 13 2 4 2 6 2" xfId="27163" xr:uid="{F67E2DB9-FB4F-4B3B-B62B-691E09C11B46}"/>
    <cellStyle name="Normalny 13 2 4 2 7" xfId="26159" xr:uid="{925ACDF9-1739-4416-8FC3-76E9247E51D0}"/>
    <cellStyle name="Normalny 13 2 4 2 7 2" xfId="27378" xr:uid="{BA284B7D-F72B-4D7C-862E-017534B920FF}"/>
    <cellStyle name="Normalny 13 2 4 2 8" xfId="26481" xr:uid="{295AC1F5-3F3F-49C2-9CC0-A50ADCA58922}"/>
    <cellStyle name="Normalny 13 2 4 2 9" xfId="27707" xr:uid="{8A4D8079-CB1E-4967-B149-33CEA9BB84F4}"/>
    <cellStyle name="Normalny 13 2 4 3" xfId="2247" xr:uid="{4502A6F5-DA94-49FA-9159-E0CEC578FB58}"/>
    <cellStyle name="Normalny 13 2 4 3 2" xfId="25616" xr:uid="{0C9AEAB2-FE6F-4AB7-9636-774E35D6DBC4}"/>
    <cellStyle name="Normalny 13 2 4 3 2 2" xfId="27205" xr:uid="{D1F4B181-490A-41CE-AD5B-1C672E677F39}"/>
    <cellStyle name="Normalny 13 2 4 3 3" xfId="25873" xr:uid="{018F2D8E-0D0E-4F2B-9B5A-DB8AC73A56A2}"/>
    <cellStyle name="Normalny 13 2 4 4" xfId="2248" xr:uid="{7A3C041B-CDFA-4C0B-AD5C-F3E7323142A6}"/>
    <cellStyle name="Normalny 13 2 4 4 2" xfId="2972" xr:uid="{AF74C84B-12ED-4BB0-BAA9-372CB1945B81}"/>
    <cellStyle name="Normalny 13 2 4 4 2 2" xfId="26389" xr:uid="{6EDCE3E3-A79F-4BC3-B46A-54DD321CB0E3}"/>
    <cellStyle name="Normalny 13 2 4 4 2 2 2" xfId="27607" xr:uid="{26C72823-EEEC-4CEC-AF79-02FD4D7318E8}"/>
    <cellStyle name="Normalny 13 2 4 4 2 3" xfId="26056" xr:uid="{8BFA03B6-CB3A-43F7-B0E8-151A20E70A9F}"/>
    <cellStyle name="Normalny 13 2 4 4 2 4" xfId="26711" xr:uid="{953851A8-2358-4873-8B40-B48047C2B69C}"/>
    <cellStyle name="Normalny 13 2 4 4 3" xfId="25676" xr:uid="{98BFEB4F-1C10-4909-BF5D-0A6BD897937C}"/>
    <cellStyle name="Normalny 13 2 4 4 3 2" xfId="27257" xr:uid="{CC4B2240-C703-494D-9BC8-388793842E33}"/>
    <cellStyle name="Normalny 13 2 4 4 4" xfId="26250" xr:uid="{578DC950-E23E-4184-81C4-77A9D329E603}"/>
    <cellStyle name="Normalny 13 2 4 4 4 2" xfId="27468" xr:uid="{9887C334-0638-4C55-BA9B-0918CD7186ED}"/>
    <cellStyle name="Normalny 13 2 4 4 5" xfId="26572" xr:uid="{A7319FC9-763E-4E7E-8037-8957764140EC}"/>
    <cellStyle name="Normalny 13 2 4 5" xfId="2968" xr:uid="{1ECA527B-C8B7-46A7-872E-B00285A73238}"/>
    <cellStyle name="Normalny 13 2 4 5 2" xfId="26052" xr:uid="{6BA28769-C8C1-43E8-A46D-B4F42F8A3632}"/>
    <cellStyle name="Normalny 13 2 4 5 2 2" xfId="27335" xr:uid="{4354D5EB-F07F-4DF5-9E60-F18619FD4B5D}"/>
    <cellStyle name="Normalny 13 2 4 5 3" xfId="26385" xr:uid="{F464C3E9-F2CE-4F23-84DE-14D57EA6197A}"/>
    <cellStyle name="Normalny 13 2 4 5 3 2" xfId="27603" xr:uid="{D004CBE7-122A-4696-BEE1-6815CB215EB3}"/>
    <cellStyle name="Normalny 13 2 4 5 4" xfId="25734" xr:uid="{F241340B-5FA5-4419-BEE6-157B30FD6148}"/>
    <cellStyle name="Normalny 13 2 4 5 5" xfId="26707" xr:uid="{1C7D450A-F470-496D-8466-2F744904098E}"/>
    <cellStyle name="Normalny 13 2 4 6" xfId="2241" xr:uid="{C9191DCC-34B2-442D-BDEB-475EF6C0BCD5}"/>
    <cellStyle name="Normalny 13 2 4 6 2" xfId="26246" xr:uid="{900E89A2-FD8A-41A3-BF3D-FE1EBD8B89F1}"/>
    <cellStyle name="Normalny 13 2 4 6 2 2" xfId="27464" xr:uid="{E28BB1DF-958C-4D00-852C-E1752D563180}"/>
    <cellStyle name="Normalny 13 2 4 6 3" xfId="25869" xr:uid="{33F5E01F-25FE-4C74-97CA-F131D6ADA6B9}"/>
    <cellStyle name="Normalny 13 2 4 6 4" xfId="26568" xr:uid="{2522FE7C-34EB-40CA-9844-EC5EE47A3985}"/>
    <cellStyle name="Normalny 13 2 4 7" xfId="25509" xr:uid="{7BE40171-3116-4845-BE67-4EC1FE66CE44}"/>
    <cellStyle name="Normalny 13 2 4 7 2" xfId="27162" xr:uid="{C83BF474-3C8D-488D-9EBA-0922F7E743C4}"/>
    <cellStyle name="Normalny 13 2 4 8" xfId="26158" xr:uid="{04CE7A22-1267-4FC7-97B7-3E2471C9BA5F}"/>
    <cellStyle name="Normalny 13 2 4 8 2" xfId="27377" xr:uid="{A99DD039-CC37-46C9-9DC6-9755F66E49E5}"/>
    <cellStyle name="Normalny 13 2 4 9" xfId="26480" xr:uid="{9B1446FE-C5AE-43F8-B74A-FC0567A83ED6}"/>
    <cellStyle name="Normalny 13 2 4_CHP" xfId="2249" xr:uid="{4A6F5C0D-A781-468A-97CC-656389A5D6DC}"/>
    <cellStyle name="Normalny 13 2 5" xfId="1188" xr:uid="{00000000-0005-0000-0000-0000A6040000}"/>
    <cellStyle name="Normalny 13 2 5 10" xfId="27708" xr:uid="{5A51E225-6DB4-4FAB-8599-F1F0DB0BBF96}"/>
    <cellStyle name="Normalny 13 2 5 2" xfId="1189" xr:uid="{00000000-0005-0000-0000-0000A7040000}"/>
    <cellStyle name="Normalny 13 2 5 2 2" xfId="2252" xr:uid="{43A6A268-0506-4B88-9BFE-EB68F72995D1}"/>
    <cellStyle name="Normalny 13 2 5 2 2 2" xfId="2253" xr:uid="{A7A6DF7D-139E-4438-807E-E5722C946006}"/>
    <cellStyle name="Normalny 13 2 5 2 2 2 2" xfId="2975" xr:uid="{2305547B-8CF9-445E-9886-F6E0948A1D27}"/>
    <cellStyle name="Normalny 13 2 5 2 2 2 2 2" xfId="26392" xr:uid="{4B7A45B5-2C43-42FD-9DB7-40441515BFAA}"/>
    <cellStyle name="Normalny 13 2 5 2 2 2 2 2 2" xfId="27610" xr:uid="{F7D98E8D-5D41-475E-8680-83749CCF4003}"/>
    <cellStyle name="Normalny 13 2 5 2 2 2 2 3" xfId="26059" xr:uid="{93314FAC-FB43-43C2-890E-F153D39DA586}"/>
    <cellStyle name="Normalny 13 2 5 2 2 2 2 4" xfId="26714" xr:uid="{D9AF5325-3BB6-4BF7-89EA-6E5DDF426B58}"/>
    <cellStyle name="Normalny 13 2 5 2 2 2 3" xfId="25877" xr:uid="{F1120999-2928-4263-BF88-FE8D6409088D}"/>
    <cellStyle name="Normalny 13 2 5 2 2 2 3 2" xfId="27299" xr:uid="{97889A45-C15E-4BB3-8FF8-8EFBF27C938C}"/>
    <cellStyle name="Normalny 13 2 5 2 2 2 4" xfId="26253" xr:uid="{A6927272-F129-4E93-938A-F0659BB009F3}"/>
    <cellStyle name="Normalny 13 2 5 2 2 2 4 2" xfId="27471" xr:uid="{1434A65C-C7CE-45D7-945F-36C4FBB38085}"/>
    <cellStyle name="Normalny 13 2 5 2 2 2 5" xfId="25765" xr:uid="{0DFCA23B-1066-4D64-9299-66F68C4CFEF2}"/>
    <cellStyle name="Normalny 13 2 5 2 2 2 6" xfId="26575" xr:uid="{22724447-C59A-4D90-BFD4-5C1180EB3BC3}"/>
    <cellStyle name="Normalny 13 2 5 2 2 3" xfId="2254" xr:uid="{BCBFF85A-B71B-4773-B235-4DC11AEE7A41}"/>
    <cellStyle name="Normalny 13 2 5 2 2 4" xfId="25619" xr:uid="{93FE0215-28CB-4F98-AD70-4F32F0B03366}"/>
    <cellStyle name="Normalny 13 2 5 2 2 4 2" xfId="25876" xr:uid="{00512EC2-B7F4-42FC-A9F0-9D413D051530}"/>
    <cellStyle name="Normalny 13 2 5 2 2 4 3" xfId="27208" xr:uid="{B0EFCECB-D9DB-4A43-87AB-B360366C3851}"/>
    <cellStyle name="Normalny 13 2 5 2 3" xfId="2255" xr:uid="{4628087E-05A6-416B-9D62-9B867B41748F}"/>
    <cellStyle name="Normalny 13 2 5 2 3 2" xfId="2976" xr:uid="{6D20F399-0610-4E94-BDD3-1DEA56691938}"/>
    <cellStyle name="Normalny 13 2 5 2 3 2 2" xfId="26393" xr:uid="{5F9C41AB-254B-4E5E-9BEE-1F650E86C0F2}"/>
    <cellStyle name="Normalny 13 2 5 2 3 2 2 2" xfId="27611" xr:uid="{637EDCA6-AEB8-492B-A8DE-E224AEFF15AA}"/>
    <cellStyle name="Normalny 13 2 5 2 3 2 3" xfId="26060" xr:uid="{F8AF255F-4AD7-4ABE-94C7-BA7601003AA4}"/>
    <cellStyle name="Normalny 13 2 5 2 3 2 4" xfId="26715" xr:uid="{0070EDD5-7874-4E80-B6CE-DCCF57A4F185}"/>
    <cellStyle name="Normalny 13 2 5 2 3 3" xfId="25679" xr:uid="{F8B56B40-36A4-4B10-95FF-C39A3963D1F4}"/>
    <cellStyle name="Normalny 13 2 5 2 3 3 2" xfId="27260" xr:uid="{5DD54087-4AF1-441D-844D-230731D8561E}"/>
    <cellStyle name="Normalny 13 2 5 2 3 4" xfId="26254" xr:uid="{3B710A45-263B-4CC6-8E51-23D09E3A40AA}"/>
    <cellStyle name="Normalny 13 2 5 2 3 4 2" xfId="27472" xr:uid="{416DB328-12B6-4BC5-B3F1-D53A596438BB}"/>
    <cellStyle name="Normalny 13 2 5 2 3 5" xfId="26576" xr:uid="{FA0DF6D5-08FF-451F-BE23-291768C6ED82}"/>
    <cellStyle name="Normalny 13 2 5 2 4" xfId="2974" xr:uid="{7B655580-D9E1-4905-A1EA-0C395AB0BDEC}"/>
    <cellStyle name="Normalny 13 2 5 2 4 2" xfId="26058" xr:uid="{54FA061D-6811-42DC-9682-19B3F8EAA24A}"/>
    <cellStyle name="Normalny 13 2 5 2 4 2 2" xfId="27338" xr:uid="{0C0CB7C8-B98E-402D-AABE-C4F92336377A}"/>
    <cellStyle name="Normalny 13 2 5 2 4 3" xfId="26391" xr:uid="{13BFF2F5-C941-496F-A687-433816F43B2F}"/>
    <cellStyle name="Normalny 13 2 5 2 4 3 2" xfId="27609" xr:uid="{758AF887-4FCD-4E95-822A-C90A7608711B}"/>
    <cellStyle name="Normalny 13 2 5 2 4 4" xfId="25737" xr:uid="{02A2F700-CD8E-4052-8755-43B17FD08F6E}"/>
    <cellStyle name="Normalny 13 2 5 2 4 5" xfId="26713" xr:uid="{7027B436-FF08-4615-BE12-7A842EE19D80}"/>
    <cellStyle name="Normalny 13 2 5 2 5" xfId="2251" xr:uid="{0581308C-9E7C-4A22-9A3D-3DA9EDC24944}"/>
    <cellStyle name="Normalny 13 2 5 2 5 2" xfId="26252" xr:uid="{8CC193E3-20A2-48D4-B2B7-BC3C45E6C73B}"/>
    <cellStyle name="Normalny 13 2 5 2 5 2 2" xfId="27470" xr:uid="{36FA0E63-186A-4C21-84EA-4247035D6421}"/>
    <cellStyle name="Normalny 13 2 5 2 5 3" xfId="25875" xr:uid="{CD2BB011-DB51-4F61-B8E4-56CA45F39B98}"/>
    <cellStyle name="Normalny 13 2 5 2 5 4" xfId="26574" xr:uid="{C9F9025D-E52E-4DE6-AD1B-7E51F612DC31}"/>
    <cellStyle name="Normalny 13 2 5 2 6" xfId="25512" xr:uid="{CEEED04C-CB9B-4BF2-B14E-E7B0B12D165E}"/>
    <cellStyle name="Normalny 13 2 5 2 6 2" xfId="27165" xr:uid="{24DC6B31-F925-4628-8B0D-C801110B0534}"/>
    <cellStyle name="Normalny 13 2 5 2 7" xfId="26161" xr:uid="{9635B62D-4807-4DB9-A8A3-67897FCA4825}"/>
    <cellStyle name="Normalny 13 2 5 2 7 2" xfId="27380" xr:uid="{FEA3939A-B5D1-4EA0-8B97-23C126DC616A}"/>
    <cellStyle name="Normalny 13 2 5 2 8" xfId="26483" xr:uid="{B239E81A-E2AB-45EA-8E5F-0D0F7A3697C6}"/>
    <cellStyle name="Normalny 13 2 5 2 9" xfId="27709" xr:uid="{45752459-D76A-4AF4-8197-E1E94DFABF33}"/>
    <cellStyle name="Normalny 13 2 5 3" xfId="2256" xr:uid="{44B36672-0B46-4C23-997A-5B7CE130A07F}"/>
    <cellStyle name="Normalny 13 2 5 3 2" xfId="25618" xr:uid="{665C9A5F-EF96-457E-B124-C38E7CE391C1}"/>
    <cellStyle name="Normalny 13 2 5 3 2 2" xfId="27207" xr:uid="{FD4BBB64-B20D-489A-8C6A-7550AA2A56B7}"/>
    <cellStyle name="Normalny 13 2 5 3 3" xfId="25878" xr:uid="{990C9C8A-94E1-4BD8-8CCB-3F9FFD9FA969}"/>
    <cellStyle name="Normalny 13 2 5 4" xfId="2257" xr:uid="{5AACB199-E1EC-4649-9842-798FC91B108C}"/>
    <cellStyle name="Normalny 13 2 5 4 2" xfId="2977" xr:uid="{B1C229B6-2726-445C-904B-55AB216E72BF}"/>
    <cellStyle name="Normalny 13 2 5 4 2 2" xfId="26394" xr:uid="{1D1A53F3-E70B-46C5-B08C-6CD1F9923A11}"/>
    <cellStyle name="Normalny 13 2 5 4 2 2 2" xfId="27612" xr:uid="{889B5D26-5B4F-4B62-8931-9BEC8B91CCD7}"/>
    <cellStyle name="Normalny 13 2 5 4 2 3" xfId="26061" xr:uid="{3F57471D-5C2B-4FC6-8406-147DD4808AFB}"/>
    <cellStyle name="Normalny 13 2 5 4 2 4" xfId="26716" xr:uid="{32D24339-C475-4EF6-A871-F89E8EDC25C0}"/>
    <cellStyle name="Normalny 13 2 5 4 3" xfId="25678" xr:uid="{AE9E5818-E188-4152-808C-E66B0E78933A}"/>
    <cellStyle name="Normalny 13 2 5 4 3 2" xfId="27259" xr:uid="{5F8011EB-E42A-4222-AADA-2C064ED1F12F}"/>
    <cellStyle name="Normalny 13 2 5 4 4" xfId="26255" xr:uid="{AC04A3B7-A0AB-412D-AA9A-559479CBFF26}"/>
    <cellStyle name="Normalny 13 2 5 4 4 2" xfId="27473" xr:uid="{849E2054-2094-4645-B827-ECF013C62B91}"/>
    <cellStyle name="Normalny 13 2 5 4 5" xfId="26577" xr:uid="{206E1EA3-CAA1-428B-BBDB-86965FD95936}"/>
    <cellStyle name="Normalny 13 2 5 5" xfId="2973" xr:uid="{538D4615-13EE-4B98-BDFF-E5EF98B7EFE7}"/>
    <cellStyle name="Normalny 13 2 5 5 2" xfId="26057" xr:uid="{1F23FC92-0ACA-42AC-AB91-1A5EF58609B4}"/>
    <cellStyle name="Normalny 13 2 5 5 2 2" xfId="27337" xr:uid="{B54F807E-852C-461A-B723-3D099E8B9D10}"/>
    <cellStyle name="Normalny 13 2 5 5 3" xfId="26390" xr:uid="{932CD87D-8956-4C36-8566-3F1AC26C0A7F}"/>
    <cellStyle name="Normalny 13 2 5 5 3 2" xfId="27608" xr:uid="{09A1B813-F6F0-4B72-A20F-E8CC2AE6DD0F}"/>
    <cellStyle name="Normalny 13 2 5 5 4" xfId="25736" xr:uid="{584BE7E5-1ED9-4781-A063-8253B8721C7F}"/>
    <cellStyle name="Normalny 13 2 5 5 5" xfId="26712" xr:uid="{D98BEE83-C75E-4E80-840F-4951AF695C20}"/>
    <cellStyle name="Normalny 13 2 5 6" xfId="2250" xr:uid="{421E0C90-0F82-4928-9BA3-226260BFD70E}"/>
    <cellStyle name="Normalny 13 2 5 6 2" xfId="26251" xr:uid="{A8D91EBC-1D51-46E6-9492-5E71945CAC82}"/>
    <cellStyle name="Normalny 13 2 5 6 2 2" xfId="27469" xr:uid="{95138828-FC2B-4591-9822-398B7B53F2BB}"/>
    <cellStyle name="Normalny 13 2 5 6 3" xfId="25874" xr:uid="{C4A8FC88-4DA7-4AA1-9A98-FD766131B6E7}"/>
    <cellStyle name="Normalny 13 2 5 6 4" xfId="26573" xr:uid="{13214B8E-F371-4D64-8CAC-A24DCE61FB9B}"/>
    <cellStyle name="Normalny 13 2 5 7" xfId="25511" xr:uid="{65B58B5B-EE55-4F68-97D1-D11B9A68E696}"/>
    <cellStyle name="Normalny 13 2 5 7 2" xfId="27164" xr:uid="{85D5BD31-CEF0-4ADE-BE3E-2EB5BE997AAD}"/>
    <cellStyle name="Normalny 13 2 5 8" xfId="26160" xr:uid="{C7B0A1DF-5CBF-40C9-8B93-BEE5303BD172}"/>
    <cellStyle name="Normalny 13 2 5 8 2" xfId="27379" xr:uid="{C2024BA6-929A-43FE-B417-C89BDC11FF65}"/>
    <cellStyle name="Normalny 13 2 5 9" xfId="26482" xr:uid="{AD3414B2-42AB-45E1-8709-2DF18B6C30BB}"/>
    <cellStyle name="Normalny 13 2 5_CHP" xfId="2258" xr:uid="{5F823CB2-0F6B-42D0-B1BA-8A1D587F1325}"/>
    <cellStyle name="Normalny 13 2 6" xfId="1190" xr:uid="{00000000-0005-0000-0000-0000A8040000}"/>
    <cellStyle name="Normalny 13 2 6 2" xfId="2260" xr:uid="{01F3B297-2C1C-485C-A73D-B8BF73632C0D}"/>
    <cellStyle name="Normalny 13 2 6 2 2" xfId="2261" xr:uid="{5402CC8A-10A4-4CAD-BAE5-0B08B99D19BA}"/>
    <cellStyle name="Normalny 13 2 6 2 2 2" xfId="2979" xr:uid="{C10D25EE-B30A-4EB7-BC0F-7D8701DEEC91}"/>
    <cellStyle name="Normalny 13 2 6 2 2 2 2" xfId="26396" xr:uid="{627D04B3-63A0-44BB-9AF8-20BD80D3336C}"/>
    <cellStyle name="Normalny 13 2 6 2 2 2 2 2" xfId="27614" xr:uid="{65509316-6F92-4939-B1C2-5913A96AFF43}"/>
    <cellStyle name="Normalny 13 2 6 2 2 2 3" xfId="26063" xr:uid="{F2334860-738F-45D4-8687-5281B87673D9}"/>
    <cellStyle name="Normalny 13 2 6 2 2 2 4" xfId="26718" xr:uid="{F6A82408-0A9D-4087-AAED-9FDFE15D1D96}"/>
    <cellStyle name="Normalny 13 2 6 2 2 3" xfId="25881" xr:uid="{711D8DE9-AB63-44BC-A75D-907CF55E0FDF}"/>
    <cellStyle name="Normalny 13 2 6 2 2 3 2" xfId="27300" xr:uid="{EAA4367A-AC74-41B5-B9D3-8AF5F8EC7037}"/>
    <cellStyle name="Normalny 13 2 6 2 2 4" xfId="26257" xr:uid="{619ACCFF-9386-4D3F-9A1E-838BBD9927EB}"/>
    <cellStyle name="Normalny 13 2 6 2 2 4 2" xfId="27475" xr:uid="{5494E71E-F19C-4E98-8C1C-5E812756EEB8}"/>
    <cellStyle name="Normalny 13 2 6 2 2 5" xfId="25766" xr:uid="{F78F24B6-1946-497D-AF07-A2970DFE2D5B}"/>
    <cellStyle name="Normalny 13 2 6 2 2 6" xfId="26579" xr:uid="{69695F8E-EFAC-4E27-8357-7CA686C19353}"/>
    <cellStyle name="Normalny 13 2 6 2 3" xfId="2262" xr:uid="{20974FBC-B2CB-4B0A-AAE0-DC6C613EB7D2}"/>
    <cellStyle name="Normalny 13 2 6 2 4" xfId="25620" xr:uid="{3A4D8AAC-3041-490F-BD99-AFB13E2CBA01}"/>
    <cellStyle name="Normalny 13 2 6 2 4 2" xfId="25880" xr:uid="{D4C0C480-B531-40D0-97EB-2D33D7671065}"/>
    <cellStyle name="Normalny 13 2 6 2 4 3" xfId="27209" xr:uid="{5A2B5C66-9D40-4241-B386-E99E8C7226A1}"/>
    <cellStyle name="Normalny 13 2 6 3" xfId="2263" xr:uid="{87BEBC11-7042-486A-89CC-13FD593D286F}"/>
    <cellStyle name="Normalny 13 2 6 3 2" xfId="2980" xr:uid="{2B71F8E4-7A32-4BF2-875C-28AF8B437CA9}"/>
    <cellStyle name="Normalny 13 2 6 3 2 2" xfId="26397" xr:uid="{07031F4C-7BAF-4AFE-BA46-B01FF8BA4DA0}"/>
    <cellStyle name="Normalny 13 2 6 3 2 2 2" xfId="27615" xr:uid="{8F83677A-F549-4D7E-86BF-2D0C356AAE3A}"/>
    <cellStyle name="Normalny 13 2 6 3 2 3" xfId="26064" xr:uid="{6B929151-0346-40BC-8533-D396CAD71D00}"/>
    <cellStyle name="Normalny 13 2 6 3 2 4" xfId="26719" xr:uid="{067AD2E7-5A09-4F1D-B7F0-56FF2BA0489C}"/>
    <cellStyle name="Normalny 13 2 6 3 3" xfId="25680" xr:uid="{D9C209BE-DA4E-4307-8DE7-0B83F363F450}"/>
    <cellStyle name="Normalny 13 2 6 3 3 2" xfId="27261" xr:uid="{F554B861-BC94-4252-A432-6C0FC0E31663}"/>
    <cellStyle name="Normalny 13 2 6 3 4" xfId="26258" xr:uid="{2AE0E397-5F06-4008-85D2-3B11390BF82A}"/>
    <cellStyle name="Normalny 13 2 6 3 4 2" xfId="27476" xr:uid="{CC7A6D99-129E-43ED-9A99-CBA03BC0847E}"/>
    <cellStyle name="Normalny 13 2 6 3 5" xfId="26580" xr:uid="{69C88EB8-EBEE-41B0-9C40-3DACFB20D5F6}"/>
    <cellStyle name="Normalny 13 2 6 4" xfId="2978" xr:uid="{9460D936-AAEC-42F4-A285-301067C6246A}"/>
    <cellStyle name="Normalny 13 2 6 4 2" xfId="26062" xr:uid="{B4B8BF99-D6BE-4EA1-8A9A-ED3591EFF936}"/>
    <cellStyle name="Normalny 13 2 6 4 2 2" xfId="27339" xr:uid="{BA7FFE1E-7A7E-4DC2-A11D-23FDAE521B11}"/>
    <cellStyle name="Normalny 13 2 6 4 3" xfId="26395" xr:uid="{3AA6E43B-9CD0-402E-B99A-81A2637CA91F}"/>
    <cellStyle name="Normalny 13 2 6 4 3 2" xfId="27613" xr:uid="{9F90F9E4-0D88-47B6-9C4B-E285AAFFDBD6}"/>
    <cellStyle name="Normalny 13 2 6 4 4" xfId="25738" xr:uid="{0D7F739C-BAFE-4984-A140-1040A87A6DA7}"/>
    <cellStyle name="Normalny 13 2 6 4 5" xfId="26717" xr:uid="{F1AA21CA-ABC2-44DC-968E-4160B055A71A}"/>
    <cellStyle name="Normalny 13 2 6 5" xfId="2259" xr:uid="{B61774D8-FBF6-4E4D-B2CC-22CD62636C1C}"/>
    <cellStyle name="Normalny 13 2 6 5 2" xfId="26256" xr:uid="{4A97E967-98E1-4D0B-B522-F7888B3E7D05}"/>
    <cellStyle name="Normalny 13 2 6 5 2 2" xfId="27474" xr:uid="{D977C2D7-3BC6-4EE4-BD83-302B7B8375CE}"/>
    <cellStyle name="Normalny 13 2 6 5 3" xfId="25879" xr:uid="{B8B01011-8ED0-4400-AE94-FE6597847F93}"/>
    <cellStyle name="Normalny 13 2 6 5 4" xfId="26578" xr:uid="{2C434CCA-B6CE-4F93-B726-A1130938E4E5}"/>
    <cellStyle name="Normalny 13 2 6 6" xfId="25513" xr:uid="{DAE55237-7A66-451D-B91F-F00B6B0240F1}"/>
    <cellStyle name="Normalny 13 2 6 6 2" xfId="27166" xr:uid="{F6162B47-C3FF-4175-AC66-5803BBCCFC68}"/>
    <cellStyle name="Normalny 13 2 6 7" xfId="26162" xr:uid="{870A9298-F8DE-4D50-8D72-7ADD90B3F379}"/>
    <cellStyle name="Normalny 13 2 6 7 2" xfId="27381" xr:uid="{722E6B65-21AB-4C3A-BB95-70AE10A87ACA}"/>
    <cellStyle name="Normalny 13 2 6 8" xfId="26484" xr:uid="{2F608120-ADD9-4067-AF69-65486C830A9F}"/>
    <cellStyle name="Normalny 13 2 6 9" xfId="27710" xr:uid="{9CF4C6A9-AE83-40AD-8D82-E75A6C9335EE}"/>
    <cellStyle name="Normalny 13 2 7" xfId="1191" xr:uid="{00000000-0005-0000-0000-0000A9040000}"/>
    <cellStyle name="Normalny 13 2 7 2" xfId="2265" xr:uid="{B75AB72C-A6D6-4C03-BD4F-E26B37B96486}"/>
    <cellStyle name="Normalny 13 2 7 2 2" xfId="2266" xr:uid="{EE8BC7E0-C605-4BD2-A625-302FBA61EED6}"/>
    <cellStyle name="Normalny 13 2 7 2 2 2" xfId="2982" xr:uid="{F33F7BD4-0C87-4C06-AEE4-419DD7ADECBF}"/>
    <cellStyle name="Normalny 13 2 7 2 2 2 2" xfId="26399" xr:uid="{A52EEB39-31D4-45D2-9ECC-55196D132E07}"/>
    <cellStyle name="Normalny 13 2 7 2 2 2 2 2" xfId="27617" xr:uid="{0ACB1BBE-EF74-4A2E-A5A1-5E667E4296CB}"/>
    <cellStyle name="Normalny 13 2 7 2 2 2 3" xfId="26066" xr:uid="{99FCC31C-71BE-4E2C-80E6-C98564B73B75}"/>
    <cellStyle name="Normalny 13 2 7 2 2 2 4" xfId="26721" xr:uid="{B92B1E21-A59C-4FC5-A23D-4B4ED084119D}"/>
    <cellStyle name="Normalny 13 2 7 2 2 3" xfId="25884" xr:uid="{9EAE851A-22AE-4954-892D-30DA9D89A5B0}"/>
    <cellStyle name="Normalny 13 2 7 2 2 3 2" xfId="27301" xr:uid="{6C2ACC9D-EF77-4CFE-84D4-3E425F062BD7}"/>
    <cellStyle name="Normalny 13 2 7 2 2 4" xfId="26260" xr:uid="{F6948F4F-1B20-451C-AE19-CD770A530FEA}"/>
    <cellStyle name="Normalny 13 2 7 2 2 4 2" xfId="27478" xr:uid="{6980B3B1-5CEC-4D31-BF28-55E883B16557}"/>
    <cellStyle name="Normalny 13 2 7 2 2 5" xfId="25767" xr:uid="{50EEAEB0-1F3F-4ED6-BEBF-51CC0327E3C4}"/>
    <cellStyle name="Normalny 13 2 7 2 2 6" xfId="26582" xr:uid="{8F076BAA-6213-4336-B3F2-E8768AD01FE2}"/>
    <cellStyle name="Normalny 13 2 7 2 3" xfId="2267" xr:uid="{43E84D21-A4F3-4BB0-B335-777AC2E559F4}"/>
    <cellStyle name="Normalny 13 2 7 2 4" xfId="25621" xr:uid="{53292E04-4E43-4E00-8A10-35662489CBED}"/>
    <cellStyle name="Normalny 13 2 7 2 4 2" xfId="25883" xr:uid="{8C41924F-EEDC-4924-A9F8-C1E0EB7FF013}"/>
    <cellStyle name="Normalny 13 2 7 2 4 3" xfId="27210" xr:uid="{28120334-8BA9-42A7-A23A-C997653283ED}"/>
    <cellStyle name="Normalny 13 2 7 3" xfId="2268" xr:uid="{B771C9DD-8DBD-4CB4-B370-29EB757F9115}"/>
    <cellStyle name="Normalny 13 2 7 3 2" xfId="2983" xr:uid="{C91A8FD1-33DE-4CA0-8E3B-21BCA8BAC13B}"/>
    <cellStyle name="Normalny 13 2 7 3 2 2" xfId="26400" xr:uid="{77F2D5F0-988D-47C0-AD1F-F8C5266D5BC5}"/>
    <cellStyle name="Normalny 13 2 7 3 2 2 2" xfId="27618" xr:uid="{92B038A2-F3EC-4164-BF00-30845FF79678}"/>
    <cellStyle name="Normalny 13 2 7 3 2 3" xfId="26067" xr:uid="{B9C20CB4-7ACC-4424-8B87-1E8A78563906}"/>
    <cellStyle name="Normalny 13 2 7 3 2 4" xfId="26722" xr:uid="{C7F4ED4A-22F3-4813-A613-1F85DEAF0E6A}"/>
    <cellStyle name="Normalny 13 2 7 3 3" xfId="25681" xr:uid="{FEBCEA7D-E375-48B0-9B42-1EA602C6768C}"/>
    <cellStyle name="Normalny 13 2 7 3 3 2" xfId="27262" xr:uid="{2D4199D2-9B33-439B-846D-C631D0673674}"/>
    <cellStyle name="Normalny 13 2 7 3 4" xfId="26261" xr:uid="{5091F55E-95BE-4026-8E34-4D0569BBB8F5}"/>
    <cellStyle name="Normalny 13 2 7 3 4 2" xfId="27479" xr:uid="{A3EE5B20-52A2-40B1-87EA-FF98738EE922}"/>
    <cellStyle name="Normalny 13 2 7 3 5" xfId="26583" xr:uid="{38A58748-B1D2-41ED-94B9-37BEF329E00E}"/>
    <cellStyle name="Normalny 13 2 7 4" xfId="2981" xr:uid="{7EF5AE3D-58DC-45BA-87D6-FC2F8609AE15}"/>
    <cellStyle name="Normalny 13 2 7 4 2" xfId="26065" xr:uid="{B8D0D399-DEC2-4D61-BA61-A656FED31CBA}"/>
    <cellStyle name="Normalny 13 2 7 4 2 2" xfId="27340" xr:uid="{C6C485BB-868D-4A13-87C8-D9DED95B5B62}"/>
    <cellStyle name="Normalny 13 2 7 4 3" xfId="26398" xr:uid="{3C634D4E-9612-4907-9C92-6D43BA865219}"/>
    <cellStyle name="Normalny 13 2 7 4 3 2" xfId="27616" xr:uid="{9B80F514-388E-4157-8C7E-D30ABEFA7C08}"/>
    <cellStyle name="Normalny 13 2 7 4 4" xfId="25739" xr:uid="{4384828C-C7EA-4D7A-A81D-8898F6736EBD}"/>
    <cellStyle name="Normalny 13 2 7 4 5" xfId="26720" xr:uid="{1027B939-2340-4415-B2E2-31764D674E3D}"/>
    <cellStyle name="Normalny 13 2 7 5" xfId="2264" xr:uid="{6B5DA589-9B35-4B78-B703-25A18FA49199}"/>
    <cellStyle name="Normalny 13 2 7 5 2" xfId="26259" xr:uid="{B6B70F66-D0EC-4F7B-888A-B78147890B7F}"/>
    <cellStyle name="Normalny 13 2 7 5 2 2" xfId="27477" xr:uid="{BD8949E2-333F-4824-89E0-435AC72EE7D7}"/>
    <cellStyle name="Normalny 13 2 7 5 3" xfId="25882" xr:uid="{635DD633-BD0A-44ED-BA01-C8C30094B612}"/>
    <cellStyle name="Normalny 13 2 7 5 4" xfId="26581" xr:uid="{8BF08CF6-AA85-4096-A63D-6BBE5BE336F8}"/>
    <cellStyle name="Normalny 13 2 7 6" xfId="25514" xr:uid="{CC7A0646-C551-44C3-A10B-D0894D723F35}"/>
    <cellStyle name="Normalny 13 2 7 6 2" xfId="27167" xr:uid="{AE080DAD-5DF3-454D-9DC3-689A79D8B7A0}"/>
    <cellStyle name="Normalny 13 2 7 7" xfId="26163" xr:uid="{E6FCFBE3-24E5-4AC2-9FFE-2322794F6D40}"/>
    <cellStyle name="Normalny 13 2 7 7 2" xfId="27382" xr:uid="{7C42AF63-732F-4188-9C28-772F2F392F6E}"/>
    <cellStyle name="Normalny 13 2 7 8" xfId="26485" xr:uid="{D35774D6-CEB7-4948-BA6B-D02791501B52}"/>
    <cellStyle name="Normalny 13 2 7 9" xfId="27711" xr:uid="{B3C7E4A0-FBC0-45A2-B810-FEE337CA6E45}"/>
    <cellStyle name="Normalny 13 2 8" xfId="2269" xr:uid="{47293FF4-0B85-4658-A969-5AFDB6BF9DF2}"/>
    <cellStyle name="Normalny 13 2 8 2" xfId="25594" xr:uid="{2EE333EA-E394-4BEB-B8CC-4886BAA8E7F7}"/>
    <cellStyle name="Normalny 13 2 8 2 2" xfId="27183" xr:uid="{251B8F76-9104-4E6F-A11E-F3B26D59FDEE}"/>
    <cellStyle name="Normalny 13 2 8 3" xfId="25885" xr:uid="{F3965EC1-E603-4771-B18C-1326188B1DD4}"/>
    <cellStyle name="Normalny 13 2 9" xfId="2270" xr:uid="{08EA594E-51C9-422B-A286-266DC03ECB91}"/>
    <cellStyle name="Normalny 13 2 9 2" xfId="2984" xr:uid="{4EA11CC2-83CF-40FE-B63D-419A45D7C15A}"/>
    <cellStyle name="Normalny 13 2 9 2 2" xfId="26401" xr:uid="{DE795B4A-EBE6-4E66-9CD3-B1CF8F3C165B}"/>
    <cellStyle name="Normalny 13 2 9 2 2 2" xfId="27619" xr:uid="{8DB870CC-5898-49A0-9D52-A325BA6357D4}"/>
    <cellStyle name="Normalny 13 2 9 2 3" xfId="26068" xr:uid="{64E90E2F-2CA3-45FD-886B-606E9E9497FE}"/>
    <cellStyle name="Normalny 13 2 9 2 4" xfId="26723" xr:uid="{AD1644DF-A026-464C-A9C5-2304A1104B9F}"/>
    <cellStyle name="Normalny 13 2 9 3" xfId="25654" xr:uid="{026C0B91-8A9A-4B13-8CED-DADEB2AF99C2}"/>
    <cellStyle name="Normalny 13 2 9 3 2" xfId="27235" xr:uid="{9BABCF24-A81D-4A40-8975-D05668D3894E}"/>
    <cellStyle name="Normalny 13 2 9 4" xfId="26262" xr:uid="{20BC0936-5407-47E3-9145-9B65312D5D9F}"/>
    <cellStyle name="Normalny 13 2 9 4 2" xfId="27480" xr:uid="{501209C8-987A-441E-9598-EB411CDEA6F3}"/>
    <cellStyle name="Normalny 13 2 9 5" xfId="26584" xr:uid="{811BCE80-D155-4042-863D-CDE56CDD5EAE}"/>
    <cellStyle name="Normalny 13 2_CHP" xfId="2271" xr:uid="{C809A623-669A-4011-9A43-3A2FA66C1433}"/>
    <cellStyle name="Normalny 13 20" xfId="2272" xr:uid="{9042017F-AFBF-4A51-BF6C-67D8F8A2C291}"/>
    <cellStyle name="Normalny 13 20 2" xfId="2985" xr:uid="{007C3DB0-BF20-4677-AFA0-E4F950AE8718}"/>
    <cellStyle name="Normalny 13 20 2 2" xfId="26402" xr:uid="{7F054E0C-1925-421D-91EF-A733CEA60BFB}"/>
    <cellStyle name="Normalny 13 20 2 2 2" xfId="27620" xr:uid="{5D54936A-5A27-4737-85A3-1A89FCCF9DA4}"/>
    <cellStyle name="Normalny 13 20 2 3" xfId="26069" xr:uid="{1D63F43A-FDF5-440D-A40A-007FDE52608F}"/>
    <cellStyle name="Normalny 13 20 2 4" xfId="26724" xr:uid="{BDBC6022-77F2-43F5-A8A2-A6D8A7910BE6}"/>
    <cellStyle name="Normalny 13 20 3" xfId="26263" xr:uid="{4E43FD0B-3395-4639-AD88-2E1AFA538915}"/>
    <cellStyle name="Normalny 13 20 3 2" xfId="27481" xr:uid="{AEAEDB1D-B7DA-432E-ADF1-EF3D8086FE37}"/>
    <cellStyle name="Normalny 13 20 4" xfId="25886" xr:uid="{914621F0-8F30-40BF-99B8-0E6B93CD1A6B}"/>
    <cellStyle name="Normalny 13 20 5" xfId="26585" xr:uid="{39DD3C49-3897-467A-9707-D440B726EB75}"/>
    <cellStyle name="Normalny 13 21" xfId="2273" xr:uid="{C3F9A032-3483-4910-B916-8B741A907D98}"/>
    <cellStyle name="Normalny 13 21 2" xfId="2986" xr:uid="{8DF7572A-A11A-4F3E-86D5-455D59F52F91}"/>
    <cellStyle name="Normalny 13 21 2 2" xfId="26403" xr:uid="{84D47FDF-DDEC-47E9-8216-C53E82364989}"/>
    <cellStyle name="Normalny 13 21 2 2 2" xfId="27621" xr:uid="{D9E3AE1D-A277-4948-B2CA-857B67FDE3A7}"/>
    <cellStyle name="Normalny 13 21 2 3" xfId="26070" xr:uid="{9205EF3E-D6F2-4A5C-9724-0A29DFDEB435}"/>
    <cellStyle name="Normalny 13 21 2 4" xfId="26725" xr:uid="{F97B396E-8FD9-45C6-A911-8FE3A74462D3}"/>
    <cellStyle name="Normalny 13 21 3" xfId="26264" xr:uid="{FAC6896E-B5C3-4521-BA11-F36375B0C542}"/>
    <cellStyle name="Normalny 13 21 3 2" xfId="27482" xr:uid="{B9C9AAD8-D29B-4C68-9231-3C3C1897641F}"/>
    <cellStyle name="Normalny 13 21 4" xfId="25887" xr:uid="{FE55937B-F20B-4B1A-8632-F100297B5D82}"/>
    <cellStyle name="Normalny 13 21 5" xfId="26586" xr:uid="{2BDA192A-85AC-4375-8191-06BCF309ABCC}"/>
    <cellStyle name="Normalny 13 22" xfId="2274" xr:uid="{67BEB614-CAD6-4558-8F33-187FA76673A1}"/>
    <cellStyle name="Normalny 13 22 2" xfId="2987" xr:uid="{B9A229F8-B924-48FD-8E62-A20F24EA571F}"/>
    <cellStyle name="Normalny 13 22 2 2" xfId="26404" xr:uid="{C372C58E-D1C9-449A-81DC-C54B0D2345B9}"/>
    <cellStyle name="Normalny 13 22 2 2 2" xfId="27622" xr:uid="{4AF6A885-C034-4516-B6BE-6911DF02676E}"/>
    <cellStyle name="Normalny 13 22 2 3" xfId="26071" xr:uid="{E6726860-6420-4D08-BDAF-9A9FC25F5CE6}"/>
    <cellStyle name="Normalny 13 22 2 4" xfId="26726" xr:uid="{626DC19D-00BF-49FB-AB69-2754F24383F5}"/>
    <cellStyle name="Normalny 13 22 3" xfId="26265" xr:uid="{CAFC71C2-61E7-40CD-89A3-90DBD1C16D4C}"/>
    <cellStyle name="Normalny 13 22 3 2" xfId="27483" xr:uid="{0BC0CEE0-1777-4B3E-906A-C2539E3DF992}"/>
    <cellStyle name="Normalny 13 22 4" xfId="25888" xr:uid="{7C7436CB-1052-47C1-9C8C-987C07A68C29}"/>
    <cellStyle name="Normalny 13 22 5" xfId="26587" xr:uid="{A9A85EBD-36F7-4EBB-958E-C3B4C1BF63CF}"/>
    <cellStyle name="Normalny 13 23" xfId="2275" xr:uid="{69EE5D8A-346C-4E3B-8940-720A189EAE6F}"/>
    <cellStyle name="Normalny 13 23 2" xfId="2988" xr:uid="{DEA1279E-2E4B-4BAB-A0D3-C670EF3F7FEF}"/>
    <cellStyle name="Normalny 13 23 2 2" xfId="26405" xr:uid="{3DE47050-5A44-455B-B819-2D805E45A9A3}"/>
    <cellStyle name="Normalny 13 23 2 2 2" xfId="27623" xr:uid="{5BB6B31F-1FF4-49F2-851B-F596955D8AFB}"/>
    <cellStyle name="Normalny 13 23 2 3" xfId="26072" xr:uid="{B290D3B7-51C2-4BED-9262-49BFE2EFAE4F}"/>
    <cellStyle name="Normalny 13 23 2 4" xfId="26727" xr:uid="{0CA82941-6F31-436A-9541-40DE68B48B79}"/>
    <cellStyle name="Normalny 13 23 3" xfId="26266" xr:uid="{675DE565-EB99-4311-B4AA-CEE3A9469A17}"/>
    <cellStyle name="Normalny 13 23 3 2" xfId="27484" xr:uid="{2EC55E0C-A6D6-4A4D-917E-4C76FE952987}"/>
    <cellStyle name="Normalny 13 23 4" xfId="25889" xr:uid="{573ECF57-5927-4281-B967-FB1D4FA08F37}"/>
    <cellStyle name="Normalny 13 23 5" xfId="26588" xr:uid="{81C69411-AB92-4058-BF82-59EB6FCF5C60}"/>
    <cellStyle name="Normalny 13 24" xfId="2276" xr:uid="{96C0AB7E-9565-4FDD-996E-EEE9D7F40F56}"/>
    <cellStyle name="Normalny 13 25" xfId="2277" xr:uid="{5108D70E-C477-40A6-B22F-C12F85EFA1BA}"/>
    <cellStyle name="Normalny 13 25 2" xfId="26267" xr:uid="{791B5FF2-258E-4C24-B186-43F8A6ABF18C}"/>
    <cellStyle name="Normalny 13 25 2 2" xfId="27485" xr:uid="{31846A72-64F7-44EE-9AB2-13DB4F713644}"/>
    <cellStyle name="Normalny 13 25 3" xfId="25890" xr:uid="{A5CB5FD3-EF5B-4658-93E9-8ECCA4F7D3A9}"/>
    <cellStyle name="Normalny 13 25 4" xfId="26589" xr:uid="{C3800ED4-F52C-423A-9F24-A93E23EEBF7C}"/>
    <cellStyle name="Normalny 13 26" xfId="2278" xr:uid="{AD9C6D99-8812-4A04-A064-2CA81DC9B218}"/>
    <cellStyle name="Normalny 13 26 2" xfId="26268" xr:uid="{F6BF4D0A-5A28-4E0E-9B59-FCBAFE7CDB64}"/>
    <cellStyle name="Normalny 13 26 2 2" xfId="27486" xr:uid="{43325E08-6AF2-4ECE-A716-E5414E7CBF55}"/>
    <cellStyle name="Normalny 13 26 3" xfId="25891" xr:uid="{30585E19-A5FA-42B0-83C8-0515E0DB6F68}"/>
    <cellStyle name="Normalny 13 26 4" xfId="26590" xr:uid="{AAFFCB8B-FFD7-4E3B-89E6-B06E5F3A9AAB}"/>
    <cellStyle name="Normalny 13 27" xfId="2117" xr:uid="{A99295E9-0037-4CB2-99B1-55DB8576D4D7}"/>
    <cellStyle name="Normalny 13 27 2" xfId="26183" xr:uid="{0F4B79A6-DE62-45ED-B162-3E21A8CBBFDC}"/>
    <cellStyle name="Normalny 13 27 2 2" xfId="27401" xr:uid="{C07AAD19-3712-403A-A9FC-FC90E9037E61}"/>
    <cellStyle name="Normalny 13 27 3" xfId="25805" xr:uid="{13ED1C4C-9C80-4645-8DD8-93056359E139}"/>
    <cellStyle name="Normalny 13 27 4" xfId="26505" xr:uid="{C3F31BC1-6973-46AE-A8CD-1CECB7CADECC}"/>
    <cellStyle name="Normalny 13 28" xfId="1736" xr:uid="{E4272335-DE78-4D18-A23E-CFFC16640499}"/>
    <cellStyle name="Normalny 13 28 2" xfId="26177" xr:uid="{AAFE330B-FBBF-4509-9E02-03D13E25E71A}"/>
    <cellStyle name="Normalny 13 28 2 2" xfId="27395" xr:uid="{FE57ABB9-4AF9-4883-8C3C-57D004E4783D}"/>
    <cellStyle name="Normalny 13 28 3" xfId="25785" xr:uid="{374C4ADF-6230-44D9-9BBD-493F89481471}"/>
    <cellStyle name="Normalny 13 28 4" xfId="26499" xr:uid="{E6ABF503-BE41-4392-8306-D1FDA6CD8FF0}"/>
    <cellStyle name="Normalny 13 29" xfId="25486" xr:uid="{868F94FA-5E39-4ABB-AFEE-56A56AC5A9C3}"/>
    <cellStyle name="Normalny 13 3" xfId="1192" xr:uid="{00000000-0005-0000-0000-0000AA040000}"/>
    <cellStyle name="Normalny 13 3 2" xfId="1193" xr:uid="{00000000-0005-0000-0000-0000AB040000}"/>
    <cellStyle name="Normalny 13 3 2 2" xfId="1194" xr:uid="{00000000-0005-0000-0000-0000AC040000}"/>
    <cellStyle name="Normalny 13 3 2 2 2" xfId="1195" xr:uid="{00000000-0005-0000-0000-0000AD040000}"/>
    <cellStyle name="Normalny 13 3 2 2 2 2" xfId="2279" xr:uid="{E5D9BAA8-B528-4FF0-BF84-D583FDBBD360}"/>
    <cellStyle name="Normalny 13 3 2 2 3" xfId="1196" xr:uid="{00000000-0005-0000-0000-0000AE040000}"/>
    <cellStyle name="Normalny 13 3 2 2 4" xfId="2280" xr:uid="{56D81E80-4714-4E5F-BA6F-E53120F7DE66}"/>
    <cellStyle name="Normalny 13 3 2 2 4 2" xfId="2281" xr:uid="{D863DA2F-A9CA-4477-AF0F-774A1BA4B673}"/>
    <cellStyle name="Normalny 13 3 2 2_CHP" xfId="2282" xr:uid="{4E03F6C8-0CD0-4EA1-B8AA-F799BB189F42}"/>
    <cellStyle name="Normalny 13 3 2 3" xfId="1197" xr:uid="{00000000-0005-0000-0000-0000AF040000}"/>
    <cellStyle name="Normalny 13 3 2 3 2" xfId="2283" xr:uid="{54C544BC-4ABF-4075-91C0-0C68E49F1004}"/>
    <cellStyle name="Normalny 13 3 2 4" xfId="1198" xr:uid="{00000000-0005-0000-0000-0000B0040000}"/>
    <cellStyle name="Normalny 13 3 2 4 2" xfId="2284" xr:uid="{E6749DD5-8748-4674-A4C8-E36AD6E8D9ED}"/>
    <cellStyle name="Normalny 13 3 3" xfId="1199" xr:uid="{00000000-0005-0000-0000-0000B1040000}"/>
    <cellStyle name="Normalny 13 3 3 2" xfId="2285" xr:uid="{6A86BA3C-02D7-4DB2-B5EA-80B468985F2B}"/>
    <cellStyle name="Normalny 13 3 4" xfId="1200" xr:uid="{00000000-0005-0000-0000-0000B2040000}"/>
    <cellStyle name="Normalny 13 3 4 2" xfId="2286" xr:uid="{2A684524-1308-473A-B91A-84E3FEC946A7}"/>
    <cellStyle name="Normalny 13 3 5" xfId="1201" xr:uid="{00000000-0005-0000-0000-0000B3040000}"/>
    <cellStyle name="Normalny 13 3 5 2" xfId="2287" xr:uid="{9BA751A3-A045-42BB-B351-F38978008787}"/>
    <cellStyle name="Normalny 13 3 5 3" xfId="2288" xr:uid="{3960A604-637F-4A84-A1B4-5192795C187F}"/>
    <cellStyle name="Normalny 13 3 5 3 2" xfId="2289" xr:uid="{00513FA2-2943-416A-8A43-37213E773DE8}"/>
    <cellStyle name="Normalny 13 3 5 4" xfId="2290" xr:uid="{6EA5878E-0202-4C87-BF70-370B5E70E718}"/>
    <cellStyle name="Normalny 13 3 5_CHP" xfId="2291" xr:uid="{33763AF7-96A3-4FAE-8C5C-9430CE42DA89}"/>
    <cellStyle name="Normalny 13 3 6" xfId="1202" xr:uid="{00000000-0005-0000-0000-0000B4040000}"/>
    <cellStyle name="Normalny 13 3 6 2" xfId="2292" xr:uid="{0C30F2B2-D730-4481-A78E-3CF05E806866}"/>
    <cellStyle name="Normalny 13 3 7" xfId="2293" xr:uid="{41313851-5816-49A1-B601-52974EBF4052}"/>
    <cellStyle name="Normalny 13 3 7 2" xfId="2294" xr:uid="{925107CE-6CC1-4519-BD00-D9C8816B5DF8}"/>
    <cellStyle name="Normalny 13 3_CHP" xfId="2295" xr:uid="{8E9A6F13-8031-4547-9536-9FEA427021A9}"/>
    <cellStyle name="Normalny 13 30" xfId="26135" xr:uid="{BD880EA6-857A-4B7C-830B-5C53F671E6C4}"/>
    <cellStyle name="Normalny 13 31" xfId="25437" xr:uid="{63801890-8219-4A98-9183-E585AADC52EC}"/>
    <cellStyle name="Normalny 13 32" xfId="26457" xr:uid="{6574B42C-5187-4472-8EC5-70DBFB446C28}"/>
    <cellStyle name="Normalny 13 33" xfId="25711" xr:uid="{71466025-9B53-418F-A297-B35D8582703A}"/>
    <cellStyle name="Normalny 13 34" xfId="27683" xr:uid="{CD931A43-10E0-4807-A4AA-D357BFCD73C0}"/>
    <cellStyle name="Normalny 13 35" xfId="27674" xr:uid="{FDB387B5-FFD1-4A4F-8D7D-6E4371E63AA9}"/>
    <cellStyle name="Normalny 13 36" xfId="27682" xr:uid="{E825E663-C9ED-4327-A4DE-EB6907A66D4E}"/>
    <cellStyle name="Normalny 13 37" xfId="27675" xr:uid="{2784A903-D9C9-4A6C-B300-57844D756313}"/>
    <cellStyle name="Normalny 13 4" xfId="1203" xr:uid="{00000000-0005-0000-0000-0000B5040000}"/>
    <cellStyle name="Normalny 13 4 2" xfId="1204" xr:uid="{00000000-0005-0000-0000-0000B6040000}"/>
    <cellStyle name="Normalny 13 4 2 2" xfId="2296" xr:uid="{FB8F470C-87DE-4F3B-9E5F-A919DFA83F48}"/>
    <cellStyle name="Normalny 13 4 3" xfId="1205" xr:uid="{00000000-0005-0000-0000-0000B7040000}"/>
    <cellStyle name="Normalny 13 4 4" xfId="2297" xr:uid="{8E8B6E1B-4463-412B-BF91-0FABDD10A80D}"/>
    <cellStyle name="Normalny 13 4 4 2" xfId="2298" xr:uid="{ED97DE49-C981-4A6A-9611-FE2E3EA53E36}"/>
    <cellStyle name="Normalny 13 4_CHP" xfId="2299" xr:uid="{2684AF8D-BC3F-4B88-B87D-EC63CAE50839}"/>
    <cellStyle name="Normalny 13 5" xfId="1206" xr:uid="{00000000-0005-0000-0000-0000B8040000}"/>
    <cellStyle name="Normalny 13 5 2" xfId="1207" xr:uid="{00000000-0005-0000-0000-0000B9040000}"/>
    <cellStyle name="Normalny 13 5 2 2" xfId="2300" xr:uid="{EF7E76B5-138C-43D1-B8DA-6B99EBD0E4BF}"/>
    <cellStyle name="Normalny 13 5 3" xfId="1208" xr:uid="{00000000-0005-0000-0000-0000BA040000}"/>
    <cellStyle name="Normalny 13 5 4" xfId="2301" xr:uid="{48768C70-4E41-4901-84F8-344E5EAAA05C}"/>
    <cellStyle name="Normalny 13 5 4 2" xfId="2302" xr:uid="{DE6934FB-96A7-4A10-87AF-885D47C3CCF3}"/>
    <cellStyle name="Normalny 13 5 5" xfId="2303" xr:uid="{81A93DBC-9F90-4286-9A39-0A1246AC6B73}"/>
    <cellStyle name="Normalny 13 5_CHP" xfId="2304" xr:uid="{40512F05-1BD9-4B0B-9DE6-D9A8694BD8B2}"/>
    <cellStyle name="Normalny 13 6" xfId="1209" xr:uid="{00000000-0005-0000-0000-0000BB040000}"/>
    <cellStyle name="Normalny 13 6 10" xfId="25515" xr:uid="{9974C149-0F71-4B2E-ABEF-15E379E19BF9}"/>
    <cellStyle name="Normalny 13 6 10 2" xfId="27168" xr:uid="{ACD4BC6B-9910-4D05-B8D2-C62D7B604FA7}"/>
    <cellStyle name="Normalny 13 6 11" xfId="26164" xr:uid="{4C1C335E-16DD-4CF7-B6F5-A97E1E852B39}"/>
    <cellStyle name="Normalny 13 6 11 2" xfId="27383" xr:uid="{17105CDA-83BD-4836-9861-EEEFEAE4E85B}"/>
    <cellStyle name="Normalny 13 6 12" xfId="26486" xr:uid="{39A281BF-3B47-4665-9D12-0CEFCBC219D2}"/>
    <cellStyle name="Normalny 13 6 13" xfId="27712" xr:uid="{1DD01F2C-F1EC-4ADA-BAED-09EA7573B2C0}"/>
    <cellStyle name="Normalny 13 6 2" xfId="1210" xr:uid="{00000000-0005-0000-0000-0000BC040000}"/>
    <cellStyle name="Normalny 13 6 2 10" xfId="27713" xr:uid="{4A79057A-AF59-4B3B-B081-E191B7D41927}"/>
    <cellStyle name="Normalny 13 6 2 2" xfId="1211" xr:uid="{00000000-0005-0000-0000-0000BD040000}"/>
    <cellStyle name="Normalny 13 6 2 2 2" xfId="2308" xr:uid="{458A3621-446F-4D3D-B885-45382C98FDDA}"/>
    <cellStyle name="Normalny 13 6 2 2 2 2" xfId="2309" xr:uid="{6B14D6BE-5481-4614-828B-0D38EAC5B6CB}"/>
    <cellStyle name="Normalny 13 6 2 2 2 2 2" xfId="2992" xr:uid="{A6C25E5E-3CA2-4DDF-8306-C19C55CCD0E1}"/>
    <cellStyle name="Normalny 13 6 2 2 2 2 2 2" xfId="26409" xr:uid="{B8B98D38-6C38-4A10-95B3-B465C530EBEE}"/>
    <cellStyle name="Normalny 13 6 2 2 2 2 2 2 2" xfId="27627" xr:uid="{8859E506-C43E-476E-AE3C-2EA226F5CA04}"/>
    <cellStyle name="Normalny 13 6 2 2 2 2 2 3" xfId="26076" xr:uid="{A14C05D1-E4CD-448C-91B5-8FA8CF849D7D}"/>
    <cellStyle name="Normalny 13 6 2 2 2 2 2 4" xfId="26731" xr:uid="{FB0EA43A-6603-426A-8A69-E2E273E30049}"/>
    <cellStyle name="Normalny 13 6 2 2 2 2 3" xfId="25896" xr:uid="{AB353F74-3A3B-47E6-979A-8000663F55E6}"/>
    <cellStyle name="Normalny 13 6 2 2 2 2 3 2" xfId="27302" xr:uid="{6ED90F1C-D2C0-4D56-8222-B549555214EC}"/>
    <cellStyle name="Normalny 13 6 2 2 2 2 4" xfId="26272" xr:uid="{7D966FB4-E2D9-441A-8328-A02674AEF710}"/>
    <cellStyle name="Normalny 13 6 2 2 2 2 4 2" xfId="27490" xr:uid="{B7FAC24E-373F-44F0-8657-FEC41D90250A}"/>
    <cellStyle name="Normalny 13 6 2 2 2 2 5" xfId="25768" xr:uid="{ECAA8672-2001-4ADF-B12F-6EC917C78252}"/>
    <cellStyle name="Normalny 13 6 2 2 2 2 6" xfId="26594" xr:uid="{E2C6DCA2-F2E2-425A-9957-7E548950C1D7}"/>
    <cellStyle name="Normalny 13 6 2 2 2 3" xfId="2310" xr:uid="{A421FEC4-8F4A-48FE-BDCB-1444D1A89B05}"/>
    <cellStyle name="Normalny 13 6 2 2 2 4" xfId="25624" xr:uid="{8323F51E-5B7F-4482-AB56-417B6EC4010A}"/>
    <cellStyle name="Normalny 13 6 2 2 2 4 2" xfId="25895" xr:uid="{88AA3F57-EE7E-4576-8E77-5482633411CE}"/>
    <cellStyle name="Normalny 13 6 2 2 2 4 3" xfId="27213" xr:uid="{3E45012C-42D6-4772-B71F-F2211023F838}"/>
    <cellStyle name="Normalny 13 6 2 2 3" xfId="2311" xr:uid="{C0DFF894-0538-41D3-9D00-00251012BC6C}"/>
    <cellStyle name="Normalny 13 6 2 2 3 2" xfId="2993" xr:uid="{78DBE076-64FF-4FF8-AA30-9E9287BF7AA7}"/>
    <cellStyle name="Normalny 13 6 2 2 3 2 2" xfId="26410" xr:uid="{6D8778E8-DA55-4AB3-B9A0-A69CCD90B1B3}"/>
    <cellStyle name="Normalny 13 6 2 2 3 2 2 2" xfId="27628" xr:uid="{172AD029-5111-455D-81C8-EDC2AB59039E}"/>
    <cellStyle name="Normalny 13 6 2 2 3 2 3" xfId="26077" xr:uid="{51023508-E319-420F-B121-14F18013EF3F}"/>
    <cellStyle name="Normalny 13 6 2 2 3 2 4" xfId="26732" xr:uid="{DF19DC2A-327E-4D39-AB55-2DF35937FF88}"/>
    <cellStyle name="Normalny 13 6 2 2 3 3" xfId="25684" xr:uid="{EC15630B-6835-454C-830A-E4E180D50F72}"/>
    <cellStyle name="Normalny 13 6 2 2 3 3 2" xfId="27265" xr:uid="{A47EE843-8A10-41F4-AF62-1559B26DE5B8}"/>
    <cellStyle name="Normalny 13 6 2 2 3 4" xfId="26273" xr:uid="{794E9FCB-415B-4EB4-8058-4C392978E1F6}"/>
    <cellStyle name="Normalny 13 6 2 2 3 4 2" xfId="27491" xr:uid="{E96A66E9-F0C5-4AD4-959C-3D70C5EB97FA}"/>
    <cellStyle name="Normalny 13 6 2 2 3 5" xfId="26595" xr:uid="{321B04BD-0437-4E91-AD6D-6F85AE021514}"/>
    <cellStyle name="Normalny 13 6 2 2 4" xfId="2991" xr:uid="{B9095688-C4A2-4A54-9224-97DD2ED0736D}"/>
    <cellStyle name="Normalny 13 6 2 2 4 2" xfId="26075" xr:uid="{56D439C8-5339-4AD5-80A2-C6F40FDF558B}"/>
    <cellStyle name="Normalny 13 6 2 2 4 2 2" xfId="27343" xr:uid="{E840DD46-AFC6-4446-A694-B610A02A4728}"/>
    <cellStyle name="Normalny 13 6 2 2 4 3" xfId="26408" xr:uid="{859370EC-3CFE-4F93-9E07-8CFF449F059E}"/>
    <cellStyle name="Normalny 13 6 2 2 4 3 2" xfId="27626" xr:uid="{5E90E61B-4F38-4211-93C5-809EB41BCCCF}"/>
    <cellStyle name="Normalny 13 6 2 2 4 4" xfId="25742" xr:uid="{114B43DD-D84D-4E92-8299-C87FBB80E919}"/>
    <cellStyle name="Normalny 13 6 2 2 4 5" xfId="26730" xr:uid="{A94E1E56-3C8E-4553-BE92-3D90D919F40C}"/>
    <cellStyle name="Normalny 13 6 2 2 5" xfId="2307" xr:uid="{6CA49B41-D8A6-4840-972F-E04E78BF780B}"/>
    <cellStyle name="Normalny 13 6 2 2 5 2" xfId="26271" xr:uid="{EEBE200C-6D71-4812-B3BD-E3BFA3AC001F}"/>
    <cellStyle name="Normalny 13 6 2 2 5 2 2" xfId="27489" xr:uid="{986D7922-E379-4B68-B346-03145692A3C9}"/>
    <cellStyle name="Normalny 13 6 2 2 5 3" xfId="25894" xr:uid="{3E61C737-21EB-4DDF-8F61-7963825ADC6D}"/>
    <cellStyle name="Normalny 13 6 2 2 5 4" xfId="26593" xr:uid="{83D91B8D-6469-4B77-A646-36027A10E872}"/>
    <cellStyle name="Normalny 13 6 2 2 6" xfId="25517" xr:uid="{5B8DBB94-B3C7-432D-BDB5-8199434C09E9}"/>
    <cellStyle name="Normalny 13 6 2 2 6 2" xfId="27170" xr:uid="{D3F62BE3-955F-4CCF-867C-BB5ACFCF05C0}"/>
    <cellStyle name="Normalny 13 6 2 2 7" xfId="26166" xr:uid="{4F9F4D30-9F55-4C90-B26B-B391592803BB}"/>
    <cellStyle name="Normalny 13 6 2 2 7 2" xfId="27385" xr:uid="{4B6F88F1-197C-4295-82E9-7C3A2720A43F}"/>
    <cellStyle name="Normalny 13 6 2 2 8" xfId="26488" xr:uid="{45EFA3D8-FF48-46C3-8C3E-F6FFDE2B5C53}"/>
    <cellStyle name="Normalny 13 6 2 2 9" xfId="27714" xr:uid="{FB9D509E-AB1B-406D-AFF6-8A931A985FF6}"/>
    <cellStyle name="Normalny 13 6 2 3" xfId="2312" xr:uid="{E57C2AC6-F995-469C-8C28-37565A27A4F3}"/>
    <cellStyle name="Normalny 13 6 2 3 2" xfId="25623" xr:uid="{2C128D43-AFEE-4D17-AFC0-1722BBE34819}"/>
    <cellStyle name="Normalny 13 6 2 3 2 2" xfId="27212" xr:uid="{CC2AFFAA-2A87-4925-B06C-1C3C9452900F}"/>
    <cellStyle name="Normalny 13 6 2 3 3" xfId="25897" xr:uid="{364747A6-9DC5-48EF-8168-7961347160E3}"/>
    <cellStyle name="Normalny 13 6 2 4" xfId="2313" xr:uid="{79CE6669-7D01-4740-8AFD-6FC625BC54F9}"/>
    <cellStyle name="Normalny 13 6 2 4 2" xfId="2994" xr:uid="{A56A8DB5-8BE1-49E2-9AC4-E40697D27272}"/>
    <cellStyle name="Normalny 13 6 2 4 2 2" xfId="26411" xr:uid="{C639171D-51E7-4304-BE08-45E8017D2C7A}"/>
    <cellStyle name="Normalny 13 6 2 4 2 2 2" xfId="27629" xr:uid="{B12F8DE2-87AF-4396-89B3-BECBC72C9B18}"/>
    <cellStyle name="Normalny 13 6 2 4 2 3" xfId="26078" xr:uid="{D948EFD9-F037-4A38-845D-675FE0F53D4E}"/>
    <cellStyle name="Normalny 13 6 2 4 2 4" xfId="26733" xr:uid="{1A87F8C1-4909-4753-8F05-8FD516F33402}"/>
    <cellStyle name="Normalny 13 6 2 4 3" xfId="25683" xr:uid="{ACC00C7D-34E2-4F38-9718-3D2C459F446B}"/>
    <cellStyle name="Normalny 13 6 2 4 3 2" xfId="27264" xr:uid="{9528295B-9769-4D07-A576-98FA804F2ACC}"/>
    <cellStyle name="Normalny 13 6 2 4 4" xfId="26274" xr:uid="{EACB6FB7-59EB-47B3-BADE-B080E2B2B98F}"/>
    <cellStyle name="Normalny 13 6 2 4 4 2" xfId="27492" xr:uid="{DCAE4AF1-980B-472B-9402-323431526D24}"/>
    <cellStyle name="Normalny 13 6 2 4 5" xfId="26596" xr:uid="{1B234264-8800-49EC-8E65-7B48A0025DE0}"/>
    <cellStyle name="Normalny 13 6 2 5" xfId="2990" xr:uid="{E73D3CDA-342E-44FA-85F0-4BDE53B74F21}"/>
    <cellStyle name="Normalny 13 6 2 5 2" xfId="26074" xr:uid="{96980C72-952D-4A21-A3B5-80BDD18C48DB}"/>
    <cellStyle name="Normalny 13 6 2 5 2 2" xfId="27342" xr:uid="{210795EE-F6D1-4DC6-B049-7A6ACDD319DB}"/>
    <cellStyle name="Normalny 13 6 2 5 3" xfId="26407" xr:uid="{2B411B36-07C7-416B-A943-D2104BD222EA}"/>
    <cellStyle name="Normalny 13 6 2 5 3 2" xfId="27625" xr:uid="{C6C71112-7094-4D4C-8B02-F9F9272CFBCE}"/>
    <cellStyle name="Normalny 13 6 2 5 4" xfId="25741" xr:uid="{0ADB6493-34CB-4445-A47E-56B910BBEF65}"/>
    <cellStyle name="Normalny 13 6 2 5 5" xfId="26729" xr:uid="{4F838330-13A6-4CB7-B0F1-A345A65A2E0F}"/>
    <cellStyle name="Normalny 13 6 2 6" xfId="2306" xr:uid="{48C8A219-A426-4683-9AF7-C8F97D83E5BE}"/>
    <cellStyle name="Normalny 13 6 2 6 2" xfId="26270" xr:uid="{E7D33A64-627F-43A5-B6CC-8680B62348C5}"/>
    <cellStyle name="Normalny 13 6 2 6 2 2" xfId="27488" xr:uid="{B3AFAEC5-74D7-41BD-9B2F-9326248CFF6B}"/>
    <cellStyle name="Normalny 13 6 2 6 3" xfId="25893" xr:uid="{FBB5C6C4-4816-427C-B47B-92C4A2E7D709}"/>
    <cellStyle name="Normalny 13 6 2 6 4" xfId="26592" xr:uid="{9D3D003A-9A9D-47D6-85B8-E382CCB24C92}"/>
    <cellStyle name="Normalny 13 6 2 7" xfId="25516" xr:uid="{32641F7B-1A0D-4739-BBF8-3C3AE1A9E64B}"/>
    <cellStyle name="Normalny 13 6 2 7 2" xfId="27169" xr:uid="{280230A0-A481-4054-91A8-593ED723B044}"/>
    <cellStyle name="Normalny 13 6 2 8" xfId="26165" xr:uid="{742E24DD-39AE-4C29-8E06-125F30318371}"/>
    <cellStyle name="Normalny 13 6 2 8 2" xfId="27384" xr:uid="{29F543F3-A2B0-4E14-B4CB-E9F5467FFCAF}"/>
    <cellStyle name="Normalny 13 6 2 9" xfId="26487" xr:uid="{FF1DB3C6-B992-4F60-B989-43474D214ECF}"/>
    <cellStyle name="Normalny 13 6 2_CHP" xfId="2314" xr:uid="{1220087F-B4C6-43D3-8E38-03E232446684}"/>
    <cellStyle name="Normalny 13 6 3" xfId="1212" xr:uid="{00000000-0005-0000-0000-0000BE040000}"/>
    <cellStyle name="Normalny 13 6 3 10" xfId="27715" xr:uid="{29A0721E-8104-4231-8467-C6B6C0BC5F8E}"/>
    <cellStyle name="Normalny 13 6 3 2" xfId="1213" xr:uid="{00000000-0005-0000-0000-0000BF040000}"/>
    <cellStyle name="Normalny 13 6 3 2 2" xfId="2317" xr:uid="{51A57E17-C7EA-4101-998B-5AB1DCCC8B1F}"/>
    <cellStyle name="Normalny 13 6 3 2 2 2" xfId="2318" xr:uid="{7BF2551E-CFBD-4216-A726-B415CF505A35}"/>
    <cellStyle name="Normalny 13 6 3 2 2 2 2" xfId="2997" xr:uid="{1E069F87-3AC2-4063-A9D7-C299389F2BF7}"/>
    <cellStyle name="Normalny 13 6 3 2 2 2 2 2" xfId="26414" xr:uid="{05371303-71DF-4D49-80E5-8A100E26630F}"/>
    <cellStyle name="Normalny 13 6 3 2 2 2 2 2 2" xfId="27632" xr:uid="{0CA9DF76-0E55-4479-8EE5-7852BC976611}"/>
    <cellStyle name="Normalny 13 6 3 2 2 2 2 3" xfId="26081" xr:uid="{E9D109F1-A2F1-4F89-BB2F-AE93EF0B4F4E}"/>
    <cellStyle name="Normalny 13 6 3 2 2 2 2 4" xfId="26736" xr:uid="{47859732-0A9C-4672-A791-CB8B6E2DF2F2}"/>
    <cellStyle name="Normalny 13 6 3 2 2 2 3" xfId="25901" xr:uid="{84D38D85-E715-42D1-B6D0-00BD721FA20A}"/>
    <cellStyle name="Normalny 13 6 3 2 2 2 3 2" xfId="27303" xr:uid="{5D4B8360-2E40-4599-80E6-AD8517846BD7}"/>
    <cellStyle name="Normalny 13 6 3 2 2 2 4" xfId="26277" xr:uid="{A1648BBD-6D9F-46CB-A181-34B7F275ECE0}"/>
    <cellStyle name="Normalny 13 6 3 2 2 2 4 2" xfId="27495" xr:uid="{DDFDAE35-3481-4418-873D-F5195E1476E4}"/>
    <cellStyle name="Normalny 13 6 3 2 2 2 5" xfId="25769" xr:uid="{03685B19-4471-49D4-8140-2B463DBABB31}"/>
    <cellStyle name="Normalny 13 6 3 2 2 2 6" xfId="26599" xr:uid="{17B622F5-863D-49F0-BD47-02E5B58BE038}"/>
    <cellStyle name="Normalny 13 6 3 2 2 3" xfId="2319" xr:uid="{9E1CE9F9-C6D0-4676-B0FD-58433533AC51}"/>
    <cellStyle name="Normalny 13 6 3 2 2 4" xfId="25626" xr:uid="{DF9F3494-6D6C-4F8B-BEC3-3110AF4F305F}"/>
    <cellStyle name="Normalny 13 6 3 2 2 4 2" xfId="25900" xr:uid="{AB874493-847F-499C-8AD0-A91EF7E62B24}"/>
    <cellStyle name="Normalny 13 6 3 2 2 4 3" xfId="27215" xr:uid="{68D791F9-AA2C-4F28-B6ED-3F68BA6D62A7}"/>
    <cellStyle name="Normalny 13 6 3 2 3" xfId="2320" xr:uid="{895899B8-61BF-4150-9016-E2896D0EEA2C}"/>
    <cellStyle name="Normalny 13 6 3 2 3 2" xfId="2998" xr:uid="{345433AD-C5E4-4F22-9007-A5081648E9CA}"/>
    <cellStyle name="Normalny 13 6 3 2 3 2 2" xfId="26415" xr:uid="{C6A585D6-618D-494C-BFCF-227FF77F2274}"/>
    <cellStyle name="Normalny 13 6 3 2 3 2 2 2" xfId="27633" xr:uid="{22ED8CD7-8D01-4CBD-AEB9-44B4A6F36C25}"/>
    <cellStyle name="Normalny 13 6 3 2 3 2 3" xfId="26082" xr:uid="{750AAFFC-62B2-4B64-8E5A-AEBF7350392C}"/>
    <cellStyle name="Normalny 13 6 3 2 3 2 4" xfId="26737" xr:uid="{90568D82-AD2A-4FCD-82F2-F91CBCC7E721}"/>
    <cellStyle name="Normalny 13 6 3 2 3 3" xfId="25686" xr:uid="{B27FDE17-E95A-4A0C-803C-BA2D9BD6E142}"/>
    <cellStyle name="Normalny 13 6 3 2 3 3 2" xfId="27267" xr:uid="{D1358377-8E3A-4A7D-B373-CE9DDF3A1578}"/>
    <cellStyle name="Normalny 13 6 3 2 3 4" xfId="26278" xr:uid="{E96E6023-C79D-4334-95FA-1FD4D6B8999F}"/>
    <cellStyle name="Normalny 13 6 3 2 3 4 2" xfId="27496" xr:uid="{31B58B87-59DC-45B2-A0E3-10741F4048B4}"/>
    <cellStyle name="Normalny 13 6 3 2 3 5" xfId="26600" xr:uid="{F582B0FD-032D-48DC-96EC-45965064C157}"/>
    <cellStyle name="Normalny 13 6 3 2 4" xfId="2996" xr:uid="{C9A1E5EF-CFB3-4A45-AF63-2A66B5F1D79E}"/>
    <cellStyle name="Normalny 13 6 3 2 4 2" xfId="26080" xr:uid="{C82CC3EC-9D6C-4D65-A344-25EC00B8237A}"/>
    <cellStyle name="Normalny 13 6 3 2 4 2 2" xfId="27345" xr:uid="{674E66F9-B00B-4979-A20D-B186EE213BE2}"/>
    <cellStyle name="Normalny 13 6 3 2 4 3" xfId="26413" xr:uid="{80118116-F3B8-47EC-B52F-4D9475D99D41}"/>
    <cellStyle name="Normalny 13 6 3 2 4 3 2" xfId="27631" xr:uid="{B525B11C-9F16-46AF-80B3-879F9AB3BF17}"/>
    <cellStyle name="Normalny 13 6 3 2 4 4" xfId="25744" xr:uid="{861B9E2F-1BC9-49B2-91B5-4D5666F5D1F3}"/>
    <cellStyle name="Normalny 13 6 3 2 4 5" xfId="26735" xr:uid="{005D6638-2416-4D65-95C8-3853547B6F86}"/>
    <cellStyle name="Normalny 13 6 3 2 5" xfId="2316" xr:uid="{AD706A0F-331B-4472-AB6C-ABA0696B6ECE}"/>
    <cellStyle name="Normalny 13 6 3 2 5 2" xfId="26276" xr:uid="{B27E53DD-F09F-47E0-859D-6E6998CD60AC}"/>
    <cellStyle name="Normalny 13 6 3 2 5 2 2" xfId="27494" xr:uid="{657B7EF1-5A63-4E7C-BD52-6A1C34994CB2}"/>
    <cellStyle name="Normalny 13 6 3 2 5 3" xfId="25899" xr:uid="{E07FB4BC-7524-4396-A1DD-4831B74568E9}"/>
    <cellStyle name="Normalny 13 6 3 2 5 4" xfId="26598" xr:uid="{76F93F62-9DFA-4EE1-AD47-4D530CFB830C}"/>
    <cellStyle name="Normalny 13 6 3 2 6" xfId="25519" xr:uid="{D4A5DC97-FF8A-4EEF-9328-DC3F38AA19EA}"/>
    <cellStyle name="Normalny 13 6 3 2 6 2" xfId="27172" xr:uid="{D86128CD-8BC9-4642-8EF2-FD7F01FAD6CF}"/>
    <cellStyle name="Normalny 13 6 3 2 7" xfId="26168" xr:uid="{118E2450-9A50-4B2C-A6CF-603CB5DA1810}"/>
    <cellStyle name="Normalny 13 6 3 2 7 2" xfId="27387" xr:uid="{BF1D13BA-7EBF-4208-8FCC-D98968B69B50}"/>
    <cellStyle name="Normalny 13 6 3 2 8" xfId="26490" xr:uid="{F83EE62F-7EA7-464F-8212-D33AD37789C4}"/>
    <cellStyle name="Normalny 13 6 3 2 9" xfId="27716" xr:uid="{F0FDA3C0-8E8C-4B20-8151-EA6D8C8E1F1F}"/>
    <cellStyle name="Normalny 13 6 3 3" xfId="2321" xr:uid="{6436A754-CDBC-48C0-8AED-24755C494DD7}"/>
    <cellStyle name="Normalny 13 6 3 3 2" xfId="25625" xr:uid="{A3E9BDF6-A5D1-4CDA-955E-4BD6AA4E601A}"/>
    <cellStyle name="Normalny 13 6 3 3 2 2" xfId="27214" xr:uid="{F27C10E8-8DE9-414C-B258-41CEC616028A}"/>
    <cellStyle name="Normalny 13 6 3 3 3" xfId="25902" xr:uid="{A9EE3368-D8C7-460D-8C09-7754083B7EC6}"/>
    <cellStyle name="Normalny 13 6 3 4" xfId="2322" xr:uid="{CAB90F69-8B9B-4A41-90DA-25D506DEC707}"/>
    <cellStyle name="Normalny 13 6 3 4 2" xfId="2999" xr:uid="{EDFA58F3-E85D-4BC8-8CCF-1566726C8087}"/>
    <cellStyle name="Normalny 13 6 3 4 2 2" xfId="26416" xr:uid="{6330067E-0627-45A8-BE9F-EA406BC7B932}"/>
    <cellStyle name="Normalny 13 6 3 4 2 2 2" xfId="27634" xr:uid="{D1ED4A39-E7D6-446B-AC46-99C16FB8EF97}"/>
    <cellStyle name="Normalny 13 6 3 4 2 3" xfId="26083" xr:uid="{FE501C95-66F5-49B7-B93B-4B316A84893D}"/>
    <cellStyle name="Normalny 13 6 3 4 2 4" xfId="26738" xr:uid="{368C9E86-7ED6-4837-AD48-55DD104E99AC}"/>
    <cellStyle name="Normalny 13 6 3 4 3" xfId="25685" xr:uid="{E192B5E8-E3F4-4306-B65D-E6BE8103B245}"/>
    <cellStyle name="Normalny 13 6 3 4 3 2" xfId="27266" xr:uid="{35855C09-7E0B-4DF1-B1A9-1F011382122D}"/>
    <cellStyle name="Normalny 13 6 3 4 4" xfId="26279" xr:uid="{4AA7C9F8-A374-4917-B9A9-7905AC71BA4B}"/>
    <cellStyle name="Normalny 13 6 3 4 4 2" xfId="27497" xr:uid="{2A38E477-7001-4030-9C43-D98B9FF599D8}"/>
    <cellStyle name="Normalny 13 6 3 4 5" xfId="26601" xr:uid="{548A0652-2CC4-4F67-A477-20168277EFBB}"/>
    <cellStyle name="Normalny 13 6 3 5" xfId="2995" xr:uid="{A8CC5008-AF0C-4421-84CB-71D3F0F3034C}"/>
    <cellStyle name="Normalny 13 6 3 5 2" xfId="26079" xr:uid="{776E1703-CCAB-478F-B2A0-F7D008805C53}"/>
    <cellStyle name="Normalny 13 6 3 5 2 2" xfId="27344" xr:uid="{DA9C6502-4CC7-4733-9929-20D00E00E412}"/>
    <cellStyle name="Normalny 13 6 3 5 3" xfId="26412" xr:uid="{4AAB8C04-0904-494B-813E-553635EEAA67}"/>
    <cellStyle name="Normalny 13 6 3 5 3 2" xfId="27630" xr:uid="{4B16F322-0E18-4597-8886-0E4A28526768}"/>
    <cellStyle name="Normalny 13 6 3 5 4" xfId="25743" xr:uid="{2521A78D-E91F-4022-A16B-38EA2891520A}"/>
    <cellStyle name="Normalny 13 6 3 5 5" xfId="26734" xr:uid="{DFDB372D-A9AE-4B71-95F4-ED72A8A4BDD1}"/>
    <cellStyle name="Normalny 13 6 3 6" xfId="2315" xr:uid="{1060EC63-AEB5-4FF7-B561-FF4B24DF8A41}"/>
    <cellStyle name="Normalny 13 6 3 6 2" xfId="26275" xr:uid="{D2D02083-E7C7-458C-B335-21F0A944E1D4}"/>
    <cellStyle name="Normalny 13 6 3 6 2 2" xfId="27493" xr:uid="{6C5549DB-B746-4F6F-9207-A72930D25188}"/>
    <cellStyle name="Normalny 13 6 3 6 3" xfId="25898" xr:uid="{B6CCB153-B0B3-45BB-9470-8988E8CE9B7F}"/>
    <cellStyle name="Normalny 13 6 3 6 4" xfId="26597" xr:uid="{A217A442-649C-4E77-A1B7-1645701ED494}"/>
    <cellStyle name="Normalny 13 6 3 7" xfId="25518" xr:uid="{0B3FD193-D9FB-4C9C-A87D-CAEC46663666}"/>
    <cellStyle name="Normalny 13 6 3 7 2" xfId="27171" xr:uid="{4CD1A7C8-CA56-4C3F-B98C-FB010D79B27C}"/>
    <cellStyle name="Normalny 13 6 3 8" xfId="26167" xr:uid="{41764B22-BDB2-491B-81DD-1BEA6D1A65D3}"/>
    <cellStyle name="Normalny 13 6 3 8 2" xfId="27386" xr:uid="{E53A3D14-2F50-464F-9AFA-444824B1CB46}"/>
    <cellStyle name="Normalny 13 6 3 9" xfId="26489" xr:uid="{CEF8FBE3-B835-46F5-B1CB-42801A261A6C}"/>
    <cellStyle name="Normalny 13 6 3_CHP" xfId="2323" xr:uid="{688A4DCB-9D75-496A-9B9C-B814032C0215}"/>
    <cellStyle name="Normalny 13 6 4" xfId="1214" xr:uid="{00000000-0005-0000-0000-0000C0040000}"/>
    <cellStyle name="Normalny 13 6 4 2" xfId="2325" xr:uid="{788E5696-D22A-45DA-857A-3C8F11193C5B}"/>
    <cellStyle name="Normalny 13 6 4 2 2" xfId="2326" xr:uid="{5B09651D-7BD9-40D2-BBC3-41735A801801}"/>
    <cellStyle name="Normalny 13 6 4 2 2 2" xfId="3001" xr:uid="{92EA9988-8EA5-4227-9166-D4D3B96B1029}"/>
    <cellStyle name="Normalny 13 6 4 2 2 2 2" xfId="26418" xr:uid="{C3EC5C87-D229-431B-A7F7-7422C5593763}"/>
    <cellStyle name="Normalny 13 6 4 2 2 2 2 2" xfId="27636" xr:uid="{DCB33FF1-190E-45A8-B9F9-EB7C5CFA41CA}"/>
    <cellStyle name="Normalny 13 6 4 2 2 2 3" xfId="26085" xr:uid="{662B049B-8A26-4103-9769-6FE0AE2A609C}"/>
    <cellStyle name="Normalny 13 6 4 2 2 2 4" xfId="26740" xr:uid="{F27E929B-54D8-41FC-8E5A-083F96A6C337}"/>
    <cellStyle name="Normalny 13 6 4 2 2 3" xfId="25905" xr:uid="{86BF3BA1-BAA8-48A8-AA9D-3F6BC4279B44}"/>
    <cellStyle name="Normalny 13 6 4 2 2 3 2" xfId="27304" xr:uid="{532FCE4C-729A-4D5C-A2C1-4E29B58C35D9}"/>
    <cellStyle name="Normalny 13 6 4 2 2 4" xfId="26281" xr:uid="{EED1DA18-1D4F-41FF-AECB-51E88B021ED7}"/>
    <cellStyle name="Normalny 13 6 4 2 2 4 2" xfId="27499" xr:uid="{E8DFBAF9-49EA-4674-928C-027E54867123}"/>
    <cellStyle name="Normalny 13 6 4 2 2 5" xfId="25770" xr:uid="{BF63BB23-0418-499A-91C2-455A78EFAF3C}"/>
    <cellStyle name="Normalny 13 6 4 2 2 6" xfId="26603" xr:uid="{33F89634-C80E-4541-8DDA-602241AF9BDC}"/>
    <cellStyle name="Normalny 13 6 4 2 3" xfId="2327" xr:uid="{5401B007-C510-437F-9850-B10DC69A0B30}"/>
    <cellStyle name="Normalny 13 6 4 2 4" xfId="25627" xr:uid="{69BA9EF6-C424-4193-984D-DC4601DD6BB5}"/>
    <cellStyle name="Normalny 13 6 4 2 4 2" xfId="25904" xr:uid="{B8398D64-8DB2-4A5B-BDA8-3C38359EC32D}"/>
    <cellStyle name="Normalny 13 6 4 2 4 3" xfId="27216" xr:uid="{57F9BDC3-5B11-4EA1-A9C2-088A4ACAE118}"/>
    <cellStyle name="Normalny 13 6 4 3" xfId="2328" xr:uid="{388E7838-EDFF-44D1-96D1-A495353F0AAC}"/>
    <cellStyle name="Normalny 13 6 4 3 2" xfId="3002" xr:uid="{942AE9F9-9823-48EE-97F0-556A9FF6F281}"/>
    <cellStyle name="Normalny 13 6 4 3 2 2" xfId="26419" xr:uid="{CDA9AE32-44F9-4490-9622-BD49E20E67A4}"/>
    <cellStyle name="Normalny 13 6 4 3 2 2 2" xfId="27637" xr:uid="{BCF39EA2-F7D7-4081-9863-38C37DE0F710}"/>
    <cellStyle name="Normalny 13 6 4 3 2 3" xfId="26086" xr:uid="{75216DFA-A40E-4A9F-8E85-6049EDD62223}"/>
    <cellStyle name="Normalny 13 6 4 3 2 4" xfId="26741" xr:uid="{56CF7080-6033-4215-B629-617FC4C77FEB}"/>
    <cellStyle name="Normalny 13 6 4 3 3" xfId="25687" xr:uid="{3EC4E0AD-9563-4F00-B458-581BAB0CF5EE}"/>
    <cellStyle name="Normalny 13 6 4 3 3 2" xfId="27268" xr:uid="{2C4BD705-4E0D-4649-AEC3-D4DF09FB3544}"/>
    <cellStyle name="Normalny 13 6 4 3 4" xfId="26282" xr:uid="{294A6E87-E645-4A3B-B503-5F09FE1657FA}"/>
    <cellStyle name="Normalny 13 6 4 3 4 2" xfId="27500" xr:uid="{AFE95001-5D0B-4F4B-9B99-E724825DE26F}"/>
    <cellStyle name="Normalny 13 6 4 3 5" xfId="26604" xr:uid="{2DB7108A-34EC-461E-907E-7B61D4E7A08B}"/>
    <cellStyle name="Normalny 13 6 4 4" xfId="3000" xr:uid="{4E6531EA-D122-4F33-A1CC-1F5399575F40}"/>
    <cellStyle name="Normalny 13 6 4 4 2" xfId="26084" xr:uid="{2B04DD4E-EFEE-4C6A-92C8-A1AC63C3BF5A}"/>
    <cellStyle name="Normalny 13 6 4 4 2 2" xfId="27346" xr:uid="{FA8BB3CC-6401-4D39-ABB5-04BF1E648FE3}"/>
    <cellStyle name="Normalny 13 6 4 4 3" xfId="26417" xr:uid="{BD026B93-4794-4C55-AB63-969536F558CE}"/>
    <cellStyle name="Normalny 13 6 4 4 3 2" xfId="27635" xr:uid="{DBB49110-23F2-4C3B-BEA8-64C17A3A2A68}"/>
    <cellStyle name="Normalny 13 6 4 4 4" xfId="25745" xr:uid="{2142D4EC-8612-4FA2-A8E2-DF865F16C875}"/>
    <cellStyle name="Normalny 13 6 4 4 5" xfId="26739" xr:uid="{42377E30-79F8-498A-9882-C32931EAEDF4}"/>
    <cellStyle name="Normalny 13 6 4 5" xfId="2324" xr:uid="{BFC8A6C3-D64D-4201-BA0E-53706E173060}"/>
    <cellStyle name="Normalny 13 6 4 5 2" xfId="26280" xr:uid="{5CF859AA-E5CE-4E78-ABF3-FC681B51CEAE}"/>
    <cellStyle name="Normalny 13 6 4 5 2 2" xfId="27498" xr:uid="{E94348E2-2C10-461F-B82A-96901AC219FA}"/>
    <cellStyle name="Normalny 13 6 4 5 3" xfId="25903" xr:uid="{154D240B-41B1-464A-AFF7-67F83BC09F29}"/>
    <cellStyle name="Normalny 13 6 4 5 4" xfId="26602" xr:uid="{63108DAC-43D6-4A55-A5EB-57A528DD01B2}"/>
    <cellStyle name="Normalny 13 6 4 6" xfId="25520" xr:uid="{EDAE4A9E-72B3-4B5E-AF09-88E650C4E11F}"/>
    <cellStyle name="Normalny 13 6 4 6 2" xfId="27173" xr:uid="{3F4F776D-86D3-4B0C-8C2F-F5C6A3D04A63}"/>
    <cellStyle name="Normalny 13 6 4 7" xfId="26169" xr:uid="{7C7BDFE9-FC36-4D16-999C-C2995A1094A1}"/>
    <cellStyle name="Normalny 13 6 4 7 2" xfId="27388" xr:uid="{1A384ED6-A497-481D-8AD3-E41057295EF0}"/>
    <cellStyle name="Normalny 13 6 4 8" xfId="26491" xr:uid="{805F04BB-B97D-4EA0-83E3-6D1EF960FCE6}"/>
    <cellStyle name="Normalny 13 6 4 9" xfId="27717" xr:uid="{95A060EA-A1C3-46A6-B0BC-FF594071EF9D}"/>
    <cellStyle name="Normalny 13 6 5" xfId="1215" xr:uid="{00000000-0005-0000-0000-0000C1040000}"/>
    <cellStyle name="Normalny 13 6 5 2" xfId="2330" xr:uid="{C119B871-A28D-42E4-B888-3D20CFC5DAB4}"/>
    <cellStyle name="Normalny 13 6 5 2 2" xfId="2331" xr:uid="{0025A95E-C287-49DD-81CF-9E7DEAC36D7A}"/>
    <cellStyle name="Normalny 13 6 5 2 2 2" xfId="3004" xr:uid="{09C24AF8-5848-4E64-9236-ABCA901710F6}"/>
    <cellStyle name="Normalny 13 6 5 2 2 2 2" xfId="26421" xr:uid="{827813BA-9EB6-409B-B93C-4D4D759DD01A}"/>
    <cellStyle name="Normalny 13 6 5 2 2 2 2 2" xfId="27639" xr:uid="{B3620988-89CD-4D7E-AA30-0826F5AD56F1}"/>
    <cellStyle name="Normalny 13 6 5 2 2 2 3" xfId="26088" xr:uid="{FDD0F8D7-CC1E-4634-B9B2-E3BE32AC194D}"/>
    <cellStyle name="Normalny 13 6 5 2 2 2 4" xfId="26743" xr:uid="{F7972A80-8C8C-4417-AFCF-2FCF0EC7D330}"/>
    <cellStyle name="Normalny 13 6 5 2 2 3" xfId="25908" xr:uid="{A1143AC0-618B-4DA1-8BA1-0B305663165D}"/>
    <cellStyle name="Normalny 13 6 5 2 2 3 2" xfId="27305" xr:uid="{E8D948B8-7C24-45FA-AC53-3E795559A486}"/>
    <cellStyle name="Normalny 13 6 5 2 2 4" xfId="26284" xr:uid="{89FA9701-5FDE-49BF-B984-D3FACA7C6533}"/>
    <cellStyle name="Normalny 13 6 5 2 2 4 2" xfId="27502" xr:uid="{AE69D1AF-50AA-494E-94C9-51FF1DA57FF0}"/>
    <cellStyle name="Normalny 13 6 5 2 2 5" xfId="25771" xr:uid="{E88B789F-7553-472B-83F2-78CE4439B0CC}"/>
    <cellStyle name="Normalny 13 6 5 2 2 6" xfId="26606" xr:uid="{AF73FA8B-8D08-4C2C-B425-062D68E7ABE9}"/>
    <cellStyle name="Normalny 13 6 5 2 3" xfId="2332" xr:uid="{02A0AA99-773A-44B2-8260-68451DA6F8E0}"/>
    <cellStyle name="Normalny 13 6 5 2 4" xfId="25628" xr:uid="{67ABDEAD-6B0A-40B8-BD7A-652A8B12E6DC}"/>
    <cellStyle name="Normalny 13 6 5 2 4 2" xfId="25907" xr:uid="{3E808963-8DE0-4A4F-A029-936E84047496}"/>
    <cellStyle name="Normalny 13 6 5 2 4 3" xfId="27217" xr:uid="{74607C2F-CF89-4C0B-92A6-F069072B464D}"/>
    <cellStyle name="Normalny 13 6 5 3" xfId="2333" xr:uid="{115D0494-9FF5-4F8C-B5BA-0428B5306463}"/>
    <cellStyle name="Normalny 13 6 5 3 2" xfId="3005" xr:uid="{095DF449-BFFB-4842-A69D-1C7C2352AB8B}"/>
    <cellStyle name="Normalny 13 6 5 3 2 2" xfId="26422" xr:uid="{65A82F7C-6E52-457C-8EAF-0EF88A456D90}"/>
    <cellStyle name="Normalny 13 6 5 3 2 2 2" xfId="27640" xr:uid="{EEC40582-84B7-427B-B1A2-02A57CC94209}"/>
    <cellStyle name="Normalny 13 6 5 3 2 3" xfId="26089" xr:uid="{13301C42-B288-4398-9186-0A4E8EBDE674}"/>
    <cellStyle name="Normalny 13 6 5 3 2 4" xfId="26744" xr:uid="{56B2659E-9B9D-4E92-9567-633174E36C7A}"/>
    <cellStyle name="Normalny 13 6 5 3 3" xfId="25688" xr:uid="{786E9416-B565-447B-B4B0-528BC83C8B93}"/>
    <cellStyle name="Normalny 13 6 5 3 3 2" xfId="27269" xr:uid="{034A3DC6-5ABF-4CE6-8B4D-8042623CFB01}"/>
    <cellStyle name="Normalny 13 6 5 3 4" xfId="26285" xr:uid="{FE4964FA-FB95-4233-A388-06725467A268}"/>
    <cellStyle name="Normalny 13 6 5 3 4 2" xfId="27503" xr:uid="{1445A10C-4978-4B59-984F-225805117BB4}"/>
    <cellStyle name="Normalny 13 6 5 3 5" xfId="26607" xr:uid="{8407C6BC-A027-4416-B92F-EDEA174BF41D}"/>
    <cellStyle name="Normalny 13 6 5 4" xfId="3003" xr:uid="{083B47BF-026B-406E-9CDC-C6E2C4F718C8}"/>
    <cellStyle name="Normalny 13 6 5 4 2" xfId="26087" xr:uid="{ED6E521B-1213-4E59-9EC4-926B42C15159}"/>
    <cellStyle name="Normalny 13 6 5 4 2 2" xfId="27347" xr:uid="{5430F338-FBF8-4796-897C-D49535435B3D}"/>
    <cellStyle name="Normalny 13 6 5 4 3" xfId="26420" xr:uid="{50135520-D640-42F3-A6EE-B68C4D5DDB0E}"/>
    <cellStyle name="Normalny 13 6 5 4 3 2" xfId="27638" xr:uid="{AE458127-7556-467B-83D1-A982BDB5B038}"/>
    <cellStyle name="Normalny 13 6 5 4 4" xfId="25746" xr:uid="{2EC7A094-1BB5-4A45-813D-70FD571A9335}"/>
    <cellStyle name="Normalny 13 6 5 4 5" xfId="26742" xr:uid="{A4944116-9C41-4BF6-B0D8-50B6984E89A2}"/>
    <cellStyle name="Normalny 13 6 5 5" xfId="2329" xr:uid="{33310A48-E4AA-47FB-A405-72025C92DC7F}"/>
    <cellStyle name="Normalny 13 6 5 5 2" xfId="26283" xr:uid="{015D2D71-5950-40B0-9453-FC3E5EC705DD}"/>
    <cellStyle name="Normalny 13 6 5 5 2 2" xfId="27501" xr:uid="{6099ECCE-9000-40BC-B650-A2D93F8EC123}"/>
    <cellStyle name="Normalny 13 6 5 5 3" xfId="25906" xr:uid="{B928D365-1E62-4E82-BC4E-E5850297E078}"/>
    <cellStyle name="Normalny 13 6 5 5 4" xfId="26605" xr:uid="{97DB0D3D-DFE9-49CE-B8FA-0A1B42EC27F4}"/>
    <cellStyle name="Normalny 13 6 5 6" xfId="25521" xr:uid="{5E1AE2F4-3156-4342-B050-ABAD0A2BB244}"/>
    <cellStyle name="Normalny 13 6 5 6 2" xfId="27174" xr:uid="{886E82FA-E52A-4AF8-9818-CF027D24FC61}"/>
    <cellStyle name="Normalny 13 6 5 7" xfId="26170" xr:uid="{68099D47-0269-4CFE-B096-BDDB12BC2292}"/>
    <cellStyle name="Normalny 13 6 5 7 2" xfId="27389" xr:uid="{2A62449D-0E37-493A-AF38-5A5939DE1FE8}"/>
    <cellStyle name="Normalny 13 6 5 8" xfId="26492" xr:uid="{D8E9E21D-0A13-469A-B6AE-E0C1483D8A6D}"/>
    <cellStyle name="Normalny 13 6 5 9" xfId="27718" xr:uid="{C1EBE752-A6DB-44AA-BC53-3C04A9FE57D0}"/>
    <cellStyle name="Normalny 13 6 6" xfId="2334" xr:uid="{C75DE3C2-2A02-4482-9D3C-CC8A851BFD52}"/>
    <cellStyle name="Normalny 13 6 6 2" xfId="25622" xr:uid="{C9255706-790B-4D5A-B06E-785162FCA231}"/>
    <cellStyle name="Normalny 13 6 6 2 2" xfId="27211" xr:uid="{3AD819F0-F3A3-4806-B7BB-4DD401EB6427}"/>
    <cellStyle name="Normalny 13 6 6 3" xfId="25909" xr:uid="{196B73DD-9C2D-42A0-A9D0-76055FEF75E3}"/>
    <cellStyle name="Normalny 13 6 7" xfId="2335" xr:uid="{54B8EB90-6BAB-4C19-A822-A9730484F293}"/>
    <cellStyle name="Normalny 13 6 7 2" xfId="3006" xr:uid="{46F1C539-E4AF-4DE0-BEB5-EC5C82DD41C8}"/>
    <cellStyle name="Normalny 13 6 7 2 2" xfId="26423" xr:uid="{FDD422A1-5B89-400E-9788-AE9D6ABDEC87}"/>
    <cellStyle name="Normalny 13 6 7 2 2 2" xfId="27641" xr:uid="{BB77F10F-B049-4EB3-A7BE-43BA308D3CF8}"/>
    <cellStyle name="Normalny 13 6 7 2 3" xfId="26090" xr:uid="{B66B9D0E-2479-4E40-AAB9-89A0376E0C18}"/>
    <cellStyle name="Normalny 13 6 7 2 4" xfId="26745" xr:uid="{D8A4B5B3-7630-42AA-83A6-63BAD907E5A0}"/>
    <cellStyle name="Normalny 13 6 7 3" xfId="25682" xr:uid="{71915F6D-F45E-4B72-9FEB-19C36B5287BC}"/>
    <cellStyle name="Normalny 13 6 7 3 2" xfId="27263" xr:uid="{C5EF4B22-2BB9-49AF-8A6F-E2EBAA5F4089}"/>
    <cellStyle name="Normalny 13 6 7 4" xfId="26286" xr:uid="{FCB31E65-9F58-4981-AE3A-21BBD6693111}"/>
    <cellStyle name="Normalny 13 6 7 4 2" xfId="27504" xr:uid="{E0448593-31A0-4379-B7B8-32C075E75A09}"/>
    <cellStyle name="Normalny 13 6 7 5" xfId="26608" xr:uid="{8B169227-104C-4F6E-98CE-D7C25B60F30D}"/>
    <cellStyle name="Normalny 13 6 8" xfId="2989" xr:uid="{9DC7ECA1-91AD-4255-8921-C5ED848610C0}"/>
    <cellStyle name="Normalny 13 6 8 2" xfId="26073" xr:uid="{23B60E0B-DE61-4C8F-96C6-E5EAD59D5401}"/>
    <cellStyle name="Normalny 13 6 8 2 2" xfId="27341" xr:uid="{101D7C30-16F2-448E-B682-2A06C2D01013}"/>
    <cellStyle name="Normalny 13 6 8 3" xfId="26406" xr:uid="{B103DE22-0FB5-42AC-8C2C-DEF3AE9A92CB}"/>
    <cellStyle name="Normalny 13 6 8 3 2" xfId="27624" xr:uid="{B6710347-5CC3-4BCF-BBAA-5164C1683F3D}"/>
    <cellStyle name="Normalny 13 6 8 4" xfId="25740" xr:uid="{AD5D474B-3971-4507-9514-404920188512}"/>
    <cellStyle name="Normalny 13 6 8 5" xfId="26728" xr:uid="{96045E9C-7037-453D-9613-81EF58B0E97C}"/>
    <cellStyle name="Normalny 13 6 9" xfId="2305" xr:uid="{3B702CC0-C7F5-4968-B95A-489E547816C0}"/>
    <cellStyle name="Normalny 13 6 9 2" xfId="26269" xr:uid="{BFD05DD2-78A4-4420-87DF-DB921A3C57E8}"/>
    <cellStyle name="Normalny 13 6 9 2 2" xfId="27487" xr:uid="{EE3F98D2-935E-4B1E-8FAD-45F97D7CBBB7}"/>
    <cellStyle name="Normalny 13 6 9 3" xfId="25892" xr:uid="{18F2AB5C-E130-4424-8F9A-F093000BF1F4}"/>
    <cellStyle name="Normalny 13 6 9 4" xfId="26591" xr:uid="{C9BF87D6-24F0-4E74-808C-08EF5C26FD1E}"/>
    <cellStyle name="Normalny 13 6_CHP" xfId="2336" xr:uid="{548089BA-CDAA-495C-85FD-0905B0F1F10C}"/>
    <cellStyle name="Normalny 13 7" xfId="1216" xr:uid="{00000000-0005-0000-0000-0000C2040000}"/>
    <cellStyle name="Normalny 13 7 10" xfId="27719" xr:uid="{6B626270-1CE2-4207-8D15-504196CDC32D}"/>
    <cellStyle name="Normalny 13 7 2" xfId="1217" xr:uid="{00000000-0005-0000-0000-0000C3040000}"/>
    <cellStyle name="Normalny 13 7 2 2" xfId="2339" xr:uid="{07E6FD35-ED32-4004-837F-891E51AEF4F9}"/>
    <cellStyle name="Normalny 13 7 2 2 2" xfId="2340" xr:uid="{CB000E81-7FBB-4E28-9A37-1BD2F7E0CE7E}"/>
    <cellStyle name="Normalny 13 7 2 2 2 2" xfId="3009" xr:uid="{3689721F-A27E-4B3C-945B-EE0CA6638446}"/>
    <cellStyle name="Normalny 13 7 2 2 2 2 2" xfId="26426" xr:uid="{66145A3F-0953-4AE0-8EA1-75F1F919D750}"/>
    <cellStyle name="Normalny 13 7 2 2 2 2 2 2" xfId="27644" xr:uid="{94FFBAF6-BC46-4925-BDBF-82E3BBDE998A}"/>
    <cellStyle name="Normalny 13 7 2 2 2 2 3" xfId="26093" xr:uid="{241E5C09-88C0-4A8D-80FD-299AAE695A1D}"/>
    <cellStyle name="Normalny 13 7 2 2 2 2 4" xfId="26748" xr:uid="{C2084A4B-C549-4085-8C1E-BADB94C84426}"/>
    <cellStyle name="Normalny 13 7 2 2 2 3" xfId="25913" xr:uid="{E2F39AB7-6BEB-4A8E-A91E-343AA2E21188}"/>
    <cellStyle name="Normalny 13 7 2 2 2 3 2" xfId="27306" xr:uid="{1F31E041-0E13-44ED-AAD1-FD6EF8C9ED5A}"/>
    <cellStyle name="Normalny 13 7 2 2 2 4" xfId="26289" xr:uid="{5497C973-27A8-4808-94C3-973BC1D67499}"/>
    <cellStyle name="Normalny 13 7 2 2 2 4 2" xfId="27507" xr:uid="{CE8CE7DF-9939-4CD5-B022-8D49309F4A01}"/>
    <cellStyle name="Normalny 13 7 2 2 2 5" xfId="25772" xr:uid="{D5B40EDE-D969-4634-82BA-2CEF46B8DE9E}"/>
    <cellStyle name="Normalny 13 7 2 2 2 6" xfId="26611" xr:uid="{1A6B3990-48F8-43BA-ABAC-491A867469FD}"/>
    <cellStyle name="Normalny 13 7 2 2 3" xfId="2341" xr:uid="{96FCD0FC-6EFB-4631-AA91-0371A97620CF}"/>
    <cellStyle name="Normalny 13 7 2 2 4" xfId="25630" xr:uid="{B2830283-50BB-4D0E-8530-2AB3EE5EF8A4}"/>
    <cellStyle name="Normalny 13 7 2 2 4 2" xfId="25912" xr:uid="{0EA127BE-6660-4E36-8563-7331D4BB7971}"/>
    <cellStyle name="Normalny 13 7 2 2 4 3" xfId="27219" xr:uid="{4346B9AE-D1EC-470A-84C3-086F7F33ECD3}"/>
    <cellStyle name="Normalny 13 7 2 3" xfId="2342" xr:uid="{739A2F49-EC9B-4585-A690-B0E5170E578A}"/>
    <cellStyle name="Normalny 13 7 2 3 2" xfId="3010" xr:uid="{5EC03221-61BF-4993-8222-F07DFCB77A24}"/>
    <cellStyle name="Normalny 13 7 2 3 2 2" xfId="26427" xr:uid="{22A31C66-44AC-4CD3-A87B-C7F96AB96EE7}"/>
    <cellStyle name="Normalny 13 7 2 3 2 2 2" xfId="27645" xr:uid="{0D7FE3F2-C8D1-4E9B-A437-BE5B7B2856B4}"/>
    <cellStyle name="Normalny 13 7 2 3 2 3" xfId="26094" xr:uid="{3E020ED2-5B06-4D99-9416-AD04D76F45AC}"/>
    <cellStyle name="Normalny 13 7 2 3 2 4" xfId="26749" xr:uid="{13E0B7D5-3C9D-4000-8B89-FB9D986B4BBC}"/>
    <cellStyle name="Normalny 13 7 2 3 3" xfId="25690" xr:uid="{6E74B4B4-41BF-4A67-BE0F-72172243DE4E}"/>
    <cellStyle name="Normalny 13 7 2 3 3 2" xfId="27271" xr:uid="{EC65C3F7-C0AE-4B38-9F24-02EF448E33BD}"/>
    <cellStyle name="Normalny 13 7 2 3 4" xfId="26290" xr:uid="{85BB80C8-189C-46B2-AD9A-2FBCC7019699}"/>
    <cellStyle name="Normalny 13 7 2 3 4 2" xfId="27508" xr:uid="{9D4D8747-A67B-4E76-8BA0-8AD70F6E8396}"/>
    <cellStyle name="Normalny 13 7 2 3 5" xfId="26612" xr:uid="{60328F89-2AE6-48EF-BC69-E0E63FF6F666}"/>
    <cellStyle name="Normalny 13 7 2 4" xfId="3008" xr:uid="{C9A3753D-661B-4540-BA7C-6DFFD54F4D38}"/>
    <cellStyle name="Normalny 13 7 2 4 2" xfId="26092" xr:uid="{12A02890-3FC3-4760-8B84-D8BD587FA1B3}"/>
    <cellStyle name="Normalny 13 7 2 4 2 2" xfId="27349" xr:uid="{091FEEBA-7908-464D-95C5-60A8EACB43E1}"/>
    <cellStyle name="Normalny 13 7 2 4 3" xfId="26425" xr:uid="{F324B4FD-646F-49A4-8610-696B58111B17}"/>
    <cellStyle name="Normalny 13 7 2 4 3 2" xfId="27643" xr:uid="{E8C207B4-6696-41BD-BC26-28715634B9E7}"/>
    <cellStyle name="Normalny 13 7 2 4 4" xfId="25748" xr:uid="{34B0F911-2E2B-4AB6-9F1D-DA5A6102D00D}"/>
    <cellStyle name="Normalny 13 7 2 4 5" xfId="26747" xr:uid="{E52F23B5-B7D4-4607-B8CE-01E1E8B4732D}"/>
    <cellStyle name="Normalny 13 7 2 5" xfId="2338" xr:uid="{E2A07FEE-5F52-45A9-A1B5-5733A9BD70D3}"/>
    <cellStyle name="Normalny 13 7 2 5 2" xfId="26288" xr:uid="{C7D5C452-7B9E-434C-A568-4820B8093D35}"/>
    <cellStyle name="Normalny 13 7 2 5 2 2" xfId="27506" xr:uid="{02C4D636-E19B-4E76-A33D-64465699C51C}"/>
    <cellStyle name="Normalny 13 7 2 5 3" xfId="25911" xr:uid="{CC10AD20-8BA2-41B6-AE5E-EE3FA9CB00C1}"/>
    <cellStyle name="Normalny 13 7 2 5 4" xfId="26610" xr:uid="{2F42E1E6-AD71-4967-BA35-CE2E4DAC5A4E}"/>
    <cellStyle name="Normalny 13 7 2 6" xfId="25523" xr:uid="{6D7C1386-11FF-4782-BEA0-2C30EE7E6922}"/>
    <cellStyle name="Normalny 13 7 2 6 2" xfId="27176" xr:uid="{907878FA-C8AC-4F42-A966-FAE04C5FEBD2}"/>
    <cellStyle name="Normalny 13 7 2 7" xfId="26172" xr:uid="{D27E90D6-84AF-4FFE-B04F-08B729E51E0F}"/>
    <cellStyle name="Normalny 13 7 2 7 2" xfId="27391" xr:uid="{DD59BC20-5C4D-4550-8B77-02E0824D8875}"/>
    <cellStyle name="Normalny 13 7 2 8" xfId="26494" xr:uid="{C9A7EB74-CB17-4618-BCFA-53FE9869E24F}"/>
    <cellStyle name="Normalny 13 7 2 9" xfId="27720" xr:uid="{46E5139A-42D4-4572-94D1-DC534CB6A4D3}"/>
    <cellStyle name="Normalny 13 7 3" xfId="2343" xr:uid="{758BB21B-379F-41A7-8B9F-12746503B2D5}"/>
    <cellStyle name="Normalny 13 7 3 2" xfId="25629" xr:uid="{FB12DCF8-5ECB-4144-9862-29B77C3F17BC}"/>
    <cellStyle name="Normalny 13 7 3 2 2" xfId="27218" xr:uid="{FECA2F2B-A279-424D-8108-A02DF78B8ECA}"/>
    <cellStyle name="Normalny 13 7 3 3" xfId="25914" xr:uid="{8618C406-581A-4638-B4C0-1AC6481B3AC8}"/>
    <cellStyle name="Normalny 13 7 4" xfId="2344" xr:uid="{FB526640-AB50-46BD-A99B-92D5FEF119FF}"/>
    <cellStyle name="Normalny 13 7 4 2" xfId="3011" xr:uid="{6409781F-CB30-4B58-9A0B-73328EB34A3B}"/>
    <cellStyle name="Normalny 13 7 4 2 2" xfId="26428" xr:uid="{884AC4EE-5579-4922-A54F-8C84C5B662B8}"/>
    <cellStyle name="Normalny 13 7 4 2 2 2" xfId="27646" xr:uid="{63B8818E-AA28-4CEF-AEB3-A89A5EB70EB6}"/>
    <cellStyle name="Normalny 13 7 4 2 3" xfId="26095" xr:uid="{6494F3CF-4CF9-4245-8ED7-4A65F8423549}"/>
    <cellStyle name="Normalny 13 7 4 2 4" xfId="26750" xr:uid="{636B8D84-8081-489D-98B4-FA2436E2F951}"/>
    <cellStyle name="Normalny 13 7 4 3" xfId="25689" xr:uid="{A0768FF6-D148-4695-BC10-4BC78E9D042E}"/>
    <cellStyle name="Normalny 13 7 4 3 2" xfId="27270" xr:uid="{C8675029-89A3-441B-932E-DA22116EE4D7}"/>
    <cellStyle name="Normalny 13 7 4 4" xfId="26291" xr:uid="{D80F7C90-443D-4102-A6FA-D65BFD59C05D}"/>
    <cellStyle name="Normalny 13 7 4 4 2" xfId="27509" xr:uid="{403D12DB-D0D4-483C-A2FC-CE43995F7CD9}"/>
    <cellStyle name="Normalny 13 7 4 5" xfId="26613" xr:uid="{78F80467-53ED-425C-A20F-31CCE6A5C99C}"/>
    <cellStyle name="Normalny 13 7 5" xfId="3007" xr:uid="{61316BB6-CC14-41A2-BA15-82F0CECB61BF}"/>
    <cellStyle name="Normalny 13 7 5 2" xfId="26091" xr:uid="{08B8FBF0-3D0C-4D6C-9828-446B5092E4C5}"/>
    <cellStyle name="Normalny 13 7 5 2 2" xfId="27348" xr:uid="{5A899C77-57EB-48A5-AD66-CD264A7B0169}"/>
    <cellStyle name="Normalny 13 7 5 3" xfId="26424" xr:uid="{CF571646-FC66-4335-884D-9F5186818225}"/>
    <cellStyle name="Normalny 13 7 5 3 2" xfId="27642" xr:uid="{DD10E865-8688-490E-A0B7-1B46E0EC7877}"/>
    <cellStyle name="Normalny 13 7 5 4" xfId="25747" xr:uid="{C4F96F71-DFB7-4911-BD07-0303558A5E81}"/>
    <cellStyle name="Normalny 13 7 5 5" xfId="26746" xr:uid="{70F8042D-F001-4430-9C99-557C7B7AED28}"/>
    <cellStyle name="Normalny 13 7 6" xfId="2337" xr:uid="{DEF26FCA-627A-4AF1-8AE2-B1ED2F154C21}"/>
    <cellStyle name="Normalny 13 7 6 2" xfId="26287" xr:uid="{0BFC018B-A29F-4FE7-903D-E59CB67BFF8C}"/>
    <cellStyle name="Normalny 13 7 6 2 2" xfId="27505" xr:uid="{B2C8D234-6E1F-47A9-92DA-956DE8DCD21C}"/>
    <cellStyle name="Normalny 13 7 6 3" xfId="25910" xr:uid="{8DAD5399-F513-4B4E-9BC9-2E936A0CEBDC}"/>
    <cellStyle name="Normalny 13 7 6 4" xfId="26609" xr:uid="{3F5B7E32-1D68-4B44-837A-3D7F0D91B272}"/>
    <cellStyle name="Normalny 13 7 7" xfId="25522" xr:uid="{58D7BB1E-D547-4B34-BF66-0B5E744EA36D}"/>
    <cellStyle name="Normalny 13 7 7 2" xfId="27175" xr:uid="{8B2BD7A8-1E30-4060-953C-11F41CE28079}"/>
    <cellStyle name="Normalny 13 7 8" xfId="26171" xr:uid="{62000FAF-96CB-4B41-905E-0C64630999BA}"/>
    <cellStyle name="Normalny 13 7 8 2" xfId="27390" xr:uid="{07FAA1F9-DED8-47A1-9B13-13F8C5EB8E04}"/>
    <cellStyle name="Normalny 13 7 9" xfId="26493" xr:uid="{E7881653-C30B-4217-B485-C14E8F28FEFF}"/>
    <cellStyle name="Normalny 13 7_CHP" xfId="2345" xr:uid="{AB916B5A-B413-4795-B429-FDA3F28940A3}"/>
    <cellStyle name="Normalny 13 8" xfId="1218" xr:uid="{00000000-0005-0000-0000-0000C4040000}"/>
    <cellStyle name="Normalny 13 8 10" xfId="27721" xr:uid="{A1F3E855-C910-46FA-BE79-2AF518912184}"/>
    <cellStyle name="Normalny 13 8 2" xfId="1219" xr:uid="{00000000-0005-0000-0000-0000C5040000}"/>
    <cellStyle name="Normalny 13 8 2 2" xfId="2348" xr:uid="{680B4910-6726-4DB8-91C2-8D570017D379}"/>
    <cellStyle name="Normalny 13 8 2 2 2" xfId="2349" xr:uid="{750AE9CC-7792-4C92-900F-02CC92E94305}"/>
    <cellStyle name="Normalny 13 8 2 2 2 2" xfId="3014" xr:uid="{CB6191E6-1D15-4A64-B903-E321C4059B45}"/>
    <cellStyle name="Normalny 13 8 2 2 2 2 2" xfId="26431" xr:uid="{936E9B89-E0D2-4B33-92DB-18EF3F2BA14F}"/>
    <cellStyle name="Normalny 13 8 2 2 2 2 2 2" xfId="27649" xr:uid="{00391842-6578-41D8-9DE6-40E1702213C7}"/>
    <cellStyle name="Normalny 13 8 2 2 2 2 3" xfId="26098" xr:uid="{51CDF821-AC90-494B-B526-55E2DE1A78F7}"/>
    <cellStyle name="Normalny 13 8 2 2 2 2 4" xfId="26753" xr:uid="{589F88B4-5E80-4A94-8199-D6A3082EDEFE}"/>
    <cellStyle name="Normalny 13 8 2 2 2 3" xfId="25918" xr:uid="{C1E59DDC-9C77-4AAA-ABF3-0691F0C74999}"/>
    <cellStyle name="Normalny 13 8 2 2 2 3 2" xfId="27307" xr:uid="{DCE38F57-15E4-4D7F-A044-4C3E27F4B975}"/>
    <cellStyle name="Normalny 13 8 2 2 2 4" xfId="26294" xr:uid="{7BC8C66C-6E81-416A-BDFF-0527F301E908}"/>
    <cellStyle name="Normalny 13 8 2 2 2 4 2" xfId="27512" xr:uid="{DE109D8C-0846-4D1C-8E0A-5A93787AF4ED}"/>
    <cellStyle name="Normalny 13 8 2 2 2 5" xfId="25773" xr:uid="{A01C96BA-C2A3-44AC-B907-48B005123E6C}"/>
    <cellStyle name="Normalny 13 8 2 2 2 6" xfId="26616" xr:uid="{71E5807D-362D-4DB3-8F1F-9493B1BDD533}"/>
    <cellStyle name="Normalny 13 8 2 2 3" xfId="2350" xr:uid="{D457C522-62B1-4307-ADE9-9D5D580FFFEF}"/>
    <cellStyle name="Normalny 13 8 2 2 4" xfId="25632" xr:uid="{EDACA652-D2C1-4CFC-9E5B-73D2D2F5B6AB}"/>
    <cellStyle name="Normalny 13 8 2 2 4 2" xfId="25917" xr:uid="{93D81658-DAFB-4450-8A6F-5FF16540DC27}"/>
    <cellStyle name="Normalny 13 8 2 2 4 3" xfId="27221" xr:uid="{7AF39CD9-975C-4C11-8DA9-0AF39489C61E}"/>
    <cellStyle name="Normalny 13 8 2 3" xfId="2351" xr:uid="{90D25863-747F-40CD-A258-A9EC5586A5F8}"/>
    <cellStyle name="Normalny 13 8 2 3 2" xfId="3015" xr:uid="{74A59B5A-A944-4144-ACAD-8D11D7047534}"/>
    <cellStyle name="Normalny 13 8 2 3 2 2" xfId="26432" xr:uid="{6668287D-D76C-4D7C-AE30-18CCC1B2E393}"/>
    <cellStyle name="Normalny 13 8 2 3 2 2 2" xfId="27650" xr:uid="{E505D21F-7E67-4CEC-942A-6200018D3731}"/>
    <cellStyle name="Normalny 13 8 2 3 2 3" xfId="26099" xr:uid="{053300F2-7948-4187-A9D9-9169046C1CCA}"/>
    <cellStyle name="Normalny 13 8 2 3 2 4" xfId="26754" xr:uid="{864E6571-BC52-4B5C-8DD7-7E870908218E}"/>
    <cellStyle name="Normalny 13 8 2 3 3" xfId="25692" xr:uid="{CED25965-6299-4240-8B72-DA69A38228AA}"/>
    <cellStyle name="Normalny 13 8 2 3 3 2" xfId="27273" xr:uid="{01CEBBE5-43D1-4824-BCD8-F6D2B2159193}"/>
    <cellStyle name="Normalny 13 8 2 3 4" xfId="26295" xr:uid="{1A699F80-6508-41CC-B1F4-F49642137414}"/>
    <cellStyle name="Normalny 13 8 2 3 4 2" xfId="27513" xr:uid="{10707A40-6524-4B02-A5ED-C0B6F38FE317}"/>
    <cellStyle name="Normalny 13 8 2 3 5" xfId="26617" xr:uid="{1BDA9714-726B-41BB-94B1-BD0518A7CF18}"/>
    <cellStyle name="Normalny 13 8 2 4" xfId="3013" xr:uid="{4ED36C93-E719-42E2-A3DA-E71C851D873B}"/>
    <cellStyle name="Normalny 13 8 2 4 2" xfId="26097" xr:uid="{B5800646-07B4-4989-9395-06A8A21BE5A9}"/>
    <cellStyle name="Normalny 13 8 2 4 2 2" xfId="27351" xr:uid="{398AA2AD-E640-4363-BE41-E3E73468AC79}"/>
    <cellStyle name="Normalny 13 8 2 4 3" xfId="26430" xr:uid="{ACFA05BE-0BDB-41F7-B373-91172F421FA6}"/>
    <cellStyle name="Normalny 13 8 2 4 3 2" xfId="27648" xr:uid="{3FD53030-DF1D-4552-BDBB-A17EF666C395}"/>
    <cellStyle name="Normalny 13 8 2 4 4" xfId="25750" xr:uid="{BFE72A08-D0BB-4A69-8D19-11FFDC560843}"/>
    <cellStyle name="Normalny 13 8 2 4 5" xfId="26752" xr:uid="{787A8A7B-2BE2-4E55-8A34-F976955BA6E4}"/>
    <cellStyle name="Normalny 13 8 2 5" xfId="2347" xr:uid="{BC27BB90-03E4-4243-A77C-36E743D8A98B}"/>
    <cellStyle name="Normalny 13 8 2 5 2" xfId="26293" xr:uid="{57B556A3-B4C7-4A7F-928D-D3250284AAD5}"/>
    <cellStyle name="Normalny 13 8 2 5 2 2" xfId="27511" xr:uid="{28E4ADB6-B9C8-4F3C-87A2-7A5EF659E274}"/>
    <cellStyle name="Normalny 13 8 2 5 3" xfId="25916" xr:uid="{E2E06078-8ECA-4F87-8102-E8DD55B6CF98}"/>
    <cellStyle name="Normalny 13 8 2 5 4" xfId="26615" xr:uid="{5353B641-3552-4659-8BC3-8A89892BFA90}"/>
    <cellStyle name="Normalny 13 8 2 6" xfId="25525" xr:uid="{8969EB14-DB7E-4F02-AF09-693D42C01F8A}"/>
    <cellStyle name="Normalny 13 8 2 6 2" xfId="27178" xr:uid="{1482A2A0-7AFD-4D43-9217-86287685DECC}"/>
    <cellStyle name="Normalny 13 8 2 7" xfId="26174" xr:uid="{1F24EAF3-72CF-4741-8462-182ED52DA115}"/>
    <cellStyle name="Normalny 13 8 2 7 2" xfId="27393" xr:uid="{22AAE83F-1C17-47B3-8AE0-5193434ECF39}"/>
    <cellStyle name="Normalny 13 8 2 8" xfId="26496" xr:uid="{76EB42F6-223D-473B-8BDA-4DB7207E2C8E}"/>
    <cellStyle name="Normalny 13 8 2 9" xfId="27722" xr:uid="{8C52B1FD-8E23-42CA-AA53-8CAA01E15DAC}"/>
    <cellStyle name="Normalny 13 8 3" xfId="2352" xr:uid="{CE50AD00-2D47-4769-B79F-AE0144187A2B}"/>
    <cellStyle name="Normalny 13 8 3 2" xfId="25631" xr:uid="{54FEC44C-2409-4FAC-B240-EB18244F97BF}"/>
    <cellStyle name="Normalny 13 8 3 2 2" xfId="27220" xr:uid="{97BB69F0-85A6-47A7-B257-30875ECBB0BC}"/>
    <cellStyle name="Normalny 13 8 3 3" xfId="25919" xr:uid="{7DDEE965-4EC6-40BB-8FD7-A73AE5A94AD5}"/>
    <cellStyle name="Normalny 13 8 4" xfId="2353" xr:uid="{3FC484FE-9419-4FB8-A4C7-4864F2A3270E}"/>
    <cellStyle name="Normalny 13 8 4 2" xfId="3016" xr:uid="{BA74F6CC-DD90-488B-B8ED-9D5A51B41F38}"/>
    <cellStyle name="Normalny 13 8 4 2 2" xfId="26433" xr:uid="{894145A4-7C86-4C35-9F20-DA1104E6AEE1}"/>
    <cellStyle name="Normalny 13 8 4 2 2 2" xfId="27651" xr:uid="{D7C09772-3654-4E51-A961-6FBD11C56853}"/>
    <cellStyle name="Normalny 13 8 4 2 3" xfId="26100" xr:uid="{080A5264-805E-4B4B-A02E-C5C9AEB8B32F}"/>
    <cellStyle name="Normalny 13 8 4 2 4" xfId="26755" xr:uid="{443529C3-BB1C-4DBA-8210-AEA6D2C4C5E6}"/>
    <cellStyle name="Normalny 13 8 4 3" xfId="25691" xr:uid="{D555994E-E26B-4E93-96A1-D04A2FF92482}"/>
    <cellStyle name="Normalny 13 8 4 3 2" xfId="27272" xr:uid="{579BC079-D25A-4207-A414-F8D0FCCF2A69}"/>
    <cellStyle name="Normalny 13 8 4 4" xfId="26296" xr:uid="{1C6D3526-58F7-4D61-B865-17EB72B79186}"/>
    <cellStyle name="Normalny 13 8 4 4 2" xfId="27514" xr:uid="{C1F7EFE7-E035-42FB-9992-BA4A22BFD3F7}"/>
    <cellStyle name="Normalny 13 8 4 5" xfId="26618" xr:uid="{E80A6494-6DDC-4CFD-8E3F-21C5AC391176}"/>
    <cellStyle name="Normalny 13 8 5" xfId="3012" xr:uid="{BCAAC607-CE06-488C-B4C6-F8ECEA90BB6B}"/>
    <cellStyle name="Normalny 13 8 5 2" xfId="26096" xr:uid="{20295B57-1342-447F-9478-CBAE8C50E61B}"/>
    <cellStyle name="Normalny 13 8 5 2 2" xfId="27350" xr:uid="{3D49CB29-AC9B-4850-9033-E0FF695FEB9B}"/>
    <cellStyle name="Normalny 13 8 5 3" xfId="26429" xr:uid="{8D824AE3-7B91-4C71-8230-BF8A412E681F}"/>
    <cellStyle name="Normalny 13 8 5 3 2" xfId="27647" xr:uid="{EA9AB585-BF64-4C4C-805B-2B54B2FDDFC9}"/>
    <cellStyle name="Normalny 13 8 5 4" xfId="25749" xr:uid="{B81CE306-B46B-42FA-BFBA-79D47146BFFD}"/>
    <cellStyle name="Normalny 13 8 5 5" xfId="26751" xr:uid="{5A4E65FC-4B8B-4997-A54C-D6EC5EF2390C}"/>
    <cellStyle name="Normalny 13 8 6" xfId="2346" xr:uid="{7B888486-ED85-44EC-827B-B915AEED30A3}"/>
    <cellStyle name="Normalny 13 8 6 2" xfId="26292" xr:uid="{67175F54-E098-4A41-BD4C-C9DF0EDAB37C}"/>
    <cellStyle name="Normalny 13 8 6 2 2" xfId="27510" xr:uid="{E439D238-6FBA-48EA-9B0E-20C4187A8D76}"/>
    <cellStyle name="Normalny 13 8 6 3" xfId="25915" xr:uid="{67CD8EBF-D17C-46D1-AC53-CBDA2D8C7481}"/>
    <cellStyle name="Normalny 13 8 6 4" xfId="26614" xr:uid="{3E9ACBE3-C842-4ED4-9B44-5297778B17CA}"/>
    <cellStyle name="Normalny 13 8 7" xfId="25524" xr:uid="{FF03DB66-95C5-43A8-B283-160A73F9786E}"/>
    <cellStyle name="Normalny 13 8 7 2" xfId="27177" xr:uid="{69593BCA-F148-4860-9E1B-D6E6C2B67A88}"/>
    <cellStyle name="Normalny 13 8 8" xfId="26173" xr:uid="{B3A7FC5F-CF78-47A6-BF79-C12CB6DEEFFA}"/>
    <cellStyle name="Normalny 13 8 8 2" xfId="27392" xr:uid="{6658D09E-337B-4CFC-AB68-A69618DA09F0}"/>
    <cellStyle name="Normalny 13 8 9" xfId="26495" xr:uid="{CA528BDD-5ED9-4A26-91A4-23303E9E98F3}"/>
    <cellStyle name="Normalny 13 8_CHP" xfId="2354" xr:uid="{F9B091BF-7F4C-4CF1-85DC-93543680A2B3}"/>
    <cellStyle name="Normalny 13 9" xfId="1220" xr:uid="{00000000-0005-0000-0000-0000C6040000}"/>
    <cellStyle name="Normalny 13 9 2" xfId="2356" xr:uid="{DEBE36D2-5E85-495C-BCA8-821F82858638}"/>
    <cellStyle name="Normalny 13 9 2 2" xfId="2357" xr:uid="{CB5615F3-D46E-454B-A266-4E22D2EB4F58}"/>
    <cellStyle name="Normalny 13 9 2 2 2" xfId="3018" xr:uid="{E58F774B-46B8-4187-A9D7-25941CAA8EF1}"/>
    <cellStyle name="Normalny 13 9 2 2 2 2" xfId="26435" xr:uid="{361FE754-A449-4AA1-B13B-D929127F31AE}"/>
    <cellStyle name="Normalny 13 9 2 2 2 2 2" xfId="27653" xr:uid="{E49B2425-5B98-4428-AF37-9DA5BC9C5AC1}"/>
    <cellStyle name="Normalny 13 9 2 2 2 3" xfId="26102" xr:uid="{89F49455-A33D-4E94-B3A1-2372EA79F660}"/>
    <cellStyle name="Normalny 13 9 2 2 2 4" xfId="26757" xr:uid="{0523B40C-08AE-412C-8353-E7FD86E32F5D}"/>
    <cellStyle name="Normalny 13 9 2 2 3" xfId="25922" xr:uid="{89A5CFDE-F049-4E0E-8367-B31F0E8E3510}"/>
    <cellStyle name="Normalny 13 9 2 2 3 2" xfId="27308" xr:uid="{7CD11DC0-6E0D-43BF-90C8-B7D83549D5A2}"/>
    <cellStyle name="Normalny 13 9 2 2 4" xfId="26298" xr:uid="{5DF82AE8-A47B-464D-8CFC-6B423F9E15EB}"/>
    <cellStyle name="Normalny 13 9 2 2 4 2" xfId="27516" xr:uid="{0FCB018B-7472-4418-B232-52511962BC13}"/>
    <cellStyle name="Normalny 13 9 2 2 5" xfId="25774" xr:uid="{1580C190-7675-4C7F-B644-BA6D67D1EED0}"/>
    <cellStyle name="Normalny 13 9 2 2 6" xfId="26620" xr:uid="{4151A023-EDB7-408F-BC24-380C50163CD2}"/>
    <cellStyle name="Normalny 13 9 2 3" xfId="2358" xr:uid="{26831927-C913-4CE1-BA76-EA5BD48D3E56}"/>
    <cellStyle name="Normalny 13 9 2 4" xfId="25633" xr:uid="{51883706-A2A7-4345-9985-8CD67AFFC0D1}"/>
    <cellStyle name="Normalny 13 9 2 4 2" xfId="25921" xr:uid="{6372265F-3FCD-4D84-ABCF-A0E550776732}"/>
    <cellStyle name="Normalny 13 9 2 4 3" xfId="27222" xr:uid="{235B8F17-6419-4F8C-AC86-65A0F7E1B6B9}"/>
    <cellStyle name="Normalny 13 9 3" xfId="2359" xr:uid="{09C310AA-08B8-4894-9688-A5637B38287C}"/>
    <cellStyle name="Normalny 13 9 3 2" xfId="3019" xr:uid="{6C4FAC7F-7C9F-4A0A-A3A4-770F52CE2A93}"/>
    <cellStyle name="Normalny 13 9 3 2 2" xfId="26436" xr:uid="{6E6AFCEE-A1AB-453F-9192-B105A5C9E1FD}"/>
    <cellStyle name="Normalny 13 9 3 2 2 2" xfId="27654" xr:uid="{C78E97E0-B997-43F8-BB80-CB87543BDC1F}"/>
    <cellStyle name="Normalny 13 9 3 2 3" xfId="26103" xr:uid="{A6483117-2F08-4FED-88A4-9A245EA99635}"/>
    <cellStyle name="Normalny 13 9 3 2 4" xfId="26758" xr:uid="{3A74472E-EAEA-4B59-82B3-AC0364871C6E}"/>
    <cellStyle name="Normalny 13 9 3 3" xfId="25693" xr:uid="{B8D9FD58-DC2D-4761-85EB-BDAE905033CB}"/>
    <cellStyle name="Normalny 13 9 3 3 2" xfId="27274" xr:uid="{36A773EE-6F7B-44BF-A697-01241E40B24A}"/>
    <cellStyle name="Normalny 13 9 3 4" xfId="26299" xr:uid="{F12C31CF-FB50-4C8F-A144-5C2B180A7778}"/>
    <cellStyle name="Normalny 13 9 3 4 2" xfId="27517" xr:uid="{C57F91C7-085E-47F3-9FE9-432224EF4EA2}"/>
    <cellStyle name="Normalny 13 9 3 5" xfId="26621" xr:uid="{A4137E20-ECFD-4668-B120-9596062F7DF1}"/>
    <cellStyle name="Normalny 13 9 4" xfId="3017" xr:uid="{3384993B-8F78-4060-93FA-1662575E1C51}"/>
    <cellStyle name="Normalny 13 9 4 2" xfId="26101" xr:uid="{02653CC9-F525-42C1-9A6E-96DF75D3D5D2}"/>
    <cellStyle name="Normalny 13 9 4 2 2" xfId="27352" xr:uid="{0EE8EAD0-ED66-4AB3-B492-3E3ECD308DCE}"/>
    <cellStyle name="Normalny 13 9 4 3" xfId="26434" xr:uid="{67A680DA-41A0-4822-A695-C6D8A1841C46}"/>
    <cellStyle name="Normalny 13 9 4 3 2" xfId="27652" xr:uid="{B5AB074E-6A22-4572-B4E6-01E247A5BCA1}"/>
    <cellStyle name="Normalny 13 9 4 4" xfId="25751" xr:uid="{E8D4EC8B-20DF-4C8C-9E4E-8D879837BC78}"/>
    <cellStyle name="Normalny 13 9 4 5" xfId="26756" xr:uid="{451D64F8-185F-4805-A53F-F6B7A37FA524}"/>
    <cellStyle name="Normalny 13 9 5" xfId="2355" xr:uid="{14E988B7-D7D2-4652-B8A2-9CB10C1537E7}"/>
    <cellStyle name="Normalny 13 9 5 2" xfId="26297" xr:uid="{62D276E1-1843-4A05-A18D-117DDF8B9925}"/>
    <cellStyle name="Normalny 13 9 5 2 2" xfId="27515" xr:uid="{831FF872-0D84-429F-A9D0-DA98F13EC173}"/>
    <cellStyle name="Normalny 13 9 5 3" xfId="25920" xr:uid="{AD8B165B-633C-4926-A4E1-4791B2F2BD84}"/>
    <cellStyle name="Normalny 13 9 5 4" xfId="26619" xr:uid="{B82269CF-3E4E-479A-839D-E87188C39F5A}"/>
    <cellStyle name="Normalny 13 9 6" xfId="25526" xr:uid="{D07BD3BA-BDEF-4AB2-A717-C69F625D8942}"/>
    <cellStyle name="Normalny 13 9 6 2" xfId="27179" xr:uid="{F186D88F-5B8E-426B-8E24-5F96762C2C99}"/>
    <cellStyle name="Normalny 13 9 7" xfId="26175" xr:uid="{10E0CFD5-5E33-4B52-9D92-679956CF750C}"/>
    <cellStyle name="Normalny 13 9 7 2" xfId="27394" xr:uid="{771007A8-6C48-43D6-B3BC-AE848A68013C}"/>
    <cellStyle name="Normalny 13 9 8" xfId="26497" xr:uid="{8B826352-AABC-437B-9B38-058A82354F95}"/>
    <cellStyle name="Normalny 13 9 9" xfId="27723" xr:uid="{363C2D58-BC3E-4B6B-BE84-D6DC889D9DC3}"/>
    <cellStyle name="Normalny 13_CHP" xfId="2360" xr:uid="{8E10E03B-1C65-4658-82ED-9B7F58B7F3D1}"/>
    <cellStyle name="Normalny 14" xfId="1221" xr:uid="{00000000-0005-0000-0000-0000C7040000}"/>
    <cellStyle name="Normalny 14 10" xfId="26176" xr:uid="{7DA6C7C5-5E21-49DA-943C-1888511D498C}"/>
    <cellStyle name="Normalny 14 2" xfId="1222" xr:uid="{00000000-0005-0000-0000-0000C8040000}"/>
    <cellStyle name="Normalny 14 2 2" xfId="1223" xr:uid="{00000000-0005-0000-0000-0000C9040000}"/>
    <cellStyle name="Normalny 14 2 2 2" xfId="1224" xr:uid="{00000000-0005-0000-0000-0000CA040000}"/>
    <cellStyle name="Normalny 14 2 2 2 2" xfId="2365" xr:uid="{6C60A2A7-92E5-45DE-83C8-A2284519AD45}"/>
    <cellStyle name="Normalny 14 2 2 2 3" xfId="2364" xr:uid="{5AD3CB26-BB93-48B1-8F32-B14C794C72D1}"/>
    <cellStyle name="Normalny 14 2 2 3" xfId="1225" xr:uid="{00000000-0005-0000-0000-0000CB040000}"/>
    <cellStyle name="Normalny 14 2 2 3 2" xfId="2367" xr:uid="{24C95E20-9B25-49EA-B4EF-0626EA43244B}"/>
    <cellStyle name="Normalny 14 2 2 3 3" xfId="2366" xr:uid="{4EB3A373-8785-46B5-B8C9-C6CD0750FC8B}"/>
    <cellStyle name="Normalny 14 2 2 4" xfId="2368" xr:uid="{E7FCACCE-440F-4B25-85FD-59AC807E2343}"/>
    <cellStyle name="Normalny 14 2 2 4 2" xfId="2369" xr:uid="{93258F30-C21A-4CD1-876E-42AA614AE9A4}"/>
    <cellStyle name="Normalny 14 2 2 5" xfId="2370" xr:uid="{9B2B611B-8EE6-4AA3-945B-FC01553BAFF3}"/>
    <cellStyle name="Normalny 14 2 2 6" xfId="2363" xr:uid="{5EE3DB52-D2D2-45D2-96F8-ABBC79B000E0}"/>
    <cellStyle name="Normalny 14 2 2_CHP" xfId="2371" xr:uid="{567C65A8-0735-44D7-BACF-2EF2A91FE6DA}"/>
    <cellStyle name="Normalny 14 2 3" xfId="1226" xr:uid="{00000000-0005-0000-0000-0000CC040000}"/>
    <cellStyle name="Normalny 14 2 3 2" xfId="2373" xr:uid="{442380D3-ECAD-40BA-B2F7-2701EE93219B}"/>
    <cellStyle name="Normalny 14 2 3 3" xfId="2372" xr:uid="{98659CCA-76C4-473D-A85B-52FD3D72031A}"/>
    <cellStyle name="Normalny 14 2 4" xfId="1227" xr:uid="{00000000-0005-0000-0000-0000CD040000}"/>
    <cellStyle name="Normalny 14 2 4 2" xfId="2375" xr:uid="{4B806713-92AD-4623-84F0-8EE86AE8B997}"/>
    <cellStyle name="Normalny 14 2 4 3" xfId="2374" xr:uid="{7DB03AC7-A1A7-4643-8097-172AC63FD60C}"/>
    <cellStyle name="Normalny 14 2 5" xfId="2376" xr:uid="{5D9B47E9-FD57-4503-871B-ED4CC87643B0}"/>
    <cellStyle name="Normalny 14 2 6" xfId="2362" xr:uid="{AE02D0D5-8E42-4DB4-892E-F60F614B2DA0}"/>
    <cellStyle name="Normalny 14 2_MocNettoER" xfId="2377" xr:uid="{40E74D07-5562-49C6-A08D-66447D53E108}"/>
    <cellStyle name="Normalny 14 3" xfId="1228" xr:uid="{00000000-0005-0000-0000-0000CE040000}"/>
    <cellStyle name="Normalny 14 3 2" xfId="2379" xr:uid="{A738EB92-A7EE-4A93-A569-2154A247659A}"/>
    <cellStyle name="Normalny 14 3 3" xfId="2380" xr:uid="{FFE8A327-32D5-4CC1-AC0F-4670269B2040}"/>
    <cellStyle name="Normalny 14 3 3 2" xfId="2381" xr:uid="{D58E412C-54B3-4AED-8D46-FAE211882266}"/>
    <cellStyle name="Normalny 14 3 4" xfId="2378" xr:uid="{573FD77F-5C2B-4494-8E53-9B2FD6BC8428}"/>
    <cellStyle name="Normalny 14 4" xfId="1229" xr:uid="{00000000-0005-0000-0000-0000CF040000}"/>
    <cellStyle name="Normalny 14 4 2" xfId="2383" xr:uid="{23AF1EDB-67B4-4596-90B8-2817BBB3A734}"/>
    <cellStyle name="Normalny 14 4 3" xfId="2382" xr:uid="{607416FF-5F1D-451C-A5AD-D06BBB3658B5}"/>
    <cellStyle name="Normalny 14 5" xfId="1230" xr:uid="{00000000-0005-0000-0000-0000D0040000}"/>
    <cellStyle name="Normalny 14 5 2" xfId="2385" xr:uid="{4BD392F7-CDC7-4076-AFEF-C38D4B3A341E}"/>
    <cellStyle name="Normalny 14 5 3" xfId="2384" xr:uid="{1A592CA6-94A7-4E84-849A-F6C325D98E2F}"/>
    <cellStyle name="Normalny 14 6" xfId="2386" xr:uid="{73BE2BBA-72E2-4985-B8FB-68A5E15C308C}"/>
    <cellStyle name="Normalny 14 6 2" xfId="2387" xr:uid="{61A829EC-5BBB-4140-9FE6-0E14510D7BEA}"/>
    <cellStyle name="Normalny 14 6 3" xfId="3021" xr:uid="{C0B7DD2A-1A7F-44E9-BCE8-45B1E88B7F9C}"/>
    <cellStyle name="Normalny 14 6 4" xfId="3020" xr:uid="{29442E73-8900-4639-AEB3-76175D9FC21A}"/>
    <cellStyle name="Normalny 14 6 5" xfId="25923" xr:uid="{E1B8AC17-F369-4768-90EB-A0A91B038137}"/>
    <cellStyle name="Normalny 14 7" xfId="2388" xr:uid="{6D2429A5-A43C-49F1-8724-617AF178D205}"/>
    <cellStyle name="Normalny 14 8" xfId="2361" xr:uid="{07EFEEB4-A054-4847-A0CA-780E0C982334}"/>
    <cellStyle name="Normalny 14 9" xfId="25779" xr:uid="{5480C13F-38EC-44FE-A68D-19F9A4B2CC6E}"/>
    <cellStyle name="Normalny 14_CHP" xfId="2389" xr:uid="{1F023D69-C87C-4B5E-AD4E-EBE0BF143A1D}"/>
    <cellStyle name="Normalny 15" xfId="1231" xr:uid="{00000000-0005-0000-0000-0000D1040000}"/>
    <cellStyle name="Normalny 15 10" xfId="2390" xr:uid="{E7856D6F-DD14-4410-8A5B-82FF67A3FB2C}"/>
    <cellStyle name="Normalny 15 2" xfId="1232" xr:uid="{00000000-0005-0000-0000-0000D2040000}"/>
    <cellStyle name="Normalny 15 2 2" xfId="2392" xr:uid="{2085A5BF-EF13-437B-BFEE-CD3D60FE6052}"/>
    <cellStyle name="Normalny 15 2 3" xfId="2391" xr:uid="{7A91A2E8-6B00-4615-87F3-37AF87AC5AE3}"/>
    <cellStyle name="Normalny 15 3" xfId="1233" xr:uid="{00000000-0005-0000-0000-0000D3040000}"/>
    <cellStyle name="Normalny 15 3 2" xfId="3022" xr:uid="{7913E368-E1C2-42AB-86B0-C6C5EB7111E9}"/>
    <cellStyle name="Normalny 15 3 3" xfId="2393" xr:uid="{2C197E95-BA47-4BEB-B46A-D3AE9EA3B9CB}"/>
    <cellStyle name="Normalny 15 4" xfId="1234" xr:uid="{00000000-0005-0000-0000-0000D4040000}"/>
    <cellStyle name="Normalny 15 4 2" xfId="3023" xr:uid="{023A9893-129B-41AE-B967-B0D3B996C77D}"/>
    <cellStyle name="Normalny 15 5" xfId="1235" xr:uid="{00000000-0005-0000-0000-0000D5040000}"/>
    <cellStyle name="Normalny 15 5 2" xfId="3024" xr:uid="{BC5C4466-CBCC-4545-AC36-AA39B1E7BAF6}"/>
    <cellStyle name="Normalny 15 6" xfId="1236" xr:uid="{00000000-0005-0000-0000-0000D6040000}"/>
    <cellStyle name="Normalny 15 6 2" xfId="3025" xr:uid="{EAB149A8-9028-47AB-9415-D0D36BDBD706}"/>
    <cellStyle name="Normalny 15 7" xfId="1237" xr:uid="{00000000-0005-0000-0000-0000D7040000}"/>
    <cellStyle name="Normalny 15 7 2" xfId="3026" xr:uid="{8BFD6FC8-F011-4406-B94D-2DEE7593A13F}"/>
    <cellStyle name="Normalny 15 8" xfId="1238" xr:uid="{00000000-0005-0000-0000-0000D8040000}"/>
    <cellStyle name="Normalny 15 8 2" xfId="3027" xr:uid="{9C0E56B2-7D6A-4B13-AFB0-59E9EEBD0E2D}"/>
    <cellStyle name="Normalny 15 9" xfId="1239" xr:uid="{00000000-0005-0000-0000-0000D9040000}"/>
    <cellStyle name="Normalny 15 9 2" xfId="3028" xr:uid="{C4CD0F6B-0594-40B2-9F2C-E66DE77CC33F}"/>
    <cellStyle name="Normalny 15_COM_BND" xfId="2394" xr:uid="{CACD7705-CA2D-41B8-956D-15B21E0775FA}"/>
    <cellStyle name="Normalny 16" xfId="1240" xr:uid="{00000000-0005-0000-0000-0000DA040000}"/>
    <cellStyle name="Normalny 16 2" xfId="1241" xr:uid="{00000000-0005-0000-0000-0000DB040000}"/>
    <cellStyle name="Normalny 16 2 2" xfId="2397" xr:uid="{5A3921A2-0AA5-44F0-B47A-BBC18C99A847}"/>
    <cellStyle name="Normalny 16 2 3" xfId="2396" xr:uid="{758D2D29-72FA-4695-82D4-C053FC750D06}"/>
    <cellStyle name="Normalny 16 3" xfId="1242" xr:uid="{00000000-0005-0000-0000-0000DC040000}"/>
    <cellStyle name="Normalny 16 3 2" xfId="2399" xr:uid="{EE6AA3EF-F0FA-45EA-BDAF-E2CFF0747E54}"/>
    <cellStyle name="Normalny 16 3 3" xfId="2398" xr:uid="{B8F865C9-684B-451A-ADE6-759A3D0EAC6A}"/>
    <cellStyle name="Normalny 16 4" xfId="2400" xr:uid="{0303ED02-0E6F-4F2D-B9CF-4EC4899CFC06}"/>
    <cellStyle name="Normalny 16 4 2" xfId="2401" xr:uid="{9262639A-E152-4A63-BB94-9651B2B27B38}"/>
    <cellStyle name="Normalny 16 5" xfId="2402" xr:uid="{28F7128D-9259-4898-B604-5231481C1A91}"/>
    <cellStyle name="Normalny 16 6" xfId="2395" xr:uid="{E2F165D6-1349-4C76-9BA7-603B1B4D2197}"/>
    <cellStyle name="Normalny 16_CHP" xfId="2403" xr:uid="{57A9CB65-2D9B-4142-847F-C184257449F2}"/>
    <cellStyle name="Normalny 17" xfId="1243" xr:uid="{00000000-0005-0000-0000-0000DD040000}"/>
    <cellStyle name="Normalny 17 2" xfId="2405" xr:uid="{DE489647-DCB9-41B8-9F6D-1F4E0B4B05EE}"/>
    <cellStyle name="Normalny 17 3" xfId="2404" xr:uid="{1CB4DFC9-C82A-4234-B704-1769F432949D}"/>
    <cellStyle name="Normalny 18" xfId="1244" xr:uid="{00000000-0005-0000-0000-0000DE040000}"/>
    <cellStyle name="Normalny 18 2" xfId="2407" xr:uid="{9B147495-8B58-45DF-AD13-FED1BBB85661}"/>
    <cellStyle name="Normalny 18 2 2" xfId="2408" xr:uid="{5A9FE0DA-6926-4879-8008-7027A0587F24}"/>
    <cellStyle name="Normalny 18 3" xfId="2409" xr:uid="{6D18ACE9-3546-43E4-86F2-C6DD53383B38}"/>
    <cellStyle name="Normalny 18 3 2" xfId="2410" xr:uid="{A45D5B9C-68D6-4E8B-8769-B33DD4B46D85}"/>
    <cellStyle name="Normalny 18 4" xfId="2411" xr:uid="{8A946D33-D71D-48AF-8D2F-9681908914E1}"/>
    <cellStyle name="Normalny 18 5" xfId="2406" xr:uid="{899DEEB2-39FF-4197-BD15-C9447946909E}"/>
    <cellStyle name="Normalny 18_CHP" xfId="2412" xr:uid="{617FF8FF-BEE0-4052-A177-50497017066A}"/>
    <cellStyle name="Normalny 19" xfId="1245" xr:uid="{00000000-0005-0000-0000-0000DF040000}"/>
    <cellStyle name="Normalny 2" xfId="1246" xr:uid="{00000000-0005-0000-0000-0000E0040000}"/>
    <cellStyle name="Normalny 2 10" xfId="1247" xr:uid="{00000000-0005-0000-0000-0000E1040000}"/>
    <cellStyle name="Normalny 2 11" xfId="25527" xr:uid="{B265AC32-50C3-47A0-8C0C-65C6E570A0CA}"/>
    <cellStyle name="Normalny 2 12" xfId="25427" xr:uid="{385C48D9-A4A4-40AB-8921-177538468FE3}"/>
    <cellStyle name="Normalny 2 2" xfId="1248" xr:uid="{00000000-0005-0000-0000-0000E2040000}"/>
    <cellStyle name="Normalny 2 2 2" xfId="2414" xr:uid="{7D639468-D13E-461A-8D72-00D976142F6D}"/>
    <cellStyle name="Normalny 2 2 2 2" xfId="25638" xr:uid="{E5DA4822-95F9-47AA-8623-24A394B3E290}"/>
    <cellStyle name="Normalny 2 2 2 2 2" xfId="25924" xr:uid="{EF17D028-D2ED-44CD-A53D-FCCBFB117F12}"/>
    <cellStyle name="Normalny 2 2 2 2 3" xfId="27225" xr:uid="{A2ABDAAD-4760-431D-B98B-224724504D55}"/>
    <cellStyle name="Normalny 2 2 3" xfId="2413" xr:uid="{520A1B19-F55A-4E2F-8AEB-74AF59320D1F}"/>
    <cellStyle name="Normalny 2 3" xfId="1249" xr:uid="{00000000-0005-0000-0000-0000E3040000}"/>
    <cellStyle name="Normalny 2 3 2" xfId="2416" xr:uid="{4BB0F1ED-8DA3-4738-9779-5B9DDC0D6783}"/>
    <cellStyle name="Normalny 2 3 3" xfId="2415" xr:uid="{B68082B4-8C70-49E7-B5BB-95C6D20223A4}"/>
    <cellStyle name="Normalny 2 4" xfId="1250" xr:uid="{00000000-0005-0000-0000-0000E4040000}"/>
    <cellStyle name="Normalny 2 5" xfId="1251" xr:uid="{00000000-0005-0000-0000-0000E5040000}"/>
    <cellStyle name="Normalny 2 6" xfId="1252" xr:uid="{00000000-0005-0000-0000-0000E6040000}"/>
    <cellStyle name="Normalny 2 7" xfId="1253" xr:uid="{00000000-0005-0000-0000-0000E7040000}"/>
    <cellStyle name="Normalny 2 8" xfId="1254" xr:uid="{00000000-0005-0000-0000-0000E8040000}"/>
    <cellStyle name="Normalny 2 9" xfId="1255" xr:uid="{00000000-0005-0000-0000-0000E9040000}"/>
    <cellStyle name="Normalny 2_COM_BND" xfId="2417" xr:uid="{3BCCE559-DFE5-49E5-A886-133437B87364}"/>
    <cellStyle name="Normalny 20" xfId="1256" xr:uid="{00000000-0005-0000-0000-0000EA040000}"/>
    <cellStyle name="Normalny 20 2" xfId="2418" xr:uid="{50757D9C-5CCA-423B-9473-91C5F5FF753B}"/>
    <cellStyle name="Normalny 20 3" xfId="2419" xr:uid="{EADA439C-A6F7-4E60-9BBD-11BAF53A7455}"/>
    <cellStyle name="Normalny 20 4" xfId="2420" xr:uid="{C5FC3043-927E-47DF-B741-F5B9DC41838B}"/>
    <cellStyle name="Normalny 20 5" xfId="3029" xr:uid="{71618825-5262-41C4-B0AD-5C107FC74E5C}"/>
    <cellStyle name="Normalny 20_CHP" xfId="2421" xr:uid="{33078C4A-A800-47D0-9E56-D1C56E97D5B5}"/>
    <cellStyle name="Normalny 21" xfId="2422" xr:uid="{2719E14B-446C-4448-8608-9970FD871583}"/>
    <cellStyle name="Normalny 21 2" xfId="2423" xr:uid="{ACBDFE9A-8972-47F1-BB8A-3829B2C74FA0}"/>
    <cellStyle name="Normalny 21 3" xfId="2424" xr:uid="{5E1988FC-C5C7-437C-A1CC-101AB78E5F78}"/>
    <cellStyle name="Normalny 21 3 2" xfId="3031" xr:uid="{6CE683E9-B343-418E-8497-CE9D4EA639B8}"/>
    <cellStyle name="Normalny 21 3 2 2" xfId="26438" xr:uid="{88E3C46A-BEBE-4DC5-8FFF-A18F628952B0}"/>
    <cellStyle name="Normalny 21 3 2 2 2" xfId="27656" xr:uid="{9B72193E-77CB-4582-8CAA-87D7AEA26EFD}"/>
    <cellStyle name="Normalny 21 3 2 3" xfId="26105" xr:uid="{9995006B-F062-4B1A-8AD8-8FF8B55BE354}"/>
    <cellStyle name="Normalny 21 3 2 4" xfId="26760" xr:uid="{B4EA3CAA-370F-4B34-8C04-F7CFDE9184CA}"/>
    <cellStyle name="Normalny 21 3 3" xfId="26301" xr:uid="{D9779FD7-C713-4767-B1B9-A8AFC257F454}"/>
    <cellStyle name="Normalny 21 3 3 2" xfId="27519" xr:uid="{4C89759D-1CF8-4FE1-B5E1-02330C14E77D}"/>
    <cellStyle name="Normalny 21 3 4" xfId="25926" xr:uid="{BC8DD8CB-9102-4462-B284-BA635FD886CA}"/>
    <cellStyle name="Normalny 21 3 5" xfId="26623" xr:uid="{DB33D163-4932-4A50-B629-044F684339F5}"/>
    <cellStyle name="Normalny 21 4" xfId="3030" xr:uid="{AAF74FFB-209E-460C-9DCB-9CA27DD9E1C3}"/>
    <cellStyle name="Normalny 21 4 2" xfId="26437" xr:uid="{E4E41FC1-9B94-4235-A038-522E0CEAC3CA}"/>
    <cellStyle name="Normalny 21 4 2 2" xfId="27655" xr:uid="{0729ABE1-D9E3-4943-9C91-4E2BB1864C64}"/>
    <cellStyle name="Normalny 21 4 3" xfId="26104" xr:uid="{1810A439-1C8A-4D48-8349-80D0F4C89DEC}"/>
    <cellStyle name="Normalny 21 4 4" xfId="26759" xr:uid="{CDF8ACF6-956B-45B0-8C16-C94BCBAE2B6C}"/>
    <cellStyle name="Normalny 21 5" xfId="26300" xr:uid="{B24CC13F-CD6D-4744-9992-8E630FB8D812}"/>
    <cellStyle name="Normalny 21 5 2" xfId="27518" xr:uid="{AFFE4CA6-7139-4E2C-BF22-DDA810083D4E}"/>
    <cellStyle name="Normalny 21 6" xfId="25925" xr:uid="{E8AF6BA6-8A9F-4DB0-8E16-2A99D786B840}"/>
    <cellStyle name="Normalny 21 7" xfId="26622" xr:uid="{9A292F87-7DF8-47F7-9C6B-F08A2C938385}"/>
    <cellStyle name="Normalny 22" xfId="2425" xr:uid="{0CE5C851-303C-4294-AD8A-78083503D501}"/>
    <cellStyle name="Normalny 23" xfId="2426" xr:uid="{CFA3CCC4-7103-464A-9FF4-FE3DC30D32AE}"/>
    <cellStyle name="Normalny 24" xfId="2427" xr:uid="{A6144023-0CE4-40D0-8644-21B00FB4FE07}"/>
    <cellStyle name="Normalny 24 2" xfId="2428" xr:uid="{A206029C-D1D3-4749-B4CC-B20111D7F404}"/>
    <cellStyle name="Normalny 25" xfId="2429" xr:uid="{C5F012D4-7BF4-484E-9B40-3AC831AD6B6C}"/>
    <cellStyle name="Normalny 26" xfId="2430" xr:uid="{07DD69D5-D927-4606-82AF-051DD667227E}"/>
    <cellStyle name="Normalny 26 2" xfId="2431" xr:uid="{0E9005AF-CC59-4FA0-A8F4-02D6D2121CD4}"/>
    <cellStyle name="Normalny 26 2 2" xfId="3033" xr:uid="{FC4C55BD-43BA-4AAD-B9CE-354B491056C7}"/>
    <cellStyle name="Normalny 26 2 2 2" xfId="26440" xr:uid="{0BDF2293-780A-485F-B251-82A768C9E7D0}"/>
    <cellStyle name="Normalny 26 2 2 2 2" xfId="27658" xr:uid="{ACBE9A48-44C1-4E8A-853A-5E089551B154}"/>
    <cellStyle name="Normalny 26 2 2 3" xfId="26107" xr:uid="{23F785EA-1C50-4C50-BF0A-7F117E054A41}"/>
    <cellStyle name="Normalny 26 2 2 4" xfId="26762" xr:uid="{E1EB19FA-1A0A-4F2D-9F6E-E80046AB5AC2}"/>
    <cellStyle name="Normalny 26 2 3" xfId="26303" xr:uid="{C59A7BCF-BF03-4CCF-9EE2-5C47B03F51A0}"/>
    <cellStyle name="Normalny 26 2 3 2" xfId="27521" xr:uid="{6385D784-F87C-4A19-9E08-89895035294C}"/>
    <cellStyle name="Normalny 26 2 4" xfId="25928" xr:uid="{2B69AF28-884A-4834-A34E-20F191255D35}"/>
    <cellStyle name="Normalny 26 2 5" xfId="26625" xr:uid="{73D3432B-1FF2-48AC-BC00-865AC0C9A095}"/>
    <cellStyle name="Normalny 26 3" xfId="2432" xr:uid="{1CE23324-07D4-4F6B-BEA4-F15E19DA1F23}"/>
    <cellStyle name="Normalny 26 4" xfId="3032" xr:uid="{6A1DA174-F13B-4E3B-8BE2-E2B64C11C44C}"/>
    <cellStyle name="Normalny 26 4 2" xfId="26439" xr:uid="{D1458053-69FF-41B2-8D52-DE0C4A71375D}"/>
    <cellStyle name="Normalny 26 4 2 2" xfId="27657" xr:uid="{AABF62EC-6EB3-45BB-B4FE-AF56471D791A}"/>
    <cellStyle name="Normalny 26 4 3" xfId="26106" xr:uid="{5D441483-737B-4A55-B4DB-D4F923AD9DFD}"/>
    <cellStyle name="Normalny 26 4 4" xfId="26761" xr:uid="{626D0D4F-E4BB-40D3-8E76-ED3C977596ED}"/>
    <cellStyle name="Normalny 26 5" xfId="26302" xr:uid="{CE67B654-535C-4E68-9AA4-B17F20266A22}"/>
    <cellStyle name="Normalny 26 5 2" xfId="27520" xr:uid="{BCF092EE-A7B7-42D6-A0E6-C0DC412E2A12}"/>
    <cellStyle name="Normalny 26 6" xfId="25927" xr:uid="{6952E4E8-AA7D-4E01-B51E-D0B34BAD920F}"/>
    <cellStyle name="Normalny 26 7" xfId="26624" xr:uid="{D5D9626E-749B-4D73-A3BE-4141D9FFE29E}"/>
    <cellStyle name="Normalny 27" xfId="2433" xr:uid="{6F2C40E9-68A9-4367-B951-FBDAA24198DB}"/>
    <cellStyle name="Normalny 27 2" xfId="3034" xr:uid="{D01A2185-007A-4BBD-AA6B-F9595DFAF3C1}"/>
    <cellStyle name="Normalny 27 2 2" xfId="26441" xr:uid="{31D95569-338D-462B-BE15-63BBE4042E36}"/>
    <cellStyle name="Normalny 27 2 2 2" xfId="27659" xr:uid="{7B363DBF-0F1C-4616-BEB8-BB49B4DA8C9C}"/>
    <cellStyle name="Normalny 27 2 3" xfId="26108" xr:uid="{C24CAAA0-B1DA-4B63-90AC-11A241B68A16}"/>
    <cellStyle name="Normalny 27 2 4" xfId="26763" xr:uid="{4D73B7F8-C2A0-41C5-8EF0-60902630AA2C}"/>
    <cellStyle name="Normalny 27 3" xfId="26304" xr:uid="{E0C881A0-AE29-48F1-9B52-1328B61EC976}"/>
    <cellStyle name="Normalny 27 3 2" xfId="27522" xr:uid="{9E1AA1F9-7DE0-4C7F-AF17-5428422B67BB}"/>
    <cellStyle name="Normalny 27 4" xfId="25929" xr:uid="{FC52DAC3-66A0-4701-9337-1CDE2F6FE933}"/>
    <cellStyle name="Normalny 27 5" xfId="26626" xr:uid="{86385DAA-EB70-4246-B477-8C4FAA870262}"/>
    <cellStyle name="Normalny 28" xfId="2434" xr:uid="{5A430FE4-241E-4D1B-83B7-5DE96CF50D04}"/>
    <cellStyle name="Normalny 29" xfId="2435" xr:uid="{8C24A4F5-1B91-4505-95AA-D461E626A29E}"/>
    <cellStyle name="Normalny 29 2" xfId="3035" xr:uid="{6725CDD7-AA7D-48E5-8652-1D9FAC4B2826}"/>
    <cellStyle name="Normalny 29 2 2" xfId="26442" xr:uid="{9D4C40C0-07D5-4945-8E79-1835E5431F23}"/>
    <cellStyle name="Normalny 29 2 2 2" xfId="27660" xr:uid="{BC822376-4817-44AF-A676-0C9046299FAB}"/>
    <cellStyle name="Normalny 29 2 3" xfId="26109" xr:uid="{D65E0066-29AD-4818-96E2-AE696299D881}"/>
    <cellStyle name="Normalny 29 2 4" xfId="26764" xr:uid="{F33F8B86-DE5E-4302-A487-ED0BF453B334}"/>
    <cellStyle name="Normalny 29 3" xfId="26305" xr:uid="{53E54F0D-EAB2-4DFC-8ECF-12C494C78DAF}"/>
    <cellStyle name="Normalny 29 3 2" xfId="27523" xr:uid="{3923C542-9849-422B-95CC-87160D6D6DBB}"/>
    <cellStyle name="Normalny 29 4" xfId="25930" xr:uid="{703E99FC-301F-43E3-9993-81C249952E8D}"/>
    <cellStyle name="Normalny 29 5" xfId="26627" xr:uid="{325660B2-B72A-420E-BFE6-C4565AA0B6D5}"/>
    <cellStyle name="Normalny 3" xfId="1257" xr:uid="{00000000-0005-0000-0000-0000EB040000}"/>
    <cellStyle name="Normalny 3 2" xfId="3037" xr:uid="{F6C72610-A88D-4C37-8BD3-F15D51D9E3A4}"/>
    <cellStyle name="Normalny 3 2 2" xfId="3038" xr:uid="{A9481B64-0529-4B1F-921E-F5972A292FC7}"/>
    <cellStyle name="Normalny 3 2 3" xfId="3039" xr:uid="{0CE83A62-F710-4FD5-AA76-1DB993BC950F}"/>
    <cellStyle name="Normalny 3 2 4" xfId="25637" xr:uid="{CB305403-454C-43D8-B3C4-CDF1208B8BD2}"/>
    <cellStyle name="Normalny 3 2 4 2" xfId="26110" xr:uid="{A6F734DA-91EA-4EE5-B9D5-F63C9C16EB38}"/>
    <cellStyle name="Normalny 3 2 4 3" xfId="27224" xr:uid="{04AADBFF-3E14-4135-8D8F-5A49E26A829E}"/>
    <cellStyle name="Normalny 3 3" xfId="3036" xr:uid="{10D0506B-2C43-4639-93D4-EF0491EB0831}"/>
    <cellStyle name="Normalny 30" xfId="2436" xr:uid="{1D0639B3-2F9F-4086-AF04-25C5B4D70660}"/>
    <cellStyle name="Normalny 30 2" xfId="3040" xr:uid="{DBD81ABB-B795-419A-8659-75916ABAA6EA}"/>
    <cellStyle name="Normalny 30 2 2" xfId="26443" xr:uid="{E3A89931-1070-4938-BC64-A08BE5460E9E}"/>
    <cellStyle name="Normalny 30 2 2 2" xfId="27661" xr:uid="{868ECCE8-6C58-4811-8B6C-0662D0AEAF9D}"/>
    <cellStyle name="Normalny 30 2 3" xfId="26111" xr:uid="{DD3C8EA7-B190-42EE-B942-B021D7E333B7}"/>
    <cellStyle name="Normalny 30 2 4" xfId="26765" xr:uid="{5DF1DD80-66AD-436B-93B7-32F3D39988F8}"/>
    <cellStyle name="Normalny 30 3" xfId="26306" xr:uid="{F5DDA37A-4873-4584-922A-2360445E039E}"/>
    <cellStyle name="Normalny 30 3 2" xfId="27524" xr:uid="{6E891AE9-D773-4499-B377-98611DB5FD3F}"/>
    <cellStyle name="Normalny 30 4" xfId="25931" xr:uid="{FEC70290-6FA5-45A0-A478-3856458648BE}"/>
    <cellStyle name="Normalny 30 5" xfId="26628" xr:uid="{3A10EFEB-DF5A-4791-8390-C544BC3532A7}"/>
    <cellStyle name="Normalny 31" xfId="2437" xr:uid="{40EE9338-5427-42B1-A515-5BB9785280A0}"/>
    <cellStyle name="Normalny 31 2" xfId="3041" xr:uid="{7ED6491D-7FA3-401D-BF56-EA1A4250F666}"/>
    <cellStyle name="Normalny 31 2 2" xfId="26444" xr:uid="{853B2CFB-4AE4-47B1-B7BF-FF9DE37F60E8}"/>
    <cellStyle name="Normalny 31 2 2 2" xfId="27662" xr:uid="{9761D999-6191-423B-B9FF-B257F395B3B2}"/>
    <cellStyle name="Normalny 31 2 3" xfId="26112" xr:uid="{264FFA0F-07C2-4BA2-A9F6-C99746380791}"/>
    <cellStyle name="Normalny 31 2 4" xfId="26766" xr:uid="{0CF067A2-FEB4-4AF8-979D-D90743666AB8}"/>
    <cellStyle name="Normalny 31 3" xfId="26307" xr:uid="{7BAC28BB-F69D-47F2-A6DE-D1FCEB59FE76}"/>
    <cellStyle name="Normalny 31 3 2" xfId="27525" xr:uid="{1656D903-060E-4030-A46A-4DF0FC84E937}"/>
    <cellStyle name="Normalny 31 4" xfId="25932" xr:uid="{113BB16E-E006-45C3-AA34-F9EBE8B28FBF}"/>
    <cellStyle name="Normalny 31 5" xfId="26629" xr:uid="{9BFF7577-CCD9-4BF5-8AD0-09F71109F84A}"/>
    <cellStyle name="Normalny 32" xfId="2438" xr:uid="{B7797C34-D1D4-48BA-8006-2CA9677AB6D7}"/>
    <cellStyle name="Normalny 32 2" xfId="3042" xr:uid="{B434B429-65C0-4809-979D-C7B151FE53CC}"/>
    <cellStyle name="Normalny 32 2 2" xfId="26445" xr:uid="{8257AC2E-8678-49D8-A6DA-0E740BB99148}"/>
    <cellStyle name="Normalny 32 2 2 2" xfId="27663" xr:uid="{EBFE472F-73A2-4399-8E81-3C1DE80081F6}"/>
    <cellStyle name="Normalny 32 2 3" xfId="26113" xr:uid="{2EF60918-A501-4ACD-B692-444847CA7D49}"/>
    <cellStyle name="Normalny 32 2 4" xfId="26767" xr:uid="{54DAE999-0B65-4143-932F-D61208BEFEEB}"/>
    <cellStyle name="Normalny 32 3" xfId="26308" xr:uid="{16F434F6-1DDA-4B34-8BB8-69C24896ACA4}"/>
    <cellStyle name="Normalny 32 3 2" xfId="27526" xr:uid="{54BD1BEF-2E83-4A70-B2DA-954F51F84A7C}"/>
    <cellStyle name="Normalny 32 4" xfId="25933" xr:uid="{B667C431-B6E4-4D6D-9AC1-E1EBC0CF4461}"/>
    <cellStyle name="Normalny 32 5" xfId="26630" xr:uid="{8042FB9A-C10B-4BD6-A229-FF05E9D0E0B8}"/>
    <cellStyle name="Normalny 33" xfId="2439" xr:uid="{E7403A00-CC9F-481B-B68E-36F45C907A4D}"/>
    <cellStyle name="Normalny 33 2" xfId="3043" xr:uid="{E4989F40-9205-4B8A-8971-30AEDF925C29}"/>
    <cellStyle name="Normalny 33 2 2" xfId="26446" xr:uid="{158A9EB9-9541-4CD1-AC09-F3C5EC82D769}"/>
    <cellStyle name="Normalny 33 2 2 2" xfId="27664" xr:uid="{175DEBED-1F02-4312-BF81-3BFFE08153AE}"/>
    <cellStyle name="Normalny 33 2 3" xfId="26114" xr:uid="{65DCCB75-4A52-4D55-9374-D863EE1D888F}"/>
    <cellStyle name="Normalny 33 2 4" xfId="26768" xr:uid="{EF080D7F-ED95-4347-B185-6519AC1A8452}"/>
    <cellStyle name="Normalny 33 3" xfId="26309" xr:uid="{61221755-B1FB-4C3B-8112-9982D2A9F74B}"/>
    <cellStyle name="Normalny 33 3 2" xfId="27527" xr:uid="{6C102E4E-994D-46A8-8E2A-B82B86FF7353}"/>
    <cellStyle name="Normalny 33 4" xfId="25934" xr:uid="{EA878E06-FACE-4CBE-8BF7-E58A5CD0ED17}"/>
    <cellStyle name="Normalny 33 5" xfId="26631" xr:uid="{66A8068A-A0DB-4C94-9825-E2EB61D9C856}"/>
    <cellStyle name="Normalny 34" xfId="2440" xr:uid="{57932778-B9C4-449D-8216-99CCC939548A}"/>
    <cellStyle name="Normalny 34 2" xfId="3044" xr:uid="{6878ED0B-DFFC-4BE4-BB76-F80230FA065B}"/>
    <cellStyle name="Normalny 34 2 2" xfId="26447" xr:uid="{A20A47F9-4D17-420F-B914-54B9ED7104A0}"/>
    <cellStyle name="Normalny 34 2 2 2" xfId="27665" xr:uid="{3561A043-EA3B-403A-A067-CB9E93C954B4}"/>
    <cellStyle name="Normalny 34 2 3" xfId="26115" xr:uid="{C4132CB0-668D-4664-9967-22C8867D4962}"/>
    <cellStyle name="Normalny 34 2 4" xfId="26769" xr:uid="{F37370AC-BD1D-4A3E-8613-A145426588DB}"/>
    <cellStyle name="Normalny 34 3" xfId="26310" xr:uid="{94D26831-B603-4D0D-8BA6-AFC95C20FA26}"/>
    <cellStyle name="Normalny 34 3 2" xfId="27528" xr:uid="{7CD6DD68-4D9C-46A2-8AC1-C0899F81A544}"/>
    <cellStyle name="Normalny 34 4" xfId="25935" xr:uid="{089B21B8-411A-4BC8-9F76-9F99C9DAFB77}"/>
    <cellStyle name="Normalny 34 5" xfId="26632" xr:uid="{E127DE4B-64D4-423A-9874-2C11D228CFB6}"/>
    <cellStyle name="Normalny 35" xfId="2441" xr:uid="{BB0B4971-FFAB-4DA3-9BA6-1ACEC6278216}"/>
    <cellStyle name="Normalny 35 2" xfId="3045" xr:uid="{EF59F708-73D7-4A02-8DDD-E586AE7FA2F3}"/>
    <cellStyle name="Normalny 35 2 2" xfId="26448" xr:uid="{BDD19ACE-139F-42A8-B76E-2738F345B5A1}"/>
    <cellStyle name="Normalny 35 2 2 2" xfId="27666" xr:uid="{F79B2825-848C-4FE0-A909-716C5B55F416}"/>
    <cellStyle name="Normalny 35 2 3" xfId="26116" xr:uid="{94F5268C-7A66-42A6-B6F7-E202096BDA0B}"/>
    <cellStyle name="Normalny 35 2 4" xfId="26770" xr:uid="{2E1771A7-E4D1-44F2-B310-88FFE6ED1B69}"/>
    <cellStyle name="Normalny 35 3" xfId="26311" xr:uid="{984F4CD2-3BCA-48E4-BB45-AB0EFC4F37B7}"/>
    <cellStyle name="Normalny 35 3 2" xfId="27529" xr:uid="{48210A50-B094-4CE8-8BAF-0E621B24CE87}"/>
    <cellStyle name="Normalny 35 4" xfId="25936" xr:uid="{25D8367A-B3FA-4711-8BE5-1672451094B0}"/>
    <cellStyle name="Normalny 35 5" xfId="26633" xr:uid="{0CF94298-9844-4F63-94E5-0FD032DA6D34}"/>
    <cellStyle name="Normalny 36" xfId="2442" xr:uid="{08CEFCBF-B133-4180-BC3F-7980EF7A7E04}"/>
    <cellStyle name="Normalny 36 2" xfId="3046" xr:uid="{2E5646FB-04CF-4119-91EF-8197B7E2F17F}"/>
    <cellStyle name="Normalny 36 2 2" xfId="26449" xr:uid="{230FAF53-0073-4FAA-A0E4-D5309FACB043}"/>
    <cellStyle name="Normalny 36 2 2 2" xfId="27667" xr:uid="{2C010300-CDB7-43A8-82C1-E813BA359DAC}"/>
    <cellStyle name="Normalny 36 2 3" xfId="26117" xr:uid="{88640A5F-AAF7-41D8-934D-73E67757ED56}"/>
    <cellStyle name="Normalny 36 2 4" xfId="26771" xr:uid="{55036141-2B8F-4A16-A3BD-7EDE2EB987F0}"/>
    <cellStyle name="Normalny 36 3" xfId="26312" xr:uid="{E22127C7-7B11-4C8A-980F-EFED38C6A2BB}"/>
    <cellStyle name="Normalny 36 3 2" xfId="27530" xr:uid="{DD589EF0-B1F5-4EC1-87E0-817D61BEDE5B}"/>
    <cellStyle name="Normalny 36 4" xfId="25937" xr:uid="{23875657-4595-4BC1-8564-835F860B1D93}"/>
    <cellStyle name="Normalny 36 5" xfId="26634" xr:uid="{998DA9FE-11E2-476C-9E12-5352E2B22261}"/>
    <cellStyle name="Normalny 37" xfId="2443" xr:uid="{5C4EDB11-03D5-4827-A729-61AF51BE5D63}"/>
    <cellStyle name="Normalny 38" xfId="2444" xr:uid="{7B70DFB7-DD41-42D9-B78F-036BC38F595C}"/>
    <cellStyle name="Normalny 38 2" xfId="3047" xr:uid="{6D0241A6-28C2-4CEA-8A7B-3CAB6C5FDB38}"/>
    <cellStyle name="Normalny 38 2 2" xfId="26450" xr:uid="{4CA150EE-7CC1-42CF-89B6-FE85333FA831}"/>
    <cellStyle name="Normalny 38 2 2 2" xfId="27668" xr:uid="{776DF188-4CC0-426C-A1A8-65A157C2F795}"/>
    <cellStyle name="Normalny 38 2 3" xfId="26118" xr:uid="{C9AC08B5-8EAB-4317-A375-F9D780A5DEE1}"/>
    <cellStyle name="Normalny 38 2 4" xfId="26772" xr:uid="{AF7FFA90-B6D7-4CC1-BC97-9A4E7D999DE3}"/>
    <cellStyle name="Normalny 38 3" xfId="26313" xr:uid="{5B1C00F3-14D9-4E8B-A0A8-0FE4BB42368D}"/>
    <cellStyle name="Normalny 38 3 2" xfId="27531" xr:uid="{E3AEF5E8-EE38-42A1-80EC-51E96D609285}"/>
    <cellStyle name="Normalny 38 4" xfId="25938" xr:uid="{555EE8A4-59FE-4E8B-956A-9C1D810E48F7}"/>
    <cellStyle name="Normalny 38 5" xfId="26635" xr:uid="{2A04945A-50BB-41D6-83D7-E9A3B53DE0B5}"/>
    <cellStyle name="Normalny 39" xfId="2445" xr:uid="{7CB7AAFD-A1A6-4B39-958E-98B9F16A2E1E}"/>
    <cellStyle name="Normalny 39 2" xfId="3048" xr:uid="{1401F00A-B152-4DF9-ADCD-1A1E76A8900D}"/>
    <cellStyle name="Normalny 39 2 2" xfId="26451" xr:uid="{125CE4AF-0A7A-471F-BE14-76461D1146D6}"/>
    <cellStyle name="Normalny 39 2 2 2" xfId="27669" xr:uid="{8C385FAF-9C1A-4913-A1BF-7EE870FD9C1D}"/>
    <cellStyle name="Normalny 39 2 3" xfId="26119" xr:uid="{F271C3E2-8E91-432E-8EAB-C430280A0B96}"/>
    <cellStyle name="Normalny 39 2 4" xfId="26773" xr:uid="{F2BE5FBE-01FA-4391-84B0-E6349ABD367F}"/>
    <cellStyle name="Normalny 39 3" xfId="26314" xr:uid="{2FA343B7-C04E-4577-8000-AC645C0B8CE7}"/>
    <cellStyle name="Normalny 39 3 2" xfId="27532" xr:uid="{B8C7AB28-A4AF-4938-A79F-3443DEC085BB}"/>
    <cellStyle name="Normalny 39 4" xfId="25939" xr:uid="{F2E52A07-D411-4CC3-BF1E-4B9C55699522}"/>
    <cellStyle name="Normalny 39 5" xfId="26636" xr:uid="{C724B59B-281F-45F0-B2A6-31AD68AF492E}"/>
    <cellStyle name="Normalny 4" xfId="1258" xr:uid="{00000000-0005-0000-0000-0000EC040000}"/>
    <cellStyle name="Normalny 4 2" xfId="25642" xr:uid="{641BB38B-9A5B-4740-AAE2-029C5A873AD3}"/>
    <cellStyle name="Normalny 40" xfId="2446" xr:uid="{F26BCF7E-CC11-4E34-A845-E7DE1BF1B65F}"/>
    <cellStyle name="Normalny 41" xfId="2447" xr:uid="{F41CDA92-BF28-4194-A5D8-AE53420B1CB2}"/>
    <cellStyle name="Normalny 41 2" xfId="3049" xr:uid="{DDE194F3-EDBC-4F66-BD2B-4D382DDC665E}"/>
    <cellStyle name="Normalny 41 2 2" xfId="26452" xr:uid="{134EFB02-73C2-43CD-86C5-7578631A55FF}"/>
    <cellStyle name="Normalny 41 2 2 2" xfId="27670" xr:uid="{338F8699-B34C-4F09-AAF2-0CA5DAD56A4E}"/>
    <cellStyle name="Normalny 41 2 3" xfId="26120" xr:uid="{BAD161F4-880C-4C91-8ADE-BAE101F99D27}"/>
    <cellStyle name="Normalny 41 2 4" xfId="26774" xr:uid="{1D17644F-0856-4221-8606-29CAC8583D45}"/>
    <cellStyle name="Normalny 41 3" xfId="26315" xr:uid="{DF9A1977-460E-450C-8ACE-EB445D1199FC}"/>
    <cellStyle name="Normalny 41 3 2" xfId="27533" xr:uid="{3FEE65B4-1088-4C65-A70E-BC8C1CA57B01}"/>
    <cellStyle name="Normalny 41 4" xfId="25940" xr:uid="{FCBBC644-B8DE-4C1A-9306-8F62F024E3EA}"/>
    <cellStyle name="Normalny 41 5" xfId="26637" xr:uid="{C2F5F644-BD3D-4790-AE50-F720BA9FEE9B}"/>
    <cellStyle name="Normalny 42" xfId="2448" xr:uid="{439BE23B-2600-4863-8AB6-E75855B122D4}"/>
    <cellStyle name="Normalny 43" xfId="3102" xr:uid="{5E1C31CD-EC9E-4579-AC95-1F7CBD911ED9}"/>
    <cellStyle name="Normalny 43 2" xfId="27726" xr:uid="{7DBDBFD5-26B0-415D-B075-7187FCE27D98}"/>
    <cellStyle name="Normalny 5" xfId="1259" xr:uid="{00000000-0005-0000-0000-0000ED040000}"/>
    <cellStyle name="Normalny 6" xfId="1260" xr:uid="{00000000-0005-0000-0000-0000EE040000}"/>
    <cellStyle name="Normalny 7" xfId="1261" xr:uid="{00000000-0005-0000-0000-0000EF040000}"/>
    <cellStyle name="Normalny 7 2" xfId="25640" xr:uid="{04121102-A97D-4336-AEF5-1DB730CC7085}"/>
    <cellStyle name="Normalny 7 2 2" xfId="27227" xr:uid="{2531B096-2C91-45A7-B59D-52C2FDE25E60}"/>
    <cellStyle name="Normalny 7 3" xfId="25697" xr:uid="{2A145FA3-D2A0-4FE3-95C0-714FC7F34FA6}"/>
    <cellStyle name="Normalny 7 3 2" xfId="27276" xr:uid="{F48D23F5-B390-442C-832B-B62043126C88}"/>
    <cellStyle name="Normalny 7 4" xfId="25700" xr:uid="{F072D51A-31B5-4EEC-9FD1-F74CB997988B}"/>
    <cellStyle name="Normalny 7 4 2" xfId="27279" xr:uid="{05A7D8C1-A598-492F-B866-5B04C2B190DA}"/>
    <cellStyle name="Normalny 8" xfId="1262" xr:uid="{00000000-0005-0000-0000-0000F0040000}"/>
    <cellStyle name="Normalny 9" xfId="1263" xr:uid="{00000000-0005-0000-0000-0000F1040000}"/>
    <cellStyle name="Note 10" xfId="5332" xr:uid="{9B6E0667-2AD1-4CF7-99D3-FCDFB8F97301}"/>
    <cellStyle name="Note 10 2" xfId="5333" xr:uid="{09A564DB-4844-42E9-A150-66E492BDF8A9}"/>
    <cellStyle name="Note 10 3" xfId="5334" xr:uid="{853A46BB-8C72-41E2-B0FA-6E4550B83BD8}"/>
    <cellStyle name="Note 10 3 2" xfId="5335" xr:uid="{8BA581EB-026F-47C4-A25D-5144B50F72B1}"/>
    <cellStyle name="Note 10 3_ELC_final" xfId="5336" xr:uid="{439FE067-1072-466F-89C9-6AF1B34F4321}"/>
    <cellStyle name="Note 10_ELC_final" xfId="5337" xr:uid="{A87EBBC8-3D2E-4471-8340-8ABE05F3ED06}"/>
    <cellStyle name="Note 11" xfId="5338" xr:uid="{882EAADD-A30E-4043-8812-FD2576E90B11}"/>
    <cellStyle name="Note 11 2" xfId="5339" xr:uid="{B1714724-F785-4861-A067-1D61C5D18EED}"/>
    <cellStyle name="Note 11_ELC_final" xfId="5340" xr:uid="{417A8D4D-C923-451C-B3BB-1A29E3519802}"/>
    <cellStyle name="Note 12" xfId="5341" xr:uid="{29762DD0-696D-4E9C-B324-48A8A0AAECDC}"/>
    <cellStyle name="Note 12 2" xfId="5342" xr:uid="{F2E55CF3-CFC1-4DE0-A8A4-25A9DD9F0D4E}"/>
    <cellStyle name="Note 12_ELC_final" xfId="5343" xr:uid="{1038AF60-B656-45C1-BF96-35A084ACC9FE}"/>
    <cellStyle name="Note 13" xfId="5344" xr:uid="{36E85F65-CE30-4993-B4C3-99B718852C13}"/>
    <cellStyle name="Note 13 2" xfId="5345" xr:uid="{9F5D771D-697C-4656-A490-E3593CFD2555}"/>
    <cellStyle name="Note 13_ELC_final" xfId="5346" xr:uid="{1D6749B3-3673-43F7-AB51-AA5A7F2F7F2B}"/>
    <cellStyle name="Note 14" xfId="5347" xr:uid="{A04C232C-3CB3-464B-AF8F-06BE066B14E0}"/>
    <cellStyle name="Note 14 2" xfId="5348" xr:uid="{9E322AF0-4256-45E8-8B00-6AFE374085EA}"/>
    <cellStyle name="Note 14_ELC_final" xfId="5349" xr:uid="{243E95D0-65DE-4C4B-A39E-AC46DDB27982}"/>
    <cellStyle name="Note 15" xfId="5350" xr:uid="{7C8C423C-FB82-4C53-ABDC-608C29C0C3FF}"/>
    <cellStyle name="Note 15 2" xfId="5351" xr:uid="{2372BD6F-A618-43D5-AEC9-3E16AE65A6A3}"/>
    <cellStyle name="Note 15_ELC_final" xfId="5352" xr:uid="{E7481B37-527D-4AC9-8623-A2EB76629531}"/>
    <cellStyle name="Note 16" xfId="5353" xr:uid="{9A5C3D1C-A5E5-45D7-8AFE-075F24D5278D}"/>
    <cellStyle name="Note 16 2" xfId="5354" xr:uid="{8056CB5F-F386-4EAF-AC18-17E6939BDAA8}"/>
    <cellStyle name="Note 16_ELC_final" xfId="5355" xr:uid="{B3E8E1E7-954D-41D3-81AC-0C1105E84135}"/>
    <cellStyle name="Note 17" xfId="5356" xr:uid="{1B787046-7E39-4CA0-B21C-1575C2BECB3A}"/>
    <cellStyle name="Note 17 2" xfId="5357" xr:uid="{2ED79A33-7D6E-449E-B376-6AC1FA0A2044}"/>
    <cellStyle name="Note 17_ELC_final" xfId="5358" xr:uid="{56BCBF43-4BAB-49FE-A82D-A24E96CEB06A}"/>
    <cellStyle name="Note 18" xfId="5359" xr:uid="{2363C8B2-3BCC-410E-8601-033FDC724943}"/>
    <cellStyle name="Note 18 2" xfId="5360" xr:uid="{AE259288-1626-4D91-9960-954F23DA3E0C}"/>
    <cellStyle name="Note 18_ELC_final" xfId="5361" xr:uid="{DD693EFB-39B5-47E9-B18F-B9445AE1B44F}"/>
    <cellStyle name="Note 19" xfId="5362" xr:uid="{5A1EE352-8B2B-4619-8374-B568EF8D42C0}"/>
    <cellStyle name="Note 2" xfId="1264" xr:uid="{00000000-0005-0000-0000-0000F2040000}"/>
    <cellStyle name="Note 2 10" xfId="7442" xr:uid="{58AB59D3-25E2-4ACD-9D14-C6BDD1D9F84E}"/>
    <cellStyle name="Note 2 11" xfId="7443" xr:uid="{538E0341-DF07-4A88-8EC9-7B474A2CAEDE}"/>
    <cellStyle name="Note 2 12" xfId="7444" xr:uid="{E3E10AAB-E545-4752-A0A3-DC35050D2E2D}"/>
    <cellStyle name="Note 2 13" xfId="7445" xr:uid="{C7D44E53-995A-4A7A-B644-D183E4E14B82}"/>
    <cellStyle name="Note 2 14" xfId="7446" xr:uid="{D0E74212-3035-438E-8CE9-7785A404FD03}"/>
    <cellStyle name="Note 2 15" xfId="7447" xr:uid="{5C0658D4-44F2-4F81-B74F-D64C6A0E7F7F}"/>
    <cellStyle name="Note 2 16" xfId="8196" xr:uid="{B1ED54D8-ACDA-453B-B01D-0033BB870761}"/>
    <cellStyle name="Note 2 2" xfId="1265" xr:uid="{00000000-0005-0000-0000-0000F3040000}"/>
    <cellStyle name="Note 2 2 2" xfId="5363" xr:uid="{E50F2A11-A2A0-41D5-8471-A09E414D7109}"/>
    <cellStyle name="Note 2 2 2 2" xfId="8197" xr:uid="{6F1EADAE-3AC6-497E-AF68-746173DB1C32}"/>
    <cellStyle name="Note 2 2 3" xfId="3311" xr:uid="{47DE00A7-5CC0-4BF4-9066-5CEAE1F410E7}"/>
    <cellStyle name="Note 2 3" xfId="2449" xr:uid="{8514C399-D53C-46EC-86B2-AC90924E6054}"/>
    <cellStyle name="Note 2 4" xfId="2450" xr:uid="{69CF9FD8-8A81-45DC-A60B-2A2AC843DECD}"/>
    <cellStyle name="Note 2 4 2" xfId="5364" xr:uid="{B743A086-78FF-4DF8-8F2B-1069C565AA31}"/>
    <cellStyle name="Note 2 4 2 2" xfId="25941" xr:uid="{D1A7E761-7073-4C6C-B588-CA8BD84D1E52}"/>
    <cellStyle name="Note 2 4 2 3" xfId="26863" xr:uid="{8D562C0B-E5DF-4C41-882C-6E97115A2E66}"/>
    <cellStyle name="Note 2 5" xfId="7448" xr:uid="{DD32F788-50AF-4590-B5D0-71469ABD3F40}"/>
    <cellStyle name="Note 2 6" xfId="7449" xr:uid="{B36C223A-3467-454A-95C5-74EA136E1E3E}"/>
    <cellStyle name="Note 2 7" xfId="7450" xr:uid="{CE1549CC-2293-4060-863E-8FAE20FEEA27}"/>
    <cellStyle name="Note 2 8" xfId="7451" xr:uid="{02D0FEA8-EDC9-4AF7-A6D1-955EB887D940}"/>
    <cellStyle name="Note 2 9" xfId="7452" xr:uid="{B6DFD90E-1454-4669-B984-0A72FB4B8110}"/>
    <cellStyle name="Note 2_CHP" xfId="2451" xr:uid="{F11A1F4F-4DEC-479E-981F-E824A47BEABA}"/>
    <cellStyle name="Note 20" xfId="5365" xr:uid="{18CB08B9-2CB6-4EED-B776-9F479E9C2098}"/>
    <cellStyle name="Note 21" xfId="5366" xr:uid="{5ACF1B53-F1A0-4A6D-9855-39704117C9D7}"/>
    <cellStyle name="Note 22" xfId="5367" xr:uid="{C45B2920-DA4D-449F-9BB5-A1F8A0F50D30}"/>
    <cellStyle name="Note 23" xfId="5368" xr:uid="{EF5FE8BF-2B0B-4136-97F2-907BC546B26B}"/>
    <cellStyle name="Note 24" xfId="5369" xr:uid="{92F6EBF9-4B1A-423E-8B6E-F7D3C85CDE65}"/>
    <cellStyle name="Note 25" xfId="5370" xr:uid="{1445FB6F-7BBC-4A36-B37F-9A8A5445DB57}"/>
    <cellStyle name="Note 26" xfId="5371" xr:uid="{92B2C1CF-AFBA-4A46-89D0-43DB9E0E1091}"/>
    <cellStyle name="Note 27" xfId="5372" xr:uid="{2D264FE9-6320-4641-9622-2ED43DA5521E}"/>
    <cellStyle name="Note 28" xfId="5373" xr:uid="{CA9583D0-22B0-4EA7-8CBB-22AE0A17B2B4}"/>
    <cellStyle name="Note 29" xfId="5374" xr:uid="{93B35831-B257-4C6D-8AF1-E436FBBE08BF}"/>
    <cellStyle name="Note 3" xfId="1266" xr:uid="{00000000-0005-0000-0000-0000F4040000}"/>
    <cellStyle name="Note 3 2" xfId="3257" xr:uid="{545A27DE-E9ED-4A60-9B16-EE59A4BAB4CE}"/>
    <cellStyle name="Note 3 2 2" xfId="5376" xr:uid="{70AD9A4C-D714-4BB9-9C68-E8310B849556}"/>
    <cellStyle name="Note 3 3" xfId="3258" xr:uid="{864B8801-FB2E-43B3-9849-0CC4ACC62C04}"/>
    <cellStyle name="Note 3 4" xfId="3365" xr:uid="{12EDEF58-D6FB-4B70-BFD5-45EB92BC44BD}"/>
    <cellStyle name="Note 3 4 2" xfId="5377" xr:uid="{2F6D0CC0-9B2F-456F-BEB8-F241D4F6F377}"/>
    <cellStyle name="Note 3 5" xfId="5378" xr:uid="{2C40642C-B436-4539-8A23-79469B4A8D80}"/>
    <cellStyle name="Note 3 6" xfId="5379" xr:uid="{E5EDE039-439C-4B1D-9579-71BBFFD5F2EE}"/>
    <cellStyle name="Note 3 7" xfId="5375" xr:uid="{185DA4EE-4750-4FA5-BD16-79AE3595498B}"/>
    <cellStyle name="Note 3_PrimaryEnergyPrices_TIMES" xfId="8198" xr:uid="{A328A54E-6FDF-43E5-9998-54E47D015D64}"/>
    <cellStyle name="Note 30" xfId="5380" xr:uid="{0ED7F899-0EC3-4ED1-A3A0-0E878D006AAD}"/>
    <cellStyle name="Note 31" xfId="5381" xr:uid="{40378F40-EB81-4534-B46A-C4E3ECA88A8A}"/>
    <cellStyle name="Note 32" xfId="5382" xr:uid="{D819164E-7A67-43B0-AA6E-9B6547DAB2B9}"/>
    <cellStyle name="Note 33" xfId="5383" xr:uid="{0ED9952F-BAB4-4609-9266-CCE7A1E2AC0F}"/>
    <cellStyle name="Note 34" xfId="5384" xr:uid="{4AE44372-30BE-4F90-8E31-E98FD26D7465}"/>
    <cellStyle name="Note 35" xfId="5385" xr:uid="{66826748-8273-43F2-8F57-DB1C49F7BFF1}"/>
    <cellStyle name="Note 36" xfId="5386" xr:uid="{BE48B76F-818C-4D1C-95BE-75EC201AF5F8}"/>
    <cellStyle name="Note 37" xfId="5387" xr:uid="{F68158D0-9D8D-48D2-BB2F-94FD7D5839D7}"/>
    <cellStyle name="Note 38" xfId="5388" xr:uid="{7C9E51A2-5C6C-47ED-A691-F5F433D116F1}"/>
    <cellStyle name="Note 39" xfId="5389" xr:uid="{D4E885D4-C0FB-4266-9092-38EAC110D4C8}"/>
    <cellStyle name="Note 4" xfId="5390" xr:uid="{360341F0-2F1A-468A-B1B3-693163DA39CE}"/>
    <cellStyle name="Note 4 2" xfId="5391" xr:uid="{A575457A-EA0A-43D6-8928-34F0AD425E02}"/>
    <cellStyle name="Note 4 3" xfId="5392" xr:uid="{B912B8BC-59DF-420C-8744-E53CCE9889EB}"/>
    <cellStyle name="Note 4 3 2" xfId="5393" xr:uid="{0C3E6AD0-81E7-4559-8CCD-81E14E5BA62A}"/>
    <cellStyle name="Note 4 3_ELC_final" xfId="5394" xr:uid="{DFD5EB0E-5CC5-42E1-967B-85BA8729EE91}"/>
    <cellStyle name="Note 4 4" xfId="5395" xr:uid="{EA022332-2837-49C7-B8EE-6E3B99ACB8F8}"/>
    <cellStyle name="Note 4_ELC_final" xfId="5396" xr:uid="{78343862-8714-4879-AEA7-AA00A182A985}"/>
    <cellStyle name="Note 40" xfId="5397" xr:uid="{E77FE963-F22A-480E-B17B-132D556B8026}"/>
    <cellStyle name="Note 41" xfId="5398" xr:uid="{C85BE42E-08BA-4315-A046-B3AA4DEC57D1}"/>
    <cellStyle name="Note 42" xfId="8199" xr:uid="{A54B6BB8-544A-42C8-9714-64416049B147}"/>
    <cellStyle name="Note 43" xfId="3120" xr:uid="{449669AF-5C26-428B-8F5C-222A2FBE7930}"/>
    <cellStyle name="Note 5" xfId="5399" xr:uid="{EFDD72BE-A68E-4D1D-978A-46A3AC6936FD}"/>
    <cellStyle name="Note 5 2" xfId="5400" xr:uid="{3EF6EC47-5712-4AFA-B842-449C17E45912}"/>
    <cellStyle name="Note 5 3" xfId="5401" xr:uid="{4B330C7D-AD3D-4796-A2B1-1CAEF5EBAE72}"/>
    <cellStyle name="Note 5 3 2" xfId="5402" xr:uid="{6C5655E1-6958-4F33-A2D5-A9182432E8B7}"/>
    <cellStyle name="Note 5 3_ELC_final" xfId="5403" xr:uid="{FE644F24-5B57-4A25-BFE4-31A234821832}"/>
    <cellStyle name="Note 5 4" xfId="5404" xr:uid="{84716604-C493-438D-9992-3FE70F9285B8}"/>
    <cellStyle name="Note 5_ELC_final" xfId="5405" xr:uid="{65B6C94B-3AFF-403E-86BC-0E1C0D8567BB}"/>
    <cellStyle name="Note 6" xfId="5406" xr:uid="{46E20C64-7F19-4944-95F2-2B1C4BDE835E}"/>
    <cellStyle name="Note 6 2" xfId="5407" xr:uid="{D97D52F9-D12B-4C67-A38B-EF594C9F442B}"/>
    <cellStyle name="Note 6 3" xfId="5408" xr:uid="{0C8F250F-A0AD-446A-AD66-93880FD4DDB7}"/>
    <cellStyle name="Note 6 3 2" xfId="5409" xr:uid="{C6C5BB25-C1B5-4279-B49D-7A6954A095FC}"/>
    <cellStyle name="Note 6 3_ELC_final" xfId="5410" xr:uid="{41DB2DF7-2AA5-411D-9793-7E0E630A1735}"/>
    <cellStyle name="Note 6 4" xfId="5411" xr:uid="{FFB93C37-5FB6-4A2F-8D34-0E56EDB93968}"/>
    <cellStyle name="Note 6_ELC_final" xfId="5412" xr:uid="{89034D1F-A995-4DC3-8EA3-EF734641CEAE}"/>
    <cellStyle name="Note 7" xfId="5413" xr:uid="{D3BED028-766C-4ECF-A3DE-AE63F4067055}"/>
    <cellStyle name="Note 7 2" xfId="5414" xr:uid="{30B00594-5B86-4721-BE37-A53249EE1949}"/>
    <cellStyle name="Note 7 3" xfId="5415" xr:uid="{D34DDB6F-8859-455D-9834-6309D27BCA84}"/>
    <cellStyle name="Note 7 3 2" xfId="5416" xr:uid="{A8797429-AEDC-40FC-8529-57937DCB3D55}"/>
    <cellStyle name="Note 7 3_ELC_final" xfId="5417" xr:uid="{D9497CB2-12DA-47AD-ADE9-D59EAD113753}"/>
    <cellStyle name="Note 7 4" xfId="5418" xr:uid="{3C9DE812-CAF9-462A-B13E-A5585FFB2543}"/>
    <cellStyle name="Note 7_ELC_final" xfId="5419" xr:uid="{DFD7BF11-BD28-4AA1-9149-D481CAE24BF8}"/>
    <cellStyle name="Note 8" xfId="5420" xr:uid="{2C195BE9-6CEB-4252-8132-88AABC8159D0}"/>
    <cellStyle name="Note 8 2" xfId="5421" xr:uid="{CB5A801F-59A4-423E-AD9F-B36EA651407A}"/>
    <cellStyle name="Note 8 3" xfId="5422" xr:uid="{4A2F2B2F-FE5D-41E7-98A3-6E620D02691B}"/>
    <cellStyle name="Note 8 3 2" xfId="5423" xr:uid="{7CE48556-114E-4F0A-9DAD-4A9B27B2EE11}"/>
    <cellStyle name="Note 8 3_ELC_final" xfId="5424" xr:uid="{85F1F997-D5A2-49A7-8BB5-8425749C48C6}"/>
    <cellStyle name="Note 8 4" xfId="5425" xr:uid="{065DC579-4249-4A86-8307-DC95BF37192B}"/>
    <cellStyle name="Note 8_ELC_final" xfId="5426" xr:uid="{428D71BC-B14B-4193-A5D1-B0FD430DDB59}"/>
    <cellStyle name="Note 9" xfId="5427" xr:uid="{319E296F-FB14-46AF-B5F9-1579A6AC95DB}"/>
    <cellStyle name="Note 9 2" xfId="5428" xr:uid="{21A6447E-C27A-49C4-AA4A-E9550EB3F70F}"/>
    <cellStyle name="Note 9 3" xfId="5429" xr:uid="{E95FACEA-13E7-4247-B3E5-3937502D76BC}"/>
    <cellStyle name="Note 9 3 2" xfId="5430" xr:uid="{41D37770-39A8-4E6F-A719-B0CF13BAE938}"/>
    <cellStyle name="Note 9 3_ELC_final" xfId="5431" xr:uid="{145BD11D-B896-4DDF-9D99-F3032F01D577}"/>
    <cellStyle name="Note 9 4" xfId="5432" xr:uid="{39DD57AF-A9FF-4151-8973-91EB3F0E3364}"/>
    <cellStyle name="Note 9_ELC_final" xfId="5433" xr:uid="{5D828102-DA4C-4AA3-A700-0916E72E0A76}"/>
    <cellStyle name="Notiz" xfId="5434" xr:uid="{85404B40-4A27-460C-9987-CFC042E280BF}"/>
    <cellStyle name="Notiz 2" xfId="1267" xr:uid="{00000000-0005-0000-0000-0000F5040000}"/>
    <cellStyle name="Notiz 2 2" xfId="25528" xr:uid="{AE282733-54F4-4B77-B00B-D3DA148CB0E4}"/>
    <cellStyle name="Notiz 2 3" xfId="5435" xr:uid="{66A9A3C3-1609-4FD2-8B29-7B528F494498}"/>
    <cellStyle name="Notiz 3" xfId="5436" xr:uid="{C0A504B1-AE66-4C39-BF5E-C5EE4AA8C839}"/>
    <cellStyle name="num_note" xfId="3312" xr:uid="{494DC569-5E08-453C-986E-081D61F30871}"/>
    <cellStyle name="NumberCellStyle" xfId="3150" xr:uid="{84685AF9-B604-48F1-AE0B-4634854EC37A}"/>
    <cellStyle name="NumberCellStyle 2" xfId="25643" xr:uid="{34613FEF-5E43-42DC-B0FE-F6B56E41B5EB}"/>
    <cellStyle name="Nuovo" xfId="3259" xr:uid="{39E5A73E-4340-4453-9255-760FE40FCE39}"/>
    <cellStyle name="Nuovo 10" xfId="5437" xr:uid="{EA298768-CAE9-405F-8D72-95D33FCAAE37}"/>
    <cellStyle name="Nuovo 11" xfId="5438" xr:uid="{7D33D804-2089-4495-B4E4-2A22FECE9F3C}"/>
    <cellStyle name="Nuovo 12" xfId="5439" xr:uid="{D94F3121-F109-4314-9B68-028FC45729A8}"/>
    <cellStyle name="Nuovo 13" xfId="5440" xr:uid="{1A6D04DC-2404-43D7-8607-23121E6583D2}"/>
    <cellStyle name="Nuovo 14" xfId="5441" xr:uid="{A72E54DA-FCCA-48C2-A046-5A76BF3D919A}"/>
    <cellStyle name="Nuovo 15" xfId="5442" xr:uid="{48D78EAD-DA1E-4681-BBDB-80A2E5A36458}"/>
    <cellStyle name="Nuovo 16" xfId="5443" xr:uid="{B63F1C5D-7C87-47EC-B9F2-34E6E7E79924}"/>
    <cellStyle name="Nuovo 17" xfId="5444" xr:uid="{4C4BA942-DADF-49DC-B61E-F638E13E3A7F}"/>
    <cellStyle name="Nuovo 18" xfId="5445" xr:uid="{0268A288-E403-47B8-BB95-0432C6BAFEBC}"/>
    <cellStyle name="Nuovo 19" xfId="5446" xr:uid="{8DCD9C3D-F178-437B-B7A6-A6B8751178E7}"/>
    <cellStyle name="Nuovo 2" xfId="3260" xr:uid="{E069065A-043A-40CB-B176-6ED020FE9DB6}"/>
    <cellStyle name="Nuovo 20" xfId="5447" xr:uid="{81957448-D0E9-4B81-B159-59623CED9B70}"/>
    <cellStyle name="Nuovo 21" xfId="5448" xr:uid="{050F630E-A225-4207-BD47-F29114A75362}"/>
    <cellStyle name="Nuovo 22" xfId="5449" xr:uid="{F80832B6-1DFD-40E4-AB1C-6E63C613E48B}"/>
    <cellStyle name="Nuovo 23" xfId="5450" xr:uid="{B72B8B0D-F4F5-43D8-9C5C-FCC526090048}"/>
    <cellStyle name="Nuovo 24" xfId="5451" xr:uid="{6520F4D6-89C4-4D2D-A014-9C0B1AAC692A}"/>
    <cellStyle name="Nuovo 25" xfId="5452" xr:uid="{83DBC1EC-01DB-4F58-92EC-0CB03A0DC406}"/>
    <cellStyle name="Nuovo 26" xfId="5453" xr:uid="{7886CD87-FE69-46A0-AEB7-2881D60C3BDA}"/>
    <cellStyle name="Nuovo 27" xfId="5454" xr:uid="{3F2DCC48-9E90-47E3-8F70-642EF60E4EC6}"/>
    <cellStyle name="Nuovo 28" xfId="5455" xr:uid="{7F335A97-F0B0-4EE0-B954-4825CC9D0BE9}"/>
    <cellStyle name="Nuovo 29" xfId="5456" xr:uid="{4236C865-8A35-4F80-950A-9E4AB92879DC}"/>
    <cellStyle name="Nuovo 3" xfId="3261" xr:uid="{1DC767C0-C8B0-4D96-8A22-1BF881F00E8F}"/>
    <cellStyle name="Nuovo 30" xfId="5457" xr:uid="{FAFD1055-356E-4F68-85D6-8CAB68BCC9B0}"/>
    <cellStyle name="Nuovo 31" xfId="5458" xr:uid="{CFE4AC72-65BB-457F-AE33-98FFBDE754FD}"/>
    <cellStyle name="Nuovo 32" xfId="5459" xr:uid="{27A542C9-0721-4916-9D38-CF0229C19027}"/>
    <cellStyle name="Nuovo 33" xfId="5460" xr:uid="{7FC212B4-3F4B-4EDB-BBC7-D64E66244D03}"/>
    <cellStyle name="Nuovo 34" xfId="5461" xr:uid="{544E4844-2CE7-4EE7-BB3D-580D9A1C0D2A}"/>
    <cellStyle name="Nuovo 35" xfId="5462" xr:uid="{48E28182-2CB0-4A43-B75D-1819F5DA7E3E}"/>
    <cellStyle name="Nuovo 36" xfId="5463" xr:uid="{021E582A-ECF3-405B-987E-2CAAD0FAD28C}"/>
    <cellStyle name="Nuovo 37" xfId="5464" xr:uid="{98A654EA-0B8B-4D36-B0B4-8D7E56CB5312}"/>
    <cellStyle name="Nuovo 38" xfId="5465" xr:uid="{63FDB082-D6D8-4095-80F3-5BACF8A80320}"/>
    <cellStyle name="Nuovo 38 2" xfId="8200" xr:uid="{7C867ED9-74C5-4830-A597-F9C50B447001}"/>
    <cellStyle name="Nuovo 38 2 2" xfId="8201" xr:uid="{26A0D03D-943B-4FB9-AEBE-E2574D28532D}"/>
    <cellStyle name="Nuovo 38 3" xfId="8202" xr:uid="{D94F8B31-CD6C-47E0-80AC-9D18C896177E}"/>
    <cellStyle name="Nuovo 38 3 2" xfId="8203" xr:uid="{FF6596DF-C70A-45CA-A80B-C11A4A0665A7}"/>
    <cellStyle name="Nuovo 38 3 3" xfId="8204" xr:uid="{252D535F-305A-4D2D-81F5-BF717B4D6846}"/>
    <cellStyle name="Nuovo 38 4" xfId="8205" xr:uid="{A5C105D4-9778-48A4-BDF2-7307F312C7CF}"/>
    <cellStyle name="Nuovo 4" xfId="3366" xr:uid="{F376B078-D851-4B76-B077-E249ACB075E8}"/>
    <cellStyle name="Nuovo 4 2" xfId="5466" xr:uid="{C46E1CA1-A9B9-4C54-86D1-5B3A9869B891}"/>
    <cellStyle name="Nuovo 5" xfId="5467" xr:uid="{97C1630C-CEB5-419A-9B7B-991C7DEA53CF}"/>
    <cellStyle name="Nuovo 6" xfId="5468" xr:uid="{AFA2AAB5-ACAE-4768-A061-C366C743213B}"/>
    <cellStyle name="Nuovo 7" xfId="5469" xr:uid="{0B7AA7A7-65AB-43D3-9E19-957BDCCFFE52}"/>
    <cellStyle name="Nuovo 8" xfId="5470" xr:uid="{102751F2-3E14-4653-9E6B-2466F5E3872D}"/>
    <cellStyle name="Nuovo 9" xfId="5471" xr:uid="{D5EF27D9-3243-4BBE-BC12-1F16E99AF695}"/>
    <cellStyle name="Obliczenia" xfId="2452" xr:uid="{1F157377-C6A4-4159-92FA-3E50CE8A71C5}"/>
    <cellStyle name="Obliczenia 10" xfId="1268" xr:uid="{00000000-0005-0000-0000-0000F6040000}"/>
    <cellStyle name="Obliczenia 10 2" xfId="1269" xr:uid="{00000000-0005-0000-0000-0000F7040000}"/>
    <cellStyle name="Obliczenia 10 3" xfId="1270" xr:uid="{00000000-0005-0000-0000-0000F8040000}"/>
    <cellStyle name="Obliczenia 10_CHP" xfId="2453" xr:uid="{BE864041-C15E-44F9-BCA8-0C5800B4A029}"/>
    <cellStyle name="Obliczenia 11" xfId="1271" xr:uid="{00000000-0005-0000-0000-0000F9040000}"/>
    <cellStyle name="Obliczenia 11 2" xfId="2455" xr:uid="{47426BBA-933E-4346-B5CD-D5EDD628BB20}"/>
    <cellStyle name="Obliczenia 11 3" xfId="2456" xr:uid="{DBF780AE-7C69-436D-B6C2-9349EE58D063}"/>
    <cellStyle name="Obliczenia 11 4" xfId="2454" xr:uid="{79005A8B-FF20-48FA-AD2A-DF4E34E4CDDA}"/>
    <cellStyle name="Obliczenia 11_CHP" xfId="2457" xr:uid="{BE7A23EB-EC17-46DA-85FD-667887B399EB}"/>
    <cellStyle name="Obliczenia 12" xfId="1272" xr:uid="{00000000-0005-0000-0000-0000FA040000}"/>
    <cellStyle name="Obliczenia 13" xfId="1273" xr:uid="{00000000-0005-0000-0000-0000FB040000}"/>
    <cellStyle name="Obliczenia 14" xfId="1274" xr:uid="{00000000-0005-0000-0000-0000FC040000}"/>
    <cellStyle name="Obliczenia 15" xfId="1275" xr:uid="{00000000-0005-0000-0000-0000FD040000}"/>
    <cellStyle name="Obliczenia 15 2" xfId="3051" xr:uid="{673FF180-B4E2-4C93-AA01-2DC704EBC98A}"/>
    <cellStyle name="Obliczenia 15 3" xfId="3050" xr:uid="{DFB50400-BA99-4E50-AAAD-FA018127AF5F}"/>
    <cellStyle name="Obliczenia 15 4" xfId="2458" xr:uid="{21F70197-FBAF-434B-963C-29831D9D6D32}"/>
    <cellStyle name="Obliczenia 16" xfId="1276" xr:uid="{00000000-0005-0000-0000-0000FE040000}"/>
    <cellStyle name="Obliczenia 17" xfId="1277" xr:uid="{00000000-0005-0000-0000-0000FF040000}"/>
    <cellStyle name="Obliczenia 18" xfId="1278" xr:uid="{00000000-0005-0000-0000-000000050000}"/>
    <cellStyle name="Obliczenia 19" xfId="1279" xr:uid="{00000000-0005-0000-0000-000001050000}"/>
    <cellStyle name="Obliczenia 2" xfId="1280" xr:uid="{00000000-0005-0000-0000-000002050000}"/>
    <cellStyle name="Obliczenia 20" xfId="1281" xr:uid="{00000000-0005-0000-0000-000003050000}"/>
    <cellStyle name="Obliczenia 3" xfId="1282" xr:uid="{00000000-0005-0000-0000-000004050000}"/>
    <cellStyle name="Obliczenia 4" xfId="1283" xr:uid="{00000000-0005-0000-0000-000005050000}"/>
    <cellStyle name="Obliczenia 5" xfId="1284" xr:uid="{00000000-0005-0000-0000-000006050000}"/>
    <cellStyle name="Obliczenia 6" xfId="1285" xr:uid="{00000000-0005-0000-0000-000007050000}"/>
    <cellStyle name="Obliczenia 7" xfId="1286" xr:uid="{00000000-0005-0000-0000-000008050000}"/>
    <cellStyle name="Obliczenia 8" xfId="1287" xr:uid="{00000000-0005-0000-0000-000009050000}"/>
    <cellStyle name="Obliczenia 9" xfId="1288" xr:uid="{00000000-0005-0000-0000-00000A050000}"/>
    <cellStyle name="Obliczenia 9 2" xfId="1289" xr:uid="{00000000-0005-0000-0000-00000B050000}"/>
    <cellStyle name="Obliczenia 9 3" xfId="1290" xr:uid="{00000000-0005-0000-0000-00000C050000}"/>
    <cellStyle name="Obliczenia 9_CHP" xfId="2459" xr:uid="{1F48A7D0-BA41-4DAA-A799-CEB40B7A7FF7}"/>
    <cellStyle name="Obliczenia_D_HEAT" xfId="2460" xr:uid="{4E9FC9E4-4A73-427B-B540-D7A8F941FF7B}"/>
    <cellStyle name="Output 10" xfId="5472" xr:uid="{19B2C690-A4A1-47E1-AE06-02865B576008}"/>
    <cellStyle name="Output 11" xfId="5473" xr:uid="{F4A34871-C658-4433-A487-42F9AF9AC9D5}"/>
    <cellStyle name="Output 12" xfId="5474" xr:uid="{F7862A04-9ACB-4209-94D0-0D4B8F291533}"/>
    <cellStyle name="Output 13" xfId="5475" xr:uid="{D0609E49-3A64-47CA-9CE8-25773A798197}"/>
    <cellStyle name="Output 14" xfId="5476" xr:uid="{1C46ED55-C4D3-4C00-B161-481615B99506}"/>
    <cellStyle name="Output 15" xfId="5477" xr:uid="{174A77D8-8C50-484D-A1B2-640EA00449BB}"/>
    <cellStyle name="Output 16" xfId="5478" xr:uid="{E9A8A908-4E29-4405-A7BC-AB5894BE1A78}"/>
    <cellStyle name="Output 17" xfId="5479" xr:uid="{6D46CE02-B105-45C2-95B0-14C96DAC8AE2}"/>
    <cellStyle name="Output 18" xfId="5480" xr:uid="{30E5F0B4-C04D-4C6A-B742-E53F88B821EE}"/>
    <cellStyle name="Output 19" xfId="5481" xr:uid="{55573E56-4359-452F-B219-D9EB972DBA49}"/>
    <cellStyle name="Output 2" xfId="1291" xr:uid="{00000000-0005-0000-0000-00000D050000}"/>
    <cellStyle name="Output 2 10" xfId="7453" xr:uid="{275C1189-2F01-4316-B0BD-468CE0D4FCF1}"/>
    <cellStyle name="Output 2 11" xfId="8206" xr:uid="{0AB1D35F-B5DC-4EFE-A46B-D8B3AF35E5B4}"/>
    <cellStyle name="Output 2 2" xfId="7454" xr:uid="{CDC3E036-E20E-40F9-ADA9-9F0483CC0CE7}"/>
    <cellStyle name="Output 2 3" xfId="7455" xr:uid="{B13C96B2-B57E-4170-987C-2F59E78181FE}"/>
    <cellStyle name="Output 2 4" xfId="7456" xr:uid="{56B4B54C-4DD3-43D9-9E98-0B341E63E665}"/>
    <cellStyle name="Output 2 5" xfId="7457" xr:uid="{B2638B0B-7238-42E2-8675-5D2AF29A82D8}"/>
    <cellStyle name="Output 2 6" xfId="7458" xr:uid="{866BA49F-01ED-4044-AD9A-2D5D893C3C7D}"/>
    <cellStyle name="Output 2 7" xfId="7459" xr:uid="{4F78E629-B1A4-41EC-B38E-EC75740F69AD}"/>
    <cellStyle name="Output 2 8" xfId="7460" xr:uid="{896268A1-1E50-4AA0-9814-B1879587A3B7}"/>
    <cellStyle name="Output 2 9" xfId="7461" xr:uid="{84151526-FF16-4911-B14A-6053BF5E7C0C}"/>
    <cellStyle name="Output 20" xfId="5482" xr:uid="{E375B157-03EE-47A1-8440-D6C38AE13724}"/>
    <cellStyle name="Output 21" xfId="5483" xr:uid="{2BB71464-4B11-4C88-BDD2-027B958C2BFD}"/>
    <cellStyle name="Output 22" xfId="5484" xr:uid="{574256A2-222B-4E7C-86BA-3EA48A2EC94C}"/>
    <cellStyle name="Output 23" xfId="5485" xr:uid="{62EC8F5F-93FF-42EC-9F41-F5784DD2BF0A}"/>
    <cellStyle name="Output 24" xfId="5486" xr:uid="{9C88FC4C-8D20-4BEE-9CE6-92D38309C08B}"/>
    <cellStyle name="Output 25" xfId="5487" xr:uid="{C8953B29-A051-4CA1-8A89-3AC2252EA9A5}"/>
    <cellStyle name="Output 26" xfId="5488" xr:uid="{77C354D0-0D3B-4042-8906-2CD02FF1206D}"/>
    <cellStyle name="Output 27" xfId="5489" xr:uid="{2A614B54-DD80-49D7-9835-15633DBDD090}"/>
    <cellStyle name="Output 28" xfId="5490" xr:uid="{54D7E97F-C2B5-4D26-9E82-3EAB0F8C9850}"/>
    <cellStyle name="Output 29" xfId="5491" xr:uid="{1163E4F9-46EC-4D70-90AE-A1BF1C96DA97}"/>
    <cellStyle name="Output 3" xfId="1292" xr:uid="{00000000-0005-0000-0000-00000E050000}"/>
    <cellStyle name="Output 3 2" xfId="5492" xr:uid="{D3702C83-6D01-4C29-B2E7-44725013D6E9}"/>
    <cellStyle name="Output 3 2 2" xfId="8207" xr:uid="{A4BD326F-755E-465C-8FB3-D7CAE90BF020}"/>
    <cellStyle name="Output 3 3" xfId="7462" xr:uid="{24BF7859-FF57-42B8-863E-4F92F5B9A506}"/>
    <cellStyle name="Output 30" xfId="5493" xr:uid="{B673A620-411B-4240-9C66-2944A9A0C50A}"/>
    <cellStyle name="Output 31" xfId="5494" xr:uid="{83D08D63-6E9C-440A-A7B7-2BA39EC881E6}"/>
    <cellStyle name="Output 32" xfId="5495" xr:uid="{D5042260-DB9B-4970-A77B-FB635192A687}"/>
    <cellStyle name="Output 33" xfId="5496" xr:uid="{429089D0-1DB7-4E14-9613-F6FAC7FC3E8C}"/>
    <cellStyle name="Output 34" xfId="5497" xr:uid="{C8C71E76-7629-4D3E-B10D-C3560CC7568B}"/>
    <cellStyle name="Output 35" xfId="5498" xr:uid="{ECCDDE1A-FD20-414A-B060-70B99721B93D}"/>
    <cellStyle name="Output 36" xfId="5499" xr:uid="{2EE3A8F1-5D81-4295-AC1B-CBCB6C459714}"/>
    <cellStyle name="Output 37" xfId="5500" xr:uid="{90E600A0-9922-4D67-BC38-A245748958CF}"/>
    <cellStyle name="Output 38" xfId="5501" xr:uid="{1600D045-983D-408D-9FD7-E40C2DF4B498}"/>
    <cellStyle name="Output 39" xfId="5502" xr:uid="{242952FE-05CA-4BFF-9F16-E9CF7E823361}"/>
    <cellStyle name="Output 4" xfId="5503" xr:uid="{CC8D57E3-1EE2-4106-949A-B9B6628FFEA4}"/>
    <cellStyle name="Output 4 2" xfId="8208" xr:uid="{E05686F9-0BDE-4589-AE77-74D3DDF2ECAC}"/>
    <cellStyle name="Output 40" xfId="5504" xr:uid="{201AF0B0-514F-41CA-92D7-42C21B7A870D}"/>
    <cellStyle name="Output 41" xfId="5505" xr:uid="{1BD319C8-9C1E-4A3E-9A94-0A7D60EFB05D}"/>
    <cellStyle name="Output 42" xfId="5506" xr:uid="{45B5A03D-8135-47CF-B620-6D7C8D7A8543}"/>
    <cellStyle name="Output 43" xfId="5507" xr:uid="{BF282FE4-3D8C-4559-9DFF-94F01E18DE9F}"/>
    <cellStyle name="Output 44" xfId="3115" xr:uid="{B8C41F2E-F905-446E-92E7-D66C3F906EDB}"/>
    <cellStyle name="Output 5" xfId="5508" xr:uid="{7616C410-FE4B-46FF-8F99-6910C908327B}"/>
    <cellStyle name="Output 5 2" xfId="8209" xr:uid="{20BA6B49-C69C-4104-8858-01FB5D672D2F}"/>
    <cellStyle name="Output 6" xfId="5509" xr:uid="{C05EB01D-26C1-4093-85C5-A043A9FB0594}"/>
    <cellStyle name="Output 6 2" xfId="8210" xr:uid="{9157D9BD-5634-45E7-B819-CCC4FD38AE46}"/>
    <cellStyle name="Output 7" xfId="5510" xr:uid="{067A0A92-5E31-4FEB-AF84-F416BC8FFC56}"/>
    <cellStyle name="Output 8" xfId="5511" xr:uid="{7567F6A6-D28A-4083-9C66-FB608C810B1A}"/>
    <cellStyle name="Output 9" xfId="5512" xr:uid="{C87DCE10-8D68-4F10-8BEE-45FF3D9C5632}"/>
    <cellStyle name="Pattern" xfId="1293" xr:uid="{00000000-0005-0000-0000-00000F050000}"/>
    <cellStyle name="Percent [2]" xfId="1295" xr:uid="{00000000-0005-0000-0000-000011050000}"/>
    <cellStyle name="Percent 10" xfId="7464" xr:uid="{D4D0A253-7DCC-40D9-AF86-7AA6EE27954F}"/>
    <cellStyle name="Percent 10 10" xfId="5514" xr:uid="{2981A845-8162-4F83-92EF-2C0831C16986}"/>
    <cellStyle name="Percent 10 11" xfId="5515" xr:uid="{4854A902-FE12-4799-A425-66A045512D42}"/>
    <cellStyle name="Percent 10 12" xfId="5516" xr:uid="{C63BEC96-00B4-49F7-9A2B-C107014D4169}"/>
    <cellStyle name="Percent 10 13" xfId="5517" xr:uid="{81A07E48-F9EC-4344-8AAD-E12F2D84B3D7}"/>
    <cellStyle name="Percent 10 14" xfId="5518" xr:uid="{7C758EAF-228F-4C76-8F3A-92AB226B5900}"/>
    <cellStyle name="Percent 10 15" xfId="5519" xr:uid="{9FF7A42D-7D78-4519-9E2F-D6ECDF9CA21A}"/>
    <cellStyle name="Percent 10 16" xfId="5520" xr:uid="{A2A66D37-A81D-4A2A-A6BF-6CC224BF32E5}"/>
    <cellStyle name="Percent 10 17" xfId="5521" xr:uid="{49F3F7C2-833C-429A-B277-ABBE2A2F4559}"/>
    <cellStyle name="Percent 10 18" xfId="5522" xr:uid="{67656040-7CFF-44EF-B778-9D2A58BD3661}"/>
    <cellStyle name="Percent 10 19" xfId="5523" xr:uid="{C3423865-C7E5-434E-AA8C-067AE4D13F15}"/>
    <cellStyle name="Percent 10 2" xfId="5524" xr:uid="{62CB2324-DB1B-434D-B71C-7D6860BF01F0}"/>
    <cellStyle name="Percent 10 2 2" xfId="7465" xr:uid="{773C51E2-5F57-4972-ACF8-09DC15B28ADE}"/>
    <cellStyle name="Percent 10 20" xfId="5525" xr:uid="{2642C072-BE42-46A3-8F82-BCB8F094E9E1}"/>
    <cellStyle name="Percent 10 3" xfId="5526" xr:uid="{417FF917-93E0-4D65-92E3-63C5EAF09AC5}"/>
    <cellStyle name="Percent 10 3 2" xfId="7466" xr:uid="{223216B8-8C32-4300-8CE2-25741DE78CF9}"/>
    <cellStyle name="Percent 10 4" xfId="5527" xr:uid="{6D35B825-2085-46A3-A263-D559FD2FFD6A}"/>
    <cellStyle name="Percent 10 4 2" xfId="7467" xr:uid="{C96C7148-6CC7-4B2F-88B5-82B3DC6D9CD0}"/>
    <cellStyle name="Percent 10 5" xfId="5528" xr:uid="{17B1ECF0-2143-49FC-8623-4396CD3E1F6C}"/>
    <cellStyle name="Percent 10 5 2" xfId="7468" xr:uid="{CC9617D6-28FC-4E92-8BB4-7C4E95205441}"/>
    <cellStyle name="Percent 10 6" xfId="5529" xr:uid="{82612C76-4C9C-46CA-B927-9D6B3B069B01}"/>
    <cellStyle name="Percent 10 6 2" xfId="7469" xr:uid="{B41D2875-FC61-427E-B9DA-31E0C14E6E9E}"/>
    <cellStyle name="Percent 10 7" xfId="5530" xr:uid="{62C5E963-A8C3-419B-9CFE-FD89B5D2915F}"/>
    <cellStyle name="Percent 10 7 2" xfId="5531" xr:uid="{B3FBA228-AF5A-4C90-AE46-B4E2213BA125}"/>
    <cellStyle name="Percent 10 7 3" xfId="5532" xr:uid="{669032A8-6457-4C33-8DA3-2B30AD5FA786}"/>
    <cellStyle name="Percent 10 7 4" xfId="7470" xr:uid="{8EF7A33C-8516-4668-9B2A-AE388CF55B5C}"/>
    <cellStyle name="Percent 10 8" xfId="5533" xr:uid="{650DC39C-6050-4E08-BA28-093EA3D3BAA1}"/>
    <cellStyle name="Percent 10 8 2" xfId="7471" xr:uid="{C8CA0956-74AB-4C27-AC08-FA886D3283BC}"/>
    <cellStyle name="Percent 10 9" xfId="5534" xr:uid="{5982807B-875C-4A4C-BCC7-D3357B06F5A6}"/>
    <cellStyle name="Percent 11" xfId="7472" xr:uid="{42C4A7E7-2064-4677-A2DE-FA557CD94446}"/>
    <cellStyle name="Percent 11 10" xfId="5535" xr:uid="{2AFF1CDF-4B5C-4D2E-B686-5AD78405B79D}"/>
    <cellStyle name="Percent 11 2" xfId="5536" xr:uid="{ED20D1BB-75E0-40C9-B876-C75BD64FACDE}"/>
    <cellStyle name="Percent 11 2 2" xfId="7473" xr:uid="{BC6DD269-6122-4663-8D2A-0527F967C4E9}"/>
    <cellStyle name="Percent 11 3" xfId="5537" xr:uid="{B7286B96-90ED-4D81-8A59-7207B301E815}"/>
    <cellStyle name="Percent 11 3 2" xfId="7474" xr:uid="{A2DDE057-A81B-4E3E-85A0-B18882A38768}"/>
    <cellStyle name="Percent 11 4" xfId="5538" xr:uid="{8A168358-2D84-4EC4-987E-568A785B93C0}"/>
    <cellStyle name="Percent 11 4 2" xfId="7475" xr:uid="{2753EE0A-0FCE-4192-A873-611AB8ABD18D}"/>
    <cellStyle name="Percent 11 5" xfId="5539" xr:uid="{620FACFB-A52E-4845-BCB5-70F6E42DBDF9}"/>
    <cellStyle name="Percent 11 5 2" xfId="7476" xr:uid="{4679FA39-6A54-4D1A-98E6-1A36513DE169}"/>
    <cellStyle name="Percent 11 6" xfId="5540" xr:uid="{43DFE5DF-290C-4619-A27F-6F25013B3982}"/>
    <cellStyle name="Percent 11 6 2" xfId="7477" xr:uid="{6E858EA2-1512-48C2-9ED8-60DE268F6865}"/>
    <cellStyle name="Percent 11 7" xfId="5541" xr:uid="{03044FE7-735A-498A-B7CB-A226BA5234FA}"/>
    <cellStyle name="Percent 11 7 2" xfId="5542" xr:uid="{FBA7C126-FFAE-4C8E-94A2-36D729F340C4}"/>
    <cellStyle name="Percent 11 7 3" xfId="5543" xr:uid="{FA7CE2C3-FCC4-49B5-8259-DB75BB566100}"/>
    <cellStyle name="Percent 11 7 4" xfId="7478" xr:uid="{515A2052-1807-4F88-92A4-326997597E17}"/>
    <cellStyle name="Percent 11 8" xfId="5544" xr:uid="{6908C7D0-8738-4716-8BC6-BAA0CA521358}"/>
    <cellStyle name="Percent 11 8 2" xfId="7479" xr:uid="{90324E82-16D2-4E55-A70D-653643B11F42}"/>
    <cellStyle name="Percent 11 9" xfId="5545" xr:uid="{70336562-B663-4703-8F29-86EE92E785EE}"/>
    <cellStyle name="Percent 12" xfId="7480" xr:uid="{AA685533-8012-4464-A1E8-815A0398F4D9}"/>
    <cellStyle name="Percent 12 10" xfId="5546" xr:uid="{3D5A55D9-97B2-4E25-A6E5-9357827D1CDB}"/>
    <cellStyle name="Percent 12 2" xfId="5547" xr:uid="{234495EE-4184-48A3-A397-0E7562C085E6}"/>
    <cellStyle name="Percent 12 2 2" xfId="7481" xr:uid="{53551B1E-C855-4AD4-957B-F5794CFE6E41}"/>
    <cellStyle name="Percent 12 3" xfId="5548" xr:uid="{7070AD27-76B9-41B4-9BB3-2FB4FB8E61AF}"/>
    <cellStyle name="Percent 12 3 2" xfId="7482" xr:uid="{D9A36789-6444-4EB9-BB9B-2BCF849B1328}"/>
    <cellStyle name="Percent 12 4" xfId="5549" xr:uid="{584567EE-D5A4-46C2-86CE-8A1585DA398C}"/>
    <cellStyle name="Percent 12 4 2" xfId="7483" xr:uid="{6674D443-9EAF-49B4-8260-AA8CE2C4E390}"/>
    <cellStyle name="Percent 12 5" xfId="5550" xr:uid="{D6DEB247-51B1-4B7E-8E36-31005EC4E3DA}"/>
    <cellStyle name="Percent 12 5 2" xfId="7484" xr:uid="{6A4D3935-5D51-45EA-A615-7F8447656A5B}"/>
    <cellStyle name="Percent 12 6" xfId="5551" xr:uid="{CDE7E318-F7E9-45B3-8559-EE574D39F2B7}"/>
    <cellStyle name="Percent 12 6 2" xfId="7485" xr:uid="{553C5DFD-CC5E-4C17-9729-FB5F4E7768D7}"/>
    <cellStyle name="Percent 12 7" xfId="5552" xr:uid="{36A56FC5-1103-47B6-83E9-D1E96DD58965}"/>
    <cellStyle name="Percent 12 7 2" xfId="5553" xr:uid="{A9A607FE-D157-473E-8840-17229227AEF6}"/>
    <cellStyle name="Percent 12 7 3" xfId="5554" xr:uid="{21020789-7BB7-4B3B-9E7B-3FBAF95AFC30}"/>
    <cellStyle name="Percent 12 7 4" xfId="7486" xr:uid="{A008A4B9-D07F-4B56-AAFC-56F82672E2B8}"/>
    <cellStyle name="Percent 12 8" xfId="5555" xr:uid="{A4B40A07-E82B-4F32-A037-2B7E2391E7E9}"/>
    <cellStyle name="Percent 12 8 2" xfId="7487" xr:uid="{F9A00E5C-BCC9-4924-8CC0-76405A154957}"/>
    <cellStyle name="Percent 12 9" xfId="5556" xr:uid="{CA56CC4C-7C3D-4A5B-8A53-9C2F5DA97EAF}"/>
    <cellStyle name="Percent 13" xfId="7488" xr:uid="{30C269B1-B18C-4420-B855-D502168763FB}"/>
    <cellStyle name="Percent 13 10" xfId="5557" xr:uid="{BC5CD176-785A-4970-9CA4-EF413D543BB7}"/>
    <cellStyle name="Percent 13 2" xfId="5558" xr:uid="{F54C8C1E-4E74-4678-8E96-67011CDDB9F7}"/>
    <cellStyle name="Percent 13 2 2" xfId="7489" xr:uid="{1CB60982-612C-4C22-9F0D-82D2B3A2BDF2}"/>
    <cellStyle name="Percent 13 3" xfId="5559" xr:uid="{8F1AB172-DB63-4ADC-8F42-80D019CE237A}"/>
    <cellStyle name="Percent 13 3 2" xfId="7490" xr:uid="{63F2BCA0-11B3-4F30-BD8F-8A6A761CDD1A}"/>
    <cellStyle name="Percent 13 4" xfId="5560" xr:uid="{E1F44920-5018-49EC-8F04-0F658446FBFC}"/>
    <cellStyle name="Percent 13 4 2" xfId="7491" xr:uid="{FC0E1107-3CCC-40BC-AEE8-2585D818E85C}"/>
    <cellStyle name="Percent 13 5" xfId="5561" xr:uid="{DE5A874C-D308-472C-B083-0B52FFEC63AF}"/>
    <cellStyle name="Percent 13 5 2" xfId="7492" xr:uid="{16D2D606-247E-48D5-9A0F-40876AFD2C01}"/>
    <cellStyle name="Percent 13 6" xfId="5562" xr:uid="{1AD0A19F-8C9E-463C-BC29-B937F9654AF6}"/>
    <cellStyle name="Percent 13 6 2" xfId="7493" xr:uid="{82E2BE51-CE57-483E-97A0-7842DC0EF02D}"/>
    <cellStyle name="Percent 13 7" xfId="5563" xr:uid="{CE529D3E-1EFA-435E-9D91-03F65BE133E9}"/>
    <cellStyle name="Percent 13 7 2" xfId="5564" xr:uid="{1C01C252-7E83-47B8-ACE8-57ED1A8940EE}"/>
    <cellStyle name="Percent 13 7 3" xfId="5565" xr:uid="{96AD45E5-43B5-4360-92A5-487F49F0CF33}"/>
    <cellStyle name="Percent 13 7 4" xfId="7494" xr:uid="{70A41F22-3377-4437-9C0B-133EFD1AEB2E}"/>
    <cellStyle name="Percent 13 8" xfId="5566" xr:uid="{C6A1AEBC-801C-4709-88FB-3DE9AE8E45BF}"/>
    <cellStyle name="Percent 13 8 2" xfId="7495" xr:uid="{F36062EC-A651-46EB-9CCE-A625DAFD6280}"/>
    <cellStyle name="Percent 13 9" xfId="5567" xr:uid="{F07BA83D-B9AD-48C5-B3CB-A6FF1B1C33B3}"/>
    <cellStyle name="Percent 14" xfId="7496" xr:uid="{C1B5E5BE-6AE0-4895-ABBF-2500D2FFFFEA}"/>
    <cellStyle name="Percent 14 10" xfId="5568" xr:uid="{520E51B4-93C5-4C27-BB5C-F43555E4E8E3}"/>
    <cellStyle name="Percent 14 2" xfId="5569" xr:uid="{B8DF40CE-52A7-4D73-A61A-95C476802550}"/>
    <cellStyle name="Percent 14 2 2" xfId="7497" xr:uid="{8169A99D-8B20-497D-A122-A876EE414CFA}"/>
    <cellStyle name="Percent 14 3" xfId="5570" xr:uid="{559AB175-0D14-447C-80DE-50D8E6643CC7}"/>
    <cellStyle name="Percent 14 3 2" xfId="7498" xr:uid="{29F94077-7385-4656-845A-9E2798DD1B21}"/>
    <cellStyle name="Percent 14 4" xfId="5571" xr:uid="{BC834ADB-8DAB-4F59-A2AE-B234012ABD72}"/>
    <cellStyle name="Percent 14 4 2" xfId="7499" xr:uid="{D681A881-FE1E-490C-948C-50B0593858D4}"/>
    <cellStyle name="Percent 14 5" xfId="5572" xr:uid="{184AAA97-1EF7-4CF2-B690-8849F3E8F305}"/>
    <cellStyle name="Percent 14 5 2" xfId="7500" xr:uid="{8BD82477-72FC-474E-B36A-10031AA33359}"/>
    <cellStyle name="Percent 14 6" xfId="5573" xr:uid="{596762FC-76EE-40F2-B5F4-0462DB43CF3B}"/>
    <cellStyle name="Percent 14 6 2" xfId="7501" xr:uid="{ED5B8905-DE40-4F7B-B70A-CDD158BAAA8B}"/>
    <cellStyle name="Percent 14 7" xfId="5574" xr:uid="{FFF5AB33-4347-459B-9A98-A560B1E0AEF0}"/>
    <cellStyle name="Percent 14 7 2" xfId="5575" xr:uid="{461E59C7-3201-467F-B29A-093398395708}"/>
    <cellStyle name="Percent 14 7 3" xfId="5576" xr:uid="{F5BA1033-DB9B-46FB-96A8-B303A0C76013}"/>
    <cellStyle name="Percent 14 7 4" xfId="7502" xr:uid="{1C4FF4A5-5A74-48A1-B9E3-F5E2CE527DA8}"/>
    <cellStyle name="Percent 14 8" xfId="5577" xr:uid="{B6263E29-6419-4F7E-A843-387F60F507CD}"/>
    <cellStyle name="Percent 14 8 2" xfId="7503" xr:uid="{59961B16-7455-481E-9269-BA7D5EC36056}"/>
    <cellStyle name="Percent 14 9" xfId="5578" xr:uid="{2B95353E-47DE-45D2-8E8C-B033A06F18DB}"/>
    <cellStyle name="Percent 15" xfId="5579" xr:uid="{A8AB22EB-DF07-4693-96A3-B78E2D8E1101}"/>
    <cellStyle name="Percent 15 10" xfId="7505" xr:uid="{D5AA8A31-A28A-4206-B01F-B8A70DF1132E}"/>
    <cellStyle name="Percent 15 11" xfId="7506" xr:uid="{B98AE9BF-5357-4821-B21F-F0752F85DE80}"/>
    <cellStyle name="Percent 15 12" xfId="7507" xr:uid="{77807A31-013F-4FF3-833B-073C819FC5D2}"/>
    <cellStyle name="Percent 15 13" xfId="7508" xr:uid="{B76FD6BF-5C9A-4DED-8CC4-2A97F1A09671}"/>
    <cellStyle name="Percent 15 14" xfId="7509" xr:uid="{A771D0FF-CC6F-4CB5-8AD5-39C153C8F9E3}"/>
    <cellStyle name="Percent 15 15" xfId="7504" xr:uid="{7C02CBDA-37B8-4402-A38F-E32A83C46E5C}"/>
    <cellStyle name="Percent 15 2" xfId="5580" xr:uid="{793C0C0E-F8A1-4C25-8D54-6303E04A6425}"/>
    <cellStyle name="Percent 15 2 2" xfId="7511" xr:uid="{4C35C9A0-759E-4C07-8F6E-8D7215836DA5}"/>
    <cellStyle name="Percent 15 2 2 2" xfId="8211" xr:uid="{D4EE38DA-D042-4A07-9A35-400559BF8837}"/>
    <cellStyle name="Percent 15 2 3" xfId="7512" xr:uid="{1FEEDCCC-E563-4EC3-A7DF-C3094AA481C0}"/>
    <cellStyle name="Percent 15 2 3 2" xfId="8212" xr:uid="{EDB1D37F-F474-4717-95D2-97C3FC66F703}"/>
    <cellStyle name="Percent 15 2 4" xfId="7513" xr:uid="{801AF4AF-C704-40BF-AA2F-85D652B458CF}"/>
    <cellStyle name="Percent 15 2 4 2" xfId="8213" xr:uid="{46B0CECE-59CF-4110-9C51-16F314D8313F}"/>
    <cellStyle name="Percent 15 2 5" xfId="7514" xr:uid="{C1289D0B-A282-4486-ACBE-65D0B3121E04}"/>
    <cellStyle name="Percent 15 2 5 2" xfId="8214" xr:uid="{3381D142-AB88-4CD7-86AB-3451FE9E8B7A}"/>
    <cellStyle name="Percent 15 2 6" xfId="7515" xr:uid="{9890478A-3448-4EB1-B728-69708EB62E6A}"/>
    <cellStyle name="Percent 15 2 6 2" xfId="8215" xr:uid="{479B1249-869F-453A-9B23-E12894C6C92C}"/>
    <cellStyle name="Percent 15 2 7" xfId="7516" xr:uid="{68761A44-439E-4E50-8EE3-93C55E3A73BD}"/>
    <cellStyle name="Percent 15 2 7 2" xfId="8216" xr:uid="{8B33B97D-E58F-42AA-8ABB-5C1F10FBB3F9}"/>
    <cellStyle name="Percent 15 2 8" xfId="7510" xr:uid="{8DC1D3FB-199C-4766-936E-93279E4CE607}"/>
    <cellStyle name="Percent 15 3" xfId="5581" xr:uid="{52DFADB3-444E-46D3-9A33-31AEC232E59C}"/>
    <cellStyle name="Percent 15 3 2" xfId="8217" xr:uid="{1B83FA0A-B0BC-42A9-89B2-4CB5F7CABE5D}"/>
    <cellStyle name="Percent 15 3 3" xfId="8218" xr:uid="{2EE1E471-486B-456B-8754-C1FB0599AA51}"/>
    <cellStyle name="Percent 15 3 3 2" xfId="8219" xr:uid="{941A9FCE-4294-4DFD-B244-3038888E4FE3}"/>
    <cellStyle name="Percent 15 4" xfId="5582" xr:uid="{81FC9B82-5700-4810-ADFB-1146E01429C6}"/>
    <cellStyle name="Percent 15 4 2" xfId="7517" xr:uid="{DAC3D9DC-FAFD-47D0-AE2D-D06FDE405C4A}"/>
    <cellStyle name="Percent 15 5" xfId="5583" xr:uid="{6DC01289-E8EF-4C33-9E18-728B8972CCE0}"/>
    <cellStyle name="Percent 15 5 2" xfId="8220" xr:uid="{E86DA46F-A115-45C3-838D-99C89DBDE044}"/>
    <cellStyle name="Percent 15 5 3" xfId="8221" xr:uid="{9724F1B7-4E6C-44BE-B30F-BBEF3E4ADC8A}"/>
    <cellStyle name="Percent 15 5 3 2" xfId="8222" xr:uid="{205AC615-1677-4498-AC78-AFBEA4A48518}"/>
    <cellStyle name="Percent 15 6" xfId="5584" xr:uid="{3184EFC6-DC07-460C-B280-0F39720AFEEE}"/>
    <cellStyle name="Percent 15 6 2" xfId="8223" xr:uid="{5D0C8FE0-192E-479B-B103-4D740184C36F}"/>
    <cellStyle name="Percent 15 6 3" xfId="8224" xr:uid="{B0B90808-43C2-4D73-9880-5F95BA488AE2}"/>
    <cellStyle name="Percent 15 6 3 2" xfId="8225" xr:uid="{36E3DC6C-BDE1-414C-83C3-8DBEC06877E8}"/>
    <cellStyle name="Percent 15 7" xfId="5585" xr:uid="{8B8AFF2A-C1E8-43A9-A225-2E69EFC41C73}"/>
    <cellStyle name="Percent 15 7 2" xfId="5586" xr:uid="{97C1E156-5A9D-4FB2-88A1-6EB9BE5F4FF9}"/>
    <cellStyle name="Percent 15 7 3" xfId="5587" xr:uid="{7D8D16EA-5436-43A0-8899-B520D86C11CA}"/>
    <cellStyle name="Percent 15 7 4" xfId="8226" xr:uid="{23E9D431-C522-4582-B389-5F596FFEE4B9}"/>
    <cellStyle name="Percent 15 7 4 2" xfId="8227" xr:uid="{D0733267-57A8-4A3C-9FCD-28740A3275A5}"/>
    <cellStyle name="Percent 15 8" xfId="7518" xr:uid="{B074864D-016A-42DA-9265-EEFFB2E125A0}"/>
    <cellStyle name="Percent 15 8 2" xfId="8228" xr:uid="{D10E7D2A-E3DB-4121-A14B-6D60B3DF22A4}"/>
    <cellStyle name="Percent 15 9" xfId="7519" xr:uid="{399DBDC8-2064-4C51-9683-CCFD2DE3F7E5}"/>
    <cellStyle name="Percent 16" xfId="7520" xr:uid="{54913170-07D3-4951-B9CF-4551F6C152AC}"/>
    <cellStyle name="Percent 16 2" xfId="5588" xr:uid="{D8370FCA-C2F5-403F-B9DB-2B75847C18B0}"/>
    <cellStyle name="Percent 16 2 2" xfId="7521" xr:uid="{22CBB587-DC96-455E-8625-0DCDA94B7E5C}"/>
    <cellStyle name="Percent 16 3" xfId="5589" xr:uid="{55AB4DC1-EB78-472E-B334-1ACE406FE180}"/>
    <cellStyle name="Percent 16 3 10" xfId="7523" xr:uid="{4E585F9E-20F5-4A68-A494-B2F1A1D975E1}"/>
    <cellStyle name="Percent 16 3 11" xfId="7524" xr:uid="{64B60CFC-F50A-4C5B-8186-8E80F891E930}"/>
    <cellStyle name="Percent 16 3 12" xfId="7525" xr:uid="{03AEBF4F-B464-455E-9E38-4A76AA62B002}"/>
    <cellStyle name="Percent 16 3 13" xfId="7526" xr:uid="{7ACF2E99-E1BA-458A-966B-D701010D9AFA}"/>
    <cellStyle name="Percent 16 3 14" xfId="7527" xr:uid="{1DC4A84C-5B3F-4705-AFA3-D390718B7882}"/>
    <cellStyle name="Percent 16 3 15" xfId="7528" xr:uid="{E68AF23E-1AFC-4D88-BB61-DDCB506F7224}"/>
    <cellStyle name="Percent 16 3 16" xfId="7529" xr:uid="{FAEF4348-49E2-4EC8-871C-E27EBA9EAD23}"/>
    <cellStyle name="Percent 16 3 17" xfId="7530" xr:uid="{5E1A25CE-A492-4D2C-9994-0A06A1851587}"/>
    <cellStyle name="Percent 16 3 18" xfId="7522" xr:uid="{B3710EE0-E21D-46CC-B771-BFCA668D93AC}"/>
    <cellStyle name="Percent 16 3 2" xfId="7531" xr:uid="{7C721622-62B1-4256-8228-AD69C42D4276}"/>
    <cellStyle name="Percent 16 3 3" xfId="7532" xr:uid="{96B2CAF2-594C-446A-B464-A09CC3EBB975}"/>
    <cellStyle name="Percent 16 3 4" xfId="7533" xr:uid="{4BFDB8D8-A96D-4E30-ACD5-B37B55DD2FB0}"/>
    <cellStyle name="Percent 16 3 5" xfId="7534" xr:uid="{EE534480-B3DE-46C9-A74F-192A7F4971CC}"/>
    <cellStyle name="Percent 16 3 6" xfId="7535" xr:uid="{0D0BA791-7E30-4213-A848-E1B591301229}"/>
    <cellStyle name="Percent 16 3 7" xfId="7536" xr:uid="{98F1CB45-72FA-4219-B5B6-8051C3DE5914}"/>
    <cellStyle name="Percent 16 3 8" xfId="7537" xr:uid="{CF617ED3-24AB-4B95-BDDB-DF3E7F8DBCA8}"/>
    <cellStyle name="Percent 16 3 9" xfId="7538" xr:uid="{9E1336C9-E822-44AB-B189-41ACFBED4033}"/>
    <cellStyle name="Percent 16 4" xfId="5590" xr:uid="{12D4FFCF-5B74-45DD-A323-545D752FF81B}"/>
    <cellStyle name="Percent 16 4 10" xfId="7540" xr:uid="{2ED54F84-5177-44FB-8DF6-3F8DF4C4EA48}"/>
    <cellStyle name="Percent 16 4 11" xfId="7541" xr:uid="{488E7385-E938-4126-94A7-00560F96EEA5}"/>
    <cellStyle name="Percent 16 4 12" xfId="7542" xr:uid="{6A5DE406-C547-45B8-B224-6F4A6B243027}"/>
    <cellStyle name="Percent 16 4 13" xfId="7543" xr:uid="{9BAEE487-4933-4CB8-B49A-1B36603CC26E}"/>
    <cellStyle name="Percent 16 4 14" xfId="7544" xr:uid="{DA1025F9-C2B2-4697-869D-DD0B302789D0}"/>
    <cellStyle name="Percent 16 4 15" xfId="7545" xr:uid="{24499B30-AA3F-4046-B383-67AC63747807}"/>
    <cellStyle name="Percent 16 4 16" xfId="7546" xr:uid="{4374B3D5-4BCD-45CE-81CA-32B587AA9905}"/>
    <cellStyle name="Percent 16 4 17" xfId="7547" xr:uid="{4A55D385-A68A-4BCD-B122-90BBCF2FB0BD}"/>
    <cellStyle name="Percent 16 4 18" xfId="7539" xr:uid="{A77120F2-363B-4C1E-8D45-04E074098C1A}"/>
    <cellStyle name="Percent 16 4 2" xfId="7548" xr:uid="{F2B9A05A-9EE0-40A7-9B60-5BD529611018}"/>
    <cellStyle name="Percent 16 4 3" xfId="7549" xr:uid="{9227D94A-D538-4C95-BDD3-2B6A5A468406}"/>
    <cellStyle name="Percent 16 4 4" xfId="7550" xr:uid="{50CF597E-D8F6-4380-9642-9DC8950436A7}"/>
    <cellStyle name="Percent 16 4 5" xfId="7551" xr:uid="{8F18C621-6922-49E3-8E24-4DC7BD38B782}"/>
    <cellStyle name="Percent 16 4 6" xfId="7552" xr:uid="{7C2CE3B5-DCBC-41D4-82C0-4AC9C64EE1A0}"/>
    <cellStyle name="Percent 16 4 7" xfId="7553" xr:uid="{8166040B-8C6D-4B36-A932-DC4FF164E05F}"/>
    <cellStyle name="Percent 16 4 8" xfId="7554" xr:uid="{356FF6CE-47FA-4FD6-BE8F-892E7C256945}"/>
    <cellStyle name="Percent 16 4 9" xfId="7555" xr:uid="{40B922C7-C424-44F5-A462-3B6FA33A4B8D}"/>
    <cellStyle name="Percent 16 5" xfId="5591" xr:uid="{D9457126-8E4E-4E21-9BF8-C66E36B4F6A3}"/>
    <cellStyle name="Percent 16 5 10" xfId="7557" xr:uid="{E5F0B4BE-EEA2-483E-AC8A-133B360578E6}"/>
    <cellStyle name="Percent 16 5 11" xfId="7558" xr:uid="{4EA0FB4C-83B1-40C7-B4D1-8B6263A7338A}"/>
    <cellStyle name="Percent 16 5 12" xfId="7559" xr:uid="{1075C3AC-ACD5-4F5C-8389-CECC2B2B72B4}"/>
    <cellStyle name="Percent 16 5 13" xfId="7560" xr:uid="{64B6D767-071F-4ABC-BEC8-09C26BBC607D}"/>
    <cellStyle name="Percent 16 5 14" xfId="7561" xr:uid="{686CE5CF-9B57-4478-B9A6-949A18C9F6D9}"/>
    <cellStyle name="Percent 16 5 15" xfId="7562" xr:uid="{8684C705-D41B-49C6-BBE1-BEAE4B5546D0}"/>
    <cellStyle name="Percent 16 5 16" xfId="7563" xr:uid="{E9D2CD9C-031C-435E-AA82-66DAC90053EF}"/>
    <cellStyle name="Percent 16 5 17" xfId="7564" xr:uid="{4750C15B-C6EF-4931-BCB7-6E98EE24CF25}"/>
    <cellStyle name="Percent 16 5 18" xfId="7556" xr:uid="{4D33A8C1-CF91-482E-A980-3CBA696639C0}"/>
    <cellStyle name="Percent 16 5 2" xfId="7565" xr:uid="{7AE0D8C5-63D8-4E50-BDEF-CD882B855C87}"/>
    <cellStyle name="Percent 16 5 3" xfId="7566" xr:uid="{89ADF40B-DE6E-404C-98F3-2B67CF3D3622}"/>
    <cellStyle name="Percent 16 5 4" xfId="7567" xr:uid="{BF2F6801-7237-4A09-8545-0DC4F5F84DBC}"/>
    <cellStyle name="Percent 16 5 5" xfId="7568" xr:uid="{A34FB240-D8F2-49ED-BBEF-2B57C8B0DC3A}"/>
    <cellStyle name="Percent 16 5 6" xfId="7569" xr:uid="{43C73BC4-2305-41C3-8D4F-154625E80BA5}"/>
    <cellStyle name="Percent 16 5 7" xfId="7570" xr:uid="{22AD251B-4D92-4AD7-874F-3F64CBBD7569}"/>
    <cellStyle name="Percent 16 5 8" xfId="7571" xr:uid="{1CB1F26F-F5BB-476A-8C77-719F56ECABF4}"/>
    <cellStyle name="Percent 16 5 9" xfId="7572" xr:uid="{2EB6DD8E-46AD-493B-A40C-0572501BAA14}"/>
    <cellStyle name="Percent 16 6" xfId="5592" xr:uid="{7432567B-EC8C-46CE-BF07-B110DB8021DF}"/>
    <cellStyle name="Percent 16 6 10" xfId="7574" xr:uid="{7F7E57E0-9D9C-4973-985F-BEF045CCCCCE}"/>
    <cellStyle name="Percent 16 6 11" xfId="7575" xr:uid="{CF2848D2-4815-44B2-80A4-05BDA8807F2B}"/>
    <cellStyle name="Percent 16 6 12" xfId="7576" xr:uid="{3C6EBF76-8AF7-4CD7-BDA7-A9DF23C20807}"/>
    <cellStyle name="Percent 16 6 13" xfId="7577" xr:uid="{EECB70A8-A553-4A85-AD77-E3D45A62BC82}"/>
    <cellStyle name="Percent 16 6 14" xfId="7578" xr:uid="{F0B0E78D-E1C2-405C-8B68-AE8AAED92C0A}"/>
    <cellStyle name="Percent 16 6 15" xfId="7579" xr:uid="{1F890E19-000A-434A-B195-E278C6970174}"/>
    <cellStyle name="Percent 16 6 16" xfId="7580" xr:uid="{1F734BDD-402B-41A2-91EC-C27B679A593E}"/>
    <cellStyle name="Percent 16 6 17" xfId="7581" xr:uid="{EF981D0E-F1CE-463E-A253-A2F75988EFC7}"/>
    <cellStyle name="Percent 16 6 18" xfId="7573" xr:uid="{107CD3BC-DEF6-4464-80E6-C131B1CF1A9B}"/>
    <cellStyle name="Percent 16 6 2" xfId="7582" xr:uid="{94845FE0-F75C-4C6B-86D0-CB795C57F230}"/>
    <cellStyle name="Percent 16 6 3" xfId="7583" xr:uid="{57317C18-5D4A-48D0-9658-25FA956AD2BD}"/>
    <cellStyle name="Percent 16 6 4" xfId="7584" xr:uid="{3C93B9CF-D1DD-47F6-B545-F0A77AF7D878}"/>
    <cellStyle name="Percent 16 6 5" xfId="7585" xr:uid="{00794B2C-FA0C-4417-9164-FD9F758CF47C}"/>
    <cellStyle name="Percent 16 6 6" xfId="7586" xr:uid="{BFE775D1-6773-4523-A67C-C11B9E6CCBD0}"/>
    <cellStyle name="Percent 16 6 7" xfId="7587" xr:uid="{D1AFC8C3-52F1-48CF-9FE4-1230D287AB1B}"/>
    <cellStyle name="Percent 16 6 8" xfId="7588" xr:uid="{0671845E-19D9-4D10-A15B-C29EA3559E4F}"/>
    <cellStyle name="Percent 16 6 9" xfId="7589" xr:uid="{C865C2B9-224A-4BEC-9174-49122DCC718E}"/>
    <cellStyle name="Percent 16 7" xfId="5593" xr:uid="{99AAB6BD-A698-43DD-BF75-39682AEECE65}"/>
    <cellStyle name="Percent 16 7 10" xfId="7591" xr:uid="{6A5B6F92-3D77-4627-B4F2-80C1FF9313F6}"/>
    <cellStyle name="Percent 16 7 11" xfId="7592" xr:uid="{1B707BF7-9267-40CD-8E68-CA1972D573B6}"/>
    <cellStyle name="Percent 16 7 12" xfId="7593" xr:uid="{1F99619D-952D-428F-93FF-66BA069F0F10}"/>
    <cellStyle name="Percent 16 7 13" xfId="7594" xr:uid="{2002A003-D281-4DAD-BC01-6E682AB983BB}"/>
    <cellStyle name="Percent 16 7 14" xfId="7595" xr:uid="{3B7B96F1-BEDA-40E1-96FC-CA13403348B0}"/>
    <cellStyle name="Percent 16 7 15" xfId="7596" xr:uid="{F9BCF1EC-6855-4A4B-8F58-F46F7F68CECC}"/>
    <cellStyle name="Percent 16 7 16" xfId="7597" xr:uid="{EC0CC7B9-E937-40FB-B4AB-EE911B1F377F}"/>
    <cellStyle name="Percent 16 7 17" xfId="7598" xr:uid="{B1FD8607-3ED2-4698-AB3A-1FDCF9FBCD2C}"/>
    <cellStyle name="Percent 16 7 18" xfId="7590" xr:uid="{B48FB479-DE2A-475C-BECA-CE5DB220D65B}"/>
    <cellStyle name="Percent 16 7 2" xfId="5594" xr:uid="{7508BD26-E57D-41C2-AC4D-869B6B659363}"/>
    <cellStyle name="Percent 16 7 2 2" xfId="7599" xr:uid="{C2B4ABA5-3EF3-4270-AB71-AB00E5F3815F}"/>
    <cellStyle name="Percent 16 7 3" xfId="5595" xr:uid="{7CE57BF4-0E2A-435A-854E-345D613AA176}"/>
    <cellStyle name="Percent 16 7 3 2" xfId="7600" xr:uid="{CBF2B109-53F1-4771-B542-7827027D5027}"/>
    <cellStyle name="Percent 16 7 4" xfId="7601" xr:uid="{A2C167AE-B8DD-40A0-9C5C-8AA6383AAFCC}"/>
    <cellStyle name="Percent 16 7 5" xfId="7602" xr:uid="{E2430B1F-3E8B-45B8-BD79-FAB51713E986}"/>
    <cellStyle name="Percent 16 7 6" xfId="7603" xr:uid="{D37B969B-7733-4EA9-9C42-0B63EC79386A}"/>
    <cellStyle name="Percent 16 7 7" xfId="7604" xr:uid="{A672AFE6-644C-4B63-B21C-8D86AD0EB4BB}"/>
    <cellStyle name="Percent 16 7 8" xfId="7605" xr:uid="{4B7E16E4-45BC-43BA-A89B-48B004457FC7}"/>
    <cellStyle name="Percent 16 7 9" xfId="7606" xr:uid="{D13E2AE9-679E-4165-B5BE-816490B8ADF2}"/>
    <cellStyle name="Percent 16 8" xfId="7607" xr:uid="{EF9929FD-8A73-4056-A188-E7A87A1F731B}"/>
    <cellStyle name="Percent 16 8 10" xfId="7608" xr:uid="{BB420B0A-4BBB-465A-AF7F-F9FEA7042309}"/>
    <cellStyle name="Percent 16 8 11" xfId="7609" xr:uid="{2B37C5FD-560C-4794-B9B8-B032CD70D704}"/>
    <cellStyle name="Percent 16 8 12" xfId="7610" xr:uid="{6ABC66B0-5E80-4068-A6CC-33031189978B}"/>
    <cellStyle name="Percent 16 8 13" xfId="7611" xr:uid="{213A4494-E013-43D6-86AC-8B186FCD36D2}"/>
    <cellStyle name="Percent 16 8 14" xfId="7612" xr:uid="{91660ADA-94D7-4060-A279-013287941937}"/>
    <cellStyle name="Percent 16 8 15" xfId="7613" xr:uid="{C01CF845-71A7-4F95-867F-5441153DF7C5}"/>
    <cellStyle name="Percent 16 8 16" xfId="7614" xr:uid="{00146CA5-DB3C-4562-BF48-BE40E66ACA5D}"/>
    <cellStyle name="Percent 16 8 17" xfId="7615" xr:uid="{CF38281A-9EDB-40B3-9577-49D7E9A92C26}"/>
    <cellStyle name="Percent 16 8 2" xfId="7616" xr:uid="{2EA70E47-7C15-4F94-AC42-714B68324F4A}"/>
    <cellStyle name="Percent 16 8 3" xfId="7617" xr:uid="{1D483D77-1F87-400E-9D8D-40D405B819CE}"/>
    <cellStyle name="Percent 16 8 4" xfId="7618" xr:uid="{80636D36-A010-49E9-AC0D-58099202762F}"/>
    <cellStyle name="Percent 16 8 5" xfId="7619" xr:uid="{AB47E061-76EA-4F73-8E2D-2D037807912D}"/>
    <cellStyle name="Percent 16 8 6" xfId="7620" xr:uid="{978B10EA-380B-43AC-BE67-47D03FCBC989}"/>
    <cellStyle name="Percent 16 8 7" xfId="7621" xr:uid="{C3E979DB-3CCD-408C-B8D7-B705024A45B1}"/>
    <cellStyle name="Percent 16 8 8" xfId="7622" xr:uid="{5854235C-BAF1-4924-BF3E-CD5FFE6D9378}"/>
    <cellStyle name="Percent 16 8 9" xfId="7623" xr:uid="{FD07AE97-DC34-4B27-86B4-3761284B2FA9}"/>
    <cellStyle name="Percent 16 9" xfId="7624" xr:uid="{D5E44DF4-C9B4-4448-846F-73FB6EE81B94}"/>
    <cellStyle name="Percent 16 9 10" xfId="7625" xr:uid="{45E62457-2EDE-449E-8A3D-A38A69029758}"/>
    <cellStyle name="Percent 16 9 11" xfId="7626" xr:uid="{DADEC223-8C4D-412C-90E6-2ADAA9772960}"/>
    <cellStyle name="Percent 16 9 12" xfId="7627" xr:uid="{CF2464FC-0B50-4CF4-9D71-DD0A9C429B68}"/>
    <cellStyle name="Percent 16 9 13" xfId="7628" xr:uid="{010A18D6-2AD8-49D0-BB66-17FA08561FC9}"/>
    <cellStyle name="Percent 16 9 14" xfId="7629" xr:uid="{E6090E3A-1437-48FE-89DA-EB74146E94DB}"/>
    <cellStyle name="Percent 16 9 15" xfId="7630" xr:uid="{B1DBD24B-A4DF-4CD7-B180-FA45312BDCF0}"/>
    <cellStyle name="Percent 16 9 16" xfId="7631" xr:uid="{449F184E-DC64-45FF-90D6-081E2BE2ECE3}"/>
    <cellStyle name="Percent 16 9 17" xfId="7632" xr:uid="{0B989FC3-107F-4F47-BA88-72A545367DBC}"/>
    <cellStyle name="Percent 16 9 2" xfId="7633" xr:uid="{0F6CB2F2-F14F-4585-9173-7C32D4B36EA1}"/>
    <cellStyle name="Percent 16 9 3" xfId="7634" xr:uid="{422525B5-F53B-4D44-BC66-D4167C9530D0}"/>
    <cellStyle name="Percent 16 9 4" xfId="7635" xr:uid="{CF9B414D-0B8A-4EB2-94FC-E499408D00F2}"/>
    <cellStyle name="Percent 16 9 5" xfId="7636" xr:uid="{5DF9BADF-8F88-4042-9130-1F778DA051F4}"/>
    <cellStyle name="Percent 16 9 6" xfId="7637" xr:uid="{3D3B3E15-59D0-4036-A828-A604EA0FBC44}"/>
    <cellStyle name="Percent 16 9 7" xfId="7638" xr:uid="{063974C6-FBCB-4818-BF66-30746CB12E25}"/>
    <cellStyle name="Percent 16 9 8" xfId="7639" xr:uid="{7AE1EAC8-581C-481D-91EC-ECFD216C6085}"/>
    <cellStyle name="Percent 16 9 9" xfId="7640" xr:uid="{5071005A-3533-4B03-B0AE-1F4A3A99F19A}"/>
    <cellStyle name="Percent 17" xfId="5596" xr:uid="{696433C0-DBF5-48B4-B407-6E2A5F86DAAE}"/>
    <cellStyle name="Percent 17 2" xfId="5597" xr:uid="{A944ABD2-96F5-44A7-9E2D-36DEFE8D3C2C}"/>
    <cellStyle name="Percent 17 2 2" xfId="8229" xr:uid="{B1896734-C4B9-420D-90B9-DB2CABF190BD}"/>
    <cellStyle name="Percent 17 3" xfId="5598" xr:uid="{FAE7EB91-5DBF-447B-9830-BD160D9D95F9}"/>
    <cellStyle name="Percent 17 4" xfId="5599" xr:uid="{EAF60086-E104-4362-89EA-3CEDF29BC0E3}"/>
    <cellStyle name="Percent 17 5" xfId="5600" xr:uid="{14F01204-470A-46D5-86D7-B2E070466DF5}"/>
    <cellStyle name="Percent 17 6" xfId="5601" xr:uid="{910E40F9-E439-48BF-A0E1-4F0877297F9A}"/>
    <cellStyle name="Percent 17 7" xfId="5602" xr:uid="{B12DEF2A-3C59-41EF-9C9A-43E4D917B1EF}"/>
    <cellStyle name="Percent 17 7 2" xfId="5603" xr:uid="{2F00FA90-D3AF-4CCC-82BC-A47137FF497F}"/>
    <cellStyle name="Percent 17 7 3" xfId="5604" xr:uid="{8CF0F84E-C466-4819-9031-617753EC78C7}"/>
    <cellStyle name="Percent 17 8" xfId="5605" xr:uid="{5471433C-88FA-4969-9C36-F76E98D93261}"/>
    <cellStyle name="Percent 17 8 2" xfId="5606" xr:uid="{4C4BA76D-5ACD-41F0-99E5-5224789607DA}"/>
    <cellStyle name="Percent 17 9" xfId="8230" xr:uid="{F09C3564-7CC7-4F5E-9485-42DA39B3FF9D}"/>
    <cellStyle name="Percent 17 9 2" xfId="8231" xr:uid="{915E32FF-168D-4EA4-BE0E-EEC15FCE0CB1}"/>
    <cellStyle name="Percent 17 9 3" xfId="8232" xr:uid="{30EC8F4B-316B-4029-A12E-672C9EC8AF77}"/>
    <cellStyle name="Percent 17 9 3 2" xfId="8233" xr:uid="{74D27600-CBCD-4D6B-8AD7-0A3861B9B03B}"/>
    <cellStyle name="Percent 17 9 3 3" xfId="8234" xr:uid="{418CCDA3-3578-43F4-B7FE-6D0A863AC9E6}"/>
    <cellStyle name="Percent 17 9 4" xfId="8235" xr:uid="{EDC4F34D-3E5D-4589-8D4F-32A1F438780A}"/>
    <cellStyle name="Percent 17 9 5" xfId="8236" xr:uid="{A9EB88D7-5C91-4421-A62E-B0484F7F4D31}"/>
    <cellStyle name="Percent 18" xfId="7641" xr:uid="{860646C0-2316-4F4B-9E89-C44E84213FCF}"/>
    <cellStyle name="Percent 18 2" xfId="8238" xr:uid="{1967D2F2-8DFB-4AC3-9235-A5DEF248C077}"/>
    <cellStyle name="Percent 18 3" xfId="8237" xr:uid="{4DED7995-57AD-45F8-B9F0-5A7E28456A9C}"/>
    <cellStyle name="Percent 19" xfId="7463" xr:uid="{772A8283-F185-4B0A-9ABF-80D7E0292E65}"/>
    <cellStyle name="Percent 2" xfId="1296" xr:uid="{00000000-0005-0000-0000-000012050000}"/>
    <cellStyle name="Percent 2 10" xfId="1297" xr:uid="{00000000-0005-0000-0000-000013050000}"/>
    <cellStyle name="Percent 2 10 10" xfId="5607" xr:uid="{BDAE1EC8-6DDE-44D0-A5FE-6F6AFE6D535C}"/>
    <cellStyle name="Percent 2 10 2" xfId="3052" xr:uid="{B6B8453D-386B-4338-A4DE-8F0A187228A3}"/>
    <cellStyle name="Percent 2 10 2 2" xfId="5608" xr:uid="{614F2BFD-1E3C-4A5F-9BA9-CAA980564DD3}"/>
    <cellStyle name="Percent 2 10 2 2 2" xfId="26121" xr:uid="{497693EF-E3F3-4864-A142-4F608148DDC6}"/>
    <cellStyle name="Percent 2 10 2 2 3" xfId="26864" xr:uid="{A7E5B9A1-7306-474D-9268-2B877C6D131D}"/>
    <cellStyle name="Percent 2 10 3" xfId="7642" xr:uid="{F98F9402-0D42-4FC0-9CC5-D53CB0488596}"/>
    <cellStyle name="Percent 2 10 4" xfId="7643" xr:uid="{8C35E5CF-7FD0-4AD0-8C5F-72A97BF81CB0}"/>
    <cellStyle name="Percent 2 10 5" xfId="7644" xr:uid="{E3B41B8D-9DE6-410D-B5F5-060B5E3F1D5D}"/>
    <cellStyle name="Percent 2 10 6" xfId="7645" xr:uid="{FB8F9143-7C8B-45DE-8CDB-4D3A1AEFF1CE}"/>
    <cellStyle name="Percent 2 10 7" xfId="7646" xr:uid="{71BB4C50-9C85-421F-B7BE-B467029EE0F5}"/>
    <cellStyle name="Percent 2 10 8" xfId="7647" xr:uid="{C436D357-7EAD-4E2D-811C-D9F6C0708C70}"/>
    <cellStyle name="Percent 2 10 9" xfId="25531" xr:uid="{93DEF150-7EED-473B-9FA7-2FABC8E1684B}"/>
    <cellStyle name="Percent 2 11" xfId="3053" xr:uid="{9BFBF12E-C9A4-4F9D-BAF6-1F360E247697}"/>
    <cellStyle name="Percent 2 11 2" xfId="5610" xr:uid="{08DFB0D0-195A-48DE-B13E-0D0767C78627}"/>
    <cellStyle name="Percent 2 11 3" xfId="7648" xr:uid="{F1CC890D-BB17-4193-867B-AF97959455EB}"/>
    <cellStyle name="Percent 2 11 4" xfId="7649" xr:uid="{369E79D6-C7CD-46F1-A7BE-86CD6042D735}"/>
    <cellStyle name="Percent 2 11 5" xfId="7650" xr:uid="{433AA87A-6FF3-4ECA-A106-BF41B5662722}"/>
    <cellStyle name="Percent 2 11 6" xfId="7651" xr:uid="{2F97E2DB-BA24-49E0-A4E0-EA33C8AFA487}"/>
    <cellStyle name="Percent 2 11 7" xfId="7652" xr:uid="{C9DD8611-270A-466F-8EE2-BD1A7B508F65}"/>
    <cellStyle name="Percent 2 11 8" xfId="7653" xr:uid="{F2EA1324-DADC-4ABF-A773-119344DAEFAB}"/>
    <cellStyle name="Percent 2 11 9" xfId="5609" xr:uid="{5240F687-9B3E-4AF5-947F-1E765143FE2B}"/>
    <cellStyle name="Percent 2 11 9 2" xfId="26122" xr:uid="{4362C9FC-75A5-4D45-87EA-B2735FC6B9BF}"/>
    <cellStyle name="Percent 2 11 9 3" xfId="26865" xr:uid="{7784EA3B-D346-488E-B3E8-46DB55D582AE}"/>
    <cellStyle name="Percent 2 12" xfId="5611" xr:uid="{B29D26CA-FD17-41FC-97F8-CDE0EFA9EECC}"/>
    <cellStyle name="Percent 2 13" xfId="5612" xr:uid="{5D261829-8F84-4350-8C42-AEAADE65C69D}"/>
    <cellStyle name="Percent 2 14" xfId="5613" xr:uid="{0FE9C033-BF9A-4BBB-8E37-1169A0BC3A85}"/>
    <cellStyle name="Percent 2 15" xfId="5614" xr:uid="{D418FCFB-4D51-4B6A-A72E-8080EFA3A755}"/>
    <cellStyle name="Percent 2 16" xfId="5615" xr:uid="{43E1D472-DE2D-4037-9AD1-8C93571287C6}"/>
    <cellStyle name="Percent 2 17" xfId="5616" xr:uid="{F72005B8-03BF-447D-973B-384502EDB90D}"/>
    <cellStyle name="Percent 2 18" xfId="5617" xr:uid="{D8F89CCE-9B58-45C5-AF11-BBB6AB6786CF}"/>
    <cellStyle name="Percent 2 19" xfId="5618" xr:uid="{B8583740-EDF4-4F7C-85D7-0915F9C20C9D}"/>
    <cellStyle name="Percent 2 2" xfId="1298" xr:uid="{00000000-0005-0000-0000-000014050000}"/>
    <cellStyle name="Percent 2 2 2" xfId="3262" xr:uid="{A516E80A-F1FB-4DAF-85B6-A651E994515A}"/>
    <cellStyle name="Percent 2 2 3" xfId="3263" xr:uid="{279FF495-AAC1-4205-AB5B-F0C1DF13D62D}"/>
    <cellStyle name="Percent 2 2 3 2" xfId="3264" xr:uid="{0D9D9A4D-039E-463E-8A45-09C269DB18DD}"/>
    <cellStyle name="Percent 2 2 3 3" xfId="3265" xr:uid="{AA5F3328-DC08-4961-AE0E-56F9EB30140C}"/>
    <cellStyle name="Percent 2 2 3 4" xfId="3367" xr:uid="{46CDEB67-DC17-45CB-B12E-5FAEFAF9C777}"/>
    <cellStyle name="Percent 2 2 4" xfId="3266" xr:uid="{92CBE22F-62B1-4EE5-8C12-E8B4A6AADD47}"/>
    <cellStyle name="Percent 2 2 4 2" xfId="5620" xr:uid="{62C96AF3-FCC2-4E1D-A88B-1D5A2DCE89F8}"/>
    <cellStyle name="Percent 2 2 5" xfId="5621" xr:uid="{A250257B-F392-4495-9951-4EB8565F09E5}"/>
    <cellStyle name="Percent 2 2 6" xfId="5622" xr:uid="{FCABA241-6676-42E9-82B7-7D0EDEF72D32}"/>
    <cellStyle name="Percent 2 2 6 2" xfId="7654" xr:uid="{A8EFC153-FE68-4CC7-935F-0C9562F27DC1}"/>
    <cellStyle name="Percent 2 2 7" xfId="5619" xr:uid="{3F0E1E9B-24BC-4D51-B8ED-6054C6ACB5C3}"/>
    <cellStyle name="Percent 2 2 7 2" xfId="7655" xr:uid="{D8C8921E-668C-4119-AFDB-6325D378C208}"/>
    <cellStyle name="Percent 2 2 8" xfId="7656" xr:uid="{FE324ECD-C2DD-464B-AF51-9ED524EB4294}"/>
    <cellStyle name="Percent 2 2 9" xfId="7657" xr:uid="{5BA2CF0A-6DD4-4AE9-A5F2-9A572250AEB9}"/>
    <cellStyle name="Percent 2 20" xfId="5623" xr:uid="{57C0C3BF-0332-4128-8B95-56CE9AFCE46B}"/>
    <cellStyle name="Percent 2 20 2" xfId="8239" xr:uid="{0D3DFA96-88C6-4E1A-900F-A8F8EEE2207A}"/>
    <cellStyle name="Percent 2 20 2 2" xfId="8240" xr:uid="{E168F120-8B63-4BDA-A796-7FEA652FC324}"/>
    <cellStyle name="Percent 2 20 2 3" xfId="8241" xr:uid="{488E478C-7B31-41EA-88AE-CA347E965501}"/>
    <cellStyle name="Percent 2 20 2 3 2" xfId="8242" xr:uid="{845A22BC-9569-4E0F-83BE-9A44817724D7}"/>
    <cellStyle name="Percent 2 20 2 3 3" xfId="8243" xr:uid="{E099B773-65FC-4761-A1B6-53C59F0E2EC6}"/>
    <cellStyle name="Percent 2 20 2 4" xfId="8244" xr:uid="{FB92EF56-3C32-490D-92D6-68398EA7A965}"/>
    <cellStyle name="Percent 2 20 2 5" xfId="8245" xr:uid="{80AC640C-9CE6-415F-996F-B42E0AD2AA14}"/>
    <cellStyle name="Percent 2 21" xfId="5624" xr:uid="{0F4A7756-FFE9-4C14-9093-998C1628C6EF}"/>
    <cellStyle name="Percent 2 22" xfId="5625" xr:uid="{840D43BD-0E88-4DBA-B5F8-1A9136D0BBEF}"/>
    <cellStyle name="Percent 2 23" xfId="5626" xr:uid="{D059F4DF-270E-4453-806C-9D1B281637FF}"/>
    <cellStyle name="Percent 2 24" xfId="5627" xr:uid="{CD2E6329-B180-4751-AB6A-72297FDE7C00}"/>
    <cellStyle name="Percent 2 25" xfId="5628" xr:uid="{B6B14BE2-CFCB-45A4-B6DC-11817D846B97}"/>
    <cellStyle name="Percent 2 26" xfId="5629" xr:uid="{2016C665-AF2B-4513-A247-CE59C7C16B8E}"/>
    <cellStyle name="Percent 2 27" xfId="5630" xr:uid="{5F365CB0-709B-47EC-BA3F-52D3DDADF25C}"/>
    <cellStyle name="Percent 2 28" xfId="5631" xr:uid="{0935476B-08E2-47C0-AEBA-9662AB18F92E}"/>
    <cellStyle name="Percent 2 29" xfId="5632" xr:uid="{80064F06-2222-4DC1-8CDB-E9D38CCA7C6D}"/>
    <cellStyle name="Percent 2 3" xfId="1299" xr:uid="{00000000-0005-0000-0000-000015050000}"/>
    <cellStyle name="Percent 2 3 10" xfId="5633" xr:uid="{63BC35D5-8213-4D03-932A-F8C83351CFE3}"/>
    <cellStyle name="Percent 2 3 11" xfId="5634" xr:uid="{57220E54-969A-4D3E-8FFB-6E553B1F96A8}"/>
    <cellStyle name="Percent 2 3 12" xfId="5635" xr:uid="{E684DA03-982C-44E5-9B7B-C0D4CC07B4A1}"/>
    <cellStyle name="Percent 2 3 13" xfId="5636" xr:uid="{5E1B4774-801C-4208-9F69-725C2E736165}"/>
    <cellStyle name="Percent 2 3 14" xfId="5637" xr:uid="{8821E1E2-AFA0-44CD-B3F4-83F27E1AFFD4}"/>
    <cellStyle name="Percent 2 3 15" xfId="5638" xr:uid="{B771D1CC-CCCA-401C-ADA7-126BC6D9850F}"/>
    <cellStyle name="Percent 2 3 16" xfId="5639" xr:uid="{24824B8D-F381-46ED-8AE9-FFA8BE180B51}"/>
    <cellStyle name="Percent 2 3 17" xfId="25532" xr:uid="{F941CDC3-A3A2-43C3-B45B-8EEE57DC64F5}"/>
    <cellStyle name="Percent 2 3 18" xfId="3267" xr:uid="{E91515BA-EEE5-472B-BC26-D8B1AE3D5025}"/>
    <cellStyle name="Percent 2 3 2" xfId="1300" xr:uid="{00000000-0005-0000-0000-000016050000}"/>
    <cellStyle name="Percent 2 3 2 2" xfId="25533" xr:uid="{F70628B0-AB3B-4097-9D08-3DADA3205808}"/>
    <cellStyle name="Percent 2 3 2 3" xfId="3268" xr:uid="{4EB38434-1603-449A-9E41-5F4725F6EA81}"/>
    <cellStyle name="Percent 2 3 3" xfId="1301" xr:uid="{00000000-0005-0000-0000-000017050000}"/>
    <cellStyle name="Percent 2 3 3 2" xfId="3270" xr:uid="{366B4212-2C5C-42EB-A231-5C6ED6FF841C}"/>
    <cellStyle name="Percent 2 3 3 3" xfId="3271" xr:uid="{BCD233D3-A24B-4BD4-8643-D6F5BE093670}"/>
    <cellStyle name="Percent 2 3 3 3 2" xfId="3272" xr:uid="{C3416412-E32E-4F37-90F4-AD491E83D496}"/>
    <cellStyle name="Percent 2 3 3 3 3" xfId="3273" xr:uid="{22B8EC93-8669-4997-9E52-5B74601C6308}"/>
    <cellStyle name="Percent 2 3 3 3 4" xfId="3369" xr:uid="{6AC30708-A2BB-4B6F-9C72-AD031639659A}"/>
    <cellStyle name="Percent 2 3 3 3 4 2" xfId="5640" xr:uid="{2F7C9824-5B2F-4320-B4A1-1BB14D06FB54}"/>
    <cellStyle name="Percent 2 3 3 4" xfId="25534" xr:uid="{9B38253C-A35C-4D9E-B3AD-D0375BF7D188}"/>
    <cellStyle name="Percent 2 3 3 5" xfId="3269" xr:uid="{4A55CD99-FEC7-405B-828D-F14ED8033FA4}"/>
    <cellStyle name="Percent 2 3 4" xfId="1302" xr:uid="{00000000-0005-0000-0000-000018050000}"/>
    <cellStyle name="Percent 2 3 4 2" xfId="25535" xr:uid="{46A87845-0413-42F0-A6E9-D5C934510156}"/>
    <cellStyle name="Percent 2 3 4 3" xfId="3274" xr:uid="{3DC7C459-B9B7-4AA0-A1F2-EAB4695B0E2E}"/>
    <cellStyle name="Percent 2 3 5" xfId="1303" xr:uid="{00000000-0005-0000-0000-000019050000}"/>
    <cellStyle name="Percent 2 3 5 2" xfId="5641" xr:uid="{3FB19760-67E3-4ADF-9B5F-39D16DE94FFD}"/>
    <cellStyle name="Percent 2 3 5 3" xfId="25536" xr:uid="{B57EE42B-B385-4D8A-B75D-D28F8F3BC20E}"/>
    <cellStyle name="Percent 2 3 5 4" xfId="3368" xr:uid="{BA8EC00E-74DD-49FA-A275-A67DF0F65E7B}"/>
    <cellStyle name="Percent 2 3 6" xfId="1304" xr:uid="{00000000-0005-0000-0000-00001A050000}"/>
    <cellStyle name="Percent 2 3 6 2" xfId="25537" xr:uid="{DF221548-4559-48D5-8B11-DA1282121F69}"/>
    <cellStyle name="Percent 2 3 6 3" xfId="5642" xr:uid="{263175D6-545F-4010-909B-8CB56D826FE5}"/>
    <cellStyle name="Percent 2 3 7" xfId="1305" xr:uid="{00000000-0005-0000-0000-00001B050000}"/>
    <cellStyle name="Percent 2 3 7 2" xfId="25538" xr:uid="{D1C3484F-EF2F-467A-B90B-1B8856B24C28}"/>
    <cellStyle name="Percent 2 3 7 3" xfId="5643" xr:uid="{F57ACD46-62C5-4464-8386-E0C3F7CC0FC1}"/>
    <cellStyle name="Percent 2 3 8" xfId="1306" xr:uid="{00000000-0005-0000-0000-00001C050000}"/>
    <cellStyle name="Percent 2 3 8 2" xfId="25539" xr:uid="{05EDF26C-B1B4-4E3F-BE03-74A612F873C5}"/>
    <cellStyle name="Percent 2 3 8 3" xfId="5644" xr:uid="{E86BCCAA-3B9E-4BBE-A990-EFC3E8490856}"/>
    <cellStyle name="Percent 2 3 9" xfId="5645" xr:uid="{C9DB6592-438F-4F3F-AA77-838C103343E4}"/>
    <cellStyle name="Percent 2 30" xfId="5646" xr:uid="{63DB957B-3133-43B6-BF2B-1DC4D89A2F4D}"/>
    <cellStyle name="Percent 2 31" xfId="5647" xr:uid="{FA82BE35-2758-4A5D-BDB2-DA533EE968F8}"/>
    <cellStyle name="Percent 2 32" xfId="5648" xr:uid="{79A857E0-945A-4B0C-9B64-405C01549068}"/>
    <cellStyle name="Percent 2 33" xfId="5649" xr:uid="{03FE4816-C3C9-4E39-BE1D-453429427361}"/>
    <cellStyle name="Percent 2 33 2" xfId="8246" xr:uid="{B6D25EB4-E1E5-41E2-93F2-6E9A3DB103F5}"/>
    <cellStyle name="Percent 2 34" xfId="5650" xr:uid="{3F697E1E-B81B-4DA5-9D00-AD01C39C9ED4}"/>
    <cellStyle name="Percent 2 34 2" xfId="8247" xr:uid="{9C55D5BB-FCFA-4EC3-BC7E-C154370553C6}"/>
    <cellStyle name="Percent 2 35" xfId="5651" xr:uid="{A95F7B14-F2F8-4DB8-B6B8-AD515E0413E7}"/>
    <cellStyle name="Percent 2 35 2" xfId="8248" xr:uid="{9055A04E-A59A-47EA-9B8E-D1E0EA532BA5}"/>
    <cellStyle name="Percent 2 36" xfId="5652" xr:uid="{8B0818B1-86AF-4819-A8F7-3FE3794806DE}"/>
    <cellStyle name="Percent 2 36 2" xfId="8249" xr:uid="{2598EBB8-3D2B-42A8-BEBD-4A4F77EEB492}"/>
    <cellStyle name="Percent 2 37" xfId="5653" xr:uid="{433133FE-48A9-4D38-B881-F14C130DCA0F}"/>
    <cellStyle name="Percent 2 37 2" xfId="8250" xr:uid="{93A879E4-CF0A-41FD-90B0-B60871139B6C}"/>
    <cellStyle name="Percent 2 38" xfId="5654" xr:uid="{EE7BA65F-51E5-4542-8102-E068063CF40F}"/>
    <cellStyle name="Percent 2 38 2" xfId="8251" xr:uid="{6BCACD68-E29B-4D33-9EA9-6943C186030B}"/>
    <cellStyle name="Percent 2 39" xfId="5655" xr:uid="{1206598B-1980-4D1C-B59B-0DC9EC25FDBF}"/>
    <cellStyle name="Percent 2 39 2" xfId="8252" xr:uid="{7ACAC357-4219-457F-AD8F-19565CFCE149}"/>
    <cellStyle name="Percent 2 4" xfId="1307" xr:uid="{00000000-0005-0000-0000-00001D050000}"/>
    <cellStyle name="Percent 2 4 10" xfId="5656" xr:uid="{2E4FEE68-DDBD-4B8D-878F-6F89DCE79BA9}"/>
    <cellStyle name="Percent 2 4 10 2" xfId="8254" xr:uid="{4452ED23-D559-4B85-A697-EFB0E640F798}"/>
    <cellStyle name="Percent 2 4 11" xfId="5657" xr:uid="{A283105D-FFDC-477B-869C-6EC0E52F766B}"/>
    <cellStyle name="Percent 2 4 11 2" xfId="8255" xr:uid="{165604C9-2633-40F9-88C8-974D932F4A6C}"/>
    <cellStyle name="Percent 2 4 12" xfId="5658" xr:uid="{09F3128C-ABD9-488B-B801-3BBEB0E78C97}"/>
    <cellStyle name="Percent 2 4 12 2" xfId="8256" xr:uid="{7CF9B643-E1C5-49B0-8506-940CBF9784AF}"/>
    <cellStyle name="Percent 2 4 13" xfId="5659" xr:uid="{5DC78221-C174-495F-94DB-84396FFD3750}"/>
    <cellStyle name="Percent 2 4 13 2" xfId="8257" xr:uid="{7041BB22-BA36-467E-9915-80D97C814E3E}"/>
    <cellStyle name="Percent 2 4 14" xfId="5660" xr:uid="{BAF5642B-0D3F-4955-A72F-0A31F1C3842C}"/>
    <cellStyle name="Percent 2 4 14 2" xfId="8258" xr:uid="{C836CF15-AFFD-42F4-AB5B-11E6FFAF62FF}"/>
    <cellStyle name="Percent 2 4 15" xfId="5661" xr:uid="{6C382A7A-0C90-45AA-B32F-650303DD864E}"/>
    <cellStyle name="Percent 2 4 15 2" xfId="8259" xr:uid="{8E350D78-8775-4982-BACB-4AEB1798AB86}"/>
    <cellStyle name="Percent 2 4 16" xfId="5662" xr:uid="{333889B7-F85E-47F0-8D05-BD4E075C0F8A}"/>
    <cellStyle name="Percent 2 4 16 2" xfId="8260" xr:uid="{41E0F714-4DBF-427E-94A8-6735280E8B76}"/>
    <cellStyle name="Percent 2 4 17" xfId="8253" xr:uid="{AB06EB34-2732-4DF9-87F0-F1F80D2BAAE4}"/>
    <cellStyle name="Percent 2 4 18" xfId="25540" xr:uid="{DBB1CC1D-D85D-422C-8210-6591834FB05D}"/>
    <cellStyle name="Percent 2 4 19" xfId="3275" xr:uid="{61A35FF4-D964-4D0E-A84C-2FB9DD9293F1}"/>
    <cellStyle name="Percent 2 4 2" xfId="3054" xr:uid="{8C9C16D2-A120-44BE-BF5C-6E7CF3785328}"/>
    <cellStyle name="Percent 2 4 2 2" xfId="8261" xr:uid="{51309A09-2E6F-4E37-AC5B-347073701230}"/>
    <cellStyle name="Percent 2 4 2 3" xfId="5663" xr:uid="{3DA0C698-BF72-4A8B-B825-88E733F44249}"/>
    <cellStyle name="Percent 2 4 2 3 2" xfId="26123" xr:uid="{9E012633-BC52-45D2-98B2-0B10D254F3D8}"/>
    <cellStyle name="Percent 2 4 2 3 3" xfId="26866" xr:uid="{9ABE286C-EC39-4CAD-9384-AB474FA0525A}"/>
    <cellStyle name="Percent 2 4 3" xfId="2461" xr:uid="{2069A301-3933-4968-AECB-68849DB3E96B}"/>
    <cellStyle name="Percent 2 4 3 2" xfId="8262" xr:uid="{3559C342-CDE9-4852-9231-FCA1C8FDEA5E}"/>
    <cellStyle name="Percent 2 4 3 3" xfId="5664" xr:uid="{6845F660-B106-4358-9A89-1F9F409B0067}"/>
    <cellStyle name="Percent 2 4 3 3 2" xfId="25942" xr:uid="{835BA341-73B0-4E0A-9C59-A110C22322F3}"/>
    <cellStyle name="Percent 2 4 3 3 3" xfId="26867" xr:uid="{CA13DC5B-592A-4313-A3F1-FA5AB8E5763E}"/>
    <cellStyle name="Percent 2 4 4" xfId="5665" xr:uid="{33EA066F-B9CA-44FE-9538-A1354AEF05E1}"/>
    <cellStyle name="Percent 2 4 4 2" xfId="8263" xr:uid="{D1BA88EE-963F-4336-8900-E98E1B400A9C}"/>
    <cellStyle name="Percent 2 4 5" xfId="5666" xr:uid="{BA611E75-A563-48DA-BC16-6B177B55B9B0}"/>
    <cellStyle name="Percent 2 4 5 2" xfId="8264" xr:uid="{A8D70D93-434E-4820-9C9E-FBD4C29C2BB3}"/>
    <cellStyle name="Percent 2 4 6" xfId="5667" xr:uid="{546F7FBF-0D94-47DF-A2E3-96BAC08F3E4B}"/>
    <cellStyle name="Percent 2 4 6 2" xfId="8265" xr:uid="{B8173031-1ECE-4549-A9C7-4F77A6D35453}"/>
    <cellStyle name="Percent 2 4 7" xfId="5668" xr:uid="{809DBE58-3FFF-480B-81B5-131DCF038902}"/>
    <cellStyle name="Percent 2 4 7 2" xfId="8266" xr:uid="{53C2BDAF-F4F5-4F82-817B-D44E4BA4A46C}"/>
    <cellStyle name="Percent 2 4 8" xfId="5669" xr:uid="{E3F61794-B106-461A-8C54-C2B897299EB9}"/>
    <cellStyle name="Percent 2 4 8 2" xfId="8267" xr:uid="{81B5EA15-D8A9-42BB-AA26-5647CB5161C0}"/>
    <cellStyle name="Percent 2 4 9" xfId="5670" xr:uid="{8ACC19FC-4F63-4A51-B41E-F1FE7F04AB14}"/>
    <cellStyle name="Percent 2 4 9 2" xfId="8268" xr:uid="{203B7144-E12E-49CC-9D74-6967AB9FC65D}"/>
    <cellStyle name="Percent 2 40" xfId="5671" xr:uid="{1BE0466A-E53A-467F-AB03-D1151D360557}"/>
    <cellStyle name="Percent 2 40 2" xfId="8269" xr:uid="{6B699876-AECB-4025-9018-9034201DF9D1}"/>
    <cellStyle name="Percent 2 41" xfId="5672" xr:uid="{AF868F75-118D-417C-ABF3-A5DD14BCAA9F}"/>
    <cellStyle name="Percent 2 41 2" xfId="8270" xr:uid="{DC21EA68-4CA5-45B8-A122-25D1C980CC9C}"/>
    <cellStyle name="Percent 2 42" xfId="5673" xr:uid="{41A6C748-10D7-4079-BAB9-B2127D9353B9}"/>
    <cellStyle name="Percent 2 42 2" xfId="8271" xr:uid="{B503B7BB-5D84-4415-BF10-E48FBCA5DAA9}"/>
    <cellStyle name="Percent 2 43" xfId="5674" xr:uid="{121B9A8D-F9E8-4BFF-82DD-2F5068D32F97}"/>
    <cellStyle name="Percent 2 43 2" xfId="8272" xr:uid="{189CE4C2-6286-4669-AE10-B56FC467533B}"/>
    <cellStyle name="Percent 2 44" xfId="5675" xr:uid="{B0D0B3AE-B840-4D58-8EB3-5EA6EC89A609}"/>
    <cellStyle name="Percent 2 44 2" xfId="8273" xr:uid="{4C5E7826-095E-40CE-A3BF-77576600FB21}"/>
    <cellStyle name="Percent 2 45" xfId="5676" xr:uid="{5CF92867-C007-40D7-8396-2C61E8411CC0}"/>
    <cellStyle name="Percent 2 45 2" xfId="8274" xr:uid="{AEABD89D-C0A2-4E71-A7A7-87CEB62F9C87}"/>
    <cellStyle name="Percent 2 46" xfId="5677" xr:uid="{E10EBEDD-4A57-4DE4-9802-53367CE7ECD9}"/>
    <cellStyle name="Percent 2 46 2" xfId="8275" xr:uid="{257EEC74-2057-4841-8BB7-B16769301EE6}"/>
    <cellStyle name="Percent 2 47" xfId="5678" xr:uid="{9A89D197-B984-4ACA-A6D8-D825F7695322}"/>
    <cellStyle name="Percent 2 47 2" xfId="8276" xr:uid="{7855A304-BA46-4D26-958C-C9126C81CDB1}"/>
    <cellStyle name="Percent 2 48" xfId="5679" xr:uid="{F47B7B4F-3251-4D58-B6F1-CF85429EEB9B}"/>
    <cellStyle name="Percent 2 48 2" xfId="5680" xr:uid="{505565E7-3548-4F61-965F-8523EB144B0F}"/>
    <cellStyle name="Percent 2 48 2 2" xfId="8278" xr:uid="{FDC96C9D-001E-4CA2-AF7F-53F6AEA5BBD3}"/>
    <cellStyle name="Percent 2 48 3" xfId="8279" xr:uid="{E6435D63-D18E-4B2E-8C7A-191B272E5B24}"/>
    <cellStyle name="Percent 2 48 4" xfId="8277" xr:uid="{D36BF9F5-7DE6-4BFF-BFFA-7174B9680F30}"/>
    <cellStyle name="Percent 2 49" xfId="5681" xr:uid="{7892C58B-CC6E-4A9D-96E8-A243B9EF38CE}"/>
    <cellStyle name="Percent 2 49 2" xfId="8281" xr:uid="{88B253C1-6B6A-40F3-B4E1-DD0C7EF86976}"/>
    <cellStyle name="Percent 2 49 3" xfId="8280" xr:uid="{B4B2AF0C-EE83-4A6B-AB10-88535FAEE213}"/>
    <cellStyle name="Percent 2 5" xfId="1308" xr:uid="{00000000-0005-0000-0000-00001E050000}"/>
    <cellStyle name="Percent 2 5 10" xfId="5682" xr:uid="{93C75324-04DA-4034-87D8-E201D4867EBE}"/>
    <cellStyle name="Percent 2 5 10 2" xfId="8283" xr:uid="{E00DA47F-346E-407B-BB09-DD8756B3085F}"/>
    <cellStyle name="Percent 2 5 11" xfId="5683" xr:uid="{21B65238-ADB1-4A9F-8412-E50948C508E8}"/>
    <cellStyle name="Percent 2 5 11 2" xfId="8284" xr:uid="{B58BA309-FACD-4DAA-A439-241E36DBB549}"/>
    <cellStyle name="Percent 2 5 12" xfId="5684" xr:uid="{B6DC313D-F603-499B-958D-60AA01D4D8BD}"/>
    <cellStyle name="Percent 2 5 12 2" xfId="8285" xr:uid="{22DDE492-094C-4CE2-8973-3812A5F11005}"/>
    <cellStyle name="Percent 2 5 13" xfId="5685" xr:uid="{D66DC529-AB21-4434-8FEC-38457CA556AE}"/>
    <cellStyle name="Percent 2 5 13 2" xfId="8286" xr:uid="{DDFB1DA4-C45B-4C7D-92BC-505B33D69952}"/>
    <cellStyle name="Percent 2 5 14" xfId="5686" xr:uid="{EB18442A-DCCC-4FE5-8F70-FA903A6BFFAA}"/>
    <cellStyle name="Percent 2 5 14 2" xfId="8287" xr:uid="{C3E85650-9B78-49AD-B0AC-1DD3D9B11245}"/>
    <cellStyle name="Percent 2 5 15" xfId="5687" xr:uid="{080799D1-D725-46B8-8179-60D5F34396B9}"/>
    <cellStyle name="Percent 2 5 15 2" xfId="8288" xr:uid="{8551BDAF-1164-437A-A16E-4C59F2D54AE2}"/>
    <cellStyle name="Percent 2 5 16" xfId="8282" xr:uid="{AA6655B2-89D7-4A4A-ACAE-2B3AD5E0276E}"/>
    <cellStyle name="Percent 2 5 17" xfId="25541" xr:uid="{38925565-AC38-46C0-B86A-813DA9A005CE}"/>
    <cellStyle name="Percent 2 5 18" xfId="3276" xr:uid="{85FF7DE0-F115-41A2-A4A7-9C5B8174AB7E}"/>
    <cellStyle name="Percent 2 5 2" xfId="3055" xr:uid="{99585DBA-846D-49AD-8B8B-DB267DEA547E}"/>
    <cellStyle name="Percent 2 5 2 2" xfId="8289" xr:uid="{FA24C66F-CD0C-4C0C-B05D-1F3BBD8FDA99}"/>
    <cellStyle name="Percent 2 5 2 3" xfId="5688" xr:uid="{0BA0AC98-2642-4B31-88DD-5B8FAD18EFB9}"/>
    <cellStyle name="Percent 2 5 2 3 2" xfId="26124" xr:uid="{3069841E-37DD-4070-A759-BE7D0DD16505}"/>
    <cellStyle name="Percent 2 5 2 3 3" xfId="26868" xr:uid="{3ECE06FC-B352-407D-BFA3-4472E8E1495D}"/>
    <cellStyle name="Percent 2 5 3" xfId="5689" xr:uid="{BA541F2A-7D85-402D-8272-A08530FE052C}"/>
    <cellStyle name="Percent 2 5 3 2" xfId="8290" xr:uid="{26168621-DF5A-4011-A928-7DF0635C117A}"/>
    <cellStyle name="Percent 2 5 4" xfId="5690" xr:uid="{650224AB-A040-494F-8BF8-5A815AB3A627}"/>
    <cellStyle name="Percent 2 5 4 2" xfId="8291" xr:uid="{EBC31782-1316-40D4-A6D5-13EA412FA956}"/>
    <cellStyle name="Percent 2 5 5" xfId="5691" xr:uid="{FBC1E332-8949-4966-B1A7-2909D20ACF30}"/>
    <cellStyle name="Percent 2 5 5 2" xfId="8292" xr:uid="{9509138F-884B-498A-900A-266A91965030}"/>
    <cellStyle name="Percent 2 5 6" xfId="5692" xr:uid="{7CB7CEAB-300D-4CED-BBEA-B5E15D0B51D6}"/>
    <cellStyle name="Percent 2 5 6 2" xfId="8293" xr:uid="{1399FAA2-703A-47A0-9258-1E8166E75756}"/>
    <cellStyle name="Percent 2 5 7" xfId="5693" xr:uid="{54FBF8EA-508A-4F6D-9DBB-F1DA6B89602D}"/>
    <cellStyle name="Percent 2 5 7 2" xfId="8294" xr:uid="{7E01178A-87EC-4E74-A559-E91C0949DFD7}"/>
    <cellStyle name="Percent 2 5 8" xfId="5694" xr:uid="{1F85F92D-442D-44B6-B0EA-0FDA54F95B46}"/>
    <cellStyle name="Percent 2 5 8 2" xfId="8295" xr:uid="{D514948F-E46D-433F-B9CF-04D40C1A3CCD}"/>
    <cellStyle name="Percent 2 5 9" xfId="5695" xr:uid="{42481E71-0920-4F59-94B3-4BDBB4085165}"/>
    <cellStyle name="Percent 2 5 9 2" xfId="8296" xr:uid="{11EFE917-2A87-4A89-85CF-CB6479D6DAEB}"/>
    <cellStyle name="Percent 2 50" xfId="25530" xr:uid="{355EC6C2-FF57-434D-9CCD-FD1478CAC3A1}"/>
    <cellStyle name="Percent 2 6" xfId="1309" xr:uid="{00000000-0005-0000-0000-00001F050000}"/>
    <cellStyle name="Percent 2 6 10" xfId="5697" xr:uid="{476EDB58-B33D-4381-9BAD-BF3218BA5041}"/>
    <cellStyle name="Percent 2 6 10 2" xfId="8298" xr:uid="{D86D3EEC-2D15-45F2-8B0A-5E00327B0123}"/>
    <cellStyle name="Percent 2 6 11" xfId="5698" xr:uid="{7F751094-3B3A-4943-AE92-6987216A39AE}"/>
    <cellStyle name="Percent 2 6 11 2" xfId="8299" xr:uid="{6FE00788-63DB-4E72-927B-8768DECD38C4}"/>
    <cellStyle name="Percent 2 6 12" xfId="5699" xr:uid="{8240D72D-F8CD-47CA-8B5A-F53C64A445E8}"/>
    <cellStyle name="Percent 2 6 12 2" xfId="8300" xr:uid="{BF8CE5D6-0126-4B48-9FC1-3AAA5BC55BEB}"/>
    <cellStyle name="Percent 2 6 13" xfId="5700" xr:uid="{E7ED65D1-89E9-4B83-A74C-311EC766FFDF}"/>
    <cellStyle name="Percent 2 6 13 2" xfId="8301" xr:uid="{E45D9254-6765-4178-AC73-B076D4B4289A}"/>
    <cellStyle name="Percent 2 6 14" xfId="5701" xr:uid="{89D6DC6F-A3C6-4F25-851B-2B8376937C41}"/>
    <cellStyle name="Percent 2 6 14 2" xfId="8302" xr:uid="{B607C466-5EA5-4AD7-8C20-F7890E198119}"/>
    <cellStyle name="Percent 2 6 15" xfId="5702" xr:uid="{2BCD9BEF-946D-474C-9E63-E9CBD1A14916}"/>
    <cellStyle name="Percent 2 6 15 2" xfId="8303" xr:uid="{16F1F1AC-8B38-4174-8F85-684DCCA95208}"/>
    <cellStyle name="Percent 2 6 16" xfId="8297" xr:uid="{CAB422C5-1E94-475B-A8D4-BABFCDBE520E}"/>
    <cellStyle name="Percent 2 6 17" xfId="25542" xr:uid="{4ADA86EA-8FD0-4A88-AC7F-FA31F26F3304}"/>
    <cellStyle name="Percent 2 6 18" xfId="5696" xr:uid="{2EBEDD5C-5DA1-4060-B983-0CC4EA1EEA5A}"/>
    <cellStyle name="Percent 2 6 2" xfId="3056" xr:uid="{28B7636C-76F5-46E7-A9E6-1F0ED4C751C9}"/>
    <cellStyle name="Percent 2 6 2 2" xfId="8304" xr:uid="{56310D13-77F7-4B72-A2C0-2077D9EEDB1D}"/>
    <cellStyle name="Percent 2 6 2 3" xfId="5703" xr:uid="{46E619B5-0464-4E34-A480-18791F629E5A}"/>
    <cellStyle name="Percent 2 6 2 3 2" xfId="26125" xr:uid="{8548AEB3-9521-43C2-B85C-D6385F2A9936}"/>
    <cellStyle name="Percent 2 6 2 3 3" xfId="26869" xr:uid="{0F85F07C-20E4-4891-87AA-D3716F69B087}"/>
    <cellStyle name="Percent 2 6 3" xfId="5704" xr:uid="{16BBA615-B7BD-40EA-A588-F5E8EEA1E824}"/>
    <cellStyle name="Percent 2 6 3 2" xfId="8305" xr:uid="{8423A6D9-D0F6-4686-9155-89CCFA660A6F}"/>
    <cellStyle name="Percent 2 6 4" xfId="5705" xr:uid="{ED293212-7FC1-4BE0-BB3F-F216CBC8A760}"/>
    <cellStyle name="Percent 2 6 4 2" xfId="8306" xr:uid="{C6F71F3D-9C04-43EC-BEDB-05CDF442AF81}"/>
    <cellStyle name="Percent 2 6 5" xfId="5706" xr:uid="{2776763C-A0C7-470B-9DF4-48B99872B4F3}"/>
    <cellStyle name="Percent 2 6 5 2" xfId="8307" xr:uid="{C03CF5C8-BEF9-4DC9-A681-918F508C690F}"/>
    <cellStyle name="Percent 2 6 6" xfId="5707" xr:uid="{7301B1AB-EFAF-4C64-A297-9A5F2F8D8C16}"/>
    <cellStyle name="Percent 2 6 6 2" xfId="8308" xr:uid="{69A68CBF-2335-4A2F-B40F-9F8F45113EC0}"/>
    <cellStyle name="Percent 2 6 7" xfId="5708" xr:uid="{5C31A7EE-B45F-4352-9C53-017989F82264}"/>
    <cellStyle name="Percent 2 6 7 2" xfId="8309" xr:uid="{A2DF0C79-BB5C-4DB0-BC0D-2213C8424C8E}"/>
    <cellStyle name="Percent 2 6 8" xfId="5709" xr:uid="{823329AB-EA49-43B0-A018-6C09F5A4BC58}"/>
    <cellStyle name="Percent 2 6 8 2" xfId="8310" xr:uid="{50A04987-34D4-4B2D-860F-9E98FCE790EA}"/>
    <cellStyle name="Percent 2 6 9" xfId="5710" xr:uid="{B785EC96-3219-43BD-BB10-86C00A1CE747}"/>
    <cellStyle name="Percent 2 6 9 2" xfId="8311" xr:uid="{DA0434A5-2574-415C-91F6-0CA9EB6BB2DC}"/>
    <cellStyle name="Percent 2 7" xfId="1310" xr:uid="{00000000-0005-0000-0000-000020050000}"/>
    <cellStyle name="Percent 2 7 10" xfId="25543" xr:uid="{3F57B01F-56FC-4554-817C-95F3EE6207D0}"/>
    <cellStyle name="Percent 2 7 11" xfId="5711" xr:uid="{EC670172-5972-4A0D-BFB4-F6B1BEF37F06}"/>
    <cellStyle name="Percent 2 7 2" xfId="3057" xr:uid="{F76F1E47-BA74-444B-81B5-5EF263C72349}"/>
    <cellStyle name="Percent 2 7 2 2" xfId="8313" xr:uid="{5801BD56-B3F9-41E2-B26B-8C243B3A7566}"/>
    <cellStyle name="Percent 2 7 2 3" xfId="5712" xr:uid="{54436E0A-0BD4-4F41-B941-1869CBBCCC03}"/>
    <cellStyle name="Percent 2 7 2 3 2" xfId="26126" xr:uid="{EF50190F-7CAB-4D52-A4CB-F7D5C817E3A7}"/>
    <cellStyle name="Percent 2 7 2 3 3" xfId="26870" xr:uid="{E5559BD3-C353-4377-AF0F-1E74A5054E32}"/>
    <cellStyle name="Percent 2 7 3" xfId="7658" xr:uid="{EC680642-9E07-4201-8F6D-0522F8026E0B}"/>
    <cellStyle name="Percent 2 7 3 2" xfId="8314" xr:uid="{69252194-83B2-46F4-9704-88B12931B9A9}"/>
    <cellStyle name="Percent 2 7 4" xfId="7659" xr:uid="{251A02CA-0DA8-40E2-91B6-20D171349630}"/>
    <cellStyle name="Percent 2 7 4 2" xfId="8315" xr:uid="{BD0BAE47-2A56-4347-BFF9-E6662BA825E6}"/>
    <cellStyle name="Percent 2 7 5" xfId="7660" xr:uid="{63EA6F22-7ECB-4A9B-9339-385393E3AAC1}"/>
    <cellStyle name="Percent 2 7 5 2" xfId="8316" xr:uid="{93175E66-8E00-4E2D-8079-67B6194D8A72}"/>
    <cellStyle name="Percent 2 7 6" xfId="7661" xr:uid="{D601D9A7-A593-47C0-BD8D-E29D3CE3B351}"/>
    <cellStyle name="Percent 2 7 6 2" xfId="8317" xr:uid="{2CDFF96C-5A09-426A-992D-E24D83EFB636}"/>
    <cellStyle name="Percent 2 7 7" xfId="7662" xr:uid="{95EB2CA7-FD53-40E3-A7DA-58CFE2A773B0}"/>
    <cellStyle name="Percent 2 7 7 2" xfId="8318" xr:uid="{D47178FD-EF0F-459F-ADAD-305BA2F08286}"/>
    <cellStyle name="Percent 2 7 8" xfId="7663" xr:uid="{F60601BF-09D7-43D3-BC2B-E6313CD1EA9E}"/>
    <cellStyle name="Percent 2 7 8 2" xfId="8319" xr:uid="{FAB5D9CB-F123-4EF8-9FDA-D63DC6870E11}"/>
    <cellStyle name="Percent 2 7 9" xfId="8312" xr:uid="{81209EC1-DB82-4796-B573-699F9655828D}"/>
    <cellStyle name="Percent 2 8" xfId="1311" xr:uid="{00000000-0005-0000-0000-000021050000}"/>
    <cellStyle name="Percent 2 8 10" xfId="8320" xr:uid="{036A70B5-32A5-452C-A67E-BA40C515A660}"/>
    <cellStyle name="Percent 2 8 11" xfId="25544" xr:uid="{6D3A92A4-4D22-45B0-98C5-927D920F061F}"/>
    <cellStyle name="Percent 2 8 12" xfId="5713" xr:uid="{E98814E6-3D2D-4253-B70B-66F73DCE7A8F}"/>
    <cellStyle name="Percent 2 8 2" xfId="3058" xr:uid="{2572E905-7552-43D6-86A9-F29D63220E19}"/>
    <cellStyle name="Percent 2 8 2 2" xfId="8322" xr:uid="{23AE72B9-9D7F-4221-BD0E-61B7CF3A16E9}"/>
    <cellStyle name="Percent 2 8 2 3" xfId="8321" xr:uid="{68BFF26C-E0E1-4592-AB51-7EDAB4D41F6E}"/>
    <cellStyle name="Percent 2 8 2 4" xfId="5714" xr:uid="{24D876CB-6043-4CFC-8FBF-44A28823A2ED}"/>
    <cellStyle name="Percent 2 8 2 4 2" xfId="26127" xr:uid="{DC8C700A-C84F-4B95-B179-7D40852E48C3}"/>
    <cellStyle name="Percent 2 8 2 4 3" xfId="26871" xr:uid="{CEECD59F-1D06-4370-8F1F-9B4477B2C625}"/>
    <cellStyle name="Percent 2 8 3" xfId="7664" xr:uid="{BCA58FFD-CBD0-49B1-BD1D-C15F29E4B292}"/>
    <cellStyle name="Percent 2 8 3 2" xfId="8324" xr:uid="{7E38C505-40E3-49DF-B5B2-A88AF49A2CCE}"/>
    <cellStyle name="Percent 2 8 3 3" xfId="8323" xr:uid="{1C1EFF55-1643-4C86-B341-9754DFAFE816}"/>
    <cellStyle name="Percent 2 8 4" xfId="7665" xr:uid="{C010C512-8573-4A0E-A716-7F7ED7ABD819}"/>
    <cellStyle name="Percent 2 8 4 2" xfId="8326" xr:uid="{B555C7FD-1FF5-45B8-889B-F76EF7471BDA}"/>
    <cellStyle name="Percent 2 8 4 3" xfId="8325" xr:uid="{A4440DFF-6936-4726-8100-4DDB2EDD9E77}"/>
    <cellStyle name="Percent 2 8 5" xfId="7666" xr:uid="{4ED4DCA8-2166-4B3F-B1F3-B4548401F509}"/>
    <cellStyle name="Percent 2 8 5 2" xfId="8328" xr:uid="{030DDE37-07F0-47F2-B0C2-EB9B18668CA8}"/>
    <cellStyle name="Percent 2 8 5 3" xfId="8327" xr:uid="{598CC673-A0E0-42E3-8298-4264276AF913}"/>
    <cellStyle name="Percent 2 8 6" xfId="7667" xr:uid="{DFA923FB-8D91-4ECD-A23A-D4A2F658B605}"/>
    <cellStyle name="Percent 2 8 6 2" xfId="8330" xr:uid="{51F094C3-E57C-41AC-A8F3-DBB35FB95928}"/>
    <cellStyle name="Percent 2 8 6 3" xfId="8329" xr:uid="{D5142762-845F-498C-B620-AF59AE83AC75}"/>
    <cellStyle name="Percent 2 8 7" xfId="7668" xr:uid="{47F59831-AF9C-403E-87D1-D2A557402190}"/>
    <cellStyle name="Percent 2 8 7 2" xfId="8332" xr:uid="{87EC3574-6D9E-40F0-A5E2-0C3BE00A4E55}"/>
    <cellStyle name="Percent 2 8 7 3" xfId="8331" xr:uid="{DC1B8B70-D027-40FF-BA16-3C661580E49D}"/>
    <cellStyle name="Percent 2 8 8" xfId="7669" xr:uid="{F60CC527-8223-47B7-8680-75AF259944B5}"/>
    <cellStyle name="Percent 2 8 8 2" xfId="8334" xr:uid="{A62C4359-FD97-4602-8F47-0DF49AAD0EE0}"/>
    <cellStyle name="Percent 2 8 8 3" xfId="8333" xr:uid="{5396D1D7-95B9-4268-9833-5ED0EF457E7B}"/>
    <cellStyle name="Percent 2 8 9" xfId="8335" xr:uid="{950E2537-7BA3-48F1-82B3-04F4E5F688F6}"/>
    <cellStyle name="Percent 2 9" xfId="1312" xr:uid="{00000000-0005-0000-0000-000022050000}"/>
    <cellStyle name="Percent 2 9 10" xfId="8336" xr:uid="{B5EB4DF8-68F7-4F8E-9EBB-AA1A5F037742}"/>
    <cellStyle name="Percent 2 9 11" xfId="25545" xr:uid="{097D6536-3D19-4626-91EC-5E02926818BA}"/>
    <cellStyle name="Percent 2 9 12" xfId="5715" xr:uid="{7C6B2E91-86E9-4AE1-BA38-C69B2469BF03}"/>
    <cellStyle name="Percent 2 9 2" xfId="3059" xr:uid="{4C2425A9-6217-4083-AC9A-51128B1DE917}"/>
    <cellStyle name="Percent 2 9 2 2" xfId="8338" xr:uid="{EA12FBEE-4EED-441B-8660-3B1E640A16B7}"/>
    <cellStyle name="Percent 2 9 2 3" xfId="8337" xr:uid="{2E9CA4B5-3645-4F8B-942A-33A40EC0D53D}"/>
    <cellStyle name="Percent 2 9 2 4" xfId="5716" xr:uid="{64E28B9A-29B0-4041-9EBD-160BC78B6AA2}"/>
    <cellStyle name="Percent 2 9 2 4 2" xfId="26128" xr:uid="{2880A644-8787-4003-88F5-5AD3322541E7}"/>
    <cellStyle name="Percent 2 9 2 4 3" xfId="26872" xr:uid="{04125624-08AE-41BE-8469-8E5631FEFBD1}"/>
    <cellStyle name="Percent 2 9 3" xfId="7670" xr:uid="{F03C42E2-04D8-4587-B389-6D018CE91C25}"/>
    <cellStyle name="Percent 2 9 3 2" xfId="8340" xr:uid="{73AB3E5A-EFD8-4175-AC2D-D22F62C041F1}"/>
    <cellStyle name="Percent 2 9 3 3" xfId="8339" xr:uid="{632B21A9-0D37-460F-B3AB-65EDC2E466BD}"/>
    <cellStyle name="Percent 2 9 4" xfId="7671" xr:uid="{0C840E37-FC8F-4E7C-AAE5-84EAA6D79372}"/>
    <cellStyle name="Percent 2 9 4 2" xfId="8342" xr:uid="{8ADF3B18-5302-4808-8922-A89FE64090A5}"/>
    <cellStyle name="Percent 2 9 4 3" xfId="8341" xr:uid="{7B47CFE8-9338-4675-A1E9-070D0F406C63}"/>
    <cellStyle name="Percent 2 9 5" xfId="7672" xr:uid="{8FD72AF3-5274-40E9-AEBE-52E1E0949D1B}"/>
    <cellStyle name="Percent 2 9 5 2" xfId="8344" xr:uid="{DAE10A37-EAD6-4E4D-99DD-95A9AA511180}"/>
    <cellStyle name="Percent 2 9 5 3" xfId="8343" xr:uid="{9657FB65-0F6D-4F95-BCF5-A46D513A8136}"/>
    <cellStyle name="Percent 2 9 6" xfId="7673" xr:uid="{7596A7FC-1878-4AD5-B062-0D4854D4221C}"/>
    <cellStyle name="Percent 2 9 6 2" xfId="8346" xr:uid="{5A8D8C40-C3D2-4749-9D67-F1060D9A2AF0}"/>
    <cellStyle name="Percent 2 9 6 3" xfId="8345" xr:uid="{4730643F-B848-4EA6-AB3E-16AD32CC66F0}"/>
    <cellStyle name="Percent 2 9 7" xfId="7674" xr:uid="{34B2538D-3C21-4EFD-ABB1-00DCE48C87BF}"/>
    <cellStyle name="Percent 2 9 7 2" xfId="8348" xr:uid="{2E158CC1-71BE-4624-AC4E-72B9D317C037}"/>
    <cellStyle name="Percent 2 9 7 3" xfId="8347" xr:uid="{47F0C9FC-3EA4-45D1-A26E-636247D2F64D}"/>
    <cellStyle name="Percent 2 9 8" xfId="7675" xr:uid="{C6B9EF73-820A-4C6C-B16C-B2E933C9BBB1}"/>
    <cellStyle name="Percent 2 9 8 2" xfId="8350" xr:uid="{5E3261F1-8702-4E0E-A1C5-0863A1B1191F}"/>
    <cellStyle name="Percent 2 9 8 3" xfId="8349" xr:uid="{5815A2D0-FB2C-47D6-9D71-29098B0CB913}"/>
    <cellStyle name="Percent 2 9 9" xfId="8351" xr:uid="{3699A2D0-3A30-487D-A024-CABE0000D86B}"/>
    <cellStyle name="Percent 20" xfId="5717" xr:uid="{18D8BF88-FC4B-46C8-8A10-FB70323264E1}"/>
    <cellStyle name="Percent 20 10" xfId="8352" xr:uid="{2F5E5AF2-5105-4F65-BAC3-3AF1CE16DBFA}"/>
    <cellStyle name="Percent 20 2" xfId="5718" xr:uid="{92E9C60D-76F4-4AFC-9458-C614FA946D51}"/>
    <cellStyle name="Percent 20 2 2" xfId="8354" xr:uid="{D46E0AC1-36C9-4981-BEFD-8E1E912B26BA}"/>
    <cellStyle name="Percent 20 2 2 2" xfId="8355" xr:uid="{76C1B6AD-9C42-4D40-9C37-B234EF6FE9BE}"/>
    <cellStyle name="Percent 20 2 3" xfId="8356" xr:uid="{888CF2A9-36C5-4ADA-9347-D7D5AB4B1340}"/>
    <cellStyle name="Percent 20 2 4" xfId="8353" xr:uid="{A315527D-B852-4A86-8CDE-35E83AB4C302}"/>
    <cellStyle name="Percent 20 3" xfId="5719" xr:uid="{3794E0EC-E686-4BA0-8BBB-AABB773D5918}"/>
    <cellStyle name="Percent 20 3 2" xfId="8358" xr:uid="{CD956C68-FE07-4258-B4B2-80F1FF177489}"/>
    <cellStyle name="Percent 20 3 3" xfId="8357" xr:uid="{10772270-6076-4D3A-96D5-8F2861ABDC3F}"/>
    <cellStyle name="Percent 20 4" xfId="5720" xr:uid="{52FB69AC-3E43-4022-BD8A-6FF42838C7ED}"/>
    <cellStyle name="Percent 20 4 2" xfId="8360" xr:uid="{D15C8024-E061-408E-91FF-97BD9C8A6DE2}"/>
    <cellStyle name="Percent 20 4 3" xfId="8359" xr:uid="{FF67260F-8F41-4CE9-B4C4-54952DBF1D80}"/>
    <cellStyle name="Percent 20 5" xfId="5721" xr:uid="{130F4DB2-9746-4EA4-AC55-099F49AB5725}"/>
    <cellStyle name="Percent 20 5 2" xfId="8362" xr:uid="{3FD5D06A-3C74-4E4A-8949-F1EE9A8E21A1}"/>
    <cellStyle name="Percent 20 5 3" xfId="8361" xr:uid="{666EBFD4-A10F-4304-B4AA-82DE2DE43ADD}"/>
    <cellStyle name="Percent 20 6" xfId="5722" xr:uid="{B04D77E1-2C11-497E-BE7F-84B9948E6CEB}"/>
    <cellStyle name="Percent 20 6 2" xfId="8364" xr:uid="{57624B1D-2A61-450D-9569-9779AB80EDE5}"/>
    <cellStyle name="Percent 20 6 3" xfId="8363" xr:uid="{CE66BAD0-7BB2-4DC9-A2C6-A41C981F87E4}"/>
    <cellStyle name="Percent 20 7" xfId="5723" xr:uid="{BD76715D-4BC1-441D-9C2A-E095A732E126}"/>
    <cellStyle name="Percent 20 7 2" xfId="5724" xr:uid="{2ED8D241-9689-4EB3-AEE5-4586638D2D68}"/>
    <cellStyle name="Percent 20 7 2 2" xfId="8367" xr:uid="{8BCCDE9A-2AAB-4F6E-9E13-F70C9F2BD870}"/>
    <cellStyle name="Percent 20 7 2 3" xfId="8366" xr:uid="{31B814AE-F962-4F7C-A571-E74FED3244FB}"/>
    <cellStyle name="Percent 20 7 3" xfId="5725" xr:uid="{E989071E-4E47-4725-96E1-C4A7CE34F981}"/>
    <cellStyle name="Percent 20 7 3 2" xfId="8369" xr:uid="{7146AC74-FF85-4887-B935-E16B1E001D5B}"/>
    <cellStyle name="Percent 20 7 3 3" xfId="8368" xr:uid="{CF4FEFE5-0A4E-4062-8A51-B3F655C09FD8}"/>
    <cellStyle name="Percent 20 7 4" xfId="8370" xr:uid="{6E72EAD1-5C98-4F97-8680-DD66A108DB10}"/>
    <cellStyle name="Percent 20 7 5" xfId="8365" xr:uid="{36DAA0ED-2EA3-4A49-85A5-40D4CCB013AA}"/>
    <cellStyle name="Percent 20 8" xfId="8371" xr:uid="{D8AC8D23-200E-47EA-89CC-5525724AE68B}"/>
    <cellStyle name="Percent 20 8 2" xfId="8372" xr:uid="{D2969780-5B24-47D4-9CC2-CA7008386019}"/>
    <cellStyle name="Percent 20 9" xfId="8373" xr:uid="{AE8B6C8A-AF4F-40A4-8653-A5005C4CFC0F}"/>
    <cellStyle name="Percent 21" xfId="5726" xr:uid="{564DA33D-2C79-41CC-8F0A-4CB7EAD56EC3}"/>
    <cellStyle name="Percent 21 2" xfId="5727" xr:uid="{B17681A9-8411-4AEF-BAE3-FAE337DA5C98}"/>
    <cellStyle name="Percent 21 2 2" xfId="8376" xr:uid="{C0A052CD-249A-4730-8E53-B6C7C466B7F1}"/>
    <cellStyle name="Percent 21 2 3" xfId="8375" xr:uid="{121303ED-9298-4FB3-B72F-FA773C67B4A1}"/>
    <cellStyle name="Percent 21 3" xfId="5728" xr:uid="{202E6037-D8FA-413E-8A26-734F78EC4D72}"/>
    <cellStyle name="Percent 21 3 2" xfId="8378" xr:uid="{E97BAB76-7745-4536-9D6C-32BA23E85631}"/>
    <cellStyle name="Percent 21 3 3" xfId="8377" xr:uid="{AA7E0D0E-B45E-4EB3-96AC-49CD3DD082B6}"/>
    <cellStyle name="Percent 21 4" xfId="5729" xr:uid="{0BBBC4E8-F18C-4FA7-8710-F263C9176DB1}"/>
    <cellStyle name="Percent 21 4 2" xfId="8380" xr:uid="{C4EEEE73-CDE7-4048-A2D3-4F1F6639D741}"/>
    <cellStyle name="Percent 21 4 3" xfId="8379" xr:uid="{D8107569-2130-4246-B83A-FE89DF1BD727}"/>
    <cellStyle name="Percent 21 5" xfId="5730" xr:uid="{0BFB15CC-3CAF-42FB-AEDD-6A5E5EF6487C}"/>
    <cellStyle name="Percent 21 5 2" xfId="8382" xr:uid="{BAF6F206-4698-4191-BC34-4DD06476C2A4}"/>
    <cellStyle name="Percent 21 5 3" xfId="8381" xr:uid="{6F4E63C8-96A1-449A-8340-5A53A0C0F5EE}"/>
    <cellStyle name="Percent 21 6" xfId="5731" xr:uid="{848B6E0F-4733-4AB9-81E2-CCB4EE4D685A}"/>
    <cellStyle name="Percent 21 6 2" xfId="8384" xr:uid="{1D73FE78-02A3-4A8C-8908-CC4E57CCC65F}"/>
    <cellStyle name="Percent 21 6 3" xfId="8383" xr:uid="{D74C50F1-AB20-408F-A785-914D372B7F73}"/>
    <cellStyle name="Percent 21 7" xfId="5732" xr:uid="{83F1D40D-BB5D-439C-8EC9-C4157DC14329}"/>
    <cellStyle name="Percent 21 7 2" xfId="5733" xr:uid="{4E34BFA1-13CB-448E-8218-2A8B4EB64E2D}"/>
    <cellStyle name="Percent 21 7 2 2" xfId="8387" xr:uid="{2FDF64D9-EB59-48B8-AB89-A58F60731BD2}"/>
    <cellStyle name="Percent 21 7 2 3" xfId="8386" xr:uid="{B551CA21-70F2-45BF-9F93-ADC74937536F}"/>
    <cellStyle name="Percent 21 7 3" xfId="5734" xr:uid="{8BB7A04F-6F4A-4BC5-B7E6-AE50757FB703}"/>
    <cellStyle name="Percent 21 7 3 2" xfId="8389" xr:uid="{6889DC01-98F5-4CAA-B5BA-699C1DD5C033}"/>
    <cellStyle name="Percent 21 7 3 3" xfId="8388" xr:uid="{49FE490E-E21C-42B2-82C4-54E7F94310A6}"/>
    <cellStyle name="Percent 21 7 4" xfId="8390" xr:uid="{34A01735-B3B1-42B0-B934-2E07B4782FEF}"/>
    <cellStyle name="Percent 21 7 5" xfId="8385" xr:uid="{B3A41E78-70A0-4C65-8D15-5F99B40F460A}"/>
    <cellStyle name="Percent 21 8" xfId="8391" xr:uid="{539EA331-43E1-44C6-BC2C-E425008302D7}"/>
    <cellStyle name="Percent 21 9" xfId="8374" xr:uid="{545C7CCE-BFFF-4801-A7D9-80903BB86DFA}"/>
    <cellStyle name="Percent 22" xfId="5735" xr:uid="{2249B5E6-9FFB-4816-A308-FF9BDC892D2F}"/>
    <cellStyle name="Percent 22 2" xfId="5736" xr:uid="{8482B71D-0D6E-49E5-98E3-62F27471ADBF}"/>
    <cellStyle name="Percent 22 2 2" xfId="8394" xr:uid="{5E0473A4-727B-4C4B-9192-EB75FECCDB50}"/>
    <cellStyle name="Percent 22 2 3" xfId="8393" xr:uid="{79889C71-7B53-47FD-862A-89A25850ED22}"/>
    <cellStyle name="Percent 22 3" xfId="5737" xr:uid="{3A747B89-9CCA-4B75-87BE-468273EE6EF6}"/>
    <cellStyle name="Percent 22 3 2" xfId="8396" xr:uid="{EE749308-E162-4720-A217-831253E0835C}"/>
    <cellStyle name="Percent 22 3 3" xfId="8395" xr:uid="{9E76300D-76B2-4385-A549-7B93FA5BD092}"/>
    <cellStyle name="Percent 22 4" xfId="5738" xr:uid="{D189E506-0579-4E9C-8130-7AD26FD4543D}"/>
    <cellStyle name="Percent 22 4 2" xfId="8398" xr:uid="{70D061A0-D3FE-49CD-8614-7220500D0DBD}"/>
    <cellStyle name="Percent 22 4 3" xfId="8397" xr:uid="{20311C21-C164-4537-99BC-86A433433522}"/>
    <cellStyle name="Percent 22 5" xfId="5739" xr:uid="{41061F7B-5C6A-4FCE-9912-CD44DD2E4EE7}"/>
    <cellStyle name="Percent 22 5 2" xfId="8400" xr:uid="{D7749E83-6696-4BFB-931A-EBC9EED95C81}"/>
    <cellStyle name="Percent 22 5 3" xfId="8399" xr:uid="{DB8D0005-7E09-46A8-8576-559F8EAC7EE7}"/>
    <cellStyle name="Percent 22 6" xfId="5740" xr:uid="{56CB8AF0-C71E-48A7-89E6-2F538078C795}"/>
    <cellStyle name="Percent 22 6 2" xfId="8402" xr:uid="{DF75F5E6-5B2F-484A-BEAE-2E45BE59A39F}"/>
    <cellStyle name="Percent 22 6 3" xfId="8401" xr:uid="{219FB4FB-210F-420D-B4DC-4DFBFA82417B}"/>
    <cellStyle name="Percent 22 7" xfId="5741" xr:uid="{50442D19-E3BE-4DD5-9A2A-99A46F036041}"/>
    <cellStyle name="Percent 22 7 2" xfId="5742" xr:uid="{D9C214E4-73E0-4BB0-8EC5-A0EF5C957527}"/>
    <cellStyle name="Percent 22 7 2 2" xfId="8405" xr:uid="{94FDF7C8-A2A0-451E-8327-4F5E14C03F13}"/>
    <cellStyle name="Percent 22 7 2 3" xfId="8404" xr:uid="{9C6433FA-0401-42D6-9A56-AA91C48AFC0B}"/>
    <cellStyle name="Percent 22 7 3" xfId="5743" xr:uid="{6A800882-3666-43EC-8ACF-F692449149A2}"/>
    <cellStyle name="Percent 22 7 3 2" xfId="8407" xr:uid="{09F18683-D87F-47F8-990F-A9113BCE2476}"/>
    <cellStyle name="Percent 22 7 3 3" xfId="8406" xr:uid="{FCA2401B-3143-4649-8804-D547D38084E2}"/>
    <cellStyle name="Percent 22 7 4" xfId="8408" xr:uid="{7A5BD7E7-5A0D-4C8E-AAF0-23B336935F48}"/>
    <cellStyle name="Percent 22 7 5" xfId="8403" xr:uid="{254EDDBE-E934-4491-AF2D-BC501192FA93}"/>
    <cellStyle name="Percent 22 8" xfId="8409" xr:uid="{652A7BCB-05BD-4063-9C6D-D42297FD5FC5}"/>
    <cellStyle name="Percent 22 9" xfId="8392" xr:uid="{018AB7C2-3EEA-4B5A-A0E2-9A8E74EC4B7E}"/>
    <cellStyle name="Percent 23" xfId="5744" xr:uid="{E26A99F5-7467-4366-A3BE-325BD4D330DE}"/>
    <cellStyle name="Percent 23 2" xfId="5745" xr:uid="{B06E2780-FB25-4306-BB47-6B85524A8240}"/>
    <cellStyle name="Percent 23 2 2" xfId="8412" xr:uid="{D1CFA0D8-6C8A-4419-BCA1-AC14851F2C70}"/>
    <cellStyle name="Percent 23 2 3" xfId="8411" xr:uid="{0A4E84B0-63EF-4A7A-BB2A-00A20083794D}"/>
    <cellStyle name="Percent 23 3" xfId="5746" xr:uid="{70EC3B48-69EF-47B8-A2F4-5761F7BB6ECC}"/>
    <cellStyle name="Percent 23 3 2" xfId="8414" xr:uid="{11F7CA16-FD34-4BC2-A8D0-74FA1558C4D8}"/>
    <cellStyle name="Percent 23 3 3" xfId="8413" xr:uid="{A430D1FE-3132-4BB7-9512-D626960A4D8D}"/>
    <cellStyle name="Percent 23 4" xfId="5747" xr:uid="{33B6E5BE-F4A0-4005-B3BC-45E86F8C77AC}"/>
    <cellStyle name="Percent 23 4 2" xfId="8416" xr:uid="{F6A9E757-57F2-45BD-8C99-819F33922F27}"/>
    <cellStyle name="Percent 23 4 3" xfId="8415" xr:uid="{3E053986-37EB-493F-B597-DDE4247F4393}"/>
    <cellStyle name="Percent 23 5" xfId="5748" xr:uid="{0E3EE9B4-3245-4BB9-BE8C-411C2EDEDB34}"/>
    <cellStyle name="Percent 23 5 2" xfId="8418" xr:uid="{6640822E-14C0-4F4B-B2C0-FEA378B3C11D}"/>
    <cellStyle name="Percent 23 5 3" xfId="8417" xr:uid="{E33DE243-ED44-42B7-8B7E-A4D628FC28C5}"/>
    <cellStyle name="Percent 23 6" xfId="5749" xr:uid="{16C13A2B-B025-4183-9B44-182C19C59D14}"/>
    <cellStyle name="Percent 23 6 2" xfId="8420" xr:uid="{9BEC3DAE-79B2-4C45-A2F8-D0D1BC4E5681}"/>
    <cellStyle name="Percent 23 6 3" xfId="8419" xr:uid="{F7117356-DDF4-47A6-8A1A-A37A3AB773ED}"/>
    <cellStyle name="Percent 23 7" xfId="5750" xr:uid="{C85953C5-F725-4FEB-B8B0-928984B18B18}"/>
    <cellStyle name="Percent 23 7 2" xfId="5751" xr:uid="{7C4CD347-6359-48E5-A437-2F3AE4D2D14B}"/>
    <cellStyle name="Percent 23 7 2 2" xfId="8423" xr:uid="{4E72F65F-A704-4BF1-9BFB-0207E7FD9A99}"/>
    <cellStyle name="Percent 23 7 2 3" xfId="8422" xr:uid="{D2C3CB6D-C41F-49D1-BEC6-B2C5572A7B45}"/>
    <cellStyle name="Percent 23 7 3" xfId="5752" xr:uid="{8E57FBDF-8C3E-4D5C-A27F-7BE2779B01F3}"/>
    <cellStyle name="Percent 23 7 3 2" xfId="8425" xr:uid="{28CF4DB0-EDE6-4446-A353-57567382C90F}"/>
    <cellStyle name="Percent 23 7 3 3" xfId="8424" xr:uid="{164B7D4E-F60E-44DB-99D4-CE91F020D236}"/>
    <cellStyle name="Percent 23 7 4" xfId="8426" xr:uid="{129A02C6-1B81-4B17-AC66-3A91D7FDE0D3}"/>
    <cellStyle name="Percent 23 7 5" xfId="8421" xr:uid="{A5ECF343-91C6-4B7D-85DC-56F073B6E22A}"/>
    <cellStyle name="Percent 23 8" xfId="8427" xr:uid="{D1C25359-7216-46E5-AFAC-35ABA29E4F22}"/>
    <cellStyle name="Percent 23 9" xfId="8410" xr:uid="{A9776B3C-7EF3-4E63-B84A-1D8E308332BD}"/>
    <cellStyle name="Percent 24" xfId="25425" xr:uid="{528476E8-24E7-4B81-A202-FA66049CE342}"/>
    <cellStyle name="Percent 24 2" xfId="5753" xr:uid="{94C9BA4A-254C-4C6A-93C5-A1ABE776EAB8}"/>
    <cellStyle name="Percent 24 2 2" xfId="8429" xr:uid="{F575292C-245E-4065-A6C1-F80114D96E8E}"/>
    <cellStyle name="Percent 24 2 3" xfId="8428" xr:uid="{D09AEA5B-EE68-4F66-BE01-ED807A27113E}"/>
    <cellStyle name="Percent 24 3" xfId="5754" xr:uid="{4009E446-5B44-40C2-8CC0-D934024E2A75}"/>
    <cellStyle name="Percent 24 3 2" xfId="8431" xr:uid="{D5A507E1-A739-4645-A535-BE68720F3E5F}"/>
    <cellStyle name="Percent 24 3 3" xfId="8430" xr:uid="{BE1C7AA1-F126-4C57-801C-F02D2FE36880}"/>
    <cellStyle name="Percent 24 4" xfId="5755" xr:uid="{65D9840F-92DF-430C-9A29-1F509CAA0B88}"/>
    <cellStyle name="Percent 24 4 2" xfId="8433" xr:uid="{73E1A3A7-BE7E-4C36-A37C-0F604134B74A}"/>
    <cellStyle name="Percent 24 4 3" xfId="8432" xr:uid="{F02E2A6E-306B-4576-806F-E758327CD652}"/>
    <cellStyle name="Percent 24 5" xfId="5756" xr:uid="{5474BF7B-50E5-4F5E-9169-FECCFCDE1FAC}"/>
    <cellStyle name="Percent 24 5 2" xfId="8435" xr:uid="{DBE4E06F-FB15-47AE-B85F-67BB72E26B53}"/>
    <cellStyle name="Percent 24 5 3" xfId="8434" xr:uid="{F29507FB-AEE9-4EE6-853A-3D523333CCB8}"/>
    <cellStyle name="Percent 24 6" xfId="5757" xr:uid="{F8FBB843-960D-494F-AA70-ABCAB3B86ED2}"/>
    <cellStyle name="Percent 24 6 2" xfId="8437" xr:uid="{4B21076A-8981-40EA-AEB8-49D51CF814A8}"/>
    <cellStyle name="Percent 24 6 3" xfId="8436" xr:uid="{240A038C-7BE6-423F-88F7-D53541470085}"/>
    <cellStyle name="Percent 24 7" xfId="5758" xr:uid="{629D76E2-0EF3-4721-ABB3-2316D06767AB}"/>
    <cellStyle name="Percent 24 7 2" xfId="5759" xr:uid="{BA162248-31B2-4F7E-ADCC-4C7986DFB7EA}"/>
    <cellStyle name="Percent 24 7 2 2" xfId="8440" xr:uid="{CCCE6ADA-232F-409F-961D-4FB307E6288D}"/>
    <cellStyle name="Percent 24 7 2 3" xfId="8439" xr:uid="{099E6305-9B09-49A7-BE07-086F0C31CB24}"/>
    <cellStyle name="Percent 24 7 3" xfId="5760" xr:uid="{1ACBD496-6DED-43D7-B549-764D967B52C6}"/>
    <cellStyle name="Percent 24 7 3 2" xfId="8442" xr:uid="{02B029F0-3324-4EE8-AF7C-8DF1DC451079}"/>
    <cellStyle name="Percent 24 7 3 3" xfId="8441" xr:uid="{E697354E-8BDD-4B1F-8E68-F18D932AE0DE}"/>
    <cellStyle name="Percent 24 7 4" xfId="8443" xr:uid="{D09AE802-33D1-4E64-A422-8B08187C71CD}"/>
    <cellStyle name="Percent 24 7 5" xfId="8438" xr:uid="{188B82C7-275B-47F5-A4E7-4681797F1964}"/>
    <cellStyle name="Percent 25" xfId="5761" xr:uid="{2CAC3EAF-74C9-43AF-8FD0-B93798514844}"/>
    <cellStyle name="Percent 25 2" xfId="5762" xr:uid="{861C1F12-F498-402B-A5D4-AA6463B9B52F}"/>
    <cellStyle name="Percent 25 2 2" xfId="8446" xr:uid="{AABFB3ED-44F4-4875-B005-1BBB1A738427}"/>
    <cellStyle name="Percent 25 2 3" xfId="8445" xr:uid="{E4F997FB-936B-4915-9075-CEEC7BAEC4A5}"/>
    <cellStyle name="Percent 25 3" xfId="5763" xr:uid="{F2593C3B-F190-44EB-8291-E71AD79D7AE9}"/>
    <cellStyle name="Percent 25 3 2" xfId="8448" xr:uid="{BB13C39B-6A33-4735-B051-7064DEC3DC71}"/>
    <cellStyle name="Percent 25 3 3" xfId="8447" xr:uid="{B36B6CFF-4E83-4FEC-A676-1091CC5C6552}"/>
    <cellStyle name="Percent 25 4" xfId="5764" xr:uid="{71415301-29D3-4FD3-950E-6CB146236992}"/>
    <cellStyle name="Percent 25 4 2" xfId="8450" xr:uid="{8287C740-685E-4D13-A910-1AE2A62D7B4E}"/>
    <cellStyle name="Percent 25 4 3" xfId="8449" xr:uid="{5FB33823-787F-4FAE-8052-83A84C0AB502}"/>
    <cellStyle name="Percent 25 5" xfId="5765" xr:uid="{BB0575E7-1879-4AE9-9A45-04AF974AED06}"/>
    <cellStyle name="Percent 25 5 2" xfId="8452" xr:uid="{C4A0FD69-E0B5-47E1-931D-1F01530E6740}"/>
    <cellStyle name="Percent 25 5 3" xfId="8451" xr:uid="{56A1771B-30CB-4E32-9F61-1141F2A11AF4}"/>
    <cellStyle name="Percent 25 6" xfId="5766" xr:uid="{8DE3159D-6B65-433D-81CF-820E2722C087}"/>
    <cellStyle name="Percent 25 6 2" xfId="8454" xr:uid="{302F0C6B-3A8A-45B2-9ABD-4D2E5E6F6E4F}"/>
    <cellStyle name="Percent 25 6 3" xfId="8453" xr:uid="{9122E2D7-E549-49B3-A2BA-9CEDFA4F5F67}"/>
    <cellStyle name="Percent 25 7" xfId="5767" xr:uid="{0976E2A8-6145-48CD-8315-B4382BAB678D}"/>
    <cellStyle name="Percent 25 7 2" xfId="5768" xr:uid="{EFCA19CE-E47B-4CCE-B9C1-84D2D12C26C9}"/>
    <cellStyle name="Percent 25 7 2 2" xfId="8457" xr:uid="{012522C7-09B8-40A5-969B-4360D1BF626F}"/>
    <cellStyle name="Percent 25 7 2 3" xfId="8456" xr:uid="{6B61F41E-06FF-4CC8-B6C7-8D7727784601}"/>
    <cellStyle name="Percent 25 7 3" xfId="5769" xr:uid="{300E7FC3-00C0-4F7C-8827-605E38B5BD7C}"/>
    <cellStyle name="Percent 25 7 3 2" xfId="8459" xr:uid="{8C92F97F-4A10-48D4-92E6-6C1B9D7492D6}"/>
    <cellStyle name="Percent 25 7 3 3" xfId="8458" xr:uid="{3541AB03-CFEB-449C-8911-87306FB80C11}"/>
    <cellStyle name="Percent 25 7 4" xfId="8460" xr:uid="{3E80EDC0-0AF1-4316-9149-35940C49CD22}"/>
    <cellStyle name="Percent 25 7 5" xfId="8455" xr:uid="{C6A7D95B-D310-4EA3-A7DC-972AEDEFDF54}"/>
    <cellStyle name="Percent 25 8" xfId="8461" xr:uid="{FDF68337-3D30-418F-93EC-037DB9A2752A}"/>
    <cellStyle name="Percent 25 9" xfId="8444" xr:uid="{1D93D36C-1686-41CB-B9D2-E0785D544C30}"/>
    <cellStyle name="Percent 26" xfId="5770" xr:uid="{A8A1210E-D202-437F-B5DA-410DA5C23979}"/>
    <cellStyle name="Percent 26 2" xfId="5771" xr:uid="{40C87C46-07BB-4C50-8EC8-23EE427E3C30}"/>
    <cellStyle name="Percent 26 2 2" xfId="8464" xr:uid="{C77A6922-60E6-42BF-9F85-EE6A7965E728}"/>
    <cellStyle name="Percent 26 2 3" xfId="8463" xr:uid="{F66837C3-F8B9-4092-ABAD-389E5F9F62B1}"/>
    <cellStyle name="Percent 26 3" xfId="5772" xr:uid="{67DE6967-F30D-46FD-89E9-CC7B44277BF9}"/>
    <cellStyle name="Percent 26 3 2" xfId="8466" xr:uid="{D05C12F7-1C94-4849-AD2D-50FAB54E6F87}"/>
    <cellStyle name="Percent 26 3 3" xfId="8465" xr:uid="{532BA361-F4C7-4BB9-A151-2279308CE816}"/>
    <cellStyle name="Percent 26 4" xfId="5773" xr:uid="{D55A1F65-65C0-4170-829C-35D5FFAF0D77}"/>
    <cellStyle name="Percent 26 4 2" xfId="8468" xr:uid="{8606BBA2-FE41-406F-AE78-F4070B72DE29}"/>
    <cellStyle name="Percent 26 4 3" xfId="8467" xr:uid="{3D4A222B-5131-435E-A6A5-05A1C2C3815E}"/>
    <cellStyle name="Percent 26 5" xfId="5774" xr:uid="{370959DD-9696-474F-8F1E-4C203E7D1F30}"/>
    <cellStyle name="Percent 26 5 2" xfId="8470" xr:uid="{A5921A8F-8735-4A3F-AD66-D4BED36497CA}"/>
    <cellStyle name="Percent 26 5 3" xfId="8469" xr:uid="{1890E76E-67B8-4891-AB47-5F84C548EAA0}"/>
    <cellStyle name="Percent 26 6" xfId="5775" xr:uid="{584AD175-35C6-4E28-8911-DD0C01E7DA68}"/>
    <cellStyle name="Percent 26 6 2" xfId="8472" xr:uid="{B9EF8DAC-D714-49A7-90F2-D2FF7172022F}"/>
    <cellStyle name="Percent 26 6 3" xfId="8471" xr:uid="{66AA9F97-675C-42F9-B087-5E9F25055309}"/>
    <cellStyle name="Percent 26 7" xfId="5776" xr:uid="{E66BBE4A-41CE-42FE-A5DA-CFD7B7FB5454}"/>
    <cellStyle name="Percent 26 7 2" xfId="5777" xr:uid="{B1D173DE-2AC6-40B9-A0F3-E4A08A9AD42A}"/>
    <cellStyle name="Percent 26 7 2 2" xfId="8475" xr:uid="{1A239BD9-E362-4908-AB8C-FBF2DBFA944F}"/>
    <cellStyle name="Percent 26 7 2 3" xfId="8474" xr:uid="{70792F4A-13D5-473F-ADC6-4E1C772025D6}"/>
    <cellStyle name="Percent 26 7 3" xfId="5778" xr:uid="{AE6F26CB-A175-4EDA-9BFD-5CBD84572908}"/>
    <cellStyle name="Percent 26 7 3 2" xfId="8477" xr:uid="{82561027-D2AF-43A8-B621-6D890EBC99EC}"/>
    <cellStyle name="Percent 26 7 3 3" xfId="8476" xr:uid="{926064CC-0E49-4D1A-9E79-CF4D0DCB8BB7}"/>
    <cellStyle name="Percent 26 7 4" xfId="8478" xr:uid="{0475D387-8D68-4827-B4AD-A5125BCD823C}"/>
    <cellStyle name="Percent 26 7 5" xfId="8473" xr:uid="{5783A178-B487-4032-889C-CE15B7422D7A}"/>
    <cellStyle name="Percent 26 8" xfId="8479" xr:uid="{37A2615D-12D3-4B71-AFDB-401BD952815C}"/>
    <cellStyle name="Percent 26 9" xfId="8462" xr:uid="{E7BFF6F6-D4D1-4371-9447-55C39CB4DBDD}"/>
    <cellStyle name="Percent 27" xfId="5779" xr:uid="{CA3A7B65-D322-4646-A1E2-592EC254492E}"/>
    <cellStyle name="Percent 27 2" xfId="8481" xr:uid="{A849968B-481C-4859-9F88-67451E83CA92}"/>
    <cellStyle name="Percent 27 3" xfId="8480" xr:uid="{192B9AF7-A170-4A82-BE8E-1358D823A0C4}"/>
    <cellStyle name="Percent 28" xfId="3155" xr:uid="{9023D738-8C8F-454A-9B66-12620408B8F4}"/>
    <cellStyle name="Percent 29" xfId="25529" xr:uid="{09085878-6CB4-4E3A-8BA7-271B11699452}"/>
    <cellStyle name="Percent 3" xfId="3060" xr:uid="{0E06203F-2044-4373-8193-DAB79E146F4D}"/>
    <cellStyle name="Percent 3 10" xfId="5781" xr:uid="{6300F939-B91A-4088-9995-D8BB1290A01B}"/>
    <cellStyle name="Percent 3 10 10" xfId="5782" xr:uid="{B155DA3D-ABD7-4D92-B362-14F09360BBA3}"/>
    <cellStyle name="Percent 3 10 10 2" xfId="8485" xr:uid="{3BDC0619-62BA-47B6-9B17-1763CC0930FD}"/>
    <cellStyle name="Percent 3 10 10 3" xfId="8484" xr:uid="{48282245-2053-4265-997A-884A3B19B36B}"/>
    <cellStyle name="Percent 3 10 11" xfId="5783" xr:uid="{35D50C04-145B-48E0-A806-6892C60CE398}"/>
    <cellStyle name="Percent 3 10 11 2" xfId="8487" xr:uid="{9C5D3BD1-36B5-4515-A577-35D4F8A9134F}"/>
    <cellStyle name="Percent 3 10 11 3" xfId="8486" xr:uid="{AED5543E-91EA-42A3-A379-D12A24B4E321}"/>
    <cellStyle name="Percent 3 10 12" xfId="5784" xr:uid="{2C241244-F6DA-4AE3-82EC-DCB728C78714}"/>
    <cellStyle name="Percent 3 10 12 2" xfId="8489" xr:uid="{5E12FF45-4255-4B9D-8F3A-AFBB2E2DBBBA}"/>
    <cellStyle name="Percent 3 10 12 3" xfId="8488" xr:uid="{ED5AC7C2-46F9-4093-8075-56095C42E3D3}"/>
    <cellStyle name="Percent 3 10 13" xfId="5785" xr:uid="{7C3A0C86-B5DE-4BBB-98B2-083C0280D93C}"/>
    <cellStyle name="Percent 3 10 13 2" xfId="8491" xr:uid="{278B2F5D-F728-4F3B-82FD-45F11C0345B8}"/>
    <cellStyle name="Percent 3 10 13 3" xfId="8490" xr:uid="{52E8B1EC-7D25-4E77-9B17-DC073DE31806}"/>
    <cellStyle name="Percent 3 10 14" xfId="5786" xr:uid="{4458F6BC-F418-44F3-9EE7-ECDB64B56957}"/>
    <cellStyle name="Percent 3 10 14 2" xfId="8493" xr:uid="{7526CEC5-B5D8-411E-8077-5356A2409CB7}"/>
    <cellStyle name="Percent 3 10 14 3" xfId="8492" xr:uid="{C333F1D4-6AFD-472A-98E2-74CAEE926F9F}"/>
    <cellStyle name="Percent 3 10 15" xfId="5787" xr:uid="{7D9DCCED-0F40-46A7-8003-0FE76BBA21C0}"/>
    <cellStyle name="Percent 3 10 15 2" xfId="8495" xr:uid="{372BE316-D2D8-4F6C-B7DB-79FADB0A749E}"/>
    <cellStyle name="Percent 3 10 15 3" xfId="8494" xr:uid="{DA70A66E-2A64-446C-AE27-D0C9FB5ECEF1}"/>
    <cellStyle name="Percent 3 10 16" xfId="8496" xr:uid="{DEA7572C-AE7D-4BAA-9839-BA7BA5069E63}"/>
    <cellStyle name="Percent 3 10 17" xfId="8483" xr:uid="{47C55566-81B2-407B-89EC-CA77C2B5411E}"/>
    <cellStyle name="Percent 3 10 2" xfId="5788" xr:uid="{4A31CC00-E436-451D-A23C-151E203E2F20}"/>
    <cellStyle name="Percent 3 10 2 2" xfId="8498" xr:uid="{9E7A9168-092C-4996-A3D2-A8CDC4D06409}"/>
    <cellStyle name="Percent 3 10 2 3" xfId="8497" xr:uid="{BC43B3AF-BB90-4848-A6CF-29FABD74E907}"/>
    <cellStyle name="Percent 3 10 3" xfId="5789" xr:uid="{4E8D9E7E-BA0A-4F13-8003-4BFA13C3A90E}"/>
    <cellStyle name="Percent 3 10 3 2" xfId="8500" xr:uid="{3B7C44A6-16A4-4C09-89ED-682695625F5D}"/>
    <cellStyle name="Percent 3 10 3 3" xfId="8501" xr:uid="{CB00E2B7-9E38-499E-8770-4564BCD727C2}"/>
    <cellStyle name="Percent 3 10 3 4" xfId="8499" xr:uid="{604D8B41-AD37-4609-99CF-FB3F72FC33F2}"/>
    <cellStyle name="Percent 3 10 4" xfId="5790" xr:uid="{90C893A3-6E93-4DDA-A8F7-8B24DBB65979}"/>
    <cellStyle name="Percent 3 10 4 2" xfId="8503" xr:uid="{C0AF1611-7BAD-475C-84E0-B842BC2BB7BF}"/>
    <cellStyle name="Percent 3 10 4 3" xfId="8504" xr:uid="{21A13A92-6831-43C1-A0CA-6B2309C0B9E1}"/>
    <cellStyle name="Percent 3 10 4 4" xfId="8502" xr:uid="{ED4CF860-DD5C-4FBF-A9EF-68BFD89081EA}"/>
    <cellStyle name="Percent 3 10 5" xfId="5791" xr:uid="{FD0F5830-1486-42D7-AF9E-4CD73ADF628A}"/>
    <cellStyle name="Percent 3 10 5 2" xfId="8506" xr:uid="{57135BA1-0191-4B11-93C5-C936D6D7DE15}"/>
    <cellStyle name="Percent 3 10 5 3" xfId="8507" xr:uid="{32A628B3-7634-4456-A05B-1BA40E989BC3}"/>
    <cellStyle name="Percent 3 10 5 4" xfId="8505" xr:uid="{F8681F30-B737-411A-8B48-A48DC25B80CE}"/>
    <cellStyle name="Percent 3 10 6" xfId="5792" xr:uid="{FEDBDD74-5D0E-4CD2-9E1E-17BCA5B42F79}"/>
    <cellStyle name="Percent 3 10 6 2" xfId="8509" xr:uid="{F6F67FDC-550E-4363-A8A2-C5506603D490}"/>
    <cellStyle name="Percent 3 10 6 3" xfId="8510" xr:uid="{B9AEA03E-CC97-494C-97EC-A9196A9429CD}"/>
    <cellStyle name="Percent 3 10 6 4" xfId="8508" xr:uid="{5214EDF8-5265-4AF7-8CDA-38691B51222B}"/>
    <cellStyle name="Percent 3 10 7" xfId="5793" xr:uid="{C3D1F356-4CCF-4016-B905-88EA93397989}"/>
    <cellStyle name="Percent 3 10 7 2" xfId="8512" xr:uid="{C3BF15C8-EB9A-4CB9-A5C7-7B1F6D19986B}"/>
    <cellStyle name="Percent 3 10 7 3" xfId="8513" xr:uid="{062991F0-99A4-4B36-8F70-9468042FA062}"/>
    <cellStyle name="Percent 3 10 7 4" xfId="8511" xr:uid="{8760482E-9E17-4D20-8DFF-6A5C9B249CE0}"/>
    <cellStyle name="Percent 3 10 8" xfId="5794" xr:uid="{A6C6D137-D876-4FA0-BE7C-6F10F75A717F}"/>
    <cellStyle name="Percent 3 10 8 2" xfId="8515" xr:uid="{6D285335-A792-4B27-81B8-08EC6A68D01E}"/>
    <cellStyle name="Percent 3 10 8 3" xfId="8516" xr:uid="{D88721A2-89E6-4573-9338-DBC26E6E87CF}"/>
    <cellStyle name="Percent 3 10 8 4" xfId="8514" xr:uid="{67162FDB-7216-4CC5-949A-D7CC7ECFE696}"/>
    <cellStyle name="Percent 3 10 9" xfId="5795" xr:uid="{D1996D22-203C-4A82-A611-C4D26FE8A93A}"/>
    <cellStyle name="Percent 3 10 9 2" xfId="8518" xr:uid="{59CF1593-9472-4C7D-AB00-6C23BF4E5BC1}"/>
    <cellStyle name="Percent 3 10 9 3" xfId="8519" xr:uid="{C26919C6-883E-4D7A-B2E2-D2276957F681}"/>
    <cellStyle name="Percent 3 10 9 4" xfId="8517" xr:uid="{A40784E0-9C11-480C-A026-041DA0B9E5A8}"/>
    <cellStyle name="Percent 3 11" xfId="5796" xr:uid="{C598B525-06DA-4262-A5BD-F699B837D9C0}"/>
    <cellStyle name="Percent 3 11 2" xfId="8521" xr:uid="{CE5C809D-DC7F-4BEC-BBC9-37152022D51D}"/>
    <cellStyle name="Percent 3 11 3" xfId="8522" xr:uid="{5D3B4798-7FEA-48C9-8BF4-C4CF93E23578}"/>
    <cellStyle name="Percent 3 11 4" xfId="8520" xr:uid="{8F46E7F5-EB76-4F02-9CFB-0E3AC6CC81F2}"/>
    <cellStyle name="Percent 3 12" xfId="5797" xr:uid="{E8CC95DB-938D-4EAD-860E-80E0ABDCF735}"/>
    <cellStyle name="Percent 3 12 2" xfId="8524" xr:uid="{BD3FCADF-5535-41FB-9B9C-F2D103248198}"/>
    <cellStyle name="Percent 3 12 3" xfId="8525" xr:uid="{D4BF73F6-78C3-44D7-9F16-6FF85127DBFB}"/>
    <cellStyle name="Percent 3 12 4" xfId="8523" xr:uid="{14996097-3EB4-4D8A-9124-FDBCA2C1E93B}"/>
    <cellStyle name="Percent 3 13" xfId="5798" xr:uid="{7E6E74AE-C229-48A9-BE40-1F19537F5E5B}"/>
    <cellStyle name="Percent 3 13 2" xfId="8527" xr:uid="{693B76E0-55C2-4CEB-8FE3-F9D0A439DF8F}"/>
    <cellStyle name="Percent 3 13 3" xfId="8528" xr:uid="{9F5BA04D-B7CD-4A60-AA0D-35C17B702280}"/>
    <cellStyle name="Percent 3 13 4" xfId="8526" xr:uid="{92AE15F7-EBBF-485D-95D3-8E701A665961}"/>
    <cellStyle name="Percent 3 14" xfId="5799" xr:uid="{4E60F37B-4494-48A2-8968-165EDE783796}"/>
    <cellStyle name="Percent 3 14 2" xfId="8530" xr:uid="{5279D6C1-D76C-4FAC-8105-3360E3F416CC}"/>
    <cellStyle name="Percent 3 14 3" xfId="8531" xr:uid="{62EC25B2-C881-42A4-801C-CEBD0805E5B1}"/>
    <cellStyle name="Percent 3 14 4" xfId="8529" xr:uid="{DED16569-AF76-4BB1-B1BD-78048948C1E1}"/>
    <cellStyle name="Percent 3 15" xfId="5800" xr:uid="{E690FD53-EFF6-4B37-84E7-905FB6DF5D22}"/>
    <cellStyle name="Percent 3 15 2" xfId="8533" xr:uid="{CC92C963-4046-41FB-81A3-54A5D63774E9}"/>
    <cellStyle name="Percent 3 15 3" xfId="8534" xr:uid="{C1CF899C-8B10-4C70-AA71-4B993D3CED50}"/>
    <cellStyle name="Percent 3 15 4" xfId="8532" xr:uid="{316DC8FE-85C5-4A38-A2EA-11FAAE20A027}"/>
    <cellStyle name="Percent 3 16" xfId="5801" xr:uid="{144A2398-81A6-4BE8-8D05-0A2F863C15F0}"/>
    <cellStyle name="Percent 3 16 2" xfId="8536" xr:uid="{8B3755EC-7543-4DB3-AB83-C577B16F5EA8}"/>
    <cellStyle name="Percent 3 16 3" xfId="8537" xr:uid="{73E2AD2A-CD89-4DDE-85A7-F668667833DD}"/>
    <cellStyle name="Percent 3 16 4" xfId="8535" xr:uid="{B18ED210-4749-44AD-A40B-D0F43F65D441}"/>
    <cellStyle name="Percent 3 17" xfId="5802" xr:uid="{2F3DC794-2E22-4EBD-A68B-5B90BEB9FC49}"/>
    <cellStyle name="Percent 3 17 2" xfId="8539" xr:uid="{903E2816-120D-4F59-B8A5-1071026B5650}"/>
    <cellStyle name="Percent 3 17 3" xfId="8540" xr:uid="{05B26331-03DA-4C01-B416-D87A8CD02718}"/>
    <cellStyle name="Percent 3 17 4" xfId="8538" xr:uid="{38CB1533-830F-4C5A-AAFC-158BFD72822D}"/>
    <cellStyle name="Percent 3 18" xfId="5803" xr:uid="{639120E9-1A9B-4511-A71C-C06DA71DDB1E}"/>
    <cellStyle name="Percent 3 18 2" xfId="8542" xr:uid="{B340D2DF-FAA1-42DA-AAE9-7B0AC4B3271C}"/>
    <cellStyle name="Percent 3 18 3" xfId="8543" xr:uid="{241426C8-8A98-4115-AA91-149B7F6094A7}"/>
    <cellStyle name="Percent 3 18 4" xfId="8541" xr:uid="{490C49DC-5CD1-4184-97F0-827D2FF51EA2}"/>
    <cellStyle name="Percent 3 19" xfId="5804" xr:uid="{FDD47453-8DB6-49BD-A356-55082E3F649D}"/>
    <cellStyle name="Percent 3 19 2" xfId="8545" xr:uid="{795B2F32-C787-445B-8610-C33CE1A7FF34}"/>
    <cellStyle name="Percent 3 19 2 2" xfId="8546" xr:uid="{C2C722C9-990C-4EF4-837C-54217F34C43A}"/>
    <cellStyle name="Percent 3 19 3" xfId="8547" xr:uid="{3D421805-BD6D-4D3F-B885-A81124FC411E}"/>
    <cellStyle name="Percent 3 19 4" xfId="8548" xr:uid="{7F4845CA-3153-471F-9CE8-93E0108F89CA}"/>
    <cellStyle name="Percent 3 19 5" xfId="8544" xr:uid="{767E8899-71CF-4C04-A0C6-B02113F0710D}"/>
    <cellStyle name="Percent 3 2" xfId="1313" xr:uid="{00000000-0005-0000-0000-000023050000}"/>
    <cellStyle name="Percent 3 2 10" xfId="5806" xr:uid="{6CF7DE69-878D-4EE7-AA8A-0B009D7EB454}"/>
    <cellStyle name="Percent 3 2 10 2" xfId="8551" xr:uid="{74EE8B0F-221F-4A06-ACC4-5C5BD5236626}"/>
    <cellStyle name="Percent 3 2 10 2 2" xfId="8552" xr:uid="{54E73B33-99B7-4C94-93E3-7D9A41902055}"/>
    <cellStyle name="Percent 3 2 10 3" xfId="8553" xr:uid="{EE91EA24-98A7-4AD5-A7E6-773D13300FAE}"/>
    <cellStyle name="Percent 3 2 10 3 2" xfId="8554" xr:uid="{E76B6E32-F3CF-463B-BC35-B81C7AA74419}"/>
    <cellStyle name="Percent 3 2 10 4" xfId="8555" xr:uid="{43C60B58-D184-45FB-8DC1-1F7506F50CD0}"/>
    <cellStyle name="Percent 3 2 10 5" xfId="8556" xr:uid="{4EEEA387-E581-4FF6-BAA5-EFD250A929C3}"/>
    <cellStyle name="Percent 3 2 10 6" xfId="8550" xr:uid="{46EE304C-A215-4109-B974-831BB9C35F74}"/>
    <cellStyle name="Percent 3 2 11" xfId="5807" xr:uid="{F32AA802-11B2-4ACE-BBF0-F5EB99B128EE}"/>
    <cellStyle name="Percent 3 2 11 2" xfId="8558" xr:uid="{90E14711-3EBE-4F5F-9245-77B8CBE03B14}"/>
    <cellStyle name="Percent 3 2 11 2 2" xfId="8559" xr:uid="{F170E634-D49F-4261-A853-8A5A607A8458}"/>
    <cellStyle name="Percent 3 2 11 3" xfId="8560" xr:uid="{F4D0DCA1-EBCF-4AF2-B18E-608C0D191CA6}"/>
    <cellStyle name="Percent 3 2 11 3 2" xfId="8561" xr:uid="{A3C1FBB9-9DA1-42FE-815F-A301524696B0}"/>
    <cellStyle name="Percent 3 2 11 4" xfId="8562" xr:uid="{9229E085-912B-40E0-A6B6-15CADF0C8B1B}"/>
    <cellStyle name="Percent 3 2 11 5" xfId="8563" xr:uid="{F8D5E485-D51E-4338-93C9-491BDDE45C66}"/>
    <cellStyle name="Percent 3 2 11 6" xfId="8557" xr:uid="{DA01BD2B-05B4-43F3-8BD9-659027DEEABC}"/>
    <cellStyle name="Percent 3 2 12" xfId="5808" xr:uid="{6E9A2D2B-72BE-4E90-8919-8FAF6BA8C767}"/>
    <cellStyle name="Percent 3 2 12 2" xfId="8565" xr:uid="{F29AEC92-7025-4467-9732-1A535C9A6BEA}"/>
    <cellStyle name="Percent 3 2 12 2 2" xfId="8566" xr:uid="{902E8351-929B-4D1A-8407-1B9F4F380009}"/>
    <cellStyle name="Percent 3 2 12 3" xfId="8567" xr:uid="{6B0665D8-C4B9-40AE-B9A2-58E3B8F75AE0}"/>
    <cellStyle name="Percent 3 2 12 3 2" xfId="8568" xr:uid="{3E4B2D5E-F162-4A28-BF27-8197C6B1346F}"/>
    <cellStyle name="Percent 3 2 12 4" xfId="8569" xr:uid="{91DE2585-07C2-4CD8-A047-C48484832663}"/>
    <cellStyle name="Percent 3 2 12 5" xfId="8570" xr:uid="{07015ED5-C7F6-46AA-8193-9599B61AE2AD}"/>
    <cellStyle name="Percent 3 2 12 6" xfId="8564" xr:uid="{59D3C420-DD05-41FD-85F3-E3FBACC3E8DC}"/>
    <cellStyle name="Percent 3 2 13" xfId="5809" xr:uid="{0BF8F998-671E-443F-9C49-331C2A9C8FE5}"/>
    <cellStyle name="Percent 3 2 13 2" xfId="8572" xr:uid="{BC2C342D-EA5C-4664-9CDE-1883D990FF9B}"/>
    <cellStyle name="Percent 3 2 13 2 2" xfId="8573" xr:uid="{27D64D14-0E99-48DF-8213-5204BA7B7690}"/>
    <cellStyle name="Percent 3 2 13 3" xfId="8574" xr:uid="{2D8038E5-6486-4D14-BAA6-4AB31CC2B746}"/>
    <cellStyle name="Percent 3 2 13 3 2" xfId="8575" xr:uid="{79F78242-19EA-462D-84BF-D1CE7A161196}"/>
    <cellStyle name="Percent 3 2 13 4" xfId="8576" xr:uid="{FC58C8E9-F578-4815-AAE5-48D217EBAC0C}"/>
    <cellStyle name="Percent 3 2 13 5" xfId="8577" xr:uid="{FDB9BC97-49B7-4DB5-8975-9D9E5BBC813A}"/>
    <cellStyle name="Percent 3 2 13 6" xfId="8571" xr:uid="{23BD5661-82BA-4FEC-93E6-90511898FC53}"/>
    <cellStyle name="Percent 3 2 14" xfId="5810" xr:uid="{3279D6A9-E6B0-4F74-829B-019219F29930}"/>
    <cellStyle name="Percent 3 2 14 2" xfId="8579" xr:uid="{BC55263D-448B-4EA5-B4FE-244F81909E32}"/>
    <cellStyle name="Percent 3 2 14 2 2" xfId="8580" xr:uid="{C1F1C2C3-F23C-45AF-9166-961AD046F90F}"/>
    <cellStyle name="Percent 3 2 14 3" xfId="8581" xr:uid="{518EED2F-0BA4-4B91-BA01-A92EDA67716A}"/>
    <cellStyle name="Percent 3 2 14 3 2" xfId="8582" xr:uid="{7E63884D-58EB-47F4-96E2-CDC077759980}"/>
    <cellStyle name="Percent 3 2 14 4" xfId="8583" xr:uid="{CE35938C-32FF-413B-8BA8-AAF6F0591F3A}"/>
    <cellStyle name="Percent 3 2 14 5" xfId="8584" xr:uid="{FCD46BC4-656D-43A0-84EB-6E7654BC663D}"/>
    <cellStyle name="Percent 3 2 14 6" xfId="8578" xr:uid="{B59174A5-1213-42A2-B375-3D69C6B1D87E}"/>
    <cellStyle name="Percent 3 2 15" xfId="5811" xr:uid="{5871B392-E376-4150-AF5A-652A4095CF3D}"/>
    <cellStyle name="Percent 3 2 15 2" xfId="8586" xr:uid="{454634C6-3AEA-489E-BAC1-97C5E75DB1F7}"/>
    <cellStyle name="Percent 3 2 15 2 2" xfId="8587" xr:uid="{16C0142C-6D8A-4721-81F4-09A6907927A0}"/>
    <cellStyle name="Percent 3 2 15 3" xfId="8588" xr:uid="{E232CBB7-49B4-4B73-9B40-497E65F787AD}"/>
    <cellStyle name="Percent 3 2 15 3 2" xfId="8589" xr:uid="{8E86B82C-F562-4B61-AE8B-CE29FDF2EAE8}"/>
    <cellStyle name="Percent 3 2 15 4" xfId="8590" xr:uid="{9429B16E-3C5B-4254-8264-962588248CFD}"/>
    <cellStyle name="Percent 3 2 15 5" xfId="8591" xr:uid="{70D6670C-9AC0-499D-A011-062901D7065A}"/>
    <cellStyle name="Percent 3 2 15 6" xfId="8585" xr:uid="{C5B604B6-D544-4039-B0A4-49DF776A71AC}"/>
    <cellStyle name="Percent 3 2 16" xfId="5812" xr:uid="{934693B0-F4C8-46C4-B84C-25EB2FE643C5}"/>
    <cellStyle name="Percent 3 2 16 2" xfId="8593" xr:uid="{F1DDA3EC-83AD-4959-A9AD-D576F6FEEC13}"/>
    <cellStyle name="Percent 3 2 16 2 2" xfId="8594" xr:uid="{A075561C-289F-45B5-9E64-9DFA0C14A997}"/>
    <cellStyle name="Percent 3 2 16 3" xfId="8595" xr:uid="{8A343423-D781-43EE-A634-36CAAC0D62B8}"/>
    <cellStyle name="Percent 3 2 16 3 2" xfId="8596" xr:uid="{513B43DF-66D7-472A-90FC-0D26A2CD5794}"/>
    <cellStyle name="Percent 3 2 16 4" xfId="8597" xr:uid="{120125CD-B34F-4288-A099-F0E2EB9E9AEF}"/>
    <cellStyle name="Percent 3 2 16 5" xfId="8598" xr:uid="{D788FC2C-ED0D-40F0-94EF-51B2DC3EA4A4}"/>
    <cellStyle name="Percent 3 2 16 6" xfId="8592" xr:uid="{6562D7E0-EE35-4B77-B0B7-B78ADA585620}"/>
    <cellStyle name="Percent 3 2 17" xfId="5805" xr:uid="{FDAD7A5A-9E2D-4328-AB54-34CEA14F5F41}"/>
    <cellStyle name="Percent 3 2 17 2" xfId="8600" xr:uid="{FCD001F8-F3DF-4D7E-AAE5-9430829A2F03}"/>
    <cellStyle name="Percent 3 2 17 3" xfId="8599" xr:uid="{D1CB48A5-6127-4A92-A12D-00A74E1534B4}"/>
    <cellStyle name="Percent 3 2 18" xfId="8601" xr:uid="{DCDED2CC-5B3F-4138-A924-4CFFCF5842E0}"/>
    <cellStyle name="Percent 3 2 19" xfId="8602" xr:uid="{6F0F3754-AF30-4B3B-9D9F-4BE294F9F38C}"/>
    <cellStyle name="Percent 3 2 2" xfId="3062" xr:uid="{9A54B4D1-7007-4CD5-A101-958F4B4C6A94}"/>
    <cellStyle name="Percent 3 2 2 2" xfId="5814" xr:uid="{A264C360-2E7F-4BC9-BB92-D102E53C872B}"/>
    <cellStyle name="Percent 3 2 2 2 2" xfId="7676" xr:uid="{387C62E3-4803-4CDC-881B-777D49E05C1D}"/>
    <cellStyle name="Percent 3 2 2 2 2 2" xfId="8606" xr:uid="{8E1B9DB8-198D-4484-B7BB-9D9CA3D5DB34}"/>
    <cellStyle name="Percent 3 2 2 2 2 3" xfId="8605" xr:uid="{CD26D1DA-37DE-471A-AAF6-4351EEECF277}"/>
    <cellStyle name="Percent 3 2 2 2 3" xfId="8607" xr:uid="{5BA8CD6B-59A8-44BD-867B-F27AFF792C81}"/>
    <cellStyle name="Percent 3 2 2 2 3 2" xfId="8608" xr:uid="{BCFE37A7-27A9-4BA8-9333-8B80D4BA88A0}"/>
    <cellStyle name="Percent 3 2 2 2 4" xfId="8609" xr:uid="{3CA08C97-33CF-4187-B1D1-996AD33D926C}"/>
    <cellStyle name="Percent 3 2 2 2 5" xfId="8610" xr:uid="{2E762D13-0B8B-4AA4-9460-E7ED467F536F}"/>
    <cellStyle name="Percent 3 2 2 2 6" xfId="8604" xr:uid="{C7F5C59B-32D3-4AB5-B92B-4DEA8517673C}"/>
    <cellStyle name="Percent 3 2 2 3" xfId="5813" xr:uid="{E876848E-6E10-4214-BFDD-59448B07BE1C}"/>
    <cellStyle name="Percent 3 2 2 3 2" xfId="8612" xr:uid="{2E5A7BDA-1FC3-49F2-9295-121A048889FE}"/>
    <cellStyle name="Percent 3 2 2 3 3" xfId="8611" xr:uid="{649EED88-890E-47D3-93F5-B43C03CFE649}"/>
    <cellStyle name="Percent 3 2 2 4" xfId="8613" xr:uid="{F5AB7E17-23C6-4147-94D7-47C0B02A9DF4}"/>
    <cellStyle name="Percent 3 2 2 4 2" xfId="8614" xr:uid="{9048B887-E02D-4BC1-805A-EED7F7521719}"/>
    <cellStyle name="Percent 3 2 2 5" xfId="8615" xr:uid="{AA87E1CF-8A5F-49C9-8A13-6F5448E524E2}"/>
    <cellStyle name="Percent 3 2 2 6" xfId="8616" xr:uid="{090FF02B-9E82-4135-BBEA-3858B8DF5D65}"/>
    <cellStyle name="Percent 3 2 2 7" xfId="8603" xr:uid="{CB718EE2-46F5-4601-BFDC-6E9E01B00149}"/>
    <cellStyle name="Percent 3 2 2 8" xfId="3277" xr:uid="{B07511FD-0C43-45B0-999A-D6CADB4F596C}"/>
    <cellStyle name="Percent 3 2 20" xfId="8549" xr:uid="{DB88410F-028F-410B-A4F6-FA18FB497A92}"/>
    <cellStyle name="Percent 3 2 3" xfId="3061" xr:uid="{44D5A843-05A9-4B8E-A156-039125698930}"/>
    <cellStyle name="Percent 3 2 3 2" xfId="5815" xr:uid="{FDC93FA7-DFC6-44DD-A7F4-290C51C87B2D}"/>
    <cellStyle name="Percent 3 2 3 2 2" xfId="8619" xr:uid="{D37DF255-844D-49EB-9B80-783B91B69BB6}"/>
    <cellStyle name="Percent 3 2 3 2 3" xfId="8620" xr:uid="{0C5D9E32-1D5F-4243-86DF-74EBDA49397C}"/>
    <cellStyle name="Percent 3 2 3 2 4" xfId="8618" xr:uid="{44F27270-30AC-4DA2-BE8C-1873F3296AF7}"/>
    <cellStyle name="Percent 3 2 3 3" xfId="8621" xr:uid="{98386F68-AB20-4DAC-832D-97E5DB3C5000}"/>
    <cellStyle name="Percent 3 2 3 3 2" xfId="8622" xr:uid="{B94C4738-6539-4885-9B3B-0836892BB17B}"/>
    <cellStyle name="Percent 3 2 3 4" xfId="8623" xr:uid="{9D4FE82B-71AD-4A3E-8253-500CD622722C}"/>
    <cellStyle name="Percent 3 2 3 5" xfId="8624" xr:uid="{756B4F55-E55A-4E74-B812-8DCFA5EF8534}"/>
    <cellStyle name="Percent 3 2 3 6" xfId="8617" xr:uid="{008AF083-6C0E-4979-B048-39E703D08097}"/>
    <cellStyle name="Percent 3 2 3 7" xfId="3278" xr:uid="{74C611DA-9A93-472D-AAFD-629C99587BD5}"/>
    <cellStyle name="Percent 3 2 4" xfId="3279" xr:uid="{39D34C0B-D897-4492-B8E7-13430D5CDD15}"/>
    <cellStyle name="Percent 3 2 4 2" xfId="8626" xr:uid="{0C8A23AA-C930-4D44-80EE-7C847B0F0AE4}"/>
    <cellStyle name="Percent 3 2 4 2 2" xfId="8627" xr:uid="{3652EFDE-81DB-4D93-A729-E9512511B743}"/>
    <cellStyle name="Percent 3 2 4 3" xfId="8628" xr:uid="{BBF8F62A-A162-4600-8579-BCC7EA1A7598}"/>
    <cellStyle name="Percent 3 2 4 3 2" xfId="8629" xr:uid="{D4D6B865-E122-47D4-8A12-D240E6569536}"/>
    <cellStyle name="Percent 3 2 4 4" xfId="8630" xr:uid="{9116A38D-C242-4D3F-8FC4-524B96EAACE8}"/>
    <cellStyle name="Percent 3 2 4 5" xfId="8631" xr:uid="{93842BEA-7AE0-434D-A32B-33D471B7933C}"/>
    <cellStyle name="Percent 3 2 4 6" xfId="8625" xr:uid="{A57AC2E1-F450-4B94-BC0D-9D4DE342537E}"/>
    <cellStyle name="Percent 3 2 5" xfId="5816" xr:uid="{9BD7CBB0-C0CF-494F-BD9A-952C69CAA11C}"/>
    <cellStyle name="Percent 3 2 5 2" xfId="8633" xr:uid="{D7CF5BAB-4D4A-49EB-8712-5822CFFBBCF8}"/>
    <cellStyle name="Percent 3 2 5 2 2" xfId="8634" xr:uid="{C969EC2C-7318-42E1-A503-0874B22C6C90}"/>
    <cellStyle name="Percent 3 2 5 3" xfId="8635" xr:uid="{502204A9-05D9-4F61-B925-67856BBA5A0D}"/>
    <cellStyle name="Percent 3 2 5 3 2" xfId="8636" xr:uid="{D73CA749-59E7-4540-91FA-6A33D5D4F0C4}"/>
    <cellStyle name="Percent 3 2 5 4" xfId="8637" xr:uid="{9AAF94D5-1701-4641-AA2F-869546964882}"/>
    <cellStyle name="Percent 3 2 5 5" xfId="8638" xr:uid="{4B877497-0F3F-4550-891E-909A8DDE4291}"/>
    <cellStyle name="Percent 3 2 5 6" xfId="8632" xr:uid="{73F23FB1-D56A-4728-9790-2D08DE33EA4A}"/>
    <cellStyle name="Percent 3 2 6" xfId="5817" xr:uid="{B1E0B2CE-9EDD-4409-8F4B-A03FE64D8BCD}"/>
    <cellStyle name="Percent 3 2 6 2" xfId="8640" xr:uid="{DF042F0B-847B-4C78-ADE4-BF3731592FEE}"/>
    <cellStyle name="Percent 3 2 6 2 2" xfId="8641" xr:uid="{807026E6-8CF3-4E81-9B04-93296C54DC2D}"/>
    <cellStyle name="Percent 3 2 6 3" xfId="8642" xr:uid="{DCC95A75-EB2A-47AE-ADCD-B9C22DFEFC5A}"/>
    <cellStyle name="Percent 3 2 6 3 2" xfId="8643" xr:uid="{1D2356D1-8280-4F7F-8663-217AF77338C3}"/>
    <cellStyle name="Percent 3 2 6 4" xfId="8644" xr:uid="{93F22A76-372B-4624-995B-18B5C970D447}"/>
    <cellStyle name="Percent 3 2 6 5" xfId="8645" xr:uid="{C1C25CC8-C227-4F8F-88EF-E9182D065B76}"/>
    <cellStyle name="Percent 3 2 6 6" xfId="8639" xr:uid="{E2B24BE7-5055-41B2-AAA3-6ABD251C1B88}"/>
    <cellStyle name="Percent 3 2 7" xfId="5818" xr:uid="{469F8038-CF30-4757-A4AB-8BD316FCEC70}"/>
    <cellStyle name="Percent 3 2 7 2" xfId="8647" xr:uid="{E83409B1-A91D-4AB0-A828-699B86D78CE0}"/>
    <cellStyle name="Percent 3 2 7 2 2" xfId="8648" xr:uid="{6D792CB4-9B1A-4E94-98F3-B57E2CB763B9}"/>
    <cellStyle name="Percent 3 2 7 3" xfId="8649" xr:uid="{D32D7B0F-764B-4F2E-A5B1-73A8119D0F00}"/>
    <cellStyle name="Percent 3 2 7 3 2" xfId="8650" xr:uid="{C8D54E76-B3C3-48D2-8485-7B2951765D6C}"/>
    <cellStyle name="Percent 3 2 7 4" xfId="8651" xr:uid="{F11A886B-7D38-433B-8535-C369978A737B}"/>
    <cellStyle name="Percent 3 2 7 5" xfId="8652" xr:uid="{B224E7B8-6F95-4C56-9F7C-CEBE18FF808F}"/>
    <cellStyle name="Percent 3 2 7 6" xfId="8646" xr:uid="{F8C5B5E4-0A9E-4BAE-B4C0-0DF178A27AB4}"/>
    <cellStyle name="Percent 3 2 8" xfId="5819" xr:uid="{79DD6378-0DEE-4E86-9D62-B37A372011AD}"/>
    <cellStyle name="Percent 3 2 8 2" xfId="8654" xr:uid="{1CE1CD66-126B-4CCC-AEEC-81E91EF5EF6C}"/>
    <cellStyle name="Percent 3 2 8 2 2" xfId="8655" xr:uid="{0A5AE745-E2DE-4277-A815-2208F466E20F}"/>
    <cellStyle name="Percent 3 2 8 3" xfId="8656" xr:uid="{F1180B0B-DF3B-4310-90F0-A212E6428442}"/>
    <cellStyle name="Percent 3 2 8 3 2" xfId="8657" xr:uid="{0BE5B072-4704-48C8-A2BE-C2C3F3C1A41B}"/>
    <cellStyle name="Percent 3 2 8 4" xfId="8658" xr:uid="{FC5A47BB-7171-469A-8554-DD9D5EB68850}"/>
    <cellStyle name="Percent 3 2 8 5" xfId="8659" xr:uid="{EF8E9292-B19F-4829-96BE-AB41715982AA}"/>
    <cellStyle name="Percent 3 2 8 6" xfId="8653" xr:uid="{8DA675D7-A607-462C-8A52-B124A911D976}"/>
    <cellStyle name="Percent 3 2 9" xfId="5820" xr:uid="{9C4D839E-FC00-4D3D-B04D-7AA2CE945AF5}"/>
    <cellStyle name="Percent 3 2 9 2" xfId="8661" xr:uid="{4376E2FA-5ED6-44AB-A190-EF657CCCCF6A}"/>
    <cellStyle name="Percent 3 2 9 2 2" xfId="8662" xr:uid="{9E2C6AB9-D2E4-4BA9-8F14-CD6EDF388C21}"/>
    <cellStyle name="Percent 3 2 9 3" xfId="8663" xr:uid="{32850069-3763-4684-97F6-5EF40D362527}"/>
    <cellStyle name="Percent 3 2 9 3 2" xfId="8664" xr:uid="{5795F20F-8550-44EB-89AC-75581ED8D0D9}"/>
    <cellStyle name="Percent 3 2 9 4" xfId="8665" xr:uid="{C9B00903-07F6-4CED-A476-B8469D08637F}"/>
    <cellStyle name="Percent 3 2 9 5" xfId="8666" xr:uid="{5F37F46F-FF2A-406E-8D44-62F4C7139543}"/>
    <cellStyle name="Percent 3 2 9 6" xfId="8660" xr:uid="{3523FC6B-A430-4EB1-B1D5-E9507EFC800F}"/>
    <cellStyle name="Percent 3 20" xfId="5821" xr:uid="{52AB6424-8BC2-4CCE-AC8B-97E3810D845B}"/>
    <cellStyle name="Percent 3 20 2" xfId="8668" xr:uid="{333A059A-FEB6-44A8-B067-D8B10EFB47F9}"/>
    <cellStyle name="Percent 3 20 2 2" xfId="8669" xr:uid="{CFBE2560-52AE-4063-B67A-03695EB39A2A}"/>
    <cellStyle name="Percent 3 20 3" xfId="8670" xr:uid="{24DBE758-3A37-451A-B37B-D8275BFF561C}"/>
    <cellStyle name="Percent 3 20 3 2" xfId="8671" xr:uid="{075EBEB2-CAA8-4897-BB69-6C12BC72CE0A}"/>
    <cellStyle name="Percent 3 20 4" xfId="8672" xr:uid="{FE1392D5-88EA-4C3D-BDCE-07FAAD3FD4EB}"/>
    <cellStyle name="Percent 3 20 5" xfId="8673" xr:uid="{43634A5D-B38C-4C4B-81B7-C59E838932CE}"/>
    <cellStyle name="Percent 3 20 6" xfId="8667" xr:uid="{9D2E47F7-1153-4513-AC23-D7AA27013CDC}"/>
    <cellStyle name="Percent 3 21" xfId="5822" xr:uid="{A4527D2C-14D1-4FF5-B096-F9C98C14B9B1}"/>
    <cellStyle name="Percent 3 21 2" xfId="8675" xr:uid="{8F80663E-69FD-4745-A4B9-50A52BF57EDD}"/>
    <cellStyle name="Percent 3 21 2 2" xfId="8676" xr:uid="{3C108BA5-16C0-40F0-AFC5-779CE3EEEF6B}"/>
    <cellStyle name="Percent 3 21 3" xfId="8677" xr:uid="{34F24F88-59A7-4BE2-8B74-9456807F8F9F}"/>
    <cellStyle name="Percent 3 21 3 2" xfId="8678" xr:uid="{3E458834-3941-4578-A51D-C55921353D5E}"/>
    <cellStyle name="Percent 3 21 4" xfId="8679" xr:uid="{07EFBCE7-16C1-469C-A964-763909FA1288}"/>
    <cellStyle name="Percent 3 21 5" xfId="8680" xr:uid="{A08F98DA-1D28-4E45-B258-62FD3D578EF7}"/>
    <cellStyle name="Percent 3 21 6" xfId="8674" xr:uid="{4129D17A-0AF7-4B53-9420-0A52C9A63465}"/>
    <cellStyle name="Percent 3 22" xfId="5823" xr:uid="{F990E80D-8FBE-499D-861F-A384B767D8F0}"/>
    <cellStyle name="Percent 3 22 2" xfId="8682" xr:uid="{3786C59B-6E69-4725-B634-B04FECA5B84B}"/>
    <cellStyle name="Percent 3 22 2 2" xfId="8683" xr:uid="{4859BC51-0257-481E-9C5F-622C6371CCD7}"/>
    <cellStyle name="Percent 3 22 3" xfId="8684" xr:uid="{AADAD917-D777-42B6-900B-CBB187BC169F}"/>
    <cellStyle name="Percent 3 22 3 2" xfId="8685" xr:uid="{C4F370E9-4132-451A-B506-9E38EA75195D}"/>
    <cellStyle name="Percent 3 22 4" xfId="8686" xr:uid="{9E151B39-6DBD-42C5-8036-86D6A9BCA7BB}"/>
    <cellStyle name="Percent 3 22 5" xfId="8687" xr:uid="{343A6333-BB9A-4350-835E-FA5D2AD34EEF}"/>
    <cellStyle name="Percent 3 22 6" xfId="8681" xr:uid="{5026B948-7105-4AC0-92C9-FBBC055682A2}"/>
    <cellStyle name="Percent 3 23" xfId="5824" xr:uid="{2890F5FE-3325-4F69-A905-107210ABF36D}"/>
    <cellStyle name="Percent 3 23 2" xfId="8689" xr:uid="{B217DF0A-AF0E-4401-A363-6D2467477F7C}"/>
    <cellStyle name="Percent 3 23 2 2" xfId="8690" xr:uid="{171E4266-B212-485F-8B6F-725C6DD8C6E9}"/>
    <cellStyle name="Percent 3 23 3" xfId="8691" xr:uid="{5F597CD6-67C5-4EB9-909C-DD925A855FFE}"/>
    <cellStyle name="Percent 3 23 3 2" xfId="8692" xr:uid="{BCBF1C2A-A281-4466-8AC0-3E3558A023C1}"/>
    <cellStyle name="Percent 3 23 4" xfId="8693" xr:uid="{B7648056-816D-4250-ABEB-5CA1CDB9B887}"/>
    <cellStyle name="Percent 3 23 5" xfId="8694" xr:uid="{4893B5B2-B7DA-4446-9805-49FF49937798}"/>
    <cellStyle name="Percent 3 23 6" xfId="8688" xr:uid="{E07CDB26-B8AF-4B7D-B8EE-B9A46DEBCB69}"/>
    <cellStyle name="Percent 3 24" xfId="5825" xr:uid="{D15348F3-3041-44AD-85A1-92E51D00B3B0}"/>
    <cellStyle name="Percent 3 24 2" xfId="8696" xr:uid="{7856CBA5-9454-450F-A6E3-0F66F84BFB9A}"/>
    <cellStyle name="Percent 3 24 2 2" xfId="8697" xr:uid="{D5C006D9-97C3-46CA-B390-A4105BDA023C}"/>
    <cellStyle name="Percent 3 24 3" xfId="8698" xr:uid="{45A8249E-8E3B-4AD6-8DE3-90F7469E840A}"/>
    <cellStyle name="Percent 3 24 3 2" xfId="8699" xr:uid="{FF61BC16-A08D-49B8-901F-2729D8C4C70B}"/>
    <cellStyle name="Percent 3 24 4" xfId="8700" xr:uid="{A97FED1B-20B9-41F3-818A-6A1D879F89FB}"/>
    <cellStyle name="Percent 3 24 5" xfId="8701" xr:uid="{F4BF72AA-4A83-48F6-A5AC-ED41C05901D6}"/>
    <cellStyle name="Percent 3 24 6" xfId="8695" xr:uid="{9B5F1948-6BAF-4D04-91E6-D56A06A550C2}"/>
    <cellStyle name="Percent 3 25" xfId="5826" xr:uid="{0BAAD053-0E3A-4951-8FCB-DE24D68338C9}"/>
    <cellStyle name="Percent 3 25 2" xfId="8703" xr:uid="{888A65F1-A3E3-4138-98B4-343545B76826}"/>
    <cellStyle name="Percent 3 25 2 2" xfId="8704" xr:uid="{C2F439E1-F746-468C-95C8-40F67724B2D9}"/>
    <cellStyle name="Percent 3 25 3" xfId="8705" xr:uid="{06B5C0E9-BCA1-41E0-8D43-5C739CDF72A8}"/>
    <cellStyle name="Percent 3 25 3 2" xfId="8706" xr:uid="{53400A5D-8969-474D-93F3-4B5A80F82171}"/>
    <cellStyle name="Percent 3 25 4" xfId="8707" xr:uid="{3A4FC701-5620-43E6-BFC1-94A6E0657073}"/>
    <cellStyle name="Percent 3 25 5" xfId="8708" xr:uid="{A31E51CB-0A3C-430F-8D93-C82EB65CACED}"/>
    <cellStyle name="Percent 3 25 6" xfId="8702" xr:uid="{A8DB2B96-E127-44A6-8278-EDF20A9B94A5}"/>
    <cellStyle name="Percent 3 26" xfId="5827" xr:uid="{65898D2D-EB5C-4C81-ACEB-0DF2594C151F}"/>
    <cellStyle name="Percent 3 26 2" xfId="8710" xr:uid="{42F99BB8-60B6-46D0-8869-22EC5837E314}"/>
    <cellStyle name="Percent 3 26 2 2" xfId="8711" xr:uid="{B0DBBBD3-DD6B-4FEA-8069-551D39436790}"/>
    <cellStyle name="Percent 3 26 3" xfId="8712" xr:uid="{518469BC-E5FD-4E9A-80C3-D8206A59D82C}"/>
    <cellStyle name="Percent 3 26 3 2" xfId="8713" xr:uid="{CFB52435-F050-44B5-9952-7C7A5B132D3C}"/>
    <cellStyle name="Percent 3 26 4" xfId="8714" xr:uid="{55235CB3-D1D6-4412-9BDD-32E426EFE83B}"/>
    <cellStyle name="Percent 3 26 5" xfId="8715" xr:uid="{9C0F48E7-CAA9-40EF-9A1B-04BF99960EDC}"/>
    <cellStyle name="Percent 3 26 6" xfId="8709" xr:uid="{E31478B6-FF43-425C-8111-A16E07D61F52}"/>
    <cellStyle name="Percent 3 27" xfId="5828" xr:uid="{DF9A8742-1540-4CD8-8008-12275CF88D25}"/>
    <cellStyle name="Percent 3 27 2" xfId="8717" xr:uid="{CE7A49E4-0005-473C-BE75-C81B1885B2B9}"/>
    <cellStyle name="Percent 3 27 2 2" xfId="8718" xr:uid="{2903021F-09D9-4485-82BE-91136CF33F86}"/>
    <cellStyle name="Percent 3 27 3" xfId="8719" xr:uid="{D0649A76-8C89-4560-BA0E-56B4F4A6EE57}"/>
    <cellStyle name="Percent 3 27 3 2" xfId="8720" xr:uid="{5A27263F-5038-433B-92EB-DC2277AF3C92}"/>
    <cellStyle name="Percent 3 27 4" xfId="8721" xr:uid="{65731512-1C3D-498D-904F-BE0E12FC1575}"/>
    <cellStyle name="Percent 3 27 5" xfId="8722" xr:uid="{DF12721A-46C1-4F29-9FE0-AD02990899BE}"/>
    <cellStyle name="Percent 3 27 6" xfId="8716" xr:uid="{ADB542EE-D6D1-4F44-8899-0A5CCC6BDC3F}"/>
    <cellStyle name="Percent 3 28" xfId="5829" xr:uid="{5A3C5E1E-18A4-49F4-A024-B182FE94420C}"/>
    <cellStyle name="Percent 3 28 2" xfId="8724" xr:uid="{AE0D70A9-D028-41B3-8FEB-C05885EFAF5D}"/>
    <cellStyle name="Percent 3 28 2 2" xfId="8725" xr:uid="{98DA96C7-6711-4BE5-AF0C-F390C6411BE9}"/>
    <cellStyle name="Percent 3 28 3" xfId="8726" xr:uid="{F1C47883-897A-4670-A949-E5F55955CD91}"/>
    <cellStyle name="Percent 3 28 3 2" xfId="8727" xr:uid="{4EDEC551-04D4-4640-9C1A-B3FBF7C6FD62}"/>
    <cellStyle name="Percent 3 28 4" xfId="8728" xr:uid="{47014692-A621-4408-8065-1841489D8A01}"/>
    <cellStyle name="Percent 3 28 5" xfId="8729" xr:uid="{0E6F9753-85B1-4C88-B79B-D7116FDC82F7}"/>
    <cellStyle name="Percent 3 28 6" xfId="8723" xr:uid="{141B683D-A01A-453E-9124-2692B9260AB5}"/>
    <cellStyle name="Percent 3 29" xfId="5830" xr:uid="{969E05D5-12EB-42F1-B546-F5248E1C2234}"/>
    <cellStyle name="Percent 3 29 2" xfId="8730" xr:uid="{ACC656B3-B0E7-4100-A04F-83954710C7AE}"/>
    <cellStyle name="Percent 3 3" xfId="3280" xr:uid="{22AC260D-1C60-4916-BF83-ADF7F3CDE83F}"/>
    <cellStyle name="Percent 3 3 10" xfId="5831" xr:uid="{EE1E2671-1EDE-4E54-956D-47464157F78E}"/>
    <cellStyle name="Percent 3 3 10 2" xfId="8733" xr:uid="{853FED00-C9FC-4D82-BB32-66FAAC758FE7}"/>
    <cellStyle name="Percent 3 3 10 2 2" xfId="8734" xr:uid="{F5C751C3-5759-47D9-A28C-1D7C28117686}"/>
    <cellStyle name="Percent 3 3 10 3" xfId="8735" xr:uid="{ED84BEF0-F804-4837-B6D0-846092F1CFA3}"/>
    <cellStyle name="Percent 3 3 10 3 2" xfId="8736" xr:uid="{A4E9FAE9-A764-4381-BDAD-A3DC2F1D3BCF}"/>
    <cellStyle name="Percent 3 3 10 4" xfId="8737" xr:uid="{C9E60A4B-F7D9-40C1-AF09-7CFAD0B8F085}"/>
    <cellStyle name="Percent 3 3 10 5" xfId="8738" xr:uid="{D5D1DAED-DDE7-44AE-A49A-2FEEE531A607}"/>
    <cellStyle name="Percent 3 3 10 6" xfId="8732" xr:uid="{432C2937-8BF8-45AD-AF6C-DFC018DC3B6D}"/>
    <cellStyle name="Percent 3 3 11" xfId="5832" xr:uid="{D1F1FAD6-32EA-405A-8AF8-B63AAD14B160}"/>
    <cellStyle name="Percent 3 3 11 2" xfId="8740" xr:uid="{04125EDA-BDC7-4FFB-BA32-FE5C2802B364}"/>
    <cellStyle name="Percent 3 3 11 2 2" xfId="8741" xr:uid="{29B8A8DB-90C4-4CB6-B999-5E9256E93D0E}"/>
    <cellStyle name="Percent 3 3 11 3" xfId="8742" xr:uid="{F4177337-58B7-4542-8415-72ADDC1CCEFF}"/>
    <cellStyle name="Percent 3 3 11 3 2" xfId="8743" xr:uid="{329B3998-EB61-4F67-85FF-1EA9B915EC6F}"/>
    <cellStyle name="Percent 3 3 11 4" xfId="8744" xr:uid="{4E727C93-6820-45A9-A7E3-65CECBD7BC0E}"/>
    <cellStyle name="Percent 3 3 11 5" xfId="8745" xr:uid="{3BE9B5AF-F83C-4545-BFEC-679B0013E747}"/>
    <cellStyle name="Percent 3 3 11 6" xfId="8739" xr:uid="{788E08E6-0421-4E03-9408-84A40D9F5409}"/>
    <cellStyle name="Percent 3 3 12" xfId="5833" xr:uid="{E9227EFA-484F-4F06-B8BF-29CEC9455CF8}"/>
    <cellStyle name="Percent 3 3 12 2" xfId="8747" xr:uid="{A5D72E8E-7548-47A6-8D6D-BC238AD1751A}"/>
    <cellStyle name="Percent 3 3 12 2 2" xfId="8748" xr:uid="{3831E722-473F-4C74-976B-9E8D61590BC2}"/>
    <cellStyle name="Percent 3 3 12 3" xfId="8749" xr:uid="{8F9A1A86-027D-4F45-B397-EDF83215BD9C}"/>
    <cellStyle name="Percent 3 3 12 3 2" xfId="8750" xr:uid="{75A94D28-9EAA-4001-A98C-7839D016BF88}"/>
    <cellStyle name="Percent 3 3 12 4" xfId="8751" xr:uid="{03D7E2CD-8431-4DC7-9A34-5893820EE152}"/>
    <cellStyle name="Percent 3 3 12 5" xfId="8752" xr:uid="{B24ACAA3-D2BC-4411-83E2-F476F984A927}"/>
    <cellStyle name="Percent 3 3 12 6" xfId="8746" xr:uid="{D5A422C2-D3EC-48EF-B879-171B3AE3411B}"/>
    <cellStyle name="Percent 3 3 13" xfId="5834" xr:uid="{D0B702EB-7A55-4142-B0B2-0185A37D3A9A}"/>
    <cellStyle name="Percent 3 3 13 2" xfId="8754" xr:uid="{2E5227CE-9CD0-4BC3-8491-5AF4B5858549}"/>
    <cellStyle name="Percent 3 3 13 2 2" xfId="8755" xr:uid="{53B938D1-D695-43BB-B792-60BEF82D3AE6}"/>
    <cellStyle name="Percent 3 3 13 3" xfId="8756" xr:uid="{9294600E-78E7-4A75-9A2E-11DA1279A94C}"/>
    <cellStyle name="Percent 3 3 13 3 2" xfId="8757" xr:uid="{E1719C74-EA6D-4B8F-8250-242EE75311E1}"/>
    <cellStyle name="Percent 3 3 13 4" xfId="8758" xr:uid="{6592BBB1-911C-4941-BF60-90205BDA1FC6}"/>
    <cellStyle name="Percent 3 3 13 5" xfId="8759" xr:uid="{23669A68-5AA9-459D-9078-F800DE33F21C}"/>
    <cellStyle name="Percent 3 3 13 6" xfId="8753" xr:uid="{66B7F28A-026F-471C-9CD5-56559CD89F78}"/>
    <cellStyle name="Percent 3 3 14" xfId="5835" xr:uid="{0F414237-EF23-4BD8-A64F-1F38BE012F15}"/>
    <cellStyle name="Percent 3 3 14 2" xfId="8761" xr:uid="{052E8950-AC11-4E93-B414-CD94BCD9EF49}"/>
    <cellStyle name="Percent 3 3 14 2 2" xfId="8762" xr:uid="{2D70BD28-EE6E-4384-A248-AB0E875C9163}"/>
    <cellStyle name="Percent 3 3 14 3" xfId="8763" xr:uid="{09EAE60B-FC76-406B-B08D-42E9C6DA5727}"/>
    <cellStyle name="Percent 3 3 14 3 2" xfId="8764" xr:uid="{2880BE03-5466-4B80-BAA8-BB95023CCAD6}"/>
    <cellStyle name="Percent 3 3 14 4" xfId="8765" xr:uid="{A04FB36B-0046-481F-881F-319BBC60E280}"/>
    <cellStyle name="Percent 3 3 14 5" xfId="8766" xr:uid="{EC00CD49-9FE4-4C03-84D2-9D5B68F8871C}"/>
    <cellStyle name="Percent 3 3 14 6" xfId="8760" xr:uid="{F1E7E299-8237-4DA9-93D8-01F9757BE472}"/>
    <cellStyle name="Percent 3 3 15" xfId="5836" xr:uid="{59CCC144-2B90-409D-B1BF-1E9DECF7D4AD}"/>
    <cellStyle name="Percent 3 3 15 2" xfId="8768" xr:uid="{72F7C8A5-9A19-40FA-8D5F-86D422D94DA4}"/>
    <cellStyle name="Percent 3 3 15 2 2" xfId="8769" xr:uid="{9A15F8CF-AFE3-4DEA-99DB-2748A8C6717B}"/>
    <cellStyle name="Percent 3 3 15 3" xfId="8770" xr:uid="{C690D84F-CC0E-42C6-9763-32E4CB98EFCD}"/>
    <cellStyle name="Percent 3 3 15 3 2" xfId="8771" xr:uid="{47E6BB65-0D1A-49CE-BBFC-66A2D4F8EF1C}"/>
    <cellStyle name="Percent 3 3 15 4" xfId="8772" xr:uid="{B8207AC0-CEE0-4F4C-9D15-DAC10996CD2B}"/>
    <cellStyle name="Percent 3 3 15 5" xfId="8773" xr:uid="{30A5AE6F-BF39-4450-8F40-29415EB3424F}"/>
    <cellStyle name="Percent 3 3 15 6" xfId="8767" xr:uid="{67244B0B-58A2-41D7-9EA2-9676835C4C5A}"/>
    <cellStyle name="Percent 3 3 16" xfId="8774" xr:uid="{90D3EA63-5A13-4DDB-93F6-F3337BAED336}"/>
    <cellStyle name="Percent 3 3 16 2" xfId="8775" xr:uid="{833A1119-CC86-47BF-9F77-577606AB2B45}"/>
    <cellStyle name="Percent 3 3 17" xfId="8776" xr:uid="{7176F590-F409-406A-8752-4B39B230616F}"/>
    <cellStyle name="Percent 3 3 17 2" xfId="8777" xr:uid="{059F9653-FDA9-49B0-AA65-EFABF5824BA8}"/>
    <cellStyle name="Percent 3 3 18" xfId="8778" xr:uid="{81C0AE45-58FE-4972-86C5-01111603DBE1}"/>
    <cellStyle name="Percent 3 3 19" xfId="8779" xr:uid="{E89CE598-0F6D-4C40-B154-CBC33F6019D6}"/>
    <cellStyle name="Percent 3 3 2" xfId="3281" xr:uid="{4F7652ED-2942-4DFF-B32B-1C9FBFBA667F}"/>
    <cellStyle name="Percent 3 3 2 2" xfId="8781" xr:uid="{3B89D2FC-E3A2-4A22-942F-A63CBDC6CCD4}"/>
    <cellStyle name="Percent 3 3 2 2 2" xfId="8782" xr:uid="{CA61A772-DA92-4635-9E0E-A200696015CB}"/>
    <cellStyle name="Percent 3 3 2 3" xfId="8783" xr:uid="{04761D8C-FC67-4555-BAE5-F8F143515003}"/>
    <cellStyle name="Percent 3 3 2 3 2" xfId="8784" xr:uid="{B0F8F269-437C-4E9D-A499-5455CD216170}"/>
    <cellStyle name="Percent 3 3 2 4" xfId="8785" xr:uid="{EC3436A9-44EF-4DBD-8896-667FA2DCE7B2}"/>
    <cellStyle name="Percent 3 3 2 5" xfId="8786" xr:uid="{E01F91F1-C5CC-4454-A13E-C2BD69B9D86F}"/>
    <cellStyle name="Percent 3 3 2 6" xfId="8780" xr:uid="{CDCCF0D7-C4C2-4AD1-A68A-3CCA94BAD670}"/>
    <cellStyle name="Percent 3 3 20" xfId="8731" xr:uid="{71CDB871-9DB7-4C8E-87DE-568FC5BF96DC}"/>
    <cellStyle name="Percent 3 3 3" xfId="3282" xr:uid="{596A2B5C-F095-4239-BED8-C93E828C31AF}"/>
    <cellStyle name="Percent 3 3 3 2" xfId="3283" xr:uid="{15029B8E-AE5B-439C-9121-B8DDB4C176BE}"/>
    <cellStyle name="Percent 3 3 3 2 2" xfId="8789" xr:uid="{866C1151-C751-4BE2-BC0B-FEA1C98FE0DF}"/>
    <cellStyle name="Percent 3 3 3 2 3" xfId="8790" xr:uid="{59973E73-3501-4369-8F7B-1FE29D9BE896}"/>
    <cellStyle name="Percent 3 3 3 2 4" xfId="8788" xr:uid="{00F42268-E4D0-46AC-9161-A9479048E59F}"/>
    <cellStyle name="Percent 3 3 3 3" xfId="3284" xr:uid="{BDF11C91-CAF5-4088-81EB-6FFA9360E928}"/>
    <cellStyle name="Percent 3 3 3 3 2" xfId="3285" xr:uid="{60158D44-F820-455C-AFB3-D1FDB320ED87}"/>
    <cellStyle name="Percent 3 3 3 3 2 2" xfId="8792" xr:uid="{F388647F-36E3-45F4-A306-FF3C3956EAB4}"/>
    <cellStyle name="Percent 3 3 3 3 3" xfId="3286" xr:uid="{32B66500-5F48-4707-BBEB-0B6609A74CDD}"/>
    <cellStyle name="Percent 3 3 3 3 3 2" xfId="8793" xr:uid="{918A7D83-5AB1-437E-AEC7-4373B337F787}"/>
    <cellStyle name="Percent 3 3 3 3 4" xfId="3371" xr:uid="{A79A71D9-A1C7-4D33-B3FD-37730AE50564}"/>
    <cellStyle name="Percent 3 3 3 3 4 2" xfId="5837" xr:uid="{00AB24A7-1D9C-465D-AF55-61DED09EC19F}"/>
    <cellStyle name="Percent 3 3 3 3 4 3" xfId="8794" xr:uid="{BB022E85-8A23-4C2C-9A2F-41F5219532C1}"/>
    <cellStyle name="Percent 3 3 3 3 5" xfId="8795" xr:uid="{1F38A061-4F3C-4DD1-927B-39FDA585FA35}"/>
    <cellStyle name="Percent 3 3 3 3 6" xfId="8796" xr:uid="{90E978F2-4AFC-4F82-8AB3-92C1C6731A04}"/>
    <cellStyle name="Percent 3 3 3 3 7" xfId="8791" xr:uid="{7B6F3CF5-A7F4-4141-B757-A45F5344CD7B}"/>
    <cellStyle name="Percent 3 3 3 4" xfId="8797" xr:uid="{5B80F77B-D9AD-4F67-B8E8-7DD53FE2CDE7}"/>
    <cellStyle name="Percent 3 3 3 5" xfId="8798" xr:uid="{67657612-FEE5-47E2-9CFF-80F6507C51C4}"/>
    <cellStyle name="Percent 3 3 3 6" xfId="8787" xr:uid="{F9C77D74-6D7F-4EC9-87B4-A6603924216F}"/>
    <cellStyle name="Percent 3 3 4" xfId="3287" xr:uid="{F0D1DB49-3B9D-4784-A442-7607483F2D71}"/>
    <cellStyle name="Percent 3 3 4 2" xfId="5838" xr:uid="{743E39CF-5006-4496-8687-53493631737D}"/>
    <cellStyle name="Percent 3 3 4 2 2" xfId="8801" xr:uid="{797D500E-A111-4509-ADEA-AB07C7616CC9}"/>
    <cellStyle name="Percent 3 3 4 2 3" xfId="8802" xr:uid="{2E6875B6-78E8-46B7-8CBA-74A7BB4FEDFC}"/>
    <cellStyle name="Percent 3 3 4 2 4" xfId="8800" xr:uid="{BB760532-29EA-4216-B1C3-E1533291657E}"/>
    <cellStyle name="Percent 3 3 4 3" xfId="8803" xr:uid="{E77AD76D-9AF9-4942-B182-A9DABB98F20A}"/>
    <cellStyle name="Percent 3 3 4 3 2" xfId="8804" xr:uid="{AC5364B1-A2B4-4CCD-9539-D9138E8E31C5}"/>
    <cellStyle name="Percent 3 3 4 4" xfId="8805" xr:uid="{DCB07314-6763-4B96-9AB5-5297C7C0DDE1}"/>
    <cellStyle name="Percent 3 3 4 5" xfId="8806" xr:uid="{B44CDE6A-55C7-4B1E-AECD-D929BCBF1F03}"/>
    <cellStyle name="Percent 3 3 4 6" xfId="8799" xr:uid="{BC46DAE2-6AE5-48C8-A356-6517E772E862}"/>
    <cellStyle name="Percent 3 3 5" xfId="3288" xr:uid="{F7C06E28-A935-4434-A9B9-736B16090220}"/>
    <cellStyle name="Percent 3 3 5 2" xfId="8808" xr:uid="{BC6C5640-D9B7-4A57-8650-42F7E1295B35}"/>
    <cellStyle name="Percent 3 3 5 2 2" xfId="8809" xr:uid="{3EBD4AC3-2024-433F-9FDE-CACF622F15CC}"/>
    <cellStyle name="Percent 3 3 5 2 2 2" xfId="8810" xr:uid="{B19DE95B-3D7F-49B9-83E9-56CB68188F15}"/>
    <cellStyle name="Percent 3 3 5 2 3" xfId="8811" xr:uid="{8E879A85-CBCF-4F8E-AFDC-1A17ED488006}"/>
    <cellStyle name="Percent 3 3 5 2 3 2" xfId="8812" xr:uid="{08566D79-301E-4D55-AF82-3CE8A8E34073}"/>
    <cellStyle name="Percent 3 3 5 2 4" xfId="8813" xr:uid="{69A93EA8-DE7F-490E-9F72-482B38D65CC5}"/>
    <cellStyle name="Percent 3 3 5 3" xfId="8814" xr:uid="{3CB9F8CD-6291-4E6E-B300-685DA5640431}"/>
    <cellStyle name="Percent 3 3 5 3 2" xfId="8815" xr:uid="{2FE0D0B4-B6A4-4BCB-B282-AD354C5DCFFD}"/>
    <cellStyle name="Percent 3 3 5 3 2 2" xfId="8816" xr:uid="{9927518E-65EA-4AFE-9665-96EEADC24896}"/>
    <cellStyle name="Percent 3 3 5 3 3" xfId="8817" xr:uid="{829D7BED-452F-456D-9472-BDA9D339702D}"/>
    <cellStyle name="Percent 3 3 5 3 3 2" xfId="8818" xr:uid="{6BBB338C-7B35-449D-A918-3739CB5D447B}"/>
    <cellStyle name="Percent 3 3 5 3 4" xfId="8819" xr:uid="{E79C1308-D66C-4F60-8BBE-791C91043867}"/>
    <cellStyle name="Percent 3 3 5 4" xfId="8820" xr:uid="{2A425FD5-5AD8-4B0A-8980-36811379F2B8}"/>
    <cellStyle name="Percent 3 3 5 4 2" xfId="8821" xr:uid="{BA49173B-955B-428D-91B2-9F1431A8AA0A}"/>
    <cellStyle name="Percent 3 3 5 5" xfId="8822" xr:uid="{463E2ED0-E6FA-44E3-8189-32A613E0D549}"/>
    <cellStyle name="Percent 3 3 5 5 2" xfId="8823" xr:uid="{FBD751D4-7AA3-4EDC-96E5-04E83E413B0D}"/>
    <cellStyle name="Percent 3 3 5 6" xfId="8824" xr:uid="{85735347-AE8C-4B4A-B48A-38A316B67405}"/>
    <cellStyle name="Percent 3 3 5 7" xfId="8825" xr:uid="{E0248E1D-DE80-4048-9C7B-6AF836DD1348}"/>
    <cellStyle name="Percent 3 3 5 8" xfId="8807" xr:uid="{CA648A63-DE80-40A1-953C-D77A2E20E99F}"/>
    <cellStyle name="Percent 3 3 6" xfId="3370" xr:uid="{F00C434E-20F4-438D-8BBD-22056A8F888D}"/>
    <cellStyle name="Percent 3 3 6 2" xfId="5839" xr:uid="{8663110A-1434-42EF-B4FF-07E42EC3CF07}"/>
    <cellStyle name="Percent 3 3 6 2 2" xfId="8828" xr:uid="{1040D6CB-D173-43E1-8802-D5AF7BEEEAA4}"/>
    <cellStyle name="Percent 3 3 6 2 2 2" xfId="8829" xr:uid="{0C92483E-7814-48C2-9FF3-548A604FCE96}"/>
    <cellStyle name="Percent 3 3 6 2 3" xfId="8830" xr:uid="{48592E2C-987D-4AA1-996F-5B7AC0A4A157}"/>
    <cellStyle name="Percent 3 3 6 2 3 2" xfId="8831" xr:uid="{A62A62D8-45C8-4DFA-A7C2-11CA9D2BFD5C}"/>
    <cellStyle name="Percent 3 3 6 2 4" xfId="8832" xr:uid="{0F93A6CD-F5EE-4D01-A825-A74D4392F3EC}"/>
    <cellStyle name="Percent 3 3 6 2 5" xfId="8827" xr:uid="{F6EF35C0-37FB-4266-A0A0-268550F87475}"/>
    <cellStyle name="Percent 3 3 6 3" xfId="8833" xr:uid="{A289DAB3-14B7-4E5D-8923-AA425669BBB2}"/>
    <cellStyle name="Percent 3 3 6 3 2" xfId="8834" xr:uid="{D59A6218-A213-44A9-871E-F2BD05CCC736}"/>
    <cellStyle name="Percent 3 3 6 3 2 2" xfId="8835" xr:uid="{05DB9085-6CD7-4901-ACA2-3346BCDE03E3}"/>
    <cellStyle name="Percent 3 3 6 3 3" xfId="8836" xr:uid="{29DC3E15-BA8A-4284-9F0C-107CECA7AA88}"/>
    <cellStyle name="Percent 3 3 6 3 3 2" xfId="8837" xr:uid="{3AF21158-0020-4373-B7F0-39A5E1ABD70D}"/>
    <cellStyle name="Percent 3 3 6 3 4" xfId="8838" xr:uid="{C09315C2-8850-4EB6-ADC0-F502E5C80D0B}"/>
    <cellStyle name="Percent 3 3 6 4" xfId="8839" xr:uid="{8CF2E7BE-3A17-45D4-94D6-9EE93E3D10BA}"/>
    <cellStyle name="Percent 3 3 6 4 2" xfId="8840" xr:uid="{E1A25A6D-75C8-45DA-A11B-11DAE154E56A}"/>
    <cellStyle name="Percent 3 3 6 5" xfId="8841" xr:uid="{8B85F249-0357-4D1C-BFA7-3F44DC4ACC27}"/>
    <cellStyle name="Percent 3 3 6 5 2" xfId="8842" xr:uid="{1B86505D-BDCD-4705-86F1-107AC6A9C9D2}"/>
    <cellStyle name="Percent 3 3 6 6" xfId="8843" xr:uid="{54593746-CCAE-4C1B-83CB-3536C21FD44A}"/>
    <cellStyle name="Percent 3 3 6 7" xfId="8844" xr:uid="{05484330-F4CA-4A74-87D9-E20B0F61A06E}"/>
    <cellStyle name="Percent 3 3 6 8" xfId="8826" xr:uid="{D54523FF-BEF4-43C3-A0DC-65E46180058D}"/>
    <cellStyle name="Percent 3 3 7" xfId="5840" xr:uid="{1C15A403-6237-4092-A6A0-90DDD7485E7E}"/>
    <cellStyle name="Percent 3 3 7 2" xfId="8846" xr:uid="{DB466FEF-81FC-46CA-AD35-188B370504E1}"/>
    <cellStyle name="Percent 3 3 7 2 2" xfId="8847" xr:uid="{3F85D0A3-C5D8-47EE-BD23-2069D2C49355}"/>
    <cellStyle name="Percent 3 3 7 2 2 2" xfId="8848" xr:uid="{AF8853B7-85F4-4030-80F6-7A5AB10E9AE1}"/>
    <cellStyle name="Percent 3 3 7 2 3" xfId="8849" xr:uid="{53F9194A-D020-4752-A4AD-3E482372D7F6}"/>
    <cellStyle name="Percent 3 3 7 2 3 2" xfId="8850" xr:uid="{974FB1A7-6ED6-4BA8-A9B9-084B73FD8F48}"/>
    <cellStyle name="Percent 3 3 7 2 4" xfId="8851" xr:uid="{A4E365C0-3234-4E48-9530-DCFFC9903026}"/>
    <cellStyle name="Percent 3 3 7 3" xfId="8852" xr:uid="{034DFB3B-9E3B-414B-AD15-65AB1B8FB5E7}"/>
    <cellStyle name="Percent 3 3 7 3 2" xfId="8853" xr:uid="{0EB945FA-F3F2-4846-B563-BE050CEEE637}"/>
    <cellStyle name="Percent 3 3 7 3 2 2" xfId="8854" xr:uid="{45FC08C1-0E47-4830-9797-5BAE3C1E40B1}"/>
    <cellStyle name="Percent 3 3 7 3 3" xfId="8855" xr:uid="{521C6E2C-9754-428F-A963-B8510C031E25}"/>
    <cellStyle name="Percent 3 3 7 3 3 2" xfId="8856" xr:uid="{08DBA71B-8C74-49A1-BD6E-77996645D978}"/>
    <cellStyle name="Percent 3 3 7 3 4" xfId="8857" xr:uid="{ABEDE2C6-36CC-4E1D-9927-1E4AF30B490F}"/>
    <cellStyle name="Percent 3 3 7 4" xfId="8858" xr:uid="{A15D2FF2-2E6C-4E8D-B2B6-540C8C291ABB}"/>
    <cellStyle name="Percent 3 3 7 4 2" xfId="8859" xr:uid="{3053B2EC-5FBF-4549-BFD0-398A4806974E}"/>
    <cellStyle name="Percent 3 3 7 5" xfId="8860" xr:uid="{B1CEC2E3-327C-4070-9FED-48A1E77B0B4B}"/>
    <cellStyle name="Percent 3 3 7 5 2" xfId="8861" xr:uid="{F5E7A6F5-DEF8-4FEE-AA78-BDEBEA07EB7A}"/>
    <cellStyle name="Percent 3 3 7 6" xfId="8862" xr:uid="{27D8258A-3E57-4895-8588-FC3DF916F357}"/>
    <cellStyle name="Percent 3 3 7 7" xfId="8863" xr:uid="{B8D34427-C40F-4457-90DA-7AF2880180FA}"/>
    <cellStyle name="Percent 3 3 7 8" xfId="8845" xr:uid="{95E0B4AE-E701-4F6E-B88C-62C15EEC4F24}"/>
    <cellStyle name="Percent 3 3 8" xfId="5841" xr:uid="{8B6BE936-1500-49EF-BC2E-EAF6D0173134}"/>
    <cellStyle name="Percent 3 3 8 2" xfId="8865" xr:uid="{4802C809-E1D9-4E8D-A241-C4B91544F9D2}"/>
    <cellStyle name="Percent 3 3 8 2 2" xfId="8866" xr:uid="{D7922726-C027-4EA7-AB4E-B72EFAAF6C90}"/>
    <cellStyle name="Percent 3 3 8 2 2 2" xfId="8867" xr:uid="{426B573D-5A3D-4AB7-901C-E65E40995295}"/>
    <cellStyle name="Percent 3 3 8 2 3" xfId="8868" xr:uid="{D1FAAA2D-7C3A-4343-8199-16B08CC10C8A}"/>
    <cellStyle name="Percent 3 3 8 2 3 2" xfId="8869" xr:uid="{6BC789D0-855D-4112-936F-35B4AD79B1B9}"/>
    <cellStyle name="Percent 3 3 8 2 4" xfId="8870" xr:uid="{57C15457-63BF-4670-8420-537E71B840C4}"/>
    <cellStyle name="Percent 3 3 8 3" xfId="8871" xr:uid="{A7CE5F8C-E9A9-45A3-AB5E-9AB0C7230215}"/>
    <cellStyle name="Percent 3 3 8 3 2" xfId="8872" xr:uid="{ECE6DD5A-F5E4-411A-B351-F8D2EF5D60A0}"/>
    <cellStyle name="Percent 3 3 8 3 2 2" xfId="8873" xr:uid="{EFF05380-E504-4AA3-AA2F-12F38E77C10F}"/>
    <cellStyle name="Percent 3 3 8 3 3" xfId="8874" xr:uid="{9A7CE185-FA99-4ECE-B8BF-6DD43BB76D4D}"/>
    <cellStyle name="Percent 3 3 8 3 3 2" xfId="8875" xr:uid="{447545D0-F1C8-4E76-8D14-510ECD0D0C07}"/>
    <cellStyle name="Percent 3 3 8 3 4" xfId="8876" xr:uid="{AF7EFC4F-8784-4954-AE94-B883CEF289FE}"/>
    <cellStyle name="Percent 3 3 8 4" xfId="8877" xr:uid="{325C38D3-E653-4CEE-A911-935AA1549C61}"/>
    <cellStyle name="Percent 3 3 8 4 2" xfId="8878" xr:uid="{A10E397F-2518-4D84-9298-627F231703BF}"/>
    <cellStyle name="Percent 3 3 8 5" xfId="8879" xr:uid="{2DEA5E22-AF13-4165-AD93-7625A70C8B32}"/>
    <cellStyle name="Percent 3 3 8 5 2" xfId="8880" xr:uid="{026F5A3B-995C-4042-BE80-3E5A0235C096}"/>
    <cellStyle name="Percent 3 3 8 6" xfId="8881" xr:uid="{4570D5B1-32A2-4B65-B90A-A21345D6D00F}"/>
    <cellStyle name="Percent 3 3 8 7" xfId="8882" xr:uid="{BE8174B5-2B7A-4726-85FE-D6B2439BDCAF}"/>
    <cellStyle name="Percent 3 3 8 8" xfId="8864" xr:uid="{0A080893-5D74-4282-98D3-B982760FA822}"/>
    <cellStyle name="Percent 3 3 9" xfId="5842" xr:uid="{089D0E13-73D1-4FEC-9F4F-590D4A6E07C5}"/>
    <cellStyle name="Percent 3 3 9 2" xfId="8884" xr:uid="{29CE5ACF-FD78-4E02-BB47-B8ECCBB4F352}"/>
    <cellStyle name="Percent 3 3 9 2 2" xfId="8885" xr:uid="{C2EC0D28-2DFE-4189-8DFE-8D534825986C}"/>
    <cellStyle name="Percent 3 3 9 2 2 2" xfId="8886" xr:uid="{334AA5D8-4D3D-4AE4-B8B5-5AF029424536}"/>
    <cellStyle name="Percent 3 3 9 2 3" xfId="8887" xr:uid="{58EB4567-C7ED-445B-B7D9-6D7B014320A6}"/>
    <cellStyle name="Percent 3 3 9 2 3 2" xfId="8888" xr:uid="{7228534D-D4C1-4427-8CCB-000270E5EA09}"/>
    <cellStyle name="Percent 3 3 9 2 4" xfId="8889" xr:uid="{B1BE9565-9E38-4EA8-8478-0D050C3B2EC1}"/>
    <cellStyle name="Percent 3 3 9 3" xfId="8890" xr:uid="{3D13D188-E837-48E8-B280-1DD13A439577}"/>
    <cellStyle name="Percent 3 3 9 3 2" xfId="8891" xr:uid="{6D1B80D1-FCE3-4516-88F4-AC3CABCFABBD}"/>
    <cellStyle name="Percent 3 3 9 3 2 2" xfId="8892" xr:uid="{62F0E620-6438-4A69-B813-2BE3D6E64C4D}"/>
    <cellStyle name="Percent 3 3 9 3 3" xfId="8893" xr:uid="{F9B52DE8-461D-4B1C-9774-AFDE4FF70A5B}"/>
    <cellStyle name="Percent 3 3 9 3 3 2" xfId="8894" xr:uid="{BBAB4AC5-8A62-40E6-88CB-DBBA964996FD}"/>
    <cellStyle name="Percent 3 3 9 3 4" xfId="8895" xr:uid="{3BB86489-E406-4D0E-B597-ED0FCEE099C7}"/>
    <cellStyle name="Percent 3 3 9 4" xfId="8896" xr:uid="{B8FCD1EE-8653-4617-BE79-4CCCF08D80F2}"/>
    <cellStyle name="Percent 3 3 9 4 2" xfId="8897" xr:uid="{613A6F2A-C878-4272-9E53-036E24243369}"/>
    <cellStyle name="Percent 3 3 9 5" xfId="8898" xr:uid="{4D74E6C6-40AF-4FAC-B9E6-1947CE692A02}"/>
    <cellStyle name="Percent 3 3 9 5 2" xfId="8899" xr:uid="{ACA20BCD-00B3-4707-B617-79A2D792A61D}"/>
    <cellStyle name="Percent 3 3 9 6" xfId="8900" xr:uid="{C3005B31-C5A1-4242-B54D-B8566FB910C6}"/>
    <cellStyle name="Percent 3 3 9 7" xfId="8901" xr:uid="{70649EC5-76ED-40AC-A0BC-24B8021FD356}"/>
    <cellStyle name="Percent 3 3 9 8" xfId="8883" xr:uid="{AF964FB0-3A96-445C-85DD-2781AB6439AD}"/>
    <cellStyle name="Percent 3 30" xfId="5780" xr:uid="{A9691DB8-1C53-41C0-9951-804D96FBB423}"/>
    <cellStyle name="Percent 3 31" xfId="8482" xr:uid="{C0252000-F90A-4C84-9CFB-D7C21E9F32A6}"/>
    <cellStyle name="Percent 3 32" xfId="25704" xr:uid="{4CA9EB24-E7DB-496F-BD0C-CC1D4341349B}"/>
    <cellStyle name="Percent 3 4" xfId="3289" xr:uid="{7672C8EF-5B84-4BCD-9E95-EBA1632024FC}"/>
    <cellStyle name="Percent 3 4 10" xfId="5843" xr:uid="{14CF39A9-DE68-4580-8E3F-BBFFF9301596}"/>
    <cellStyle name="Percent 3 4 10 2" xfId="8904" xr:uid="{8EBCBA56-D1A0-467F-88A1-1941B66ABC7E}"/>
    <cellStyle name="Percent 3 4 10 2 2" xfId="8905" xr:uid="{99B1EE34-FC67-4F59-98DB-8CEB5D108705}"/>
    <cellStyle name="Percent 3 4 10 2 2 2" xfId="8906" xr:uid="{E42422A9-B554-478A-B464-E015845F5CD2}"/>
    <cellStyle name="Percent 3 4 10 2 3" xfId="8907" xr:uid="{F8890A96-6AF9-41A2-BAF3-3757867F3544}"/>
    <cellStyle name="Percent 3 4 10 2 3 2" xfId="8908" xr:uid="{39C4A4D5-A4DC-4B54-81E1-3D7EF5E82DC9}"/>
    <cellStyle name="Percent 3 4 10 2 4" xfId="8909" xr:uid="{10FCFD01-E8CD-4B1A-AE00-668D2D252D08}"/>
    <cellStyle name="Percent 3 4 10 2 5" xfId="8910" xr:uid="{85EF8198-F34D-4687-8A34-5E1A7762D446}"/>
    <cellStyle name="Percent 3 4 10 3" xfId="8911" xr:uid="{9F2D67A9-627F-4251-AA57-674BF7542323}"/>
    <cellStyle name="Percent 3 4 10 3 2" xfId="8912" xr:uid="{D0860C2E-3F48-4FDF-A245-F349D54872B8}"/>
    <cellStyle name="Percent 3 4 10 3 2 2" xfId="8913" xr:uid="{2F0E8223-1801-41C2-9C5A-6C466915D485}"/>
    <cellStyle name="Percent 3 4 10 3 3" xfId="8914" xr:uid="{4ECA7EE1-6CA3-4F03-93D5-AB88948B3FA6}"/>
    <cellStyle name="Percent 3 4 10 3 3 2" xfId="8915" xr:uid="{920526A9-3B76-4536-868A-DCA152C2B1DF}"/>
    <cellStyle name="Percent 3 4 10 3 4" xfId="8916" xr:uid="{FFD5B310-EF0E-48E6-800A-3F5A37EC4975}"/>
    <cellStyle name="Percent 3 4 10 4" xfId="8917" xr:uid="{C7413176-A3EE-419F-B19F-3DD541349F96}"/>
    <cellStyle name="Percent 3 4 10 4 2" xfId="8918" xr:uid="{CE8749CB-6F5C-4834-B550-1103F1528E2D}"/>
    <cellStyle name="Percent 3 4 10 5" xfId="8919" xr:uid="{8C4AE518-396E-4392-8325-ABB5C844F34D}"/>
    <cellStyle name="Percent 3 4 10 5 2" xfId="8920" xr:uid="{D58DF971-5301-4DF2-91AC-5E83BD4BA8D5}"/>
    <cellStyle name="Percent 3 4 10 6" xfId="8921" xr:uid="{592CAB89-87C2-40B7-B5ED-024AB497485B}"/>
    <cellStyle name="Percent 3 4 10 7" xfId="8922" xr:uid="{1A9068B1-AA91-4207-8C5F-F90E2FF264FA}"/>
    <cellStyle name="Percent 3 4 10 8" xfId="8903" xr:uid="{B0021638-DF91-43FB-A3DA-F8DC00881645}"/>
    <cellStyle name="Percent 3 4 11" xfId="5844" xr:uid="{E159E595-FA41-4FE9-9F53-94A8523B42D3}"/>
    <cellStyle name="Percent 3 4 11 2" xfId="8924" xr:uid="{59BE02D5-57DF-46A6-A1EA-8507F0719DBF}"/>
    <cellStyle name="Percent 3 4 11 2 2" xfId="8925" xr:uid="{BF0C0F24-574E-4CCC-B7A8-B730A82E9D6E}"/>
    <cellStyle name="Percent 3 4 11 2 2 2" xfId="8926" xr:uid="{E03A5796-0C74-4D55-9797-52D0CC7F23E9}"/>
    <cellStyle name="Percent 3 4 11 2 3" xfId="8927" xr:uid="{81A852A1-2328-4730-8941-B754A4F55729}"/>
    <cellStyle name="Percent 3 4 11 2 3 2" xfId="8928" xr:uid="{F07476C6-0894-4014-830C-256BFC994939}"/>
    <cellStyle name="Percent 3 4 11 2 4" xfId="8929" xr:uid="{ED8820E4-EBD0-49B6-A459-3CC55402F5BA}"/>
    <cellStyle name="Percent 3 4 11 2 5" xfId="8930" xr:uid="{087CC543-C854-48F7-826F-EE170446AE41}"/>
    <cellStyle name="Percent 3 4 11 3" xfId="8931" xr:uid="{3AE70699-92DA-4D6D-A25F-CC080B9B6633}"/>
    <cellStyle name="Percent 3 4 11 3 2" xfId="8932" xr:uid="{3B867992-0BA3-42ED-9BCC-01A1C0D5C675}"/>
    <cellStyle name="Percent 3 4 11 3 2 2" xfId="8933" xr:uid="{AAF74410-4D5B-4FE4-B3E3-A44082A30C48}"/>
    <cellStyle name="Percent 3 4 11 3 3" xfId="8934" xr:uid="{18EDB5E1-596F-4190-B1FC-9AD015F23E7B}"/>
    <cellStyle name="Percent 3 4 11 3 3 2" xfId="8935" xr:uid="{8EFC0480-776A-40B0-B4BB-97E1A3CBB41B}"/>
    <cellStyle name="Percent 3 4 11 3 4" xfId="8936" xr:uid="{42AB3C28-F580-472C-A59D-5963492E51F4}"/>
    <cellStyle name="Percent 3 4 11 4" xfId="8937" xr:uid="{24090EF3-A5F2-4F4B-ACAB-AA2E1A3B6AEC}"/>
    <cellStyle name="Percent 3 4 11 4 2" xfId="8938" xr:uid="{76B9BFF9-9D3B-41DC-A7B0-FAD84374B5D2}"/>
    <cellStyle name="Percent 3 4 11 5" xfId="8939" xr:uid="{605A206D-1714-4937-B61B-00058F31293F}"/>
    <cellStyle name="Percent 3 4 11 5 2" xfId="8940" xr:uid="{6BE92C10-AC02-4D18-B48F-0DAB8E5129B5}"/>
    <cellStyle name="Percent 3 4 11 6" xfId="8941" xr:uid="{274091B2-4D00-48E6-9E89-E21206A13A87}"/>
    <cellStyle name="Percent 3 4 11 7" xfId="8942" xr:uid="{A8F48E95-DBE3-4BA2-BC10-6043560EB393}"/>
    <cellStyle name="Percent 3 4 11 8" xfId="8923" xr:uid="{20475B3E-3EFD-4E1B-9047-A93A2ABEBE4D}"/>
    <cellStyle name="Percent 3 4 12" xfId="5845" xr:uid="{46D8A36A-08C1-4932-B9C2-C3F8513C1996}"/>
    <cellStyle name="Percent 3 4 12 2" xfId="8944" xr:uid="{302D9775-4E8B-4FA5-AF1B-045EA9F29D3F}"/>
    <cellStyle name="Percent 3 4 12 2 2" xfId="8945" xr:uid="{F07B34DB-FA81-4F6F-9E97-4EB37C93EA0E}"/>
    <cellStyle name="Percent 3 4 12 2 2 2" xfId="8946" xr:uid="{7032A8B7-5FF1-45BA-B5D3-93CA8A388308}"/>
    <cellStyle name="Percent 3 4 12 2 3" xfId="8947" xr:uid="{2839C079-E1AD-4737-9863-1E69E17558F2}"/>
    <cellStyle name="Percent 3 4 12 2 3 2" xfId="8948" xr:uid="{ED467AF4-E951-4F15-BC10-F2AD8CEE083C}"/>
    <cellStyle name="Percent 3 4 12 2 4" xfId="8949" xr:uid="{760DC69A-C624-4B6F-98C8-474286790D07}"/>
    <cellStyle name="Percent 3 4 12 2 5" xfId="8950" xr:uid="{305CB2C1-EFB1-49C9-9106-98CD3F37C9D2}"/>
    <cellStyle name="Percent 3 4 12 3" xfId="8951" xr:uid="{357ACF16-6726-48E1-94B8-E007F56C5CEB}"/>
    <cellStyle name="Percent 3 4 12 3 2" xfId="8952" xr:uid="{8821EB6C-529F-4AE3-87A7-63F54121D875}"/>
    <cellStyle name="Percent 3 4 12 3 2 2" xfId="8953" xr:uid="{F8BF48AD-BCF5-44A5-A131-671FFA6DC9AE}"/>
    <cellStyle name="Percent 3 4 12 3 3" xfId="8954" xr:uid="{33DCDDA5-9400-4B3A-8C91-CFA2D41C7628}"/>
    <cellStyle name="Percent 3 4 12 3 3 2" xfId="8955" xr:uid="{A7E76AB8-8357-4AB4-81BB-7238CC829B96}"/>
    <cellStyle name="Percent 3 4 12 3 4" xfId="8956" xr:uid="{922A36A3-6092-4EF3-B9A9-2583FFBCFFC3}"/>
    <cellStyle name="Percent 3 4 12 4" xfId="8957" xr:uid="{DD90FA21-7C1A-4EB0-941B-94D14534092A}"/>
    <cellStyle name="Percent 3 4 12 4 2" xfId="8958" xr:uid="{8671DEB6-469C-4CAE-BC5C-1144EA9103C4}"/>
    <cellStyle name="Percent 3 4 12 5" xfId="8959" xr:uid="{CD3A9DB1-EA7A-4747-989B-700E013278CE}"/>
    <cellStyle name="Percent 3 4 12 5 2" xfId="8960" xr:uid="{7A547E11-F4A3-477F-AED7-86AE066129ED}"/>
    <cellStyle name="Percent 3 4 12 6" xfId="8961" xr:uid="{1F099BEE-64CE-4817-922C-97D77EEF5F8B}"/>
    <cellStyle name="Percent 3 4 12 7" xfId="8962" xr:uid="{3C9FF848-8D2D-4C8D-AE58-025BFB8CD80E}"/>
    <cellStyle name="Percent 3 4 12 8" xfId="8943" xr:uid="{4B6AB2C1-4CD6-42D5-A137-89C112A95CA6}"/>
    <cellStyle name="Percent 3 4 13" xfId="5846" xr:uid="{53FA4DBB-6576-4A64-88BD-D389875D0D1E}"/>
    <cellStyle name="Percent 3 4 13 2" xfId="8964" xr:uid="{AAF84FDC-534F-4FAB-AC89-FE4D215E89B6}"/>
    <cellStyle name="Percent 3 4 13 2 2" xfId="8965" xr:uid="{CC678E3D-BEC6-4E05-A6E8-374039964412}"/>
    <cellStyle name="Percent 3 4 13 2 2 2" xfId="8966" xr:uid="{8C4C3B59-5EED-489D-B079-979580A3FC90}"/>
    <cellStyle name="Percent 3 4 13 2 3" xfId="8967" xr:uid="{EB19C226-56E9-4774-BF8A-C11ACB6A1533}"/>
    <cellStyle name="Percent 3 4 13 2 3 2" xfId="8968" xr:uid="{F135B6F8-7C14-4270-B187-FC66778AF35A}"/>
    <cellStyle name="Percent 3 4 13 2 4" xfId="8969" xr:uid="{C313600E-F167-42B8-93AC-772B7258218F}"/>
    <cellStyle name="Percent 3 4 13 2 5" xfId="8970" xr:uid="{7E3CB3FD-B92D-4563-9FAE-DC82F9C70F41}"/>
    <cellStyle name="Percent 3 4 13 3" xfId="8971" xr:uid="{BCEC9543-AFF7-43E0-B544-B327164DFA8B}"/>
    <cellStyle name="Percent 3 4 13 3 2" xfId="8972" xr:uid="{574FEB42-4472-494E-BD53-C01152E3BFDE}"/>
    <cellStyle name="Percent 3 4 13 3 2 2" xfId="8973" xr:uid="{2FE189CC-2031-49E1-98D3-F7659312DD85}"/>
    <cellStyle name="Percent 3 4 13 3 3" xfId="8974" xr:uid="{A4D8972D-D932-4A65-BDDC-C143DAE2E3E1}"/>
    <cellStyle name="Percent 3 4 13 3 3 2" xfId="8975" xr:uid="{059D143D-9073-417C-B9FE-E93EF31239D6}"/>
    <cellStyle name="Percent 3 4 13 3 4" xfId="8976" xr:uid="{678401C1-9CE1-4CE8-97D7-AA6BEFC29794}"/>
    <cellStyle name="Percent 3 4 13 4" xfId="8977" xr:uid="{ECD385E1-57F7-47B3-8C80-47A9E31FFFEE}"/>
    <cellStyle name="Percent 3 4 13 4 2" xfId="8978" xr:uid="{C5D040C7-B763-45AC-AC29-2608E7E885B7}"/>
    <cellStyle name="Percent 3 4 13 5" xfId="8979" xr:uid="{E3350DC6-70C6-482B-861E-77A817DD5F3B}"/>
    <cellStyle name="Percent 3 4 13 5 2" xfId="8980" xr:uid="{1A2C3D86-8317-42D8-B5B7-EB9D873E355A}"/>
    <cellStyle name="Percent 3 4 13 6" xfId="8981" xr:uid="{5D9BE519-6EED-4832-AC0D-EFA862439BF9}"/>
    <cellStyle name="Percent 3 4 13 7" xfId="8982" xr:uid="{5341D071-748A-4068-B84E-4E5165734E06}"/>
    <cellStyle name="Percent 3 4 13 8" xfId="8963" xr:uid="{18C6FA4A-787C-4D6C-A04F-96D6499D1669}"/>
    <cellStyle name="Percent 3 4 14" xfId="5847" xr:uid="{2BA7A1A1-76CC-4E5C-8AFB-C7A04BEB929C}"/>
    <cellStyle name="Percent 3 4 14 2" xfId="8984" xr:uid="{0C39A6A4-036D-4DD5-BD50-72F43AFBB681}"/>
    <cellStyle name="Percent 3 4 14 2 2" xfId="8985" xr:uid="{97F33C21-334A-42AB-94C9-96E1A4B9BC7A}"/>
    <cellStyle name="Percent 3 4 14 2 2 2" xfId="8986" xr:uid="{8FA9043A-74BA-4A13-BDD7-F3B81315D820}"/>
    <cellStyle name="Percent 3 4 14 2 3" xfId="8987" xr:uid="{FAB725E3-A0D5-467C-ACB9-C3479DC4EB3F}"/>
    <cellStyle name="Percent 3 4 14 2 3 2" xfId="8988" xr:uid="{F1BCD00F-CF56-4446-A08C-2436C16FEA9E}"/>
    <cellStyle name="Percent 3 4 14 2 4" xfId="8989" xr:uid="{CCFB36A7-209E-4DE2-A76C-23C3F3076774}"/>
    <cellStyle name="Percent 3 4 14 2 5" xfId="8990" xr:uid="{6FFF79EC-D303-40D5-98BD-0B91530EEA2A}"/>
    <cellStyle name="Percent 3 4 14 3" xfId="8991" xr:uid="{608CD768-CA8E-4609-B74F-B7B08D9DD7DB}"/>
    <cellStyle name="Percent 3 4 14 3 2" xfId="8992" xr:uid="{2A694009-BC38-46B1-AB51-DCB029205157}"/>
    <cellStyle name="Percent 3 4 14 3 2 2" xfId="8993" xr:uid="{16E26F41-7127-4B74-BFDA-3F3991075AC6}"/>
    <cellStyle name="Percent 3 4 14 3 3" xfId="8994" xr:uid="{2C54F207-E5D6-4B57-A5A2-88946D140D7A}"/>
    <cellStyle name="Percent 3 4 14 3 3 2" xfId="8995" xr:uid="{DFBE6604-C4B8-4E4C-A8DD-84DD15B7B849}"/>
    <cellStyle name="Percent 3 4 14 3 4" xfId="8996" xr:uid="{21243AF7-CD73-4E51-B326-9EDA6B980ABD}"/>
    <cellStyle name="Percent 3 4 14 4" xfId="8997" xr:uid="{53D25CC4-F32C-408A-8A86-044B8954079B}"/>
    <cellStyle name="Percent 3 4 14 4 2" xfId="8998" xr:uid="{58696EA5-F791-4B44-B687-99A8345C758B}"/>
    <cellStyle name="Percent 3 4 14 5" xfId="8999" xr:uid="{9CC4C6CE-7D87-43E2-8661-ACBE258865AF}"/>
    <cellStyle name="Percent 3 4 14 5 2" xfId="9000" xr:uid="{E986FF25-BEA1-4B86-A6E0-607589A234EE}"/>
    <cellStyle name="Percent 3 4 14 6" xfId="9001" xr:uid="{1662B669-9A5B-4E27-844B-8B12844B3897}"/>
    <cellStyle name="Percent 3 4 14 7" xfId="9002" xr:uid="{6E462AAD-6A16-4509-8C11-51DB956144F3}"/>
    <cellStyle name="Percent 3 4 14 8" xfId="8983" xr:uid="{6654B709-2B4F-4184-A3D3-9CE46B6503E8}"/>
    <cellStyle name="Percent 3 4 15" xfId="5848" xr:uid="{8F221EED-1D46-47B3-A002-9D1B57E2D5E2}"/>
    <cellStyle name="Percent 3 4 15 2" xfId="9004" xr:uid="{2F20F0EA-90BA-4A89-8B59-B07A3758E737}"/>
    <cellStyle name="Percent 3 4 15 2 2" xfId="9005" xr:uid="{546DB5ED-2F81-4649-AAFC-21CE7C59DCF4}"/>
    <cellStyle name="Percent 3 4 15 2 2 2" xfId="9006" xr:uid="{5903187A-6AD2-4C98-BE4C-945D4F3AFB32}"/>
    <cellStyle name="Percent 3 4 15 2 3" xfId="9007" xr:uid="{AD1EF1F8-33AA-4BB8-AFDA-E5F196796C64}"/>
    <cellStyle name="Percent 3 4 15 2 3 2" xfId="9008" xr:uid="{529D383B-1BAC-4DFC-9157-7442C99427C8}"/>
    <cellStyle name="Percent 3 4 15 2 4" xfId="9009" xr:uid="{1B5299AB-F666-45AC-9BE2-20F38F90AAB9}"/>
    <cellStyle name="Percent 3 4 15 2 5" xfId="9010" xr:uid="{6C6EFBE5-B639-4CA3-8592-CCA78569F1F9}"/>
    <cellStyle name="Percent 3 4 15 3" xfId="9011" xr:uid="{4F003700-3758-4113-94D2-546B5CEA1CC3}"/>
    <cellStyle name="Percent 3 4 15 3 2" xfId="9012" xr:uid="{61CC18C1-E1D8-44B1-AFA5-CE6266AF0F8C}"/>
    <cellStyle name="Percent 3 4 15 3 2 2" xfId="9013" xr:uid="{720C504B-D07D-40E5-B5CF-5774886071E6}"/>
    <cellStyle name="Percent 3 4 15 3 3" xfId="9014" xr:uid="{732A2B0F-2395-4B54-96C7-4BBF36547018}"/>
    <cellStyle name="Percent 3 4 15 3 3 2" xfId="9015" xr:uid="{BB9F7D10-FD71-415B-8371-D52C6F9200D3}"/>
    <cellStyle name="Percent 3 4 15 3 4" xfId="9016" xr:uid="{13CEF78B-1B9B-4067-9AED-1C6C102721EC}"/>
    <cellStyle name="Percent 3 4 15 4" xfId="9017" xr:uid="{06AED59D-FEC3-4D5D-861B-1E4C91DC1062}"/>
    <cellStyle name="Percent 3 4 15 4 2" xfId="9018" xr:uid="{DA17C333-244A-49C3-A78C-92114A72FFC6}"/>
    <cellStyle name="Percent 3 4 15 5" xfId="9019" xr:uid="{5AAB12A2-0A3A-4FB2-AB40-8CC1FCF56C87}"/>
    <cellStyle name="Percent 3 4 15 5 2" xfId="9020" xr:uid="{1A49CB38-1994-4D92-A378-F1FE6A5AA0EF}"/>
    <cellStyle name="Percent 3 4 15 6" xfId="9021" xr:uid="{E4D19080-C0DF-4D5C-B065-B32C1E0AF2EC}"/>
    <cellStyle name="Percent 3 4 15 7" xfId="9022" xr:uid="{43560FEB-0AC5-4644-BAA7-964C704F2AE1}"/>
    <cellStyle name="Percent 3 4 15 8" xfId="9003" xr:uid="{24CFE8C0-EF6F-4277-BDB8-EB6130643407}"/>
    <cellStyle name="Percent 3 4 16" xfId="9023" xr:uid="{879FD578-FD53-4AD8-B619-9A6325011902}"/>
    <cellStyle name="Percent 3 4 16 2" xfId="9024" xr:uid="{750151BD-AA93-4A1A-8D1A-281E7CA3D50A}"/>
    <cellStyle name="Percent 3 4 16 2 2" xfId="9025" xr:uid="{12801418-7FAC-4DB8-9DEC-CDF61AB2091D}"/>
    <cellStyle name="Percent 3 4 16 3" xfId="9026" xr:uid="{CE53F4BE-013E-4207-A284-3A1B75A85AFD}"/>
    <cellStyle name="Percent 3 4 16 3 2" xfId="9027" xr:uid="{568EAC96-718F-4EE2-B53C-BA3038632C2A}"/>
    <cellStyle name="Percent 3 4 16 4" xfId="9028" xr:uid="{A9292D84-2F99-4129-881F-9A565EFA6EE2}"/>
    <cellStyle name="Percent 3 4 17" xfId="9029" xr:uid="{10623961-6689-4B79-8609-A9B3D0B4487C}"/>
    <cellStyle name="Percent 3 4 17 2" xfId="9030" xr:uid="{7C690BB4-14B7-4B16-9619-E15738CA9C86}"/>
    <cellStyle name="Percent 3 4 17 2 2" xfId="9031" xr:uid="{495E69A7-E1FC-40E7-A0B7-6397ABE12672}"/>
    <cellStyle name="Percent 3 4 17 3" xfId="9032" xr:uid="{2C3B3C09-FA47-4F8E-9659-7E5EF0CC278E}"/>
    <cellStyle name="Percent 3 4 17 3 2" xfId="9033" xr:uid="{5867615E-584B-452D-934B-314BA6D48BEB}"/>
    <cellStyle name="Percent 3 4 17 4" xfId="9034" xr:uid="{5C001226-64F9-4D0F-AB52-27F926F18751}"/>
    <cellStyle name="Percent 3 4 18" xfId="9035" xr:uid="{741EAEB5-9AEF-437C-8527-B1EE6A2C3432}"/>
    <cellStyle name="Percent 3 4 18 2" xfId="9036" xr:uid="{12ABE2D5-3B9B-4F3C-B42B-E399EAA3654F}"/>
    <cellStyle name="Percent 3 4 19" xfId="9037" xr:uid="{53689DD0-86E9-42A5-8FDF-B4FA57416772}"/>
    <cellStyle name="Percent 3 4 19 2" xfId="9038" xr:uid="{E818DC29-9DE8-400C-BFB7-A27866E8B6DA}"/>
    <cellStyle name="Percent 3 4 2" xfId="3290" xr:uid="{AA669C12-B5C3-4CEB-AC36-0C31AC793880}"/>
    <cellStyle name="Percent 3 4 2 2" xfId="9040" xr:uid="{B0A5D51E-3409-4658-B822-4C87217E7547}"/>
    <cellStyle name="Percent 3 4 2 2 2" xfId="9041" xr:uid="{0509FE28-20D4-40C1-821E-2119F0BB6BDC}"/>
    <cellStyle name="Percent 3 4 2 2 2 2" xfId="9042" xr:uid="{844560FD-793F-495F-94A3-D861CEA68E46}"/>
    <cellStyle name="Percent 3 4 2 2 3" xfId="9043" xr:uid="{1FA85901-4855-4901-AEF2-631827CCAA77}"/>
    <cellStyle name="Percent 3 4 2 2 3 2" xfId="9044" xr:uid="{315A6D17-661C-4908-BDB1-5364810D3F2A}"/>
    <cellStyle name="Percent 3 4 2 2 4" xfId="9045" xr:uid="{44F5B26F-A3E0-493F-A609-89CAFAC34F7A}"/>
    <cellStyle name="Percent 3 4 2 2 5" xfId="9046" xr:uid="{37C611BA-61D1-4417-847C-C89EE0DEFB82}"/>
    <cellStyle name="Percent 3 4 2 3" xfId="9047" xr:uid="{FE64FC8F-F364-4C80-A3F6-5F1C088B06C2}"/>
    <cellStyle name="Percent 3 4 2 3 2" xfId="9048" xr:uid="{F09323FD-407D-4087-A501-41E9271D0B9C}"/>
    <cellStyle name="Percent 3 4 2 3 2 2" xfId="9049" xr:uid="{B88CECBE-49C5-48D0-B189-48F6E189987B}"/>
    <cellStyle name="Percent 3 4 2 3 3" xfId="9050" xr:uid="{7D1D0FA2-12A5-4F37-945D-6B454419E6D7}"/>
    <cellStyle name="Percent 3 4 2 3 3 2" xfId="9051" xr:uid="{63BD1299-1F68-4E5F-8BF3-1E4C346F09AE}"/>
    <cellStyle name="Percent 3 4 2 3 4" xfId="9052" xr:uid="{BF574541-EC45-4437-BB1F-62D83A041041}"/>
    <cellStyle name="Percent 3 4 2 4" xfId="9053" xr:uid="{4AAAE124-61EC-4507-AFCD-45229FB882CB}"/>
    <cellStyle name="Percent 3 4 2 4 2" xfId="9054" xr:uid="{3740766B-1429-4BC2-A724-958A9371DFF2}"/>
    <cellStyle name="Percent 3 4 2 4 2 2" xfId="9055" xr:uid="{25B9D398-1E30-497D-AC08-E9F671595014}"/>
    <cellStyle name="Percent 3 4 2 4 3" xfId="9056" xr:uid="{4E0CA487-4432-4FDB-BB66-09775BADB0BD}"/>
    <cellStyle name="Percent 3 4 2 4 3 2" xfId="9057" xr:uid="{2391622C-9806-4F4B-9480-E76D41DF6A0C}"/>
    <cellStyle name="Percent 3 4 2 4 4" xfId="9058" xr:uid="{1C20FA21-E09E-49D8-A74D-5092BFAF2226}"/>
    <cellStyle name="Percent 3 4 2 5" xfId="9059" xr:uid="{CF2A8B41-B57F-40A4-93E5-80EBD1856EC7}"/>
    <cellStyle name="Percent 3 4 2 5 2" xfId="9060" xr:uid="{3C1520B2-74C2-4F9B-98C5-FD150FF3936F}"/>
    <cellStyle name="Percent 3 4 2 6" xfId="9061" xr:uid="{813D257C-E6DD-4C72-BCFC-E087203E174A}"/>
    <cellStyle name="Percent 3 4 2 6 2" xfId="9062" xr:uid="{F62E2B71-B704-4FDF-8F4B-2104AF67834B}"/>
    <cellStyle name="Percent 3 4 2 7" xfId="9063" xr:uid="{6A75D553-5F9F-42BB-876F-C2D6DDFCC6A3}"/>
    <cellStyle name="Percent 3 4 2 8" xfId="9064" xr:uid="{C9BFB48A-C523-4903-A235-36DDAD4C49D0}"/>
    <cellStyle name="Percent 3 4 2 9" xfId="9039" xr:uid="{82BFBCC3-DF8D-46CE-AC6A-F08F757501B8}"/>
    <cellStyle name="Percent 3 4 20" xfId="9065" xr:uid="{D0DE16E3-B73E-4514-9E02-1D97A96756D2}"/>
    <cellStyle name="Percent 3 4 21" xfId="9066" xr:uid="{D6592E3A-EF69-4332-B9D5-C43839B78E7A}"/>
    <cellStyle name="Percent 3 4 22" xfId="8902" xr:uid="{078BCD16-B1FA-4CEF-BB6F-FDFEADC9B776}"/>
    <cellStyle name="Percent 3 4 3" xfId="3291" xr:uid="{88AFF9D1-9223-4F46-9809-F9B95CC6A9E1}"/>
    <cellStyle name="Percent 3 4 3 2" xfId="9068" xr:uid="{4A20E47E-94F9-46DA-B158-DBCF91F70631}"/>
    <cellStyle name="Percent 3 4 3 2 2" xfId="9069" xr:uid="{2651FDA7-4036-4BAE-BD03-58357756F35D}"/>
    <cellStyle name="Percent 3 4 3 2 2 2" xfId="9070" xr:uid="{D204F4D2-4D7D-4B9D-9083-6BF7B932FA0C}"/>
    <cellStyle name="Percent 3 4 3 2 3" xfId="9071" xr:uid="{14348DF0-91E5-4768-A770-CEF462D039BF}"/>
    <cellStyle name="Percent 3 4 3 2 3 2" xfId="9072" xr:uid="{D2F2131B-E111-4B14-A2EE-F72EB149F697}"/>
    <cellStyle name="Percent 3 4 3 2 4" xfId="9073" xr:uid="{68C8D52B-5BA6-4A35-AD84-ECF9ACB70FC0}"/>
    <cellStyle name="Percent 3 4 3 2 5" xfId="9074" xr:uid="{0A79D096-584E-44D4-80BD-4947B8AFCC6E}"/>
    <cellStyle name="Percent 3 4 3 3" xfId="9075" xr:uid="{C19F1E28-9CCD-48C7-9121-400D645B18D2}"/>
    <cellStyle name="Percent 3 4 3 3 2" xfId="9076" xr:uid="{CEED3206-44AF-4A06-B62E-408797E8AAF0}"/>
    <cellStyle name="Percent 3 4 3 3 2 2" xfId="9077" xr:uid="{D94FFECD-5B20-41C1-A426-09DA8D81AA3D}"/>
    <cellStyle name="Percent 3 4 3 3 3" xfId="9078" xr:uid="{12FCBAD9-5D5E-4C20-B743-4AF99B7F8321}"/>
    <cellStyle name="Percent 3 4 3 3 3 2" xfId="9079" xr:uid="{1EE7D33C-B8A6-435F-94B1-A670436E6935}"/>
    <cellStyle name="Percent 3 4 3 3 4" xfId="9080" xr:uid="{2BAFD7C5-53BC-4BBC-AB72-0D6EDBA4CDEC}"/>
    <cellStyle name="Percent 3 4 3 4" xfId="9081" xr:uid="{FA7CD6F7-8EF4-49AF-8B46-E4E2FE4944A0}"/>
    <cellStyle name="Percent 3 4 3 4 2" xfId="9082" xr:uid="{FCF6B58F-6B9A-4FA9-96BF-AE21B50BAA7E}"/>
    <cellStyle name="Percent 3 4 3 4 2 2" xfId="9083" xr:uid="{77629E10-E70F-4F7C-8605-356EF26B418B}"/>
    <cellStyle name="Percent 3 4 3 4 3" xfId="9084" xr:uid="{BB91121A-63DF-42E9-95FB-8089EA5413A7}"/>
    <cellStyle name="Percent 3 4 3 4 3 2" xfId="9085" xr:uid="{9FD66F51-4751-4BAE-835E-3096DBC50EDC}"/>
    <cellStyle name="Percent 3 4 3 4 4" xfId="9086" xr:uid="{DB0C253E-2B18-46C3-A862-7ABD82C1D51D}"/>
    <cellStyle name="Percent 3 4 3 5" xfId="9087" xr:uid="{5B6643D1-5B36-4DA1-B892-066C7FA9517D}"/>
    <cellStyle name="Percent 3 4 3 5 2" xfId="9088" xr:uid="{85947EC8-D81C-41BA-A784-A835992D7D43}"/>
    <cellStyle name="Percent 3 4 3 6" xfId="9089" xr:uid="{6FD78E10-AB3F-4D24-86A3-CE8EAA4715C9}"/>
    <cellStyle name="Percent 3 4 3 6 2" xfId="9090" xr:uid="{82F6BCAC-742D-44DD-91E7-DA67166DD278}"/>
    <cellStyle name="Percent 3 4 3 7" xfId="9091" xr:uid="{DABE578C-498C-4724-9D5F-83C3E1A1BACF}"/>
    <cellStyle name="Percent 3 4 3 8" xfId="9092" xr:uid="{C51FE4E1-1ED3-4D4C-9A01-58D1C24A8B76}"/>
    <cellStyle name="Percent 3 4 3 9" xfId="9067" xr:uid="{59744C54-EDED-42CA-BCB9-16FD72887ED5}"/>
    <cellStyle name="Percent 3 4 4" xfId="3372" xr:uid="{176E9C45-AF1F-4EEE-B41A-CFD62B599B26}"/>
    <cellStyle name="Percent 3 4 4 2" xfId="5849" xr:uid="{E17EE7D5-DAFD-4E5A-B790-B59A78209585}"/>
    <cellStyle name="Percent 3 4 4 2 2" xfId="9095" xr:uid="{8E4448D0-018B-411B-9CE6-B8DC087191BC}"/>
    <cellStyle name="Percent 3 4 4 2 2 2" xfId="9096" xr:uid="{E15F8C71-C9F2-4E73-9C21-06DCE489AAC2}"/>
    <cellStyle name="Percent 3 4 4 2 3" xfId="9097" xr:uid="{52633B3B-5428-4478-BEB8-C3AFBBBD9627}"/>
    <cellStyle name="Percent 3 4 4 2 3 2" xfId="9098" xr:uid="{01442EA3-2E72-4F16-B53B-FEDB3E21FDF0}"/>
    <cellStyle name="Percent 3 4 4 2 4" xfId="9099" xr:uid="{90B7D21E-2CB9-42E4-B2AD-4EEEF8965C74}"/>
    <cellStyle name="Percent 3 4 4 2 5" xfId="9100" xr:uid="{B42F2E69-84E2-439A-83D7-3F2F1588ACA0}"/>
    <cellStyle name="Percent 3 4 4 2 6" xfId="9094" xr:uid="{380D9382-4169-46ED-9A27-FEC42D4062C7}"/>
    <cellStyle name="Percent 3 4 4 3" xfId="9101" xr:uid="{177465FC-C780-4540-BD96-03722E9B8460}"/>
    <cellStyle name="Percent 3 4 4 3 2" xfId="9102" xr:uid="{8232A94A-6CD9-40E4-A16F-D929B41D94B0}"/>
    <cellStyle name="Percent 3 4 4 3 2 2" xfId="9103" xr:uid="{8F2EE7D7-CE2F-4FED-B185-2221C4C65F6A}"/>
    <cellStyle name="Percent 3 4 4 3 3" xfId="9104" xr:uid="{7C49BA35-312A-4AE1-A462-D07915295B75}"/>
    <cellStyle name="Percent 3 4 4 3 3 2" xfId="9105" xr:uid="{23B62C5D-7C71-49B6-BF1D-AE0762C891E6}"/>
    <cellStyle name="Percent 3 4 4 3 4" xfId="9106" xr:uid="{6ED5370E-03D1-4E42-8DF8-A3792E90462A}"/>
    <cellStyle name="Percent 3 4 4 4" xfId="9107" xr:uid="{436C31BA-1410-4F23-BC4E-DC1599E12715}"/>
    <cellStyle name="Percent 3 4 4 4 2" xfId="9108" xr:uid="{0B46AE49-2CFD-4A92-B658-AE85455A941F}"/>
    <cellStyle name="Percent 3 4 4 4 2 2" xfId="9109" xr:uid="{0B86C796-F903-4878-8C4C-5C697711BE9F}"/>
    <cellStyle name="Percent 3 4 4 4 3" xfId="9110" xr:uid="{DAB952C0-88C8-4C21-A2CE-668626C056CF}"/>
    <cellStyle name="Percent 3 4 4 4 3 2" xfId="9111" xr:uid="{F7F41E93-E5EE-43B4-A855-B9D5AC924EA6}"/>
    <cellStyle name="Percent 3 4 4 4 4" xfId="9112" xr:uid="{FE327E3E-6C8C-4181-BF33-4AEE9563C74A}"/>
    <cellStyle name="Percent 3 4 4 5" xfId="9113" xr:uid="{97A63F53-25FF-4416-9BAC-F7AD7C08A4E0}"/>
    <cellStyle name="Percent 3 4 4 5 2" xfId="9114" xr:uid="{AF427931-5CE4-4309-93F1-564E413211F9}"/>
    <cellStyle name="Percent 3 4 4 6" xfId="9115" xr:uid="{163B9996-9A69-4CBD-A295-DC277BC035AE}"/>
    <cellStyle name="Percent 3 4 4 6 2" xfId="9116" xr:uid="{465621B6-F2C2-4F1C-9B4A-2177C510B9CD}"/>
    <cellStyle name="Percent 3 4 4 7" xfId="9117" xr:uid="{AEAC535E-887B-4124-A3FA-8CD137AC5094}"/>
    <cellStyle name="Percent 3 4 4 8" xfId="9118" xr:uid="{DCAC9494-E5CB-4152-8AC8-96695F869841}"/>
    <cellStyle name="Percent 3 4 4 9" xfId="9093" xr:uid="{7AA262DB-EF9D-403F-87A8-345609151DBD}"/>
    <cellStyle name="Percent 3 4 5" xfId="5850" xr:uid="{72922E64-CCCD-455B-ABB1-EF024853F088}"/>
    <cellStyle name="Percent 3 4 5 2" xfId="9120" xr:uid="{FABFFAAA-E89D-4177-8F03-DA1938B6A6F8}"/>
    <cellStyle name="Percent 3 4 5 2 2" xfId="9121" xr:uid="{B2153221-5732-4C6E-83E6-1C61E9314012}"/>
    <cellStyle name="Percent 3 4 5 2 2 2" xfId="9122" xr:uid="{4A102A25-6157-495B-83BB-9EFE6C6783CB}"/>
    <cellStyle name="Percent 3 4 5 2 3" xfId="9123" xr:uid="{F5311CE7-AE3E-4F51-9B3F-9912D09B43F9}"/>
    <cellStyle name="Percent 3 4 5 2 3 2" xfId="9124" xr:uid="{76B9BFCE-8C69-4251-93B6-E1E745B6895D}"/>
    <cellStyle name="Percent 3 4 5 2 4" xfId="9125" xr:uid="{CD4AE2C2-2429-4180-833F-C20B8DE21B34}"/>
    <cellStyle name="Percent 3 4 5 2 5" xfId="9126" xr:uid="{1E505A57-1F43-45F2-A54F-5E7C7F348715}"/>
    <cellStyle name="Percent 3 4 5 3" xfId="9127" xr:uid="{481EFBFF-9398-4806-AD88-3C2910707B6C}"/>
    <cellStyle name="Percent 3 4 5 3 2" xfId="9128" xr:uid="{F54660B2-9FD5-4A15-9EB3-62092AA28642}"/>
    <cellStyle name="Percent 3 4 5 3 2 2" xfId="9129" xr:uid="{0D9005FF-9405-4CB1-9018-4ED0A4163134}"/>
    <cellStyle name="Percent 3 4 5 3 3" xfId="9130" xr:uid="{6748A8F9-3A81-4188-9CBE-96F7BD3E475A}"/>
    <cellStyle name="Percent 3 4 5 3 3 2" xfId="9131" xr:uid="{92156F87-164E-4434-805B-9EB02073A402}"/>
    <cellStyle name="Percent 3 4 5 3 4" xfId="9132" xr:uid="{518F6075-3399-4D9D-A025-D2695A3B9EC5}"/>
    <cellStyle name="Percent 3 4 5 4" xfId="9133" xr:uid="{6090A7C9-6E7B-427F-B680-07391A287496}"/>
    <cellStyle name="Percent 3 4 5 4 2" xfId="9134" xr:uid="{0DA19222-D75E-4204-8B41-67AF460077BD}"/>
    <cellStyle name="Percent 3 4 5 4 2 2" xfId="9135" xr:uid="{F59A138D-7433-49E4-A0DA-1D27DB1E798F}"/>
    <cellStyle name="Percent 3 4 5 4 3" xfId="9136" xr:uid="{E9167215-95E1-4EBC-AB7E-1B1DA7DB806D}"/>
    <cellStyle name="Percent 3 4 5 4 3 2" xfId="9137" xr:uid="{9CBD56D6-8919-4ACD-9AE7-1A89AFF50CC1}"/>
    <cellStyle name="Percent 3 4 5 4 4" xfId="9138" xr:uid="{C1F54DF2-04C4-4001-9C7C-06859AB0215A}"/>
    <cellStyle name="Percent 3 4 5 5" xfId="9139" xr:uid="{6F324B5C-6222-41E2-875B-1A9B3F115AAA}"/>
    <cellStyle name="Percent 3 4 5 5 2" xfId="9140" xr:uid="{94CAFB5A-8A09-4FB0-805D-B44288B33936}"/>
    <cellStyle name="Percent 3 4 5 6" xfId="9141" xr:uid="{2D0F4329-05D9-4B9F-A55D-4707EDD533DE}"/>
    <cellStyle name="Percent 3 4 5 6 2" xfId="9142" xr:uid="{ACA0D864-C2EB-434C-A8FC-74798B0075F1}"/>
    <cellStyle name="Percent 3 4 5 7" xfId="9143" xr:uid="{AC44016E-5F40-441F-9E86-8D3E96B41666}"/>
    <cellStyle name="Percent 3 4 5 8" xfId="9144" xr:uid="{1CDF34F4-C5F1-403D-BE8B-ACFFA2D6441D}"/>
    <cellStyle name="Percent 3 4 5 9" xfId="9119" xr:uid="{72270CEA-1670-4D80-9747-005D7AF6FA5D}"/>
    <cellStyle name="Percent 3 4 6" xfId="5851" xr:uid="{D0D93918-329C-4F86-A802-6FE82A25050C}"/>
    <cellStyle name="Percent 3 4 6 2" xfId="9146" xr:uid="{46FC8EB5-9F81-43CE-89E1-057675EB425E}"/>
    <cellStyle name="Percent 3 4 6 2 2" xfId="9147" xr:uid="{B9EBE04D-7739-4089-A2C2-C584107366C5}"/>
    <cellStyle name="Percent 3 4 6 2 2 2" xfId="9148" xr:uid="{36CC43F0-8EA7-4A03-AEB5-1268336F7BCE}"/>
    <cellStyle name="Percent 3 4 6 2 3" xfId="9149" xr:uid="{61417F03-0A48-4032-854D-32EB6240B042}"/>
    <cellStyle name="Percent 3 4 6 2 3 2" xfId="9150" xr:uid="{0B705376-81E2-4C14-B2C6-327DC41E8C01}"/>
    <cellStyle name="Percent 3 4 6 2 4" xfId="9151" xr:uid="{429F0319-9383-49D2-BAA3-37F9A33F9E51}"/>
    <cellStyle name="Percent 3 4 6 2 5" xfId="9152" xr:uid="{43C5A647-BF83-4F63-884C-6DC9BD644F63}"/>
    <cellStyle name="Percent 3 4 6 3" xfId="9153" xr:uid="{41DC4A68-2CE3-49A0-A239-F00665225284}"/>
    <cellStyle name="Percent 3 4 6 3 2" xfId="9154" xr:uid="{D8828E33-6E2D-4888-A0C1-47C2D2A1EE07}"/>
    <cellStyle name="Percent 3 4 6 3 2 2" xfId="9155" xr:uid="{0BF45466-B5D4-4C3F-80F1-5944A307DFB3}"/>
    <cellStyle name="Percent 3 4 6 3 3" xfId="9156" xr:uid="{30193005-C448-4DD3-8C11-EEF4DA3B648D}"/>
    <cellStyle name="Percent 3 4 6 3 3 2" xfId="9157" xr:uid="{E06E6B1C-B035-4F45-B064-9A8880489D2C}"/>
    <cellStyle name="Percent 3 4 6 3 4" xfId="9158" xr:uid="{D8A8D99F-84F4-43ED-BD02-8CA904CD4923}"/>
    <cellStyle name="Percent 3 4 6 4" xfId="9159" xr:uid="{E6795FDB-FAAA-46A0-9A91-E01F3CC7E3C2}"/>
    <cellStyle name="Percent 3 4 6 4 2" xfId="9160" xr:uid="{ED4F9E17-A980-4587-AB74-D3296914DE4A}"/>
    <cellStyle name="Percent 3 4 6 4 2 2" xfId="9161" xr:uid="{927A2509-BEC2-4CB6-966D-8D15E0A0EED3}"/>
    <cellStyle name="Percent 3 4 6 4 3" xfId="9162" xr:uid="{9E01F4BB-9CA2-4E6F-B4C2-B8C0B78D176B}"/>
    <cellStyle name="Percent 3 4 6 4 3 2" xfId="9163" xr:uid="{96DD8F00-99CF-4984-9646-BF436E4E9853}"/>
    <cellStyle name="Percent 3 4 6 4 4" xfId="9164" xr:uid="{B4FD83BB-6FAE-4F4A-B97D-14A271241FB0}"/>
    <cellStyle name="Percent 3 4 6 5" xfId="9165" xr:uid="{340B8770-0DB6-46CD-9023-CB9F9C52C241}"/>
    <cellStyle name="Percent 3 4 6 5 2" xfId="9166" xr:uid="{3278186A-9FE3-414E-A714-D8C90CA8027A}"/>
    <cellStyle name="Percent 3 4 6 6" xfId="9167" xr:uid="{6446FF81-9C86-42F1-AA01-E1BAFDD5F372}"/>
    <cellStyle name="Percent 3 4 6 6 2" xfId="9168" xr:uid="{BA0FB96A-53FA-46C5-844E-1A3E57FFC71A}"/>
    <cellStyle name="Percent 3 4 6 7" xfId="9169" xr:uid="{BAAF2BDE-CE9D-4532-A7F9-DB2642AEC26E}"/>
    <cellStyle name="Percent 3 4 6 8" xfId="9170" xr:uid="{84A1A3E7-4EE8-4865-B003-B856968C1164}"/>
    <cellStyle name="Percent 3 4 6 9" xfId="9145" xr:uid="{8EDEE912-BC66-424C-BD98-98EB289ABF09}"/>
    <cellStyle name="Percent 3 4 7" xfId="5852" xr:uid="{DB5D57D9-DFF3-42AB-9498-597619307C11}"/>
    <cellStyle name="Percent 3 4 7 2" xfId="9172" xr:uid="{AC36B417-730B-414E-B3F8-C9B68CB7AD8E}"/>
    <cellStyle name="Percent 3 4 7 2 2" xfId="9173" xr:uid="{07FBC3D4-7FD6-474D-B261-5AAD97471F2D}"/>
    <cellStyle name="Percent 3 4 7 2 2 2" xfId="9174" xr:uid="{8D616D61-02C8-4817-AC91-54005FA2D377}"/>
    <cellStyle name="Percent 3 4 7 2 3" xfId="9175" xr:uid="{9F151BC5-BBFE-4967-AEF8-041558DF3EF0}"/>
    <cellStyle name="Percent 3 4 7 2 3 2" xfId="9176" xr:uid="{7F21A0CB-52F8-486D-AD3D-4A81BD8C72B5}"/>
    <cellStyle name="Percent 3 4 7 2 4" xfId="9177" xr:uid="{2E1EB472-5B55-4C19-ACFD-6D3D7F18B9B1}"/>
    <cellStyle name="Percent 3 4 7 2 5" xfId="9178" xr:uid="{E3AEBAE5-085E-4621-8EB8-141AAA48E740}"/>
    <cellStyle name="Percent 3 4 7 3" xfId="9179" xr:uid="{6773317D-EF1E-4D98-B18B-D3B798407D17}"/>
    <cellStyle name="Percent 3 4 7 3 2" xfId="9180" xr:uid="{7ABBF71A-05D9-4E41-AE49-3A9FA183B20A}"/>
    <cellStyle name="Percent 3 4 7 3 2 2" xfId="9181" xr:uid="{54A952B1-3E8D-4A88-B1A1-FF4FCEF3F0E5}"/>
    <cellStyle name="Percent 3 4 7 3 3" xfId="9182" xr:uid="{3F5055F0-5D7B-4C19-8EF4-217CD9301123}"/>
    <cellStyle name="Percent 3 4 7 3 3 2" xfId="9183" xr:uid="{548906D7-336F-4DB1-85BF-B7BCC88D6700}"/>
    <cellStyle name="Percent 3 4 7 3 4" xfId="9184" xr:uid="{C74C257A-D5ED-49B4-A1D8-C61CDA07108F}"/>
    <cellStyle name="Percent 3 4 7 4" xfId="9185" xr:uid="{1184B2EB-159C-418E-BEB8-E49EA7B57FE6}"/>
    <cellStyle name="Percent 3 4 7 4 2" xfId="9186" xr:uid="{88BF8EEB-907C-47CF-B4F3-398613E9D99F}"/>
    <cellStyle name="Percent 3 4 7 4 2 2" xfId="9187" xr:uid="{F22C0DE0-A6BE-4686-BE56-1DEAFA03CD50}"/>
    <cellStyle name="Percent 3 4 7 4 3" xfId="9188" xr:uid="{6A085C5D-41AF-4D16-BFE0-8717173295F3}"/>
    <cellStyle name="Percent 3 4 7 4 3 2" xfId="9189" xr:uid="{0C5DFAA2-BBEE-49D8-8FC4-BCF821987EF6}"/>
    <cellStyle name="Percent 3 4 7 4 4" xfId="9190" xr:uid="{2D5111D2-D128-40DC-817B-06D26651538B}"/>
    <cellStyle name="Percent 3 4 7 5" xfId="9191" xr:uid="{79AE6CD5-DE8C-4A8E-9E97-213BC9FB054D}"/>
    <cellStyle name="Percent 3 4 7 5 2" xfId="9192" xr:uid="{DAA7BCFB-6097-4AE6-8689-68E71276FF8D}"/>
    <cellStyle name="Percent 3 4 7 6" xfId="9193" xr:uid="{BABCC353-646D-466F-9D9F-E01FA10B43D9}"/>
    <cellStyle name="Percent 3 4 7 6 2" xfId="9194" xr:uid="{88AD3FFE-4313-4ED1-B51A-74A6CF5E912F}"/>
    <cellStyle name="Percent 3 4 7 7" xfId="9195" xr:uid="{BD32DCFA-9198-4C51-A2E4-5A0A7E37EE13}"/>
    <cellStyle name="Percent 3 4 7 8" xfId="9196" xr:uid="{80D6F50A-F7E9-4E79-85F5-1B5A1D3A0EC6}"/>
    <cellStyle name="Percent 3 4 7 9" xfId="9171" xr:uid="{9384A388-5FC3-41AD-B40B-8E0E533E1640}"/>
    <cellStyle name="Percent 3 4 8" xfId="5853" xr:uid="{ABDCA0B9-5F92-4958-B58B-89764729F9C1}"/>
    <cellStyle name="Percent 3 4 8 10" xfId="9198" xr:uid="{5939D7D2-E910-4736-BF0B-FEEF6348FC05}"/>
    <cellStyle name="Percent 3 4 8 11" xfId="9199" xr:uid="{CD754510-21D4-41F4-A5D2-58D51E07A035}"/>
    <cellStyle name="Percent 3 4 8 12" xfId="9197" xr:uid="{A474695F-95C9-4B4F-B566-4A668D9BBE1F}"/>
    <cellStyle name="Percent 3 4 8 2" xfId="9200" xr:uid="{AE867C28-4CE0-4765-9B44-194DD13B0E15}"/>
    <cellStyle name="Percent 3 4 8 2 2" xfId="9201" xr:uid="{78B88FF6-9D2E-48BB-8277-2B484E018F00}"/>
    <cellStyle name="Percent 3 4 8 2 2 2" xfId="9202" xr:uid="{7C750020-0B93-49A9-95DD-65A0B24A9522}"/>
    <cellStyle name="Percent 3 4 8 2 3" xfId="9203" xr:uid="{4F7D8043-B994-4C8E-AB32-91BA58CE06A3}"/>
    <cellStyle name="Percent 3 4 8 2 3 2" xfId="9204" xr:uid="{AC4BE302-4C58-4CFF-8F15-E6D48775C0F6}"/>
    <cellStyle name="Percent 3 4 8 2 4" xfId="9205" xr:uid="{38E1302B-4655-407A-86BB-36EC0D8BBFB4}"/>
    <cellStyle name="Percent 3 4 8 2 5" xfId="9206" xr:uid="{30979407-2510-4235-BD0A-C47D3D1664D7}"/>
    <cellStyle name="Percent 3 4 8 3" xfId="9207" xr:uid="{74D152E8-703C-4688-ADD1-045CF7AFD378}"/>
    <cellStyle name="Percent 3 4 8 3 2" xfId="9208" xr:uid="{8ED519A9-3007-4EA1-91DF-CCFF49F88151}"/>
    <cellStyle name="Percent 3 4 8 3 2 2" xfId="9209" xr:uid="{1FDCBF77-6220-4C9B-BC40-6831BC2CC335}"/>
    <cellStyle name="Percent 3 4 8 3 3" xfId="9210" xr:uid="{741A29DF-E134-49F2-99EB-98927B892525}"/>
    <cellStyle name="Percent 3 4 8 3 3 2" xfId="9211" xr:uid="{771E7AA9-8119-4D05-BC1B-67D71653A777}"/>
    <cellStyle name="Percent 3 4 8 3 4" xfId="9212" xr:uid="{D496D1BB-1F17-4B73-9295-1DA595BEED83}"/>
    <cellStyle name="Percent 3 4 8 4" xfId="9213" xr:uid="{25558D49-EE3F-44CD-9707-F30FFC7B4F00}"/>
    <cellStyle name="Percent 3 4 8 4 2" xfId="9214" xr:uid="{DADAB3FE-32CC-45B6-9E8B-4E736B2CAF5F}"/>
    <cellStyle name="Percent 3 4 8 4 2 2" xfId="9215" xr:uid="{0AD77828-B431-44FB-91AC-E8BD1DA52572}"/>
    <cellStyle name="Percent 3 4 8 4 3" xfId="9216" xr:uid="{D3A5D9B7-A073-4660-AF75-ED49AD68C25D}"/>
    <cellStyle name="Percent 3 4 8 4 3 2" xfId="9217" xr:uid="{134D92B1-0363-4B29-ABD3-78C551688289}"/>
    <cellStyle name="Percent 3 4 8 4 4" xfId="9218" xr:uid="{E6BF1D22-D1F9-43DF-92BD-46F9ED8DD060}"/>
    <cellStyle name="Percent 3 4 8 5" xfId="9219" xr:uid="{D23D746F-7E08-4FDD-8CCB-9966CE961D54}"/>
    <cellStyle name="Percent 3 4 8 5 2" xfId="9220" xr:uid="{5DD86A59-89D7-4DCB-96A0-BBF334C4BE74}"/>
    <cellStyle name="Percent 3 4 8 5 2 2" xfId="9221" xr:uid="{D64178A0-D3FD-4546-9CE1-3A75B2B278CE}"/>
    <cellStyle name="Percent 3 4 8 5 3" xfId="9222" xr:uid="{7E6188F7-B539-473D-8974-8B15EBA22E9D}"/>
    <cellStyle name="Percent 3 4 8 5 3 2" xfId="9223" xr:uid="{0AFA2A9F-FE70-4D21-9A0C-F72DB492884F}"/>
    <cellStyle name="Percent 3 4 8 5 4" xfId="9224" xr:uid="{C6FF3DBE-C9BE-4AED-A263-1D1DC15AC1E1}"/>
    <cellStyle name="Percent 3 4 8 5 4 2" xfId="9225" xr:uid="{3CBAEC2B-5EA6-428B-89E8-411B64393FFA}"/>
    <cellStyle name="Percent 3 4 8 5 5" xfId="9226" xr:uid="{9D1C8AEE-CAE5-4AB2-A2CF-45FCB66A07CD}"/>
    <cellStyle name="Percent 3 4 8 6" xfId="9227" xr:uid="{7CD17986-1BCF-40C3-B303-DCB5DCD6DBA2}"/>
    <cellStyle name="Percent 3 4 8 6 2" xfId="9228" xr:uid="{388A3F57-420D-478A-8246-FC433B73AF3E}"/>
    <cellStyle name="Percent 3 4 8 6 2 2" xfId="9229" xr:uid="{B249A2AE-4C31-4541-84A2-A27FAF26DD84}"/>
    <cellStyle name="Percent 3 4 8 6 3" xfId="9230" xr:uid="{5591EF05-AC51-4D89-8819-1BF7EC65D022}"/>
    <cellStyle name="Percent 3 4 8 6 3 2" xfId="9231" xr:uid="{A76D4668-4E19-4204-A2E9-6082EC533F0D}"/>
    <cellStyle name="Percent 3 4 8 6 4" xfId="9232" xr:uid="{25C8EBB6-57E3-46D1-9AF8-2FA7ECD24F75}"/>
    <cellStyle name="Percent 3 4 8 7" xfId="9233" xr:uid="{FF8B8F99-4D1B-4B63-98CD-474A3ECC5CC4}"/>
    <cellStyle name="Percent 3 4 8 7 2" xfId="9234" xr:uid="{A600641A-1335-459A-84A5-A06CD6CB6899}"/>
    <cellStyle name="Percent 3 4 8 8" xfId="9235" xr:uid="{A8B15849-3AF3-4C64-BDCA-1138D9D052FB}"/>
    <cellStyle name="Percent 3 4 8 8 2" xfId="9236" xr:uid="{AD988F00-D5C3-45B7-B667-6F6339FB6DC9}"/>
    <cellStyle name="Percent 3 4 8 9" xfId="9237" xr:uid="{8D29EB65-B422-47D7-941A-DDB2D0AAE8FA}"/>
    <cellStyle name="Percent 3 4 8 9 2" xfId="9238" xr:uid="{352533FC-F811-4623-BE80-76A6B6D6759A}"/>
    <cellStyle name="Percent 3 4 9" xfId="5854" xr:uid="{F53C3DC7-BB08-4735-8352-A1A76958B1C8}"/>
    <cellStyle name="Percent 3 4 9 10" xfId="9240" xr:uid="{8E12FDF7-0180-4623-AE1C-2E8AE6E1CEE4}"/>
    <cellStyle name="Percent 3 4 9 11" xfId="9241" xr:uid="{33B5D480-702A-42AB-B272-4BC3A86F3417}"/>
    <cellStyle name="Percent 3 4 9 12" xfId="9239" xr:uid="{18C6C68B-A9AA-4C87-AD15-2AA183E3B616}"/>
    <cellStyle name="Percent 3 4 9 2" xfId="9242" xr:uid="{2163446B-810B-49A3-9FA5-5B0287F02A2E}"/>
    <cellStyle name="Percent 3 4 9 2 2" xfId="9243" xr:uid="{DD7E7815-2C91-4BED-B54E-B64D2812E487}"/>
    <cellStyle name="Percent 3 4 9 2 2 2" xfId="9244" xr:uid="{ADF57CE2-7A53-4E4B-A346-6907F2B4173B}"/>
    <cellStyle name="Percent 3 4 9 2 3" xfId="9245" xr:uid="{EE84E3C2-ED88-48B7-9189-031ABE598CB3}"/>
    <cellStyle name="Percent 3 4 9 2 3 2" xfId="9246" xr:uid="{4D825FCD-71A0-4D8E-88EC-712754914550}"/>
    <cellStyle name="Percent 3 4 9 2 4" xfId="9247" xr:uid="{FE186C2E-3D0D-46C9-B5F7-412B042205E9}"/>
    <cellStyle name="Percent 3 4 9 2 5" xfId="9248" xr:uid="{66AA5F47-9CCB-4AF3-867B-19E99E50AC14}"/>
    <cellStyle name="Percent 3 4 9 3" xfId="9249" xr:uid="{6AB7B0CC-3A15-4AB7-995E-30462E8BFE1D}"/>
    <cellStyle name="Percent 3 4 9 3 2" xfId="9250" xr:uid="{6A293F97-9733-4C80-9D79-F878BB674D68}"/>
    <cellStyle name="Percent 3 4 9 3 2 2" xfId="9251" xr:uid="{9045780A-7D2F-447C-8C47-3CF15091A9A0}"/>
    <cellStyle name="Percent 3 4 9 3 3" xfId="9252" xr:uid="{487A3909-1FBD-4F79-B5DB-5D0C48B857F4}"/>
    <cellStyle name="Percent 3 4 9 3 3 2" xfId="9253" xr:uid="{C6AA1228-41B8-4BC4-BB7A-29C482FA240B}"/>
    <cellStyle name="Percent 3 4 9 3 4" xfId="9254" xr:uid="{C78BA25B-AC08-4959-B82A-D98CB27BD25C}"/>
    <cellStyle name="Percent 3 4 9 4" xfId="9255" xr:uid="{F2441B38-B886-4EA9-9D7A-D65945FEFDC6}"/>
    <cellStyle name="Percent 3 4 9 4 2" xfId="9256" xr:uid="{11B40A92-CC16-4694-A9A2-A0B93D379663}"/>
    <cellStyle name="Percent 3 4 9 4 2 2" xfId="9257" xr:uid="{D7CE622D-ED0A-4DDF-AC96-A6426914BF08}"/>
    <cellStyle name="Percent 3 4 9 4 3" xfId="9258" xr:uid="{D403B3E2-BBC5-49A8-AA89-75113F910BAC}"/>
    <cellStyle name="Percent 3 4 9 4 3 2" xfId="9259" xr:uid="{28C8ACB3-08E2-404A-96BC-E51F465EFA66}"/>
    <cellStyle name="Percent 3 4 9 4 4" xfId="9260" xr:uid="{523AF41B-222F-4010-B67C-31905AC3AD86}"/>
    <cellStyle name="Percent 3 4 9 5" xfId="9261" xr:uid="{E9BD0B2B-4980-48E2-B174-2DAA07290DD7}"/>
    <cellStyle name="Percent 3 4 9 5 2" xfId="9262" xr:uid="{ABDFEE5C-3D46-4B86-99F3-6693E6E33146}"/>
    <cellStyle name="Percent 3 4 9 5 2 2" xfId="9263" xr:uid="{0CEDE52C-401A-457F-A588-0FA82E5392DF}"/>
    <cellStyle name="Percent 3 4 9 5 3" xfId="9264" xr:uid="{978E8A03-744C-4161-8569-1EC28F6F75FE}"/>
    <cellStyle name="Percent 3 4 9 5 3 2" xfId="9265" xr:uid="{60B0D3B2-4B57-4623-BB25-EE23782FC451}"/>
    <cellStyle name="Percent 3 4 9 5 4" xfId="9266" xr:uid="{818531F0-C9BE-4685-BC87-F2994AAD1972}"/>
    <cellStyle name="Percent 3 4 9 5 4 2" xfId="9267" xr:uid="{74EA04B7-C76A-41EB-8218-C5379E62E504}"/>
    <cellStyle name="Percent 3 4 9 5 5" xfId="9268" xr:uid="{BFC39F92-838A-41A5-B9A5-5E2DF2A728E9}"/>
    <cellStyle name="Percent 3 4 9 6" xfId="9269" xr:uid="{ED71C8EB-1A87-4170-BCBD-56E04FA0BFEF}"/>
    <cellStyle name="Percent 3 4 9 6 2" xfId="9270" xr:uid="{F218D443-5B13-4C79-9C99-5E5E9F7D1719}"/>
    <cellStyle name="Percent 3 4 9 6 2 2" xfId="9271" xr:uid="{8AB7FFD9-8BAB-4F6E-8F53-F935060F1F31}"/>
    <cellStyle name="Percent 3 4 9 6 3" xfId="9272" xr:uid="{EB9BEE05-7884-4B66-ADCA-12FDDB2831B5}"/>
    <cellStyle name="Percent 3 4 9 6 3 2" xfId="9273" xr:uid="{B54BD8E3-CEA5-448C-8C38-419E801D9155}"/>
    <cellStyle name="Percent 3 4 9 6 4" xfId="9274" xr:uid="{A1E48DB4-2161-48F4-89DE-BCEFE75F9125}"/>
    <cellStyle name="Percent 3 4 9 7" xfId="9275" xr:uid="{7404734A-B35B-47C4-A8BC-EFAB5FFC97DF}"/>
    <cellStyle name="Percent 3 4 9 7 2" xfId="9276" xr:uid="{CA0F38DF-898A-4AE6-A302-0A8E8181AE55}"/>
    <cellStyle name="Percent 3 4 9 8" xfId="9277" xr:uid="{9EB41A5F-2031-4665-AF95-1DAC90C46EC3}"/>
    <cellStyle name="Percent 3 4 9 8 2" xfId="9278" xr:uid="{42217686-C9E9-45C7-9D81-EAA1A76B9C22}"/>
    <cellStyle name="Percent 3 4 9 9" xfId="9279" xr:uid="{1E51BAD4-A190-4955-B1EA-7DD982CDBC42}"/>
    <cellStyle name="Percent 3 4 9 9 2" xfId="9280" xr:uid="{B0631CFA-B534-4CE0-803B-52AAF6A65037}"/>
    <cellStyle name="Percent 3 5" xfId="3292" xr:uid="{3A235576-A036-4073-BD81-CD372E87A0A9}"/>
    <cellStyle name="Percent 3 5 10" xfId="5855" xr:uid="{C48A7CA1-8F40-4620-B97D-C6613755AB04}"/>
    <cellStyle name="Percent 3 5 10 10" xfId="9283" xr:uid="{5E87DBB5-604C-4633-899B-82191EC27C52}"/>
    <cellStyle name="Percent 3 5 10 11" xfId="9284" xr:uid="{EC1678A8-8B4B-400A-905F-0C358F4E4F64}"/>
    <cellStyle name="Percent 3 5 10 12" xfId="9282" xr:uid="{981E6D9F-5154-4C5E-B7C8-C7469437F3CA}"/>
    <cellStyle name="Percent 3 5 10 2" xfId="9285" xr:uid="{09F49D68-5033-4FE7-AA85-04875C4F72D4}"/>
    <cellStyle name="Percent 3 5 10 2 2" xfId="9286" xr:uid="{EF41B161-860D-4AD7-A6A9-C67B0E3097DB}"/>
    <cellStyle name="Percent 3 5 10 2 2 2" xfId="9287" xr:uid="{D4F20AF8-CED9-446A-9E37-DD564CF3284C}"/>
    <cellStyle name="Percent 3 5 10 2 3" xfId="9288" xr:uid="{51BA288F-92C0-4E06-ACF6-BB66F0224DD8}"/>
    <cellStyle name="Percent 3 5 10 2 3 2" xfId="9289" xr:uid="{AEE3CC2F-CEB1-45E0-A5D6-C53D9061E057}"/>
    <cellStyle name="Percent 3 5 10 2 4" xfId="9290" xr:uid="{B976CF47-CF53-4D52-8BB7-2E09C99B22EB}"/>
    <cellStyle name="Percent 3 5 10 2 5" xfId="9291" xr:uid="{53F6A14A-94DB-45A7-91A0-BB5BE0D81FD7}"/>
    <cellStyle name="Percent 3 5 10 3" xfId="9292" xr:uid="{2B236616-FBDE-4930-83A5-7E9CD58C74AF}"/>
    <cellStyle name="Percent 3 5 10 3 2" xfId="9293" xr:uid="{AC055A46-6792-49B5-9EA6-D8D6206DE5AA}"/>
    <cellStyle name="Percent 3 5 10 3 2 2" xfId="9294" xr:uid="{06D84430-B12F-4916-92A2-889BFACA5133}"/>
    <cellStyle name="Percent 3 5 10 3 3" xfId="9295" xr:uid="{1EB57B31-9C1D-462E-B219-AA18CF2ECA27}"/>
    <cellStyle name="Percent 3 5 10 3 3 2" xfId="9296" xr:uid="{C0F4C6F8-02E2-4168-BC25-A2D8ECE55DB1}"/>
    <cellStyle name="Percent 3 5 10 3 4" xfId="9297" xr:uid="{EF6485DC-A013-4CFA-952B-AA7FEF0E152E}"/>
    <cellStyle name="Percent 3 5 10 4" xfId="9298" xr:uid="{D693C464-2C51-4CC9-8ED8-C4E13718012F}"/>
    <cellStyle name="Percent 3 5 10 4 2" xfId="9299" xr:uid="{F536606F-8C39-4322-A952-1A4636A64CC4}"/>
    <cellStyle name="Percent 3 5 10 4 2 2" xfId="9300" xr:uid="{47165C03-AD9E-4418-A775-FDB6893B6DB8}"/>
    <cellStyle name="Percent 3 5 10 4 3" xfId="9301" xr:uid="{69C81A99-AAA8-42FC-B1C3-700035980836}"/>
    <cellStyle name="Percent 3 5 10 4 3 2" xfId="9302" xr:uid="{ADB985E6-851F-449C-B1D4-DF74DE6C112D}"/>
    <cellStyle name="Percent 3 5 10 4 4" xfId="9303" xr:uid="{156DDF73-694E-4C2B-87B5-084BD28633D0}"/>
    <cellStyle name="Percent 3 5 10 5" xfId="9304" xr:uid="{2CCC462F-4BA5-4A54-B389-AA9581E53C4E}"/>
    <cellStyle name="Percent 3 5 10 5 2" xfId="9305" xr:uid="{0C6A2D15-93F9-4695-BBB2-1D1593CFDE17}"/>
    <cellStyle name="Percent 3 5 10 5 2 2" xfId="9306" xr:uid="{6E214076-A551-4145-BC25-F908E1E598B7}"/>
    <cellStyle name="Percent 3 5 10 5 3" xfId="9307" xr:uid="{7F1F86E2-714B-4C85-B3EA-C3AD2D91AAFB}"/>
    <cellStyle name="Percent 3 5 10 5 3 2" xfId="9308" xr:uid="{34128AAE-099C-4810-895D-E0D87E9F4E93}"/>
    <cellStyle name="Percent 3 5 10 5 4" xfId="9309" xr:uid="{F1D9E46B-08EA-45E5-9CBF-F5CA5BD62DA1}"/>
    <cellStyle name="Percent 3 5 10 5 4 2" xfId="9310" xr:uid="{9032FE99-2939-422A-B320-E3CF69EC19CD}"/>
    <cellStyle name="Percent 3 5 10 5 5" xfId="9311" xr:uid="{98BA6486-300D-45BA-95A8-557C6E05E796}"/>
    <cellStyle name="Percent 3 5 10 6" xfId="9312" xr:uid="{4A8929DB-73A9-4A96-8357-659346FC9905}"/>
    <cellStyle name="Percent 3 5 10 6 2" xfId="9313" xr:uid="{00BBA230-AD7C-4117-8D65-CEC06887AD8C}"/>
    <cellStyle name="Percent 3 5 10 6 2 2" xfId="9314" xr:uid="{81AF5135-74C4-4221-933A-E6F7AC4EC1DB}"/>
    <cellStyle name="Percent 3 5 10 6 3" xfId="9315" xr:uid="{B0567EE4-C8E3-4CBC-9FFE-C725E555A1EE}"/>
    <cellStyle name="Percent 3 5 10 6 3 2" xfId="9316" xr:uid="{07D1E6D0-7F8D-47C8-9148-6545E8C57F28}"/>
    <cellStyle name="Percent 3 5 10 6 4" xfId="9317" xr:uid="{54FCF421-B8BC-424D-9A24-F3A3915FB03C}"/>
    <cellStyle name="Percent 3 5 10 7" xfId="9318" xr:uid="{5760BDAF-991C-422F-B3F1-CDE9102A8858}"/>
    <cellStyle name="Percent 3 5 10 7 2" xfId="9319" xr:uid="{C9438B7D-F1EA-48A4-80AD-765725CE094F}"/>
    <cellStyle name="Percent 3 5 10 8" xfId="9320" xr:uid="{4C7EB395-EFFC-41F1-A788-D1A78FB3E12F}"/>
    <cellStyle name="Percent 3 5 10 8 2" xfId="9321" xr:uid="{F8645D66-E128-4243-A4B8-36D8456507F1}"/>
    <cellStyle name="Percent 3 5 10 9" xfId="9322" xr:uid="{09F53492-5B4F-4752-9619-8A6AE1100679}"/>
    <cellStyle name="Percent 3 5 10 9 2" xfId="9323" xr:uid="{90243F47-F082-479E-9DE1-66E5A3E082D1}"/>
    <cellStyle name="Percent 3 5 11" xfId="5856" xr:uid="{330AC0D8-91B0-44F8-8C8B-EBDCC3016918}"/>
    <cellStyle name="Percent 3 5 11 10" xfId="9325" xr:uid="{1F04448B-C307-4973-8B46-2246B3F10819}"/>
    <cellStyle name="Percent 3 5 11 11" xfId="9326" xr:uid="{6983F0B5-789E-404A-B997-852243380313}"/>
    <cellStyle name="Percent 3 5 11 12" xfId="9324" xr:uid="{F39303BD-4375-48AA-8EFA-2C0E54AFB27B}"/>
    <cellStyle name="Percent 3 5 11 2" xfId="9327" xr:uid="{20DB8AB2-7032-4712-8AD9-15938E0C505F}"/>
    <cellStyle name="Percent 3 5 11 2 2" xfId="9328" xr:uid="{85F002A7-399F-48A3-BCD6-D62EECCDC988}"/>
    <cellStyle name="Percent 3 5 11 2 2 2" xfId="9329" xr:uid="{7159AEE7-ED37-4276-9D62-5D548E16732E}"/>
    <cellStyle name="Percent 3 5 11 2 3" xfId="9330" xr:uid="{BB7DCC36-3FF8-49FC-8507-2C755612DDD5}"/>
    <cellStyle name="Percent 3 5 11 2 3 2" xfId="9331" xr:uid="{5D5D48CB-3919-4ABB-BE25-F2A2FF5E3021}"/>
    <cellStyle name="Percent 3 5 11 2 4" xfId="9332" xr:uid="{0F77736C-B4A5-4EDC-9191-886FB57DA794}"/>
    <cellStyle name="Percent 3 5 11 2 5" xfId="9333" xr:uid="{88FFA6D6-C756-4424-B608-781B7871342A}"/>
    <cellStyle name="Percent 3 5 11 3" xfId="9334" xr:uid="{CC568A47-E1BC-4ADD-A575-B9CE87BB714C}"/>
    <cellStyle name="Percent 3 5 11 3 2" xfId="9335" xr:uid="{9A33A699-7727-4707-ABCF-6C54E482CD64}"/>
    <cellStyle name="Percent 3 5 11 3 2 2" xfId="9336" xr:uid="{DE9CF67F-B81D-4924-8CAE-E5399749C5FB}"/>
    <cellStyle name="Percent 3 5 11 3 3" xfId="9337" xr:uid="{FD4B6FF5-9BF1-405C-8C16-EEC15F1468C5}"/>
    <cellStyle name="Percent 3 5 11 3 3 2" xfId="9338" xr:uid="{6373CFC6-393D-4BE8-B5D1-FF3DB58F5BF6}"/>
    <cellStyle name="Percent 3 5 11 3 4" xfId="9339" xr:uid="{C00667CB-7CFB-4691-B5F5-75EF714FF953}"/>
    <cellStyle name="Percent 3 5 11 4" xfId="9340" xr:uid="{75F66A08-8358-4CCD-A244-F6DF2E8A553D}"/>
    <cellStyle name="Percent 3 5 11 4 2" xfId="9341" xr:uid="{772D32E3-44C9-476E-AABB-6A861952B304}"/>
    <cellStyle name="Percent 3 5 11 4 2 2" xfId="9342" xr:uid="{BDEC70E3-2A18-4F5D-87B8-0AC206E80816}"/>
    <cellStyle name="Percent 3 5 11 4 3" xfId="9343" xr:uid="{620CBCBC-E63E-4917-B703-1328219F188C}"/>
    <cellStyle name="Percent 3 5 11 4 3 2" xfId="9344" xr:uid="{FFF1B2A8-16A7-4439-B4DE-563D65D5631D}"/>
    <cellStyle name="Percent 3 5 11 4 4" xfId="9345" xr:uid="{79A18AC6-6731-4168-9185-6351BE754E1B}"/>
    <cellStyle name="Percent 3 5 11 5" xfId="9346" xr:uid="{4A30DE04-1353-4D89-B8C8-38AE173E75D1}"/>
    <cellStyle name="Percent 3 5 11 5 2" xfId="9347" xr:uid="{F45B8FA6-CC15-4FC6-9A41-001DC0AA1C59}"/>
    <cellStyle name="Percent 3 5 11 5 2 2" xfId="9348" xr:uid="{739CD95C-0C19-4C1B-83E8-8843DDCC9FE0}"/>
    <cellStyle name="Percent 3 5 11 5 3" xfId="9349" xr:uid="{4047C0CE-F70B-4508-BA7F-87AB7C4CCB34}"/>
    <cellStyle name="Percent 3 5 11 5 3 2" xfId="9350" xr:uid="{D345112B-1F09-446F-8267-D03BD280EBE0}"/>
    <cellStyle name="Percent 3 5 11 5 4" xfId="9351" xr:uid="{5F7E17EA-231E-44FF-A0E7-B317F7145CA2}"/>
    <cellStyle name="Percent 3 5 11 5 4 2" xfId="9352" xr:uid="{7F2E643C-7472-4FE4-973F-B399B2339FB9}"/>
    <cellStyle name="Percent 3 5 11 5 5" xfId="9353" xr:uid="{CEDC4C89-BFF1-4957-9940-DEB3EAE5305E}"/>
    <cellStyle name="Percent 3 5 11 6" xfId="9354" xr:uid="{CC97C600-80CD-47B7-996C-6F7158A83445}"/>
    <cellStyle name="Percent 3 5 11 6 2" xfId="9355" xr:uid="{862EC39E-D12B-463E-99FD-CE0357D61B30}"/>
    <cellStyle name="Percent 3 5 11 6 2 2" xfId="9356" xr:uid="{00EE677A-8375-4CE4-BFBE-7BA6282F0137}"/>
    <cellStyle name="Percent 3 5 11 6 3" xfId="9357" xr:uid="{7F99C493-2DBC-4DDC-A0DA-29C17E969F59}"/>
    <cellStyle name="Percent 3 5 11 6 3 2" xfId="9358" xr:uid="{159EFEC1-3A14-439D-96D2-E4F5A2D748D9}"/>
    <cellStyle name="Percent 3 5 11 6 4" xfId="9359" xr:uid="{CF76E234-CA85-4DDB-BA85-9B536B80A96A}"/>
    <cellStyle name="Percent 3 5 11 7" xfId="9360" xr:uid="{C261DD79-B738-4AA8-B019-345B4D5A4BA4}"/>
    <cellStyle name="Percent 3 5 11 7 2" xfId="9361" xr:uid="{D4E7063D-8A97-4A41-848A-8A205EF74A89}"/>
    <cellStyle name="Percent 3 5 11 8" xfId="9362" xr:uid="{F6839CBF-D2B7-4F23-A253-6C4516FDBFB1}"/>
    <cellStyle name="Percent 3 5 11 8 2" xfId="9363" xr:uid="{5D76009C-89B9-4B7D-BC1D-AD3BEB35B524}"/>
    <cellStyle name="Percent 3 5 11 9" xfId="9364" xr:uid="{4DCBCFA5-8029-49AF-AD53-F75AF43C5FB3}"/>
    <cellStyle name="Percent 3 5 11 9 2" xfId="9365" xr:uid="{41053BBF-80C3-46F7-BEA6-C3313DC4E319}"/>
    <cellStyle name="Percent 3 5 12" xfId="5857" xr:uid="{8C086F50-E994-43A2-983A-CD64BDE0D3A5}"/>
    <cellStyle name="Percent 3 5 12 10" xfId="9367" xr:uid="{E06413BA-1E59-480A-AFA7-972167B70F07}"/>
    <cellStyle name="Percent 3 5 12 11" xfId="9368" xr:uid="{986A11BF-3CB0-4593-A54E-9D9C343B8FCD}"/>
    <cellStyle name="Percent 3 5 12 12" xfId="9366" xr:uid="{5C1AD2C5-7513-4298-9D5E-EA7B8C29250B}"/>
    <cellStyle name="Percent 3 5 12 2" xfId="9369" xr:uid="{A7557A77-A07A-4160-B574-4394AC3662AF}"/>
    <cellStyle name="Percent 3 5 12 2 2" xfId="9370" xr:uid="{FBCC6EAB-761C-4228-B8A0-754449643864}"/>
    <cellStyle name="Percent 3 5 12 2 2 2" xfId="9371" xr:uid="{5826FB3B-BAAD-4298-9512-7BE95FD3DB84}"/>
    <cellStyle name="Percent 3 5 12 2 3" xfId="9372" xr:uid="{3F79BDA1-5C4F-4059-A649-BC1E2A4BEFD5}"/>
    <cellStyle name="Percent 3 5 12 2 3 2" xfId="9373" xr:uid="{64168795-F5DD-4CB6-B167-E33499562AD5}"/>
    <cellStyle name="Percent 3 5 12 2 4" xfId="9374" xr:uid="{CCEC7B07-5EFF-4B8A-93F7-3FC9F70A216D}"/>
    <cellStyle name="Percent 3 5 12 2 5" xfId="9375" xr:uid="{AD2F1220-4B1A-4425-8C0E-464A95265F51}"/>
    <cellStyle name="Percent 3 5 12 3" xfId="9376" xr:uid="{3A4D4CE4-CDB5-4770-9882-CC98C6CAFFC5}"/>
    <cellStyle name="Percent 3 5 12 3 2" xfId="9377" xr:uid="{2F521B9D-C314-42ED-88D4-72FDA0DAA67E}"/>
    <cellStyle name="Percent 3 5 12 3 2 2" xfId="9378" xr:uid="{41016BAF-5197-4063-9589-E8FD525548CA}"/>
    <cellStyle name="Percent 3 5 12 3 3" xfId="9379" xr:uid="{87E2A6B1-24C1-4DCC-8723-412A938F2E20}"/>
    <cellStyle name="Percent 3 5 12 3 3 2" xfId="9380" xr:uid="{14DE4665-9E6F-4E1C-BE03-762348B67FEF}"/>
    <cellStyle name="Percent 3 5 12 3 4" xfId="9381" xr:uid="{5541056C-EC60-45AB-B771-4806839F5A85}"/>
    <cellStyle name="Percent 3 5 12 4" xfId="9382" xr:uid="{628927B8-E5B7-44EE-A2BB-423F3ABC34EE}"/>
    <cellStyle name="Percent 3 5 12 4 2" xfId="9383" xr:uid="{F0E69F69-49AC-47C9-99E9-79DB73C2496F}"/>
    <cellStyle name="Percent 3 5 12 4 2 2" xfId="9384" xr:uid="{EFBAB45C-CAC2-4AF5-97F9-BAF48436110F}"/>
    <cellStyle name="Percent 3 5 12 4 3" xfId="9385" xr:uid="{E87A7E08-A9F2-41F1-8BA0-476B47E65133}"/>
    <cellStyle name="Percent 3 5 12 4 3 2" xfId="9386" xr:uid="{5927ACF7-0C39-4C1C-8315-50AAF5335544}"/>
    <cellStyle name="Percent 3 5 12 4 4" xfId="9387" xr:uid="{EA303380-4915-405C-A197-D56D7961AE2C}"/>
    <cellStyle name="Percent 3 5 12 5" xfId="9388" xr:uid="{221C3B4A-9A49-495F-8DE1-C9FBA579D5FD}"/>
    <cellStyle name="Percent 3 5 12 5 2" xfId="9389" xr:uid="{83EFB9FA-5258-4C49-B0B9-0F7329A51AF5}"/>
    <cellStyle name="Percent 3 5 12 5 2 2" xfId="9390" xr:uid="{EE23D48D-E191-4CB7-B61E-EFAB0A8088E8}"/>
    <cellStyle name="Percent 3 5 12 5 3" xfId="9391" xr:uid="{83BD9AFA-7300-4FD6-8F81-E6A2A8E1B2DC}"/>
    <cellStyle name="Percent 3 5 12 5 3 2" xfId="9392" xr:uid="{D430FE80-D499-4892-8A2F-9F5853AADB1B}"/>
    <cellStyle name="Percent 3 5 12 5 4" xfId="9393" xr:uid="{2A5F8B17-1B01-4596-BD7E-D4F9EE9FFF77}"/>
    <cellStyle name="Percent 3 5 12 5 4 2" xfId="9394" xr:uid="{2A6FAA4A-87D0-49CA-AFE4-3E0A4C9D6DE0}"/>
    <cellStyle name="Percent 3 5 12 5 5" xfId="9395" xr:uid="{689491E5-88E2-4F5A-BA05-5CA2CBEDDC7E}"/>
    <cellStyle name="Percent 3 5 12 6" xfId="9396" xr:uid="{9C074B7F-BC5F-4EA1-8233-491CACB394EA}"/>
    <cellStyle name="Percent 3 5 12 6 2" xfId="9397" xr:uid="{1CBD5BEC-28D8-428A-A975-541F87D58460}"/>
    <cellStyle name="Percent 3 5 12 6 2 2" xfId="9398" xr:uid="{C4F287D5-C485-4F3B-9290-8E9277CDA499}"/>
    <cellStyle name="Percent 3 5 12 6 3" xfId="9399" xr:uid="{5ADD7AAF-92DD-4896-83BA-D8C49BD96945}"/>
    <cellStyle name="Percent 3 5 12 6 3 2" xfId="9400" xr:uid="{6E22AD87-4DA1-49F0-9E0F-73CF94092AB9}"/>
    <cellStyle name="Percent 3 5 12 6 4" xfId="9401" xr:uid="{246AD4F3-A709-49D0-9E37-FC5F7A853B95}"/>
    <cellStyle name="Percent 3 5 12 7" xfId="9402" xr:uid="{7DD6354F-9D40-4A55-A2E8-102C519CED11}"/>
    <cellStyle name="Percent 3 5 12 7 2" xfId="9403" xr:uid="{B19BAF90-3C40-4B87-9C8F-F951611197FA}"/>
    <cellStyle name="Percent 3 5 12 8" xfId="9404" xr:uid="{63E3C9A6-34DE-4F61-AD68-BDFD512E066B}"/>
    <cellStyle name="Percent 3 5 12 8 2" xfId="9405" xr:uid="{97E14EF3-C612-4E91-AB8A-FBEEC13E7F78}"/>
    <cellStyle name="Percent 3 5 12 9" xfId="9406" xr:uid="{A85D5A36-90D3-4404-975E-55475CF36E11}"/>
    <cellStyle name="Percent 3 5 12 9 2" xfId="9407" xr:uid="{CE34B10F-F09A-4E05-B90F-CF72D33C7BAD}"/>
    <cellStyle name="Percent 3 5 13" xfId="5858" xr:uid="{DB6BB7D3-9E50-49BD-9D35-1B89F9C3C648}"/>
    <cellStyle name="Percent 3 5 13 10" xfId="9409" xr:uid="{3D31EF10-C088-4175-AF9E-197640FD5625}"/>
    <cellStyle name="Percent 3 5 13 11" xfId="9410" xr:uid="{49988206-69EB-4B46-BDD2-B210CEA0E486}"/>
    <cellStyle name="Percent 3 5 13 12" xfId="9408" xr:uid="{86B80A44-1BC6-4E1F-A1D8-6E034F04D611}"/>
    <cellStyle name="Percent 3 5 13 2" xfId="9411" xr:uid="{F1EB0BB5-832F-4586-A51C-C55DF709210A}"/>
    <cellStyle name="Percent 3 5 13 2 2" xfId="9412" xr:uid="{E19A5BA8-AD82-4545-A5B8-B96515D8016A}"/>
    <cellStyle name="Percent 3 5 13 2 2 2" xfId="9413" xr:uid="{56D9F68F-2296-4F08-9251-6C3CB835BBF4}"/>
    <cellStyle name="Percent 3 5 13 2 3" xfId="9414" xr:uid="{6B45ED99-02D4-459A-9118-4BCF989EC1CD}"/>
    <cellStyle name="Percent 3 5 13 2 3 2" xfId="9415" xr:uid="{D5A68B39-AE03-480A-A050-C21964F5A085}"/>
    <cellStyle name="Percent 3 5 13 2 4" xfId="9416" xr:uid="{148E286D-48E1-4E7B-B94E-8A667FFDA58E}"/>
    <cellStyle name="Percent 3 5 13 2 5" xfId="9417" xr:uid="{F3BD30D9-F31A-44B7-8D0A-BB5EA1C29DDB}"/>
    <cellStyle name="Percent 3 5 13 3" xfId="9418" xr:uid="{85028CFA-CCDB-403D-8ECB-011F0295353B}"/>
    <cellStyle name="Percent 3 5 13 3 2" xfId="9419" xr:uid="{F5CDBDAB-93AB-411B-9C58-C1B3834CA860}"/>
    <cellStyle name="Percent 3 5 13 3 2 2" xfId="9420" xr:uid="{D7005E59-1821-4CC9-A2CD-787E3965CCFD}"/>
    <cellStyle name="Percent 3 5 13 3 3" xfId="9421" xr:uid="{069E123F-B95B-4B65-A4DC-ED0A93537D1D}"/>
    <cellStyle name="Percent 3 5 13 3 3 2" xfId="9422" xr:uid="{0E956050-004A-42FA-816F-ADE2BB8751F9}"/>
    <cellStyle name="Percent 3 5 13 3 4" xfId="9423" xr:uid="{492BC303-E8BA-4309-9515-870971E80F91}"/>
    <cellStyle name="Percent 3 5 13 4" xfId="9424" xr:uid="{B9845F39-4B43-4551-8FE5-EF7D0952195A}"/>
    <cellStyle name="Percent 3 5 13 4 2" xfId="9425" xr:uid="{E1D1AFA1-F31D-4585-A78E-1B11590FCF02}"/>
    <cellStyle name="Percent 3 5 13 4 2 2" xfId="9426" xr:uid="{7089900E-0F74-46E9-8A82-9790DD0E6B91}"/>
    <cellStyle name="Percent 3 5 13 4 3" xfId="9427" xr:uid="{090623F5-521E-4085-AD8F-D6A0A0BBFB76}"/>
    <cellStyle name="Percent 3 5 13 4 3 2" xfId="9428" xr:uid="{73CBA617-345C-4F94-80A1-C69730B92085}"/>
    <cellStyle name="Percent 3 5 13 4 4" xfId="9429" xr:uid="{796C3DEC-50FF-4691-A26E-AFB59E940E02}"/>
    <cellStyle name="Percent 3 5 13 5" xfId="9430" xr:uid="{240B0E75-F4FD-4461-8DF6-9597699F657F}"/>
    <cellStyle name="Percent 3 5 13 5 2" xfId="9431" xr:uid="{53B645FA-10CF-4C29-83B7-17FAAC5909F9}"/>
    <cellStyle name="Percent 3 5 13 5 2 2" xfId="9432" xr:uid="{EA30AA4B-5D4F-49AA-A157-51842BE5988A}"/>
    <cellStyle name="Percent 3 5 13 5 3" xfId="9433" xr:uid="{876257CB-C563-4297-A4B3-1142A1182897}"/>
    <cellStyle name="Percent 3 5 13 5 3 2" xfId="9434" xr:uid="{BDB210C8-353F-4958-AA36-6742D2B576E5}"/>
    <cellStyle name="Percent 3 5 13 5 4" xfId="9435" xr:uid="{C48D7479-05BB-4584-88FF-A671666DB2BD}"/>
    <cellStyle name="Percent 3 5 13 5 4 2" xfId="9436" xr:uid="{9D94C2DB-FCA3-4973-84C7-AE49318CCD93}"/>
    <cellStyle name="Percent 3 5 13 5 5" xfId="9437" xr:uid="{1C04A011-4181-4891-B8B2-777DBB90E20F}"/>
    <cellStyle name="Percent 3 5 13 6" xfId="9438" xr:uid="{4F9A7C51-A901-449B-B243-2776317BB878}"/>
    <cellStyle name="Percent 3 5 13 6 2" xfId="9439" xr:uid="{002AC828-5F7A-4701-A9BD-311F73F77043}"/>
    <cellStyle name="Percent 3 5 13 6 2 2" xfId="9440" xr:uid="{F546B1E1-2770-4D1B-8F56-8ACC30FB150D}"/>
    <cellStyle name="Percent 3 5 13 6 3" xfId="9441" xr:uid="{B31CACDD-3841-4A47-859A-FF4E5F9CD86C}"/>
    <cellStyle name="Percent 3 5 13 6 3 2" xfId="9442" xr:uid="{4CA83901-9379-48DB-9569-9302A0EF2516}"/>
    <cellStyle name="Percent 3 5 13 6 4" xfId="9443" xr:uid="{C3B6EB86-2492-43BF-A276-09221C860B94}"/>
    <cellStyle name="Percent 3 5 13 7" xfId="9444" xr:uid="{D6062FBD-3D41-40F5-91E1-6CC6F0077AC1}"/>
    <cellStyle name="Percent 3 5 13 7 2" xfId="9445" xr:uid="{C563F028-8683-4DA7-BC91-6D8DE2282BFB}"/>
    <cellStyle name="Percent 3 5 13 8" xfId="9446" xr:uid="{9061DECA-51B8-427F-B599-76B6FFC2A334}"/>
    <cellStyle name="Percent 3 5 13 8 2" xfId="9447" xr:uid="{AF9EF563-4077-4B7D-BE47-1E962E56C954}"/>
    <cellStyle name="Percent 3 5 13 9" xfId="9448" xr:uid="{979FB529-7F3C-4246-9609-7519F86C17E5}"/>
    <cellStyle name="Percent 3 5 13 9 2" xfId="9449" xr:uid="{78211A29-87E2-47F0-BF07-FBA35DAF7F97}"/>
    <cellStyle name="Percent 3 5 14" xfId="5859" xr:uid="{B9F1D2A8-BB4F-4C05-8F73-3313DFB3C56D}"/>
    <cellStyle name="Percent 3 5 14 10" xfId="9451" xr:uid="{4CA01F3E-D9E3-45AB-BD66-1D535716F86E}"/>
    <cellStyle name="Percent 3 5 14 11" xfId="9452" xr:uid="{C1FBD15A-D0BF-4735-92CD-6CB83CAC9F4A}"/>
    <cellStyle name="Percent 3 5 14 12" xfId="9450" xr:uid="{428C383E-00C6-4D18-BF8D-3CBA53CCE58F}"/>
    <cellStyle name="Percent 3 5 14 2" xfId="9453" xr:uid="{ECB2A01C-7C3D-4071-B63C-6527647B7526}"/>
    <cellStyle name="Percent 3 5 14 2 2" xfId="9454" xr:uid="{8717EF43-AED2-4960-B7CB-6270FB7EBFC7}"/>
    <cellStyle name="Percent 3 5 14 2 2 2" xfId="9455" xr:uid="{9EF81054-C9C8-4715-8AE5-B1AC625C4273}"/>
    <cellStyle name="Percent 3 5 14 2 3" xfId="9456" xr:uid="{3323FA39-DB08-4FB4-AB75-92CF3F48B8CE}"/>
    <cellStyle name="Percent 3 5 14 2 3 2" xfId="9457" xr:uid="{323C8D18-0220-459C-A212-F2CDEBA99554}"/>
    <cellStyle name="Percent 3 5 14 2 4" xfId="9458" xr:uid="{49339701-1434-42E9-B3CA-0348B517E228}"/>
    <cellStyle name="Percent 3 5 14 2 5" xfId="9459" xr:uid="{6EC0BEE1-326C-48A8-862A-34044B28062A}"/>
    <cellStyle name="Percent 3 5 14 3" xfId="9460" xr:uid="{659386AB-200E-4CB8-A53B-B9AA3F226874}"/>
    <cellStyle name="Percent 3 5 14 3 2" xfId="9461" xr:uid="{6886F4C3-250D-4DE7-B2F8-40BDF66820A1}"/>
    <cellStyle name="Percent 3 5 14 3 2 2" xfId="9462" xr:uid="{49DC9927-7ED5-4B60-932F-FAB576C08B6B}"/>
    <cellStyle name="Percent 3 5 14 3 3" xfId="9463" xr:uid="{74D01F08-01EF-41CD-B58A-C71BCFC33E31}"/>
    <cellStyle name="Percent 3 5 14 3 3 2" xfId="9464" xr:uid="{8D84F941-8592-44BF-95B8-CF4374638734}"/>
    <cellStyle name="Percent 3 5 14 3 4" xfId="9465" xr:uid="{52A03B35-0638-429C-82BD-40105AF4C366}"/>
    <cellStyle name="Percent 3 5 14 4" xfId="9466" xr:uid="{C5A7C543-D10C-4A88-9C4F-60ADF655E767}"/>
    <cellStyle name="Percent 3 5 14 4 2" xfId="9467" xr:uid="{7A39A6F1-8570-4BCE-8277-CEE4A5E17B97}"/>
    <cellStyle name="Percent 3 5 14 4 2 2" xfId="9468" xr:uid="{EEB9689A-2A77-4101-A4D3-3F8358E3F3C6}"/>
    <cellStyle name="Percent 3 5 14 4 3" xfId="9469" xr:uid="{E05AEB50-0A5A-4DCC-97D4-AD477D76EB15}"/>
    <cellStyle name="Percent 3 5 14 4 3 2" xfId="9470" xr:uid="{0FCD181D-CEFA-494A-86D4-F28B20F4355D}"/>
    <cellStyle name="Percent 3 5 14 4 4" xfId="9471" xr:uid="{7578A552-E1E6-4516-A60B-3E97DAC64504}"/>
    <cellStyle name="Percent 3 5 14 5" xfId="9472" xr:uid="{61FB5650-3AD1-41DC-914C-EB268527DF31}"/>
    <cellStyle name="Percent 3 5 14 5 2" xfId="9473" xr:uid="{F956657C-E4F3-46FF-8A26-C4C7CAA5FB04}"/>
    <cellStyle name="Percent 3 5 14 5 2 2" xfId="9474" xr:uid="{611CE141-C333-4CC9-B36C-AF0089383A34}"/>
    <cellStyle name="Percent 3 5 14 5 3" xfId="9475" xr:uid="{ACCB676E-A4A4-414E-B1CF-B99D669194B2}"/>
    <cellStyle name="Percent 3 5 14 5 3 2" xfId="9476" xr:uid="{B69A64C9-30F7-47E5-98B4-2CA384F08A8F}"/>
    <cellStyle name="Percent 3 5 14 5 4" xfId="9477" xr:uid="{6845AC23-3092-499A-BF35-B66A4A2E5BB1}"/>
    <cellStyle name="Percent 3 5 14 5 4 2" xfId="9478" xr:uid="{FD5D5522-64A7-4C63-9A21-984D5C321435}"/>
    <cellStyle name="Percent 3 5 14 5 5" xfId="9479" xr:uid="{B8C0D606-9167-4211-B4F3-2EC552BEF61E}"/>
    <cellStyle name="Percent 3 5 14 6" xfId="9480" xr:uid="{DB76F4B4-B9B2-4D76-89C8-17879A2E2A2C}"/>
    <cellStyle name="Percent 3 5 14 6 2" xfId="9481" xr:uid="{39AD2D03-4275-4F69-8725-D0F25282487C}"/>
    <cellStyle name="Percent 3 5 14 6 2 2" xfId="9482" xr:uid="{C7E6D907-E796-4E05-82B6-871AE967B97A}"/>
    <cellStyle name="Percent 3 5 14 6 3" xfId="9483" xr:uid="{A5B5B6F6-E969-4F7F-95FE-4624069E7E0A}"/>
    <cellStyle name="Percent 3 5 14 6 3 2" xfId="9484" xr:uid="{15F66167-C5C2-4E15-8A71-00734B0EA34F}"/>
    <cellStyle name="Percent 3 5 14 6 4" xfId="9485" xr:uid="{EAED58FA-C787-46CB-B116-793F5AF5E6C2}"/>
    <cellStyle name="Percent 3 5 14 7" xfId="9486" xr:uid="{640AFD6F-260C-45E4-833C-CF159B223220}"/>
    <cellStyle name="Percent 3 5 14 7 2" xfId="9487" xr:uid="{A614092B-AC18-4834-BAD6-4389EF3A3D0D}"/>
    <cellStyle name="Percent 3 5 14 8" xfId="9488" xr:uid="{A8DF2974-6354-43EE-B1A9-8CEA8F324216}"/>
    <cellStyle name="Percent 3 5 14 8 2" xfId="9489" xr:uid="{9D75AA1E-AD1B-43C0-B8D3-8CB4233C0A63}"/>
    <cellStyle name="Percent 3 5 14 9" xfId="9490" xr:uid="{F2796517-FDAC-45CF-8FC0-349443EEF0E0}"/>
    <cellStyle name="Percent 3 5 14 9 2" xfId="9491" xr:uid="{0734F5A1-50D5-4353-BD5A-244F47A1ABA6}"/>
    <cellStyle name="Percent 3 5 15" xfId="5860" xr:uid="{C858A80A-F93B-43EA-AA84-B6C3F717EBB3}"/>
    <cellStyle name="Percent 3 5 15 10" xfId="9493" xr:uid="{F0E2B98F-9338-46EC-A4FF-ED326DBCB94C}"/>
    <cellStyle name="Percent 3 5 15 11" xfId="9494" xr:uid="{E753FE38-5EB1-4F9F-B500-9FFB3E9708C5}"/>
    <cellStyle name="Percent 3 5 15 12" xfId="9492" xr:uid="{EC0EBF25-C9D3-40B5-B096-FD8FAFB32C4E}"/>
    <cellStyle name="Percent 3 5 15 2" xfId="9495" xr:uid="{3485A0FC-75E7-45D7-8892-5F9EA5D1D51C}"/>
    <cellStyle name="Percent 3 5 15 2 2" xfId="9496" xr:uid="{FC30C720-EC78-4553-9801-C75BB99F67AC}"/>
    <cellStyle name="Percent 3 5 15 2 2 2" xfId="9497" xr:uid="{386CCEDA-08E8-4881-96BA-FC16082F74AF}"/>
    <cellStyle name="Percent 3 5 15 2 3" xfId="9498" xr:uid="{B8B7921F-5B1E-4629-BF3D-5072A1C2203F}"/>
    <cellStyle name="Percent 3 5 15 2 3 2" xfId="9499" xr:uid="{16AFFFD2-FB1D-4649-B1D1-A0D7F7A3061E}"/>
    <cellStyle name="Percent 3 5 15 2 4" xfId="9500" xr:uid="{FE50EECE-5065-4C96-B856-5F8005B06015}"/>
    <cellStyle name="Percent 3 5 15 2 5" xfId="9501" xr:uid="{34B79D68-FBFD-4740-8577-2F7DFAB6033E}"/>
    <cellStyle name="Percent 3 5 15 3" xfId="9502" xr:uid="{8C6A123F-39DE-46AB-A7D9-652B5D1AF256}"/>
    <cellStyle name="Percent 3 5 15 3 2" xfId="9503" xr:uid="{7895E1C0-7349-48F3-805A-A0D47EFF23A3}"/>
    <cellStyle name="Percent 3 5 15 3 2 2" xfId="9504" xr:uid="{E53892C5-491E-4080-A328-AD8E27526AC8}"/>
    <cellStyle name="Percent 3 5 15 3 3" xfId="9505" xr:uid="{DF3726C4-01EA-4B5F-979D-C113159D6D02}"/>
    <cellStyle name="Percent 3 5 15 3 3 2" xfId="9506" xr:uid="{D854BCB6-CC74-47FA-927F-D91346C2C75F}"/>
    <cellStyle name="Percent 3 5 15 3 4" xfId="9507" xr:uid="{3E5D600D-86A6-4073-859A-A9EA3C501232}"/>
    <cellStyle name="Percent 3 5 15 4" xfId="9508" xr:uid="{5C43CCFE-7FE7-41EB-9DDF-DCEB146BB4DD}"/>
    <cellStyle name="Percent 3 5 15 4 2" xfId="9509" xr:uid="{14D37F83-B337-4A2C-ACEB-16C8AAD7C519}"/>
    <cellStyle name="Percent 3 5 15 4 2 2" xfId="9510" xr:uid="{C86FA9DE-0FF2-40CB-B0A3-989E9220BEED}"/>
    <cellStyle name="Percent 3 5 15 4 3" xfId="9511" xr:uid="{72453C94-6974-4F19-B844-817E780E69AB}"/>
    <cellStyle name="Percent 3 5 15 4 3 2" xfId="9512" xr:uid="{45C798C5-BFFE-4F65-A7E9-ED68DD9A29ED}"/>
    <cellStyle name="Percent 3 5 15 4 4" xfId="9513" xr:uid="{F82DEFB1-D89E-48CE-8088-E438009F11A6}"/>
    <cellStyle name="Percent 3 5 15 5" xfId="9514" xr:uid="{713D932E-B035-444E-B0E7-A47C92AFE51E}"/>
    <cellStyle name="Percent 3 5 15 5 2" xfId="9515" xr:uid="{FF2C4DF6-4574-4F30-A8E1-08CD05FFECD6}"/>
    <cellStyle name="Percent 3 5 15 5 2 2" xfId="9516" xr:uid="{20B55C01-5CCE-47DA-B4C5-DDE156C957C9}"/>
    <cellStyle name="Percent 3 5 15 5 3" xfId="9517" xr:uid="{81062B46-9C01-4459-B560-BF4CAB92216B}"/>
    <cellStyle name="Percent 3 5 15 5 3 2" xfId="9518" xr:uid="{C41EC0B8-B251-4411-8A27-619E726C3B86}"/>
    <cellStyle name="Percent 3 5 15 5 4" xfId="9519" xr:uid="{88494A5D-D436-4F3F-BEDC-82A5BD15662A}"/>
    <cellStyle name="Percent 3 5 15 5 4 2" xfId="9520" xr:uid="{D2922B2F-245E-4280-8E97-EA3093161FB8}"/>
    <cellStyle name="Percent 3 5 15 5 5" xfId="9521" xr:uid="{492794D8-5D3E-4E5D-94F2-A5E99A869D9D}"/>
    <cellStyle name="Percent 3 5 15 6" xfId="9522" xr:uid="{2C6C13EA-F975-46BF-B2CE-FBCE48CEEBBB}"/>
    <cellStyle name="Percent 3 5 15 6 2" xfId="9523" xr:uid="{5C2D165D-3C55-412F-A78B-1AE086046A3D}"/>
    <cellStyle name="Percent 3 5 15 6 2 2" xfId="9524" xr:uid="{D45148DF-F26C-4D89-8BAB-63DA1A7092D9}"/>
    <cellStyle name="Percent 3 5 15 6 3" xfId="9525" xr:uid="{ED396204-ED4E-465C-9334-8161D0706232}"/>
    <cellStyle name="Percent 3 5 15 6 3 2" xfId="9526" xr:uid="{9CED05DE-B9B4-41C1-B468-B399EAE1A097}"/>
    <cellStyle name="Percent 3 5 15 6 4" xfId="9527" xr:uid="{87B18988-068D-45FB-A0CA-76B873B38141}"/>
    <cellStyle name="Percent 3 5 15 7" xfId="9528" xr:uid="{A1BF5ECC-9AED-4F59-A75F-6241058D8AC4}"/>
    <cellStyle name="Percent 3 5 15 7 2" xfId="9529" xr:uid="{BAFD15DF-B8A8-4EC6-850A-66818C42FD4E}"/>
    <cellStyle name="Percent 3 5 15 8" xfId="9530" xr:uid="{BE66427D-1E75-4F0A-B6EB-5CF0C36759CB}"/>
    <cellStyle name="Percent 3 5 15 8 2" xfId="9531" xr:uid="{44E57E34-D04C-4A87-B982-8860EB889EF8}"/>
    <cellStyle name="Percent 3 5 15 9" xfId="9532" xr:uid="{4BFE0EC9-1528-4D39-BF47-A6C526A3A16C}"/>
    <cellStyle name="Percent 3 5 15 9 2" xfId="9533" xr:uid="{CF36CB2E-034B-4564-A3D9-DC745D576273}"/>
    <cellStyle name="Percent 3 5 16" xfId="5861" xr:uid="{D88FFF9F-05CB-4645-81B5-924CCEC9EBBA}"/>
    <cellStyle name="Percent 3 5 16 2" xfId="9535" xr:uid="{408B3163-0EB0-486D-8DAB-8A4F86A3714B}"/>
    <cellStyle name="Percent 3 5 16 2 2" xfId="9536" xr:uid="{08439F49-87B9-45D8-8810-E73AE8BA1C47}"/>
    <cellStyle name="Percent 3 5 16 3" xfId="9537" xr:uid="{34335593-A33B-402A-B4E5-88730A5FC980}"/>
    <cellStyle name="Percent 3 5 16 3 2" xfId="9538" xr:uid="{E9D2FD20-C2BB-4582-9815-9D9789B8B01C}"/>
    <cellStyle name="Percent 3 5 16 4" xfId="9539" xr:uid="{2613F828-7D7C-4281-9DF8-B3AB915B0FA5}"/>
    <cellStyle name="Percent 3 5 16 5" xfId="9540" xr:uid="{27E0AD7A-30E8-4692-9178-BA9CEAF5490D}"/>
    <cellStyle name="Percent 3 5 16 6" xfId="9534" xr:uid="{B6666738-AC96-4367-8A97-2F497601470B}"/>
    <cellStyle name="Percent 3 5 17" xfId="9541" xr:uid="{F3C1EA91-EDFD-4F10-B1D4-009DC30795D3}"/>
    <cellStyle name="Percent 3 5 17 2" xfId="9542" xr:uid="{4D7EC356-23BD-443F-B45A-36DD94724689}"/>
    <cellStyle name="Percent 3 5 17 2 2" xfId="9543" xr:uid="{AF0C4C4B-B83A-421B-880B-CA7BA3F61695}"/>
    <cellStyle name="Percent 3 5 17 3" xfId="9544" xr:uid="{A1E19F36-DC83-419D-838E-CF1049C98794}"/>
    <cellStyle name="Percent 3 5 17 3 2" xfId="9545" xr:uid="{4A24367D-D475-4ACE-A965-1DC97E0A30DC}"/>
    <cellStyle name="Percent 3 5 17 4" xfId="9546" xr:uid="{34CA80D4-EE6A-432A-9561-ED7F70FCE3CC}"/>
    <cellStyle name="Percent 3 5 17 5" xfId="9547" xr:uid="{75A35C84-0366-4511-A0A6-D335EB10514C}"/>
    <cellStyle name="Percent 3 5 18" xfId="9548" xr:uid="{4607204C-2D5F-4F8F-85DD-0080FDF9059A}"/>
    <cellStyle name="Percent 3 5 18 2" xfId="9549" xr:uid="{C00991AE-4173-4FA2-A59F-9ADB85728028}"/>
    <cellStyle name="Percent 3 5 18 2 2" xfId="9550" xr:uid="{40E7C88B-3A89-4535-8B68-7D72445EA357}"/>
    <cellStyle name="Percent 3 5 18 3" xfId="9551" xr:uid="{86DC96ED-86C8-43B6-9F38-B7AF33FF0A65}"/>
    <cellStyle name="Percent 3 5 18 3 2" xfId="9552" xr:uid="{94166657-DBAD-4606-BADA-4070DBF74E7E}"/>
    <cellStyle name="Percent 3 5 18 4" xfId="9553" xr:uid="{DEA7DBB2-A4C9-41CB-8FC0-18912F1B8BA7}"/>
    <cellStyle name="Percent 3 5 19" xfId="9554" xr:uid="{D2EF8AFC-07D6-4718-9B64-BE2F82FD705B}"/>
    <cellStyle name="Percent 3 5 19 2" xfId="9555" xr:uid="{6B8E31DD-FDE0-4CF7-B9D8-8E3D54460C0C}"/>
    <cellStyle name="Percent 3 5 19 2 2" xfId="9556" xr:uid="{B20D1D88-1251-408E-8506-92F2ADDD324F}"/>
    <cellStyle name="Percent 3 5 19 3" xfId="9557" xr:uid="{B3AE4932-225B-4C30-A63F-D37B499C7695}"/>
    <cellStyle name="Percent 3 5 19 3 2" xfId="9558" xr:uid="{E38A737A-650D-462E-BA0A-ECC1F912C84C}"/>
    <cellStyle name="Percent 3 5 19 4" xfId="9559" xr:uid="{51028BA5-8B75-4ACE-B178-CDD954DDAD97}"/>
    <cellStyle name="Percent 3 5 19 4 2" xfId="9560" xr:uid="{3E077A62-0561-467F-B218-D3575ABA7DB8}"/>
    <cellStyle name="Percent 3 5 19 5" xfId="9561" xr:uid="{33D5A06E-1347-42F3-8841-CA2112753E85}"/>
    <cellStyle name="Percent 3 5 2" xfId="5862" xr:uid="{1F7B4998-0C4A-48F7-A317-9A80A06CA48B}"/>
    <cellStyle name="Percent 3 5 2 10" xfId="9563" xr:uid="{E4E2E525-F7F0-4489-AB07-4F6299DA4C89}"/>
    <cellStyle name="Percent 3 5 2 11" xfId="9564" xr:uid="{A3D2B8EF-3EC0-407B-8090-0AD3C466AB7E}"/>
    <cellStyle name="Percent 3 5 2 12" xfId="9562" xr:uid="{99A1B8AC-E172-4010-B531-88477945CCE0}"/>
    <cellStyle name="Percent 3 5 2 2" xfId="9565" xr:uid="{DE428AE0-945A-4AFB-BB8D-9F9936E28323}"/>
    <cellStyle name="Percent 3 5 2 2 2" xfId="9566" xr:uid="{5FA45840-B232-4FAB-8D32-D48B9E70EF6F}"/>
    <cellStyle name="Percent 3 5 2 2 2 2" xfId="9567" xr:uid="{5D7992C6-1327-4FFB-A242-0197E92DEA08}"/>
    <cellStyle name="Percent 3 5 2 2 3" xfId="9568" xr:uid="{E4086C05-473A-40EC-B479-805A42FE048C}"/>
    <cellStyle name="Percent 3 5 2 2 3 2" xfId="9569" xr:uid="{B4188260-9775-48AB-B085-AEC1D1285D11}"/>
    <cellStyle name="Percent 3 5 2 2 4" xfId="9570" xr:uid="{FC554671-428E-4761-AC99-ED6A52A22F47}"/>
    <cellStyle name="Percent 3 5 2 2 5" xfId="9571" xr:uid="{71F025B8-75AD-4D7F-9E54-AC52ECD86422}"/>
    <cellStyle name="Percent 3 5 2 3" xfId="9572" xr:uid="{A79F59A3-E4B0-41CA-8D25-F0782A797AD1}"/>
    <cellStyle name="Percent 3 5 2 3 2" xfId="9573" xr:uid="{1FC6CF10-7F1C-4E85-9166-7A6CF49D58B2}"/>
    <cellStyle name="Percent 3 5 2 3 2 2" xfId="9574" xr:uid="{C2DD8974-905A-4AC1-8842-1F5AA1F70A47}"/>
    <cellStyle name="Percent 3 5 2 3 3" xfId="9575" xr:uid="{F18C05BA-6ECA-4141-A77D-8A13C58A6EF3}"/>
    <cellStyle name="Percent 3 5 2 3 3 2" xfId="9576" xr:uid="{E23B3FBE-3183-43BD-B889-028EFB0D8363}"/>
    <cellStyle name="Percent 3 5 2 3 4" xfId="9577" xr:uid="{380437BA-7AB7-4454-A5B3-CFB7047A9970}"/>
    <cellStyle name="Percent 3 5 2 4" xfId="9578" xr:uid="{13CF47E4-817C-4CF3-BEF6-E550A5078D11}"/>
    <cellStyle name="Percent 3 5 2 4 2" xfId="9579" xr:uid="{86CD8C78-38E4-4D25-86BA-473B0A705C07}"/>
    <cellStyle name="Percent 3 5 2 4 2 2" xfId="9580" xr:uid="{2A90A4A2-44FA-4718-9F51-ACCC05B271D0}"/>
    <cellStyle name="Percent 3 5 2 4 3" xfId="9581" xr:uid="{292566F9-4C44-40B7-9BED-AF1D4D4952C8}"/>
    <cellStyle name="Percent 3 5 2 4 3 2" xfId="9582" xr:uid="{8919EDCD-E36A-4D44-95C4-E2CE1F9E27ED}"/>
    <cellStyle name="Percent 3 5 2 4 4" xfId="9583" xr:uid="{E45794BC-8D79-4B60-9145-D5BA7889D86F}"/>
    <cellStyle name="Percent 3 5 2 5" xfId="9584" xr:uid="{89032AB2-D328-4A9F-B62A-2E4DBB096CAC}"/>
    <cellStyle name="Percent 3 5 2 5 2" xfId="9585" xr:uid="{8EA90810-BFFA-4D02-A4DF-CBAFBC27A05B}"/>
    <cellStyle name="Percent 3 5 2 5 2 2" xfId="9586" xr:uid="{E6DD9F0B-970B-4B08-B58B-54050717D39B}"/>
    <cellStyle name="Percent 3 5 2 5 3" xfId="9587" xr:uid="{60D6C377-FEFC-4D7A-8D07-9A1EA681C977}"/>
    <cellStyle name="Percent 3 5 2 5 3 2" xfId="9588" xr:uid="{B9EEF8CF-7A75-4736-B5C7-131A6FED3789}"/>
    <cellStyle name="Percent 3 5 2 5 4" xfId="9589" xr:uid="{0DAB1E03-8EC3-46B0-94B1-9733184D9968}"/>
    <cellStyle name="Percent 3 5 2 5 4 2" xfId="9590" xr:uid="{22053663-B725-4FB1-8D73-9BBF58473132}"/>
    <cellStyle name="Percent 3 5 2 5 5" xfId="9591" xr:uid="{03089872-E04D-4874-B110-04FA431C5C78}"/>
    <cellStyle name="Percent 3 5 2 6" xfId="9592" xr:uid="{043B4A00-B5F7-42D8-948E-DDEFB3799B46}"/>
    <cellStyle name="Percent 3 5 2 6 2" xfId="9593" xr:uid="{0C86FBB9-8BB1-426C-AF2C-004BAD4307D5}"/>
    <cellStyle name="Percent 3 5 2 6 2 2" xfId="9594" xr:uid="{5F8AF89E-5D28-42EC-ABEF-971E1643EE13}"/>
    <cellStyle name="Percent 3 5 2 6 3" xfId="9595" xr:uid="{2F1E1F29-9E42-4B09-8850-9F9D3970D639}"/>
    <cellStyle name="Percent 3 5 2 6 3 2" xfId="9596" xr:uid="{94007E76-C25D-42F1-B336-FC2C5F087991}"/>
    <cellStyle name="Percent 3 5 2 6 4" xfId="9597" xr:uid="{21D8417B-92D5-4B74-964A-EDA5F62396FF}"/>
    <cellStyle name="Percent 3 5 2 7" xfId="9598" xr:uid="{C8D137CA-3870-4BFA-A34E-7EEFAFA7C559}"/>
    <cellStyle name="Percent 3 5 2 7 2" xfId="9599" xr:uid="{5F025942-5020-43AA-9A13-BC1A54732036}"/>
    <cellStyle name="Percent 3 5 2 8" xfId="9600" xr:uid="{C972F490-7F18-4485-916E-C5FB399C4464}"/>
    <cellStyle name="Percent 3 5 2 8 2" xfId="9601" xr:uid="{CA3A9EBC-657A-40C8-8D99-A52AD7C36C59}"/>
    <cellStyle name="Percent 3 5 2 9" xfId="9602" xr:uid="{14ED31B2-5211-43F0-B156-6B5685115515}"/>
    <cellStyle name="Percent 3 5 2 9 2" xfId="9603" xr:uid="{DC4043C6-355F-4510-86E6-CF2A7EB1A097}"/>
    <cellStyle name="Percent 3 5 20" xfId="9604" xr:uid="{623E3CB7-59D6-46A3-B4BB-3EC8FE2828AA}"/>
    <cellStyle name="Percent 3 5 20 2" xfId="9605" xr:uid="{618F7A87-CEB8-451F-B9EC-B63D7B81A8C2}"/>
    <cellStyle name="Percent 3 5 20 2 2" xfId="9606" xr:uid="{330CF37C-3DBA-4474-9F37-A0D2D50FC08A}"/>
    <cellStyle name="Percent 3 5 20 3" xfId="9607" xr:uid="{8FAEF24D-A5C1-4D62-88C6-1862B698F55F}"/>
    <cellStyle name="Percent 3 5 20 3 2" xfId="9608" xr:uid="{9CB28D6F-FFAC-41DA-980E-D46FA60B3505}"/>
    <cellStyle name="Percent 3 5 20 4" xfId="9609" xr:uid="{ADF816AF-5F8E-4D3A-B930-AAF41ADC9B4F}"/>
    <cellStyle name="Percent 3 5 21" xfId="9610" xr:uid="{8E9CDA82-07F8-4E1D-A3CE-8D1BD66102AE}"/>
    <cellStyle name="Percent 3 5 21 2" xfId="9611" xr:uid="{6168132D-0E5A-4492-A3D3-35BDD518F9E8}"/>
    <cellStyle name="Percent 3 5 22" xfId="9612" xr:uid="{C2D6B56A-6624-42E5-AD20-5CBB1A6E7D4D}"/>
    <cellStyle name="Percent 3 5 22 2" xfId="9613" xr:uid="{136AFC7D-FE30-4498-9162-36CC7DC28F47}"/>
    <cellStyle name="Percent 3 5 23" xfId="9614" xr:uid="{2E3D9253-5E44-40F1-9214-B5180CC5305B}"/>
    <cellStyle name="Percent 3 5 23 2" xfId="9615" xr:uid="{42865083-CC9E-4C93-A211-701936A2C513}"/>
    <cellStyle name="Percent 3 5 24" xfId="9616" xr:uid="{9E99758C-0115-4512-9BA7-9EAD25930BF3}"/>
    <cellStyle name="Percent 3 5 25" xfId="9617" xr:uid="{7F4A5ACD-931C-4B8C-8553-DE909756AAFA}"/>
    <cellStyle name="Percent 3 5 26" xfId="9281" xr:uid="{8934379F-11B0-4428-89B1-D0B8178F89B7}"/>
    <cellStyle name="Percent 3 5 3" xfId="5863" xr:uid="{F90BBBBC-C4C1-4963-8033-FA178C3BB1C6}"/>
    <cellStyle name="Percent 3 5 3 10" xfId="9619" xr:uid="{5CB5FA59-0BD7-4C17-9CC8-47202F12910F}"/>
    <cellStyle name="Percent 3 5 3 11" xfId="9620" xr:uid="{F67F4B76-CC05-47FF-8781-E2192B8CEEE0}"/>
    <cellStyle name="Percent 3 5 3 12" xfId="9618" xr:uid="{0C75F93B-D8F8-40A3-9560-E944A1457885}"/>
    <cellStyle name="Percent 3 5 3 2" xfId="9621" xr:uid="{9F96CE39-E011-4E90-956A-30EEBC527CB2}"/>
    <cellStyle name="Percent 3 5 3 2 2" xfId="9622" xr:uid="{E6B74938-9472-4BA5-8654-4790D163EBC5}"/>
    <cellStyle name="Percent 3 5 3 2 2 2" xfId="9623" xr:uid="{9A05DE57-F25B-48E1-9DD9-AF07363D18DD}"/>
    <cellStyle name="Percent 3 5 3 2 3" xfId="9624" xr:uid="{4BEED0BA-1A18-4ABF-A8A2-5CA46BA4F5AF}"/>
    <cellStyle name="Percent 3 5 3 2 3 2" xfId="9625" xr:uid="{DB639559-544B-46F7-B599-2120E727174B}"/>
    <cellStyle name="Percent 3 5 3 2 4" xfId="9626" xr:uid="{E577DFCE-B08D-4DB3-BD41-D2BA916ACCBC}"/>
    <cellStyle name="Percent 3 5 3 2 5" xfId="9627" xr:uid="{E462E40A-2608-4058-AD03-3B790E8599CB}"/>
    <cellStyle name="Percent 3 5 3 3" xfId="9628" xr:uid="{C6D94123-F558-4DE5-BB0F-51DD49E57E19}"/>
    <cellStyle name="Percent 3 5 3 3 2" xfId="9629" xr:uid="{332825D5-65EE-4C62-9AB7-F1248E62E93A}"/>
    <cellStyle name="Percent 3 5 3 3 2 2" xfId="9630" xr:uid="{BD1288F9-D402-4CC6-9BC8-718CE91B84FF}"/>
    <cellStyle name="Percent 3 5 3 3 3" xfId="9631" xr:uid="{FB474383-5668-4A5C-894F-137C22031536}"/>
    <cellStyle name="Percent 3 5 3 3 3 2" xfId="9632" xr:uid="{169ACA97-586F-4F0B-B7B0-523671740605}"/>
    <cellStyle name="Percent 3 5 3 3 4" xfId="9633" xr:uid="{982C96B8-396E-4C11-AB0D-4DDE82F82940}"/>
    <cellStyle name="Percent 3 5 3 4" xfId="9634" xr:uid="{5F39D667-F22A-4BC2-8EB9-C831B1241BC0}"/>
    <cellStyle name="Percent 3 5 3 4 2" xfId="9635" xr:uid="{40A43AD9-40EA-4647-81C6-9677C304AAC0}"/>
    <cellStyle name="Percent 3 5 3 4 2 2" xfId="9636" xr:uid="{91894B67-1CD7-48D4-A491-138C0E330443}"/>
    <cellStyle name="Percent 3 5 3 4 3" xfId="9637" xr:uid="{22A70AD2-2519-4E87-8ABD-B60507C0A3E7}"/>
    <cellStyle name="Percent 3 5 3 4 3 2" xfId="9638" xr:uid="{555782EA-A8BE-4353-B77B-16331D02ABE1}"/>
    <cellStyle name="Percent 3 5 3 4 4" xfId="9639" xr:uid="{9AB78FB9-9B1F-4EFB-90FB-10BAB3646938}"/>
    <cellStyle name="Percent 3 5 3 5" xfId="9640" xr:uid="{4BD6C856-304E-400F-AE1C-C4F75A4AC717}"/>
    <cellStyle name="Percent 3 5 3 5 2" xfId="9641" xr:uid="{6CB9D89C-2F4F-49BF-A45F-FDA02737E222}"/>
    <cellStyle name="Percent 3 5 3 5 2 2" xfId="9642" xr:uid="{573F6C52-0A24-429A-A4C6-DE573F7C8B27}"/>
    <cellStyle name="Percent 3 5 3 5 3" xfId="9643" xr:uid="{94A6362E-CCE3-40D4-ABF2-472DA4ED4DA1}"/>
    <cellStyle name="Percent 3 5 3 5 3 2" xfId="9644" xr:uid="{D085688B-F583-418B-A160-0BC7BEB15F99}"/>
    <cellStyle name="Percent 3 5 3 5 4" xfId="9645" xr:uid="{27D654F5-586D-4641-8DB7-7BF43119B4CD}"/>
    <cellStyle name="Percent 3 5 3 5 4 2" xfId="9646" xr:uid="{940BC2C8-A59D-46D7-882B-521536E9CF47}"/>
    <cellStyle name="Percent 3 5 3 5 5" xfId="9647" xr:uid="{E82917AD-2AB9-4201-AAE5-2C054C6F58EC}"/>
    <cellStyle name="Percent 3 5 3 6" xfId="9648" xr:uid="{A386FB13-8F65-4608-AE30-573D8FECCF85}"/>
    <cellStyle name="Percent 3 5 3 6 2" xfId="9649" xr:uid="{8F750712-3FA1-47D4-81B7-34C6AD074064}"/>
    <cellStyle name="Percent 3 5 3 6 2 2" xfId="9650" xr:uid="{A8F5F3E2-BF29-4BA4-951C-222A073877DA}"/>
    <cellStyle name="Percent 3 5 3 6 3" xfId="9651" xr:uid="{821ED0A3-0B7C-44C2-882D-4FFD58B13A8A}"/>
    <cellStyle name="Percent 3 5 3 6 3 2" xfId="9652" xr:uid="{D33A526C-E76A-432E-8C48-DD569A19A4A0}"/>
    <cellStyle name="Percent 3 5 3 6 4" xfId="9653" xr:uid="{EA377784-AC44-4243-91A4-E35686DC5056}"/>
    <cellStyle name="Percent 3 5 3 7" xfId="9654" xr:uid="{B34D4695-4F17-4E73-A1A9-CDDE77E54818}"/>
    <cellStyle name="Percent 3 5 3 7 2" xfId="9655" xr:uid="{A94562E1-9810-4145-A5CD-313FB465579E}"/>
    <cellStyle name="Percent 3 5 3 8" xfId="9656" xr:uid="{D5A48582-E7DC-4627-86F9-D03EF01FC8EF}"/>
    <cellStyle name="Percent 3 5 3 8 2" xfId="9657" xr:uid="{A2CA59E5-9BA7-4520-8A57-C03F0AD1071A}"/>
    <cellStyle name="Percent 3 5 3 9" xfId="9658" xr:uid="{3517E2A0-9E84-4220-BC6C-180568B27F26}"/>
    <cellStyle name="Percent 3 5 3 9 2" xfId="9659" xr:uid="{FF7E9712-36D9-41AA-852E-46A91513DE7A}"/>
    <cellStyle name="Percent 3 5 4" xfId="5864" xr:uid="{BDDAE8EA-3D7D-4FEC-9C15-8E7F4543DB5C}"/>
    <cellStyle name="Percent 3 5 4 10" xfId="9661" xr:uid="{ED6F4ACD-1CFF-4D6E-97C7-7500A866783C}"/>
    <cellStyle name="Percent 3 5 4 11" xfId="9662" xr:uid="{2C9DD805-D113-4174-86E2-5CCBF06A2F44}"/>
    <cellStyle name="Percent 3 5 4 12" xfId="9660" xr:uid="{2364E6D3-5E87-4C1F-B227-F6132D6CE572}"/>
    <cellStyle name="Percent 3 5 4 2" xfId="9663" xr:uid="{1DFDE9C1-990B-4A18-9BBE-CE5ABCFBAE38}"/>
    <cellStyle name="Percent 3 5 4 2 2" xfId="9664" xr:uid="{6F656816-3F2E-43E1-A596-D7A5A4E128A6}"/>
    <cellStyle name="Percent 3 5 4 2 2 2" xfId="9665" xr:uid="{9D47DD73-78C0-4698-831B-2715535C29B9}"/>
    <cellStyle name="Percent 3 5 4 2 3" xfId="9666" xr:uid="{96371B38-EE41-4634-AA8E-5F22862E573F}"/>
    <cellStyle name="Percent 3 5 4 2 3 2" xfId="9667" xr:uid="{E2584675-EEB4-47D4-B42A-E24F688C7B19}"/>
    <cellStyle name="Percent 3 5 4 2 4" xfId="9668" xr:uid="{10423CD3-D017-474C-A173-1D15AD4C9746}"/>
    <cellStyle name="Percent 3 5 4 2 5" xfId="9669" xr:uid="{AF08481B-8F43-44DB-9438-FE975C8A87DF}"/>
    <cellStyle name="Percent 3 5 4 3" xfId="9670" xr:uid="{609E5B30-C805-4495-9210-348CCD666D06}"/>
    <cellStyle name="Percent 3 5 4 3 2" xfId="9671" xr:uid="{4918A193-B1B2-4AAC-9A05-0F66130C6EFE}"/>
    <cellStyle name="Percent 3 5 4 3 2 2" xfId="9672" xr:uid="{FA0B4547-7B06-40CB-9122-9334D10E2C56}"/>
    <cellStyle name="Percent 3 5 4 3 3" xfId="9673" xr:uid="{3036B04A-0DF2-4428-9C6D-54D8EF4713BB}"/>
    <cellStyle name="Percent 3 5 4 3 3 2" xfId="9674" xr:uid="{1A105F39-2BE3-4E8C-BCF5-EEBB832A0B40}"/>
    <cellStyle name="Percent 3 5 4 3 4" xfId="9675" xr:uid="{6FBD0C00-7E4C-40C6-A95B-036B44C187C6}"/>
    <cellStyle name="Percent 3 5 4 4" xfId="9676" xr:uid="{9295B15A-D54F-4BAE-BF28-7BEA0D9E7925}"/>
    <cellStyle name="Percent 3 5 4 4 2" xfId="9677" xr:uid="{AF94D73C-EED1-437B-A176-0EF65A7EF2DF}"/>
    <cellStyle name="Percent 3 5 4 4 2 2" xfId="9678" xr:uid="{C30500EF-4A62-4F12-9990-21C2C4B327C2}"/>
    <cellStyle name="Percent 3 5 4 4 3" xfId="9679" xr:uid="{CE7833A7-F28C-4122-91FC-919C9EB2A2B5}"/>
    <cellStyle name="Percent 3 5 4 4 3 2" xfId="9680" xr:uid="{F2D0274C-072C-4C28-8062-18B43E517EDD}"/>
    <cellStyle name="Percent 3 5 4 4 4" xfId="9681" xr:uid="{09C099D3-88C1-41D7-81FD-478A4508312D}"/>
    <cellStyle name="Percent 3 5 4 5" xfId="9682" xr:uid="{59D7E85D-9A18-4B02-A7B0-AB5CB7D97B67}"/>
    <cellStyle name="Percent 3 5 4 5 2" xfId="9683" xr:uid="{BBB783FB-0519-4B17-AE00-D1EB725D8A6C}"/>
    <cellStyle name="Percent 3 5 4 5 2 2" xfId="9684" xr:uid="{F17D4639-34B2-41F9-B41F-37A7F5A1DA68}"/>
    <cellStyle name="Percent 3 5 4 5 3" xfId="9685" xr:uid="{93134470-D04A-4E58-A4BD-E39C1FE03F4E}"/>
    <cellStyle name="Percent 3 5 4 5 3 2" xfId="9686" xr:uid="{A37FC5BD-1232-4B7F-B120-BEFEA6E5C226}"/>
    <cellStyle name="Percent 3 5 4 5 4" xfId="9687" xr:uid="{C398A86E-EE65-4FA9-AA53-74FF9DA650C1}"/>
    <cellStyle name="Percent 3 5 4 5 4 2" xfId="9688" xr:uid="{0B3BBCF7-FC46-45CC-9528-E6B1564C3B8F}"/>
    <cellStyle name="Percent 3 5 4 5 5" xfId="9689" xr:uid="{3F08FE3A-715F-43BE-8AF1-7E8741818D56}"/>
    <cellStyle name="Percent 3 5 4 6" xfId="9690" xr:uid="{6523C033-4C67-41A2-9CFF-7A777430ECD8}"/>
    <cellStyle name="Percent 3 5 4 6 2" xfId="9691" xr:uid="{90463469-7589-4F2D-89D8-BF0E1B3665E2}"/>
    <cellStyle name="Percent 3 5 4 6 2 2" xfId="9692" xr:uid="{AC2F10AA-A995-42B2-A0F9-800826121E82}"/>
    <cellStyle name="Percent 3 5 4 6 3" xfId="9693" xr:uid="{4451CE0A-7455-4EC2-A823-A3BC925ADDE2}"/>
    <cellStyle name="Percent 3 5 4 6 3 2" xfId="9694" xr:uid="{2DF36A8E-8837-4BA1-910A-971585A91740}"/>
    <cellStyle name="Percent 3 5 4 6 4" xfId="9695" xr:uid="{CCA69098-C278-4A8B-ABEC-76168A0B8CCE}"/>
    <cellStyle name="Percent 3 5 4 7" xfId="9696" xr:uid="{3BFE9B81-59E0-4053-A56B-202A9D8B99AF}"/>
    <cellStyle name="Percent 3 5 4 7 2" xfId="9697" xr:uid="{419F35E7-8D28-4032-8D66-DBE045543568}"/>
    <cellStyle name="Percent 3 5 4 8" xfId="9698" xr:uid="{B155C8F9-035B-4F0C-AA27-9B1F1C655890}"/>
    <cellStyle name="Percent 3 5 4 8 2" xfId="9699" xr:uid="{BB046BEB-3910-415C-A5F9-0D251055EF20}"/>
    <cellStyle name="Percent 3 5 4 9" xfId="9700" xr:uid="{1D02F9EC-A1ED-41AB-A4CC-8F956DADD9FE}"/>
    <cellStyle name="Percent 3 5 4 9 2" xfId="9701" xr:uid="{4594A2DE-3632-4D39-B0E5-67D41D9D3363}"/>
    <cellStyle name="Percent 3 5 5" xfId="5865" xr:uid="{2446D1A8-E3E9-41EE-B360-F592A6F5665D}"/>
    <cellStyle name="Percent 3 5 5 10" xfId="9703" xr:uid="{3131E363-36D8-4731-998F-447B732C2E70}"/>
    <cellStyle name="Percent 3 5 5 11" xfId="9704" xr:uid="{6FFAF3E1-5394-4FD4-87F8-867F66618C49}"/>
    <cellStyle name="Percent 3 5 5 12" xfId="9702" xr:uid="{3EE5BC92-6345-4B7F-A30F-136BE207B573}"/>
    <cellStyle name="Percent 3 5 5 2" xfId="9705" xr:uid="{9D16571B-B8AA-498C-AD69-0E75ABF1F2C0}"/>
    <cellStyle name="Percent 3 5 5 2 2" xfId="9706" xr:uid="{8DCBEDB0-6867-4082-9938-BAA1318221D6}"/>
    <cellStyle name="Percent 3 5 5 2 2 2" xfId="9707" xr:uid="{C6A302AE-D055-40DE-BDE9-6CF572D4D0C7}"/>
    <cellStyle name="Percent 3 5 5 2 3" xfId="9708" xr:uid="{F633EEB1-CDE8-49FD-B124-7C3E0E148969}"/>
    <cellStyle name="Percent 3 5 5 2 3 2" xfId="9709" xr:uid="{E87F2359-30B0-4A86-9314-9275E780E3D3}"/>
    <cellStyle name="Percent 3 5 5 2 4" xfId="9710" xr:uid="{67394368-DF13-434B-B2FC-139CF5EE49FF}"/>
    <cellStyle name="Percent 3 5 5 2 5" xfId="9711" xr:uid="{B5DABF7B-1E6A-4B21-90EF-2F36ADE8A77E}"/>
    <cellStyle name="Percent 3 5 5 3" xfId="9712" xr:uid="{F9F042F0-3A4E-4CDF-A281-1F719113E243}"/>
    <cellStyle name="Percent 3 5 5 3 2" xfId="9713" xr:uid="{325FAD0A-C9B4-427C-A462-721B2FD58D2E}"/>
    <cellStyle name="Percent 3 5 5 3 2 2" xfId="9714" xr:uid="{542C2591-B9F3-4836-9B42-4C6C48E00134}"/>
    <cellStyle name="Percent 3 5 5 3 3" xfId="9715" xr:uid="{DCEF948E-4FB6-435D-B0D1-4A925FEF85BA}"/>
    <cellStyle name="Percent 3 5 5 3 3 2" xfId="9716" xr:uid="{2270A4D5-7457-4CAB-8E2E-6427C0F70F34}"/>
    <cellStyle name="Percent 3 5 5 3 4" xfId="9717" xr:uid="{2D347779-43CB-4C69-BEB0-4DB3BA0087D2}"/>
    <cellStyle name="Percent 3 5 5 4" xfId="9718" xr:uid="{77AC6FE8-D190-446E-B8E8-C63ECD1D6C39}"/>
    <cellStyle name="Percent 3 5 5 4 2" xfId="9719" xr:uid="{8039959F-64DB-4CB2-B9E1-C5BF66EA74E4}"/>
    <cellStyle name="Percent 3 5 5 4 2 2" xfId="9720" xr:uid="{A1879DBE-D293-4898-9537-C6E42286E01E}"/>
    <cellStyle name="Percent 3 5 5 4 3" xfId="9721" xr:uid="{3C13D18B-6A03-4368-BE64-330495A027F9}"/>
    <cellStyle name="Percent 3 5 5 4 3 2" xfId="9722" xr:uid="{09DB2EAD-8CB8-40EF-9297-456E9DA80BD7}"/>
    <cellStyle name="Percent 3 5 5 4 4" xfId="9723" xr:uid="{51DCC37E-78A8-4B4E-AAF5-E2054E4385F5}"/>
    <cellStyle name="Percent 3 5 5 5" xfId="9724" xr:uid="{600A03E6-C602-4C93-838F-C0446380EE92}"/>
    <cellStyle name="Percent 3 5 5 5 2" xfId="9725" xr:uid="{BF873C30-EEA2-493F-95C8-F6DB79EC8E45}"/>
    <cellStyle name="Percent 3 5 5 5 2 2" xfId="9726" xr:uid="{A8063DED-0491-45DA-B31A-AD08068FD692}"/>
    <cellStyle name="Percent 3 5 5 5 3" xfId="9727" xr:uid="{B92D78AD-A0F9-44AD-B37C-EACDCCACF1E5}"/>
    <cellStyle name="Percent 3 5 5 5 3 2" xfId="9728" xr:uid="{19272223-EEB4-4D05-84B2-5E305EEDC39A}"/>
    <cellStyle name="Percent 3 5 5 5 4" xfId="9729" xr:uid="{41CE67EB-18B4-4013-84CA-EE4DA76A9E01}"/>
    <cellStyle name="Percent 3 5 5 5 4 2" xfId="9730" xr:uid="{269AE50D-7150-4A43-BC96-25AD58284CC0}"/>
    <cellStyle name="Percent 3 5 5 5 5" xfId="9731" xr:uid="{BA538DF1-917E-4034-9A1B-5F9180D25DFC}"/>
    <cellStyle name="Percent 3 5 5 6" xfId="9732" xr:uid="{DF4FD133-4010-4900-8813-650E7E5361BA}"/>
    <cellStyle name="Percent 3 5 5 6 2" xfId="9733" xr:uid="{453E42F4-89E2-46A2-8BA0-6A2D6F06ED3A}"/>
    <cellStyle name="Percent 3 5 5 6 2 2" xfId="9734" xr:uid="{BE6FE37B-91DE-4CD3-8A63-12E1B87A27E4}"/>
    <cellStyle name="Percent 3 5 5 6 3" xfId="9735" xr:uid="{5E7B4E82-2E52-445E-8605-686C3A3E9AC0}"/>
    <cellStyle name="Percent 3 5 5 6 3 2" xfId="9736" xr:uid="{5B9E0D78-57AD-482A-AD4D-F348E16B2898}"/>
    <cellStyle name="Percent 3 5 5 6 4" xfId="9737" xr:uid="{5D8F7DA8-7915-4229-B0F8-61AC118AF16B}"/>
    <cellStyle name="Percent 3 5 5 7" xfId="9738" xr:uid="{474DF93E-43E1-43C0-93E5-F5AA01ED230B}"/>
    <cellStyle name="Percent 3 5 5 7 2" xfId="9739" xr:uid="{9BEAB1BF-BE54-4FC0-BA57-B6A6DEB85F86}"/>
    <cellStyle name="Percent 3 5 5 8" xfId="9740" xr:uid="{EFEA870F-DA94-451C-A075-0C9127C343F7}"/>
    <cellStyle name="Percent 3 5 5 8 2" xfId="9741" xr:uid="{26A44CD7-28D6-4D93-A08E-B5A43FE2FD08}"/>
    <cellStyle name="Percent 3 5 5 9" xfId="9742" xr:uid="{D68C168C-B4BB-4980-83DA-C27876679666}"/>
    <cellStyle name="Percent 3 5 5 9 2" xfId="9743" xr:uid="{BB6B9C77-E3AF-451B-914D-854242AC2B8C}"/>
    <cellStyle name="Percent 3 5 6" xfId="5866" xr:uid="{AD291914-0EA1-4BFB-B143-EAF8AF165CC2}"/>
    <cellStyle name="Percent 3 5 6 10" xfId="9745" xr:uid="{9D914747-27C1-4278-9713-726DBD6C351D}"/>
    <cellStyle name="Percent 3 5 6 11" xfId="9746" xr:uid="{B10ADA75-F0CF-47FE-8DB8-DFCE8BA5A89A}"/>
    <cellStyle name="Percent 3 5 6 12" xfId="9744" xr:uid="{4EDBEA4D-BD34-4CE0-B3A5-8BC47B9ACFC4}"/>
    <cellStyle name="Percent 3 5 6 2" xfId="9747" xr:uid="{F786199A-139E-41F5-B437-D8778AF59699}"/>
    <cellStyle name="Percent 3 5 6 2 2" xfId="9748" xr:uid="{94CEDF12-36FA-4218-ADFA-981F8881F290}"/>
    <cellStyle name="Percent 3 5 6 2 2 2" xfId="9749" xr:uid="{755E6D56-A52E-4998-B15D-E1F36CC35893}"/>
    <cellStyle name="Percent 3 5 6 2 3" xfId="9750" xr:uid="{DA95695D-6B1C-41D7-AF26-B47391EB375B}"/>
    <cellStyle name="Percent 3 5 6 2 3 2" xfId="9751" xr:uid="{1E8B2E78-BF22-4D77-B52D-0F4497169201}"/>
    <cellStyle name="Percent 3 5 6 2 4" xfId="9752" xr:uid="{94144D0B-3A7F-48B6-A1FE-550CD9021DF1}"/>
    <cellStyle name="Percent 3 5 6 2 5" xfId="9753" xr:uid="{0BA10091-3B26-4253-9EE4-80385119F52D}"/>
    <cellStyle name="Percent 3 5 6 3" xfId="9754" xr:uid="{621561AA-9EFC-46E4-B5CC-37A75C01AFFA}"/>
    <cellStyle name="Percent 3 5 6 3 2" xfId="9755" xr:uid="{C9ECBBC3-7F9E-4EA0-8048-134889A163F7}"/>
    <cellStyle name="Percent 3 5 6 3 2 2" xfId="9756" xr:uid="{1861E771-1922-4C4A-99E1-EE8587644C19}"/>
    <cellStyle name="Percent 3 5 6 3 3" xfId="9757" xr:uid="{5F118A2A-3A37-4DCD-A712-85791B9F994A}"/>
    <cellStyle name="Percent 3 5 6 3 3 2" xfId="9758" xr:uid="{18DA0350-E8BA-4C9F-865C-EFABD163B087}"/>
    <cellStyle name="Percent 3 5 6 3 4" xfId="9759" xr:uid="{69FE612D-C595-43DB-B9D4-9A60D60CB74A}"/>
    <cellStyle name="Percent 3 5 6 4" xfId="9760" xr:uid="{F7829BFF-F10A-4B15-8A6D-0142D4A0461A}"/>
    <cellStyle name="Percent 3 5 6 4 2" xfId="9761" xr:uid="{016150DD-2A58-49FA-B7DC-6B6747B0C62F}"/>
    <cellStyle name="Percent 3 5 6 4 2 2" xfId="9762" xr:uid="{24D05008-780F-49A8-B368-403BEFF26078}"/>
    <cellStyle name="Percent 3 5 6 4 3" xfId="9763" xr:uid="{2B9FA903-53FE-4898-A957-E4B017CEC28C}"/>
    <cellStyle name="Percent 3 5 6 4 3 2" xfId="9764" xr:uid="{582BBE6A-098A-4096-AC52-D35DFA921CD0}"/>
    <cellStyle name="Percent 3 5 6 4 4" xfId="9765" xr:uid="{6A01F5DE-0661-4A0D-8588-38E2DD064DE4}"/>
    <cellStyle name="Percent 3 5 6 5" xfId="9766" xr:uid="{7326693F-FF1E-40DC-A306-8A3C9BD2DAAC}"/>
    <cellStyle name="Percent 3 5 6 5 2" xfId="9767" xr:uid="{85219B61-6AA5-49AD-81AC-481F1D90EC1D}"/>
    <cellStyle name="Percent 3 5 6 5 2 2" xfId="9768" xr:uid="{054E49E3-1B2F-4B79-BA8D-9E2BC348C7CC}"/>
    <cellStyle name="Percent 3 5 6 5 3" xfId="9769" xr:uid="{E6AC1BEF-AFB9-44A8-9B32-2FB9E2049F84}"/>
    <cellStyle name="Percent 3 5 6 5 3 2" xfId="9770" xr:uid="{71D1CD56-CC7E-40C3-9495-C5DDFC2E1528}"/>
    <cellStyle name="Percent 3 5 6 5 4" xfId="9771" xr:uid="{B4AA636A-ADCA-4858-8920-F43CB933EA36}"/>
    <cellStyle name="Percent 3 5 6 5 4 2" xfId="9772" xr:uid="{F2E9C0BD-4BC7-40FA-A6A6-28DCBE5075AA}"/>
    <cellStyle name="Percent 3 5 6 5 5" xfId="9773" xr:uid="{1F29ACA9-09C8-4C19-9F20-B436FAA28E08}"/>
    <cellStyle name="Percent 3 5 6 6" xfId="9774" xr:uid="{44387355-A876-4106-A8D7-1D4DD53AA401}"/>
    <cellStyle name="Percent 3 5 6 6 2" xfId="9775" xr:uid="{DA0DBDFD-41AF-4BA2-8139-5F638EE286F6}"/>
    <cellStyle name="Percent 3 5 6 6 2 2" xfId="9776" xr:uid="{218A5715-6BD1-41B3-ADDD-9A5012AB6880}"/>
    <cellStyle name="Percent 3 5 6 6 3" xfId="9777" xr:uid="{8C22B232-E900-4A7F-A377-E6BDCB05A92B}"/>
    <cellStyle name="Percent 3 5 6 6 3 2" xfId="9778" xr:uid="{90FEF136-2888-4BFC-B1A2-7527911912FC}"/>
    <cellStyle name="Percent 3 5 6 6 4" xfId="9779" xr:uid="{7DE66346-8627-424F-9774-85EB900A6544}"/>
    <cellStyle name="Percent 3 5 6 7" xfId="9780" xr:uid="{A973D2CF-B365-4C0C-ACCC-1A12C97454C1}"/>
    <cellStyle name="Percent 3 5 6 7 2" xfId="9781" xr:uid="{C04B0783-E3A7-4E2F-88D6-C3B817F37640}"/>
    <cellStyle name="Percent 3 5 6 8" xfId="9782" xr:uid="{B8663D57-9442-4D27-86E8-1E9A74CF33ED}"/>
    <cellStyle name="Percent 3 5 6 8 2" xfId="9783" xr:uid="{9344FBCE-8743-4F23-A62E-DC50685DD504}"/>
    <cellStyle name="Percent 3 5 6 9" xfId="9784" xr:uid="{ED3E2BC9-2ED4-4C03-BDC8-2195195EA23A}"/>
    <cellStyle name="Percent 3 5 6 9 2" xfId="9785" xr:uid="{1DA5C271-B363-4654-B7C0-1E53AA1FF28D}"/>
    <cellStyle name="Percent 3 5 7" xfId="5867" xr:uid="{7D77021B-760A-43EE-B93C-ADB87216F5A6}"/>
    <cellStyle name="Percent 3 5 7 10" xfId="9787" xr:uid="{1E61B464-684E-4987-9779-3ADC0DE52A51}"/>
    <cellStyle name="Percent 3 5 7 11" xfId="9788" xr:uid="{A7EB34E3-E168-40E2-88C1-77290B94F860}"/>
    <cellStyle name="Percent 3 5 7 12" xfId="9786" xr:uid="{EF907A5B-3D15-4FF1-B6B3-69F45C6AAD6A}"/>
    <cellStyle name="Percent 3 5 7 2" xfId="9789" xr:uid="{19236A83-6B60-4382-BF21-82CC23CA76CD}"/>
    <cellStyle name="Percent 3 5 7 2 2" xfId="9790" xr:uid="{42734D82-5EB8-435A-B7E6-4E08889BC49D}"/>
    <cellStyle name="Percent 3 5 7 2 2 2" xfId="9791" xr:uid="{40DB428B-B385-4EAC-9BCD-0A51A7A657E0}"/>
    <cellStyle name="Percent 3 5 7 2 3" xfId="9792" xr:uid="{6A5AF603-2190-43F3-B338-96A98A659437}"/>
    <cellStyle name="Percent 3 5 7 2 3 2" xfId="9793" xr:uid="{8D8BFA1B-DF05-4019-A0A6-E761CCD5C006}"/>
    <cellStyle name="Percent 3 5 7 2 4" xfId="9794" xr:uid="{D7426CC4-A111-4A11-A209-9DF36B00DA93}"/>
    <cellStyle name="Percent 3 5 7 2 5" xfId="9795" xr:uid="{C9D3536C-AF27-4525-B957-BC69EE09FE22}"/>
    <cellStyle name="Percent 3 5 7 3" xfId="9796" xr:uid="{E02F4C70-79BF-4E1D-A735-B3EB5EE8BD42}"/>
    <cellStyle name="Percent 3 5 7 3 2" xfId="9797" xr:uid="{16B85E21-674F-4CCE-BFA6-F3D5200A7D3B}"/>
    <cellStyle name="Percent 3 5 7 3 2 2" xfId="9798" xr:uid="{764C845E-BC10-4716-9EE3-1C1BFBE39964}"/>
    <cellStyle name="Percent 3 5 7 3 3" xfId="9799" xr:uid="{16FD4040-5675-4649-B776-1FAEACFC18C2}"/>
    <cellStyle name="Percent 3 5 7 3 3 2" xfId="9800" xr:uid="{7FFD3E60-C839-442A-AEAC-5EE6359AF91F}"/>
    <cellStyle name="Percent 3 5 7 3 4" xfId="9801" xr:uid="{A3D41EF0-E309-4AFB-B2A7-91750888F5D4}"/>
    <cellStyle name="Percent 3 5 7 4" xfId="9802" xr:uid="{457D50BB-E3A2-416B-9239-D0F9D73209E1}"/>
    <cellStyle name="Percent 3 5 7 4 2" xfId="9803" xr:uid="{17354D6D-3FFF-45C6-8AC8-9863EF36382D}"/>
    <cellStyle name="Percent 3 5 7 4 2 2" xfId="9804" xr:uid="{E3F36C54-BDE0-4496-B145-A1220689AA1F}"/>
    <cellStyle name="Percent 3 5 7 4 3" xfId="9805" xr:uid="{3C00D995-FDFB-40B8-8129-82B2D4E172FD}"/>
    <cellStyle name="Percent 3 5 7 4 3 2" xfId="9806" xr:uid="{BC5EE79A-76AD-4749-9625-C3918F4D764E}"/>
    <cellStyle name="Percent 3 5 7 4 4" xfId="9807" xr:uid="{2B6450EA-5FB3-4CCD-BB78-7FD28FAB5D4F}"/>
    <cellStyle name="Percent 3 5 7 5" xfId="9808" xr:uid="{589E3266-6341-49FB-B034-F3B4DE188AB6}"/>
    <cellStyle name="Percent 3 5 7 5 2" xfId="9809" xr:uid="{AA4564CC-C066-47F5-A9A3-035A4455F220}"/>
    <cellStyle name="Percent 3 5 7 5 2 2" xfId="9810" xr:uid="{15AF8698-F5F6-4E29-8822-B010AB18F49C}"/>
    <cellStyle name="Percent 3 5 7 5 3" xfId="9811" xr:uid="{DBF42999-4F06-422C-86ED-BA09AFF4A0E6}"/>
    <cellStyle name="Percent 3 5 7 5 3 2" xfId="9812" xr:uid="{45A4E172-8E96-4372-B07B-8680049AF7A3}"/>
    <cellStyle name="Percent 3 5 7 5 4" xfId="9813" xr:uid="{5D74DE22-DBCF-41A1-B1A0-BA96BDCABCFD}"/>
    <cellStyle name="Percent 3 5 7 5 4 2" xfId="9814" xr:uid="{038F45E5-47DB-40EA-B1EE-D2C9AC3F3EA3}"/>
    <cellStyle name="Percent 3 5 7 5 5" xfId="9815" xr:uid="{B87C49E7-F30F-44AE-BB9D-9EE76A220B10}"/>
    <cellStyle name="Percent 3 5 7 6" xfId="9816" xr:uid="{3C224E1A-A9C5-414E-A949-EB339F463AE3}"/>
    <cellStyle name="Percent 3 5 7 6 2" xfId="9817" xr:uid="{12F6512B-42E4-413C-A985-91A02063EF5C}"/>
    <cellStyle name="Percent 3 5 7 6 2 2" xfId="9818" xr:uid="{41A2B595-1ED7-4A3C-888D-95662C35B61B}"/>
    <cellStyle name="Percent 3 5 7 6 3" xfId="9819" xr:uid="{1EA2C6FB-B7B1-4211-9CC2-E40EE6ED83A8}"/>
    <cellStyle name="Percent 3 5 7 6 3 2" xfId="9820" xr:uid="{FC4793F7-EFE0-425C-ACA9-8B85FFFE748F}"/>
    <cellStyle name="Percent 3 5 7 6 4" xfId="9821" xr:uid="{695318B8-4E8A-465E-9A16-C619D5E053C8}"/>
    <cellStyle name="Percent 3 5 7 7" xfId="9822" xr:uid="{32D4A4F9-DD6A-4BDF-92F8-37B09F6521FF}"/>
    <cellStyle name="Percent 3 5 7 7 2" xfId="9823" xr:uid="{C0A4F281-3231-47AA-99DA-23605B8905AB}"/>
    <cellStyle name="Percent 3 5 7 8" xfId="9824" xr:uid="{26F78A74-0186-46E1-98D4-FAB419E56A69}"/>
    <cellStyle name="Percent 3 5 7 8 2" xfId="9825" xr:uid="{F634F87F-36C2-4602-B59B-753823B374A5}"/>
    <cellStyle name="Percent 3 5 7 9" xfId="9826" xr:uid="{D17FCBD0-E3D5-4D2E-BA1E-86493464ADB4}"/>
    <cellStyle name="Percent 3 5 7 9 2" xfId="9827" xr:uid="{E50D0ADC-69FE-410E-92D1-FFE55013224D}"/>
    <cellStyle name="Percent 3 5 8" xfId="5868" xr:uid="{EABD7B97-9830-42B8-B95F-C88B724B88C5}"/>
    <cellStyle name="Percent 3 5 8 10" xfId="9829" xr:uid="{79C73E48-124E-4FDB-A115-A131183ECC03}"/>
    <cellStyle name="Percent 3 5 8 11" xfId="9830" xr:uid="{D0CB8712-E86D-4CEA-A547-B078F8FC9A78}"/>
    <cellStyle name="Percent 3 5 8 12" xfId="9828" xr:uid="{86478458-5236-4E76-B097-919A0AB02CC2}"/>
    <cellStyle name="Percent 3 5 8 2" xfId="9831" xr:uid="{94754FAA-20F4-49D0-B12D-5A33DBE9638E}"/>
    <cellStyle name="Percent 3 5 8 2 2" xfId="9832" xr:uid="{4AEC843A-E10C-4B51-86C6-D50A734704BB}"/>
    <cellStyle name="Percent 3 5 8 2 2 2" xfId="9833" xr:uid="{64B512EA-F010-4E0D-9F47-7749059156B9}"/>
    <cellStyle name="Percent 3 5 8 2 3" xfId="9834" xr:uid="{AF755952-864B-4243-A432-B05E930B2565}"/>
    <cellStyle name="Percent 3 5 8 2 3 2" xfId="9835" xr:uid="{BF4E3DCD-ADF9-497B-A666-378DF472F76A}"/>
    <cellStyle name="Percent 3 5 8 2 4" xfId="9836" xr:uid="{5A278B7C-A799-4450-AA30-40BA93C79864}"/>
    <cellStyle name="Percent 3 5 8 2 5" xfId="9837" xr:uid="{780D661A-B363-4E71-8D78-BAE5B9D18E7C}"/>
    <cellStyle name="Percent 3 5 8 3" xfId="9838" xr:uid="{788C24EF-E1DD-4221-B67E-58318959CF8F}"/>
    <cellStyle name="Percent 3 5 8 3 2" xfId="9839" xr:uid="{2E15C57A-D73C-495A-9CED-D7A718C589BC}"/>
    <cellStyle name="Percent 3 5 8 3 2 2" xfId="9840" xr:uid="{87561115-490F-4F2A-B3C1-680BB88317DF}"/>
    <cellStyle name="Percent 3 5 8 3 3" xfId="9841" xr:uid="{A6C2D88F-DEFF-4DAC-BE3D-C57E679078E1}"/>
    <cellStyle name="Percent 3 5 8 3 3 2" xfId="9842" xr:uid="{5E22FC3D-15CB-4E33-9963-41D845A8901F}"/>
    <cellStyle name="Percent 3 5 8 3 4" xfId="9843" xr:uid="{EE475FEA-09AE-4DE8-93F0-81E104F19A7F}"/>
    <cellStyle name="Percent 3 5 8 4" xfId="9844" xr:uid="{C7491F93-CDB5-4103-8E5E-294E8F963D80}"/>
    <cellStyle name="Percent 3 5 8 4 2" xfId="9845" xr:uid="{8E1DC2C8-4FD0-4C4F-8106-311A5B7CB532}"/>
    <cellStyle name="Percent 3 5 8 4 2 2" xfId="9846" xr:uid="{4362D0CC-C1E0-4F3A-8BD3-925E8D630CF2}"/>
    <cellStyle name="Percent 3 5 8 4 3" xfId="9847" xr:uid="{ACAEB73D-2D5E-40E7-98E4-D8DA4E6D0400}"/>
    <cellStyle name="Percent 3 5 8 4 3 2" xfId="9848" xr:uid="{769074A1-812C-4EFD-B4CD-6631A85641E4}"/>
    <cellStyle name="Percent 3 5 8 4 4" xfId="9849" xr:uid="{BFF316A4-B4F4-4B00-BC4C-CAC4ABD66156}"/>
    <cellStyle name="Percent 3 5 8 5" xfId="9850" xr:uid="{AC39A2E6-D7E0-42D4-8A1D-C9A824A40765}"/>
    <cellStyle name="Percent 3 5 8 5 2" xfId="9851" xr:uid="{DDDB362B-92F0-4D21-83BC-B744BF73C84B}"/>
    <cellStyle name="Percent 3 5 8 5 2 2" xfId="9852" xr:uid="{F25D9300-90D6-4930-A77C-3CBAF0D2EED6}"/>
    <cellStyle name="Percent 3 5 8 5 3" xfId="9853" xr:uid="{97AB0969-36F3-4B9F-9FE4-5411F0BA4371}"/>
    <cellStyle name="Percent 3 5 8 5 3 2" xfId="9854" xr:uid="{5A37966F-246A-45F8-ACEA-7174216A2002}"/>
    <cellStyle name="Percent 3 5 8 5 4" xfId="9855" xr:uid="{6AC69D68-D2B0-4949-803A-F4880D18D746}"/>
    <cellStyle name="Percent 3 5 8 5 4 2" xfId="9856" xr:uid="{834588F6-2F92-4E14-91AB-5D1EA9EA8A84}"/>
    <cellStyle name="Percent 3 5 8 5 5" xfId="9857" xr:uid="{81F0556F-DDAF-442D-AC38-0D54DF10DD38}"/>
    <cellStyle name="Percent 3 5 8 6" xfId="9858" xr:uid="{48E302AF-1F3F-4FB3-BD35-2FBAE943DDDC}"/>
    <cellStyle name="Percent 3 5 8 6 2" xfId="9859" xr:uid="{D584DF63-52A5-4CEF-991A-8891C72A865D}"/>
    <cellStyle name="Percent 3 5 8 6 2 2" xfId="9860" xr:uid="{148CDD38-521C-4E4B-8B89-B47E319B929F}"/>
    <cellStyle name="Percent 3 5 8 6 3" xfId="9861" xr:uid="{F7E0245B-297C-4529-AF50-DBC1A5132494}"/>
    <cellStyle name="Percent 3 5 8 6 3 2" xfId="9862" xr:uid="{83C22932-A0A5-4107-901F-C8C0838228C3}"/>
    <cellStyle name="Percent 3 5 8 6 4" xfId="9863" xr:uid="{77972334-DEC6-4D0E-8964-D79ADB872F10}"/>
    <cellStyle name="Percent 3 5 8 7" xfId="9864" xr:uid="{823B746E-20E4-4C88-A289-77BADC509657}"/>
    <cellStyle name="Percent 3 5 8 7 2" xfId="9865" xr:uid="{86128A70-6A0F-4BC2-8BDD-1F11801C8E78}"/>
    <cellStyle name="Percent 3 5 8 8" xfId="9866" xr:uid="{F9C9E156-9F2C-44FF-9FC2-18938B0585B0}"/>
    <cellStyle name="Percent 3 5 8 8 2" xfId="9867" xr:uid="{0CC1E41F-251C-415A-9C92-AD2843396C03}"/>
    <cellStyle name="Percent 3 5 8 9" xfId="9868" xr:uid="{5FD1C58F-B947-4516-89ED-CDE803131730}"/>
    <cellStyle name="Percent 3 5 8 9 2" xfId="9869" xr:uid="{E2F7DB63-301A-4216-BACF-DA6B958E635D}"/>
    <cellStyle name="Percent 3 5 9" xfId="5869" xr:uid="{2C510CA1-BB03-44AC-8512-BFE5DF67EF36}"/>
    <cellStyle name="Percent 3 5 9 10" xfId="9871" xr:uid="{1FD6DCB4-A67E-4D6D-81DD-E9F087FD18B3}"/>
    <cellStyle name="Percent 3 5 9 11" xfId="9872" xr:uid="{D3B22CE3-2B89-4B15-8004-FC6CBCD38C4E}"/>
    <cellStyle name="Percent 3 5 9 12" xfId="9870" xr:uid="{FF819F8B-26D6-4ED9-BBC0-0AE43940ED7E}"/>
    <cellStyle name="Percent 3 5 9 2" xfId="9873" xr:uid="{62D0A7FA-5719-4ED3-AACE-E0D6AB35A3C2}"/>
    <cellStyle name="Percent 3 5 9 2 2" xfId="9874" xr:uid="{1E1F97A1-60F1-4362-A648-7973C1048983}"/>
    <cellStyle name="Percent 3 5 9 2 2 2" xfId="9875" xr:uid="{99648DA6-CD95-4DF6-8C27-F7CE198B999E}"/>
    <cellStyle name="Percent 3 5 9 2 3" xfId="9876" xr:uid="{461759F9-EC11-4FB4-B7AE-E3DF38DD92A0}"/>
    <cellStyle name="Percent 3 5 9 2 3 2" xfId="9877" xr:uid="{5FA91637-C22E-452D-A231-59DB29E781E6}"/>
    <cellStyle name="Percent 3 5 9 2 4" xfId="9878" xr:uid="{E17E38AE-706C-47B8-9A41-F725E757AA6D}"/>
    <cellStyle name="Percent 3 5 9 2 5" xfId="9879" xr:uid="{A693EB66-C7C0-43F0-B5AB-440270CA10EE}"/>
    <cellStyle name="Percent 3 5 9 3" xfId="9880" xr:uid="{983E249D-A118-4B74-AE26-6F100BA6CBF7}"/>
    <cellStyle name="Percent 3 5 9 3 2" xfId="9881" xr:uid="{83BA551D-3D3C-49B8-B0E0-1995B95274A1}"/>
    <cellStyle name="Percent 3 5 9 3 2 2" xfId="9882" xr:uid="{38FC502A-1662-4705-895A-41D783947222}"/>
    <cellStyle name="Percent 3 5 9 3 3" xfId="9883" xr:uid="{1D8C5696-1788-4920-9E27-9D3EABB79130}"/>
    <cellStyle name="Percent 3 5 9 3 3 2" xfId="9884" xr:uid="{E934177D-ABCA-4EAD-BC82-144B1101F53F}"/>
    <cellStyle name="Percent 3 5 9 3 4" xfId="9885" xr:uid="{2B1DE692-23F4-4D39-B6B0-90507DD1F0C8}"/>
    <cellStyle name="Percent 3 5 9 4" xfId="9886" xr:uid="{47D29AFF-E0D9-469E-93DE-2FA63C9809D4}"/>
    <cellStyle name="Percent 3 5 9 4 2" xfId="9887" xr:uid="{EBB46CEB-42F3-4BDC-B4D8-223932E62047}"/>
    <cellStyle name="Percent 3 5 9 4 2 2" xfId="9888" xr:uid="{8A04442D-6B01-4C2D-84AE-91590BBA212A}"/>
    <cellStyle name="Percent 3 5 9 4 3" xfId="9889" xr:uid="{B0903AC4-DCB5-42CD-8A2A-DB603155FB8F}"/>
    <cellStyle name="Percent 3 5 9 4 3 2" xfId="9890" xr:uid="{F1925738-F144-4C40-B03C-459DEA6FFD5C}"/>
    <cellStyle name="Percent 3 5 9 4 4" xfId="9891" xr:uid="{6AD3E173-87CD-44F2-AA65-3244F7147889}"/>
    <cellStyle name="Percent 3 5 9 5" xfId="9892" xr:uid="{AED65AF2-4E5F-4AF2-A20A-4228BCA22F78}"/>
    <cellStyle name="Percent 3 5 9 5 2" xfId="9893" xr:uid="{5E4BEF72-904E-428F-9277-8CF546FADC52}"/>
    <cellStyle name="Percent 3 5 9 5 2 2" xfId="9894" xr:uid="{3BE2F25E-E4D4-4B41-B6F3-A97DF5D04282}"/>
    <cellStyle name="Percent 3 5 9 5 3" xfId="9895" xr:uid="{76AA2526-73F9-45D4-B7B1-9C0B53146593}"/>
    <cellStyle name="Percent 3 5 9 5 3 2" xfId="9896" xr:uid="{FCC66AB0-614B-4E33-89C2-6DA7DD5E6BFC}"/>
    <cellStyle name="Percent 3 5 9 5 4" xfId="9897" xr:uid="{96BFD930-A9A3-45E6-BA70-BAC12E9552A4}"/>
    <cellStyle name="Percent 3 5 9 5 4 2" xfId="9898" xr:uid="{5E23DB3F-67E2-4DDC-8429-1E46D1FA3043}"/>
    <cellStyle name="Percent 3 5 9 5 5" xfId="9899" xr:uid="{7B7F71D3-C418-4170-A0D5-46EDDC7258B9}"/>
    <cellStyle name="Percent 3 5 9 6" xfId="9900" xr:uid="{051109B7-EC78-40B4-987B-50BA76CFD8AC}"/>
    <cellStyle name="Percent 3 5 9 6 2" xfId="9901" xr:uid="{227C2443-A48A-47E3-AD48-FDF435B2650C}"/>
    <cellStyle name="Percent 3 5 9 6 2 2" xfId="9902" xr:uid="{AD9842FE-799C-4136-A16A-3AE2CE8DDF1D}"/>
    <cellStyle name="Percent 3 5 9 6 3" xfId="9903" xr:uid="{3360EFC9-4EB6-4E52-AD30-DC5674767E47}"/>
    <cellStyle name="Percent 3 5 9 6 3 2" xfId="9904" xr:uid="{CE4ACB6E-5948-4917-89CF-8105CA46F298}"/>
    <cellStyle name="Percent 3 5 9 6 4" xfId="9905" xr:uid="{94A7955D-64DA-4AC5-9FB4-0CC0B46EF45F}"/>
    <cellStyle name="Percent 3 5 9 7" xfId="9906" xr:uid="{09ED174A-72FF-44F9-A854-E7358E241923}"/>
    <cellStyle name="Percent 3 5 9 7 2" xfId="9907" xr:uid="{B93FB1CF-FAAB-4862-8979-AC4A34803978}"/>
    <cellStyle name="Percent 3 5 9 8" xfId="9908" xr:uid="{EB24DE87-5706-4422-B98F-36E4F0178B77}"/>
    <cellStyle name="Percent 3 5 9 8 2" xfId="9909" xr:uid="{4ED3E326-6F0C-4757-99F0-4BD6BD965A06}"/>
    <cellStyle name="Percent 3 5 9 9" xfId="9910" xr:uid="{A32BA0A7-BC09-4328-B447-24AB397913AA}"/>
    <cellStyle name="Percent 3 5 9 9 2" xfId="9911" xr:uid="{4DBCDCE9-1E28-4FAA-B6F4-BE68FC267A3D}"/>
    <cellStyle name="Percent 3 6" xfId="3293" xr:uid="{D57D83E6-83C3-4125-8459-768D8278339F}"/>
    <cellStyle name="Percent 3 6 10" xfId="5870" xr:uid="{DBD07F57-01D1-43B5-B61A-CBD7FCF3207D}"/>
    <cellStyle name="Percent 3 6 10 10" xfId="9914" xr:uid="{83BBC04A-7525-424E-B59F-DD9414B1A593}"/>
    <cellStyle name="Percent 3 6 10 11" xfId="9915" xr:uid="{B20C7045-95A6-4917-AA86-A0113575AA9F}"/>
    <cellStyle name="Percent 3 6 10 12" xfId="9913" xr:uid="{22A3F4B2-C4AD-456E-A802-0939223CEC13}"/>
    <cellStyle name="Percent 3 6 10 2" xfId="9916" xr:uid="{BB6E0BB3-AF5B-4CF2-9428-33869FEAB855}"/>
    <cellStyle name="Percent 3 6 10 2 2" xfId="9917" xr:uid="{99714C33-B753-4908-AB2C-116F62E03E2E}"/>
    <cellStyle name="Percent 3 6 10 2 2 2" xfId="9918" xr:uid="{3738CC9B-B62D-4AB5-A974-1A217E2182F3}"/>
    <cellStyle name="Percent 3 6 10 2 3" xfId="9919" xr:uid="{5AE5C9BA-88D3-4D6D-B194-8C1BE6AC35CD}"/>
    <cellStyle name="Percent 3 6 10 2 3 2" xfId="9920" xr:uid="{CC3BE152-4B35-4EBF-A3E1-03E4552B1A81}"/>
    <cellStyle name="Percent 3 6 10 2 4" xfId="9921" xr:uid="{B2A69B00-80CD-422B-BC84-064505375D4B}"/>
    <cellStyle name="Percent 3 6 10 2 5" xfId="9922" xr:uid="{1FBC3843-5B20-4FAF-80D9-A842EBE82A4C}"/>
    <cellStyle name="Percent 3 6 10 3" xfId="9923" xr:uid="{1DC7C50A-7199-4AF3-81CC-3A529AB90C6D}"/>
    <cellStyle name="Percent 3 6 10 3 2" xfId="9924" xr:uid="{4B62623C-EF86-402D-BB57-78A1A96EB92C}"/>
    <cellStyle name="Percent 3 6 10 3 2 2" xfId="9925" xr:uid="{511F1DCD-38E1-4F8F-AA34-F37734966829}"/>
    <cellStyle name="Percent 3 6 10 3 3" xfId="9926" xr:uid="{0D7A10F9-28E6-49EB-86B1-D7EB1FF8F7CA}"/>
    <cellStyle name="Percent 3 6 10 3 3 2" xfId="9927" xr:uid="{7AAABD19-8D3C-433A-BFE6-C494440904FD}"/>
    <cellStyle name="Percent 3 6 10 3 4" xfId="9928" xr:uid="{9413F492-CEAE-4D28-ADD6-84F77BA2B41D}"/>
    <cellStyle name="Percent 3 6 10 4" xfId="9929" xr:uid="{F1CE3C0B-E6E1-41CA-B1BC-EDDA3768FD10}"/>
    <cellStyle name="Percent 3 6 10 4 2" xfId="9930" xr:uid="{868A50B4-7E32-42AA-B559-8BB187A3BEAB}"/>
    <cellStyle name="Percent 3 6 10 4 2 2" xfId="9931" xr:uid="{2F19C08E-1E1C-4D5D-8555-779F384770E8}"/>
    <cellStyle name="Percent 3 6 10 4 3" xfId="9932" xr:uid="{4BC4150D-AE6C-45B6-A521-8A575E1B511D}"/>
    <cellStyle name="Percent 3 6 10 4 3 2" xfId="9933" xr:uid="{D7C4E266-9A01-426B-BCD5-B11CB3EC73A7}"/>
    <cellStyle name="Percent 3 6 10 4 4" xfId="9934" xr:uid="{12570AD0-CE4E-47FF-99D6-28BE545C6A9E}"/>
    <cellStyle name="Percent 3 6 10 5" xfId="9935" xr:uid="{C4BB5823-C476-4164-9E2D-D5BA20E04794}"/>
    <cellStyle name="Percent 3 6 10 5 2" xfId="9936" xr:uid="{8F75FCCB-524F-49A3-86AF-F7BC45A97065}"/>
    <cellStyle name="Percent 3 6 10 5 2 2" xfId="9937" xr:uid="{25EB13C1-8948-4FA6-9027-CDC6FC051609}"/>
    <cellStyle name="Percent 3 6 10 5 3" xfId="9938" xr:uid="{DABFFDD4-3597-4F4E-9448-EA831478AF12}"/>
    <cellStyle name="Percent 3 6 10 5 3 2" xfId="9939" xr:uid="{BD7C97B2-3CB9-4A82-879A-3FD02FAB9DF1}"/>
    <cellStyle name="Percent 3 6 10 5 4" xfId="9940" xr:uid="{74BAA215-CF01-447F-B0FD-9EC1D7887E43}"/>
    <cellStyle name="Percent 3 6 10 5 4 2" xfId="9941" xr:uid="{89AA5252-9105-4E30-A380-7F7B6CECDB00}"/>
    <cellStyle name="Percent 3 6 10 5 5" xfId="9942" xr:uid="{D6D99B47-1181-4CE0-9607-425F5B563130}"/>
    <cellStyle name="Percent 3 6 10 6" xfId="9943" xr:uid="{42300BA7-5B48-4CD4-819B-C8C7D199A683}"/>
    <cellStyle name="Percent 3 6 10 6 2" xfId="9944" xr:uid="{88CC7024-746C-45F3-93F5-AFF763BD78E8}"/>
    <cellStyle name="Percent 3 6 10 6 2 2" xfId="9945" xr:uid="{173319CD-05A5-446C-93E5-F26BAD2A75E1}"/>
    <cellStyle name="Percent 3 6 10 6 3" xfId="9946" xr:uid="{E854E7AB-8B5E-48DA-A23C-216C5A157C78}"/>
    <cellStyle name="Percent 3 6 10 6 3 2" xfId="9947" xr:uid="{D2BF9DFF-3BB3-4316-BDEF-6270B8F10E81}"/>
    <cellStyle name="Percent 3 6 10 6 4" xfId="9948" xr:uid="{AADE74CB-F61F-47FC-8BA8-306C118EEEE1}"/>
    <cellStyle name="Percent 3 6 10 7" xfId="9949" xr:uid="{8E0BCE49-4FB6-4CAD-950F-5E1F6C082281}"/>
    <cellStyle name="Percent 3 6 10 7 2" xfId="9950" xr:uid="{80C9CB5A-CBF2-4404-B2D4-53ECBF52883D}"/>
    <cellStyle name="Percent 3 6 10 8" xfId="9951" xr:uid="{0DFF76B4-615E-4B33-9BC1-B134C6FD6855}"/>
    <cellStyle name="Percent 3 6 10 8 2" xfId="9952" xr:uid="{D0F37665-7D85-4DA5-BB89-F443C32F3991}"/>
    <cellStyle name="Percent 3 6 10 9" xfId="9953" xr:uid="{3DA072DF-20CA-446C-BB73-832D03062F34}"/>
    <cellStyle name="Percent 3 6 10 9 2" xfId="9954" xr:uid="{43EB79EF-CB54-4150-B4CA-828535B6B5E0}"/>
    <cellStyle name="Percent 3 6 11" xfId="5871" xr:uid="{1EDA5B5A-F785-45E9-877D-08CEDF3699F3}"/>
    <cellStyle name="Percent 3 6 11 10" xfId="9956" xr:uid="{992A31FF-EFF7-4572-BB0C-D2241B8BF71A}"/>
    <cellStyle name="Percent 3 6 11 11" xfId="9957" xr:uid="{36DA5B9D-04BC-4B65-A67A-40D1CACA53F1}"/>
    <cellStyle name="Percent 3 6 11 12" xfId="9955" xr:uid="{5D14235E-5A0A-4358-A059-1E7844682457}"/>
    <cellStyle name="Percent 3 6 11 2" xfId="9958" xr:uid="{62C2B261-80F9-4EFB-AD7B-5E8057346C7D}"/>
    <cellStyle name="Percent 3 6 11 2 2" xfId="9959" xr:uid="{599F7C3A-F2CB-428C-8C57-8AD46F047FAC}"/>
    <cellStyle name="Percent 3 6 11 2 2 2" xfId="9960" xr:uid="{946DB8A4-C8EB-4CEC-9840-8E6B47F297C8}"/>
    <cellStyle name="Percent 3 6 11 2 3" xfId="9961" xr:uid="{E1A3F046-C313-459A-B6E9-3696FE14830F}"/>
    <cellStyle name="Percent 3 6 11 2 3 2" xfId="9962" xr:uid="{C8FFA343-9397-4EC1-9EA8-3558861134E1}"/>
    <cellStyle name="Percent 3 6 11 2 4" xfId="9963" xr:uid="{7512F0D1-7FE3-4A42-B849-201A2C46C1AC}"/>
    <cellStyle name="Percent 3 6 11 2 5" xfId="9964" xr:uid="{AD0CD0C9-2C18-4860-A380-1323750DDC07}"/>
    <cellStyle name="Percent 3 6 11 3" xfId="9965" xr:uid="{2D9CEA9B-20F6-4B5E-BABB-3C1E447351D4}"/>
    <cellStyle name="Percent 3 6 11 3 2" xfId="9966" xr:uid="{1603A63C-82A5-4363-BD70-E0582F38F5B1}"/>
    <cellStyle name="Percent 3 6 11 3 2 2" xfId="9967" xr:uid="{44D4CE51-937E-4FD8-91D7-2A250E842F83}"/>
    <cellStyle name="Percent 3 6 11 3 3" xfId="9968" xr:uid="{FD43FC04-EB9F-4D3E-9F75-7030CBD9EF25}"/>
    <cellStyle name="Percent 3 6 11 3 3 2" xfId="9969" xr:uid="{CDC2E80A-713E-4E0A-AAB8-32D8F4153840}"/>
    <cellStyle name="Percent 3 6 11 3 4" xfId="9970" xr:uid="{88986923-9657-4ABD-B432-BC08B4C01513}"/>
    <cellStyle name="Percent 3 6 11 4" xfId="9971" xr:uid="{78E64EAE-35DD-4D8E-971E-9BC6D34CD56B}"/>
    <cellStyle name="Percent 3 6 11 4 2" xfId="9972" xr:uid="{28257A5A-9A69-44A5-8912-09BC1BD6672B}"/>
    <cellStyle name="Percent 3 6 11 4 2 2" xfId="9973" xr:uid="{6CE30E4B-B906-4804-84D3-3B63D90E1ED5}"/>
    <cellStyle name="Percent 3 6 11 4 3" xfId="9974" xr:uid="{4EFA2CDB-0A13-47D1-9290-5BB5C80554E0}"/>
    <cellStyle name="Percent 3 6 11 4 3 2" xfId="9975" xr:uid="{05F4F500-39C1-417A-8DBC-B9DA38E858E3}"/>
    <cellStyle name="Percent 3 6 11 4 4" xfId="9976" xr:uid="{0374834F-8A06-4E56-AAB5-E1A3F242DC20}"/>
    <cellStyle name="Percent 3 6 11 5" xfId="9977" xr:uid="{02454085-1922-4592-9D3B-6A4BDD5AEEA0}"/>
    <cellStyle name="Percent 3 6 11 5 2" xfId="9978" xr:uid="{BCB4CE61-C3CF-4C56-8F5B-873EA5F975AB}"/>
    <cellStyle name="Percent 3 6 11 5 2 2" xfId="9979" xr:uid="{BA24B3E5-89A7-4A1F-9DE6-DE7868ABF974}"/>
    <cellStyle name="Percent 3 6 11 5 3" xfId="9980" xr:uid="{74A93F10-C1AD-4337-8517-979B3AFC60A9}"/>
    <cellStyle name="Percent 3 6 11 5 3 2" xfId="9981" xr:uid="{11672CF3-E45A-4E03-BAF3-D169FEA9EFE4}"/>
    <cellStyle name="Percent 3 6 11 5 4" xfId="9982" xr:uid="{E9E1A1BA-687C-4185-9C88-80CD54D788BE}"/>
    <cellStyle name="Percent 3 6 11 5 4 2" xfId="9983" xr:uid="{EFEBA734-FB92-445E-977A-BA0486B520ED}"/>
    <cellStyle name="Percent 3 6 11 5 5" xfId="9984" xr:uid="{9F59FD2B-50E9-4692-917E-10EC937E5329}"/>
    <cellStyle name="Percent 3 6 11 6" xfId="9985" xr:uid="{32D264AE-2B47-445D-B890-44A725502582}"/>
    <cellStyle name="Percent 3 6 11 6 2" xfId="9986" xr:uid="{F1C2EE24-4464-4AF2-A725-74D7E83F0887}"/>
    <cellStyle name="Percent 3 6 11 6 2 2" xfId="9987" xr:uid="{54BCA814-45A6-460C-838F-8BDE7B94E7CB}"/>
    <cellStyle name="Percent 3 6 11 6 3" xfId="9988" xr:uid="{E3533775-DD61-4B0D-8F8E-B5C83FCEDE43}"/>
    <cellStyle name="Percent 3 6 11 6 3 2" xfId="9989" xr:uid="{8F1FD503-70D3-41E4-8022-8598B72E8C2D}"/>
    <cellStyle name="Percent 3 6 11 6 4" xfId="9990" xr:uid="{6FE67AA7-1329-40EF-90F2-0D9A818F1AB6}"/>
    <cellStyle name="Percent 3 6 11 7" xfId="9991" xr:uid="{E54C83FC-BEC5-4363-84D0-0A8E73341145}"/>
    <cellStyle name="Percent 3 6 11 7 2" xfId="9992" xr:uid="{1F34CB15-1E87-481F-84F0-D8C0F4D32E3F}"/>
    <cellStyle name="Percent 3 6 11 8" xfId="9993" xr:uid="{DCF6D008-B99E-4EF7-ABDA-7D5F1764BA81}"/>
    <cellStyle name="Percent 3 6 11 8 2" xfId="9994" xr:uid="{23C2BAE1-5852-40D3-BD5B-347A1F2480AC}"/>
    <cellStyle name="Percent 3 6 11 9" xfId="9995" xr:uid="{E6220253-DB38-43BE-9EE0-6A8141A3730D}"/>
    <cellStyle name="Percent 3 6 11 9 2" xfId="9996" xr:uid="{2D24416B-35A2-4C5D-9B42-764F346D94D4}"/>
    <cellStyle name="Percent 3 6 12" xfId="5872" xr:uid="{DE26F042-262D-4F94-ABBB-97B68F4A9D05}"/>
    <cellStyle name="Percent 3 6 12 10" xfId="9998" xr:uid="{21F37273-BC21-4999-B788-AEC986086C0C}"/>
    <cellStyle name="Percent 3 6 12 11" xfId="9999" xr:uid="{26624796-8E3D-4FF4-9C70-607B1E35D647}"/>
    <cellStyle name="Percent 3 6 12 12" xfId="9997" xr:uid="{D7CDBA9B-A63F-4A42-82D6-9B55CBB32BC3}"/>
    <cellStyle name="Percent 3 6 12 2" xfId="10000" xr:uid="{E521D083-5B99-43D6-A4D0-F00E120EE0EE}"/>
    <cellStyle name="Percent 3 6 12 2 2" xfId="10001" xr:uid="{B0FB514D-5A4C-48B0-9D5A-6C940A75A222}"/>
    <cellStyle name="Percent 3 6 12 2 2 2" xfId="10002" xr:uid="{FFE98687-19BC-4143-931E-2BB24BA92306}"/>
    <cellStyle name="Percent 3 6 12 2 3" xfId="10003" xr:uid="{7D8B07A5-9C60-4BBF-8ED1-7852926A747B}"/>
    <cellStyle name="Percent 3 6 12 2 3 2" xfId="10004" xr:uid="{DBF0D87B-8821-4164-B99C-15B41DF327FE}"/>
    <cellStyle name="Percent 3 6 12 2 4" xfId="10005" xr:uid="{A549B963-42A4-4990-90BE-6903C6FD071C}"/>
    <cellStyle name="Percent 3 6 12 2 5" xfId="10006" xr:uid="{84C45B1C-F20E-4438-A40A-96C640D5B620}"/>
    <cellStyle name="Percent 3 6 12 3" xfId="10007" xr:uid="{98688C05-5398-492F-838C-AAA0DA77E931}"/>
    <cellStyle name="Percent 3 6 12 3 2" xfId="10008" xr:uid="{80CEB7F4-9EF0-42FA-AECF-6608BCF5ACBF}"/>
    <cellStyle name="Percent 3 6 12 3 2 2" xfId="10009" xr:uid="{E544B20C-F005-445B-B2B3-97B5D106AFC5}"/>
    <cellStyle name="Percent 3 6 12 3 3" xfId="10010" xr:uid="{212A5508-0C3D-498D-900E-CC798EF3D987}"/>
    <cellStyle name="Percent 3 6 12 3 3 2" xfId="10011" xr:uid="{1BD9195C-9E5E-4BF8-AD42-75EE5FC33F4F}"/>
    <cellStyle name="Percent 3 6 12 3 4" xfId="10012" xr:uid="{83F00624-AD2D-4105-BFD5-5000A17ABCCB}"/>
    <cellStyle name="Percent 3 6 12 4" xfId="10013" xr:uid="{203E2598-0565-4516-B164-649C34D3B8FC}"/>
    <cellStyle name="Percent 3 6 12 4 2" xfId="10014" xr:uid="{2CEAD8C1-B100-4B8D-9D27-3C52F6E72224}"/>
    <cellStyle name="Percent 3 6 12 4 2 2" xfId="10015" xr:uid="{0E601F12-0E6C-41A4-9539-3154368DE480}"/>
    <cellStyle name="Percent 3 6 12 4 3" xfId="10016" xr:uid="{62E092DF-F0D8-4939-AF7E-EBFC693B0A92}"/>
    <cellStyle name="Percent 3 6 12 4 3 2" xfId="10017" xr:uid="{7364FC95-ECF4-4330-8BA0-41072091B18C}"/>
    <cellStyle name="Percent 3 6 12 4 4" xfId="10018" xr:uid="{D500B6FA-3058-48F9-97E9-DA212B911733}"/>
    <cellStyle name="Percent 3 6 12 5" xfId="10019" xr:uid="{FD519012-A03D-4FEA-99AE-9E9DB9748C85}"/>
    <cellStyle name="Percent 3 6 12 5 2" xfId="10020" xr:uid="{FB104897-E34B-4D31-BEE5-0B2E2189BC89}"/>
    <cellStyle name="Percent 3 6 12 5 2 2" xfId="10021" xr:uid="{252A7B09-297D-4C3D-96CD-F307573FCFB0}"/>
    <cellStyle name="Percent 3 6 12 5 3" xfId="10022" xr:uid="{3BCD3301-C05B-4240-9995-BC8EACDB4B79}"/>
    <cellStyle name="Percent 3 6 12 5 3 2" xfId="10023" xr:uid="{070C52F8-55E6-4E46-9F09-0978E7534A98}"/>
    <cellStyle name="Percent 3 6 12 5 4" xfId="10024" xr:uid="{B11889FF-8CA0-43D7-A513-5359FF5A9992}"/>
    <cellStyle name="Percent 3 6 12 5 4 2" xfId="10025" xr:uid="{C0D6ED8C-3487-4224-A8F0-520083D1F336}"/>
    <cellStyle name="Percent 3 6 12 5 5" xfId="10026" xr:uid="{7CED6A85-BC3E-487A-B64C-3FA1F2179E0F}"/>
    <cellStyle name="Percent 3 6 12 6" xfId="10027" xr:uid="{4E74AE1A-8D4B-4A6B-9F5F-6E4D5190983A}"/>
    <cellStyle name="Percent 3 6 12 6 2" xfId="10028" xr:uid="{DADAC721-0A0F-4CEB-8620-89A0E096A790}"/>
    <cellStyle name="Percent 3 6 12 6 2 2" xfId="10029" xr:uid="{DE4291EA-8D39-4AC3-B6D5-9E85BF0B05C8}"/>
    <cellStyle name="Percent 3 6 12 6 3" xfId="10030" xr:uid="{B9282E18-AFFF-420A-97F9-BD6E71060C74}"/>
    <cellStyle name="Percent 3 6 12 6 3 2" xfId="10031" xr:uid="{ED40C5F8-8D79-4906-856E-421CABF592B4}"/>
    <cellStyle name="Percent 3 6 12 6 4" xfId="10032" xr:uid="{8AB7D56D-9FCF-4817-ACCE-1733776CF18E}"/>
    <cellStyle name="Percent 3 6 12 7" xfId="10033" xr:uid="{8B3F4C32-2D3C-4FFB-9218-0BDA4B84764A}"/>
    <cellStyle name="Percent 3 6 12 7 2" xfId="10034" xr:uid="{985E1267-7A54-45D1-8EA5-35E890C6EFEA}"/>
    <cellStyle name="Percent 3 6 12 8" xfId="10035" xr:uid="{2B64DA0E-2EDB-48CF-895F-1473C4DDF2FF}"/>
    <cellStyle name="Percent 3 6 12 8 2" xfId="10036" xr:uid="{681DB40E-EF59-4CC3-B426-D4CA188513A8}"/>
    <cellStyle name="Percent 3 6 12 9" xfId="10037" xr:uid="{E32EDBDD-D0E7-441B-9CFA-849118955BA2}"/>
    <cellStyle name="Percent 3 6 12 9 2" xfId="10038" xr:uid="{BD430920-91FA-481A-8F3B-7F3690FE582C}"/>
    <cellStyle name="Percent 3 6 13" xfId="5873" xr:uid="{07FA873E-59A1-4B0D-9EE3-286F2A3C619C}"/>
    <cellStyle name="Percent 3 6 13 10" xfId="10040" xr:uid="{F31B2D3D-3A36-4C8C-BC5F-B5941A406298}"/>
    <cellStyle name="Percent 3 6 13 11" xfId="10041" xr:uid="{CC37A6E3-6554-484E-9EF7-2EDC0AE22A74}"/>
    <cellStyle name="Percent 3 6 13 12" xfId="10039" xr:uid="{207B179C-4F27-490D-9466-20A503A90610}"/>
    <cellStyle name="Percent 3 6 13 2" xfId="10042" xr:uid="{3D8012F0-C330-4209-AAED-BA78C862D850}"/>
    <cellStyle name="Percent 3 6 13 2 2" xfId="10043" xr:uid="{3B5B13B1-BE5D-4C3D-9E48-966537F76082}"/>
    <cellStyle name="Percent 3 6 13 2 2 2" xfId="10044" xr:uid="{06211135-FAE1-4E47-BC71-EADB6A39F47D}"/>
    <cellStyle name="Percent 3 6 13 2 3" xfId="10045" xr:uid="{98B58296-0F55-4759-A7AF-49399D4089E9}"/>
    <cellStyle name="Percent 3 6 13 2 3 2" xfId="10046" xr:uid="{85B49181-FC10-4344-A2A0-FBB935547250}"/>
    <cellStyle name="Percent 3 6 13 2 4" xfId="10047" xr:uid="{C258B787-CE9B-4C4B-9803-DD6FD1496A51}"/>
    <cellStyle name="Percent 3 6 13 2 5" xfId="10048" xr:uid="{2F08E08B-7783-45B5-B26D-575B34CDCD4A}"/>
    <cellStyle name="Percent 3 6 13 3" xfId="10049" xr:uid="{002A0B6C-7EF7-4B77-B2E8-02BE7DFB1911}"/>
    <cellStyle name="Percent 3 6 13 3 2" xfId="10050" xr:uid="{E27EDC1F-E001-48DC-98AB-F9CF09A9099D}"/>
    <cellStyle name="Percent 3 6 13 3 2 2" xfId="10051" xr:uid="{AF945E9D-856B-4B34-803B-E00BB0E6C2BD}"/>
    <cellStyle name="Percent 3 6 13 3 3" xfId="10052" xr:uid="{901C3EC3-CCA5-485E-8FFE-A41CE450C003}"/>
    <cellStyle name="Percent 3 6 13 3 3 2" xfId="10053" xr:uid="{661DA1B7-FEF3-4D3C-89BE-80826FD116E4}"/>
    <cellStyle name="Percent 3 6 13 3 4" xfId="10054" xr:uid="{6777B5D6-A88F-449E-94B1-AAF25543E5AE}"/>
    <cellStyle name="Percent 3 6 13 4" xfId="10055" xr:uid="{575A4FB0-D560-4CB0-BE1D-DCD15BB48708}"/>
    <cellStyle name="Percent 3 6 13 4 2" xfId="10056" xr:uid="{7D2D8568-CBD6-41E5-AFF9-9FD00DE49E67}"/>
    <cellStyle name="Percent 3 6 13 4 2 2" xfId="10057" xr:uid="{AB41F72C-596F-498F-BA24-D6C5CF3B649A}"/>
    <cellStyle name="Percent 3 6 13 4 3" xfId="10058" xr:uid="{4E9AE4E7-8793-481B-8F53-58DB8E5807CA}"/>
    <cellStyle name="Percent 3 6 13 4 3 2" xfId="10059" xr:uid="{E4D07BE9-541A-413F-9603-5C3B0D879369}"/>
    <cellStyle name="Percent 3 6 13 4 4" xfId="10060" xr:uid="{F8FC5174-F511-4C67-92C3-CA1169985869}"/>
    <cellStyle name="Percent 3 6 13 5" xfId="10061" xr:uid="{1C9E5663-32A0-47DF-9561-FCEFFFB215C8}"/>
    <cellStyle name="Percent 3 6 13 5 2" xfId="10062" xr:uid="{3AD9EFBD-DD2C-4E78-B1DF-80856C3713AA}"/>
    <cellStyle name="Percent 3 6 13 5 2 2" xfId="10063" xr:uid="{60CD4C19-B4F4-4206-9E2E-1C1DA1AE880B}"/>
    <cellStyle name="Percent 3 6 13 5 3" xfId="10064" xr:uid="{B10551BB-2B99-47FC-B355-F6DBC13DB066}"/>
    <cellStyle name="Percent 3 6 13 5 3 2" xfId="10065" xr:uid="{8212950C-411E-4999-A9A3-CB4637013ACD}"/>
    <cellStyle name="Percent 3 6 13 5 4" xfId="10066" xr:uid="{5F53C7D3-935C-4456-A759-35ADB7BF1E48}"/>
    <cellStyle name="Percent 3 6 13 5 4 2" xfId="10067" xr:uid="{535C586C-A42E-4ADF-92C6-D1A64958F5FD}"/>
    <cellStyle name="Percent 3 6 13 5 5" xfId="10068" xr:uid="{DAD2F53B-0DE7-47FE-81D0-B946A9187B32}"/>
    <cellStyle name="Percent 3 6 13 6" xfId="10069" xr:uid="{B8079988-6B4F-4BB3-A965-6F639F41D34A}"/>
    <cellStyle name="Percent 3 6 13 6 2" xfId="10070" xr:uid="{B7CCBCFC-61D8-48C6-9D99-70EACFA5AB30}"/>
    <cellStyle name="Percent 3 6 13 6 2 2" xfId="10071" xr:uid="{5C605F4F-2609-4E2B-BF9A-57F9CB988F1C}"/>
    <cellStyle name="Percent 3 6 13 6 3" xfId="10072" xr:uid="{D96955AA-82FC-4CDF-834A-204CE484A173}"/>
    <cellStyle name="Percent 3 6 13 6 3 2" xfId="10073" xr:uid="{8E283F92-C389-4A06-A866-588CA23D46DC}"/>
    <cellStyle name="Percent 3 6 13 6 4" xfId="10074" xr:uid="{8EE04C13-EF70-498C-BFF4-9797CF61DB4C}"/>
    <cellStyle name="Percent 3 6 13 7" xfId="10075" xr:uid="{F507646C-5BC6-4F3B-989A-E0FEEBAE0B87}"/>
    <cellStyle name="Percent 3 6 13 7 2" xfId="10076" xr:uid="{3776D743-7DCA-4570-BA3F-AEC3B1194F90}"/>
    <cellStyle name="Percent 3 6 13 8" xfId="10077" xr:uid="{C6361CB7-866B-4D05-A634-BE1BC4CCFADC}"/>
    <cellStyle name="Percent 3 6 13 8 2" xfId="10078" xr:uid="{CBF422C6-A3E3-4275-9C05-AD3589D1CC05}"/>
    <cellStyle name="Percent 3 6 13 9" xfId="10079" xr:uid="{0CF6996D-9FE7-4EA8-9A60-7B72398135EB}"/>
    <cellStyle name="Percent 3 6 13 9 2" xfId="10080" xr:uid="{F7BDB816-2E7C-486F-886A-6F6DF52777AB}"/>
    <cellStyle name="Percent 3 6 14" xfId="5874" xr:uid="{E569F51E-1A39-4F66-AA23-7F985CCB5B61}"/>
    <cellStyle name="Percent 3 6 14 10" xfId="10082" xr:uid="{A06E2CD3-8502-48DC-96A4-3C4B806916BE}"/>
    <cellStyle name="Percent 3 6 14 11" xfId="10083" xr:uid="{DC5E89D5-2421-487B-BF2C-F6178EEF6BD2}"/>
    <cellStyle name="Percent 3 6 14 12" xfId="10081" xr:uid="{E38B9BAE-2908-4051-BFCD-C327AE0C8EB5}"/>
    <cellStyle name="Percent 3 6 14 2" xfId="10084" xr:uid="{1D066FFE-587B-43B4-806D-330B171A0968}"/>
    <cellStyle name="Percent 3 6 14 2 2" xfId="10085" xr:uid="{48EDCDE5-7178-47B6-8F99-E40D0774A195}"/>
    <cellStyle name="Percent 3 6 14 2 2 2" xfId="10086" xr:uid="{2FDBDBF3-D065-4846-9F9B-5C02E1064B10}"/>
    <cellStyle name="Percent 3 6 14 2 3" xfId="10087" xr:uid="{B4C79E2D-6C9B-420E-9366-7E6B129B0003}"/>
    <cellStyle name="Percent 3 6 14 2 3 2" xfId="10088" xr:uid="{AAE1DD56-985B-47FC-A1C3-785645CAF97D}"/>
    <cellStyle name="Percent 3 6 14 2 4" xfId="10089" xr:uid="{663AD4A9-B845-44ED-B4E5-6B6E0B506D79}"/>
    <cellStyle name="Percent 3 6 14 2 5" xfId="10090" xr:uid="{345BC451-2985-4F9C-ADB1-261D6F9FB80C}"/>
    <cellStyle name="Percent 3 6 14 3" xfId="10091" xr:uid="{E85F1FCF-FB29-4999-A25E-F25A23D3CC2F}"/>
    <cellStyle name="Percent 3 6 14 3 2" xfId="10092" xr:uid="{5A903D35-19F5-4D54-8612-7AB5EBC64FD4}"/>
    <cellStyle name="Percent 3 6 14 3 2 2" xfId="10093" xr:uid="{EE952A24-6265-4F7D-B75D-BBFF0BAB6B57}"/>
    <cellStyle name="Percent 3 6 14 3 3" xfId="10094" xr:uid="{9A132581-4F36-473F-BF85-DFB6DD550DB8}"/>
    <cellStyle name="Percent 3 6 14 3 3 2" xfId="10095" xr:uid="{3062D370-1472-4766-A1BB-F24FFEDDE15C}"/>
    <cellStyle name="Percent 3 6 14 3 4" xfId="10096" xr:uid="{097210A6-04F8-48EC-A70E-69760A924105}"/>
    <cellStyle name="Percent 3 6 14 4" xfId="10097" xr:uid="{0ABE0950-91E5-4016-9CF0-A99329CE0B89}"/>
    <cellStyle name="Percent 3 6 14 4 2" xfId="10098" xr:uid="{FAD75080-63B2-4990-B462-0DA99CE58547}"/>
    <cellStyle name="Percent 3 6 14 4 2 2" xfId="10099" xr:uid="{CAFB5417-FAE4-48DA-9156-36CEE22B18E3}"/>
    <cellStyle name="Percent 3 6 14 4 3" xfId="10100" xr:uid="{BF982830-6BEB-4E1A-A405-E5D7592C5368}"/>
    <cellStyle name="Percent 3 6 14 4 3 2" xfId="10101" xr:uid="{9DBEB448-EE55-4719-A590-76BB8ADD58FB}"/>
    <cellStyle name="Percent 3 6 14 4 4" xfId="10102" xr:uid="{DD6729C6-7FD5-43A9-9B91-DD1B23650E80}"/>
    <cellStyle name="Percent 3 6 14 5" xfId="10103" xr:uid="{BE91A686-8212-4CE8-B371-100AF43CAB4A}"/>
    <cellStyle name="Percent 3 6 14 5 2" xfId="10104" xr:uid="{B9560FF1-7271-4E8B-BACB-56763C2A7440}"/>
    <cellStyle name="Percent 3 6 14 5 2 2" xfId="10105" xr:uid="{95B47890-F9F4-4E19-AA49-0427B6F32686}"/>
    <cellStyle name="Percent 3 6 14 5 3" xfId="10106" xr:uid="{9D8BF080-13A1-42D4-B6EB-24B438B2D5ED}"/>
    <cellStyle name="Percent 3 6 14 5 3 2" xfId="10107" xr:uid="{A9D022E6-FE2F-4717-9FB7-79AF3EC9346D}"/>
    <cellStyle name="Percent 3 6 14 5 4" xfId="10108" xr:uid="{F1E74C33-0F21-4C97-AAD2-219018A9620F}"/>
    <cellStyle name="Percent 3 6 14 5 4 2" xfId="10109" xr:uid="{1D98BD6B-7053-45CE-9909-66D418C267DC}"/>
    <cellStyle name="Percent 3 6 14 5 5" xfId="10110" xr:uid="{66DA3FF4-24DF-4DE6-AF0B-37C0F0990ED2}"/>
    <cellStyle name="Percent 3 6 14 6" xfId="10111" xr:uid="{A3F34E59-367F-4207-A9CC-3BBCE43EFFB5}"/>
    <cellStyle name="Percent 3 6 14 6 2" xfId="10112" xr:uid="{8A3F8771-F32F-43C3-AD02-C59D0803B468}"/>
    <cellStyle name="Percent 3 6 14 6 2 2" xfId="10113" xr:uid="{55B1E8B2-0BB3-4AC7-A29C-19A7351FECDE}"/>
    <cellStyle name="Percent 3 6 14 6 3" xfId="10114" xr:uid="{19728919-F102-4A6F-A274-3C9CAC3B6091}"/>
    <cellStyle name="Percent 3 6 14 6 3 2" xfId="10115" xr:uid="{8253FC69-A1F6-4682-899D-5D5E599AD771}"/>
    <cellStyle name="Percent 3 6 14 6 4" xfId="10116" xr:uid="{42A20782-59C9-4AAE-BFCF-C1958D1D83A3}"/>
    <cellStyle name="Percent 3 6 14 7" xfId="10117" xr:uid="{3D379FB3-8A81-4F16-AC58-946C9A011407}"/>
    <cellStyle name="Percent 3 6 14 7 2" xfId="10118" xr:uid="{9D068D45-CB73-429D-8F0D-7F2007E47519}"/>
    <cellStyle name="Percent 3 6 14 8" xfId="10119" xr:uid="{9873F1E6-873C-4793-ACA5-21263DF4574F}"/>
    <cellStyle name="Percent 3 6 14 8 2" xfId="10120" xr:uid="{33445B21-8E61-4B59-A24E-06EF2C3E428D}"/>
    <cellStyle name="Percent 3 6 14 9" xfId="10121" xr:uid="{3157477A-3A6B-4FFF-82E7-F13D767BD886}"/>
    <cellStyle name="Percent 3 6 14 9 2" xfId="10122" xr:uid="{BC9FE89B-1E0A-4F75-AC98-F8320A918849}"/>
    <cellStyle name="Percent 3 6 15" xfId="5875" xr:uid="{5EC70E46-9664-401F-98C8-CF235046D865}"/>
    <cellStyle name="Percent 3 6 15 10" xfId="10124" xr:uid="{94FD61AD-BB11-4FAE-A885-8DFB0CDD9590}"/>
    <cellStyle name="Percent 3 6 15 11" xfId="10125" xr:uid="{558F1426-B81F-4E4E-A0D3-71B4E6A355C6}"/>
    <cellStyle name="Percent 3 6 15 12" xfId="10123" xr:uid="{E08DE2F4-08CA-4D6C-9F84-C9C20731886A}"/>
    <cellStyle name="Percent 3 6 15 2" xfId="10126" xr:uid="{4DE2683C-C115-4658-9277-46BAF038412B}"/>
    <cellStyle name="Percent 3 6 15 2 2" xfId="10127" xr:uid="{D8575F69-5A8E-4E25-993F-7D30742F25BA}"/>
    <cellStyle name="Percent 3 6 15 2 2 2" xfId="10128" xr:uid="{FA727057-0A48-43AC-A224-013D807B8D0B}"/>
    <cellStyle name="Percent 3 6 15 2 3" xfId="10129" xr:uid="{16C83B31-4F16-40D6-8980-CDA3120E205B}"/>
    <cellStyle name="Percent 3 6 15 2 3 2" xfId="10130" xr:uid="{C486E38D-8F64-4789-81B7-971C578A170A}"/>
    <cellStyle name="Percent 3 6 15 2 4" xfId="10131" xr:uid="{D4C3DAED-63C8-4601-9B44-36AF5B7D37AE}"/>
    <cellStyle name="Percent 3 6 15 2 5" xfId="10132" xr:uid="{BB4371BE-CDE3-48D2-8CF6-AED09C644621}"/>
    <cellStyle name="Percent 3 6 15 3" xfId="10133" xr:uid="{C52F9FDB-2CC9-437C-A2E9-454238E86404}"/>
    <cellStyle name="Percent 3 6 15 3 2" xfId="10134" xr:uid="{CCE40104-FACF-4327-9543-7F40D2AE997B}"/>
    <cellStyle name="Percent 3 6 15 3 2 2" xfId="10135" xr:uid="{83F93A78-A988-4872-8506-E5BED43B87E1}"/>
    <cellStyle name="Percent 3 6 15 3 3" xfId="10136" xr:uid="{819287A6-7753-4AA1-9E66-104BC1E03335}"/>
    <cellStyle name="Percent 3 6 15 3 3 2" xfId="10137" xr:uid="{8C643BA7-39B2-4578-85FB-71206BEA392B}"/>
    <cellStyle name="Percent 3 6 15 3 4" xfId="10138" xr:uid="{CA2D36B3-BFF3-41FB-91F6-6FFD03847E97}"/>
    <cellStyle name="Percent 3 6 15 4" xfId="10139" xr:uid="{8ACA08C6-07A2-459A-ACA3-9C6D07F095DD}"/>
    <cellStyle name="Percent 3 6 15 4 2" xfId="10140" xr:uid="{175119AF-C88A-49C0-9105-8D8039EC263F}"/>
    <cellStyle name="Percent 3 6 15 4 2 2" xfId="10141" xr:uid="{7DB34105-12C3-46C3-9D4E-E6558E65D77D}"/>
    <cellStyle name="Percent 3 6 15 4 3" xfId="10142" xr:uid="{8B92E2DF-A4BF-4C86-A1ED-E01C3C72A390}"/>
    <cellStyle name="Percent 3 6 15 4 3 2" xfId="10143" xr:uid="{7E706175-2FD7-4D09-A710-B4FDD0AC601E}"/>
    <cellStyle name="Percent 3 6 15 4 4" xfId="10144" xr:uid="{2E05C513-8593-43A6-99E5-8099B5354C6D}"/>
    <cellStyle name="Percent 3 6 15 5" xfId="10145" xr:uid="{57A5D101-328D-4805-89E4-D2069E9AC480}"/>
    <cellStyle name="Percent 3 6 15 5 2" xfId="10146" xr:uid="{8E8B9D23-0D17-4622-B533-D4ADE2A6C66B}"/>
    <cellStyle name="Percent 3 6 15 5 2 2" xfId="10147" xr:uid="{6EC4DEB7-25C8-4D6C-856A-A68EF315F042}"/>
    <cellStyle name="Percent 3 6 15 5 3" xfId="10148" xr:uid="{8E498AEE-61C3-4636-9C19-BEE0A8B42E32}"/>
    <cellStyle name="Percent 3 6 15 5 3 2" xfId="10149" xr:uid="{61C1693A-F9A0-4421-9F9C-7CEA0750E17E}"/>
    <cellStyle name="Percent 3 6 15 5 4" xfId="10150" xr:uid="{D03ED3D7-1133-404A-81DC-5A53197C5DC6}"/>
    <cellStyle name="Percent 3 6 15 5 4 2" xfId="10151" xr:uid="{491FDC7A-A19A-4145-BFB8-4906D209664C}"/>
    <cellStyle name="Percent 3 6 15 5 5" xfId="10152" xr:uid="{9075D208-677B-4736-9AF8-AA9A2F8892F4}"/>
    <cellStyle name="Percent 3 6 15 6" xfId="10153" xr:uid="{6790BB09-BDCC-4DA3-8AD8-2413A259D8E8}"/>
    <cellStyle name="Percent 3 6 15 6 2" xfId="10154" xr:uid="{A2601F41-979D-452F-AEFD-FB5EB1007043}"/>
    <cellStyle name="Percent 3 6 15 6 2 2" xfId="10155" xr:uid="{9DFC854B-F301-4BD6-9366-1C7045ADCFAA}"/>
    <cellStyle name="Percent 3 6 15 6 3" xfId="10156" xr:uid="{8AFBAF2B-52A5-4469-A49D-1F258A04A9AA}"/>
    <cellStyle name="Percent 3 6 15 6 3 2" xfId="10157" xr:uid="{AF2AA7A7-DF73-4C85-897D-D43FEC139100}"/>
    <cellStyle name="Percent 3 6 15 6 4" xfId="10158" xr:uid="{14C0B9EF-970A-40DA-9E7C-D67CE9D6AA15}"/>
    <cellStyle name="Percent 3 6 15 7" xfId="10159" xr:uid="{A2FE507F-4F53-471F-A7FB-CEF02C14B7E2}"/>
    <cellStyle name="Percent 3 6 15 7 2" xfId="10160" xr:uid="{F51E148D-5CF4-4B50-9B47-2F9152F72261}"/>
    <cellStyle name="Percent 3 6 15 8" xfId="10161" xr:uid="{B73C0BFB-93AB-497A-B199-338F6B2B1EA3}"/>
    <cellStyle name="Percent 3 6 15 8 2" xfId="10162" xr:uid="{13E7AC07-65EA-4EB7-B351-3F89D80CAD97}"/>
    <cellStyle name="Percent 3 6 15 9" xfId="10163" xr:uid="{325F7C3C-F912-474A-8B53-294D9CF50B79}"/>
    <cellStyle name="Percent 3 6 15 9 2" xfId="10164" xr:uid="{232184F0-05BD-4B30-95F2-31E38D94C9D5}"/>
    <cellStyle name="Percent 3 6 16" xfId="10165" xr:uid="{568EB26A-5CA2-433C-AFFB-16F0A24CF115}"/>
    <cellStyle name="Percent 3 6 16 2" xfId="10166" xr:uid="{90DA0C02-B2A8-4EE6-9ADF-4B86187F8AE1}"/>
    <cellStyle name="Percent 3 6 16 2 2" xfId="10167" xr:uid="{8F439815-2D26-4821-9348-FE6C99979AA7}"/>
    <cellStyle name="Percent 3 6 16 3" xfId="10168" xr:uid="{CA41F30D-8E20-4D88-9520-475CB360A2E4}"/>
    <cellStyle name="Percent 3 6 16 3 2" xfId="10169" xr:uid="{9D300407-E518-4335-AFE6-C26A944B3300}"/>
    <cellStyle name="Percent 3 6 16 4" xfId="10170" xr:uid="{0149A563-AE00-4784-811D-0770FC4D1A89}"/>
    <cellStyle name="Percent 3 6 16 5" xfId="10171" xr:uid="{69E391FF-AAF3-48AC-93C6-840B42B0C6E0}"/>
    <cellStyle name="Percent 3 6 17" xfId="10172" xr:uid="{4DB80CA6-888F-43ED-BC00-C20AAAFE88E2}"/>
    <cellStyle name="Percent 3 6 17 2" xfId="10173" xr:uid="{D33314BA-6D45-4F3F-BACD-426AF36C4B08}"/>
    <cellStyle name="Percent 3 6 17 2 2" xfId="10174" xr:uid="{CFD8DAB4-7D66-4049-939A-7CF1521F1AB4}"/>
    <cellStyle name="Percent 3 6 17 3" xfId="10175" xr:uid="{1B3EA2F6-9200-45EA-A89C-31B208F522EF}"/>
    <cellStyle name="Percent 3 6 17 3 2" xfId="10176" xr:uid="{D44F0D7B-718F-4A68-ABF0-D21383E299E9}"/>
    <cellStyle name="Percent 3 6 17 4" xfId="10177" xr:uid="{AE3A5EC6-BEB0-4388-83DC-686C5FB561F4}"/>
    <cellStyle name="Percent 3 6 18" xfId="10178" xr:uid="{3B0C1315-8B21-4FE1-9B09-B81F95D68E2D}"/>
    <cellStyle name="Percent 3 6 18 2" xfId="10179" xr:uid="{161FBC05-ED33-4F06-B863-14F6C9AD540E}"/>
    <cellStyle name="Percent 3 6 18 2 2" xfId="10180" xr:uid="{214D94D1-7A0E-45D5-ACB3-C2B941E03DBB}"/>
    <cellStyle name="Percent 3 6 18 3" xfId="10181" xr:uid="{AF1E7F6E-B78B-463B-BB38-63F9CC3CB65B}"/>
    <cellStyle name="Percent 3 6 18 3 2" xfId="10182" xr:uid="{E2AA18B8-4E8F-4B9C-B29F-34A3A2F4F3D1}"/>
    <cellStyle name="Percent 3 6 18 4" xfId="10183" xr:uid="{048837BA-4B74-4076-99D9-0EB6DD8DC4CD}"/>
    <cellStyle name="Percent 3 6 19" xfId="10184" xr:uid="{D1C7366A-E720-4C25-935E-BE52938A4798}"/>
    <cellStyle name="Percent 3 6 19 2" xfId="10185" xr:uid="{09B38543-8722-4652-A4B4-E766E5A458DB}"/>
    <cellStyle name="Percent 3 6 19 2 2" xfId="10186" xr:uid="{38DD8B87-EDCB-4651-A7D8-EE0DC93E1FDE}"/>
    <cellStyle name="Percent 3 6 19 3" xfId="10187" xr:uid="{1CDD3255-5B43-46D3-B414-6B5702202F62}"/>
    <cellStyle name="Percent 3 6 19 3 2" xfId="10188" xr:uid="{9C637C72-AEBC-42F5-BE12-5507F0782D83}"/>
    <cellStyle name="Percent 3 6 19 4" xfId="10189" xr:uid="{10BD0797-AEC1-4811-BC84-29C0295DBE44}"/>
    <cellStyle name="Percent 3 6 19 4 2" xfId="10190" xr:uid="{E8A7F7BB-6CCC-4FB5-8044-F3FEB4D7DCF3}"/>
    <cellStyle name="Percent 3 6 19 5" xfId="10191" xr:uid="{B078B856-F0C8-47A2-85D6-5D72B0B51004}"/>
    <cellStyle name="Percent 3 6 2" xfId="5876" xr:uid="{047D9424-5B89-4F9A-BBE7-1896C9F30DAE}"/>
    <cellStyle name="Percent 3 6 2 10" xfId="10193" xr:uid="{38BC6163-669E-4C58-AC4F-B42D327D18D7}"/>
    <cellStyle name="Percent 3 6 2 11" xfId="10194" xr:uid="{7395DFC2-EC0B-4381-BCC1-5BF79A271F83}"/>
    <cellStyle name="Percent 3 6 2 12" xfId="10192" xr:uid="{9362DF27-A0A4-4F63-B756-A3212175C6C3}"/>
    <cellStyle name="Percent 3 6 2 2" xfId="10195" xr:uid="{AB982416-0A8F-4502-BB38-407AFB18832B}"/>
    <cellStyle name="Percent 3 6 2 2 2" xfId="10196" xr:uid="{EFC0B588-6210-4BFA-8CD3-FB3D7E1BD17B}"/>
    <cellStyle name="Percent 3 6 2 2 2 2" xfId="10197" xr:uid="{3967F50C-6CC8-41D6-9C9A-A3D70978C706}"/>
    <cellStyle name="Percent 3 6 2 2 3" xfId="10198" xr:uid="{32F740CA-399C-4EEF-8BE6-6F04A1BDF3DC}"/>
    <cellStyle name="Percent 3 6 2 2 3 2" xfId="10199" xr:uid="{CEDAE896-5B56-4713-A021-2C64AAD10BE2}"/>
    <cellStyle name="Percent 3 6 2 2 4" xfId="10200" xr:uid="{1AFE31A1-AD0B-4D52-B9AC-F56C0EB99FD5}"/>
    <cellStyle name="Percent 3 6 2 2 5" xfId="10201" xr:uid="{C9934C4D-6318-4566-934D-E55D36EA3876}"/>
    <cellStyle name="Percent 3 6 2 3" xfId="10202" xr:uid="{3BB250B3-0D9A-444D-8877-11048443E0BA}"/>
    <cellStyle name="Percent 3 6 2 3 2" xfId="10203" xr:uid="{6406FAE3-C0FD-4796-A864-EB758AD91966}"/>
    <cellStyle name="Percent 3 6 2 3 2 2" xfId="10204" xr:uid="{67596223-42D8-419E-AC0A-1737C9DCB110}"/>
    <cellStyle name="Percent 3 6 2 3 3" xfId="10205" xr:uid="{BEF78731-3904-4646-96A5-5E2D799528EA}"/>
    <cellStyle name="Percent 3 6 2 3 3 2" xfId="10206" xr:uid="{8F53FC11-F473-4AD9-BB5F-B8F1559EE061}"/>
    <cellStyle name="Percent 3 6 2 3 4" xfId="10207" xr:uid="{2E26911B-7B37-47B9-AB8D-9D535F86B4F3}"/>
    <cellStyle name="Percent 3 6 2 4" xfId="10208" xr:uid="{D5C74787-7D1A-4443-84C8-02AEA000AC38}"/>
    <cellStyle name="Percent 3 6 2 4 2" xfId="10209" xr:uid="{ED1B8607-399F-41E3-AB0F-8F6C762FFC26}"/>
    <cellStyle name="Percent 3 6 2 4 2 2" xfId="10210" xr:uid="{EBA6B3D2-79DC-4021-B8F9-64C3B8A91677}"/>
    <cellStyle name="Percent 3 6 2 4 3" xfId="10211" xr:uid="{073C590D-6464-45F9-A9ED-946CE9F3173B}"/>
    <cellStyle name="Percent 3 6 2 4 3 2" xfId="10212" xr:uid="{7B75265E-1CC7-4F45-87BF-15D88593DDE5}"/>
    <cellStyle name="Percent 3 6 2 4 4" xfId="10213" xr:uid="{DA8461D2-A879-42C7-857A-7D225A5F155B}"/>
    <cellStyle name="Percent 3 6 2 5" xfId="10214" xr:uid="{8BA0260F-0889-420C-9397-95C75042FA92}"/>
    <cellStyle name="Percent 3 6 2 5 2" xfId="10215" xr:uid="{CB3B9BEA-4525-4565-A39B-BC9056C160DF}"/>
    <cellStyle name="Percent 3 6 2 5 2 2" xfId="10216" xr:uid="{EB8FC8AF-DF7D-43A0-A9E6-536436E8AFB4}"/>
    <cellStyle name="Percent 3 6 2 5 3" xfId="10217" xr:uid="{FFE5498F-C155-4F19-B04C-0880397810EF}"/>
    <cellStyle name="Percent 3 6 2 5 3 2" xfId="10218" xr:uid="{BA60256E-82D0-4F6C-A0F1-C73A3CE2CBAA}"/>
    <cellStyle name="Percent 3 6 2 5 4" xfId="10219" xr:uid="{F997512C-5E04-4B1D-82EB-ED96478F1C93}"/>
    <cellStyle name="Percent 3 6 2 5 4 2" xfId="10220" xr:uid="{6ED0F1AE-F218-4197-AA7E-1AF2CAA9A31E}"/>
    <cellStyle name="Percent 3 6 2 5 5" xfId="10221" xr:uid="{8FCAFDE7-D56B-4253-89FD-5247819E4004}"/>
    <cellStyle name="Percent 3 6 2 6" xfId="10222" xr:uid="{2DB34118-47F5-4BAC-B835-98DE40526DC5}"/>
    <cellStyle name="Percent 3 6 2 6 2" xfId="10223" xr:uid="{BD8980CA-50BC-48BD-A33E-86FE69C34947}"/>
    <cellStyle name="Percent 3 6 2 6 2 2" xfId="10224" xr:uid="{C00A22E2-16F5-4FB6-BD29-FA963962F296}"/>
    <cellStyle name="Percent 3 6 2 6 3" xfId="10225" xr:uid="{808ACC5F-A0C8-41D4-BD21-6E25B5B9B559}"/>
    <cellStyle name="Percent 3 6 2 6 3 2" xfId="10226" xr:uid="{69553A98-46FE-4840-9AA4-E0EC8DE096A8}"/>
    <cellStyle name="Percent 3 6 2 6 4" xfId="10227" xr:uid="{946D9D8E-E70F-42C5-941B-4C3395F8C64F}"/>
    <cellStyle name="Percent 3 6 2 7" xfId="10228" xr:uid="{95B6E79F-B4C6-4C41-8100-B1640A4A3A73}"/>
    <cellStyle name="Percent 3 6 2 7 2" xfId="10229" xr:uid="{7644C94E-159C-44E4-9792-855739B00973}"/>
    <cellStyle name="Percent 3 6 2 8" xfId="10230" xr:uid="{21BA5BE8-57C3-4182-90F1-03A620D74EF7}"/>
    <cellStyle name="Percent 3 6 2 8 2" xfId="10231" xr:uid="{45D4FA1D-FFA2-40AE-8AB7-6B1124F1FFDE}"/>
    <cellStyle name="Percent 3 6 2 9" xfId="10232" xr:uid="{4C56ABF8-EFB6-4AB6-8242-1DF0CDD0E46F}"/>
    <cellStyle name="Percent 3 6 2 9 2" xfId="10233" xr:uid="{90C68B1A-939F-4B87-BBFA-3EF384E29DA1}"/>
    <cellStyle name="Percent 3 6 20" xfId="10234" xr:uid="{5B9C9B70-E990-4FE4-9164-C0F9DA6174A8}"/>
    <cellStyle name="Percent 3 6 20 2" xfId="10235" xr:uid="{14E32237-D509-41F1-A181-8667A4C10A6C}"/>
    <cellStyle name="Percent 3 6 20 2 2" xfId="10236" xr:uid="{579EF8E7-A56F-4B9F-ADF6-4CEF88F599E3}"/>
    <cellStyle name="Percent 3 6 20 3" xfId="10237" xr:uid="{3AC031AD-CCC1-43F8-B72A-D7A0D8625B63}"/>
    <cellStyle name="Percent 3 6 20 3 2" xfId="10238" xr:uid="{52A71639-4150-40C4-A4BB-11F3E5C31E1A}"/>
    <cellStyle name="Percent 3 6 20 4" xfId="10239" xr:uid="{ACC028EA-1AB6-4F0C-B81D-C98773BF8D0A}"/>
    <cellStyle name="Percent 3 6 21" xfId="10240" xr:uid="{2B103282-90F0-40AC-86CE-56FF1322CC44}"/>
    <cellStyle name="Percent 3 6 21 2" xfId="10241" xr:uid="{16AB4FD4-7E17-4320-A435-0711538EC556}"/>
    <cellStyle name="Percent 3 6 22" xfId="10242" xr:uid="{CACCA849-AAAB-480D-95D7-0A3AD6D0F57A}"/>
    <cellStyle name="Percent 3 6 22 2" xfId="10243" xr:uid="{B3E2A9CE-513D-4924-9800-7FC7471A66E2}"/>
    <cellStyle name="Percent 3 6 23" xfId="10244" xr:uid="{C0A58723-831B-4E0A-9181-08B2BAD4A52B}"/>
    <cellStyle name="Percent 3 6 23 2" xfId="10245" xr:uid="{DCBE0A71-5BAC-4136-AED6-79B251BD3FA9}"/>
    <cellStyle name="Percent 3 6 24" xfId="10246" xr:uid="{CCD8D418-8183-4787-B235-7F5D4473372D}"/>
    <cellStyle name="Percent 3 6 25" xfId="10247" xr:uid="{6DF3462E-ED2F-41E5-BCEB-93C84EDBFB5F}"/>
    <cellStyle name="Percent 3 6 26" xfId="9912" xr:uid="{04B11451-C3A9-4DD5-B2AD-051A5F9EF3A2}"/>
    <cellStyle name="Percent 3 6 3" xfId="5877" xr:uid="{4AF63CB9-7918-4E7A-B73C-6F0B9DE67FD8}"/>
    <cellStyle name="Percent 3 6 3 10" xfId="10249" xr:uid="{68F3091A-30ED-4BAB-8A03-05CBB87614F8}"/>
    <cellStyle name="Percent 3 6 3 11" xfId="10250" xr:uid="{C5ACFBB1-0495-4540-B0F6-4451E16C1680}"/>
    <cellStyle name="Percent 3 6 3 12" xfId="10248" xr:uid="{A54B0C73-9085-4558-AA5D-D8F80D33C586}"/>
    <cellStyle name="Percent 3 6 3 2" xfId="10251" xr:uid="{56A33690-8747-4EFB-BE8C-3E78770DA25C}"/>
    <cellStyle name="Percent 3 6 3 2 2" xfId="10252" xr:uid="{D07A54B9-62B3-4185-A8E0-C1F569A15B49}"/>
    <cellStyle name="Percent 3 6 3 2 2 2" xfId="10253" xr:uid="{F8DCDB39-0671-4E82-900C-3015FBA23F02}"/>
    <cellStyle name="Percent 3 6 3 2 3" xfId="10254" xr:uid="{C7E1B744-11DD-4CF3-AAA5-80C027562BDE}"/>
    <cellStyle name="Percent 3 6 3 2 3 2" xfId="10255" xr:uid="{563BC3AC-6798-4E99-8940-7256911CD31C}"/>
    <cellStyle name="Percent 3 6 3 2 4" xfId="10256" xr:uid="{706746A5-F128-4380-8D37-83975425179A}"/>
    <cellStyle name="Percent 3 6 3 2 5" xfId="10257" xr:uid="{74D2AE00-CCB9-45D7-B709-0974367A0970}"/>
    <cellStyle name="Percent 3 6 3 3" xfId="10258" xr:uid="{D306921F-58FE-4B6F-BEDD-033F0D3486A2}"/>
    <cellStyle name="Percent 3 6 3 3 2" xfId="10259" xr:uid="{F167D28B-CF99-402D-972C-551D3F221F74}"/>
    <cellStyle name="Percent 3 6 3 3 2 2" xfId="10260" xr:uid="{9D5DD87B-6AD3-40A3-8CF5-FF774E697345}"/>
    <cellStyle name="Percent 3 6 3 3 3" xfId="10261" xr:uid="{14B10772-FD55-452D-B5AA-5B019424304F}"/>
    <cellStyle name="Percent 3 6 3 3 3 2" xfId="10262" xr:uid="{CA34A39E-429E-47A1-9E15-0017D5AEB641}"/>
    <cellStyle name="Percent 3 6 3 3 4" xfId="10263" xr:uid="{50A36F4C-D990-4EF8-BBCD-157A1027A102}"/>
    <cellStyle name="Percent 3 6 3 4" xfId="10264" xr:uid="{1F1AAE26-754A-4DB8-953B-499CBB11AE1E}"/>
    <cellStyle name="Percent 3 6 3 4 2" xfId="10265" xr:uid="{B0977340-9924-495C-BACA-E0EF36195F67}"/>
    <cellStyle name="Percent 3 6 3 4 2 2" xfId="10266" xr:uid="{81614622-5F27-497A-A017-D61D955EC768}"/>
    <cellStyle name="Percent 3 6 3 4 3" xfId="10267" xr:uid="{06D82D4A-5E90-4EEB-A70D-D2595B766E26}"/>
    <cellStyle name="Percent 3 6 3 4 3 2" xfId="10268" xr:uid="{0DE5B300-ECE3-45B3-A688-3A893A52313A}"/>
    <cellStyle name="Percent 3 6 3 4 4" xfId="10269" xr:uid="{51526ABC-DB0D-4867-962B-986F39DEB780}"/>
    <cellStyle name="Percent 3 6 3 5" xfId="10270" xr:uid="{DA0E7E08-0241-4207-865E-5FFCFCCFA301}"/>
    <cellStyle name="Percent 3 6 3 5 2" xfId="10271" xr:uid="{E5C1248A-4306-4925-BE76-95359B46AB6D}"/>
    <cellStyle name="Percent 3 6 3 5 2 2" xfId="10272" xr:uid="{8E0552D9-C79F-4EF5-BD49-49AAC7969B73}"/>
    <cellStyle name="Percent 3 6 3 5 3" xfId="10273" xr:uid="{3B1C2D6F-3F1A-4BC1-B4A8-646CF530B772}"/>
    <cellStyle name="Percent 3 6 3 5 3 2" xfId="10274" xr:uid="{39F8FC21-7033-4005-9AE6-8CEDBE893A0B}"/>
    <cellStyle name="Percent 3 6 3 5 4" xfId="10275" xr:uid="{8484E0D0-429A-4F2B-BE75-26940207EE24}"/>
    <cellStyle name="Percent 3 6 3 5 4 2" xfId="10276" xr:uid="{92773AC6-652C-4BDC-ADCB-8AC385BC015C}"/>
    <cellStyle name="Percent 3 6 3 5 5" xfId="10277" xr:uid="{4EB2338C-B5D5-4515-AD94-F6F6E1343F53}"/>
    <cellStyle name="Percent 3 6 3 6" xfId="10278" xr:uid="{A2E06EA0-502D-49D3-8ED7-8AC244AAAE49}"/>
    <cellStyle name="Percent 3 6 3 6 2" xfId="10279" xr:uid="{F0698785-5633-44DF-87D3-1C4699AF9D00}"/>
    <cellStyle name="Percent 3 6 3 6 2 2" xfId="10280" xr:uid="{2E4522FD-45FC-4A2F-B3BF-A12B620991D4}"/>
    <cellStyle name="Percent 3 6 3 6 3" xfId="10281" xr:uid="{EF08486C-22EA-4D6D-B763-96C6BB1A8957}"/>
    <cellStyle name="Percent 3 6 3 6 3 2" xfId="10282" xr:uid="{96F43C79-4D3E-448B-A312-5B68A2A5018E}"/>
    <cellStyle name="Percent 3 6 3 6 4" xfId="10283" xr:uid="{0EDFE5B0-6ADF-49C9-9BE8-6E6D722B4DEC}"/>
    <cellStyle name="Percent 3 6 3 7" xfId="10284" xr:uid="{02BCC308-6BE9-4946-ABC7-315653870230}"/>
    <cellStyle name="Percent 3 6 3 7 2" xfId="10285" xr:uid="{7966A133-B8C4-40C2-AC6E-9F0C75F05D60}"/>
    <cellStyle name="Percent 3 6 3 8" xfId="10286" xr:uid="{4FECB1DC-77CA-4D07-A595-CDE24092385C}"/>
    <cellStyle name="Percent 3 6 3 8 2" xfId="10287" xr:uid="{59468655-764B-4C43-80F0-3A989D21E870}"/>
    <cellStyle name="Percent 3 6 3 9" xfId="10288" xr:uid="{24DF4180-B08B-40BB-B83A-F5FA26092723}"/>
    <cellStyle name="Percent 3 6 3 9 2" xfId="10289" xr:uid="{D1065978-9268-499F-8316-B63D6C3989A8}"/>
    <cellStyle name="Percent 3 6 4" xfId="5878" xr:uid="{1180936A-2DD5-49C1-86F2-367C22E8F16C}"/>
    <cellStyle name="Percent 3 6 4 10" xfId="10291" xr:uid="{CF5DA2C7-9061-4601-AC7B-B441B0F78969}"/>
    <cellStyle name="Percent 3 6 4 11" xfId="10292" xr:uid="{A06F9B42-91C9-48CD-A795-86AD0C902650}"/>
    <cellStyle name="Percent 3 6 4 12" xfId="10290" xr:uid="{52CA6A0D-6AC9-4B91-8D57-D1C5D6CE1979}"/>
    <cellStyle name="Percent 3 6 4 2" xfId="10293" xr:uid="{FFC16D83-0AA5-4216-91EA-BD1146BE8914}"/>
    <cellStyle name="Percent 3 6 4 2 2" xfId="10294" xr:uid="{58B997CA-3038-430F-9A8E-B8D37A3F646E}"/>
    <cellStyle name="Percent 3 6 4 2 2 2" xfId="10295" xr:uid="{0A9052C9-AA28-420C-B1DA-CC39FA12F59A}"/>
    <cellStyle name="Percent 3 6 4 2 3" xfId="10296" xr:uid="{60925429-09C3-4D9A-B393-BAD6F88D2E90}"/>
    <cellStyle name="Percent 3 6 4 2 3 2" xfId="10297" xr:uid="{E15D26A0-978C-4C09-8D68-55B0ABA1E168}"/>
    <cellStyle name="Percent 3 6 4 2 4" xfId="10298" xr:uid="{A2DFCE1E-70DA-418F-AE77-F1228B84E943}"/>
    <cellStyle name="Percent 3 6 4 2 5" xfId="10299" xr:uid="{01B55EAA-604F-44CF-BA61-10D1F44F676D}"/>
    <cellStyle name="Percent 3 6 4 3" xfId="10300" xr:uid="{68767B8F-D584-4021-9A37-F7067912548D}"/>
    <cellStyle name="Percent 3 6 4 3 2" xfId="10301" xr:uid="{96F698C8-52B1-45E7-8139-CBF1861BF295}"/>
    <cellStyle name="Percent 3 6 4 3 2 2" xfId="10302" xr:uid="{7A85CDCE-1FBB-4684-823E-8259DDBFC99F}"/>
    <cellStyle name="Percent 3 6 4 3 3" xfId="10303" xr:uid="{DB8B721B-05DD-4267-81DF-62B2868D3882}"/>
    <cellStyle name="Percent 3 6 4 3 3 2" xfId="10304" xr:uid="{E59E49A0-8E55-4C05-A4A2-A1B2497410AF}"/>
    <cellStyle name="Percent 3 6 4 3 4" xfId="10305" xr:uid="{AEA58E9D-DCB1-4092-B226-37670130CEB7}"/>
    <cellStyle name="Percent 3 6 4 4" xfId="10306" xr:uid="{96B47B32-4D47-4A11-A17B-B72D98A60401}"/>
    <cellStyle name="Percent 3 6 4 4 2" xfId="10307" xr:uid="{2B377951-A7BB-4FAB-983C-D2AE0A54232D}"/>
    <cellStyle name="Percent 3 6 4 4 2 2" xfId="10308" xr:uid="{8358C728-7B9C-4034-BF1F-9D2B04CFCAE4}"/>
    <cellStyle name="Percent 3 6 4 4 3" xfId="10309" xr:uid="{1E114D20-3994-4908-A13B-BB511FCCB351}"/>
    <cellStyle name="Percent 3 6 4 4 3 2" xfId="10310" xr:uid="{939C69B5-241D-4205-A8AA-8A3EC3703348}"/>
    <cellStyle name="Percent 3 6 4 4 4" xfId="10311" xr:uid="{726837C1-F5C3-4364-973F-517ECB4CF299}"/>
    <cellStyle name="Percent 3 6 4 5" xfId="10312" xr:uid="{78714C56-055D-4AD4-8BAA-12ECB08CACE4}"/>
    <cellStyle name="Percent 3 6 4 5 2" xfId="10313" xr:uid="{1743B7E8-4C79-44DE-92DC-16E519F28315}"/>
    <cellStyle name="Percent 3 6 4 5 2 2" xfId="10314" xr:uid="{6FDC4E97-9FA9-41D6-866E-6F1F258037F9}"/>
    <cellStyle name="Percent 3 6 4 5 3" xfId="10315" xr:uid="{D4B2EAE9-BCAB-4454-A285-8633C3B8F38E}"/>
    <cellStyle name="Percent 3 6 4 5 3 2" xfId="10316" xr:uid="{FBB3A776-4638-4271-B307-384C652099AB}"/>
    <cellStyle name="Percent 3 6 4 5 4" xfId="10317" xr:uid="{A386ED13-9D35-448A-84F2-01FFE333CA84}"/>
    <cellStyle name="Percent 3 6 4 5 4 2" xfId="10318" xr:uid="{6E352AE5-57FD-4770-BD7E-C68AF3D44711}"/>
    <cellStyle name="Percent 3 6 4 5 5" xfId="10319" xr:uid="{6BC55706-6321-459F-9FC2-1BCC25D42A27}"/>
    <cellStyle name="Percent 3 6 4 6" xfId="10320" xr:uid="{05AB06F0-FEEE-4B0A-B63D-17276A071B8E}"/>
    <cellStyle name="Percent 3 6 4 6 2" xfId="10321" xr:uid="{30A9DEA7-4939-45D5-BD3A-F308020FDE08}"/>
    <cellStyle name="Percent 3 6 4 6 2 2" xfId="10322" xr:uid="{35DC8725-BAFB-47CB-846A-C19D3C6C57A4}"/>
    <cellStyle name="Percent 3 6 4 6 3" xfId="10323" xr:uid="{C61FC651-DBE6-40E2-970C-4FFB4E50ADF9}"/>
    <cellStyle name="Percent 3 6 4 6 3 2" xfId="10324" xr:uid="{A2299ECC-766B-4A49-9127-77779B58662F}"/>
    <cellStyle name="Percent 3 6 4 6 4" xfId="10325" xr:uid="{CD730E43-1F8B-46AD-9B29-C18963C80D15}"/>
    <cellStyle name="Percent 3 6 4 7" xfId="10326" xr:uid="{8CE7AD19-05A2-47CF-A0DF-117F43785FF3}"/>
    <cellStyle name="Percent 3 6 4 7 2" xfId="10327" xr:uid="{CC33C1FD-F8E6-494B-A6ED-A0E66B7A0DD4}"/>
    <cellStyle name="Percent 3 6 4 8" xfId="10328" xr:uid="{0D073685-6185-4ED0-B035-6AD661958AD3}"/>
    <cellStyle name="Percent 3 6 4 8 2" xfId="10329" xr:uid="{B734641C-2D28-477B-AA8C-0262B61C8F2D}"/>
    <cellStyle name="Percent 3 6 4 9" xfId="10330" xr:uid="{7CE30DCB-9D65-46C5-9838-95A1E618D9B6}"/>
    <cellStyle name="Percent 3 6 4 9 2" xfId="10331" xr:uid="{B8524E46-8026-448E-9E13-7D41883275FD}"/>
    <cellStyle name="Percent 3 6 5" xfId="5879" xr:uid="{F3FA9BFA-B7F6-4F2B-8B8F-D0A1513087EB}"/>
    <cellStyle name="Percent 3 6 5 10" xfId="10333" xr:uid="{4846C6A2-1B83-4C18-8103-0FF9E1FB4F83}"/>
    <cellStyle name="Percent 3 6 5 11" xfId="10334" xr:uid="{AD4C38E3-0EA5-41AF-97F7-DE9C0EB3C302}"/>
    <cellStyle name="Percent 3 6 5 12" xfId="10332" xr:uid="{E3436D1F-1673-4C67-8499-AF4B1C9C8C2A}"/>
    <cellStyle name="Percent 3 6 5 2" xfId="10335" xr:uid="{C5588F97-6B42-4895-A834-6CF66964E527}"/>
    <cellStyle name="Percent 3 6 5 2 2" xfId="10336" xr:uid="{5A8EEC21-8CAA-416C-8E55-F94FFD1CCE61}"/>
    <cellStyle name="Percent 3 6 5 2 2 2" xfId="10337" xr:uid="{2A3C388B-E5F3-4848-AB19-1147405B30C6}"/>
    <cellStyle name="Percent 3 6 5 2 3" xfId="10338" xr:uid="{C4C1B830-001C-4BA4-916F-F6E6FC5B4F37}"/>
    <cellStyle name="Percent 3 6 5 2 3 2" xfId="10339" xr:uid="{1FEE228D-72D4-4E30-90FE-E5DD5E0B667E}"/>
    <cellStyle name="Percent 3 6 5 2 4" xfId="10340" xr:uid="{870F3447-E609-4C2B-8D31-0A86046B47AE}"/>
    <cellStyle name="Percent 3 6 5 2 5" xfId="10341" xr:uid="{93E940D0-7D2D-424E-9738-FCBADBF4FDFF}"/>
    <cellStyle name="Percent 3 6 5 3" xfId="10342" xr:uid="{F1B21655-8E32-4062-8D70-6F70913DE9F0}"/>
    <cellStyle name="Percent 3 6 5 3 2" xfId="10343" xr:uid="{2A77DFD9-1F76-4A98-A92E-7C701FC9D86F}"/>
    <cellStyle name="Percent 3 6 5 3 2 2" xfId="10344" xr:uid="{B3D1F800-8EFD-473E-A6DE-ADD317AC4686}"/>
    <cellStyle name="Percent 3 6 5 3 3" xfId="10345" xr:uid="{829DC1FD-772F-43EA-B900-1BB1B3BA9413}"/>
    <cellStyle name="Percent 3 6 5 3 3 2" xfId="10346" xr:uid="{F0227579-97E9-47FB-A332-9AE48582F3B1}"/>
    <cellStyle name="Percent 3 6 5 3 4" xfId="10347" xr:uid="{4C77A016-4151-45F2-91AD-15E0CF29CF7B}"/>
    <cellStyle name="Percent 3 6 5 4" xfId="10348" xr:uid="{65A8043F-04F5-4159-BEF4-ABD8F1228205}"/>
    <cellStyle name="Percent 3 6 5 4 2" xfId="10349" xr:uid="{FA2B547D-76C0-4E19-85E5-D66409EEE14E}"/>
    <cellStyle name="Percent 3 6 5 4 2 2" xfId="10350" xr:uid="{F559CBA8-FE17-4BE5-95B2-CF8B346BCE4A}"/>
    <cellStyle name="Percent 3 6 5 4 3" xfId="10351" xr:uid="{A580241D-E869-4BDF-8358-323B9E5E5338}"/>
    <cellStyle name="Percent 3 6 5 4 3 2" xfId="10352" xr:uid="{818530D3-1014-40C5-857B-8A46E4FD29B1}"/>
    <cellStyle name="Percent 3 6 5 4 4" xfId="10353" xr:uid="{AD4790AA-1844-4892-AFE4-CB2C777D676B}"/>
    <cellStyle name="Percent 3 6 5 5" xfId="10354" xr:uid="{26E1AB35-2605-48EF-BEB7-9FDD96C98BEE}"/>
    <cellStyle name="Percent 3 6 5 5 2" xfId="10355" xr:uid="{FE117339-675B-4DE7-923C-E0EED0A45CB5}"/>
    <cellStyle name="Percent 3 6 5 5 2 2" xfId="10356" xr:uid="{45F2F1CD-C1A9-41CD-B534-D8963873690F}"/>
    <cellStyle name="Percent 3 6 5 5 3" xfId="10357" xr:uid="{AFC2BA16-88FB-4511-A9CE-D69FB85965E6}"/>
    <cellStyle name="Percent 3 6 5 5 3 2" xfId="10358" xr:uid="{D8B1CCBE-F365-49AB-9872-0C21720E3A71}"/>
    <cellStyle name="Percent 3 6 5 5 4" xfId="10359" xr:uid="{9CADEE1A-33EA-41DC-9572-5B64ECEA39BA}"/>
    <cellStyle name="Percent 3 6 5 5 4 2" xfId="10360" xr:uid="{CC98BE38-CEAC-430F-BAE4-34264A2B64F3}"/>
    <cellStyle name="Percent 3 6 5 5 5" xfId="10361" xr:uid="{D153B48B-83C0-4EDA-B195-6D76502E1700}"/>
    <cellStyle name="Percent 3 6 5 6" xfId="10362" xr:uid="{47422E5E-5A32-46B6-9059-A90C5F7B025B}"/>
    <cellStyle name="Percent 3 6 5 6 2" xfId="10363" xr:uid="{6C86FAEB-2D47-452E-85B0-13018EE8447E}"/>
    <cellStyle name="Percent 3 6 5 6 2 2" xfId="10364" xr:uid="{27A4FCA3-B7BE-4F24-BED4-86D34A84FC73}"/>
    <cellStyle name="Percent 3 6 5 6 3" xfId="10365" xr:uid="{202696EE-DDC1-4A4C-BC49-025A814CFD24}"/>
    <cellStyle name="Percent 3 6 5 6 3 2" xfId="10366" xr:uid="{9BA58429-FB1A-4CF3-898B-9006C0626860}"/>
    <cellStyle name="Percent 3 6 5 6 4" xfId="10367" xr:uid="{CFB690A4-C4C8-42BE-B8DF-60874A273B4E}"/>
    <cellStyle name="Percent 3 6 5 7" xfId="10368" xr:uid="{A4612D88-46E4-4DD1-823B-A0BD1B55D202}"/>
    <cellStyle name="Percent 3 6 5 7 2" xfId="10369" xr:uid="{A13BF087-C038-43EE-B9CE-7D20237F1EFA}"/>
    <cellStyle name="Percent 3 6 5 8" xfId="10370" xr:uid="{1D0EF486-D4DA-45B8-A7E4-38EB24B2E6C7}"/>
    <cellStyle name="Percent 3 6 5 8 2" xfId="10371" xr:uid="{6FF1D595-C91D-40EA-A23E-12018C7BA86A}"/>
    <cellStyle name="Percent 3 6 5 9" xfId="10372" xr:uid="{FC6A0833-4216-45D3-9A1B-DBB0FE6AB1B1}"/>
    <cellStyle name="Percent 3 6 5 9 2" xfId="10373" xr:uid="{06ADE59B-B6DB-4DAB-9E41-A3F389FF1800}"/>
    <cellStyle name="Percent 3 6 6" xfId="5880" xr:uid="{210B8751-7B0C-4968-BD8A-656B1B8179DB}"/>
    <cellStyle name="Percent 3 6 6 10" xfId="10375" xr:uid="{205CC3FF-8C21-4B6A-AED8-91F14CF2C261}"/>
    <cellStyle name="Percent 3 6 6 11" xfId="10376" xr:uid="{79C7D930-F734-4EC1-9691-7EB9CA1D5171}"/>
    <cellStyle name="Percent 3 6 6 12" xfId="10374" xr:uid="{17E0F57D-CFC1-4F39-85BB-9698F547FC54}"/>
    <cellStyle name="Percent 3 6 6 2" xfId="10377" xr:uid="{02D69E2B-91C5-4BA9-B79D-43C2DFE6E0EB}"/>
    <cellStyle name="Percent 3 6 6 2 2" xfId="10378" xr:uid="{FB34FF13-94B1-479E-B864-08F132D235BF}"/>
    <cellStyle name="Percent 3 6 6 2 2 2" xfId="10379" xr:uid="{A15C510E-681D-4A65-AC5F-BABBB9B3502C}"/>
    <cellStyle name="Percent 3 6 6 2 3" xfId="10380" xr:uid="{B43C4A26-2B70-4D30-AAF3-80DA069A9628}"/>
    <cellStyle name="Percent 3 6 6 2 3 2" xfId="10381" xr:uid="{06B525A6-ABED-4E42-BDDF-1F070456BE97}"/>
    <cellStyle name="Percent 3 6 6 2 4" xfId="10382" xr:uid="{7C135C0B-718C-49D4-8303-728FB06662D1}"/>
    <cellStyle name="Percent 3 6 6 2 5" xfId="10383" xr:uid="{8EA8346E-7092-4813-A6AA-8F1669A9CD76}"/>
    <cellStyle name="Percent 3 6 6 3" xfId="10384" xr:uid="{98AA635D-F936-45FF-8976-2CDCE3FF1A30}"/>
    <cellStyle name="Percent 3 6 6 3 2" xfId="10385" xr:uid="{0EC3E1CA-B9D7-479E-9536-EDF8675FFB08}"/>
    <cellStyle name="Percent 3 6 6 3 2 2" xfId="10386" xr:uid="{1B38F482-0884-407E-BBAC-9C9A11195607}"/>
    <cellStyle name="Percent 3 6 6 3 3" xfId="10387" xr:uid="{633CF703-DA50-40B8-B10F-6A288E126993}"/>
    <cellStyle name="Percent 3 6 6 3 3 2" xfId="10388" xr:uid="{43214E10-7E0E-4E8F-8021-794ED8FAAE97}"/>
    <cellStyle name="Percent 3 6 6 3 4" xfId="10389" xr:uid="{56B25B1F-9653-4CC1-A953-CA667B138225}"/>
    <cellStyle name="Percent 3 6 6 4" xfId="10390" xr:uid="{5D6C52AD-88B5-4427-92F8-63B977CF39A7}"/>
    <cellStyle name="Percent 3 6 6 4 2" xfId="10391" xr:uid="{22EF817E-4580-40F6-9209-6D068E30B730}"/>
    <cellStyle name="Percent 3 6 6 4 2 2" xfId="10392" xr:uid="{731551A4-80EB-4E8F-A10B-D63964DC8F91}"/>
    <cellStyle name="Percent 3 6 6 4 3" xfId="10393" xr:uid="{76DFC88F-C644-41FE-AAB6-A416CC057B17}"/>
    <cellStyle name="Percent 3 6 6 4 3 2" xfId="10394" xr:uid="{08EC9A88-908D-467D-8A2A-887CE911B086}"/>
    <cellStyle name="Percent 3 6 6 4 4" xfId="10395" xr:uid="{152D586B-9DF5-4771-AE8F-AB055BF3FCAC}"/>
    <cellStyle name="Percent 3 6 6 5" xfId="10396" xr:uid="{5399E026-88DA-4656-987D-01A6172F3BFE}"/>
    <cellStyle name="Percent 3 6 6 5 2" xfId="10397" xr:uid="{24918732-C3E8-4068-BFD1-194E7B487E49}"/>
    <cellStyle name="Percent 3 6 6 5 2 2" xfId="10398" xr:uid="{CFEC83E9-A46D-4738-91F7-437A8BD755E1}"/>
    <cellStyle name="Percent 3 6 6 5 3" xfId="10399" xr:uid="{4BDC132C-390E-4BC2-A4AA-8A56DD8E0C56}"/>
    <cellStyle name="Percent 3 6 6 5 3 2" xfId="10400" xr:uid="{15A17146-EB9A-465C-ABC9-99507F4C7DFD}"/>
    <cellStyle name="Percent 3 6 6 5 4" xfId="10401" xr:uid="{0BF9A300-F76F-4854-8FEF-0B5B3CCC2A76}"/>
    <cellStyle name="Percent 3 6 6 5 4 2" xfId="10402" xr:uid="{588F622A-0DCC-4471-8653-A6212ED87D6A}"/>
    <cellStyle name="Percent 3 6 6 5 5" xfId="10403" xr:uid="{019C2879-5977-48C1-B1EF-87E534A22684}"/>
    <cellStyle name="Percent 3 6 6 6" xfId="10404" xr:uid="{C10FE97E-D52A-448F-A887-A9E2B09D1204}"/>
    <cellStyle name="Percent 3 6 6 6 2" xfId="10405" xr:uid="{25274842-17C4-4BB2-8F96-EAEB785ABEEA}"/>
    <cellStyle name="Percent 3 6 6 6 2 2" xfId="10406" xr:uid="{82EF6F7D-5343-4319-80FA-7E5C8D5A8D93}"/>
    <cellStyle name="Percent 3 6 6 6 3" xfId="10407" xr:uid="{E21FE653-B9F6-4E75-BA96-27040720E850}"/>
    <cellStyle name="Percent 3 6 6 6 3 2" xfId="10408" xr:uid="{C538F4AE-7E00-445B-BFF0-F284F6F61B2B}"/>
    <cellStyle name="Percent 3 6 6 6 4" xfId="10409" xr:uid="{E22C38E8-26FC-4A24-98E9-9D8AE673A023}"/>
    <cellStyle name="Percent 3 6 6 7" xfId="10410" xr:uid="{BB90AF3F-DA07-45D8-8CD6-5955846F169D}"/>
    <cellStyle name="Percent 3 6 6 7 2" xfId="10411" xr:uid="{AD662F54-3410-42AE-9D7A-D2C13265DD45}"/>
    <cellStyle name="Percent 3 6 6 8" xfId="10412" xr:uid="{8EA10CD3-5A55-4A9D-B319-580E3AAE86DA}"/>
    <cellStyle name="Percent 3 6 6 8 2" xfId="10413" xr:uid="{D2580EBF-54F5-442F-B8C0-ED6B4439CCE1}"/>
    <cellStyle name="Percent 3 6 6 9" xfId="10414" xr:uid="{F520ED94-2E7D-4274-8AB9-EBFDB590E93C}"/>
    <cellStyle name="Percent 3 6 6 9 2" xfId="10415" xr:uid="{B9E8C318-A303-45E8-8FB0-86EC6F4648C1}"/>
    <cellStyle name="Percent 3 6 7" xfId="5881" xr:uid="{1D713CA1-035C-4DB4-928D-94151ABB46FF}"/>
    <cellStyle name="Percent 3 6 7 10" xfId="10417" xr:uid="{C7CBBCA9-77F7-438A-AF1F-47140820C4B5}"/>
    <cellStyle name="Percent 3 6 7 11" xfId="10418" xr:uid="{B14DE1DA-E368-412E-85C2-7B880D8468CD}"/>
    <cellStyle name="Percent 3 6 7 12" xfId="10416" xr:uid="{8E3927A5-E005-44BC-B124-69D9C4F76150}"/>
    <cellStyle name="Percent 3 6 7 2" xfId="10419" xr:uid="{29710A7D-350E-4989-9621-8B36C18492AB}"/>
    <cellStyle name="Percent 3 6 7 2 2" xfId="10420" xr:uid="{7D524B69-EB04-4B9C-A664-861C82884495}"/>
    <cellStyle name="Percent 3 6 7 2 2 2" xfId="10421" xr:uid="{D7DF09DD-8DE1-49D0-921A-756E4B027435}"/>
    <cellStyle name="Percent 3 6 7 2 3" xfId="10422" xr:uid="{A5071C39-635D-407C-91DB-CE49133998B0}"/>
    <cellStyle name="Percent 3 6 7 2 3 2" xfId="10423" xr:uid="{EFD997A1-75C5-4E74-9660-47B68D3880C3}"/>
    <cellStyle name="Percent 3 6 7 2 4" xfId="10424" xr:uid="{D56E5C05-1617-4B23-9B27-E66ABB382734}"/>
    <cellStyle name="Percent 3 6 7 2 5" xfId="10425" xr:uid="{3B4AB049-1AC1-4A5F-BBE7-45F5FA866C8B}"/>
    <cellStyle name="Percent 3 6 7 3" xfId="10426" xr:uid="{DB914CAB-FF24-4666-96C7-6E6307FA1FEB}"/>
    <cellStyle name="Percent 3 6 7 3 2" xfId="10427" xr:uid="{13BC99C3-FF1A-4B1B-B13B-626FCD380237}"/>
    <cellStyle name="Percent 3 6 7 3 2 2" xfId="10428" xr:uid="{77BCD96E-3C9A-4A80-A152-4EE1E3607ADD}"/>
    <cellStyle name="Percent 3 6 7 3 3" xfId="10429" xr:uid="{3C8F5A1D-575F-4E0A-8C0B-8E63F03F60EA}"/>
    <cellStyle name="Percent 3 6 7 3 3 2" xfId="10430" xr:uid="{1A365A58-9330-483C-BACB-844F342CF300}"/>
    <cellStyle name="Percent 3 6 7 3 4" xfId="10431" xr:uid="{0E830205-F755-461A-80AE-8D270352845E}"/>
    <cellStyle name="Percent 3 6 7 4" xfId="10432" xr:uid="{8FAE61A4-A0E7-430F-98CD-10E2815E57F0}"/>
    <cellStyle name="Percent 3 6 7 4 2" xfId="10433" xr:uid="{A0FAD241-0D6C-4EC2-A777-DA3F355AE482}"/>
    <cellStyle name="Percent 3 6 7 4 2 2" xfId="10434" xr:uid="{0AB7813D-3487-4DD1-BB2D-F2F684FEE481}"/>
    <cellStyle name="Percent 3 6 7 4 3" xfId="10435" xr:uid="{0DEACEB8-4164-4E40-A568-A38EFF4B7560}"/>
    <cellStyle name="Percent 3 6 7 4 3 2" xfId="10436" xr:uid="{46D95F69-AB63-40CB-8CA8-A9AE756459EF}"/>
    <cellStyle name="Percent 3 6 7 4 4" xfId="10437" xr:uid="{7D0DE43D-0CB2-4FE1-98B7-F74E307E5363}"/>
    <cellStyle name="Percent 3 6 7 5" xfId="10438" xr:uid="{72F98FE4-ACAF-4B33-AA4F-1F7810C241A9}"/>
    <cellStyle name="Percent 3 6 7 5 2" xfId="10439" xr:uid="{449C301B-37E3-42E6-9ADB-B332761BB7E3}"/>
    <cellStyle name="Percent 3 6 7 5 2 2" xfId="10440" xr:uid="{09803186-274E-42E8-9AF6-EA7FC7A53249}"/>
    <cellStyle name="Percent 3 6 7 5 3" xfId="10441" xr:uid="{5882AB6B-5D1A-4ED9-B99A-DC1388741D29}"/>
    <cellStyle name="Percent 3 6 7 5 3 2" xfId="10442" xr:uid="{4649D541-5A52-4833-BC1A-B415D55AEB8F}"/>
    <cellStyle name="Percent 3 6 7 5 4" xfId="10443" xr:uid="{38F35431-82D3-4F2D-AFD7-5537AD667DDE}"/>
    <cellStyle name="Percent 3 6 7 5 4 2" xfId="10444" xr:uid="{9BF1CF48-0D4E-4DF8-9DDF-92396B28F0A8}"/>
    <cellStyle name="Percent 3 6 7 5 5" xfId="10445" xr:uid="{6A7A35C2-DF8D-4001-AE6A-4F78E95F4AC1}"/>
    <cellStyle name="Percent 3 6 7 6" xfId="10446" xr:uid="{50914D3D-B1FF-4A0F-8455-0594FF422FF1}"/>
    <cellStyle name="Percent 3 6 7 6 2" xfId="10447" xr:uid="{59DB3408-3E3B-4EA6-AF27-3956895958CD}"/>
    <cellStyle name="Percent 3 6 7 6 2 2" xfId="10448" xr:uid="{52C889B2-C88E-4413-8057-3CC66BB3AE2D}"/>
    <cellStyle name="Percent 3 6 7 6 3" xfId="10449" xr:uid="{AC002297-A98A-4506-BC07-9A4085699A31}"/>
    <cellStyle name="Percent 3 6 7 6 3 2" xfId="10450" xr:uid="{B72D2C70-4333-4217-9C66-4600F5897A42}"/>
    <cellStyle name="Percent 3 6 7 6 4" xfId="10451" xr:uid="{F16201B0-E5A3-4E83-BD27-E8714E2CEEE1}"/>
    <cellStyle name="Percent 3 6 7 7" xfId="10452" xr:uid="{788AD70E-1676-483E-874B-F96F6C3057E8}"/>
    <cellStyle name="Percent 3 6 7 7 2" xfId="10453" xr:uid="{B7978643-3EA0-423C-B239-AC58954D1486}"/>
    <cellStyle name="Percent 3 6 7 8" xfId="10454" xr:uid="{700D6716-2F2C-44CC-8C8A-EA79F835FBF3}"/>
    <cellStyle name="Percent 3 6 7 8 2" xfId="10455" xr:uid="{C50C59BE-7FCC-4A71-89EF-4FC72E2ACD31}"/>
    <cellStyle name="Percent 3 6 7 9" xfId="10456" xr:uid="{58B73D31-23B8-4FE8-8982-B23588FE2920}"/>
    <cellStyle name="Percent 3 6 7 9 2" xfId="10457" xr:uid="{C73BDC62-BED1-4F06-AA6E-E3D6E0194E0C}"/>
    <cellStyle name="Percent 3 6 8" xfId="5882" xr:uid="{11CFC0CA-32E2-497E-BCA7-8F804F127101}"/>
    <cellStyle name="Percent 3 6 8 10" xfId="10459" xr:uid="{CEBF7E0E-75FA-468A-829C-5EC02F13536C}"/>
    <cellStyle name="Percent 3 6 8 11" xfId="10460" xr:uid="{C4B19387-9563-44E4-A290-BC55717A11A9}"/>
    <cellStyle name="Percent 3 6 8 12" xfId="10458" xr:uid="{22FB4884-07C8-469A-8969-C9DB48903456}"/>
    <cellStyle name="Percent 3 6 8 2" xfId="10461" xr:uid="{4882286B-A305-4715-AA72-4C8C95A4693C}"/>
    <cellStyle name="Percent 3 6 8 2 2" xfId="10462" xr:uid="{669FF0A6-6696-484A-B853-BB6CA837E4D1}"/>
    <cellStyle name="Percent 3 6 8 2 2 2" xfId="10463" xr:uid="{28ECF579-7A9F-4FA1-95E8-CBB975346D6F}"/>
    <cellStyle name="Percent 3 6 8 2 3" xfId="10464" xr:uid="{6518E3AA-FE21-4D41-9EF6-5DF39365505B}"/>
    <cellStyle name="Percent 3 6 8 2 3 2" xfId="10465" xr:uid="{2253C04F-4CA9-4B8B-B26C-34703545643D}"/>
    <cellStyle name="Percent 3 6 8 2 4" xfId="10466" xr:uid="{351B4C9C-15D3-475C-9FFF-BFF9D8B3BE0A}"/>
    <cellStyle name="Percent 3 6 8 2 5" xfId="10467" xr:uid="{44F62E7D-E82C-4441-87FD-C33817B35A0A}"/>
    <cellStyle name="Percent 3 6 8 3" xfId="10468" xr:uid="{918F9040-83BC-439D-929C-B115BAC2929B}"/>
    <cellStyle name="Percent 3 6 8 3 2" xfId="10469" xr:uid="{E467912D-FD31-4813-A10E-398B9A995FFF}"/>
    <cellStyle name="Percent 3 6 8 3 2 2" xfId="10470" xr:uid="{5053991A-99FE-4750-88B4-2637C4D965EC}"/>
    <cellStyle name="Percent 3 6 8 3 3" xfId="10471" xr:uid="{5DE72B39-A422-4D84-AEA2-B71507257089}"/>
    <cellStyle name="Percent 3 6 8 3 3 2" xfId="10472" xr:uid="{CB65A9BC-16EA-44DC-A8C1-2CCAC94D2A62}"/>
    <cellStyle name="Percent 3 6 8 3 4" xfId="10473" xr:uid="{6550067E-6AE8-4A10-9A46-357ADA9F739B}"/>
    <cellStyle name="Percent 3 6 8 4" xfId="10474" xr:uid="{3DD57979-2CB2-4199-90FA-B26232F85CE7}"/>
    <cellStyle name="Percent 3 6 8 4 2" xfId="10475" xr:uid="{D78A1B58-965D-4EE9-B87B-66BB0381A9DA}"/>
    <cellStyle name="Percent 3 6 8 4 2 2" xfId="10476" xr:uid="{4D901E93-1D0F-4BBB-A86A-EA8192B964BC}"/>
    <cellStyle name="Percent 3 6 8 4 3" xfId="10477" xr:uid="{386EDEE8-5C28-4508-A3E6-15129BC8B401}"/>
    <cellStyle name="Percent 3 6 8 4 3 2" xfId="10478" xr:uid="{C53E2529-85E4-4EC3-8674-F3BC1C49DA08}"/>
    <cellStyle name="Percent 3 6 8 4 4" xfId="10479" xr:uid="{9259BC9B-A176-4172-8AEF-AFCBF7CD0A70}"/>
    <cellStyle name="Percent 3 6 8 5" xfId="10480" xr:uid="{A1CF237F-1334-4D64-AE6F-527436761C91}"/>
    <cellStyle name="Percent 3 6 8 5 2" xfId="10481" xr:uid="{2E2E7959-D523-46AE-A2E6-4C11C04F229A}"/>
    <cellStyle name="Percent 3 6 8 5 2 2" xfId="10482" xr:uid="{8D308B78-7503-4FFE-8D72-67D498E5F74C}"/>
    <cellStyle name="Percent 3 6 8 5 3" xfId="10483" xr:uid="{85BDB989-B94D-4134-896E-BF17CAD864B8}"/>
    <cellStyle name="Percent 3 6 8 5 3 2" xfId="10484" xr:uid="{3FE4E057-C626-42A8-A0B2-2A1F13B1A9CE}"/>
    <cellStyle name="Percent 3 6 8 5 4" xfId="10485" xr:uid="{3EC8531D-9B39-40EC-A8E9-18EAE0EDBD6E}"/>
    <cellStyle name="Percent 3 6 8 5 4 2" xfId="10486" xr:uid="{935B817D-5547-4EA1-8F36-CF4BAD721EF3}"/>
    <cellStyle name="Percent 3 6 8 5 5" xfId="10487" xr:uid="{75D75F23-FCF6-4797-9495-B166B6F88A61}"/>
    <cellStyle name="Percent 3 6 8 6" xfId="10488" xr:uid="{81176BCC-9DC5-472F-8A7F-5365FB457334}"/>
    <cellStyle name="Percent 3 6 8 6 2" xfId="10489" xr:uid="{8523C063-79B2-4BB0-95AD-0C92837F43C0}"/>
    <cellStyle name="Percent 3 6 8 6 2 2" xfId="10490" xr:uid="{A148B9AF-E952-49AD-9B97-D679E769D137}"/>
    <cellStyle name="Percent 3 6 8 6 3" xfId="10491" xr:uid="{F788BAAC-E690-4F34-885B-0793B5B8A996}"/>
    <cellStyle name="Percent 3 6 8 6 3 2" xfId="10492" xr:uid="{20E66240-A9B1-4F74-8F8C-023146711943}"/>
    <cellStyle name="Percent 3 6 8 6 4" xfId="10493" xr:uid="{8FD80A9C-92D2-438D-BF06-0C0D0859E81B}"/>
    <cellStyle name="Percent 3 6 8 7" xfId="10494" xr:uid="{CCD0E091-53B9-42C2-A40A-57CE34F25964}"/>
    <cellStyle name="Percent 3 6 8 7 2" xfId="10495" xr:uid="{CDFDF113-3CF6-4A0D-A853-EB6876F8D838}"/>
    <cellStyle name="Percent 3 6 8 8" xfId="10496" xr:uid="{FEED27F9-4751-4A2B-B43F-912CE8144F3B}"/>
    <cellStyle name="Percent 3 6 8 8 2" xfId="10497" xr:uid="{97882AA7-91E0-4EEC-BD32-35799FA6AB5C}"/>
    <cellStyle name="Percent 3 6 8 9" xfId="10498" xr:uid="{F14B7DE4-B98F-4D13-ADCC-8068569AD368}"/>
    <cellStyle name="Percent 3 6 8 9 2" xfId="10499" xr:uid="{2191BA29-1C0C-4051-A396-EF92278B7DA9}"/>
    <cellStyle name="Percent 3 6 9" xfId="5883" xr:uid="{7AC96B45-A2B1-4836-82B2-1DC857C9F237}"/>
    <cellStyle name="Percent 3 6 9 10" xfId="10501" xr:uid="{317C0E0C-400F-4731-97E1-2A68B12514C3}"/>
    <cellStyle name="Percent 3 6 9 11" xfId="10502" xr:uid="{1BE64B39-926D-4058-926E-C13C2D775693}"/>
    <cellStyle name="Percent 3 6 9 12" xfId="10500" xr:uid="{3B87FB70-C46B-4F7D-8597-AC130755D65A}"/>
    <cellStyle name="Percent 3 6 9 2" xfId="10503" xr:uid="{26E41C26-93C7-4096-840B-53397F946E54}"/>
    <cellStyle name="Percent 3 6 9 2 2" xfId="10504" xr:uid="{5A791085-32A0-4194-9858-68C1AC1FB81F}"/>
    <cellStyle name="Percent 3 6 9 2 2 2" xfId="10505" xr:uid="{4421167C-2FAE-4F20-854F-C277FF8D5E70}"/>
    <cellStyle name="Percent 3 6 9 2 3" xfId="10506" xr:uid="{72B60073-27B2-443B-B809-86732A9D29BC}"/>
    <cellStyle name="Percent 3 6 9 2 3 2" xfId="10507" xr:uid="{D00FCFA5-3E52-4C12-81B9-5886A0465F3E}"/>
    <cellStyle name="Percent 3 6 9 2 4" xfId="10508" xr:uid="{9593F288-6BB0-4244-9278-B5DE219D9041}"/>
    <cellStyle name="Percent 3 6 9 2 5" xfId="10509" xr:uid="{0A96D471-871C-46B0-AACB-FA4084EA967C}"/>
    <cellStyle name="Percent 3 6 9 3" xfId="10510" xr:uid="{AFE91578-742A-4B45-A46C-18E135BEC773}"/>
    <cellStyle name="Percent 3 6 9 3 2" xfId="10511" xr:uid="{0AD710DB-72A8-4D58-8973-5194E3C08908}"/>
    <cellStyle name="Percent 3 6 9 3 2 2" xfId="10512" xr:uid="{EAD651B7-E890-42BF-90D9-B0CDC55654DE}"/>
    <cellStyle name="Percent 3 6 9 3 3" xfId="10513" xr:uid="{EA36F72F-0FAC-4B78-BA2A-83C5F17950CF}"/>
    <cellStyle name="Percent 3 6 9 3 3 2" xfId="10514" xr:uid="{1AC82B8B-FEC3-4216-81FF-D561E2DC410A}"/>
    <cellStyle name="Percent 3 6 9 3 4" xfId="10515" xr:uid="{C37CC48E-EEBB-436E-933F-4D82D14BCF14}"/>
    <cellStyle name="Percent 3 6 9 4" xfId="10516" xr:uid="{C9081072-4B6A-4A2A-8732-AF805DC340BA}"/>
    <cellStyle name="Percent 3 6 9 4 2" xfId="10517" xr:uid="{DBE43934-715E-4BEC-BE55-FBBEE0FF792D}"/>
    <cellStyle name="Percent 3 6 9 4 2 2" xfId="10518" xr:uid="{A698111C-896B-4B39-A38B-4CDD3DF40255}"/>
    <cellStyle name="Percent 3 6 9 4 3" xfId="10519" xr:uid="{FDB6D6D1-7070-4638-AF41-5FA999CDA482}"/>
    <cellStyle name="Percent 3 6 9 4 3 2" xfId="10520" xr:uid="{DE4C29C6-13BE-444A-B0F0-D23FE2D64238}"/>
    <cellStyle name="Percent 3 6 9 4 4" xfId="10521" xr:uid="{16C058AF-FCF2-4B13-8576-3C69C81FB6C7}"/>
    <cellStyle name="Percent 3 6 9 5" xfId="10522" xr:uid="{D8742DF9-56E3-4530-B27F-68A3FF51BFB6}"/>
    <cellStyle name="Percent 3 6 9 5 2" xfId="10523" xr:uid="{24497BFF-7797-4769-A54B-A241535D3220}"/>
    <cellStyle name="Percent 3 6 9 5 2 2" xfId="10524" xr:uid="{FDC34ED2-AD8D-42AC-85A3-07B0325E7ACA}"/>
    <cellStyle name="Percent 3 6 9 5 3" xfId="10525" xr:uid="{49DBDF10-B10F-40A4-B3E0-EE18F00D696F}"/>
    <cellStyle name="Percent 3 6 9 5 3 2" xfId="10526" xr:uid="{9ECC3339-86D4-4F3E-B1D4-913AF04FF069}"/>
    <cellStyle name="Percent 3 6 9 5 4" xfId="10527" xr:uid="{315E2E77-F6FA-42DF-9651-D431F6D75BB1}"/>
    <cellStyle name="Percent 3 6 9 5 4 2" xfId="10528" xr:uid="{E82E2D1E-DC39-4CF5-81A8-4298950EB601}"/>
    <cellStyle name="Percent 3 6 9 5 5" xfId="10529" xr:uid="{3E44126C-D4BF-4546-A953-A468BE56F29E}"/>
    <cellStyle name="Percent 3 6 9 6" xfId="10530" xr:uid="{911CEE24-AD5F-4392-82B7-3477C4FFE9DE}"/>
    <cellStyle name="Percent 3 6 9 6 2" xfId="10531" xr:uid="{EFD700B4-A09B-479E-B7DF-81027DFDCB4B}"/>
    <cellStyle name="Percent 3 6 9 6 2 2" xfId="10532" xr:uid="{FA943FDE-E9BB-4ABB-A02D-05910EF1C395}"/>
    <cellStyle name="Percent 3 6 9 6 3" xfId="10533" xr:uid="{314CD135-213C-4EAE-A847-953108E483A3}"/>
    <cellStyle name="Percent 3 6 9 6 3 2" xfId="10534" xr:uid="{8E730A38-160A-482D-994D-FAFC89EECA81}"/>
    <cellStyle name="Percent 3 6 9 6 4" xfId="10535" xr:uid="{9DBB6C99-91CB-43BD-AAF9-590272AED371}"/>
    <cellStyle name="Percent 3 6 9 7" xfId="10536" xr:uid="{7301AA20-EEBA-40F1-A69E-50D82E6B823D}"/>
    <cellStyle name="Percent 3 6 9 7 2" xfId="10537" xr:uid="{7F2EB468-D4E0-405D-B094-F529F7E452AA}"/>
    <cellStyle name="Percent 3 6 9 8" xfId="10538" xr:uid="{FA99C00C-1518-45E9-849C-DE8930834FDC}"/>
    <cellStyle name="Percent 3 6 9 8 2" xfId="10539" xr:uid="{ED3608F4-17EF-4A72-8109-EECE40477CB3}"/>
    <cellStyle name="Percent 3 6 9 9" xfId="10540" xr:uid="{C7BB1BF0-593E-4127-8EAC-7A85F4B15A63}"/>
    <cellStyle name="Percent 3 6 9 9 2" xfId="10541" xr:uid="{AF3159BB-1826-4A3B-881F-10843F8E710B}"/>
    <cellStyle name="Percent 3 7" xfId="3294" xr:uid="{CB36A1ED-A9F2-4DA9-AB1C-34297C579FC2}"/>
    <cellStyle name="Percent 3 7 10" xfId="5884" xr:uid="{4B4D8D22-8A15-4CCD-931E-FED43133F52C}"/>
    <cellStyle name="Percent 3 7 10 10" xfId="10544" xr:uid="{841DA4F2-20C2-44D3-A68C-FA66393E6F44}"/>
    <cellStyle name="Percent 3 7 10 11" xfId="10545" xr:uid="{F1CC0C98-1543-4ED7-BA3D-1272D24D5363}"/>
    <cellStyle name="Percent 3 7 10 12" xfId="10543" xr:uid="{389CFA66-5D2C-4146-B74F-2620F9360205}"/>
    <cellStyle name="Percent 3 7 10 2" xfId="10546" xr:uid="{3FF8CE8C-1C80-4268-AB8D-BDAF50C2DC84}"/>
    <cellStyle name="Percent 3 7 10 2 2" xfId="10547" xr:uid="{C9F68136-8FD7-44DD-8071-CEC67FCF7E6A}"/>
    <cellStyle name="Percent 3 7 10 2 2 2" xfId="10548" xr:uid="{6D315F27-5592-4F0D-BDB1-54EDE85C4555}"/>
    <cellStyle name="Percent 3 7 10 2 3" xfId="10549" xr:uid="{7D8F90B2-CB4D-40BD-A9BF-5CCD3BEA5419}"/>
    <cellStyle name="Percent 3 7 10 2 3 2" xfId="10550" xr:uid="{4151318E-8AD6-4CC2-BC27-9A201966BCE8}"/>
    <cellStyle name="Percent 3 7 10 2 4" xfId="10551" xr:uid="{BD8B96B2-6AE6-47B0-A74C-56D7178E79E4}"/>
    <cellStyle name="Percent 3 7 10 2 5" xfId="10552" xr:uid="{7546D915-3E20-4EAA-B2A9-1FDD097CC73F}"/>
    <cellStyle name="Percent 3 7 10 3" xfId="10553" xr:uid="{D2C4BD1A-E868-442A-8260-6CCDE78FF7BD}"/>
    <cellStyle name="Percent 3 7 10 3 2" xfId="10554" xr:uid="{235CA37D-B530-4C7E-A437-633F410FC295}"/>
    <cellStyle name="Percent 3 7 10 3 2 2" xfId="10555" xr:uid="{65CF9EEB-9848-45DF-8529-8A92BA2041AC}"/>
    <cellStyle name="Percent 3 7 10 3 3" xfId="10556" xr:uid="{B612176E-5CE2-4EA8-864E-30EBF4B92ED7}"/>
    <cellStyle name="Percent 3 7 10 3 3 2" xfId="10557" xr:uid="{839146BA-AAD7-4997-A2ED-AAF869403557}"/>
    <cellStyle name="Percent 3 7 10 3 4" xfId="10558" xr:uid="{7E8E403C-72BC-4A26-84BA-CC3B370E96DE}"/>
    <cellStyle name="Percent 3 7 10 4" xfId="10559" xr:uid="{AFD320EF-A9E3-445A-B1FB-54D80F83B934}"/>
    <cellStyle name="Percent 3 7 10 4 2" xfId="10560" xr:uid="{A4F404A8-1FE2-4533-9A03-3C68456CAA22}"/>
    <cellStyle name="Percent 3 7 10 4 2 2" xfId="10561" xr:uid="{76D9DFC8-B18C-4FB3-9065-FF4B525CBE80}"/>
    <cellStyle name="Percent 3 7 10 4 3" xfId="10562" xr:uid="{6A455A3D-9E5E-49DC-A98C-C007E308D26E}"/>
    <cellStyle name="Percent 3 7 10 4 3 2" xfId="10563" xr:uid="{A22A6FD0-BCA6-4696-9F2B-2DD42710C547}"/>
    <cellStyle name="Percent 3 7 10 4 4" xfId="10564" xr:uid="{2DBE012E-1352-4E24-9FAF-FF528F0BC724}"/>
    <cellStyle name="Percent 3 7 10 5" xfId="10565" xr:uid="{8D4CAB54-D32B-4AC6-B807-8CA92BB0F441}"/>
    <cellStyle name="Percent 3 7 10 5 2" xfId="10566" xr:uid="{1A5CB9DD-9F4E-48AC-A75D-8CA44C75D039}"/>
    <cellStyle name="Percent 3 7 10 5 2 2" xfId="10567" xr:uid="{E8E0F1BC-9F30-41CD-A294-FB4B78EC8F3E}"/>
    <cellStyle name="Percent 3 7 10 5 3" xfId="10568" xr:uid="{AC03FE9E-4CFB-45F5-A8F5-FFF7D9024113}"/>
    <cellStyle name="Percent 3 7 10 5 3 2" xfId="10569" xr:uid="{A5B4E348-0DAF-4B08-BE34-A4BCEDA6F6AB}"/>
    <cellStyle name="Percent 3 7 10 5 4" xfId="10570" xr:uid="{F504B7C1-C374-4BBD-BF48-870997D7F1E7}"/>
    <cellStyle name="Percent 3 7 10 5 4 2" xfId="10571" xr:uid="{39C5DD0E-536B-4D01-82E1-11230BC2A9D7}"/>
    <cellStyle name="Percent 3 7 10 5 5" xfId="10572" xr:uid="{9021A015-87D1-4C47-AE0A-1FD7E23CFE7F}"/>
    <cellStyle name="Percent 3 7 10 6" xfId="10573" xr:uid="{DBBAEAA5-F571-4F0D-84FF-146CC21BBC4C}"/>
    <cellStyle name="Percent 3 7 10 6 2" xfId="10574" xr:uid="{2FBE14F7-8A7E-4153-92DE-1B29D58A45BE}"/>
    <cellStyle name="Percent 3 7 10 6 2 2" xfId="10575" xr:uid="{DC8CA20F-686B-49F5-B52F-1C9373CA1B28}"/>
    <cellStyle name="Percent 3 7 10 6 3" xfId="10576" xr:uid="{50F425F3-6AEE-4552-83EA-F0B90580E541}"/>
    <cellStyle name="Percent 3 7 10 6 3 2" xfId="10577" xr:uid="{24F88BA6-968C-4B09-A6C8-F99A867A8468}"/>
    <cellStyle name="Percent 3 7 10 6 4" xfId="10578" xr:uid="{66DBD8C8-DDDE-46F5-AA8D-90E0ED714B4E}"/>
    <cellStyle name="Percent 3 7 10 7" xfId="10579" xr:uid="{E67E4EF3-6104-4F5C-A9AF-48AE745F65B0}"/>
    <cellStyle name="Percent 3 7 10 7 2" xfId="10580" xr:uid="{5E716261-AD01-4831-8806-505321F6D3F8}"/>
    <cellStyle name="Percent 3 7 10 8" xfId="10581" xr:uid="{C684A236-EDC1-463F-9C86-AC47F68D3DF2}"/>
    <cellStyle name="Percent 3 7 10 8 2" xfId="10582" xr:uid="{F3D02E6B-173B-442D-940C-729308DB9012}"/>
    <cellStyle name="Percent 3 7 10 9" xfId="10583" xr:uid="{04193D5C-39F8-4EEE-927A-8F09C32FF505}"/>
    <cellStyle name="Percent 3 7 10 9 2" xfId="10584" xr:uid="{60E02F80-0D5E-4608-A80E-3F57DAF7F8C1}"/>
    <cellStyle name="Percent 3 7 11" xfId="5885" xr:uid="{4D91E15A-06D2-4902-9157-7C097D215FE9}"/>
    <cellStyle name="Percent 3 7 11 10" xfId="10586" xr:uid="{68FF67A0-352D-4D34-8178-352D8F8C86B9}"/>
    <cellStyle name="Percent 3 7 11 11" xfId="10587" xr:uid="{925719A6-F9B1-4FBC-91FC-5359523E0A08}"/>
    <cellStyle name="Percent 3 7 11 12" xfId="10585" xr:uid="{7B7E670C-0C1C-48A6-BF55-5D2B9B284892}"/>
    <cellStyle name="Percent 3 7 11 2" xfId="10588" xr:uid="{481D45E3-FAD8-4E0A-8843-8812459651F6}"/>
    <cellStyle name="Percent 3 7 11 2 2" xfId="10589" xr:uid="{6134DC2E-A5CA-4BFB-9ABF-B79ADD34D1F0}"/>
    <cellStyle name="Percent 3 7 11 2 2 2" xfId="10590" xr:uid="{288EC248-F632-4113-931E-844C8A37E2C6}"/>
    <cellStyle name="Percent 3 7 11 2 3" xfId="10591" xr:uid="{E66ED76D-3DEF-442A-8AFD-B4743C6ACFBF}"/>
    <cellStyle name="Percent 3 7 11 2 3 2" xfId="10592" xr:uid="{AF6CEA53-D81C-4A03-BF25-4DD4848C00D2}"/>
    <cellStyle name="Percent 3 7 11 2 4" xfId="10593" xr:uid="{E86E6184-779E-4AF5-8ACD-22EDFD425162}"/>
    <cellStyle name="Percent 3 7 11 2 5" xfId="10594" xr:uid="{E1343744-3644-403F-A490-F557191DB64C}"/>
    <cellStyle name="Percent 3 7 11 3" xfId="10595" xr:uid="{D46C4F20-838E-4967-A41C-7A4235DF81D9}"/>
    <cellStyle name="Percent 3 7 11 3 2" xfId="10596" xr:uid="{F146C440-3F40-40D5-AFAB-9B7AC550403A}"/>
    <cellStyle name="Percent 3 7 11 3 2 2" xfId="10597" xr:uid="{543A0A00-28F4-4406-9BB4-38DD7D86118C}"/>
    <cellStyle name="Percent 3 7 11 3 3" xfId="10598" xr:uid="{C0996B1B-FADA-4B1A-B597-23698E9D1700}"/>
    <cellStyle name="Percent 3 7 11 3 3 2" xfId="10599" xr:uid="{5D885036-9013-441D-A8D6-86A8E5DDF77D}"/>
    <cellStyle name="Percent 3 7 11 3 4" xfId="10600" xr:uid="{BBE3DF52-9067-46E4-96A9-AF1F0C458B24}"/>
    <cellStyle name="Percent 3 7 11 4" xfId="10601" xr:uid="{CA625C59-54DA-4EE7-8C46-978D4DD143EE}"/>
    <cellStyle name="Percent 3 7 11 4 2" xfId="10602" xr:uid="{7FD8502B-2906-4CAA-86E7-6B9875FAD722}"/>
    <cellStyle name="Percent 3 7 11 4 2 2" xfId="10603" xr:uid="{FC6C5FE0-F690-47E9-88B1-3EE317F5803D}"/>
    <cellStyle name="Percent 3 7 11 4 3" xfId="10604" xr:uid="{FEAB0BFA-A8E4-4390-8F79-193F5DC55CD6}"/>
    <cellStyle name="Percent 3 7 11 4 3 2" xfId="10605" xr:uid="{DEEE748A-FD79-44A9-887A-E9C435420231}"/>
    <cellStyle name="Percent 3 7 11 4 4" xfId="10606" xr:uid="{794ADBEB-4501-42F3-8729-5DDE088C136D}"/>
    <cellStyle name="Percent 3 7 11 5" xfId="10607" xr:uid="{D1A66F06-2850-4428-8D99-6612ABA6A7D9}"/>
    <cellStyle name="Percent 3 7 11 5 2" xfId="10608" xr:uid="{33019F43-F3B9-4750-8293-ECDE941195C0}"/>
    <cellStyle name="Percent 3 7 11 5 2 2" xfId="10609" xr:uid="{17E178D1-0745-464C-B054-633CD077A8FA}"/>
    <cellStyle name="Percent 3 7 11 5 3" xfId="10610" xr:uid="{D1AB3F6D-C992-4102-A209-ADCCDF458705}"/>
    <cellStyle name="Percent 3 7 11 5 3 2" xfId="10611" xr:uid="{10CE76EE-4F18-4142-8E54-46F150C3EB95}"/>
    <cellStyle name="Percent 3 7 11 5 4" xfId="10612" xr:uid="{541271D1-85BA-4E3F-B366-7A0668EE472E}"/>
    <cellStyle name="Percent 3 7 11 5 4 2" xfId="10613" xr:uid="{5AAF7150-5BD9-4BA7-B909-ED824C7A29A9}"/>
    <cellStyle name="Percent 3 7 11 5 5" xfId="10614" xr:uid="{CD66BA9F-13E0-4C08-84EE-5E18125503E2}"/>
    <cellStyle name="Percent 3 7 11 6" xfId="10615" xr:uid="{1E067ED4-783A-48AE-AA1B-3B56D0305213}"/>
    <cellStyle name="Percent 3 7 11 6 2" xfId="10616" xr:uid="{52097FEC-19FF-46CC-B9E8-78112EFB239A}"/>
    <cellStyle name="Percent 3 7 11 6 2 2" xfId="10617" xr:uid="{054833ED-4ABB-457C-A85A-B7241B004856}"/>
    <cellStyle name="Percent 3 7 11 6 3" xfId="10618" xr:uid="{1482CA1A-B948-4615-A7ED-4F2B545AFE8E}"/>
    <cellStyle name="Percent 3 7 11 6 3 2" xfId="10619" xr:uid="{13058046-EDE0-449B-9FFA-610089AF12D8}"/>
    <cellStyle name="Percent 3 7 11 6 4" xfId="10620" xr:uid="{041C5CD0-B1C3-4D5E-994D-D3B0A6520908}"/>
    <cellStyle name="Percent 3 7 11 7" xfId="10621" xr:uid="{882E65BE-E85C-4F74-8F8C-CA2F92827C5B}"/>
    <cellStyle name="Percent 3 7 11 7 2" xfId="10622" xr:uid="{75A7D1E9-4F51-47B0-B8C2-FB30784EFFE4}"/>
    <cellStyle name="Percent 3 7 11 8" xfId="10623" xr:uid="{CBA1D451-012D-437B-8D05-966DBBBB169D}"/>
    <cellStyle name="Percent 3 7 11 8 2" xfId="10624" xr:uid="{02381C56-5F8F-41E8-9B55-BD2A05303078}"/>
    <cellStyle name="Percent 3 7 11 9" xfId="10625" xr:uid="{398571ED-1734-4F5F-9935-74A719118F8A}"/>
    <cellStyle name="Percent 3 7 11 9 2" xfId="10626" xr:uid="{D53D9914-340B-418D-8195-0CDA3BA8482B}"/>
    <cellStyle name="Percent 3 7 12" xfId="5886" xr:uid="{68831941-7AF0-43B9-8A35-CF35DE90F53A}"/>
    <cellStyle name="Percent 3 7 12 10" xfId="10628" xr:uid="{6E526098-6A63-4067-9EFE-ED4525FD9BDE}"/>
    <cellStyle name="Percent 3 7 12 11" xfId="10629" xr:uid="{D5ACAD2F-6345-414B-8C87-5B19865E5C4F}"/>
    <cellStyle name="Percent 3 7 12 12" xfId="10627" xr:uid="{254E96E4-AE41-4033-BFE7-1EC722BC5F6D}"/>
    <cellStyle name="Percent 3 7 12 2" xfId="10630" xr:uid="{042F9FB3-6DFA-4B59-BB14-2B867AA311AD}"/>
    <cellStyle name="Percent 3 7 12 2 2" xfId="10631" xr:uid="{70CB0DFF-4E74-4D4F-B38B-30A36478F069}"/>
    <cellStyle name="Percent 3 7 12 2 2 2" xfId="10632" xr:uid="{509CE74A-19DA-405A-B318-CEF5D375A236}"/>
    <cellStyle name="Percent 3 7 12 2 3" xfId="10633" xr:uid="{D05DECD7-B267-4FE0-A9A7-B40F851CDEB3}"/>
    <cellStyle name="Percent 3 7 12 2 3 2" xfId="10634" xr:uid="{F6E7AC78-6CB1-4405-A2F8-53E95302CEFA}"/>
    <cellStyle name="Percent 3 7 12 2 4" xfId="10635" xr:uid="{07CCCE44-9939-4B59-B6AC-BEF810538F82}"/>
    <cellStyle name="Percent 3 7 12 2 5" xfId="10636" xr:uid="{90384E1E-D358-4D13-A15D-FD5690A1EB8D}"/>
    <cellStyle name="Percent 3 7 12 3" xfId="10637" xr:uid="{DF5CD972-BEFA-4CCE-B9E2-1FDDC799C72A}"/>
    <cellStyle name="Percent 3 7 12 3 2" xfId="10638" xr:uid="{EA05374A-2FE3-4FE8-883C-E796727FF65B}"/>
    <cellStyle name="Percent 3 7 12 3 2 2" xfId="10639" xr:uid="{F8BC428E-D25B-4E14-BEF0-6B60B89EADE5}"/>
    <cellStyle name="Percent 3 7 12 3 3" xfId="10640" xr:uid="{FA5B8095-2449-4CCD-9822-441E16B290F9}"/>
    <cellStyle name="Percent 3 7 12 3 3 2" xfId="10641" xr:uid="{4E3A6654-00A3-4285-A4F2-0D34603FF4A4}"/>
    <cellStyle name="Percent 3 7 12 3 4" xfId="10642" xr:uid="{A3D0D85C-7BA0-444F-84B3-E35D7CB327A8}"/>
    <cellStyle name="Percent 3 7 12 4" xfId="10643" xr:uid="{D7DE7B1F-7E28-47E2-83DD-69A57A2F36E4}"/>
    <cellStyle name="Percent 3 7 12 4 2" xfId="10644" xr:uid="{A8EF13E2-F80B-41E8-A546-41A2015CF453}"/>
    <cellStyle name="Percent 3 7 12 4 2 2" xfId="10645" xr:uid="{41D2FC9A-8B27-45B9-908C-3EE10719C192}"/>
    <cellStyle name="Percent 3 7 12 4 3" xfId="10646" xr:uid="{2889C6A2-07D9-4C79-83E0-E788D0765410}"/>
    <cellStyle name="Percent 3 7 12 4 3 2" xfId="10647" xr:uid="{B7B21EC3-608D-4BC8-A316-F98298321FF3}"/>
    <cellStyle name="Percent 3 7 12 4 4" xfId="10648" xr:uid="{F6F51F12-1046-4C9E-9269-CD8A74C2473A}"/>
    <cellStyle name="Percent 3 7 12 5" xfId="10649" xr:uid="{3C122743-4F96-4B82-81C9-394DAE580E64}"/>
    <cellStyle name="Percent 3 7 12 5 2" xfId="10650" xr:uid="{7C3315BF-A1CA-4650-8E1A-9D5F3C0D3F45}"/>
    <cellStyle name="Percent 3 7 12 5 2 2" xfId="10651" xr:uid="{6450624A-ED60-4FA0-AFEF-FA4A284115AE}"/>
    <cellStyle name="Percent 3 7 12 5 3" xfId="10652" xr:uid="{EDCC6F96-2689-4635-AD1B-68F29E38B1B1}"/>
    <cellStyle name="Percent 3 7 12 5 3 2" xfId="10653" xr:uid="{123AF0EC-7A99-4C8C-B5CD-0FD64F6D7714}"/>
    <cellStyle name="Percent 3 7 12 5 4" xfId="10654" xr:uid="{9257600F-68B4-44D6-B21E-D01471EAF10B}"/>
    <cellStyle name="Percent 3 7 12 5 4 2" xfId="10655" xr:uid="{521038F5-CA56-427D-8E9F-D8A6BC84D748}"/>
    <cellStyle name="Percent 3 7 12 5 5" xfId="10656" xr:uid="{F3B68BD6-0EDC-476E-81E7-805BD4252D80}"/>
    <cellStyle name="Percent 3 7 12 6" xfId="10657" xr:uid="{969E78A7-70A7-4698-89C5-1ED2AD01C3E3}"/>
    <cellStyle name="Percent 3 7 12 6 2" xfId="10658" xr:uid="{78A33E3F-AAE1-460C-A83D-ABE4A45D88D1}"/>
    <cellStyle name="Percent 3 7 12 6 2 2" xfId="10659" xr:uid="{C8F63A0D-AFDA-43FA-8B69-856C5684FD4A}"/>
    <cellStyle name="Percent 3 7 12 6 3" xfId="10660" xr:uid="{4BD1A861-5BC4-4F86-8D52-EF0CA19041CB}"/>
    <cellStyle name="Percent 3 7 12 6 3 2" xfId="10661" xr:uid="{594985A3-A56D-4BC8-BE96-82C2439985CB}"/>
    <cellStyle name="Percent 3 7 12 6 4" xfId="10662" xr:uid="{F4BD1B10-C763-4F9D-B23C-3B50D6D7E98F}"/>
    <cellStyle name="Percent 3 7 12 7" xfId="10663" xr:uid="{07CEF33C-DABA-4058-A779-FD8755D581AA}"/>
    <cellStyle name="Percent 3 7 12 7 2" xfId="10664" xr:uid="{6D480059-7CF9-4253-9E65-0F19F438B891}"/>
    <cellStyle name="Percent 3 7 12 8" xfId="10665" xr:uid="{CC644291-0820-4E78-831D-E65A4E029BDE}"/>
    <cellStyle name="Percent 3 7 12 8 2" xfId="10666" xr:uid="{E62781D1-FE49-494A-B71C-54DA03527D05}"/>
    <cellStyle name="Percent 3 7 12 9" xfId="10667" xr:uid="{E5D47780-98EE-4EE1-91C3-33E67868E25A}"/>
    <cellStyle name="Percent 3 7 12 9 2" xfId="10668" xr:uid="{46F24BDF-8834-4DA6-BC1D-DB24F82DDA72}"/>
    <cellStyle name="Percent 3 7 13" xfId="5887" xr:uid="{BBA3ABA9-51B7-42F8-913A-D0BD469CDABD}"/>
    <cellStyle name="Percent 3 7 13 10" xfId="10670" xr:uid="{0CCB2AFC-1DA8-4C18-AF1E-15F3DAADCBAB}"/>
    <cellStyle name="Percent 3 7 13 11" xfId="10671" xr:uid="{480F0EFE-3766-4B11-AB5F-87DD836EADB2}"/>
    <cellStyle name="Percent 3 7 13 12" xfId="10669" xr:uid="{292E9564-25DE-4960-AB85-8AD6EC24EC75}"/>
    <cellStyle name="Percent 3 7 13 2" xfId="10672" xr:uid="{ADA7B215-05D5-4206-8A2B-E111CA36C76E}"/>
    <cellStyle name="Percent 3 7 13 2 2" xfId="10673" xr:uid="{6A7A5A81-2E4C-4665-836A-733DC5830176}"/>
    <cellStyle name="Percent 3 7 13 2 2 2" xfId="10674" xr:uid="{995AB4D6-0728-432C-824D-FBF3E22E00BE}"/>
    <cellStyle name="Percent 3 7 13 2 3" xfId="10675" xr:uid="{8B3164B4-BD6D-40A0-A3A0-42C903BD4E3C}"/>
    <cellStyle name="Percent 3 7 13 2 3 2" xfId="10676" xr:uid="{2FF62E27-A981-4FE7-B101-58BFAE67AC6E}"/>
    <cellStyle name="Percent 3 7 13 2 4" xfId="10677" xr:uid="{D4471E8B-EBB1-48B1-A280-D6456EAA76D9}"/>
    <cellStyle name="Percent 3 7 13 2 5" xfId="10678" xr:uid="{1B36927A-075C-4926-9C11-7D1B0CF6E743}"/>
    <cellStyle name="Percent 3 7 13 3" xfId="10679" xr:uid="{FC57983E-DD3E-426F-92B0-73F1895CD42E}"/>
    <cellStyle name="Percent 3 7 13 3 2" xfId="10680" xr:uid="{C2029621-18E4-4C84-90F8-A2462EA0F2C7}"/>
    <cellStyle name="Percent 3 7 13 3 2 2" xfId="10681" xr:uid="{8D9BD2AF-0FE3-407B-9DCB-6E41E34015BF}"/>
    <cellStyle name="Percent 3 7 13 3 3" xfId="10682" xr:uid="{F2E60966-E0C8-47E2-81D2-5DD4D22137FE}"/>
    <cellStyle name="Percent 3 7 13 3 3 2" xfId="10683" xr:uid="{69FCA38E-D66B-45C0-BA75-2F0EEFD1A74A}"/>
    <cellStyle name="Percent 3 7 13 3 4" xfId="10684" xr:uid="{28C48BD1-378D-4C97-9E91-9960EEFC7B56}"/>
    <cellStyle name="Percent 3 7 13 4" xfId="10685" xr:uid="{91C57C36-BF4A-449A-BF43-30975DF0C658}"/>
    <cellStyle name="Percent 3 7 13 4 2" xfId="10686" xr:uid="{B80B9369-16AB-4B54-8294-D6CEA0B854D1}"/>
    <cellStyle name="Percent 3 7 13 4 2 2" xfId="10687" xr:uid="{ACA4CC72-0130-4809-A21D-531A0028CAB3}"/>
    <cellStyle name="Percent 3 7 13 4 3" xfId="10688" xr:uid="{8AA4694B-CF82-4C6F-B616-378D3D5DE016}"/>
    <cellStyle name="Percent 3 7 13 4 3 2" xfId="10689" xr:uid="{3AA499EC-45AF-4558-BBE0-912357E002B2}"/>
    <cellStyle name="Percent 3 7 13 4 4" xfId="10690" xr:uid="{9AFC9FC2-C4DF-4347-8572-B7ABD71DEAF0}"/>
    <cellStyle name="Percent 3 7 13 5" xfId="10691" xr:uid="{4DBCF53D-B721-4C89-8EC4-84B6E3F6CF2E}"/>
    <cellStyle name="Percent 3 7 13 5 2" xfId="10692" xr:uid="{AE1D0BCE-9456-4B4E-8334-637C2BC7BB12}"/>
    <cellStyle name="Percent 3 7 13 5 2 2" xfId="10693" xr:uid="{6AE9583E-02E0-4141-B9C4-7D23B7191E46}"/>
    <cellStyle name="Percent 3 7 13 5 3" xfId="10694" xr:uid="{9234F534-DACE-4E95-9419-56E6BD8E0D1F}"/>
    <cellStyle name="Percent 3 7 13 5 3 2" xfId="10695" xr:uid="{473F9406-CAFE-49A7-AAA2-C96FB590B8E8}"/>
    <cellStyle name="Percent 3 7 13 5 4" xfId="10696" xr:uid="{1D0352A4-6CE5-49B5-8179-BB715E493CAB}"/>
    <cellStyle name="Percent 3 7 13 5 4 2" xfId="10697" xr:uid="{EE4A0660-E1AB-4FCB-9762-FE1D05A6F923}"/>
    <cellStyle name="Percent 3 7 13 5 5" xfId="10698" xr:uid="{958DBF54-3EB2-4B18-9944-10F94E578ED1}"/>
    <cellStyle name="Percent 3 7 13 6" xfId="10699" xr:uid="{31DD0FD7-E0E2-4B4B-9570-EDA1B8847603}"/>
    <cellStyle name="Percent 3 7 13 6 2" xfId="10700" xr:uid="{C6144A62-7A7A-44FC-AE56-8C39F8BD81E2}"/>
    <cellStyle name="Percent 3 7 13 6 2 2" xfId="10701" xr:uid="{8B8B8640-FC86-4DCF-A4AA-CF6E7C05FFA6}"/>
    <cellStyle name="Percent 3 7 13 6 3" xfId="10702" xr:uid="{DF89F3B5-400D-4B01-9BD4-13A718D202E7}"/>
    <cellStyle name="Percent 3 7 13 6 3 2" xfId="10703" xr:uid="{B3533B8A-3658-42F2-8367-F562A63C98B3}"/>
    <cellStyle name="Percent 3 7 13 6 4" xfId="10704" xr:uid="{EC38DB32-FDCD-4769-AC87-6BDDD5C65913}"/>
    <cellStyle name="Percent 3 7 13 7" xfId="10705" xr:uid="{3963A73A-5C6B-4E4D-8B1A-75CC0A526F35}"/>
    <cellStyle name="Percent 3 7 13 7 2" xfId="10706" xr:uid="{AE49CC22-4713-4929-B160-5FA465FBA63B}"/>
    <cellStyle name="Percent 3 7 13 8" xfId="10707" xr:uid="{9623A13C-8EBC-4044-A726-E58F31088607}"/>
    <cellStyle name="Percent 3 7 13 8 2" xfId="10708" xr:uid="{6108C8A3-048E-47C5-B0CC-0758EBB6F5A0}"/>
    <cellStyle name="Percent 3 7 13 9" xfId="10709" xr:uid="{2444D65E-F745-4CDB-8DCC-5AAB83ABA682}"/>
    <cellStyle name="Percent 3 7 13 9 2" xfId="10710" xr:uid="{103E619F-BCAA-401C-B19A-2E5A3744E79E}"/>
    <cellStyle name="Percent 3 7 14" xfId="5888" xr:uid="{D0F96E7F-C7B0-4513-B9FA-2951624BEDA9}"/>
    <cellStyle name="Percent 3 7 14 10" xfId="10712" xr:uid="{6B76425D-42C4-42E2-BDEF-953A6FF9276B}"/>
    <cellStyle name="Percent 3 7 14 11" xfId="10713" xr:uid="{FBE72F4F-644E-426C-9B60-FD337AE9880B}"/>
    <cellStyle name="Percent 3 7 14 12" xfId="10711" xr:uid="{4A68D283-DFD6-4F31-828D-2E8D2F90C61A}"/>
    <cellStyle name="Percent 3 7 14 2" xfId="10714" xr:uid="{636A765B-F077-473F-9620-A15E3995C81F}"/>
    <cellStyle name="Percent 3 7 14 2 2" xfId="10715" xr:uid="{7233A3DA-2868-4060-85E0-91B39B6A6595}"/>
    <cellStyle name="Percent 3 7 14 2 2 2" xfId="10716" xr:uid="{BBC3B4E1-8DAD-4F54-9AAE-905A8DBA26AE}"/>
    <cellStyle name="Percent 3 7 14 2 3" xfId="10717" xr:uid="{09DEA677-94F3-448C-A5DB-969FBBECFAD0}"/>
    <cellStyle name="Percent 3 7 14 2 3 2" xfId="10718" xr:uid="{C7DD1BE1-45A3-40A4-B256-D7C98BCBBCF7}"/>
    <cellStyle name="Percent 3 7 14 2 4" xfId="10719" xr:uid="{90535EBE-EBCF-4D1A-9257-C7E19B996AEE}"/>
    <cellStyle name="Percent 3 7 14 2 5" xfId="10720" xr:uid="{02F850CD-FA02-47BC-9382-4ED6FF515001}"/>
    <cellStyle name="Percent 3 7 14 3" xfId="10721" xr:uid="{84B33083-A780-4E54-BA61-C571D8C256D0}"/>
    <cellStyle name="Percent 3 7 14 3 2" xfId="10722" xr:uid="{FE03D720-5373-4AA8-972C-6A10A7017063}"/>
    <cellStyle name="Percent 3 7 14 3 2 2" xfId="10723" xr:uid="{B640BAC5-D1E1-4275-AB47-AF2EF81B40FF}"/>
    <cellStyle name="Percent 3 7 14 3 3" xfId="10724" xr:uid="{BF341577-9767-4B80-B8AC-56DE8C7A35DE}"/>
    <cellStyle name="Percent 3 7 14 3 3 2" xfId="10725" xr:uid="{2F3D0047-8553-4573-A91D-BE09CF62A4B5}"/>
    <cellStyle name="Percent 3 7 14 3 4" xfId="10726" xr:uid="{5235FCF8-CD4E-4B1C-B3E1-D4CE6D5E25B9}"/>
    <cellStyle name="Percent 3 7 14 4" xfId="10727" xr:uid="{3A973143-7F10-464C-BA2E-D6B3F18ED305}"/>
    <cellStyle name="Percent 3 7 14 4 2" xfId="10728" xr:uid="{6CA72696-3EAF-45FE-9FF1-415D6F547A7B}"/>
    <cellStyle name="Percent 3 7 14 4 2 2" xfId="10729" xr:uid="{2BD2D642-B5D7-46AB-8EF5-129088E64233}"/>
    <cellStyle name="Percent 3 7 14 4 3" xfId="10730" xr:uid="{80804EA0-1FA4-4E9F-8BF9-86B0A6252E19}"/>
    <cellStyle name="Percent 3 7 14 4 3 2" xfId="10731" xr:uid="{9ECA308A-F515-47D1-B16A-B1159F78EBE3}"/>
    <cellStyle name="Percent 3 7 14 4 4" xfId="10732" xr:uid="{8076AE27-5B54-4CAA-A97B-D8FC56D66D09}"/>
    <cellStyle name="Percent 3 7 14 5" xfId="10733" xr:uid="{6CA961F3-8406-4582-B4AA-6620DF90447B}"/>
    <cellStyle name="Percent 3 7 14 5 2" xfId="10734" xr:uid="{42E313E9-1AC8-4DCD-9F46-E1315DD9C10F}"/>
    <cellStyle name="Percent 3 7 14 5 2 2" xfId="10735" xr:uid="{FBB40C80-C89D-408B-B143-6DD0AE0E21FB}"/>
    <cellStyle name="Percent 3 7 14 5 3" xfId="10736" xr:uid="{BAF102CB-434C-4259-8BBC-3A3FC1CACE61}"/>
    <cellStyle name="Percent 3 7 14 5 3 2" xfId="10737" xr:uid="{BCBF0F7C-35B9-40CC-8849-43B3F6E9592C}"/>
    <cellStyle name="Percent 3 7 14 5 4" xfId="10738" xr:uid="{AFD7D7AC-C4BF-4E6F-A672-A729B8DD2E5B}"/>
    <cellStyle name="Percent 3 7 14 5 4 2" xfId="10739" xr:uid="{71165742-4C64-4E4E-BC04-12BAE010F880}"/>
    <cellStyle name="Percent 3 7 14 5 5" xfId="10740" xr:uid="{265A52A9-29D3-45BC-8E3E-2C3C1409FF74}"/>
    <cellStyle name="Percent 3 7 14 6" xfId="10741" xr:uid="{F323BED4-A30D-4283-A009-78EA1B0C7914}"/>
    <cellStyle name="Percent 3 7 14 6 2" xfId="10742" xr:uid="{5D1CA294-1EA4-4037-B494-429C95305D77}"/>
    <cellStyle name="Percent 3 7 14 6 2 2" xfId="10743" xr:uid="{85F1E372-74C0-400F-9A66-B3521200447F}"/>
    <cellStyle name="Percent 3 7 14 6 3" xfId="10744" xr:uid="{90976D31-E941-433B-B164-30DF526FBE8F}"/>
    <cellStyle name="Percent 3 7 14 6 3 2" xfId="10745" xr:uid="{00AC32BD-C0A4-455C-AEF2-8EA37743BBF5}"/>
    <cellStyle name="Percent 3 7 14 6 4" xfId="10746" xr:uid="{657CA2B1-C130-4C1D-9172-683DF779AF36}"/>
    <cellStyle name="Percent 3 7 14 7" xfId="10747" xr:uid="{F0F79F95-6F38-4BC3-B51D-F2CA139CE858}"/>
    <cellStyle name="Percent 3 7 14 7 2" xfId="10748" xr:uid="{B664FC3B-A025-4125-BDDF-16B3FCA18D75}"/>
    <cellStyle name="Percent 3 7 14 8" xfId="10749" xr:uid="{992642AF-9C15-49C4-9607-2542A509C412}"/>
    <cellStyle name="Percent 3 7 14 8 2" xfId="10750" xr:uid="{F1F1A07C-569D-42A0-BED0-655309560FDF}"/>
    <cellStyle name="Percent 3 7 14 9" xfId="10751" xr:uid="{49F98C46-879B-4585-976D-127F3C2F3800}"/>
    <cellStyle name="Percent 3 7 14 9 2" xfId="10752" xr:uid="{6A99AF25-DC6E-4D75-ACB3-FAB4C1217969}"/>
    <cellStyle name="Percent 3 7 15" xfId="5889" xr:uid="{836A3E78-74A1-4544-BE8E-51FDDD8320A8}"/>
    <cellStyle name="Percent 3 7 15 10" xfId="10754" xr:uid="{6DC76816-8CE5-40F7-B5D7-934A7AACD8BC}"/>
    <cellStyle name="Percent 3 7 15 11" xfId="10755" xr:uid="{7311227A-307F-4407-A347-1F06A21BF17B}"/>
    <cellStyle name="Percent 3 7 15 12" xfId="10753" xr:uid="{61B778DC-D3F1-471A-A54E-33A8913065C5}"/>
    <cellStyle name="Percent 3 7 15 2" xfId="10756" xr:uid="{F9EE37D4-69B8-41C3-ABA1-ED70A7207606}"/>
    <cellStyle name="Percent 3 7 15 2 2" xfId="10757" xr:uid="{9AF1BB19-9C30-4900-A004-0DD0394BE982}"/>
    <cellStyle name="Percent 3 7 15 2 2 2" xfId="10758" xr:uid="{754E71F3-9A84-4066-8FF2-6EEB93A4EADB}"/>
    <cellStyle name="Percent 3 7 15 2 3" xfId="10759" xr:uid="{898891BD-C1F6-446D-9F6A-17FF778AC901}"/>
    <cellStyle name="Percent 3 7 15 2 3 2" xfId="10760" xr:uid="{98137A86-89E5-48D6-B1B2-4709F993A414}"/>
    <cellStyle name="Percent 3 7 15 2 4" xfId="10761" xr:uid="{D6064241-562C-4852-8C58-BD1F7FA27FB9}"/>
    <cellStyle name="Percent 3 7 15 2 5" xfId="10762" xr:uid="{F5F32EC1-51AE-415C-84DA-FA6D88ED4C75}"/>
    <cellStyle name="Percent 3 7 15 3" xfId="10763" xr:uid="{4401D785-2B98-4422-8B38-13457160FDE0}"/>
    <cellStyle name="Percent 3 7 15 3 2" xfId="10764" xr:uid="{96C2356F-1E33-470C-A6CB-96507C2DC2E1}"/>
    <cellStyle name="Percent 3 7 15 3 2 2" xfId="10765" xr:uid="{76FC727A-C255-4D8D-A76F-E5535C36AAF0}"/>
    <cellStyle name="Percent 3 7 15 3 3" xfId="10766" xr:uid="{D60302E0-E293-445B-ADE3-7009EBEF7096}"/>
    <cellStyle name="Percent 3 7 15 3 3 2" xfId="10767" xr:uid="{ABC5F1C6-6805-4DB3-A6E4-39E0D3CDDC7E}"/>
    <cellStyle name="Percent 3 7 15 3 4" xfId="10768" xr:uid="{CD64F698-1BF5-4759-8F0F-6B7CB69DE2D9}"/>
    <cellStyle name="Percent 3 7 15 4" xfId="10769" xr:uid="{13C821A9-B67F-4809-9AAD-F06E3CD6BF59}"/>
    <cellStyle name="Percent 3 7 15 4 2" xfId="10770" xr:uid="{32512647-3F23-461A-B82B-5A09A81C3A6E}"/>
    <cellStyle name="Percent 3 7 15 4 2 2" xfId="10771" xr:uid="{BAD6197A-48CB-434D-A6CF-6C1C0D789BD2}"/>
    <cellStyle name="Percent 3 7 15 4 3" xfId="10772" xr:uid="{E73EE870-983F-4D21-8AEA-69D4CE1FE0C4}"/>
    <cellStyle name="Percent 3 7 15 4 3 2" xfId="10773" xr:uid="{5E682975-63FB-45BC-93A4-555F11327A4C}"/>
    <cellStyle name="Percent 3 7 15 4 4" xfId="10774" xr:uid="{1E5F6A7A-9513-4D66-887D-A2E650FA962E}"/>
    <cellStyle name="Percent 3 7 15 5" xfId="10775" xr:uid="{9C0260CC-3E92-4635-8385-A5A42A64ABD8}"/>
    <cellStyle name="Percent 3 7 15 5 2" xfId="10776" xr:uid="{F5D5EFA4-8D12-4207-A467-3F8FE0CC9BF4}"/>
    <cellStyle name="Percent 3 7 15 5 2 2" xfId="10777" xr:uid="{661E0BEA-BA1A-41CE-8140-8E29389E1BC0}"/>
    <cellStyle name="Percent 3 7 15 5 3" xfId="10778" xr:uid="{5D831191-AD7A-4C91-A59E-1124B7047BE5}"/>
    <cellStyle name="Percent 3 7 15 5 3 2" xfId="10779" xr:uid="{C02922E7-1BED-4D2F-8B8C-B0E2C0EC3489}"/>
    <cellStyle name="Percent 3 7 15 5 4" xfId="10780" xr:uid="{24F4A5D6-DC63-450C-AA22-CA4BA7F17678}"/>
    <cellStyle name="Percent 3 7 15 5 4 2" xfId="10781" xr:uid="{BF4D52BC-5DD4-49D6-93D1-601FBE90BF0C}"/>
    <cellStyle name="Percent 3 7 15 5 5" xfId="10782" xr:uid="{588B5F05-F289-462D-ABEA-1BD73EACFC39}"/>
    <cellStyle name="Percent 3 7 15 6" xfId="10783" xr:uid="{38327907-1C81-49E9-8F48-193700486230}"/>
    <cellStyle name="Percent 3 7 15 6 2" xfId="10784" xr:uid="{C030007D-42BF-4A51-9C15-5C72C7C28C23}"/>
    <cellStyle name="Percent 3 7 15 6 2 2" xfId="10785" xr:uid="{4AB15AB0-ED78-4246-9E8F-93A6B048C395}"/>
    <cellStyle name="Percent 3 7 15 6 3" xfId="10786" xr:uid="{A07696ED-1E67-4846-928B-459BF0C7D5E9}"/>
    <cellStyle name="Percent 3 7 15 6 3 2" xfId="10787" xr:uid="{6644B59C-F991-42A0-AF4A-72855DD20547}"/>
    <cellStyle name="Percent 3 7 15 6 4" xfId="10788" xr:uid="{CB264AC0-5844-4348-853F-746E57F653D1}"/>
    <cellStyle name="Percent 3 7 15 7" xfId="10789" xr:uid="{0C78F5F0-0030-4D67-9135-FCF4B0D9D29D}"/>
    <cellStyle name="Percent 3 7 15 7 2" xfId="10790" xr:uid="{FA67E505-A7EF-4A48-A69D-28CF95EDF4FF}"/>
    <cellStyle name="Percent 3 7 15 8" xfId="10791" xr:uid="{23295816-5615-44B0-9DC0-9E8221F62CD9}"/>
    <cellStyle name="Percent 3 7 15 8 2" xfId="10792" xr:uid="{30393260-4B28-40F7-9B9C-43B3F14CCEB9}"/>
    <cellStyle name="Percent 3 7 15 9" xfId="10793" xr:uid="{C2B482E1-8D17-4576-99D6-52D7311BE4C8}"/>
    <cellStyle name="Percent 3 7 15 9 2" xfId="10794" xr:uid="{78F8A014-BD14-40D2-9F33-46BE8F98EA03}"/>
    <cellStyle name="Percent 3 7 16" xfId="10795" xr:uid="{4D2AD144-2DD8-4094-969E-B4F5E72BA3B3}"/>
    <cellStyle name="Percent 3 7 16 2" xfId="10796" xr:uid="{EE13206F-46B7-4830-A76A-EBD06B519AD8}"/>
    <cellStyle name="Percent 3 7 16 2 2" xfId="10797" xr:uid="{962A5C8B-8201-4278-80CA-EB1618A05D76}"/>
    <cellStyle name="Percent 3 7 16 3" xfId="10798" xr:uid="{F2DBC9E0-1EF4-4EDE-BAC6-0AA9365C5FCD}"/>
    <cellStyle name="Percent 3 7 16 3 2" xfId="10799" xr:uid="{4ADF47A9-0444-434F-B111-F18417C52CB9}"/>
    <cellStyle name="Percent 3 7 16 4" xfId="10800" xr:uid="{5CCCC880-3B15-4186-B2E1-9CD2E2CC8A81}"/>
    <cellStyle name="Percent 3 7 16 5" xfId="10801" xr:uid="{5EA5819A-3E6F-4116-A9F1-CB3A95B39F12}"/>
    <cellStyle name="Percent 3 7 17" xfId="10802" xr:uid="{353F68AC-85D7-4524-81E5-2A5FA42FE2FC}"/>
    <cellStyle name="Percent 3 7 17 2" xfId="10803" xr:uid="{E3ADB9C0-F1E4-4F64-B47F-C4246809C14E}"/>
    <cellStyle name="Percent 3 7 17 2 2" xfId="10804" xr:uid="{7AF2E5A3-0C48-41E4-B970-3C833C44D818}"/>
    <cellStyle name="Percent 3 7 17 3" xfId="10805" xr:uid="{53400836-DC67-4F02-83FC-EE66C6220DF8}"/>
    <cellStyle name="Percent 3 7 17 3 2" xfId="10806" xr:uid="{460653D9-093F-4DDE-8A7C-200F14224C0B}"/>
    <cellStyle name="Percent 3 7 17 4" xfId="10807" xr:uid="{54AC3034-0D7A-4D67-80BD-2E6FF1ACA90F}"/>
    <cellStyle name="Percent 3 7 18" xfId="10808" xr:uid="{4131D925-D94D-4E50-A1A0-F80ED5BAA9D9}"/>
    <cellStyle name="Percent 3 7 18 2" xfId="10809" xr:uid="{3392C338-C4EA-4543-B559-1336316A4D62}"/>
    <cellStyle name="Percent 3 7 18 2 2" xfId="10810" xr:uid="{ABF85CB9-D321-44AD-87D6-832E402CE728}"/>
    <cellStyle name="Percent 3 7 18 3" xfId="10811" xr:uid="{3B76D9D3-D682-4F04-A875-93BA007249E8}"/>
    <cellStyle name="Percent 3 7 18 3 2" xfId="10812" xr:uid="{75EEC087-7127-47B8-9359-9721880CA2CF}"/>
    <cellStyle name="Percent 3 7 18 4" xfId="10813" xr:uid="{0FC03E21-D44C-4A50-97C5-43E98DD9648F}"/>
    <cellStyle name="Percent 3 7 19" xfId="10814" xr:uid="{9BC527F0-3C6D-4235-BCB7-2CF2C348B054}"/>
    <cellStyle name="Percent 3 7 19 2" xfId="10815" xr:uid="{BF001116-4B91-49F0-85A3-9F576E8E8746}"/>
    <cellStyle name="Percent 3 7 19 2 2" xfId="10816" xr:uid="{2A6CD042-52BD-4E04-87D9-B5EF31F6F7A7}"/>
    <cellStyle name="Percent 3 7 19 3" xfId="10817" xr:uid="{A082EF8D-FF1E-40D6-8D6A-B6148034C74B}"/>
    <cellStyle name="Percent 3 7 19 3 2" xfId="10818" xr:uid="{53C0F974-6CD2-47B3-B7DB-CAE8FCD05959}"/>
    <cellStyle name="Percent 3 7 19 4" xfId="10819" xr:uid="{A152D677-4B15-41B6-B4E7-114A4DC8A449}"/>
    <cellStyle name="Percent 3 7 19 4 2" xfId="10820" xr:uid="{181E2D2A-0F85-438D-BB46-24B611680B53}"/>
    <cellStyle name="Percent 3 7 19 5" xfId="10821" xr:uid="{1D28110A-D570-4C18-A49E-97B8FEC16B8C}"/>
    <cellStyle name="Percent 3 7 2" xfId="5890" xr:uid="{389FE40A-6D86-4CFB-9611-62802D81ADAC}"/>
    <cellStyle name="Percent 3 7 2 10" xfId="10823" xr:uid="{DC0B55A3-4B42-405A-8D4E-21C1C1F5553B}"/>
    <cellStyle name="Percent 3 7 2 11" xfId="10824" xr:uid="{CB8BBAA5-2079-48FB-A0A5-2F6D3F3EA19E}"/>
    <cellStyle name="Percent 3 7 2 12" xfId="10822" xr:uid="{67317896-042F-4340-B9F9-967EF00D7108}"/>
    <cellStyle name="Percent 3 7 2 2" xfId="10825" xr:uid="{BA915188-4759-4685-9EA0-F81C5C214316}"/>
    <cellStyle name="Percent 3 7 2 2 2" xfId="10826" xr:uid="{5053A9C9-D27C-4F57-886A-88F033439A96}"/>
    <cellStyle name="Percent 3 7 2 2 2 2" xfId="10827" xr:uid="{3E51018B-C26A-4D3A-BE40-ED57F05F8B08}"/>
    <cellStyle name="Percent 3 7 2 2 3" xfId="10828" xr:uid="{ED81BBE8-DCC9-4A4B-9651-CF82320F2529}"/>
    <cellStyle name="Percent 3 7 2 2 3 2" xfId="10829" xr:uid="{0278AE59-22A3-4456-9958-557A2955E3A8}"/>
    <cellStyle name="Percent 3 7 2 2 4" xfId="10830" xr:uid="{B918735C-565E-4051-B5A9-B5E5E1284BF2}"/>
    <cellStyle name="Percent 3 7 2 2 5" xfId="10831" xr:uid="{E739BFEE-FC1F-4DD0-B03C-6273D0C415A6}"/>
    <cellStyle name="Percent 3 7 2 3" xfId="10832" xr:uid="{9EA63587-FA07-418F-AAF8-A7712C4FD428}"/>
    <cellStyle name="Percent 3 7 2 3 2" xfId="10833" xr:uid="{0890F074-ACC1-43F6-B85C-3FB1B99A50D6}"/>
    <cellStyle name="Percent 3 7 2 3 2 2" xfId="10834" xr:uid="{34E2E066-CF48-40B8-9C0C-B4C2B21A23B7}"/>
    <cellStyle name="Percent 3 7 2 3 3" xfId="10835" xr:uid="{4BBFBD63-0A1C-4CE9-9A53-D13F89CF30B5}"/>
    <cellStyle name="Percent 3 7 2 3 3 2" xfId="10836" xr:uid="{C9E98DEB-E9FB-4E07-BE6B-C0D8B07585C8}"/>
    <cellStyle name="Percent 3 7 2 3 4" xfId="10837" xr:uid="{E32CE257-6989-4EC4-A754-56AF65CFE724}"/>
    <cellStyle name="Percent 3 7 2 4" xfId="10838" xr:uid="{8F7743E1-13D4-4D6D-9157-C1ABF1E48E3C}"/>
    <cellStyle name="Percent 3 7 2 4 2" xfId="10839" xr:uid="{A1D0BD08-2108-400C-85AE-82FC76D8D6BD}"/>
    <cellStyle name="Percent 3 7 2 4 2 2" xfId="10840" xr:uid="{E82762FB-EE04-4A04-B6B6-BBC0B678316F}"/>
    <cellStyle name="Percent 3 7 2 4 3" xfId="10841" xr:uid="{9C31C21A-110B-41D4-9FEE-E456AC5817DB}"/>
    <cellStyle name="Percent 3 7 2 4 3 2" xfId="10842" xr:uid="{A1C514B8-7109-4BC6-93F3-F38E1D875689}"/>
    <cellStyle name="Percent 3 7 2 4 4" xfId="10843" xr:uid="{D8AFEA92-25B0-41CB-A570-3F4AD34D5CC1}"/>
    <cellStyle name="Percent 3 7 2 5" xfId="10844" xr:uid="{31763D4A-F634-46FB-9FD2-2FB2D5A873DA}"/>
    <cellStyle name="Percent 3 7 2 5 2" xfId="10845" xr:uid="{F8F1E34C-260E-4CDE-9DA0-9D54A21A3286}"/>
    <cellStyle name="Percent 3 7 2 5 2 2" xfId="10846" xr:uid="{22ACCF17-19D8-486A-B645-7AF143D7F3CD}"/>
    <cellStyle name="Percent 3 7 2 5 3" xfId="10847" xr:uid="{51490603-AABD-4613-8A04-1FFBC95F865A}"/>
    <cellStyle name="Percent 3 7 2 5 3 2" xfId="10848" xr:uid="{178D2CFB-284A-4664-A793-2B7A27A20EB0}"/>
    <cellStyle name="Percent 3 7 2 5 4" xfId="10849" xr:uid="{87E9DA36-23CA-4A01-9452-080E8B4CCADA}"/>
    <cellStyle name="Percent 3 7 2 5 4 2" xfId="10850" xr:uid="{41B7659C-D273-42F5-81AF-F5A5548163B6}"/>
    <cellStyle name="Percent 3 7 2 5 5" xfId="10851" xr:uid="{7DCECEF2-F014-403B-A95C-E738226B9222}"/>
    <cellStyle name="Percent 3 7 2 6" xfId="10852" xr:uid="{15E261AC-7FF8-4A95-BF38-60DE1B43B525}"/>
    <cellStyle name="Percent 3 7 2 6 2" xfId="10853" xr:uid="{CDFBF8D4-22BB-4B77-AE37-2E920478B3B3}"/>
    <cellStyle name="Percent 3 7 2 6 2 2" xfId="10854" xr:uid="{13309AC4-D290-411D-AB01-A0206B391A10}"/>
    <cellStyle name="Percent 3 7 2 6 3" xfId="10855" xr:uid="{01E7D956-7C35-4C4B-9D9D-583AD3D3A763}"/>
    <cellStyle name="Percent 3 7 2 6 3 2" xfId="10856" xr:uid="{2EEEA5B6-5ED9-4076-94B7-B83FED44CEB7}"/>
    <cellStyle name="Percent 3 7 2 6 4" xfId="10857" xr:uid="{5391EB75-0EB0-46B6-800B-503445AF9661}"/>
    <cellStyle name="Percent 3 7 2 7" xfId="10858" xr:uid="{1B24254C-618A-48D0-AF7B-E12EDD91A818}"/>
    <cellStyle name="Percent 3 7 2 7 2" xfId="10859" xr:uid="{ED9B5DC3-467D-4B06-A012-ECF052F89609}"/>
    <cellStyle name="Percent 3 7 2 8" xfId="10860" xr:uid="{952D21FC-BEB5-4D5F-B916-793B3E2F736E}"/>
    <cellStyle name="Percent 3 7 2 8 2" xfId="10861" xr:uid="{83B6354B-CC74-418B-B203-A74233A2E7BF}"/>
    <cellStyle name="Percent 3 7 2 9" xfId="10862" xr:uid="{8E746C0A-A228-414A-9CBD-764F9E35E78B}"/>
    <cellStyle name="Percent 3 7 2 9 2" xfId="10863" xr:uid="{7A1D8E27-9969-4772-903B-BFF5D2974F75}"/>
    <cellStyle name="Percent 3 7 20" xfId="10864" xr:uid="{59006D73-C87A-4A8C-8731-CDB44D67346A}"/>
    <cellStyle name="Percent 3 7 20 2" xfId="10865" xr:uid="{C230C22D-F3F0-4C57-969C-592E153E35D0}"/>
    <cellStyle name="Percent 3 7 20 2 2" xfId="10866" xr:uid="{2F9FB2C6-5193-42F3-A6A8-3148C7FEB7EE}"/>
    <cellStyle name="Percent 3 7 20 3" xfId="10867" xr:uid="{EC65A63C-DC56-426F-8D79-7B54C92A801C}"/>
    <cellStyle name="Percent 3 7 20 3 2" xfId="10868" xr:uid="{9593F7DB-D3A3-4583-9212-C00E42531B09}"/>
    <cellStyle name="Percent 3 7 20 4" xfId="10869" xr:uid="{D8925423-9025-445F-8073-44CD89F5F52B}"/>
    <cellStyle name="Percent 3 7 21" xfId="10870" xr:uid="{C6AACE1E-700E-4171-A02C-C745E584D223}"/>
    <cellStyle name="Percent 3 7 21 2" xfId="10871" xr:uid="{28B0457D-2427-437D-9FF6-3091821F1AF1}"/>
    <cellStyle name="Percent 3 7 22" xfId="10872" xr:uid="{F1C35374-8B06-432E-A703-1146E96C0CAE}"/>
    <cellStyle name="Percent 3 7 22 2" xfId="10873" xr:uid="{B73AB909-C69F-4A26-B284-E04D8B3DF3BA}"/>
    <cellStyle name="Percent 3 7 23" xfId="10874" xr:uid="{800FBB98-36AD-406F-B8E0-B9C0350D4F10}"/>
    <cellStyle name="Percent 3 7 23 2" xfId="10875" xr:uid="{60F6CE73-9233-4812-88E9-2288D0E0F400}"/>
    <cellStyle name="Percent 3 7 24" xfId="10876" xr:uid="{F8D68F01-A2A0-4FE2-8AA8-E3917A0A8DD4}"/>
    <cellStyle name="Percent 3 7 25" xfId="10877" xr:uid="{6977468F-8F41-412C-9DB8-1D847E0070F0}"/>
    <cellStyle name="Percent 3 7 26" xfId="10542" xr:uid="{C077FD9D-C4F2-43A2-A479-D0A1F83F5486}"/>
    <cellStyle name="Percent 3 7 3" xfId="5891" xr:uid="{D09DF58B-3E53-4939-8102-428E2B22D1EF}"/>
    <cellStyle name="Percent 3 7 3 10" xfId="10879" xr:uid="{3C6FD2ED-397A-41C8-8FB3-94674D65C68C}"/>
    <cellStyle name="Percent 3 7 3 11" xfId="10880" xr:uid="{4DDF14BB-7F15-450E-8A33-D4BE32F491AD}"/>
    <cellStyle name="Percent 3 7 3 12" xfId="10878" xr:uid="{9E554AD5-743C-4D68-9B1F-F3E91141CA91}"/>
    <cellStyle name="Percent 3 7 3 2" xfId="10881" xr:uid="{A0ED90B6-44F9-4506-965C-380E238C5F29}"/>
    <cellStyle name="Percent 3 7 3 2 2" xfId="10882" xr:uid="{60868289-D7A5-44D0-94E9-78056060D39B}"/>
    <cellStyle name="Percent 3 7 3 2 2 2" xfId="10883" xr:uid="{D9E789EA-B3FE-4879-ABA1-1B996BF4D2CA}"/>
    <cellStyle name="Percent 3 7 3 2 3" xfId="10884" xr:uid="{8B2CECEA-459A-4365-9A34-A6A07F044DBA}"/>
    <cellStyle name="Percent 3 7 3 2 3 2" xfId="10885" xr:uid="{35809CDB-717B-4A11-8E82-CC2677DB3A4B}"/>
    <cellStyle name="Percent 3 7 3 2 4" xfId="10886" xr:uid="{99897426-A4FD-4BCC-AADB-BEC1A9718D12}"/>
    <cellStyle name="Percent 3 7 3 2 5" xfId="10887" xr:uid="{12BD9FE1-B427-41D0-98AE-95794CF7C662}"/>
    <cellStyle name="Percent 3 7 3 3" xfId="10888" xr:uid="{1671EF9F-8D56-42CE-8121-882546C8DA27}"/>
    <cellStyle name="Percent 3 7 3 3 2" xfId="10889" xr:uid="{38350BC0-37E8-4E2B-BA7F-9FE0565B5025}"/>
    <cellStyle name="Percent 3 7 3 3 2 2" xfId="10890" xr:uid="{584ED617-A378-49F6-BAC4-EBEBF2FD6D69}"/>
    <cellStyle name="Percent 3 7 3 3 3" xfId="10891" xr:uid="{8A5D4F87-243E-4568-A2FF-5797CF59A72C}"/>
    <cellStyle name="Percent 3 7 3 3 3 2" xfId="10892" xr:uid="{2920158E-6756-49CB-8BA2-FB45C5D00ED5}"/>
    <cellStyle name="Percent 3 7 3 3 4" xfId="10893" xr:uid="{823A6A5D-4D60-4C85-9500-F2DAC9B1F037}"/>
    <cellStyle name="Percent 3 7 3 4" xfId="10894" xr:uid="{500E3C17-B4FB-4237-A57A-B77185837E01}"/>
    <cellStyle name="Percent 3 7 3 4 2" xfId="10895" xr:uid="{6B290018-45DB-4D18-A489-D67F7BC45C25}"/>
    <cellStyle name="Percent 3 7 3 4 2 2" xfId="10896" xr:uid="{BB0EDF57-25DA-4D31-AD79-98B3D3A82E31}"/>
    <cellStyle name="Percent 3 7 3 4 3" xfId="10897" xr:uid="{6D203152-49D3-4113-97E8-4AAAD198B43D}"/>
    <cellStyle name="Percent 3 7 3 4 3 2" xfId="10898" xr:uid="{D978C9A4-F2F7-40BC-A81B-F1B256CA63A5}"/>
    <cellStyle name="Percent 3 7 3 4 4" xfId="10899" xr:uid="{8C6B5B85-B096-4DAE-85C3-5B4292D72160}"/>
    <cellStyle name="Percent 3 7 3 5" xfId="10900" xr:uid="{43D77F32-42A7-402C-84CE-DD367E243E80}"/>
    <cellStyle name="Percent 3 7 3 5 2" xfId="10901" xr:uid="{54779BC3-85D8-47C0-A694-011CB330BB38}"/>
    <cellStyle name="Percent 3 7 3 5 2 2" xfId="10902" xr:uid="{E0832564-A41D-458A-85F4-0AC7E3639D09}"/>
    <cellStyle name="Percent 3 7 3 5 3" xfId="10903" xr:uid="{C2EEA639-2413-4075-8ADD-49352ED75881}"/>
    <cellStyle name="Percent 3 7 3 5 3 2" xfId="10904" xr:uid="{9A0E3A15-F239-46FA-B86B-2E3FF0CCF2FF}"/>
    <cellStyle name="Percent 3 7 3 5 4" xfId="10905" xr:uid="{51EF1D47-2899-4267-883E-5952AF35C846}"/>
    <cellStyle name="Percent 3 7 3 5 4 2" xfId="10906" xr:uid="{B5C63C10-DDB5-4F33-8FC7-46A64658B7DA}"/>
    <cellStyle name="Percent 3 7 3 5 5" xfId="10907" xr:uid="{A33DB869-2E34-430A-A932-F9DF1E4DC6B2}"/>
    <cellStyle name="Percent 3 7 3 6" xfId="10908" xr:uid="{6A75A18A-6BEB-4D7E-910D-FF6281731BB1}"/>
    <cellStyle name="Percent 3 7 3 6 2" xfId="10909" xr:uid="{56235E56-25FF-4170-A8E2-1C38EA6CA443}"/>
    <cellStyle name="Percent 3 7 3 6 2 2" xfId="10910" xr:uid="{47884FDD-CEC8-42EF-AE0B-564BB25AA4AE}"/>
    <cellStyle name="Percent 3 7 3 6 3" xfId="10911" xr:uid="{00F41F3E-6A6E-46DF-804D-5E8A516D4D77}"/>
    <cellStyle name="Percent 3 7 3 6 3 2" xfId="10912" xr:uid="{70572A89-4BFF-4A38-9A41-411BC26A0045}"/>
    <cellStyle name="Percent 3 7 3 6 4" xfId="10913" xr:uid="{7CC481E2-F5E0-4DE2-BF87-0CD3DF539345}"/>
    <cellStyle name="Percent 3 7 3 7" xfId="10914" xr:uid="{C6524C1F-AB76-4C7B-A996-EC9E64E84220}"/>
    <cellStyle name="Percent 3 7 3 7 2" xfId="10915" xr:uid="{4618F083-F6EC-47E6-A2B7-982070977DA7}"/>
    <cellStyle name="Percent 3 7 3 8" xfId="10916" xr:uid="{79F80DED-C0D2-4364-9636-49F36B375319}"/>
    <cellStyle name="Percent 3 7 3 8 2" xfId="10917" xr:uid="{E72EB154-9C49-4FF2-96A8-9195D0D137EA}"/>
    <cellStyle name="Percent 3 7 3 9" xfId="10918" xr:uid="{A739FC22-0FBA-4B9E-A332-29AE6F0FC41E}"/>
    <cellStyle name="Percent 3 7 3 9 2" xfId="10919" xr:uid="{B9C8EDA9-053A-44BE-B81D-19CBA170736D}"/>
    <cellStyle name="Percent 3 7 4" xfId="5892" xr:uid="{C6786EEC-3DC7-483A-918E-DE3B0DB6ED82}"/>
    <cellStyle name="Percent 3 7 4 10" xfId="10921" xr:uid="{8377D4BA-4AE6-494F-B888-DB8AF3FDF9E5}"/>
    <cellStyle name="Percent 3 7 4 11" xfId="10922" xr:uid="{16CBD04F-D7DB-44DA-95F1-E759DA949CA7}"/>
    <cellStyle name="Percent 3 7 4 12" xfId="10920" xr:uid="{DB7FF14C-C78B-4F2C-91D3-FE75E2A8BE89}"/>
    <cellStyle name="Percent 3 7 4 2" xfId="10923" xr:uid="{E284E850-E229-4F3F-A610-883E4AEB4124}"/>
    <cellStyle name="Percent 3 7 4 2 2" xfId="10924" xr:uid="{F2D0B0DB-48A5-429C-8DAF-BC67543F1094}"/>
    <cellStyle name="Percent 3 7 4 2 2 2" xfId="10925" xr:uid="{84E59E7F-E511-4D23-BFAA-F7A8F61F61E2}"/>
    <cellStyle name="Percent 3 7 4 2 3" xfId="10926" xr:uid="{9977B858-1B32-4013-8170-7453CDE08D4B}"/>
    <cellStyle name="Percent 3 7 4 2 3 2" xfId="10927" xr:uid="{C68D1ABA-65C0-4A7C-AD6E-C7CEB3FEF64B}"/>
    <cellStyle name="Percent 3 7 4 2 4" xfId="10928" xr:uid="{C5FBE804-27DC-4CD8-B184-59AABF2E19E0}"/>
    <cellStyle name="Percent 3 7 4 2 5" xfId="10929" xr:uid="{17D6A5DF-AA58-4BD6-8040-7837D30CBBD9}"/>
    <cellStyle name="Percent 3 7 4 3" xfId="10930" xr:uid="{F9AB26BA-E365-43DF-88C5-6B20F095B6F4}"/>
    <cellStyle name="Percent 3 7 4 3 2" xfId="10931" xr:uid="{A55F8B6D-6A36-4248-971F-49295B39DD9F}"/>
    <cellStyle name="Percent 3 7 4 3 2 2" xfId="10932" xr:uid="{B6558094-D194-4663-A892-06CED498BF68}"/>
    <cellStyle name="Percent 3 7 4 3 3" xfId="10933" xr:uid="{37E36C59-48FF-44ED-AD21-8CDF440A5B4A}"/>
    <cellStyle name="Percent 3 7 4 3 3 2" xfId="10934" xr:uid="{E257EE4C-F9DD-4BFC-9B6C-AD79F92404E7}"/>
    <cellStyle name="Percent 3 7 4 3 4" xfId="10935" xr:uid="{F1BB40F1-380D-4DD5-AB37-D5959D8085C1}"/>
    <cellStyle name="Percent 3 7 4 4" xfId="10936" xr:uid="{F2AC5855-D034-4D50-BB9F-536E6F4276F9}"/>
    <cellStyle name="Percent 3 7 4 4 2" xfId="10937" xr:uid="{D515CA43-CE31-4D29-AC56-5B3E36211FD9}"/>
    <cellStyle name="Percent 3 7 4 4 2 2" xfId="10938" xr:uid="{92F2A9D0-2711-400E-931A-6309B22D4E6C}"/>
    <cellStyle name="Percent 3 7 4 4 3" xfId="10939" xr:uid="{F069FE18-272D-4652-B029-D88DF6FFBF49}"/>
    <cellStyle name="Percent 3 7 4 4 3 2" xfId="10940" xr:uid="{2B48E113-41D6-4AD9-9F65-902D6E145E64}"/>
    <cellStyle name="Percent 3 7 4 4 4" xfId="10941" xr:uid="{91050616-9859-4841-A795-9663EF953A65}"/>
    <cellStyle name="Percent 3 7 4 5" xfId="10942" xr:uid="{26D98436-483A-49E7-8BA7-6351E21A3E51}"/>
    <cellStyle name="Percent 3 7 4 5 2" xfId="10943" xr:uid="{F90A75B2-BD95-47C6-B7FB-D804B2F5A805}"/>
    <cellStyle name="Percent 3 7 4 5 2 2" xfId="10944" xr:uid="{21076D5C-30F8-4006-94E7-76F4E176D7AA}"/>
    <cellStyle name="Percent 3 7 4 5 3" xfId="10945" xr:uid="{512511AB-F680-4D0C-A37F-1AA072E79063}"/>
    <cellStyle name="Percent 3 7 4 5 3 2" xfId="10946" xr:uid="{7294A735-66B3-46D8-BFC7-C3CB1E8C3463}"/>
    <cellStyle name="Percent 3 7 4 5 4" xfId="10947" xr:uid="{DE782C0B-DA5F-42FA-BBA7-8408EC1E564B}"/>
    <cellStyle name="Percent 3 7 4 5 4 2" xfId="10948" xr:uid="{916AEE80-F2BC-450C-A2DE-CB54EB5F273E}"/>
    <cellStyle name="Percent 3 7 4 5 5" xfId="10949" xr:uid="{FDAD46B6-D5B4-412B-BAC0-CD30C8376786}"/>
    <cellStyle name="Percent 3 7 4 6" xfId="10950" xr:uid="{48694EF5-9D24-4CCD-B440-900A2C0E87B5}"/>
    <cellStyle name="Percent 3 7 4 6 2" xfId="10951" xr:uid="{44F8395A-CEE5-428A-ADCC-008BE08898D6}"/>
    <cellStyle name="Percent 3 7 4 6 2 2" xfId="10952" xr:uid="{6EC7E279-C8D0-44CD-B79B-BA30ACC295DC}"/>
    <cellStyle name="Percent 3 7 4 6 3" xfId="10953" xr:uid="{33557BF8-A9FC-4AFA-834F-FD52A2E44AEF}"/>
    <cellStyle name="Percent 3 7 4 6 3 2" xfId="10954" xr:uid="{335E9EEF-8A58-4255-A40A-E8D99034964D}"/>
    <cellStyle name="Percent 3 7 4 6 4" xfId="10955" xr:uid="{9A68E2DF-D9A4-4036-81E7-279159832F7C}"/>
    <cellStyle name="Percent 3 7 4 7" xfId="10956" xr:uid="{03F2D4C5-CF64-4A32-B0A0-4B399B45624B}"/>
    <cellStyle name="Percent 3 7 4 7 2" xfId="10957" xr:uid="{5E744D26-5A42-412A-8A37-028B9481D47E}"/>
    <cellStyle name="Percent 3 7 4 8" xfId="10958" xr:uid="{0B4CAADE-460E-4E81-BF2F-ACA4773F0264}"/>
    <cellStyle name="Percent 3 7 4 8 2" xfId="10959" xr:uid="{ED3E7E03-02B6-495A-BE08-C5A762628D6A}"/>
    <cellStyle name="Percent 3 7 4 9" xfId="10960" xr:uid="{161EAAA6-4439-4786-9477-010FA4218EA9}"/>
    <cellStyle name="Percent 3 7 4 9 2" xfId="10961" xr:uid="{BD5E1D35-A09C-4425-BF1F-4C6844426808}"/>
    <cellStyle name="Percent 3 7 5" xfId="5893" xr:uid="{AB621D10-1EF6-4237-A8AB-27E8AA424372}"/>
    <cellStyle name="Percent 3 7 5 10" xfId="10963" xr:uid="{CEA1FA9E-530C-480B-B98A-64844C809BF2}"/>
    <cellStyle name="Percent 3 7 5 11" xfId="10964" xr:uid="{DC838289-3649-4B7F-8DE5-B1451D5D4569}"/>
    <cellStyle name="Percent 3 7 5 12" xfId="10962" xr:uid="{D748B229-90E7-4DF6-8222-D5A08FE39ED9}"/>
    <cellStyle name="Percent 3 7 5 2" xfId="10965" xr:uid="{B351CA88-87E6-4CD4-A1AE-4713BEE40A65}"/>
    <cellStyle name="Percent 3 7 5 2 2" xfId="10966" xr:uid="{42190715-F14D-4276-8B22-2B011DE41A4C}"/>
    <cellStyle name="Percent 3 7 5 2 2 2" xfId="10967" xr:uid="{D02D4E3B-A076-4831-9541-6D0A72BDBFBB}"/>
    <cellStyle name="Percent 3 7 5 2 3" xfId="10968" xr:uid="{FEFA0C41-E05A-45AD-BB12-8801FEC46829}"/>
    <cellStyle name="Percent 3 7 5 2 3 2" xfId="10969" xr:uid="{466A201F-9CDF-4E18-A322-D343BAB2BC5F}"/>
    <cellStyle name="Percent 3 7 5 2 4" xfId="10970" xr:uid="{58D0500E-A3D7-4AF0-8ABF-CEA842DE67BB}"/>
    <cellStyle name="Percent 3 7 5 2 5" xfId="10971" xr:uid="{730D4F9B-6604-40C4-ABD4-482A9F2ADC10}"/>
    <cellStyle name="Percent 3 7 5 3" xfId="10972" xr:uid="{1514FD4F-5D69-424D-A8C7-FF631837B0A5}"/>
    <cellStyle name="Percent 3 7 5 3 2" xfId="10973" xr:uid="{EDC8B565-4E93-45FA-B6E6-12BA6F664427}"/>
    <cellStyle name="Percent 3 7 5 3 2 2" xfId="10974" xr:uid="{30C24D55-4928-41B5-A5F0-B112EE4C3C0C}"/>
    <cellStyle name="Percent 3 7 5 3 3" xfId="10975" xr:uid="{5EAA5EA4-931F-445F-88ED-9503A0E10DD0}"/>
    <cellStyle name="Percent 3 7 5 3 3 2" xfId="10976" xr:uid="{E6445D28-0459-4DB6-BB77-81530FB20AD3}"/>
    <cellStyle name="Percent 3 7 5 3 4" xfId="10977" xr:uid="{9D8243DC-4828-47E3-93E7-3890F51E1FA0}"/>
    <cellStyle name="Percent 3 7 5 4" xfId="10978" xr:uid="{EDFCCC3C-F499-486B-9819-308C250BF56D}"/>
    <cellStyle name="Percent 3 7 5 4 2" xfId="10979" xr:uid="{37BAAEA1-ABC4-4676-93D8-2DD58E34E89C}"/>
    <cellStyle name="Percent 3 7 5 4 2 2" xfId="10980" xr:uid="{7734365C-356F-489F-87AA-AB1B4BF628B0}"/>
    <cellStyle name="Percent 3 7 5 4 3" xfId="10981" xr:uid="{9D0E1A7D-A907-4BD3-9577-F0A9B90CF3EA}"/>
    <cellStyle name="Percent 3 7 5 4 3 2" xfId="10982" xr:uid="{B416BC83-B43B-454A-A49E-1FC83F27BEED}"/>
    <cellStyle name="Percent 3 7 5 4 4" xfId="10983" xr:uid="{CCD756CA-AB1F-421D-B314-F4FC0EA58C62}"/>
    <cellStyle name="Percent 3 7 5 5" xfId="10984" xr:uid="{ECBA5453-016A-4ACF-9A06-CADF8F23AAA5}"/>
    <cellStyle name="Percent 3 7 5 5 2" xfId="10985" xr:uid="{724EACC4-A72D-4B8D-9CA6-4C6970ADA5A6}"/>
    <cellStyle name="Percent 3 7 5 5 2 2" xfId="10986" xr:uid="{ACDAFD2A-990E-4E96-B9E6-DBCD63F00B98}"/>
    <cellStyle name="Percent 3 7 5 5 3" xfId="10987" xr:uid="{9F96539A-3336-447C-A1A5-A3B2053C037F}"/>
    <cellStyle name="Percent 3 7 5 5 3 2" xfId="10988" xr:uid="{DB853717-1A0A-43F4-861E-8A3E0F67ADDD}"/>
    <cellStyle name="Percent 3 7 5 5 4" xfId="10989" xr:uid="{7992F18F-33C9-4398-8AFB-C72DC29906C6}"/>
    <cellStyle name="Percent 3 7 5 5 4 2" xfId="10990" xr:uid="{063029D6-9D73-40DE-9DB9-7C8CDD64FB37}"/>
    <cellStyle name="Percent 3 7 5 5 5" xfId="10991" xr:uid="{2A6A15B7-C4D7-4A22-9B30-754036C88D97}"/>
    <cellStyle name="Percent 3 7 5 6" xfId="10992" xr:uid="{E84A2D8E-4238-4BEC-94A6-FA8547601A6F}"/>
    <cellStyle name="Percent 3 7 5 6 2" xfId="10993" xr:uid="{F0EBA038-D659-431C-A54B-FC42B7485F17}"/>
    <cellStyle name="Percent 3 7 5 6 2 2" xfId="10994" xr:uid="{D8A8F20F-B78F-4BFC-AD22-9698D3715D34}"/>
    <cellStyle name="Percent 3 7 5 6 3" xfId="10995" xr:uid="{6AF490C8-84DD-4980-B338-8D5057B01F84}"/>
    <cellStyle name="Percent 3 7 5 6 3 2" xfId="10996" xr:uid="{4A0A06A3-F90A-4A32-B2AE-49A650B13797}"/>
    <cellStyle name="Percent 3 7 5 6 4" xfId="10997" xr:uid="{05B4CB7F-C975-4334-819C-9247881568F5}"/>
    <cellStyle name="Percent 3 7 5 7" xfId="10998" xr:uid="{3B4987E8-B0B7-46DF-9553-E6029096A6FA}"/>
    <cellStyle name="Percent 3 7 5 7 2" xfId="10999" xr:uid="{00ECC484-D972-48C6-BB36-8288FE40BDF6}"/>
    <cellStyle name="Percent 3 7 5 8" xfId="11000" xr:uid="{1056CFAB-C9F4-4B2C-BBFB-35C7BD92F876}"/>
    <cellStyle name="Percent 3 7 5 8 2" xfId="11001" xr:uid="{B29829AF-9A1E-4AB2-95DB-8E85747468C7}"/>
    <cellStyle name="Percent 3 7 5 9" xfId="11002" xr:uid="{1B4B9D50-D484-4E32-A70A-D539645E0ACA}"/>
    <cellStyle name="Percent 3 7 5 9 2" xfId="11003" xr:uid="{2E4FBEBD-B411-4380-9E87-8E875A2D9C95}"/>
    <cellStyle name="Percent 3 7 6" xfId="5894" xr:uid="{ED730FCC-C2AC-4AEC-8FD1-13D177085800}"/>
    <cellStyle name="Percent 3 7 6 10" xfId="11005" xr:uid="{D1976042-3D07-43DE-A117-466BF26963E8}"/>
    <cellStyle name="Percent 3 7 6 11" xfId="11006" xr:uid="{A867A4D4-91C2-4466-B5EC-D5AA03787ACA}"/>
    <cellStyle name="Percent 3 7 6 12" xfId="11004" xr:uid="{9E3C8BE8-D647-47F8-872D-E6ADB2C8A727}"/>
    <cellStyle name="Percent 3 7 6 2" xfId="11007" xr:uid="{B5EE793A-FC89-42D3-824D-5D72BBD44534}"/>
    <cellStyle name="Percent 3 7 6 2 2" xfId="11008" xr:uid="{6B88C0DA-D490-449A-AF52-36511B629C67}"/>
    <cellStyle name="Percent 3 7 6 2 2 2" xfId="11009" xr:uid="{7D4E93EA-D958-4C11-95C8-0D7AEC09BFCA}"/>
    <cellStyle name="Percent 3 7 6 2 3" xfId="11010" xr:uid="{B6AA86C2-3013-4B9D-9F44-EE42345E2861}"/>
    <cellStyle name="Percent 3 7 6 2 3 2" xfId="11011" xr:uid="{71F798B8-27E0-47B2-9FF9-9105FFD6DF0A}"/>
    <cellStyle name="Percent 3 7 6 2 4" xfId="11012" xr:uid="{980712EF-310E-4B98-936F-73D5045591B6}"/>
    <cellStyle name="Percent 3 7 6 2 5" xfId="11013" xr:uid="{AD447BD8-B7A4-405C-8EA6-DE7996C93CC1}"/>
    <cellStyle name="Percent 3 7 6 3" xfId="11014" xr:uid="{27B429A6-CCBA-4A74-B0F0-536FF276CB85}"/>
    <cellStyle name="Percent 3 7 6 3 2" xfId="11015" xr:uid="{ABAE3034-3D1B-45F4-8FCB-3F6BED135D26}"/>
    <cellStyle name="Percent 3 7 6 3 2 2" xfId="11016" xr:uid="{C9381992-2F60-4962-9649-53E2F484E70D}"/>
    <cellStyle name="Percent 3 7 6 3 3" xfId="11017" xr:uid="{74BCE4AD-E2FB-4782-8270-B50B99B6BAF1}"/>
    <cellStyle name="Percent 3 7 6 3 3 2" xfId="11018" xr:uid="{4CE90DB1-16F7-41C4-9366-1C2316F446D8}"/>
    <cellStyle name="Percent 3 7 6 3 4" xfId="11019" xr:uid="{D04580DF-3100-4EDF-92F9-D0E514432503}"/>
    <cellStyle name="Percent 3 7 6 4" xfId="11020" xr:uid="{D903570A-8720-446C-98F2-19D86A729DEA}"/>
    <cellStyle name="Percent 3 7 6 4 2" xfId="11021" xr:uid="{33796E3B-49B7-4524-ADF9-E331F4DCA0B3}"/>
    <cellStyle name="Percent 3 7 6 4 2 2" xfId="11022" xr:uid="{76B9BF85-CCCF-4477-9A1F-B5B3F909CE29}"/>
    <cellStyle name="Percent 3 7 6 4 3" xfId="11023" xr:uid="{C65B8511-269D-458F-8863-42933303F6C2}"/>
    <cellStyle name="Percent 3 7 6 4 3 2" xfId="11024" xr:uid="{44CBB1AC-217D-4C0B-957A-EF06F28C71FB}"/>
    <cellStyle name="Percent 3 7 6 4 4" xfId="11025" xr:uid="{72165499-7C09-4368-BA35-19DDDAB01DC3}"/>
    <cellStyle name="Percent 3 7 6 5" xfId="11026" xr:uid="{BFF3B57D-6787-4617-9D97-9D182A7CCBC1}"/>
    <cellStyle name="Percent 3 7 6 5 2" xfId="11027" xr:uid="{1ED3C76F-244E-485E-9560-70428B2B7D59}"/>
    <cellStyle name="Percent 3 7 6 5 2 2" xfId="11028" xr:uid="{F947FEDF-53B9-47A1-B284-78EC6368CD3D}"/>
    <cellStyle name="Percent 3 7 6 5 3" xfId="11029" xr:uid="{0A5DB2C3-E30A-4AC5-B8AC-3D6A3A39834B}"/>
    <cellStyle name="Percent 3 7 6 5 3 2" xfId="11030" xr:uid="{E1A2CAAE-728E-40A2-BA63-1FDC9D1FAFED}"/>
    <cellStyle name="Percent 3 7 6 5 4" xfId="11031" xr:uid="{4F1090F3-C4B7-470D-8A75-7F556B070016}"/>
    <cellStyle name="Percent 3 7 6 5 4 2" xfId="11032" xr:uid="{AF3AA411-7A9A-45A1-9ACA-D9C6E9D31CC0}"/>
    <cellStyle name="Percent 3 7 6 5 5" xfId="11033" xr:uid="{DEBD297C-E251-4F8B-9EDB-24E21CFE93FF}"/>
    <cellStyle name="Percent 3 7 6 6" xfId="11034" xr:uid="{02542009-4B88-48EB-8036-785D4A9AB955}"/>
    <cellStyle name="Percent 3 7 6 6 2" xfId="11035" xr:uid="{6B315FE4-348F-461D-8CD3-B13306BB2214}"/>
    <cellStyle name="Percent 3 7 6 6 2 2" xfId="11036" xr:uid="{58C44C5E-1501-4DD6-B4FA-4859654C4F4D}"/>
    <cellStyle name="Percent 3 7 6 6 3" xfId="11037" xr:uid="{8C5D2B6C-8F98-41F2-8724-2435B2FCEEE8}"/>
    <cellStyle name="Percent 3 7 6 6 3 2" xfId="11038" xr:uid="{8DABE6BD-FE4B-4EF2-8721-050319EAFE64}"/>
    <cellStyle name="Percent 3 7 6 6 4" xfId="11039" xr:uid="{C29DEBC2-CBD7-477D-B417-E246907CA7B6}"/>
    <cellStyle name="Percent 3 7 6 7" xfId="11040" xr:uid="{1AE6B2CD-FFF7-426A-8348-F7D1C79539A0}"/>
    <cellStyle name="Percent 3 7 6 7 2" xfId="11041" xr:uid="{36441E4F-06AC-4958-AD95-ABDB7A58BDA7}"/>
    <cellStyle name="Percent 3 7 6 8" xfId="11042" xr:uid="{C9854943-AE89-49AD-8BF4-BE2CFEDDA03B}"/>
    <cellStyle name="Percent 3 7 6 8 2" xfId="11043" xr:uid="{640FD28D-FABE-4473-A632-E7BF45355DF3}"/>
    <cellStyle name="Percent 3 7 6 9" xfId="11044" xr:uid="{6C2B3D30-E4AF-49C2-BEE0-0EFF074E803A}"/>
    <cellStyle name="Percent 3 7 6 9 2" xfId="11045" xr:uid="{7976C448-9760-4281-9015-AE8E9E2C41F2}"/>
    <cellStyle name="Percent 3 7 7" xfId="5895" xr:uid="{B1E72DAA-C78F-49E8-B6E3-76C58213CF96}"/>
    <cellStyle name="Percent 3 7 7 10" xfId="11047" xr:uid="{3DBC0053-A0C4-4EF9-B26D-494DE27CE58B}"/>
    <cellStyle name="Percent 3 7 7 11" xfId="11048" xr:uid="{8FECB8EC-C5E3-4980-8F1C-E15C20B53D09}"/>
    <cellStyle name="Percent 3 7 7 12" xfId="11046" xr:uid="{75EF2863-2B4D-4983-8ACB-994030B1D909}"/>
    <cellStyle name="Percent 3 7 7 2" xfId="11049" xr:uid="{914FED74-4746-44D2-A8B4-8F4E8119DAAC}"/>
    <cellStyle name="Percent 3 7 7 2 2" xfId="11050" xr:uid="{B4DDD265-3DE8-4955-9495-8F48BE6CAA5C}"/>
    <cellStyle name="Percent 3 7 7 2 2 2" xfId="11051" xr:uid="{BA76E622-BCD8-4081-BCCF-735A2748E9ED}"/>
    <cellStyle name="Percent 3 7 7 2 3" xfId="11052" xr:uid="{14ED8E34-D786-4EDD-A358-9E25F921D01E}"/>
    <cellStyle name="Percent 3 7 7 2 3 2" xfId="11053" xr:uid="{D86C51F1-60CC-43D5-924F-58A726805769}"/>
    <cellStyle name="Percent 3 7 7 2 4" xfId="11054" xr:uid="{E4F4DC79-796F-4043-BFDF-258ABA507B31}"/>
    <cellStyle name="Percent 3 7 7 2 5" xfId="11055" xr:uid="{76A2E7B8-E901-4D90-A5EA-F9A8A9B68775}"/>
    <cellStyle name="Percent 3 7 7 3" xfId="11056" xr:uid="{3400FAB5-B9CA-4911-B2E0-FB8EAEBA36C7}"/>
    <cellStyle name="Percent 3 7 7 3 2" xfId="11057" xr:uid="{838EB36A-DA28-445E-A105-334F6773D23E}"/>
    <cellStyle name="Percent 3 7 7 3 2 2" xfId="11058" xr:uid="{13532C1A-81EF-4E7C-B6D5-418B8C5AEE89}"/>
    <cellStyle name="Percent 3 7 7 3 3" xfId="11059" xr:uid="{8FEE81AA-33BD-478D-BE13-C1C4272AD481}"/>
    <cellStyle name="Percent 3 7 7 3 3 2" xfId="11060" xr:uid="{99ECEB79-6511-4061-ACE6-EA0EBEC21C00}"/>
    <cellStyle name="Percent 3 7 7 3 4" xfId="11061" xr:uid="{6C696D67-9804-4885-86C2-AB1F5DF482DB}"/>
    <cellStyle name="Percent 3 7 7 4" xfId="11062" xr:uid="{BB2BAD0B-5639-47C5-964E-78144192D97E}"/>
    <cellStyle name="Percent 3 7 7 4 2" xfId="11063" xr:uid="{1AA8DCDD-ADC6-41A4-A4CC-1F38DDF90667}"/>
    <cellStyle name="Percent 3 7 7 4 2 2" xfId="11064" xr:uid="{E345E1C5-E734-4B1A-A3F4-D5A9FBA7ECB2}"/>
    <cellStyle name="Percent 3 7 7 4 3" xfId="11065" xr:uid="{5F7A378D-6C5F-4352-901E-A2A02826BC99}"/>
    <cellStyle name="Percent 3 7 7 4 3 2" xfId="11066" xr:uid="{920E1D7D-9297-459E-904D-09155FF761BB}"/>
    <cellStyle name="Percent 3 7 7 4 4" xfId="11067" xr:uid="{9FAAE2BA-ADDB-4BF8-9D25-AC88F0655BBA}"/>
    <cellStyle name="Percent 3 7 7 5" xfId="11068" xr:uid="{3043D98E-619C-4650-AA3E-BCEC99996E7D}"/>
    <cellStyle name="Percent 3 7 7 5 2" xfId="11069" xr:uid="{68F1E6B4-7A19-4B62-908B-25469AD69D54}"/>
    <cellStyle name="Percent 3 7 7 5 2 2" xfId="11070" xr:uid="{F5A3D1F1-4C12-421F-985C-B30E4DA42DAF}"/>
    <cellStyle name="Percent 3 7 7 5 3" xfId="11071" xr:uid="{48BD0324-89B8-4780-B949-DB6BB153DBC5}"/>
    <cellStyle name="Percent 3 7 7 5 3 2" xfId="11072" xr:uid="{E1F62DA4-50ED-4160-A9D7-EE240FDC2441}"/>
    <cellStyle name="Percent 3 7 7 5 4" xfId="11073" xr:uid="{32DCCFCE-4A9A-46CC-9ECF-C5B6440CA1D6}"/>
    <cellStyle name="Percent 3 7 7 5 4 2" xfId="11074" xr:uid="{587C695B-32FB-4A08-B95D-15552D4E6717}"/>
    <cellStyle name="Percent 3 7 7 5 5" xfId="11075" xr:uid="{B783E26B-9063-4D80-BA8C-41DF59D02B72}"/>
    <cellStyle name="Percent 3 7 7 6" xfId="11076" xr:uid="{D8D21D41-1489-4EFF-AFDE-D033D7CB16E6}"/>
    <cellStyle name="Percent 3 7 7 6 2" xfId="11077" xr:uid="{D3C56CE2-3E0A-4205-8602-1AD9478D5E65}"/>
    <cellStyle name="Percent 3 7 7 6 2 2" xfId="11078" xr:uid="{5F135E65-EFB8-4914-BFE0-8BF1751981FD}"/>
    <cellStyle name="Percent 3 7 7 6 3" xfId="11079" xr:uid="{2490881F-D39F-4152-BA91-39C6BB529CCE}"/>
    <cellStyle name="Percent 3 7 7 6 3 2" xfId="11080" xr:uid="{FE918F38-E25F-4713-9695-C09C5C7D4B8F}"/>
    <cellStyle name="Percent 3 7 7 6 4" xfId="11081" xr:uid="{161FBF07-8B95-42DB-9374-763876236DCC}"/>
    <cellStyle name="Percent 3 7 7 7" xfId="11082" xr:uid="{2581FEB9-D280-400B-8587-0C47ABDF4B52}"/>
    <cellStyle name="Percent 3 7 7 7 2" xfId="11083" xr:uid="{9A1086D4-D5DA-4F2C-9E21-B439E395CEF8}"/>
    <cellStyle name="Percent 3 7 7 8" xfId="11084" xr:uid="{DDACCE42-6F85-4779-86F4-828256D2600C}"/>
    <cellStyle name="Percent 3 7 7 8 2" xfId="11085" xr:uid="{2A24C549-DEEF-42DD-BE7A-1460FEA393EA}"/>
    <cellStyle name="Percent 3 7 7 9" xfId="11086" xr:uid="{5B47C71C-E600-47CA-8C0A-017A7265CCFA}"/>
    <cellStyle name="Percent 3 7 7 9 2" xfId="11087" xr:uid="{F6C66B0F-B681-42C1-98EF-19F08DB0638D}"/>
    <cellStyle name="Percent 3 7 8" xfId="5896" xr:uid="{DD36F6C2-8142-4F3E-A67C-E65D09548168}"/>
    <cellStyle name="Percent 3 7 8 10" xfId="11089" xr:uid="{3F608D6A-33D5-4E25-905C-F6AAC31D896E}"/>
    <cellStyle name="Percent 3 7 8 11" xfId="11090" xr:uid="{E0199AE8-48EB-44D5-9C7F-8873A0A6DBB9}"/>
    <cellStyle name="Percent 3 7 8 12" xfId="11088" xr:uid="{D92F8E65-0815-4B83-A8B7-D4921DC7B58B}"/>
    <cellStyle name="Percent 3 7 8 2" xfId="11091" xr:uid="{AA699B42-E92D-4700-A133-B81F7785468B}"/>
    <cellStyle name="Percent 3 7 8 2 2" xfId="11092" xr:uid="{118643E4-575B-4B46-8C34-CF5972B58062}"/>
    <cellStyle name="Percent 3 7 8 2 2 2" xfId="11093" xr:uid="{6D2B869A-029E-4279-B994-D5AAA61CCE93}"/>
    <cellStyle name="Percent 3 7 8 2 3" xfId="11094" xr:uid="{30698E2B-9BAD-4C0C-8AA7-1EA1A91E1C36}"/>
    <cellStyle name="Percent 3 7 8 2 3 2" xfId="11095" xr:uid="{5203F40B-71B1-4E34-B355-9DBB358D1CAD}"/>
    <cellStyle name="Percent 3 7 8 2 4" xfId="11096" xr:uid="{2ECE6273-7011-42AB-ACD0-5ED70D07E3C2}"/>
    <cellStyle name="Percent 3 7 8 2 5" xfId="11097" xr:uid="{89CF0ED5-E0D8-4952-85F7-EE077E660870}"/>
    <cellStyle name="Percent 3 7 8 3" xfId="11098" xr:uid="{823A5DDC-F6FD-437B-BC3C-8B174A3ED35C}"/>
    <cellStyle name="Percent 3 7 8 3 2" xfId="11099" xr:uid="{C8EBEE0A-2171-4120-A921-CF897F5A04E3}"/>
    <cellStyle name="Percent 3 7 8 3 2 2" xfId="11100" xr:uid="{43335189-2A71-45DB-856C-3A8264D99E6A}"/>
    <cellStyle name="Percent 3 7 8 3 3" xfId="11101" xr:uid="{087FD005-F7D4-4FE7-A834-6D7B99280192}"/>
    <cellStyle name="Percent 3 7 8 3 3 2" xfId="11102" xr:uid="{9ADC943B-A1FE-4FFE-9481-7404633A12AC}"/>
    <cellStyle name="Percent 3 7 8 3 4" xfId="11103" xr:uid="{5458E671-37F6-4769-A134-38A5E92F3B87}"/>
    <cellStyle name="Percent 3 7 8 4" xfId="11104" xr:uid="{B1B3C9CC-147A-4318-81FB-54A5B997B6DF}"/>
    <cellStyle name="Percent 3 7 8 4 2" xfId="11105" xr:uid="{6F8312C6-2ACF-4E92-A7AA-9904FF215282}"/>
    <cellStyle name="Percent 3 7 8 4 2 2" xfId="11106" xr:uid="{64C1A2C3-8189-4206-9F81-6700B6C91C6B}"/>
    <cellStyle name="Percent 3 7 8 4 3" xfId="11107" xr:uid="{C43AE1BD-362E-48B4-BC1C-F71E90FEDBC7}"/>
    <cellStyle name="Percent 3 7 8 4 3 2" xfId="11108" xr:uid="{78AFF8EB-298E-45AF-811F-2E10BED3BBD0}"/>
    <cellStyle name="Percent 3 7 8 4 4" xfId="11109" xr:uid="{115B6057-C865-4580-929A-DDCDFB9992BD}"/>
    <cellStyle name="Percent 3 7 8 5" xfId="11110" xr:uid="{BF92D88F-1C41-44C6-AAA2-A50445ED12B2}"/>
    <cellStyle name="Percent 3 7 8 5 2" xfId="11111" xr:uid="{F40E0D76-1866-41B0-863F-033B11DEA47A}"/>
    <cellStyle name="Percent 3 7 8 5 2 2" xfId="11112" xr:uid="{02F47FCC-7A49-456B-B49B-7F4C279A1A44}"/>
    <cellStyle name="Percent 3 7 8 5 3" xfId="11113" xr:uid="{7F30BDD6-7D57-4F67-BFDC-1896B25E617E}"/>
    <cellStyle name="Percent 3 7 8 5 3 2" xfId="11114" xr:uid="{C3C0CB41-DB0A-4773-9A05-8895E685C64A}"/>
    <cellStyle name="Percent 3 7 8 5 4" xfId="11115" xr:uid="{3C0B7A04-624F-42E2-89C2-E52FE8A2AA28}"/>
    <cellStyle name="Percent 3 7 8 5 4 2" xfId="11116" xr:uid="{FD7081E2-F542-4FE3-9E59-15FAFF8460C0}"/>
    <cellStyle name="Percent 3 7 8 5 5" xfId="11117" xr:uid="{CEBE48BB-C481-42FF-B37D-0A6251C505A5}"/>
    <cellStyle name="Percent 3 7 8 6" xfId="11118" xr:uid="{6EBE7ABC-E45D-44C8-A455-F6E3AFB939EC}"/>
    <cellStyle name="Percent 3 7 8 6 2" xfId="11119" xr:uid="{5258D569-A99A-49B8-A8B2-575CC051820B}"/>
    <cellStyle name="Percent 3 7 8 6 2 2" xfId="11120" xr:uid="{B1222F14-FD4C-41F6-8121-A4546F7724C0}"/>
    <cellStyle name="Percent 3 7 8 6 3" xfId="11121" xr:uid="{23665E6F-057C-43BA-9810-9CA26E4C0369}"/>
    <cellStyle name="Percent 3 7 8 6 3 2" xfId="11122" xr:uid="{843C4721-027A-44D3-9E23-A898E741695D}"/>
    <cellStyle name="Percent 3 7 8 6 4" xfId="11123" xr:uid="{65416D16-435C-40AA-9849-C92B8BC712AE}"/>
    <cellStyle name="Percent 3 7 8 7" xfId="11124" xr:uid="{BCBDA1C9-89D5-4A21-BF09-56A8FBE64B52}"/>
    <cellStyle name="Percent 3 7 8 7 2" xfId="11125" xr:uid="{D84F3E11-F6F0-451D-8C77-978C7C9E3364}"/>
    <cellStyle name="Percent 3 7 8 8" xfId="11126" xr:uid="{BCD2769C-FA9C-47BF-A449-0D74FDCAA2BE}"/>
    <cellStyle name="Percent 3 7 8 8 2" xfId="11127" xr:uid="{E37D0667-B8F4-4317-8259-879A6450FE1C}"/>
    <cellStyle name="Percent 3 7 8 9" xfId="11128" xr:uid="{02817E76-86C1-4365-AB8E-0E041FCC91A5}"/>
    <cellStyle name="Percent 3 7 8 9 2" xfId="11129" xr:uid="{F8DB9D15-996F-47AD-9186-6DE45494D93E}"/>
    <cellStyle name="Percent 3 7 9" xfId="5897" xr:uid="{C5D453D3-7815-4349-86EA-A818F229AE4E}"/>
    <cellStyle name="Percent 3 7 9 10" xfId="11131" xr:uid="{93ED705E-CA71-4066-B815-E96A9A82030F}"/>
    <cellStyle name="Percent 3 7 9 11" xfId="11132" xr:uid="{68AEF0F5-2A75-414F-BC56-B5C8071F59F2}"/>
    <cellStyle name="Percent 3 7 9 12" xfId="11130" xr:uid="{DF77F784-2DED-4605-B1EA-2BF3C117A4CE}"/>
    <cellStyle name="Percent 3 7 9 2" xfId="11133" xr:uid="{075B1A3D-5EEB-49FD-89E4-10F0732235F1}"/>
    <cellStyle name="Percent 3 7 9 2 2" xfId="11134" xr:uid="{5C91AB35-32FB-4A30-B7B5-9E3076D3A07B}"/>
    <cellStyle name="Percent 3 7 9 2 2 2" xfId="11135" xr:uid="{403AA1AB-6946-4AF8-8A77-7EEA1A855B18}"/>
    <cellStyle name="Percent 3 7 9 2 3" xfId="11136" xr:uid="{AD7FD44D-1EC8-493C-9A0B-0D811ED1D1E9}"/>
    <cellStyle name="Percent 3 7 9 2 3 2" xfId="11137" xr:uid="{771CD359-BC8E-494C-A18A-B525675B905E}"/>
    <cellStyle name="Percent 3 7 9 2 4" xfId="11138" xr:uid="{694E43A2-531F-4114-8884-615DDB145A05}"/>
    <cellStyle name="Percent 3 7 9 2 5" xfId="11139" xr:uid="{9DE71742-64E2-45E1-8817-E16A45B645A5}"/>
    <cellStyle name="Percent 3 7 9 3" xfId="11140" xr:uid="{2365E88D-95DA-4723-A94D-BFE5BF42EE89}"/>
    <cellStyle name="Percent 3 7 9 3 2" xfId="11141" xr:uid="{6CE7A7D5-BCB6-45BA-B378-D891B58A5140}"/>
    <cellStyle name="Percent 3 7 9 3 2 2" xfId="11142" xr:uid="{A0274989-2A34-4801-853A-15870F1F98CB}"/>
    <cellStyle name="Percent 3 7 9 3 3" xfId="11143" xr:uid="{3AD4A2D0-9B42-4BF0-8EE6-B1D761AFB4C8}"/>
    <cellStyle name="Percent 3 7 9 3 3 2" xfId="11144" xr:uid="{3922740A-E31C-4488-B0FC-EF905351DD39}"/>
    <cellStyle name="Percent 3 7 9 3 4" xfId="11145" xr:uid="{8F7834BF-7D0A-4679-ACFD-ACF19B0A7A7A}"/>
    <cellStyle name="Percent 3 7 9 4" xfId="11146" xr:uid="{B7E44D5D-AD7F-4107-B101-DF9231F48393}"/>
    <cellStyle name="Percent 3 7 9 4 2" xfId="11147" xr:uid="{50CD577E-115A-4C4F-9E40-CA54254EE2D0}"/>
    <cellStyle name="Percent 3 7 9 4 2 2" xfId="11148" xr:uid="{9A8403D7-026D-4D9A-A792-4B5BEA088EA1}"/>
    <cellStyle name="Percent 3 7 9 4 3" xfId="11149" xr:uid="{217B0431-FE85-4BD1-A323-06BD4F619B8E}"/>
    <cellStyle name="Percent 3 7 9 4 3 2" xfId="11150" xr:uid="{5AAA23C5-2F75-4ED3-A7DF-F3B308654578}"/>
    <cellStyle name="Percent 3 7 9 4 4" xfId="11151" xr:uid="{4681A426-26E6-4FC0-8210-7E876B346B8E}"/>
    <cellStyle name="Percent 3 7 9 5" xfId="11152" xr:uid="{998ED234-C962-4C92-A071-444D1FBE411E}"/>
    <cellStyle name="Percent 3 7 9 5 2" xfId="11153" xr:uid="{30FD01B0-CD59-497F-B8A5-6340BCEF2C20}"/>
    <cellStyle name="Percent 3 7 9 5 2 2" xfId="11154" xr:uid="{64820E02-66D0-4C66-9BCF-4EA5470F6398}"/>
    <cellStyle name="Percent 3 7 9 5 3" xfId="11155" xr:uid="{7A3D99B3-40E1-4EA4-8CF6-3535B0EA53C9}"/>
    <cellStyle name="Percent 3 7 9 5 3 2" xfId="11156" xr:uid="{0BF9207B-C945-4AC6-9630-3A706A92BD6C}"/>
    <cellStyle name="Percent 3 7 9 5 4" xfId="11157" xr:uid="{F232F812-0E74-4626-B8B9-6CAFD060C511}"/>
    <cellStyle name="Percent 3 7 9 5 4 2" xfId="11158" xr:uid="{47611426-07B4-4230-A1B2-35879CD8F453}"/>
    <cellStyle name="Percent 3 7 9 5 5" xfId="11159" xr:uid="{F9664F2B-56BD-4E73-A315-D24965CD6F6D}"/>
    <cellStyle name="Percent 3 7 9 6" xfId="11160" xr:uid="{9DC4694E-F2A2-49C3-9D2C-1E8650C30903}"/>
    <cellStyle name="Percent 3 7 9 6 2" xfId="11161" xr:uid="{774C00DB-E241-479B-8954-54A3B15A1B20}"/>
    <cellStyle name="Percent 3 7 9 6 2 2" xfId="11162" xr:uid="{DA3BFF6B-B92A-4C88-9F17-772276DEF72F}"/>
    <cellStyle name="Percent 3 7 9 6 3" xfId="11163" xr:uid="{027F5879-DF1C-41FF-988B-D61FC82B0557}"/>
    <cellStyle name="Percent 3 7 9 6 3 2" xfId="11164" xr:uid="{2E48EA55-3442-4611-BD98-EEEBCD15DF41}"/>
    <cellStyle name="Percent 3 7 9 6 4" xfId="11165" xr:uid="{CD6311AA-A765-46C0-AC75-BABBEB6B0CD2}"/>
    <cellStyle name="Percent 3 7 9 7" xfId="11166" xr:uid="{508710AD-8174-4FEB-8011-0E502D61C22F}"/>
    <cellStyle name="Percent 3 7 9 7 2" xfId="11167" xr:uid="{F3FAC0D2-C85A-42BC-B819-4498F39D50CF}"/>
    <cellStyle name="Percent 3 7 9 8" xfId="11168" xr:uid="{49987A95-CBF6-4B01-AE35-F3398576DAB0}"/>
    <cellStyle name="Percent 3 7 9 8 2" xfId="11169" xr:uid="{45D1DDFD-D567-4F69-A22A-516D7A521262}"/>
    <cellStyle name="Percent 3 7 9 9" xfId="11170" xr:uid="{BAFBFAB3-831A-4E86-9568-1FF09FB75712}"/>
    <cellStyle name="Percent 3 7 9 9 2" xfId="11171" xr:uid="{61C52010-3BA8-41CC-B216-52884F5A8FA3}"/>
    <cellStyle name="Percent 3 8" xfId="5898" xr:uid="{BAC12A99-923A-4871-AAFC-46EDE89F57AC}"/>
    <cellStyle name="Percent 3 8 10" xfId="5899" xr:uid="{E723D790-D978-455F-A6E1-77C0CDE7AD7D}"/>
    <cellStyle name="Percent 3 8 10 10" xfId="11174" xr:uid="{E43A8A98-F827-492A-B3CF-21BA166D2114}"/>
    <cellStyle name="Percent 3 8 10 11" xfId="11175" xr:uid="{59E2E54F-9C82-45E0-89E3-166394A0B375}"/>
    <cellStyle name="Percent 3 8 10 12" xfId="11173" xr:uid="{EED4172E-4DF7-4F32-ADC9-0C94460106D7}"/>
    <cellStyle name="Percent 3 8 10 2" xfId="11176" xr:uid="{1A75907A-AA83-428D-8D7C-29D642DF5503}"/>
    <cellStyle name="Percent 3 8 10 2 2" xfId="11177" xr:uid="{7742D7D7-1FE4-40A9-BD05-670E0A9D0149}"/>
    <cellStyle name="Percent 3 8 10 2 2 2" xfId="11178" xr:uid="{AC77AC96-0D3A-460D-B196-E3A179F59C2E}"/>
    <cellStyle name="Percent 3 8 10 2 3" xfId="11179" xr:uid="{C46205AF-120E-4FFA-B8B6-A1FE3FF1C6B5}"/>
    <cellStyle name="Percent 3 8 10 2 3 2" xfId="11180" xr:uid="{767220C5-F278-4A69-8469-BB4A19560752}"/>
    <cellStyle name="Percent 3 8 10 2 4" xfId="11181" xr:uid="{A0E3CDFE-A217-467C-B156-F4B8ABD88544}"/>
    <cellStyle name="Percent 3 8 10 2 5" xfId="11182" xr:uid="{AB50B904-A289-4065-9964-1CBF8E6EBE50}"/>
    <cellStyle name="Percent 3 8 10 3" xfId="11183" xr:uid="{85C34A06-CA6C-42E2-B1B5-A4464EEA33B8}"/>
    <cellStyle name="Percent 3 8 10 3 2" xfId="11184" xr:uid="{C5B131C7-193F-436C-AD61-0BF872ECC5AE}"/>
    <cellStyle name="Percent 3 8 10 3 2 2" xfId="11185" xr:uid="{0CB5473C-AB1D-4678-B6AA-16DF3F3225B2}"/>
    <cellStyle name="Percent 3 8 10 3 3" xfId="11186" xr:uid="{04290850-7606-499B-BA58-E5017F96B7AA}"/>
    <cellStyle name="Percent 3 8 10 3 3 2" xfId="11187" xr:uid="{FAD69120-5109-4DBC-B473-56E0CF4EC4CB}"/>
    <cellStyle name="Percent 3 8 10 3 4" xfId="11188" xr:uid="{FADEBC05-A502-4178-BA8B-28DCAD84A606}"/>
    <cellStyle name="Percent 3 8 10 4" xfId="11189" xr:uid="{5A692658-0461-4BE6-A44F-0B1FA9E02066}"/>
    <cellStyle name="Percent 3 8 10 4 2" xfId="11190" xr:uid="{BC757AD1-7AE6-4C77-B338-8BC8318EFDB6}"/>
    <cellStyle name="Percent 3 8 10 4 2 2" xfId="11191" xr:uid="{8F21430C-84D7-4E72-B511-13E2FD34735B}"/>
    <cellStyle name="Percent 3 8 10 4 3" xfId="11192" xr:uid="{C97D69F8-422F-4199-A847-061F6D5584CC}"/>
    <cellStyle name="Percent 3 8 10 4 3 2" xfId="11193" xr:uid="{524A5CAE-4A34-4D82-A7E7-016EB547009E}"/>
    <cellStyle name="Percent 3 8 10 4 4" xfId="11194" xr:uid="{BC6127BC-460A-4D03-AD36-3D02AD4EA5ED}"/>
    <cellStyle name="Percent 3 8 10 5" xfId="11195" xr:uid="{72A0C9CD-2742-4CE3-BF64-92055790D062}"/>
    <cellStyle name="Percent 3 8 10 5 2" xfId="11196" xr:uid="{52551192-3D67-4C23-A98F-A2B6BB94F037}"/>
    <cellStyle name="Percent 3 8 10 5 2 2" xfId="11197" xr:uid="{8A31532A-8F0E-4855-8B49-F9D1D24C09F2}"/>
    <cellStyle name="Percent 3 8 10 5 3" xfId="11198" xr:uid="{CDEF6FC3-DA8D-403E-8230-1E2C48E9D4B2}"/>
    <cellStyle name="Percent 3 8 10 5 3 2" xfId="11199" xr:uid="{D3927DBD-E1F9-4B9A-8B11-3A6A4F53048F}"/>
    <cellStyle name="Percent 3 8 10 5 4" xfId="11200" xr:uid="{3CF42899-A1A7-4EF3-9B40-5860D69F4ABC}"/>
    <cellStyle name="Percent 3 8 10 5 4 2" xfId="11201" xr:uid="{8143CC86-ED1E-467E-B005-91FA8E66B39E}"/>
    <cellStyle name="Percent 3 8 10 5 5" xfId="11202" xr:uid="{801DAF9E-B119-4219-A564-D17FBE6BC363}"/>
    <cellStyle name="Percent 3 8 10 6" xfId="11203" xr:uid="{25F2789F-B9E6-43B8-AFEF-751A2509BE5A}"/>
    <cellStyle name="Percent 3 8 10 6 2" xfId="11204" xr:uid="{E05633C1-EBC8-4109-BC75-DF53E7F71D1B}"/>
    <cellStyle name="Percent 3 8 10 6 2 2" xfId="11205" xr:uid="{CDF89A18-A1F3-47CA-851B-C38D949671A6}"/>
    <cellStyle name="Percent 3 8 10 6 3" xfId="11206" xr:uid="{EA75E3E4-FAF3-42C3-AB17-7491C1D4310D}"/>
    <cellStyle name="Percent 3 8 10 6 3 2" xfId="11207" xr:uid="{F5CD9F6E-D9C7-47B6-8BAC-38E915F6DB37}"/>
    <cellStyle name="Percent 3 8 10 6 4" xfId="11208" xr:uid="{72CC5F3C-2317-4848-827F-07200804BA93}"/>
    <cellStyle name="Percent 3 8 10 7" xfId="11209" xr:uid="{EE9DD16D-FE32-4ABC-8A5D-6F532A9C85B6}"/>
    <cellStyle name="Percent 3 8 10 7 2" xfId="11210" xr:uid="{C3E8024F-0607-489B-AC1A-323E595E5E81}"/>
    <cellStyle name="Percent 3 8 10 8" xfId="11211" xr:uid="{F8975BC2-76BB-48D2-A030-B5D3DB5007DA}"/>
    <cellStyle name="Percent 3 8 10 8 2" xfId="11212" xr:uid="{EEE75413-E16D-42DB-B5AF-4DD7D3C1602F}"/>
    <cellStyle name="Percent 3 8 10 9" xfId="11213" xr:uid="{F5AE2256-DC0E-43A7-A711-F1A0B7A2FB44}"/>
    <cellStyle name="Percent 3 8 10 9 2" xfId="11214" xr:uid="{636B6B73-039D-408F-A48E-24E278813DFF}"/>
    <cellStyle name="Percent 3 8 11" xfId="5900" xr:uid="{C7F1DDD7-6672-44EA-A7DC-433E267E1217}"/>
    <cellStyle name="Percent 3 8 11 10" xfId="11216" xr:uid="{B6BA81D4-652F-4368-B052-1A04818D2F15}"/>
    <cellStyle name="Percent 3 8 11 11" xfId="11217" xr:uid="{127AA5A7-F861-473E-AC90-6238D8BE2000}"/>
    <cellStyle name="Percent 3 8 11 12" xfId="11215" xr:uid="{53B37681-5D08-4AC5-B672-C6E7F4A92DFA}"/>
    <cellStyle name="Percent 3 8 11 2" xfId="11218" xr:uid="{DD79144B-5A0F-4CA1-89BB-3F073FCE2063}"/>
    <cellStyle name="Percent 3 8 11 2 2" xfId="11219" xr:uid="{877362B3-05AE-4246-8132-6DC6600F10B7}"/>
    <cellStyle name="Percent 3 8 11 2 2 2" xfId="11220" xr:uid="{A174F2CB-BAFC-451B-92BB-704B9345FC30}"/>
    <cellStyle name="Percent 3 8 11 2 3" xfId="11221" xr:uid="{EECFE85B-BFAB-4245-9510-255427F39B1C}"/>
    <cellStyle name="Percent 3 8 11 2 3 2" xfId="11222" xr:uid="{22F3F7B5-6F61-487F-B732-5D19D87626E2}"/>
    <cellStyle name="Percent 3 8 11 2 4" xfId="11223" xr:uid="{1CEA7A8C-109E-4E9A-B05F-78A5515E4642}"/>
    <cellStyle name="Percent 3 8 11 2 5" xfId="11224" xr:uid="{3C4FA4B2-5A4A-4507-A397-6F8C1DF32B90}"/>
    <cellStyle name="Percent 3 8 11 3" xfId="11225" xr:uid="{90B9BC02-0211-4ECB-AFFF-0FFC1260C03B}"/>
    <cellStyle name="Percent 3 8 11 3 2" xfId="11226" xr:uid="{9DB33CB4-B76F-422A-926D-EF62FF9228C3}"/>
    <cellStyle name="Percent 3 8 11 3 2 2" xfId="11227" xr:uid="{4BB140C3-843D-4CBD-98A8-A661FBBD757F}"/>
    <cellStyle name="Percent 3 8 11 3 3" xfId="11228" xr:uid="{A36613AB-A8D7-40ED-8546-B0BDFCA096F1}"/>
    <cellStyle name="Percent 3 8 11 3 3 2" xfId="11229" xr:uid="{DBC5C39D-3F87-4076-9D90-61EBB7AF5BFE}"/>
    <cellStyle name="Percent 3 8 11 3 4" xfId="11230" xr:uid="{4EE2AB11-513A-4D29-A637-8BC9580DD16B}"/>
    <cellStyle name="Percent 3 8 11 4" xfId="11231" xr:uid="{5D0E39E7-0EF2-4B42-9A1D-7211579E9D72}"/>
    <cellStyle name="Percent 3 8 11 4 2" xfId="11232" xr:uid="{91496BC5-204E-48A6-8899-B16ACFBEF25D}"/>
    <cellStyle name="Percent 3 8 11 4 2 2" xfId="11233" xr:uid="{2E7C8D50-AE6B-438C-82BB-950B9C4FBB05}"/>
    <cellStyle name="Percent 3 8 11 4 3" xfId="11234" xr:uid="{D2E8826D-A08D-4556-AD1B-F3D2EF0D8AEF}"/>
    <cellStyle name="Percent 3 8 11 4 3 2" xfId="11235" xr:uid="{CEC224EB-ECC9-4C10-BC69-5908295DBC49}"/>
    <cellStyle name="Percent 3 8 11 4 4" xfId="11236" xr:uid="{09FD6435-D0D3-4CE3-A929-5AFCF894ECCB}"/>
    <cellStyle name="Percent 3 8 11 5" xfId="11237" xr:uid="{89EB13EB-7745-4475-B542-0A7B16CDE9BE}"/>
    <cellStyle name="Percent 3 8 11 5 2" xfId="11238" xr:uid="{B11673C3-74FE-4ACE-8410-42059998C3E0}"/>
    <cellStyle name="Percent 3 8 11 5 2 2" xfId="11239" xr:uid="{6C8926AA-AA79-42FD-B707-FAC29ED04A0A}"/>
    <cellStyle name="Percent 3 8 11 5 3" xfId="11240" xr:uid="{9407DC83-18AA-4BA2-BAB0-AA480F9EC7B5}"/>
    <cellStyle name="Percent 3 8 11 5 3 2" xfId="11241" xr:uid="{05B12F65-4CDE-402C-A997-ED95561FDF65}"/>
    <cellStyle name="Percent 3 8 11 5 4" xfId="11242" xr:uid="{EBF6E52B-2A58-4A3C-9563-5474760E4824}"/>
    <cellStyle name="Percent 3 8 11 5 4 2" xfId="11243" xr:uid="{F3C6B680-88E5-493B-BF11-7CACCA595211}"/>
    <cellStyle name="Percent 3 8 11 5 5" xfId="11244" xr:uid="{47470DB7-B58B-4427-AAA2-40A0340E7F2F}"/>
    <cellStyle name="Percent 3 8 11 6" xfId="11245" xr:uid="{6B988617-54B3-4003-8157-1B27913EFFAE}"/>
    <cellStyle name="Percent 3 8 11 6 2" xfId="11246" xr:uid="{42F4027E-1277-4A4E-9A07-08174553D803}"/>
    <cellStyle name="Percent 3 8 11 6 2 2" xfId="11247" xr:uid="{ED5BE905-7AA9-4A73-ADB8-2CAB21B197F1}"/>
    <cellStyle name="Percent 3 8 11 6 3" xfId="11248" xr:uid="{77E79F66-2506-4CC8-9BE2-D333B81CABBF}"/>
    <cellStyle name="Percent 3 8 11 6 3 2" xfId="11249" xr:uid="{B066F267-4334-4CA8-A3D1-749274600A1B}"/>
    <cellStyle name="Percent 3 8 11 6 4" xfId="11250" xr:uid="{1FE9D689-6AC8-4679-9ED8-0BD43DA87162}"/>
    <cellStyle name="Percent 3 8 11 7" xfId="11251" xr:uid="{DF324F10-6E20-4A0C-8EBB-6CB04228495F}"/>
    <cellStyle name="Percent 3 8 11 7 2" xfId="11252" xr:uid="{B237C64B-21ED-43B8-8B70-116CB2F5F51C}"/>
    <cellStyle name="Percent 3 8 11 8" xfId="11253" xr:uid="{18612C47-2E2C-49BB-963E-EEF03E5417A0}"/>
    <cellStyle name="Percent 3 8 11 8 2" xfId="11254" xr:uid="{8C628CD0-819E-4B4A-9CF6-0F962018054F}"/>
    <cellStyle name="Percent 3 8 11 9" xfId="11255" xr:uid="{F34CB564-975A-480F-BBED-80549543D10E}"/>
    <cellStyle name="Percent 3 8 11 9 2" xfId="11256" xr:uid="{6E690F52-D513-4422-BF62-1D5E2373BB02}"/>
    <cellStyle name="Percent 3 8 12" xfId="5901" xr:uid="{C685DF42-2968-478A-B98B-4DEE6562E960}"/>
    <cellStyle name="Percent 3 8 12 10" xfId="11258" xr:uid="{456C0A5C-1090-496F-B307-097DD73874E0}"/>
    <cellStyle name="Percent 3 8 12 11" xfId="11259" xr:uid="{4EAEED00-026D-46CA-A38A-CD2697FA8385}"/>
    <cellStyle name="Percent 3 8 12 12" xfId="11257" xr:uid="{AF75ED7F-F86E-4A3B-8386-29AC1254A95E}"/>
    <cellStyle name="Percent 3 8 12 2" xfId="11260" xr:uid="{958F6D7D-84AF-454C-8EF5-DEC21EB2B8AE}"/>
    <cellStyle name="Percent 3 8 12 2 2" xfId="11261" xr:uid="{7E2EC4C2-4AD3-4113-B00A-2E2ED6F9A49F}"/>
    <cellStyle name="Percent 3 8 12 2 2 2" xfId="11262" xr:uid="{B965E53B-4093-4519-9CBC-C3E97B01F215}"/>
    <cellStyle name="Percent 3 8 12 2 3" xfId="11263" xr:uid="{7E7BFDBA-5B6B-4612-96A8-94F7A6A0B77A}"/>
    <cellStyle name="Percent 3 8 12 2 3 2" xfId="11264" xr:uid="{F2236050-D9E0-4A91-93AE-64108B232172}"/>
    <cellStyle name="Percent 3 8 12 2 4" xfId="11265" xr:uid="{090B6C90-F7BF-4EEC-813E-B972C6AAD6EE}"/>
    <cellStyle name="Percent 3 8 12 2 5" xfId="11266" xr:uid="{FD0F1400-4C86-4D97-B1A5-111D181EB19C}"/>
    <cellStyle name="Percent 3 8 12 3" xfId="11267" xr:uid="{8F145D19-B0FF-48FE-BD3E-9578F171AE1C}"/>
    <cellStyle name="Percent 3 8 12 3 2" xfId="11268" xr:uid="{8CC4FA08-F664-4C7B-876F-47093AA6717A}"/>
    <cellStyle name="Percent 3 8 12 3 2 2" xfId="11269" xr:uid="{FB450E29-9D79-4E7C-AE0D-D6CFFA5FF4B3}"/>
    <cellStyle name="Percent 3 8 12 3 3" xfId="11270" xr:uid="{9265B2E8-50FE-43DF-BDA2-76F45C55DCE1}"/>
    <cellStyle name="Percent 3 8 12 3 3 2" xfId="11271" xr:uid="{F1B8A6CF-BB9A-4335-915E-674C5A385C80}"/>
    <cellStyle name="Percent 3 8 12 3 4" xfId="11272" xr:uid="{CC25D03C-5688-4705-94EA-C9BDC33F7E39}"/>
    <cellStyle name="Percent 3 8 12 4" xfId="11273" xr:uid="{223FEBFD-3A7E-4AC6-B559-2675C786BFA9}"/>
    <cellStyle name="Percent 3 8 12 4 2" xfId="11274" xr:uid="{E4F8D125-7411-4B61-9EAE-385A6F18584B}"/>
    <cellStyle name="Percent 3 8 12 4 2 2" xfId="11275" xr:uid="{B54B1577-AF77-4F42-907D-F1ACBBA1EFD6}"/>
    <cellStyle name="Percent 3 8 12 4 3" xfId="11276" xr:uid="{D75CD646-21B9-48DF-96DD-130976C157C5}"/>
    <cellStyle name="Percent 3 8 12 4 3 2" xfId="11277" xr:uid="{0B8FBB1F-1B87-41FB-AF15-291298E2FE54}"/>
    <cellStyle name="Percent 3 8 12 4 4" xfId="11278" xr:uid="{E9835067-8D5D-46D7-B26B-262537F88A70}"/>
    <cellStyle name="Percent 3 8 12 5" xfId="11279" xr:uid="{0614CDB1-2B08-454D-837F-8DCE5A56961B}"/>
    <cellStyle name="Percent 3 8 12 5 2" xfId="11280" xr:uid="{19C7CC01-7219-45E6-AE3C-37D40177E277}"/>
    <cellStyle name="Percent 3 8 12 5 2 2" xfId="11281" xr:uid="{8DEA7ACE-41FE-48EF-8983-64885A0F5F8F}"/>
    <cellStyle name="Percent 3 8 12 5 3" xfId="11282" xr:uid="{1550244C-229D-4357-94AA-C08BDBC348A3}"/>
    <cellStyle name="Percent 3 8 12 5 3 2" xfId="11283" xr:uid="{37934962-F4DD-4548-A5D9-944CC4C95914}"/>
    <cellStyle name="Percent 3 8 12 5 4" xfId="11284" xr:uid="{3F610F4B-412D-47A2-8855-A10DBD5B9AF9}"/>
    <cellStyle name="Percent 3 8 12 5 4 2" xfId="11285" xr:uid="{F4A968F3-C636-4912-9308-5B3EE2B8FD0D}"/>
    <cellStyle name="Percent 3 8 12 5 5" xfId="11286" xr:uid="{4DC72E18-D8D8-43A7-94B3-A5A4682A2714}"/>
    <cellStyle name="Percent 3 8 12 6" xfId="11287" xr:uid="{E34C6EB3-6E2D-4913-BADC-E3776857CA09}"/>
    <cellStyle name="Percent 3 8 12 6 2" xfId="11288" xr:uid="{F6A3D97E-6494-4012-9C01-25C4CE10CFEF}"/>
    <cellStyle name="Percent 3 8 12 6 2 2" xfId="11289" xr:uid="{96173AC8-164F-4430-A730-9ED2B89E200F}"/>
    <cellStyle name="Percent 3 8 12 6 3" xfId="11290" xr:uid="{660CB803-121C-4548-8E71-154DC3C098A9}"/>
    <cellStyle name="Percent 3 8 12 6 3 2" xfId="11291" xr:uid="{60808A21-A816-4F16-A4FD-8DB59B404B16}"/>
    <cellStyle name="Percent 3 8 12 6 4" xfId="11292" xr:uid="{6C0FEBE4-C2F4-4E5B-B9A3-F7A1450F3F78}"/>
    <cellStyle name="Percent 3 8 12 7" xfId="11293" xr:uid="{CFDD7228-3E07-4609-8641-C1EFC2B663C6}"/>
    <cellStyle name="Percent 3 8 12 7 2" xfId="11294" xr:uid="{2A09B1F0-5836-42DF-B112-06643C64C599}"/>
    <cellStyle name="Percent 3 8 12 8" xfId="11295" xr:uid="{00499B63-37E8-49FA-8C56-87A30AEA5E6A}"/>
    <cellStyle name="Percent 3 8 12 8 2" xfId="11296" xr:uid="{1D717243-4901-4695-8FC1-4F5149AC4E50}"/>
    <cellStyle name="Percent 3 8 12 9" xfId="11297" xr:uid="{33DDD813-70C4-4553-89F9-D1090E023E08}"/>
    <cellStyle name="Percent 3 8 12 9 2" xfId="11298" xr:uid="{46747740-8003-4E0A-A92A-8CAF29CBC927}"/>
    <cellStyle name="Percent 3 8 13" xfId="5902" xr:uid="{B5AD883E-B5F7-4E5E-A4E9-0B14C283B0B7}"/>
    <cellStyle name="Percent 3 8 13 10" xfId="11300" xr:uid="{0E49F582-9CAD-4031-8953-3FF99FC93287}"/>
    <cellStyle name="Percent 3 8 13 11" xfId="11301" xr:uid="{8CEBE928-CCEE-41A1-AB5E-8271DD2FE5AD}"/>
    <cellStyle name="Percent 3 8 13 12" xfId="11299" xr:uid="{D6CB255C-C814-4558-9A36-20714950F2A0}"/>
    <cellStyle name="Percent 3 8 13 2" xfId="11302" xr:uid="{DACCB35E-4F59-43F8-B1B1-D5ABF44C2BDE}"/>
    <cellStyle name="Percent 3 8 13 2 2" xfId="11303" xr:uid="{74103996-D557-4187-BA43-DA4C3FC25329}"/>
    <cellStyle name="Percent 3 8 13 2 2 2" xfId="11304" xr:uid="{61F2C9DF-6512-48E2-8238-55F115A3A49F}"/>
    <cellStyle name="Percent 3 8 13 2 3" xfId="11305" xr:uid="{17B953AD-D792-462A-8DD5-12FA55F58D1F}"/>
    <cellStyle name="Percent 3 8 13 2 3 2" xfId="11306" xr:uid="{C34E5999-B8EC-439F-B815-78605EEF0DFB}"/>
    <cellStyle name="Percent 3 8 13 2 4" xfId="11307" xr:uid="{E53012EE-47E7-4803-B95D-F98A3E35F929}"/>
    <cellStyle name="Percent 3 8 13 2 5" xfId="11308" xr:uid="{F619FC40-0293-48BF-8F52-BAA87626E968}"/>
    <cellStyle name="Percent 3 8 13 3" xfId="11309" xr:uid="{2CB702E3-E0F7-46F3-8B58-B637F1C68973}"/>
    <cellStyle name="Percent 3 8 13 3 2" xfId="11310" xr:uid="{040B71CB-5374-49EA-9DA0-AEFDEC4FC2BB}"/>
    <cellStyle name="Percent 3 8 13 3 2 2" xfId="11311" xr:uid="{6B61E15E-F60F-44A6-91EC-DCEFEF2C0E16}"/>
    <cellStyle name="Percent 3 8 13 3 3" xfId="11312" xr:uid="{725A6F65-1B14-4E58-AB37-05BEEDA3507A}"/>
    <cellStyle name="Percent 3 8 13 3 3 2" xfId="11313" xr:uid="{619A119E-DBD0-49EA-80D9-2D9D2810EA2D}"/>
    <cellStyle name="Percent 3 8 13 3 4" xfId="11314" xr:uid="{E8344D6E-5EC7-4E81-9E1A-C908ECAA3A33}"/>
    <cellStyle name="Percent 3 8 13 4" xfId="11315" xr:uid="{316870F0-D865-4757-8379-3E0C179D6066}"/>
    <cellStyle name="Percent 3 8 13 4 2" xfId="11316" xr:uid="{53DD1D89-E286-44CC-ACE8-0B4D8AC7D5DB}"/>
    <cellStyle name="Percent 3 8 13 4 2 2" xfId="11317" xr:uid="{EE8FEB1A-A4DB-4434-AAE7-E53A95140A82}"/>
    <cellStyle name="Percent 3 8 13 4 3" xfId="11318" xr:uid="{F14B84F2-273C-4AEF-99DD-C63DD0A6CC2C}"/>
    <cellStyle name="Percent 3 8 13 4 3 2" xfId="11319" xr:uid="{FE7E0237-776E-4529-8596-D6229C253FFC}"/>
    <cellStyle name="Percent 3 8 13 4 4" xfId="11320" xr:uid="{CB29F797-8FC4-4890-BC7B-C1DC11AC8388}"/>
    <cellStyle name="Percent 3 8 13 5" xfId="11321" xr:uid="{EF4FD9F7-3AB8-4413-9BEC-D9959A8DAF0A}"/>
    <cellStyle name="Percent 3 8 13 5 2" xfId="11322" xr:uid="{5802A146-8E45-4E8D-868A-6D3E1A414E43}"/>
    <cellStyle name="Percent 3 8 13 5 2 2" xfId="11323" xr:uid="{C6A3E00E-2CB4-4D1E-8BFC-347DF50041EA}"/>
    <cellStyle name="Percent 3 8 13 5 3" xfId="11324" xr:uid="{142446EA-467E-45D5-8D56-A0930E6674E5}"/>
    <cellStyle name="Percent 3 8 13 5 3 2" xfId="11325" xr:uid="{4E24637E-5CCF-4F2B-A74C-E24F620C7CC2}"/>
    <cellStyle name="Percent 3 8 13 5 4" xfId="11326" xr:uid="{982813CB-D8F4-41DD-8208-68A4CEBA446D}"/>
    <cellStyle name="Percent 3 8 13 5 4 2" xfId="11327" xr:uid="{5C78301D-8483-4D32-A466-58E9416DDFB1}"/>
    <cellStyle name="Percent 3 8 13 5 5" xfId="11328" xr:uid="{51EB8467-B801-4472-AFDD-221B44ABBAA2}"/>
    <cellStyle name="Percent 3 8 13 6" xfId="11329" xr:uid="{41A4766F-A4B1-465E-BF5A-9429A06933A6}"/>
    <cellStyle name="Percent 3 8 13 6 2" xfId="11330" xr:uid="{60EC570B-5A44-4A0A-9564-5910064609D2}"/>
    <cellStyle name="Percent 3 8 13 6 2 2" xfId="11331" xr:uid="{85754F27-6B5A-4A01-9773-16AE9B2B60B9}"/>
    <cellStyle name="Percent 3 8 13 6 3" xfId="11332" xr:uid="{74650C09-E9BA-4B48-9B01-D159849B9CD5}"/>
    <cellStyle name="Percent 3 8 13 6 3 2" xfId="11333" xr:uid="{C47A2481-207A-4922-AB27-A8BD6C90AEFC}"/>
    <cellStyle name="Percent 3 8 13 6 4" xfId="11334" xr:uid="{C7D15C8E-1DD6-4259-B800-07C44A9227E7}"/>
    <cellStyle name="Percent 3 8 13 7" xfId="11335" xr:uid="{54407E8E-8ABC-4FE2-A491-996192EF08E7}"/>
    <cellStyle name="Percent 3 8 13 7 2" xfId="11336" xr:uid="{ECC75207-A64B-4419-9C44-58C1E8511421}"/>
    <cellStyle name="Percent 3 8 13 8" xfId="11337" xr:uid="{E911EE14-E0F1-49EF-8615-A35576211681}"/>
    <cellStyle name="Percent 3 8 13 8 2" xfId="11338" xr:uid="{AF5E3769-258D-49ED-AE41-6A591BC311F8}"/>
    <cellStyle name="Percent 3 8 13 9" xfId="11339" xr:uid="{0866BF69-2D42-40B7-87A8-44B47E5BA9C6}"/>
    <cellStyle name="Percent 3 8 13 9 2" xfId="11340" xr:uid="{518B97CF-A0F1-4726-AECB-AEDEC86F9611}"/>
    <cellStyle name="Percent 3 8 14" xfId="5903" xr:uid="{8349D307-C14D-47DB-AB06-280119606B2C}"/>
    <cellStyle name="Percent 3 8 14 10" xfId="11342" xr:uid="{200CF475-FDCA-4290-A9B9-6C6F93B7ACB0}"/>
    <cellStyle name="Percent 3 8 14 11" xfId="11343" xr:uid="{01C48B0F-B609-4EC7-B084-52AEC6B889CF}"/>
    <cellStyle name="Percent 3 8 14 12" xfId="11341" xr:uid="{658C8309-8284-46E4-935C-9333359594ED}"/>
    <cellStyle name="Percent 3 8 14 2" xfId="11344" xr:uid="{4A2541CF-008A-4B03-ABC9-B5F3F4DA2213}"/>
    <cellStyle name="Percent 3 8 14 2 2" xfId="11345" xr:uid="{CDB8C353-2EF0-4471-B1C6-E94937D3B9D0}"/>
    <cellStyle name="Percent 3 8 14 2 2 2" xfId="11346" xr:uid="{75CADAD9-320E-4396-A183-9E68FD88B4F1}"/>
    <cellStyle name="Percent 3 8 14 2 3" xfId="11347" xr:uid="{3D5C161F-2E8B-4186-B386-A0DE8D4AB43A}"/>
    <cellStyle name="Percent 3 8 14 2 3 2" xfId="11348" xr:uid="{CB2F48AD-E5F1-4FBD-A734-D1D073987B2E}"/>
    <cellStyle name="Percent 3 8 14 2 4" xfId="11349" xr:uid="{9FB0B1C9-E1AD-441A-A018-6671573883CC}"/>
    <cellStyle name="Percent 3 8 14 2 5" xfId="11350" xr:uid="{92F936C5-2616-4F1D-B676-741FB9D7E5D6}"/>
    <cellStyle name="Percent 3 8 14 3" xfId="11351" xr:uid="{117295B0-473E-4EC8-A255-748C03AE106F}"/>
    <cellStyle name="Percent 3 8 14 3 2" xfId="11352" xr:uid="{90670E49-4F09-4D51-8ADF-D5B372CCD51B}"/>
    <cellStyle name="Percent 3 8 14 3 2 2" xfId="11353" xr:uid="{7BD23593-D50B-4579-BD0E-06BBE5E24BCF}"/>
    <cellStyle name="Percent 3 8 14 3 3" xfId="11354" xr:uid="{A605E654-E7DE-4215-8824-3D55B0886D4E}"/>
    <cellStyle name="Percent 3 8 14 3 3 2" xfId="11355" xr:uid="{8C7770C7-336D-4A76-956F-F4D55B1B231F}"/>
    <cellStyle name="Percent 3 8 14 3 4" xfId="11356" xr:uid="{E5E6B363-98E9-4FEF-9629-E8973F4D5BF7}"/>
    <cellStyle name="Percent 3 8 14 4" xfId="11357" xr:uid="{0D85FDAC-A0F7-44C6-9C4A-D08FE6E21F51}"/>
    <cellStyle name="Percent 3 8 14 4 2" xfId="11358" xr:uid="{2985DEC3-A8AE-47BA-820A-A9E2DD9AB8B6}"/>
    <cellStyle name="Percent 3 8 14 4 2 2" xfId="11359" xr:uid="{79A5BF87-DD08-456C-A89F-3B806BBB622F}"/>
    <cellStyle name="Percent 3 8 14 4 3" xfId="11360" xr:uid="{B338F280-7113-4EAE-83BC-74A4819BB799}"/>
    <cellStyle name="Percent 3 8 14 4 3 2" xfId="11361" xr:uid="{1AE8FC9B-B1E4-4BBD-8325-D437750B372D}"/>
    <cellStyle name="Percent 3 8 14 4 4" xfId="11362" xr:uid="{641D4C8C-E646-4DC1-AA88-6AE5A854C66B}"/>
    <cellStyle name="Percent 3 8 14 5" xfId="11363" xr:uid="{8868BAEF-5D3D-41F5-B860-F158C309F5EA}"/>
    <cellStyle name="Percent 3 8 14 5 2" xfId="11364" xr:uid="{A0524809-43A7-41C3-A3C2-05D15F296250}"/>
    <cellStyle name="Percent 3 8 14 5 2 2" xfId="11365" xr:uid="{5A79AC59-20D8-430A-BA6F-E7ADF45C77B3}"/>
    <cellStyle name="Percent 3 8 14 5 3" xfId="11366" xr:uid="{09BF8781-D0C0-4E7A-9AFD-471F1D7AC4FF}"/>
    <cellStyle name="Percent 3 8 14 5 3 2" xfId="11367" xr:uid="{544AB35E-DEB7-4EC1-B2CA-7EAD106AB78D}"/>
    <cellStyle name="Percent 3 8 14 5 4" xfId="11368" xr:uid="{95F8FE4C-289A-4954-81BF-98A8B576B837}"/>
    <cellStyle name="Percent 3 8 14 5 4 2" xfId="11369" xr:uid="{8A55FB84-6F61-4F26-A32D-9989B5789EB9}"/>
    <cellStyle name="Percent 3 8 14 5 5" xfId="11370" xr:uid="{F3D7A173-8AC3-4600-86D9-C1015566C0F9}"/>
    <cellStyle name="Percent 3 8 14 6" xfId="11371" xr:uid="{7E4B85E8-D44B-48BA-8816-88626B63C79D}"/>
    <cellStyle name="Percent 3 8 14 6 2" xfId="11372" xr:uid="{75D724F4-B00A-4D5F-8407-8278503F7532}"/>
    <cellStyle name="Percent 3 8 14 6 2 2" xfId="11373" xr:uid="{303BCDB9-7314-4910-A978-4A7D23B14DB0}"/>
    <cellStyle name="Percent 3 8 14 6 3" xfId="11374" xr:uid="{B7E1C6C2-58AD-4635-8649-5299819060E9}"/>
    <cellStyle name="Percent 3 8 14 6 3 2" xfId="11375" xr:uid="{E306AA52-D7B1-4121-AE20-08A0F6095E86}"/>
    <cellStyle name="Percent 3 8 14 6 4" xfId="11376" xr:uid="{05BF712F-9F22-4DDE-AE4C-672417D12312}"/>
    <cellStyle name="Percent 3 8 14 7" xfId="11377" xr:uid="{D094D42D-4068-4958-B6EA-68594ED29EFC}"/>
    <cellStyle name="Percent 3 8 14 7 2" xfId="11378" xr:uid="{29B0029F-D21C-4E21-8BFC-723BE583042A}"/>
    <cellStyle name="Percent 3 8 14 8" xfId="11379" xr:uid="{524CFA34-CB79-45E1-9875-6E2383C8E21E}"/>
    <cellStyle name="Percent 3 8 14 8 2" xfId="11380" xr:uid="{804E88A0-FCE8-48FF-A139-E8E818FBF80D}"/>
    <cellStyle name="Percent 3 8 14 9" xfId="11381" xr:uid="{F7FDDED4-D7AD-4D11-99AF-74AD6E9677E9}"/>
    <cellStyle name="Percent 3 8 14 9 2" xfId="11382" xr:uid="{F6E3A306-D9CC-4F1C-90EE-4929D95688C3}"/>
    <cellStyle name="Percent 3 8 15" xfId="5904" xr:uid="{DB947676-EC78-4B9C-8C67-2C331A486A43}"/>
    <cellStyle name="Percent 3 8 15 10" xfId="11384" xr:uid="{74F48F99-C33B-404C-AE8F-F07F2BA4FD91}"/>
    <cellStyle name="Percent 3 8 15 11" xfId="11385" xr:uid="{70A934C0-4F1D-4A49-9F25-F19CE508440B}"/>
    <cellStyle name="Percent 3 8 15 12" xfId="11383" xr:uid="{4F4A93BD-60AC-4C6E-97B6-2669CDF45B24}"/>
    <cellStyle name="Percent 3 8 15 2" xfId="11386" xr:uid="{AC877494-3F4E-44C2-9C21-09BF84253FEE}"/>
    <cellStyle name="Percent 3 8 15 2 2" xfId="11387" xr:uid="{AAFBF267-21EF-4A45-A6BE-7A6B52A2DE87}"/>
    <cellStyle name="Percent 3 8 15 2 2 2" xfId="11388" xr:uid="{D1090C86-4CC5-4E18-BA57-17BEE12B88C9}"/>
    <cellStyle name="Percent 3 8 15 2 3" xfId="11389" xr:uid="{7B7FAB80-E867-4BC8-9F29-A975B26C3D8B}"/>
    <cellStyle name="Percent 3 8 15 2 3 2" xfId="11390" xr:uid="{03C431CA-43D2-4764-A8B1-B31FF316AE04}"/>
    <cellStyle name="Percent 3 8 15 2 4" xfId="11391" xr:uid="{2F2D2FDC-C4EB-4563-94C0-0767C8291798}"/>
    <cellStyle name="Percent 3 8 15 2 5" xfId="11392" xr:uid="{38FF4DE9-91C6-4F90-B497-9BCFCC9DAD20}"/>
    <cellStyle name="Percent 3 8 15 3" xfId="11393" xr:uid="{E2A67F76-7C26-4154-87D6-6D3112685707}"/>
    <cellStyle name="Percent 3 8 15 3 2" xfId="11394" xr:uid="{7F8ED37D-C374-430C-A631-A2C3E5CB5707}"/>
    <cellStyle name="Percent 3 8 15 3 2 2" xfId="11395" xr:uid="{FFB3246A-B03E-4849-9B59-D2D528B8694F}"/>
    <cellStyle name="Percent 3 8 15 3 3" xfId="11396" xr:uid="{841D1F9C-5C51-4A64-8520-52F071376F8A}"/>
    <cellStyle name="Percent 3 8 15 3 3 2" xfId="11397" xr:uid="{D236418C-981D-4AFE-8080-964027E0A547}"/>
    <cellStyle name="Percent 3 8 15 3 4" xfId="11398" xr:uid="{7F3F97AE-0063-4EF5-9246-E309B5EEC816}"/>
    <cellStyle name="Percent 3 8 15 4" xfId="11399" xr:uid="{EDD0EAF1-E742-40E7-82E1-0EDDB70213E2}"/>
    <cellStyle name="Percent 3 8 15 4 2" xfId="11400" xr:uid="{1E4209D3-012A-4BC4-B072-47602426EAD7}"/>
    <cellStyle name="Percent 3 8 15 4 2 2" xfId="11401" xr:uid="{5D0EA464-6742-4588-A1E2-D05428AD2CEA}"/>
    <cellStyle name="Percent 3 8 15 4 3" xfId="11402" xr:uid="{2618FFF5-9751-46C8-AAFB-0BCBB6B6F5D9}"/>
    <cellStyle name="Percent 3 8 15 4 3 2" xfId="11403" xr:uid="{0DD23B30-EA30-4F86-B2C7-2DAEED5B1670}"/>
    <cellStyle name="Percent 3 8 15 4 4" xfId="11404" xr:uid="{4F8C6818-1F87-445D-B4BE-9846D3E06908}"/>
    <cellStyle name="Percent 3 8 15 5" xfId="11405" xr:uid="{665D0A44-8EB1-4BE3-ACBA-D9CA93A9FBB6}"/>
    <cellStyle name="Percent 3 8 15 5 2" xfId="11406" xr:uid="{AC570403-D829-4475-8639-311FB3DACE4C}"/>
    <cellStyle name="Percent 3 8 15 5 2 2" xfId="11407" xr:uid="{C379473D-BBFF-45BE-BA39-CC96F4BCA524}"/>
    <cellStyle name="Percent 3 8 15 5 3" xfId="11408" xr:uid="{6F093D3F-B003-4A55-88B1-DB2D2FF99F99}"/>
    <cellStyle name="Percent 3 8 15 5 3 2" xfId="11409" xr:uid="{8A4488AE-DEE2-4256-833A-4056BFADB696}"/>
    <cellStyle name="Percent 3 8 15 5 4" xfId="11410" xr:uid="{A39F745F-7DD4-42C7-9BFE-025ED863C869}"/>
    <cellStyle name="Percent 3 8 15 5 4 2" xfId="11411" xr:uid="{DB296943-7599-46E1-8F0C-09DA5B67183F}"/>
    <cellStyle name="Percent 3 8 15 5 5" xfId="11412" xr:uid="{74D5AEF6-7B27-4B32-9266-680EA22B1A6B}"/>
    <cellStyle name="Percent 3 8 15 6" xfId="11413" xr:uid="{A0C7854F-10E0-48DB-AB50-FA9D84F59231}"/>
    <cellStyle name="Percent 3 8 15 6 2" xfId="11414" xr:uid="{63A9B872-FAB1-4E44-B953-718DEA1E6A47}"/>
    <cellStyle name="Percent 3 8 15 6 2 2" xfId="11415" xr:uid="{12E9C183-23FF-4E4F-BF6A-965C75086034}"/>
    <cellStyle name="Percent 3 8 15 6 3" xfId="11416" xr:uid="{014A082C-D7B4-4269-9FE8-4EA6D07CBEA4}"/>
    <cellStyle name="Percent 3 8 15 6 3 2" xfId="11417" xr:uid="{51885854-1E19-4D5F-B80C-C40EFE49CAF0}"/>
    <cellStyle name="Percent 3 8 15 6 4" xfId="11418" xr:uid="{B36176B2-C529-4538-A6EB-09AB1CD27D13}"/>
    <cellStyle name="Percent 3 8 15 7" xfId="11419" xr:uid="{59651A08-3FA9-4392-9C5E-D4BE4D49DEE9}"/>
    <cellStyle name="Percent 3 8 15 7 2" xfId="11420" xr:uid="{081A8A99-F54A-4779-A985-DAF66EB738AF}"/>
    <cellStyle name="Percent 3 8 15 8" xfId="11421" xr:uid="{E6F6324B-DAD3-4B99-8F73-4DF60FA92990}"/>
    <cellStyle name="Percent 3 8 15 8 2" xfId="11422" xr:uid="{982A8CDD-9137-4C2D-B4DE-C99BEE80FD6C}"/>
    <cellStyle name="Percent 3 8 15 9" xfId="11423" xr:uid="{171D3754-47B0-4F9F-9092-25FFA6B15FB3}"/>
    <cellStyle name="Percent 3 8 15 9 2" xfId="11424" xr:uid="{A3B11102-14DD-4BEA-A900-7795DD0BEAAA}"/>
    <cellStyle name="Percent 3 8 16" xfId="11425" xr:uid="{8F68A632-2E5E-4D7F-B11D-333DDBEE02ED}"/>
    <cellStyle name="Percent 3 8 16 2" xfId="11426" xr:uid="{813C2B39-ECFF-43B9-84AF-872F6C683063}"/>
    <cellStyle name="Percent 3 8 16 2 2" xfId="11427" xr:uid="{0D78C7D3-86AF-49C7-8D4E-6A0982420A23}"/>
    <cellStyle name="Percent 3 8 16 3" xfId="11428" xr:uid="{91AC3D64-FAFA-450F-B6CC-C33CDD3F7153}"/>
    <cellStyle name="Percent 3 8 16 3 2" xfId="11429" xr:uid="{4A3F3D6D-4AB6-4693-BAD2-4CB047F7C95F}"/>
    <cellStyle name="Percent 3 8 16 4" xfId="11430" xr:uid="{090FAEC5-83DF-4026-8D9F-8677BE3BC412}"/>
    <cellStyle name="Percent 3 8 16 5" xfId="11431" xr:uid="{AB05EA35-8B0A-4F73-95D8-D5DEC922D7D4}"/>
    <cellStyle name="Percent 3 8 17" xfId="11432" xr:uid="{EABA7ACF-4DAF-471A-8859-3093DAF3AF28}"/>
    <cellStyle name="Percent 3 8 17 2" xfId="11433" xr:uid="{13B46661-CB2B-4166-8460-BBFFFC827006}"/>
    <cellStyle name="Percent 3 8 17 2 2" xfId="11434" xr:uid="{42EB4B3B-3616-4D88-A1C5-E35B6F9A7450}"/>
    <cellStyle name="Percent 3 8 17 3" xfId="11435" xr:uid="{A1FF18EC-E7E8-4E3D-9264-336FE4E80A7C}"/>
    <cellStyle name="Percent 3 8 17 3 2" xfId="11436" xr:uid="{EBC822CD-D3E6-472C-A86D-B01A9619A8BC}"/>
    <cellStyle name="Percent 3 8 17 4" xfId="11437" xr:uid="{C532D097-2E4D-4027-8846-A63585EA111C}"/>
    <cellStyle name="Percent 3 8 18" xfId="11438" xr:uid="{455FFDD6-0BD5-4271-87FE-D7352711AD0B}"/>
    <cellStyle name="Percent 3 8 18 2" xfId="11439" xr:uid="{6465EAED-7807-4515-946E-701CA336BE2E}"/>
    <cellStyle name="Percent 3 8 18 2 2" xfId="11440" xr:uid="{D0F8098A-42AC-4F86-8204-40EAF9E7C42A}"/>
    <cellStyle name="Percent 3 8 18 3" xfId="11441" xr:uid="{27C9D3A7-D2A3-49A7-B505-C286DA77D12C}"/>
    <cellStyle name="Percent 3 8 18 3 2" xfId="11442" xr:uid="{E0AAF198-C3F5-4B48-B9CA-F271C21E56C9}"/>
    <cellStyle name="Percent 3 8 18 4" xfId="11443" xr:uid="{69D92DF5-1612-4C10-AB4F-258A47B79FBA}"/>
    <cellStyle name="Percent 3 8 19" xfId="11444" xr:uid="{23E44A5A-1231-44B0-B795-7CC8D0835B20}"/>
    <cellStyle name="Percent 3 8 19 2" xfId="11445" xr:uid="{C3609BF9-A20A-4151-907B-A4ADF867C85C}"/>
    <cellStyle name="Percent 3 8 19 2 2" xfId="11446" xr:uid="{890C8032-AB8E-441A-B00C-B516D6C5F262}"/>
    <cellStyle name="Percent 3 8 19 3" xfId="11447" xr:uid="{53B3BD58-1A0B-4E26-AC38-AC2CA7ECDD72}"/>
    <cellStyle name="Percent 3 8 19 3 2" xfId="11448" xr:uid="{B8CD1F0F-13C9-4F8A-A27D-49D48417437C}"/>
    <cellStyle name="Percent 3 8 19 4" xfId="11449" xr:uid="{ED43AAC9-3322-446E-93E5-BBA609D67251}"/>
    <cellStyle name="Percent 3 8 19 4 2" xfId="11450" xr:uid="{28C308DD-D464-44E8-9E95-DE00D2347736}"/>
    <cellStyle name="Percent 3 8 19 5" xfId="11451" xr:uid="{D7FA8674-4E61-4781-81E4-E4E4455F8EA0}"/>
    <cellStyle name="Percent 3 8 2" xfId="5905" xr:uid="{36A42244-7B6B-4B80-9083-3BCC82F1B236}"/>
    <cellStyle name="Percent 3 8 2 10" xfId="11453" xr:uid="{7239F076-5AD9-489B-938E-A473B060C805}"/>
    <cellStyle name="Percent 3 8 2 11" xfId="11454" xr:uid="{2F55B110-7978-4ADA-9DC5-582A1522163A}"/>
    <cellStyle name="Percent 3 8 2 12" xfId="11452" xr:uid="{02FD0581-4F17-428A-8992-8F5DA0A77F19}"/>
    <cellStyle name="Percent 3 8 2 2" xfId="11455" xr:uid="{57EBCD96-849A-4BE2-B971-7813ADEDA43A}"/>
    <cellStyle name="Percent 3 8 2 2 2" xfId="11456" xr:uid="{A0C3C363-F139-46B2-A012-9A5DB638B0D9}"/>
    <cellStyle name="Percent 3 8 2 2 2 2" xfId="11457" xr:uid="{7EF5AEBB-2903-4AFB-8057-A12BF417F98E}"/>
    <cellStyle name="Percent 3 8 2 2 3" xfId="11458" xr:uid="{20436CE1-5054-4F8E-82ED-FCAF484E3011}"/>
    <cellStyle name="Percent 3 8 2 2 3 2" xfId="11459" xr:uid="{4E5D4FB8-16B5-43C0-9E1E-EFFA77A2B730}"/>
    <cellStyle name="Percent 3 8 2 2 4" xfId="11460" xr:uid="{DAA37DA4-4205-4381-85ED-63F76558E33A}"/>
    <cellStyle name="Percent 3 8 2 2 5" xfId="11461" xr:uid="{71004E1F-4543-4FD5-841B-B609B75B3568}"/>
    <cellStyle name="Percent 3 8 2 3" xfId="11462" xr:uid="{22A2D362-A4D1-4F90-B8D4-163D9E6C97EB}"/>
    <cellStyle name="Percent 3 8 2 3 2" xfId="11463" xr:uid="{646FB580-7C0E-4F1E-BB91-5C5F9691A626}"/>
    <cellStyle name="Percent 3 8 2 3 2 2" xfId="11464" xr:uid="{8BA7D38E-DFFE-4F0E-96DE-06F0478A21B3}"/>
    <cellStyle name="Percent 3 8 2 3 3" xfId="11465" xr:uid="{EBE433F7-A4B3-4E39-8BD1-F4182C04156D}"/>
    <cellStyle name="Percent 3 8 2 3 3 2" xfId="11466" xr:uid="{0DDC39BC-3537-4503-9FF0-E88E6B64E6D1}"/>
    <cellStyle name="Percent 3 8 2 3 4" xfId="11467" xr:uid="{6BA884E0-B515-4501-B4E5-025476B6C1EA}"/>
    <cellStyle name="Percent 3 8 2 4" xfId="11468" xr:uid="{E2A285A7-0524-46BB-B07D-A74E2D0F53C5}"/>
    <cellStyle name="Percent 3 8 2 4 2" xfId="11469" xr:uid="{E5B00722-C9AA-4AE7-AD02-BDD9008E4E47}"/>
    <cellStyle name="Percent 3 8 2 4 2 2" xfId="11470" xr:uid="{6C1BEB5C-12CB-496D-B8F4-7F5CC18B44C1}"/>
    <cellStyle name="Percent 3 8 2 4 3" xfId="11471" xr:uid="{4084A19F-2808-493F-B08D-4A05DD7E86AF}"/>
    <cellStyle name="Percent 3 8 2 4 3 2" xfId="11472" xr:uid="{36428A06-46FF-4F85-AF01-E038823510CA}"/>
    <cellStyle name="Percent 3 8 2 4 4" xfId="11473" xr:uid="{9739E56C-6DE2-4E71-8345-2E06A2D743FD}"/>
    <cellStyle name="Percent 3 8 2 5" xfId="11474" xr:uid="{262ACB60-EF5D-4855-ACBC-592CC3CB819C}"/>
    <cellStyle name="Percent 3 8 2 5 2" xfId="11475" xr:uid="{DB2CCF48-C53E-42AB-9A32-AF5D685E7280}"/>
    <cellStyle name="Percent 3 8 2 5 2 2" xfId="11476" xr:uid="{FD9A23F1-BD7E-4EF7-92B4-47573AECBE84}"/>
    <cellStyle name="Percent 3 8 2 5 3" xfId="11477" xr:uid="{EF0D2555-0523-4D37-BC4A-B637D8D5D04A}"/>
    <cellStyle name="Percent 3 8 2 5 3 2" xfId="11478" xr:uid="{8393C0D6-7FFA-4EEB-8E8A-70CD17FD9593}"/>
    <cellStyle name="Percent 3 8 2 5 4" xfId="11479" xr:uid="{0CDF7BE0-742C-4D5E-BCB8-D2B1B33BA022}"/>
    <cellStyle name="Percent 3 8 2 5 4 2" xfId="11480" xr:uid="{EE3880DC-FF8E-481A-B759-66DBBC998D66}"/>
    <cellStyle name="Percent 3 8 2 5 5" xfId="11481" xr:uid="{5980D0E4-9125-49E0-8076-63089B496C55}"/>
    <cellStyle name="Percent 3 8 2 6" xfId="11482" xr:uid="{0601FAF8-86FE-458E-9F63-A626DB274A4E}"/>
    <cellStyle name="Percent 3 8 2 6 2" xfId="11483" xr:uid="{1C18B704-6938-4F58-AB59-FC3D70BFB350}"/>
    <cellStyle name="Percent 3 8 2 6 2 2" xfId="11484" xr:uid="{D566DC55-02A8-4083-B7CC-990708CA39D0}"/>
    <cellStyle name="Percent 3 8 2 6 3" xfId="11485" xr:uid="{4F350B64-25FA-4379-AA7D-5C70F598B627}"/>
    <cellStyle name="Percent 3 8 2 6 3 2" xfId="11486" xr:uid="{F8E77055-6F4F-47FA-A624-BFE2E1920B72}"/>
    <cellStyle name="Percent 3 8 2 6 4" xfId="11487" xr:uid="{0B18A49E-1BA1-42ED-97B6-5FA4633753FD}"/>
    <cellStyle name="Percent 3 8 2 7" xfId="11488" xr:uid="{77D71302-4A09-4FE9-84B8-23CD2E6025C4}"/>
    <cellStyle name="Percent 3 8 2 7 2" xfId="11489" xr:uid="{A8C9E513-16AC-4F55-94EB-888487627A75}"/>
    <cellStyle name="Percent 3 8 2 8" xfId="11490" xr:uid="{4F4EE88D-382F-41EB-B408-FC07F5B5145E}"/>
    <cellStyle name="Percent 3 8 2 8 2" xfId="11491" xr:uid="{1EC4C4EF-3E7D-420D-B776-B8EC313C9720}"/>
    <cellStyle name="Percent 3 8 2 9" xfId="11492" xr:uid="{AD0A5C2E-F9E3-4E17-ACDC-6681085E27A6}"/>
    <cellStyle name="Percent 3 8 2 9 2" xfId="11493" xr:uid="{96D91A0D-6A2D-47EA-9E28-E9D2C06F7962}"/>
    <cellStyle name="Percent 3 8 20" xfId="11494" xr:uid="{0BA3C216-66AC-4E6F-A25B-9AA5ADCF4D3F}"/>
    <cellStyle name="Percent 3 8 20 2" xfId="11495" xr:uid="{EBBD222D-B47D-4074-AC83-D29C245EFF93}"/>
    <cellStyle name="Percent 3 8 20 2 2" xfId="11496" xr:uid="{F9D920D9-AAB9-4C69-B453-2D8AFF810BD5}"/>
    <cellStyle name="Percent 3 8 20 3" xfId="11497" xr:uid="{FEDAF28E-4E51-4634-84EA-B43C2F4BCA0C}"/>
    <cellStyle name="Percent 3 8 20 3 2" xfId="11498" xr:uid="{76E1C842-9217-468D-86AD-0D0C85E52201}"/>
    <cellStyle name="Percent 3 8 20 4" xfId="11499" xr:uid="{6E622FFF-DB5A-4BC7-ABC6-5828F2E87734}"/>
    <cellStyle name="Percent 3 8 21" xfId="11500" xr:uid="{03D84380-8A8E-4D05-97C3-FAE65E0E00BB}"/>
    <cellStyle name="Percent 3 8 21 2" xfId="11501" xr:uid="{D7420AC0-52B0-4410-92F9-FAEEAE6BA1F8}"/>
    <cellStyle name="Percent 3 8 22" xfId="11502" xr:uid="{7FDC3855-AD25-4EAE-B0BA-D24327CFFA28}"/>
    <cellStyle name="Percent 3 8 22 2" xfId="11503" xr:uid="{03065971-9661-4A66-B51D-7CC22ECC2E24}"/>
    <cellStyle name="Percent 3 8 23" xfId="11504" xr:uid="{25627F35-BE18-4EAF-8FFE-1E75666C571C}"/>
    <cellStyle name="Percent 3 8 23 2" xfId="11505" xr:uid="{DDA53E56-3675-4004-A4D2-E73708E47FFB}"/>
    <cellStyle name="Percent 3 8 24" xfId="11506" xr:uid="{FD579EE7-8EC7-4801-AFCC-B4157A6238D4}"/>
    <cellStyle name="Percent 3 8 25" xfId="11507" xr:uid="{346F5962-EE93-4D39-BD4A-D150DBAAA415}"/>
    <cellStyle name="Percent 3 8 26" xfId="11172" xr:uid="{1AB80F45-91AD-4638-B113-A516DE7D549D}"/>
    <cellStyle name="Percent 3 8 3" xfId="5906" xr:uid="{E282039B-CBE5-4C0E-AFE3-59727FB549F4}"/>
    <cellStyle name="Percent 3 8 3 10" xfId="11509" xr:uid="{7A8B7566-42BF-446C-A606-86C337DA73F3}"/>
    <cellStyle name="Percent 3 8 3 11" xfId="11510" xr:uid="{EAC24028-75D4-49B8-8125-1969D369E09E}"/>
    <cellStyle name="Percent 3 8 3 12" xfId="11508" xr:uid="{F81A20FB-D2CD-4BB8-A82E-B60DBBD332AC}"/>
    <cellStyle name="Percent 3 8 3 2" xfId="11511" xr:uid="{392EEEBD-566C-4610-96EE-CB4F84A3EAC0}"/>
    <cellStyle name="Percent 3 8 3 2 2" xfId="11512" xr:uid="{011F5067-149D-41ED-985D-EAAC797B56C9}"/>
    <cellStyle name="Percent 3 8 3 2 2 2" xfId="11513" xr:uid="{2D212535-2DC3-4EA0-8699-E45DC16360BC}"/>
    <cellStyle name="Percent 3 8 3 2 3" xfId="11514" xr:uid="{AE6A32AF-9EB8-408B-AFA4-1E7AFBD96F7A}"/>
    <cellStyle name="Percent 3 8 3 2 3 2" xfId="11515" xr:uid="{1C1DED6A-772A-410E-9C1C-B1E7848EECA4}"/>
    <cellStyle name="Percent 3 8 3 2 4" xfId="11516" xr:uid="{334F1A46-63FF-4021-A2CC-5832A675EC0B}"/>
    <cellStyle name="Percent 3 8 3 2 5" xfId="11517" xr:uid="{56AC1C6E-D710-46F5-B447-8DE80567F99E}"/>
    <cellStyle name="Percent 3 8 3 3" xfId="11518" xr:uid="{EF293F03-18B9-4249-B325-1EC524B5DA8B}"/>
    <cellStyle name="Percent 3 8 3 3 2" xfId="11519" xr:uid="{6EF4D16E-E201-4A47-811F-EDFC1634FF01}"/>
    <cellStyle name="Percent 3 8 3 3 2 2" xfId="11520" xr:uid="{DDC9AACB-76C3-4ED0-99D6-B78120CA972F}"/>
    <cellStyle name="Percent 3 8 3 3 3" xfId="11521" xr:uid="{5CEC610C-7152-462C-9442-A9E820DBD83B}"/>
    <cellStyle name="Percent 3 8 3 3 3 2" xfId="11522" xr:uid="{BFCA7D4D-549B-41F3-A1EE-1E8A3DAA765B}"/>
    <cellStyle name="Percent 3 8 3 3 4" xfId="11523" xr:uid="{84EC46F0-D36B-456B-A393-5C00EAD84FF9}"/>
    <cellStyle name="Percent 3 8 3 4" xfId="11524" xr:uid="{F110E12F-07C3-498F-9F7E-F47C97A89E7E}"/>
    <cellStyle name="Percent 3 8 3 4 2" xfId="11525" xr:uid="{4A5E3075-EE19-4662-9426-A7C54BDA1FAE}"/>
    <cellStyle name="Percent 3 8 3 4 2 2" xfId="11526" xr:uid="{DD5181C4-1A8D-4A0E-8F29-76C122531E00}"/>
    <cellStyle name="Percent 3 8 3 4 3" xfId="11527" xr:uid="{77BC358E-DFF0-4EF4-84B7-4380493E8DA0}"/>
    <cellStyle name="Percent 3 8 3 4 3 2" xfId="11528" xr:uid="{08204F6C-34C7-423A-86EA-60385770D71A}"/>
    <cellStyle name="Percent 3 8 3 4 4" xfId="11529" xr:uid="{222CD276-91E5-4F70-9504-43753F8004A1}"/>
    <cellStyle name="Percent 3 8 3 5" xfId="11530" xr:uid="{5A6B9CC5-0002-415C-AE10-B2444AFB3A0F}"/>
    <cellStyle name="Percent 3 8 3 5 2" xfId="11531" xr:uid="{DD5A58DE-03B4-464C-B638-6EBC4385D018}"/>
    <cellStyle name="Percent 3 8 3 5 2 2" xfId="11532" xr:uid="{73738B27-82C5-4F8E-89D1-17DFC10CEA17}"/>
    <cellStyle name="Percent 3 8 3 5 3" xfId="11533" xr:uid="{066EE0AA-AAA0-4E44-B354-19841F9F8662}"/>
    <cellStyle name="Percent 3 8 3 5 3 2" xfId="11534" xr:uid="{77A9B9C3-3B1D-4CA5-94E6-C5449E65B8DA}"/>
    <cellStyle name="Percent 3 8 3 5 4" xfId="11535" xr:uid="{184A1E83-A876-4B6E-B1DF-790B0CAD0C3E}"/>
    <cellStyle name="Percent 3 8 3 5 4 2" xfId="11536" xr:uid="{6FB46281-1973-47B0-986B-6D2D2B6F79D5}"/>
    <cellStyle name="Percent 3 8 3 5 5" xfId="11537" xr:uid="{6AC667AF-CB70-41DC-8AC3-63DAA2FBBC03}"/>
    <cellStyle name="Percent 3 8 3 6" xfId="11538" xr:uid="{20C48F9D-53EC-4BDD-936E-D72FBD340FB7}"/>
    <cellStyle name="Percent 3 8 3 6 2" xfId="11539" xr:uid="{8B21A389-76D8-4CE4-9CA1-9F1419E4F375}"/>
    <cellStyle name="Percent 3 8 3 6 2 2" xfId="11540" xr:uid="{025B21FB-752F-4BB4-8B3A-52C6D916C362}"/>
    <cellStyle name="Percent 3 8 3 6 3" xfId="11541" xr:uid="{2B8F6AC6-CD69-4300-BCDC-164AEC8F5E0D}"/>
    <cellStyle name="Percent 3 8 3 6 3 2" xfId="11542" xr:uid="{5677EC78-5F69-4E7C-B0F9-B205DE4163A8}"/>
    <cellStyle name="Percent 3 8 3 6 4" xfId="11543" xr:uid="{CB406280-258F-4BE3-A831-5D96348E89C7}"/>
    <cellStyle name="Percent 3 8 3 7" xfId="11544" xr:uid="{9C15C9C4-0CB4-4501-A644-22B8FC275DCD}"/>
    <cellStyle name="Percent 3 8 3 7 2" xfId="11545" xr:uid="{3D9EAD1B-B5A3-4B71-8731-B87C6D7B2ADB}"/>
    <cellStyle name="Percent 3 8 3 8" xfId="11546" xr:uid="{44A0592F-8882-4E23-B65A-41AFFD0D5B63}"/>
    <cellStyle name="Percent 3 8 3 8 2" xfId="11547" xr:uid="{69CCE8EB-768E-471E-87A0-973C6EA76C06}"/>
    <cellStyle name="Percent 3 8 3 9" xfId="11548" xr:uid="{E3239D9C-F572-4B4F-9C14-212BF62125D4}"/>
    <cellStyle name="Percent 3 8 3 9 2" xfId="11549" xr:uid="{178F02B3-EC50-418D-A283-D655B9DD04A7}"/>
    <cellStyle name="Percent 3 8 4" xfId="5907" xr:uid="{3B472BE9-8D3B-4437-AFB9-74887CBDCEDE}"/>
    <cellStyle name="Percent 3 8 4 10" xfId="11551" xr:uid="{5AE2E9D3-6E4E-4D19-A9E9-204DB5F650C8}"/>
    <cellStyle name="Percent 3 8 4 11" xfId="11552" xr:uid="{F2F11534-A18B-4FA0-8045-EF0F559E2B50}"/>
    <cellStyle name="Percent 3 8 4 12" xfId="11550" xr:uid="{AE69D407-E6FF-46E1-9D42-16150073F230}"/>
    <cellStyle name="Percent 3 8 4 2" xfId="11553" xr:uid="{D46815E5-2700-4E6B-9A1F-1A795FD8F002}"/>
    <cellStyle name="Percent 3 8 4 2 2" xfId="11554" xr:uid="{E3F89A18-E80F-4F61-949E-175249B555F1}"/>
    <cellStyle name="Percent 3 8 4 2 2 2" xfId="11555" xr:uid="{06A6C4E6-6F96-45E5-B1B2-F04EE6DC8B2F}"/>
    <cellStyle name="Percent 3 8 4 2 3" xfId="11556" xr:uid="{70D8E471-30CB-4AFA-B0C3-BBE5F4A9410B}"/>
    <cellStyle name="Percent 3 8 4 2 3 2" xfId="11557" xr:uid="{491BDA7D-4989-40C3-A71D-459472AA4F53}"/>
    <cellStyle name="Percent 3 8 4 2 4" xfId="11558" xr:uid="{380B1ED9-179A-4AC5-9DDC-03BCFC1BBED6}"/>
    <cellStyle name="Percent 3 8 4 2 5" xfId="11559" xr:uid="{306AF5BE-1C12-44ED-AEA9-1767F725CEA9}"/>
    <cellStyle name="Percent 3 8 4 3" xfId="11560" xr:uid="{179B366F-B76C-4249-8BB8-9A9ECD458FCA}"/>
    <cellStyle name="Percent 3 8 4 3 2" xfId="11561" xr:uid="{0C8DF5CF-3B11-48E8-AB1D-0A4956FDB206}"/>
    <cellStyle name="Percent 3 8 4 3 2 2" xfId="11562" xr:uid="{1533B577-3623-4AEF-B470-02956863DE37}"/>
    <cellStyle name="Percent 3 8 4 3 3" xfId="11563" xr:uid="{EB042F7B-EC69-40D8-9A56-01B74097D2FC}"/>
    <cellStyle name="Percent 3 8 4 3 3 2" xfId="11564" xr:uid="{5C90CD4A-299D-4842-901E-5F91057723C1}"/>
    <cellStyle name="Percent 3 8 4 3 4" xfId="11565" xr:uid="{55FDC0AB-98DB-4CB5-8387-93AE5047E32E}"/>
    <cellStyle name="Percent 3 8 4 4" xfId="11566" xr:uid="{67963A5D-48B3-4F26-9DD6-7869B0B87B37}"/>
    <cellStyle name="Percent 3 8 4 4 2" xfId="11567" xr:uid="{DA2DD1AC-6B43-4D44-8B32-A2B37FE7FF87}"/>
    <cellStyle name="Percent 3 8 4 4 2 2" xfId="11568" xr:uid="{A40BB5DE-383B-4451-B3ED-7C9CE52DBFCD}"/>
    <cellStyle name="Percent 3 8 4 4 3" xfId="11569" xr:uid="{25634D36-4012-4A80-ADE2-944CE24A9DDD}"/>
    <cellStyle name="Percent 3 8 4 4 3 2" xfId="11570" xr:uid="{5B2A231E-4B07-461C-9765-FB8998741858}"/>
    <cellStyle name="Percent 3 8 4 4 4" xfId="11571" xr:uid="{CAA3A893-BE74-4A7F-B0A6-420B29AECAC2}"/>
    <cellStyle name="Percent 3 8 4 5" xfId="11572" xr:uid="{A6415034-BF4D-4608-ADC4-D7B45BD589E3}"/>
    <cellStyle name="Percent 3 8 4 5 2" xfId="11573" xr:uid="{B32E02B7-D445-498B-9C38-2401518BBC59}"/>
    <cellStyle name="Percent 3 8 4 5 2 2" xfId="11574" xr:uid="{2D2ACA8A-D6F0-4D42-9E8B-37479822A7E0}"/>
    <cellStyle name="Percent 3 8 4 5 3" xfId="11575" xr:uid="{32CB850B-D288-4B30-8181-18D100A5BCB5}"/>
    <cellStyle name="Percent 3 8 4 5 3 2" xfId="11576" xr:uid="{84BF6095-7E95-43D7-911F-135DADC5E5F8}"/>
    <cellStyle name="Percent 3 8 4 5 4" xfId="11577" xr:uid="{A63886DC-A7E0-41E8-9DD4-80417212AAFF}"/>
    <cellStyle name="Percent 3 8 4 5 4 2" xfId="11578" xr:uid="{40A7D75B-5D83-4762-A453-3F9253E76234}"/>
    <cellStyle name="Percent 3 8 4 5 5" xfId="11579" xr:uid="{41107DC3-D3CD-4533-A53D-C142A12F7DCB}"/>
    <cellStyle name="Percent 3 8 4 6" xfId="11580" xr:uid="{BC6B20AB-969B-4086-9F14-3E8CDC97D68D}"/>
    <cellStyle name="Percent 3 8 4 6 2" xfId="11581" xr:uid="{8EF2EB69-D5D0-4E72-BF19-EC9D598F10EF}"/>
    <cellStyle name="Percent 3 8 4 6 2 2" xfId="11582" xr:uid="{67E43EFB-335B-4D84-9C8D-000E4FE1AED4}"/>
    <cellStyle name="Percent 3 8 4 6 3" xfId="11583" xr:uid="{D01CA3BA-3A96-4119-AB14-AF99149172C4}"/>
    <cellStyle name="Percent 3 8 4 6 3 2" xfId="11584" xr:uid="{FA80CA8D-3A23-44CF-A067-189E60209E6E}"/>
    <cellStyle name="Percent 3 8 4 6 4" xfId="11585" xr:uid="{9B39E762-175F-4CCC-9AB4-FEFBDDAC7865}"/>
    <cellStyle name="Percent 3 8 4 7" xfId="11586" xr:uid="{06C4C907-AF33-4BAC-9290-B4D5BE3E891E}"/>
    <cellStyle name="Percent 3 8 4 7 2" xfId="11587" xr:uid="{6B5A4781-DAFE-4875-AFE9-8D3A0FAB7ED5}"/>
    <cellStyle name="Percent 3 8 4 8" xfId="11588" xr:uid="{32211546-6248-42B4-81E4-71D686D1D8D3}"/>
    <cellStyle name="Percent 3 8 4 8 2" xfId="11589" xr:uid="{6B643D65-18E8-4605-831E-28BE223308DD}"/>
    <cellStyle name="Percent 3 8 4 9" xfId="11590" xr:uid="{E37EAC84-AAAF-4E37-A430-BE7987262633}"/>
    <cellStyle name="Percent 3 8 4 9 2" xfId="11591" xr:uid="{1A5FFC2E-90FD-4447-8C4B-B805A3B3C8A9}"/>
    <cellStyle name="Percent 3 8 5" xfId="5908" xr:uid="{B591A173-64E4-4D39-A042-D90227C43A11}"/>
    <cellStyle name="Percent 3 8 5 10" xfId="11593" xr:uid="{A948544B-7223-455F-8891-AFFE5E5DB441}"/>
    <cellStyle name="Percent 3 8 5 11" xfId="11594" xr:uid="{8592BCA0-B751-4F2A-A04C-171CDD3F6885}"/>
    <cellStyle name="Percent 3 8 5 12" xfId="11592" xr:uid="{393BFFC6-50AE-4580-B2EE-282834401F8F}"/>
    <cellStyle name="Percent 3 8 5 2" xfId="11595" xr:uid="{02F411D6-61AA-4C43-ABAA-548EE64637DE}"/>
    <cellStyle name="Percent 3 8 5 2 2" xfId="11596" xr:uid="{D7D0BC31-C68B-4AF7-A63F-D06B894E8F66}"/>
    <cellStyle name="Percent 3 8 5 2 2 2" xfId="11597" xr:uid="{3E7A565F-991F-4C09-974A-86A12DD2D1B6}"/>
    <cellStyle name="Percent 3 8 5 2 3" xfId="11598" xr:uid="{87CEAD06-4F64-408D-B9AB-41B262312D89}"/>
    <cellStyle name="Percent 3 8 5 2 3 2" xfId="11599" xr:uid="{08C81B98-7D5E-4AF8-A76B-0EC695C63EC1}"/>
    <cellStyle name="Percent 3 8 5 2 4" xfId="11600" xr:uid="{5ADE4756-5326-439C-AC82-DCBCD3887FDA}"/>
    <cellStyle name="Percent 3 8 5 2 5" xfId="11601" xr:uid="{D03C7C4C-9EE8-4E7D-8DA2-C7B123E875E0}"/>
    <cellStyle name="Percent 3 8 5 3" xfId="11602" xr:uid="{C2AA3850-FA0E-48B2-8A00-A18A58722D12}"/>
    <cellStyle name="Percent 3 8 5 3 2" xfId="11603" xr:uid="{2C270691-6612-4119-9707-57E648ECF05A}"/>
    <cellStyle name="Percent 3 8 5 3 2 2" xfId="11604" xr:uid="{EDF325EC-0CE2-4902-94C0-6F46AE3D4384}"/>
    <cellStyle name="Percent 3 8 5 3 3" xfId="11605" xr:uid="{7FF088B5-6EE6-4AAF-8D2D-343B5257E31F}"/>
    <cellStyle name="Percent 3 8 5 3 3 2" xfId="11606" xr:uid="{842F51FD-2E36-4CA3-BB1A-90F88E4DFE28}"/>
    <cellStyle name="Percent 3 8 5 3 4" xfId="11607" xr:uid="{864902C3-BF64-4C4C-9AC2-942F7BD6F97C}"/>
    <cellStyle name="Percent 3 8 5 4" xfId="11608" xr:uid="{889A6F7E-ADB1-49E0-922D-42900474B0CD}"/>
    <cellStyle name="Percent 3 8 5 4 2" xfId="11609" xr:uid="{BE490E93-E78C-4FF0-9BE7-408E1CFDA88A}"/>
    <cellStyle name="Percent 3 8 5 4 2 2" xfId="11610" xr:uid="{03CC0C80-F55B-4146-943C-43576EDD8FBB}"/>
    <cellStyle name="Percent 3 8 5 4 3" xfId="11611" xr:uid="{877BE141-33AF-41B0-A070-A53D0C3E6AD3}"/>
    <cellStyle name="Percent 3 8 5 4 3 2" xfId="11612" xr:uid="{ECDD2FED-9DE0-4EF0-8E1B-36BB6A4121A8}"/>
    <cellStyle name="Percent 3 8 5 4 4" xfId="11613" xr:uid="{25653E05-4E77-41EB-A80F-269E6CDD6B2B}"/>
    <cellStyle name="Percent 3 8 5 5" xfId="11614" xr:uid="{FADC9876-3ECB-42FF-8D9E-1770D7B763CD}"/>
    <cellStyle name="Percent 3 8 5 5 2" xfId="11615" xr:uid="{DC8A8CAC-1CEA-454D-BBE5-5E5EA761585B}"/>
    <cellStyle name="Percent 3 8 5 5 2 2" xfId="11616" xr:uid="{7EDA4037-B7AA-4809-8E2F-2127AA46119C}"/>
    <cellStyle name="Percent 3 8 5 5 3" xfId="11617" xr:uid="{004F4BF5-0652-4F6B-90A9-74A624B0200B}"/>
    <cellStyle name="Percent 3 8 5 5 3 2" xfId="11618" xr:uid="{4D113A89-7ED9-45A7-8E20-A044DFADC7C3}"/>
    <cellStyle name="Percent 3 8 5 5 4" xfId="11619" xr:uid="{71FA44CA-F41E-430D-B6E3-DAEB8156BEA9}"/>
    <cellStyle name="Percent 3 8 5 5 4 2" xfId="11620" xr:uid="{2635C29D-1491-4068-8D13-D5CB0BA6DFA9}"/>
    <cellStyle name="Percent 3 8 5 5 5" xfId="11621" xr:uid="{30F76F92-EE08-4CFD-BC6E-2F4D7BE52F08}"/>
    <cellStyle name="Percent 3 8 5 6" xfId="11622" xr:uid="{0C9B1DCA-7AE0-4D15-B637-1FB908CD36CD}"/>
    <cellStyle name="Percent 3 8 5 6 2" xfId="11623" xr:uid="{6E0FD861-AC8F-4721-B2BF-AECEECC9ADDC}"/>
    <cellStyle name="Percent 3 8 5 6 2 2" xfId="11624" xr:uid="{C586906F-5F5C-4587-89BC-0F860F5B4011}"/>
    <cellStyle name="Percent 3 8 5 6 3" xfId="11625" xr:uid="{1F2E7219-AFA1-4B1E-B392-42F1281608D5}"/>
    <cellStyle name="Percent 3 8 5 6 3 2" xfId="11626" xr:uid="{8DA057E4-6BC0-450B-9197-96E7393DB74B}"/>
    <cellStyle name="Percent 3 8 5 6 4" xfId="11627" xr:uid="{848C14A6-9840-44C6-82C4-F6E4EAB338A4}"/>
    <cellStyle name="Percent 3 8 5 7" xfId="11628" xr:uid="{657EBEAB-6D2B-4E48-9A8B-08ED9D18814E}"/>
    <cellStyle name="Percent 3 8 5 7 2" xfId="11629" xr:uid="{F14D5F20-6BDC-43F9-B7B4-D6DE0CA45B35}"/>
    <cellStyle name="Percent 3 8 5 8" xfId="11630" xr:uid="{24557196-F9B0-4448-AB8A-EE81A3578A85}"/>
    <cellStyle name="Percent 3 8 5 8 2" xfId="11631" xr:uid="{64E3820D-5973-49B8-A3C6-FBDB5BBAAE1B}"/>
    <cellStyle name="Percent 3 8 5 9" xfId="11632" xr:uid="{0E3E1B5D-FA6C-4447-B371-76562C9C8DD8}"/>
    <cellStyle name="Percent 3 8 5 9 2" xfId="11633" xr:uid="{04A2F703-90D9-4A35-A62A-E8D5E08729D2}"/>
    <cellStyle name="Percent 3 8 6" xfId="5909" xr:uid="{DE5231F8-6A1A-48C6-938F-98BF6F7B096A}"/>
    <cellStyle name="Percent 3 8 6 10" xfId="11635" xr:uid="{0A9DB3A9-3FB4-45DF-BEE4-9DB4A5CFE586}"/>
    <cellStyle name="Percent 3 8 6 11" xfId="11636" xr:uid="{1837D577-47B9-4E63-93F0-4780014CC6F4}"/>
    <cellStyle name="Percent 3 8 6 12" xfId="11634" xr:uid="{0E3E3219-E11A-400E-AA58-E9375146978A}"/>
    <cellStyle name="Percent 3 8 6 2" xfId="11637" xr:uid="{67EA6397-B0B6-4A95-8D3F-2D7D966A0987}"/>
    <cellStyle name="Percent 3 8 6 2 2" xfId="11638" xr:uid="{EF125A95-4EC5-49FE-B196-166A60813FE6}"/>
    <cellStyle name="Percent 3 8 6 2 2 2" xfId="11639" xr:uid="{E2B69EE3-90FA-426B-8586-3A94D56443BC}"/>
    <cellStyle name="Percent 3 8 6 2 3" xfId="11640" xr:uid="{D7333877-E317-428B-9B39-5EF8F98C0B06}"/>
    <cellStyle name="Percent 3 8 6 2 3 2" xfId="11641" xr:uid="{13E74275-CB78-472A-9711-AB91ACE58D06}"/>
    <cellStyle name="Percent 3 8 6 2 4" xfId="11642" xr:uid="{7897B95B-1F1B-4483-8D1B-2D4D8B8D2B4E}"/>
    <cellStyle name="Percent 3 8 6 2 5" xfId="11643" xr:uid="{750FEB40-6950-46DB-A151-3D7A9FE5A875}"/>
    <cellStyle name="Percent 3 8 6 3" xfId="11644" xr:uid="{838856C5-C55F-4B50-A86B-8478C812088C}"/>
    <cellStyle name="Percent 3 8 6 3 2" xfId="11645" xr:uid="{B8417588-F849-4442-A71A-F5CA31DEA840}"/>
    <cellStyle name="Percent 3 8 6 3 2 2" xfId="11646" xr:uid="{F3BAD2C0-0D6B-4805-AE8E-37A91C58EF30}"/>
    <cellStyle name="Percent 3 8 6 3 3" xfId="11647" xr:uid="{517D2E05-6BE4-43C0-AAA6-6A41E8603C51}"/>
    <cellStyle name="Percent 3 8 6 3 3 2" xfId="11648" xr:uid="{E7D78537-035C-461E-86B8-A0505C591282}"/>
    <cellStyle name="Percent 3 8 6 3 4" xfId="11649" xr:uid="{90E0AE79-1CA9-449A-91CC-4856340B5A6B}"/>
    <cellStyle name="Percent 3 8 6 4" xfId="11650" xr:uid="{BA3D4A26-46FF-4AD0-8916-86123C089FA2}"/>
    <cellStyle name="Percent 3 8 6 4 2" xfId="11651" xr:uid="{37F53221-040D-4272-AA7C-38F868014089}"/>
    <cellStyle name="Percent 3 8 6 4 2 2" xfId="11652" xr:uid="{B5D89B7E-5D29-487F-8A8A-CD620D490239}"/>
    <cellStyle name="Percent 3 8 6 4 3" xfId="11653" xr:uid="{8BDC83C6-D985-4CBD-91EC-0E6C5276A9AB}"/>
    <cellStyle name="Percent 3 8 6 4 3 2" xfId="11654" xr:uid="{5AF2BAD5-6391-45D6-876C-0569E7BB54B4}"/>
    <cellStyle name="Percent 3 8 6 4 4" xfId="11655" xr:uid="{3ABE32A2-5C18-4A3E-AE63-7F912FFCFB44}"/>
    <cellStyle name="Percent 3 8 6 5" xfId="11656" xr:uid="{FA725558-FFA7-4711-B23D-0B9C2F95BCA7}"/>
    <cellStyle name="Percent 3 8 6 5 2" xfId="11657" xr:uid="{D01BDB3E-B62E-4F9E-A03E-AD7674D6FBE8}"/>
    <cellStyle name="Percent 3 8 6 5 2 2" xfId="11658" xr:uid="{C0D7F433-5156-46F0-BB9F-9795C1E083FA}"/>
    <cellStyle name="Percent 3 8 6 5 3" xfId="11659" xr:uid="{77E69911-341D-4CD9-8743-A9B00FC40DAC}"/>
    <cellStyle name="Percent 3 8 6 5 3 2" xfId="11660" xr:uid="{B36AF799-F10A-4521-9AB7-B545F01FF277}"/>
    <cellStyle name="Percent 3 8 6 5 4" xfId="11661" xr:uid="{73517BEE-ABDA-44FD-89AB-AA23F14D7B9B}"/>
    <cellStyle name="Percent 3 8 6 5 4 2" xfId="11662" xr:uid="{AD8D42E2-D161-4149-A164-E818A76BEA4B}"/>
    <cellStyle name="Percent 3 8 6 5 5" xfId="11663" xr:uid="{33A82B4A-5CAC-4C07-AABA-5975E803DFFF}"/>
    <cellStyle name="Percent 3 8 6 6" xfId="11664" xr:uid="{1CCA5361-C80C-4E54-B4A9-8C48827C01A2}"/>
    <cellStyle name="Percent 3 8 6 6 2" xfId="11665" xr:uid="{1F8BD329-F281-4F09-A5E1-1A363C1CD6DA}"/>
    <cellStyle name="Percent 3 8 6 6 2 2" xfId="11666" xr:uid="{10918F9E-9F18-4BF8-BE99-D3E92832F17C}"/>
    <cellStyle name="Percent 3 8 6 6 3" xfId="11667" xr:uid="{9C3AE1D1-CC44-40E7-8AEB-70F479D8B4B9}"/>
    <cellStyle name="Percent 3 8 6 6 3 2" xfId="11668" xr:uid="{052E71B7-2D60-45D4-A0F8-3358AD53D205}"/>
    <cellStyle name="Percent 3 8 6 6 4" xfId="11669" xr:uid="{47F81527-93D7-4178-B23E-0A3EBE59422D}"/>
    <cellStyle name="Percent 3 8 6 7" xfId="11670" xr:uid="{30CF079E-5A8C-4690-A4E4-C0E76AC046FC}"/>
    <cellStyle name="Percent 3 8 6 7 2" xfId="11671" xr:uid="{31C3FAFC-25EF-44F6-9D34-7EDE3B30DD68}"/>
    <cellStyle name="Percent 3 8 6 8" xfId="11672" xr:uid="{06EA1E74-CA49-4CDD-976C-CA5A9BE57DDD}"/>
    <cellStyle name="Percent 3 8 6 8 2" xfId="11673" xr:uid="{42970426-005B-4AB0-A94B-54C35C7B6021}"/>
    <cellStyle name="Percent 3 8 6 9" xfId="11674" xr:uid="{79D5F56F-4F2B-461A-9434-A69FDD8A2540}"/>
    <cellStyle name="Percent 3 8 6 9 2" xfId="11675" xr:uid="{8B1489C7-95B2-48C8-A35D-39769D1C2B6F}"/>
    <cellStyle name="Percent 3 8 7" xfId="5910" xr:uid="{A29E87F2-8CAD-4B37-8554-C95F00AD1613}"/>
    <cellStyle name="Percent 3 8 7 10" xfId="11677" xr:uid="{C257675F-7CCE-405D-9B08-2F3AAC8E3528}"/>
    <cellStyle name="Percent 3 8 7 11" xfId="11678" xr:uid="{BACBC360-EECD-43F9-8083-C436D653B0E9}"/>
    <cellStyle name="Percent 3 8 7 12" xfId="11676" xr:uid="{6CACD44E-CA42-4D98-8897-B93E71FA4C86}"/>
    <cellStyle name="Percent 3 8 7 2" xfId="11679" xr:uid="{2E285176-E0D5-4E43-83E2-42D8CC000396}"/>
    <cellStyle name="Percent 3 8 7 2 2" xfId="11680" xr:uid="{27730F9C-985D-422D-BC43-76D70E3726CF}"/>
    <cellStyle name="Percent 3 8 7 2 2 2" xfId="11681" xr:uid="{7A4C55EB-8906-42AE-A25E-DC3B6229BDF7}"/>
    <cellStyle name="Percent 3 8 7 2 3" xfId="11682" xr:uid="{7DA772DA-63C8-4CF6-BE18-264C8E0111E8}"/>
    <cellStyle name="Percent 3 8 7 2 3 2" xfId="11683" xr:uid="{7E518535-E4D7-468F-890D-8D3070B79A1E}"/>
    <cellStyle name="Percent 3 8 7 2 4" xfId="11684" xr:uid="{B42CF5CD-87AD-41D3-816B-98BF33E85CA3}"/>
    <cellStyle name="Percent 3 8 7 2 5" xfId="11685" xr:uid="{5E7227AA-6F28-42D6-87F0-B1E887CA0169}"/>
    <cellStyle name="Percent 3 8 7 3" xfId="11686" xr:uid="{AAF22FF5-D4A4-4018-91F1-60F43C2E0A1F}"/>
    <cellStyle name="Percent 3 8 7 3 2" xfId="11687" xr:uid="{255B394A-55F9-4AEB-BBDC-3E5090590F6B}"/>
    <cellStyle name="Percent 3 8 7 3 2 2" xfId="11688" xr:uid="{56D877FB-C3FC-42B9-9A62-33A8BC8280D4}"/>
    <cellStyle name="Percent 3 8 7 3 3" xfId="11689" xr:uid="{E025F82E-C9D9-49DE-B393-92E1D6057BEE}"/>
    <cellStyle name="Percent 3 8 7 3 3 2" xfId="11690" xr:uid="{711E7A8B-67C0-40E3-9A1F-7A822574523C}"/>
    <cellStyle name="Percent 3 8 7 3 4" xfId="11691" xr:uid="{1EFFA591-3D05-4C56-90E9-A11FAC3B20DF}"/>
    <cellStyle name="Percent 3 8 7 4" xfId="11692" xr:uid="{515524C2-EFA7-46F4-941D-4CD68518B40E}"/>
    <cellStyle name="Percent 3 8 7 4 2" xfId="11693" xr:uid="{4909E85C-9259-4292-B1D4-84D6AE25F825}"/>
    <cellStyle name="Percent 3 8 7 4 2 2" xfId="11694" xr:uid="{19D62F50-5896-4284-AF36-CE06AA3FF6CA}"/>
    <cellStyle name="Percent 3 8 7 4 3" xfId="11695" xr:uid="{29AF6BE8-6D7F-4B0D-B0C2-039424A347C4}"/>
    <cellStyle name="Percent 3 8 7 4 3 2" xfId="11696" xr:uid="{168DAC0F-A4CA-4155-A235-FF028B67BA16}"/>
    <cellStyle name="Percent 3 8 7 4 4" xfId="11697" xr:uid="{37909F07-C7E1-4842-8F37-915B9B5333B0}"/>
    <cellStyle name="Percent 3 8 7 5" xfId="11698" xr:uid="{B6A91B59-3C56-4C22-80ED-E7EB25602810}"/>
    <cellStyle name="Percent 3 8 7 5 2" xfId="11699" xr:uid="{6A12057C-D615-4CBE-8CFC-9AD2FEF5EE3C}"/>
    <cellStyle name="Percent 3 8 7 5 2 2" xfId="11700" xr:uid="{C785353B-D45F-4DC9-A80A-660609386EFF}"/>
    <cellStyle name="Percent 3 8 7 5 3" xfId="11701" xr:uid="{111F23D2-AC13-4B07-99B2-5521C17B7A22}"/>
    <cellStyle name="Percent 3 8 7 5 3 2" xfId="11702" xr:uid="{DAA1FECB-8FAF-4922-BBE1-AED78274A4C1}"/>
    <cellStyle name="Percent 3 8 7 5 4" xfId="11703" xr:uid="{8A6604BB-BEEA-4C8A-87DB-39E754457168}"/>
    <cellStyle name="Percent 3 8 7 5 4 2" xfId="11704" xr:uid="{E01BDCCA-1A3B-4184-9F3A-21EDCC64ECBD}"/>
    <cellStyle name="Percent 3 8 7 5 5" xfId="11705" xr:uid="{BE552800-382E-455E-89E0-5541CBA22D4A}"/>
    <cellStyle name="Percent 3 8 7 6" xfId="11706" xr:uid="{B8ED2BB5-3803-4B20-9EE7-A85149F80997}"/>
    <cellStyle name="Percent 3 8 7 6 2" xfId="11707" xr:uid="{10E24F33-CD38-4C96-9132-809DC211975A}"/>
    <cellStyle name="Percent 3 8 7 6 2 2" xfId="11708" xr:uid="{80967821-6107-4743-8443-4533DD09A403}"/>
    <cellStyle name="Percent 3 8 7 6 3" xfId="11709" xr:uid="{F24758AF-FA60-46BB-A142-5524782AA950}"/>
    <cellStyle name="Percent 3 8 7 6 3 2" xfId="11710" xr:uid="{F1CDA4D9-B563-4E65-9644-ACAF00BF79A5}"/>
    <cellStyle name="Percent 3 8 7 6 4" xfId="11711" xr:uid="{1CBB7A9C-4C9C-4E1E-8BD4-896C175F73FB}"/>
    <cellStyle name="Percent 3 8 7 7" xfId="11712" xr:uid="{019C4292-2832-49A2-80D0-92ECA016E5E8}"/>
    <cellStyle name="Percent 3 8 7 7 2" xfId="11713" xr:uid="{7DD1FF1F-BB1B-40F7-8E38-06D308151A24}"/>
    <cellStyle name="Percent 3 8 7 8" xfId="11714" xr:uid="{B92E420E-DE2A-45F2-A695-46692AA3F55E}"/>
    <cellStyle name="Percent 3 8 7 8 2" xfId="11715" xr:uid="{1572937E-F7A2-4C20-A28C-581878DFC8CB}"/>
    <cellStyle name="Percent 3 8 7 9" xfId="11716" xr:uid="{8C3A385C-7672-4307-B58A-E0F16C7A2269}"/>
    <cellStyle name="Percent 3 8 7 9 2" xfId="11717" xr:uid="{C03D28EA-F569-42F3-9EF2-4A6B7B7090D4}"/>
    <cellStyle name="Percent 3 8 8" xfId="5911" xr:uid="{1D71ADD1-7675-406A-9CAC-002657B287BD}"/>
    <cellStyle name="Percent 3 8 8 10" xfId="11719" xr:uid="{8813694F-4634-4ACD-BD2C-FBD4BF8AC835}"/>
    <cellStyle name="Percent 3 8 8 11" xfId="11720" xr:uid="{6B2C6FCB-AD2F-4068-8162-DB94A6221D4F}"/>
    <cellStyle name="Percent 3 8 8 12" xfId="11718" xr:uid="{24594FF8-4615-40B7-A6E8-E11F40A291A5}"/>
    <cellStyle name="Percent 3 8 8 2" xfId="11721" xr:uid="{37F3D217-34A1-40B7-A519-5216F36CB25C}"/>
    <cellStyle name="Percent 3 8 8 2 2" xfId="11722" xr:uid="{D63C5BC4-F355-4D33-BF3E-2C0702AAE3D9}"/>
    <cellStyle name="Percent 3 8 8 2 2 2" xfId="11723" xr:uid="{48D3B9A1-E4EB-440A-9534-1F93D38E0CD1}"/>
    <cellStyle name="Percent 3 8 8 2 3" xfId="11724" xr:uid="{1D6E2A96-3F5F-4139-9AA3-C57E600F5B11}"/>
    <cellStyle name="Percent 3 8 8 2 3 2" xfId="11725" xr:uid="{371D4CE3-CC39-43F2-93AF-2887495A1091}"/>
    <cellStyle name="Percent 3 8 8 2 4" xfId="11726" xr:uid="{C2989859-4432-41F4-9CE7-C37CEBAAEA39}"/>
    <cellStyle name="Percent 3 8 8 2 5" xfId="11727" xr:uid="{FD7F544B-DB0E-4097-8589-044A11FD6734}"/>
    <cellStyle name="Percent 3 8 8 3" xfId="11728" xr:uid="{52E34D44-C0DA-45FB-9A58-355DF294016B}"/>
    <cellStyle name="Percent 3 8 8 3 2" xfId="11729" xr:uid="{DF36C5D2-2A5F-4F30-8D0E-1680160BA2FF}"/>
    <cellStyle name="Percent 3 8 8 3 2 2" xfId="11730" xr:uid="{134B44E4-5170-4046-9AB8-D7B118F14032}"/>
    <cellStyle name="Percent 3 8 8 3 3" xfId="11731" xr:uid="{1AE88354-50AF-4D59-9289-2B5F6B92F0A8}"/>
    <cellStyle name="Percent 3 8 8 3 3 2" xfId="11732" xr:uid="{1EE532F4-7E8B-46F2-958E-3C2BCE7D98EA}"/>
    <cellStyle name="Percent 3 8 8 3 4" xfId="11733" xr:uid="{32AB329C-4EE1-4C9E-9149-084F0450A98E}"/>
    <cellStyle name="Percent 3 8 8 4" xfId="11734" xr:uid="{0BABDB64-0BF2-4129-A2C8-62EAE09FD4BF}"/>
    <cellStyle name="Percent 3 8 8 4 2" xfId="11735" xr:uid="{886263A8-7386-45E1-84D6-4681F300772E}"/>
    <cellStyle name="Percent 3 8 8 4 2 2" xfId="11736" xr:uid="{E10763EE-C2CF-46A4-8438-73AEC6AD8C3D}"/>
    <cellStyle name="Percent 3 8 8 4 3" xfId="11737" xr:uid="{8F3C8CBD-F0D6-4260-9037-05AF2D86DCD9}"/>
    <cellStyle name="Percent 3 8 8 4 3 2" xfId="11738" xr:uid="{04BE7F04-03ED-4E01-9861-1D330ADC1B80}"/>
    <cellStyle name="Percent 3 8 8 4 4" xfId="11739" xr:uid="{57C3B8CE-5477-4332-B2E5-B1DB6F637B3C}"/>
    <cellStyle name="Percent 3 8 8 5" xfId="11740" xr:uid="{C4EE43EF-2CD3-4586-8AE6-2B537384A54D}"/>
    <cellStyle name="Percent 3 8 8 5 2" xfId="11741" xr:uid="{CB76EFD3-7A3F-40DB-95D2-9346C9B01048}"/>
    <cellStyle name="Percent 3 8 8 5 2 2" xfId="11742" xr:uid="{7DC9DCDA-7A75-46C9-99DD-F60C32CD5AFF}"/>
    <cellStyle name="Percent 3 8 8 5 3" xfId="11743" xr:uid="{4ADAA961-6D72-4A77-9953-4C4CB3B8512C}"/>
    <cellStyle name="Percent 3 8 8 5 3 2" xfId="11744" xr:uid="{8E03FF0E-62C0-4382-9A58-9B6146B72454}"/>
    <cellStyle name="Percent 3 8 8 5 4" xfId="11745" xr:uid="{AD19951A-E468-4212-B644-455C6F26BAD7}"/>
    <cellStyle name="Percent 3 8 8 5 4 2" xfId="11746" xr:uid="{0BA940F7-0778-4084-AC59-471E4CBCBBD3}"/>
    <cellStyle name="Percent 3 8 8 5 5" xfId="11747" xr:uid="{D2B5E301-9F7D-4884-8679-7E66C5952473}"/>
    <cellStyle name="Percent 3 8 8 6" xfId="11748" xr:uid="{CDC67F6A-F402-4170-A6B5-B917E7107041}"/>
    <cellStyle name="Percent 3 8 8 6 2" xfId="11749" xr:uid="{6C16AE17-D358-4700-80E2-CD508686D36D}"/>
    <cellStyle name="Percent 3 8 8 6 2 2" xfId="11750" xr:uid="{9ADEDDE0-4CC5-40E9-B77D-C0047A97D39E}"/>
    <cellStyle name="Percent 3 8 8 6 3" xfId="11751" xr:uid="{322C592C-CC1D-4FF8-B2B9-99726A5965C7}"/>
    <cellStyle name="Percent 3 8 8 6 3 2" xfId="11752" xr:uid="{CD1D4106-2A49-40C9-BC0B-CADC402B3400}"/>
    <cellStyle name="Percent 3 8 8 6 4" xfId="11753" xr:uid="{7B5327B5-83E4-4229-9305-37E371486D0B}"/>
    <cellStyle name="Percent 3 8 8 7" xfId="11754" xr:uid="{D7462F01-0FF7-485A-A75F-E25E15107D9B}"/>
    <cellStyle name="Percent 3 8 8 7 2" xfId="11755" xr:uid="{33C5F0EB-E490-40D6-8CD6-2CDF43C44439}"/>
    <cellStyle name="Percent 3 8 8 8" xfId="11756" xr:uid="{9E2F359D-A4E3-456B-B3FE-70DBD96EAAF4}"/>
    <cellStyle name="Percent 3 8 8 8 2" xfId="11757" xr:uid="{306B4CFD-B188-4932-A397-904C9B862105}"/>
    <cellStyle name="Percent 3 8 8 9" xfId="11758" xr:uid="{8D4EDCAF-3E2C-48F4-8E7F-8987E1C05D58}"/>
    <cellStyle name="Percent 3 8 8 9 2" xfId="11759" xr:uid="{266B83FB-A98D-4619-9C3D-A71F845368CC}"/>
    <cellStyle name="Percent 3 8 9" xfId="5912" xr:uid="{92EB1A5E-47AA-4376-A503-7E7A22250FCA}"/>
    <cellStyle name="Percent 3 8 9 10" xfId="11761" xr:uid="{D700F6CE-0688-49FA-876B-4420C52AFC97}"/>
    <cellStyle name="Percent 3 8 9 11" xfId="11762" xr:uid="{943A6941-323C-4E9E-941A-9898ED1EADDE}"/>
    <cellStyle name="Percent 3 8 9 12" xfId="11760" xr:uid="{34AF9E80-2B06-4717-A5CC-A02B791EA5A4}"/>
    <cellStyle name="Percent 3 8 9 2" xfId="11763" xr:uid="{B1EDAD88-0C91-4DBD-AC84-57B4B8686FE8}"/>
    <cellStyle name="Percent 3 8 9 2 2" xfId="11764" xr:uid="{123BA90C-7F39-4D73-A2B6-A45F4F8D6149}"/>
    <cellStyle name="Percent 3 8 9 2 2 2" xfId="11765" xr:uid="{005E7463-C290-4EAD-BC07-B820ECDB2D54}"/>
    <cellStyle name="Percent 3 8 9 2 3" xfId="11766" xr:uid="{93B5ADF8-FDF5-46A4-9431-D231F287BF5B}"/>
    <cellStyle name="Percent 3 8 9 2 3 2" xfId="11767" xr:uid="{3DE892FF-0F15-4CFB-97CC-B5689EBCB645}"/>
    <cellStyle name="Percent 3 8 9 2 4" xfId="11768" xr:uid="{D025200E-04CA-4BB7-80A0-D40730F48804}"/>
    <cellStyle name="Percent 3 8 9 2 5" xfId="11769" xr:uid="{69D7C855-A3EE-47DC-B16B-B11B27F0B3C0}"/>
    <cellStyle name="Percent 3 8 9 3" xfId="11770" xr:uid="{1C81BE8D-ECD8-4D37-BF9C-8E3442117628}"/>
    <cellStyle name="Percent 3 8 9 3 2" xfId="11771" xr:uid="{B7C22F33-7BD7-442E-87CC-23221D93E9D4}"/>
    <cellStyle name="Percent 3 8 9 3 2 2" xfId="11772" xr:uid="{A91FCD71-E3ED-4990-9FC0-CAB6C924E707}"/>
    <cellStyle name="Percent 3 8 9 3 3" xfId="11773" xr:uid="{1BCA7010-64E7-4D18-A158-8F47983A92C2}"/>
    <cellStyle name="Percent 3 8 9 3 3 2" xfId="11774" xr:uid="{BDFAD414-89A8-4341-890E-2A00634C8AA1}"/>
    <cellStyle name="Percent 3 8 9 3 4" xfId="11775" xr:uid="{A5C4E620-7730-4E37-93D6-DA6A8FFCC9A9}"/>
    <cellStyle name="Percent 3 8 9 4" xfId="11776" xr:uid="{7E8D1CB0-E62B-4BA9-90B1-5D91EC1CB328}"/>
    <cellStyle name="Percent 3 8 9 4 2" xfId="11777" xr:uid="{ED6D9F7B-843E-4F4C-9DA9-CADAD54C9A0F}"/>
    <cellStyle name="Percent 3 8 9 4 2 2" xfId="11778" xr:uid="{36FF1453-BA0C-4E99-B02C-3290B1216943}"/>
    <cellStyle name="Percent 3 8 9 4 3" xfId="11779" xr:uid="{BB8C4B86-499A-40CE-B1B2-306F9DD4CDBC}"/>
    <cellStyle name="Percent 3 8 9 4 3 2" xfId="11780" xr:uid="{FA7F8995-05A1-4BBF-B266-A97C3F545CBE}"/>
    <cellStyle name="Percent 3 8 9 4 4" xfId="11781" xr:uid="{4F12FCBD-F8C1-4875-8388-78EA1E7E2CD7}"/>
    <cellStyle name="Percent 3 8 9 5" xfId="11782" xr:uid="{2DA7213A-A381-434A-BCCC-EA34453E203D}"/>
    <cellStyle name="Percent 3 8 9 5 2" xfId="11783" xr:uid="{821561D2-94B2-477F-9B84-8E7B06B35A6D}"/>
    <cellStyle name="Percent 3 8 9 5 2 2" xfId="11784" xr:uid="{765B0EA0-E646-492D-91C3-FCE921802BD3}"/>
    <cellStyle name="Percent 3 8 9 5 3" xfId="11785" xr:uid="{4661DFDA-5A32-454A-81C8-A3AD53F0EDA8}"/>
    <cellStyle name="Percent 3 8 9 5 3 2" xfId="11786" xr:uid="{D767E7A9-EBEA-465D-BDB9-8C8752599FDB}"/>
    <cellStyle name="Percent 3 8 9 5 4" xfId="11787" xr:uid="{0240FA23-9192-496B-B586-7714C36718D1}"/>
    <cellStyle name="Percent 3 8 9 5 4 2" xfId="11788" xr:uid="{8C0B6A98-3CFB-4E48-983D-E9006A2A2B4C}"/>
    <cellStyle name="Percent 3 8 9 5 5" xfId="11789" xr:uid="{EC8ECD18-4280-4D8D-8E41-BC7544A24F38}"/>
    <cellStyle name="Percent 3 8 9 6" xfId="11790" xr:uid="{6E61E6A9-E7F1-4109-9DA3-778B3D44C96D}"/>
    <cellStyle name="Percent 3 8 9 6 2" xfId="11791" xr:uid="{D2A19028-14D1-441B-87B5-D1DFA3BE0CFA}"/>
    <cellStyle name="Percent 3 8 9 6 2 2" xfId="11792" xr:uid="{C323B648-AA1F-4E2A-AF6E-99DCB478AE9E}"/>
    <cellStyle name="Percent 3 8 9 6 3" xfId="11793" xr:uid="{47618EA4-8039-47CC-9D1E-BEAA483F53D0}"/>
    <cellStyle name="Percent 3 8 9 6 3 2" xfId="11794" xr:uid="{D79A2EF4-4BA5-4E77-9B68-EFDBA4CF7BE3}"/>
    <cellStyle name="Percent 3 8 9 6 4" xfId="11795" xr:uid="{D2A7C9B6-EA04-486D-8030-0503D63FD746}"/>
    <cellStyle name="Percent 3 8 9 7" xfId="11796" xr:uid="{3312C251-D9B0-489C-ACBF-0B49CBB0A62B}"/>
    <cellStyle name="Percent 3 8 9 7 2" xfId="11797" xr:uid="{A7A01D7E-0C8E-487D-8A50-CD26ECA9ABA2}"/>
    <cellStyle name="Percent 3 8 9 8" xfId="11798" xr:uid="{50955D49-DA54-4A9E-B490-31B992A90A9A}"/>
    <cellStyle name="Percent 3 8 9 8 2" xfId="11799" xr:uid="{76CAA85F-7609-4DAB-8755-DD3CC32973E2}"/>
    <cellStyle name="Percent 3 8 9 9" xfId="11800" xr:uid="{D0A05FF9-89D5-48B2-A00D-FDA74D259BEE}"/>
    <cellStyle name="Percent 3 8 9 9 2" xfId="11801" xr:uid="{EDFB441A-27B6-4D69-AB23-8044A383595F}"/>
    <cellStyle name="Percent 3 9" xfId="5913" xr:uid="{C2264D7F-E892-4253-91D6-D4A6BFF3F42A}"/>
    <cellStyle name="Percent 3 9 10" xfId="5914" xr:uid="{931ECC20-C15F-4B52-9440-56C3DA95EC53}"/>
    <cellStyle name="Percent 3 9 10 10" xfId="11804" xr:uid="{B63B524E-8E8E-4E4F-817A-C1645899434C}"/>
    <cellStyle name="Percent 3 9 10 11" xfId="11805" xr:uid="{E8F69D24-2EE9-48AE-93DC-C113F9D22D16}"/>
    <cellStyle name="Percent 3 9 10 12" xfId="11803" xr:uid="{5AFA65C1-04E5-4052-946E-91E68537FACE}"/>
    <cellStyle name="Percent 3 9 10 2" xfId="11806" xr:uid="{5EDE8233-7908-428B-8F70-3F6BB10BCF4D}"/>
    <cellStyle name="Percent 3 9 10 2 2" xfId="11807" xr:uid="{54C12A71-FD68-4ED1-858C-FE6281735F49}"/>
    <cellStyle name="Percent 3 9 10 2 2 2" xfId="11808" xr:uid="{8F8A5467-9022-44F6-907F-6612D18387E5}"/>
    <cellStyle name="Percent 3 9 10 2 3" xfId="11809" xr:uid="{93625611-4CFE-4C18-A593-8F6613BCAB92}"/>
    <cellStyle name="Percent 3 9 10 2 3 2" xfId="11810" xr:uid="{165F6392-D884-4F2F-9217-9530CE06BC17}"/>
    <cellStyle name="Percent 3 9 10 2 4" xfId="11811" xr:uid="{4DAD580D-418D-45A1-B5E2-B9FAEB983A82}"/>
    <cellStyle name="Percent 3 9 10 2 5" xfId="11812" xr:uid="{ECC305A6-2CA6-4C8F-A309-E119D2A20129}"/>
    <cellStyle name="Percent 3 9 10 3" xfId="11813" xr:uid="{4FABAF7C-F737-41A7-AF05-9E5EC37D5128}"/>
    <cellStyle name="Percent 3 9 10 3 2" xfId="11814" xr:uid="{E6C004B5-336E-4BBB-9BE8-A74073242CBF}"/>
    <cellStyle name="Percent 3 9 10 3 2 2" xfId="11815" xr:uid="{117974D0-8F93-4B23-A464-3D78E3523C00}"/>
    <cellStyle name="Percent 3 9 10 3 3" xfId="11816" xr:uid="{58160A27-284B-4311-8502-83C1CDDD948C}"/>
    <cellStyle name="Percent 3 9 10 3 3 2" xfId="11817" xr:uid="{08EAFC0F-FED5-499A-B7A0-7D062EB939E7}"/>
    <cellStyle name="Percent 3 9 10 3 4" xfId="11818" xr:uid="{37FC0A86-8080-4A53-ADE5-D3688F1085CA}"/>
    <cellStyle name="Percent 3 9 10 4" xfId="11819" xr:uid="{83428A5B-BD69-4217-8C9A-4F7BB9570D15}"/>
    <cellStyle name="Percent 3 9 10 4 2" xfId="11820" xr:uid="{08D2F615-E58A-409C-9EB0-9DBC77B8BF21}"/>
    <cellStyle name="Percent 3 9 10 4 2 2" xfId="11821" xr:uid="{3EE5D529-C870-4451-A6F4-6CD19A082172}"/>
    <cellStyle name="Percent 3 9 10 4 3" xfId="11822" xr:uid="{86ADEB77-86D9-434D-993E-9EB01CE38C5F}"/>
    <cellStyle name="Percent 3 9 10 4 3 2" xfId="11823" xr:uid="{007B683C-43CD-4C1A-BCF6-05E255D00AD9}"/>
    <cellStyle name="Percent 3 9 10 4 4" xfId="11824" xr:uid="{E242D0F2-30C4-488D-941C-EB7E5EC0466E}"/>
    <cellStyle name="Percent 3 9 10 5" xfId="11825" xr:uid="{6ADE7322-4796-490B-B6EE-5E5CECA3B762}"/>
    <cellStyle name="Percent 3 9 10 5 2" xfId="11826" xr:uid="{86D68FA3-3798-481B-BBF1-D54FF9E1D6CA}"/>
    <cellStyle name="Percent 3 9 10 5 2 2" xfId="11827" xr:uid="{89ADA5CA-0D07-451A-8BF5-F0B1189FDD3E}"/>
    <cellStyle name="Percent 3 9 10 5 3" xfId="11828" xr:uid="{F6A2279C-095C-48C7-9378-F91E2ADB6FED}"/>
    <cellStyle name="Percent 3 9 10 5 3 2" xfId="11829" xr:uid="{4CA1078B-B245-4ABE-B88B-2FB316B33F05}"/>
    <cellStyle name="Percent 3 9 10 5 4" xfId="11830" xr:uid="{851EA77F-45FA-49D6-A047-C735018D4F22}"/>
    <cellStyle name="Percent 3 9 10 5 4 2" xfId="11831" xr:uid="{46C183A3-7CDE-4A5E-8E5E-A16719815C0D}"/>
    <cellStyle name="Percent 3 9 10 5 5" xfId="11832" xr:uid="{8FB2D7F4-A489-4177-8149-379263A906D2}"/>
    <cellStyle name="Percent 3 9 10 6" xfId="11833" xr:uid="{AA8A2352-70BF-4E42-8C39-04B54CD9D1D8}"/>
    <cellStyle name="Percent 3 9 10 6 2" xfId="11834" xr:uid="{6FD2DB47-301E-41BA-A11F-9A3C8C942473}"/>
    <cellStyle name="Percent 3 9 10 6 2 2" xfId="11835" xr:uid="{B8ADA4C2-51FC-4A40-8047-6267BE42E251}"/>
    <cellStyle name="Percent 3 9 10 6 3" xfId="11836" xr:uid="{404F048A-E953-4CD6-A0CA-4718FE88BBA5}"/>
    <cellStyle name="Percent 3 9 10 6 3 2" xfId="11837" xr:uid="{98430AB4-DF72-4FD3-B355-B4F113E37695}"/>
    <cellStyle name="Percent 3 9 10 6 4" xfId="11838" xr:uid="{57194472-580C-41F0-8FE7-E29E4563C4CA}"/>
    <cellStyle name="Percent 3 9 10 7" xfId="11839" xr:uid="{091906B5-6843-4326-9BAC-B426D9CC06E1}"/>
    <cellStyle name="Percent 3 9 10 7 2" xfId="11840" xr:uid="{EDE8F12A-294F-48E4-9F18-3C6F729FD1C6}"/>
    <cellStyle name="Percent 3 9 10 8" xfId="11841" xr:uid="{5F0D0A0B-B6B6-472A-BD60-11A8641E03D6}"/>
    <cellStyle name="Percent 3 9 10 8 2" xfId="11842" xr:uid="{12ED3C63-A3AA-4981-B364-F62EC02244E6}"/>
    <cellStyle name="Percent 3 9 10 9" xfId="11843" xr:uid="{8A1EDD58-23B0-4C05-86E2-7BADBFC76434}"/>
    <cellStyle name="Percent 3 9 10 9 2" xfId="11844" xr:uid="{8627DF58-FE3E-4F8E-BEFC-2AA62D1082D3}"/>
    <cellStyle name="Percent 3 9 11" xfId="5915" xr:uid="{A039AA03-59E3-47AE-9BDA-71B12DC9005C}"/>
    <cellStyle name="Percent 3 9 11 10" xfId="11846" xr:uid="{1902445A-7E88-469F-BB9B-1BC55E20E508}"/>
    <cellStyle name="Percent 3 9 11 11" xfId="11847" xr:uid="{BCF62B09-4C4B-4C2A-8171-78D3B34E12F5}"/>
    <cellStyle name="Percent 3 9 11 12" xfId="11845" xr:uid="{78C13F41-3428-4AFD-86C6-DDA24D884F3F}"/>
    <cellStyle name="Percent 3 9 11 2" xfId="11848" xr:uid="{19129982-E577-4BE1-8E08-C94483983CFC}"/>
    <cellStyle name="Percent 3 9 11 2 2" xfId="11849" xr:uid="{2522F7B4-FB64-440B-BE04-C5CBF2A5AA17}"/>
    <cellStyle name="Percent 3 9 11 2 2 2" xfId="11850" xr:uid="{0A9010E8-D656-434B-B8BC-6F6EF021506E}"/>
    <cellStyle name="Percent 3 9 11 2 3" xfId="11851" xr:uid="{07FD4EA4-9E70-495F-99E9-4531547DC347}"/>
    <cellStyle name="Percent 3 9 11 2 3 2" xfId="11852" xr:uid="{474C3765-46AD-425D-85C2-397F12C579F6}"/>
    <cellStyle name="Percent 3 9 11 2 4" xfId="11853" xr:uid="{69287845-6758-400E-AC13-ADCA071C3F88}"/>
    <cellStyle name="Percent 3 9 11 2 5" xfId="11854" xr:uid="{A5372CE8-054F-48D8-9F18-C9908F3C806C}"/>
    <cellStyle name="Percent 3 9 11 3" xfId="11855" xr:uid="{F2344C62-5852-4DC5-9D81-97816800BCCA}"/>
    <cellStyle name="Percent 3 9 11 3 2" xfId="11856" xr:uid="{18746C3D-6970-4070-B1C2-03F03CC4DEB2}"/>
    <cellStyle name="Percent 3 9 11 3 2 2" xfId="11857" xr:uid="{267D2988-6300-4437-9821-910F71766D00}"/>
    <cellStyle name="Percent 3 9 11 3 3" xfId="11858" xr:uid="{E958070C-6D44-432E-A7A4-F4A1C0509535}"/>
    <cellStyle name="Percent 3 9 11 3 3 2" xfId="11859" xr:uid="{6BAE2FF5-DB61-4F86-90B0-602C651E7C2F}"/>
    <cellStyle name="Percent 3 9 11 3 4" xfId="11860" xr:uid="{E2CA1F56-B80A-44B5-9E73-130CF3D30CBD}"/>
    <cellStyle name="Percent 3 9 11 4" xfId="11861" xr:uid="{79D5A27C-0559-4B53-8E3A-A7BDCC1AEE19}"/>
    <cellStyle name="Percent 3 9 11 4 2" xfId="11862" xr:uid="{A829FA48-362C-4E95-B50D-C2603A245292}"/>
    <cellStyle name="Percent 3 9 11 4 2 2" xfId="11863" xr:uid="{9095DC50-4675-4B8D-93DC-94CC64503705}"/>
    <cellStyle name="Percent 3 9 11 4 3" xfId="11864" xr:uid="{22383AE5-3C0D-49FF-B978-6A0C026DB1D7}"/>
    <cellStyle name="Percent 3 9 11 4 3 2" xfId="11865" xr:uid="{B57BDE2C-8E14-4539-A3E0-43230AE3FBC9}"/>
    <cellStyle name="Percent 3 9 11 4 4" xfId="11866" xr:uid="{0875F097-55DE-484F-BF69-05AC850F4057}"/>
    <cellStyle name="Percent 3 9 11 5" xfId="11867" xr:uid="{477CDE00-8421-4DD6-A4FA-E2F5FA93E931}"/>
    <cellStyle name="Percent 3 9 11 5 2" xfId="11868" xr:uid="{29E2EA6C-1850-4458-9A94-D4A43A66A397}"/>
    <cellStyle name="Percent 3 9 11 5 2 2" xfId="11869" xr:uid="{BB045ACC-7065-4196-A577-CD272D43591D}"/>
    <cellStyle name="Percent 3 9 11 5 3" xfId="11870" xr:uid="{5D19954A-47FB-46FF-BEFA-E98CE065393A}"/>
    <cellStyle name="Percent 3 9 11 5 3 2" xfId="11871" xr:uid="{68CE77F6-461C-496E-A636-741843119255}"/>
    <cellStyle name="Percent 3 9 11 5 4" xfId="11872" xr:uid="{1122B145-F9B3-43E9-84F5-1F1FBF9DA00A}"/>
    <cellStyle name="Percent 3 9 11 5 4 2" xfId="11873" xr:uid="{17AE3447-71D9-4571-B93F-0EE44004E6F9}"/>
    <cellStyle name="Percent 3 9 11 5 5" xfId="11874" xr:uid="{FE1FB5CB-0D88-46D0-8589-7650A0318EE3}"/>
    <cellStyle name="Percent 3 9 11 6" xfId="11875" xr:uid="{331F4B6B-3E84-4725-B7C1-94353F0AE32A}"/>
    <cellStyle name="Percent 3 9 11 6 2" xfId="11876" xr:uid="{967A9090-7D70-495F-B0F8-80E9CEDD2B2E}"/>
    <cellStyle name="Percent 3 9 11 6 2 2" xfId="11877" xr:uid="{0424308F-A1FF-489C-A5CD-4847ADDDC531}"/>
    <cellStyle name="Percent 3 9 11 6 3" xfId="11878" xr:uid="{A29F6AAF-6BBC-43D4-9F62-590267AEFDD7}"/>
    <cellStyle name="Percent 3 9 11 6 3 2" xfId="11879" xr:uid="{BC91A6B7-EAC1-4417-8236-42546233FF31}"/>
    <cellStyle name="Percent 3 9 11 6 4" xfId="11880" xr:uid="{F71CD59F-8607-47B1-9B4B-63D98B6C135D}"/>
    <cellStyle name="Percent 3 9 11 7" xfId="11881" xr:uid="{849ED93B-2647-47A3-8603-EBF127FECE4B}"/>
    <cellStyle name="Percent 3 9 11 7 2" xfId="11882" xr:uid="{6D123952-E41C-49AB-BAC7-4B3EDBE9E081}"/>
    <cellStyle name="Percent 3 9 11 8" xfId="11883" xr:uid="{8925E960-8BD4-43D8-942D-4979DF2F2DF0}"/>
    <cellStyle name="Percent 3 9 11 8 2" xfId="11884" xr:uid="{88420EB6-2AD3-4F82-AE53-6455B98C8339}"/>
    <cellStyle name="Percent 3 9 11 9" xfId="11885" xr:uid="{5CD034FF-D63D-4680-8167-A1ED8148AC00}"/>
    <cellStyle name="Percent 3 9 11 9 2" xfId="11886" xr:uid="{AABEB68B-B896-446E-B8F6-572BB3A5C90D}"/>
    <cellStyle name="Percent 3 9 12" xfId="5916" xr:uid="{0AB538C2-FC4E-4174-9C5A-446C5ADA7A45}"/>
    <cellStyle name="Percent 3 9 12 10" xfId="11888" xr:uid="{44848381-B2F2-4C7E-AD56-A3313081CD53}"/>
    <cellStyle name="Percent 3 9 12 11" xfId="11889" xr:uid="{8AD87E3C-6005-4237-BD77-C2A1FF90AA71}"/>
    <cellStyle name="Percent 3 9 12 12" xfId="11887" xr:uid="{C917F327-29AC-4FBB-9587-0BD8B45C1BDC}"/>
    <cellStyle name="Percent 3 9 12 2" xfId="11890" xr:uid="{808FCD1A-C55D-4616-BD74-F8BA9E389837}"/>
    <cellStyle name="Percent 3 9 12 2 2" xfId="11891" xr:uid="{058133B8-2B26-4BC8-A603-F3485EE25CDD}"/>
    <cellStyle name="Percent 3 9 12 2 2 2" xfId="11892" xr:uid="{B91026ED-D552-47EB-83A3-4A823CD54EF9}"/>
    <cellStyle name="Percent 3 9 12 2 3" xfId="11893" xr:uid="{63088F67-A22B-40B5-86E4-F79EBA472093}"/>
    <cellStyle name="Percent 3 9 12 2 3 2" xfId="11894" xr:uid="{853D5277-7522-405B-A42E-45B149F5C77E}"/>
    <cellStyle name="Percent 3 9 12 2 4" xfId="11895" xr:uid="{CCC59C7C-3388-477B-9E60-694561DB3420}"/>
    <cellStyle name="Percent 3 9 12 2 5" xfId="11896" xr:uid="{7E7F702B-214A-46CC-85DC-E6A0EB58F4C6}"/>
    <cellStyle name="Percent 3 9 12 3" xfId="11897" xr:uid="{60E92B37-3826-4567-AC88-E7676C3CA22C}"/>
    <cellStyle name="Percent 3 9 12 3 2" xfId="11898" xr:uid="{0EFBAD75-B0B3-49A5-A89C-B3FCE300B01B}"/>
    <cellStyle name="Percent 3 9 12 3 2 2" xfId="11899" xr:uid="{84CE84A6-4F86-4055-B554-7453B93FE2C5}"/>
    <cellStyle name="Percent 3 9 12 3 3" xfId="11900" xr:uid="{5C4EF79D-4831-4FCC-9B66-1CEB55989302}"/>
    <cellStyle name="Percent 3 9 12 3 3 2" xfId="11901" xr:uid="{0C0D0C1C-9240-4022-A1D5-8048F566E709}"/>
    <cellStyle name="Percent 3 9 12 3 4" xfId="11902" xr:uid="{D092F11F-E9AB-4B2D-8CC5-D822B6A14E83}"/>
    <cellStyle name="Percent 3 9 12 4" xfId="11903" xr:uid="{B7E2EFC4-B014-4C93-8C47-5AAF688D2C7B}"/>
    <cellStyle name="Percent 3 9 12 4 2" xfId="11904" xr:uid="{A320700F-AC5A-479C-A634-F78E023F64F7}"/>
    <cellStyle name="Percent 3 9 12 4 2 2" xfId="11905" xr:uid="{BA50BF0A-17BE-4913-AC76-597FA3E94947}"/>
    <cellStyle name="Percent 3 9 12 4 3" xfId="11906" xr:uid="{B96B7173-531B-4196-9AC8-165B1974082F}"/>
    <cellStyle name="Percent 3 9 12 4 3 2" xfId="11907" xr:uid="{174ED6B1-6676-4D16-B1A7-B0F710F6DDD7}"/>
    <cellStyle name="Percent 3 9 12 4 4" xfId="11908" xr:uid="{4A2BFC7B-0BDD-4595-A277-22671B33AB59}"/>
    <cellStyle name="Percent 3 9 12 5" xfId="11909" xr:uid="{085E59BB-F869-4A49-98EE-A2507278A565}"/>
    <cellStyle name="Percent 3 9 12 5 2" xfId="11910" xr:uid="{682DF6A2-7DFD-4E44-AE5F-F720CAB8DCF1}"/>
    <cellStyle name="Percent 3 9 12 5 2 2" xfId="11911" xr:uid="{EF4C5211-9E5E-4612-B114-D33EEF6645DA}"/>
    <cellStyle name="Percent 3 9 12 5 3" xfId="11912" xr:uid="{54047A2F-95FE-42F9-B059-20AB8C60A0CA}"/>
    <cellStyle name="Percent 3 9 12 5 3 2" xfId="11913" xr:uid="{12DC24BD-1EF9-43A3-A06C-B5706AD61779}"/>
    <cellStyle name="Percent 3 9 12 5 4" xfId="11914" xr:uid="{E55FB93C-DB11-4A67-816B-810F2A87046B}"/>
    <cellStyle name="Percent 3 9 12 5 4 2" xfId="11915" xr:uid="{7C42F7DE-3C8C-4C89-8655-E1BA501E1ACB}"/>
    <cellStyle name="Percent 3 9 12 5 5" xfId="11916" xr:uid="{0F42A8B1-5A3C-4EC4-8300-E843DB42C779}"/>
    <cellStyle name="Percent 3 9 12 6" xfId="11917" xr:uid="{E3D94574-8548-4174-9F47-2ECD02B4C248}"/>
    <cellStyle name="Percent 3 9 12 6 2" xfId="11918" xr:uid="{7BB4294C-EBBF-4C41-B397-68FF57BE87A8}"/>
    <cellStyle name="Percent 3 9 12 6 2 2" xfId="11919" xr:uid="{5688892A-E7C4-4C3F-9F7D-228F86D32785}"/>
    <cellStyle name="Percent 3 9 12 6 3" xfId="11920" xr:uid="{749CC836-4521-48E5-A983-030096FEDAB7}"/>
    <cellStyle name="Percent 3 9 12 6 3 2" xfId="11921" xr:uid="{AF5F1A28-680B-4590-8C12-5D80FBF0C412}"/>
    <cellStyle name="Percent 3 9 12 6 4" xfId="11922" xr:uid="{306528A2-7A7F-437F-B498-8C15D89F7E38}"/>
    <cellStyle name="Percent 3 9 12 7" xfId="11923" xr:uid="{F4CF09A6-660D-4C74-A508-E53B68F777CA}"/>
    <cellStyle name="Percent 3 9 12 7 2" xfId="11924" xr:uid="{34D89419-E7D5-4996-A83A-F150508AD124}"/>
    <cellStyle name="Percent 3 9 12 8" xfId="11925" xr:uid="{E5871375-9E05-4D4A-AFEB-556AFCD10842}"/>
    <cellStyle name="Percent 3 9 12 8 2" xfId="11926" xr:uid="{DD50E306-1E2F-4E2B-B4BE-425D1F8AB045}"/>
    <cellStyle name="Percent 3 9 12 9" xfId="11927" xr:uid="{065FF4C5-C816-49F1-9D5E-4BB7134B053E}"/>
    <cellStyle name="Percent 3 9 12 9 2" xfId="11928" xr:uid="{335C9406-29CE-42AA-8B43-AE9FFC404589}"/>
    <cellStyle name="Percent 3 9 13" xfId="5917" xr:uid="{800C9C93-EB08-4207-B156-9BB7F61DAB1F}"/>
    <cellStyle name="Percent 3 9 13 10" xfId="11930" xr:uid="{45A3CB63-C6EB-42AB-B1D2-0CE16F992DBF}"/>
    <cellStyle name="Percent 3 9 13 11" xfId="11931" xr:uid="{99C64B33-3096-40F7-9B4D-AA7762A5FF98}"/>
    <cellStyle name="Percent 3 9 13 12" xfId="11929" xr:uid="{D4C97DF5-075A-4688-BF07-9E15EE204507}"/>
    <cellStyle name="Percent 3 9 13 2" xfId="11932" xr:uid="{36E95913-CE8D-4390-A423-DF41F6798829}"/>
    <cellStyle name="Percent 3 9 13 2 2" xfId="11933" xr:uid="{00B06773-AF0B-4E15-9674-C668D528FBDD}"/>
    <cellStyle name="Percent 3 9 13 2 2 2" xfId="11934" xr:uid="{195B4AEA-D690-4FAE-8857-AB22B2A8CFF6}"/>
    <cellStyle name="Percent 3 9 13 2 3" xfId="11935" xr:uid="{4041EF05-1A46-4028-B84E-37AF0CD0B567}"/>
    <cellStyle name="Percent 3 9 13 2 3 2" xfId="11936" xr:uid="{83F38366-3E8C-46DE-8612-2556F64509A9}"/>
    <cellStyle name="Percent 3 9 13 2 4" xfId="11937" xr:uid="{3FABCBB2-E013-4D4E-9497-5E65502CE465}"/>
    <cellStyle name="Percent 3 9 13 2 5" xfId="11938" xr:uid="{99A5525D-4797-4C73-971E-2442250EE399}"/>
    <cellStyle name="Percent 3 9 13 3" xfId="11939" xr:uid="{9AB71E92-130D-4CA0-90D8-131CE062118F}"/>
    <cellStyle name="Percent 3 9 13 3 2" xfId="11940" xr:uid="{9EF7F142-9DD8-4596-80C0-51F76008698B}"/>
    <cellStyle name="Percent 3 9 13 3 2 2" xfId="11941" xr:uid="{E028538B-B8CD-466B-B226-BFB76761A0A4}"/>
    <cellStyle name="Percent 3 9 13 3 3" xfId="11942" xr:uid="{99C65C7A-3AE9-4944-8CC2-CF4F275345F5}"/>
    <cellStyle name="Percent 3 9 13 3 3 2" xfId="11943" xr:uid="{A87A323C-4705-4E51-9E23-33BE55C1EBF6}"/>
    <cellStyle name="Percent 3 9 13 3 4" xfId="11944" xr:uid="{66A512E7-0DD9-44EC-A602-EAE675D8F98C}"/>
    <cellStyle name="Percent 3 9 13 4" xfId="11945" xr:uid="{FBBE6C1F-88EA-4E78-852F-C04A5E8629F2}"/>
    <cellStyle name="Percent 3 9 13 4 2" xfId="11946" xr:uid="{FB59CF6F-BDE1-477A-9B88-07AAC9CE7C32}"/>
    <cellStyle name="Percent 3 9 13 4 2 2" xfId="11947" xr:uid="{E3FDC278-91F0-489D-93C6-EF40FDBA00AC}"/>
    <cellStyle name="Percent 3 9 13 4 3" xfId="11948" xr:uid="{5E3119AC-C0D1-4779-A5B5-63777B512FB5}"/>
    <cellStyle name="Percent 3 9 13 4 3 2" xfId="11949" xr:uid="{DC05A46D-0292-4940-9ED2-CDE77BFE93EA}"/>
    <cellStyle name="Percent 3 9 13 4 4" xfId="11950" xr:uid="{1D56C9B0-F1E9-4F7B-A09A-E8148481D6C6}"/>
    <cellStyle name="Percent 3 9 13 5" xfId="11951" xr:uid="{62119146-15AF-4E94-8019-46AED48469EB}"/>
    <cellStyle name="Percent 3 9 13 5 2" xfId="11952" xr:uid="{E304C907-1E07-4BAB-9BF1-8BEE61987F0D}"/>
    <cellStyle name="Percent 3 9 13 5 2 2" xfId="11953" xr:uid="{54D9D65A-6776-49BE-B355-59324063F5C5}"/>
    <cellStyle name="Percent 3 9 13 5 3" xfId="11954" xr:uid="{066CAE9E-3A8A-4682-8557-53972C272076}"/>
    <cellStyle name="Percent 3 9 13 5 3 2" xfId="11955" xr:uid="{99BDFB0E-660C-403F-A8AF-BC82DEC16E41}"/>
    <cellStyle name="Percent 3 9 13 5 4" xfId="11956" xr:uid="{CED57836-6050-4220-A1CA-B58049885D3C}"/>
    <cellStyle name="Percent 3 9 13 5 4 2" xfId="11957" xr:uid="{9D3D0B86-335C-4713-87C9-67C2A62E621E}"/>
    <cellStyle name="Percent 3 9 13 5 5" xfId="11958" xr:uid="{23C02157-CF36-4B62-AFD1-4C325961C996}"/>
    <cellStyle name="Percent 3 9 13 6" xfId="11959" xr:uid="{DFC92599-74E6-483E-A7EA-8BA0F0205394}"/>
    <cellStyle name="Percent 3 9 13 6 2" xfId="11960" xr:uid="{25F1FFB2-43E1-44EE-A261-385530022240}"/>
    <cellStyle name="Percent 3 9 13 6 2 2" xfId="11961" xr:uid="{0E996DBA-931B-4515-8765-83920B109CCE}"/>
    <cellStyle name="Percent 3 9 13 6 3" xfId="11962" xr:uid="{8D20B017-DBC3-4A63-ACCD-ACA4FA626BB4}"/>
    <cellStyle name="Percent 3 9 13 6 3 2" xfId="11963" xr:uid="{9D641416-FA6A-4F85-B181-715CC23DB1A3}"/>
    <cellStyle name="Percent 3 9 13 6 4" xfId="11964" xr:uid="{7A648992-548C-4937-9DBC-C6CB8582859C}"/>
    <cellStyle name="Percent 3 9 13 7" xfId="11965" xr:uid="{9A47794D-27A2-4906-9688-0883BEA2993B}"/>
    <cellStyle name="Percent 3 9 13 7 2" xfId="11966" xr:uid="{BA2691AE-ADE8-4728-8933-7144451C56A0}"/>
    <cellStyle name="Percent 3 9 13 8" xfId="11967" xr:uid="{154F6B05-57E5-4AC1-9234-23A6DE6C4E30}"/>
    <cellStyle name="Percent 3 9 13 8 2" xfId="11968" xr:uid="{820C6C64-4578-453C-8BC9-6646970FFE6C}"/>
    <cellStyle name="Percent 3 9 13 9" xfId="11969" xr:uid="{D72107B7-80C6-4BDB-B031-DED0CEB8EC07}"/>
    <cellStyle name="Percent 3 9 13 9 2" xfId="11970" xr:uid="{8BA1F256-2EE8-4F84-A253-9723849021F6}"/>
    <cellStyle name="Percent 3 9 14" xfId="5918" xr:uid="{6BCEBAA7-D8F8-45A3-AC5F-7A7DDC67AE27}"/>
    <cellStyle name="Percent 3 9 14 10" xfId="11972" xr:uid="{91FDC652-C82A-4FE9-B9B6-E1DD34CD8CBF}"/>
    <cellStyle name="Percent 3 9 14 11" xfId="11973" xr:uid="{8CD1FFE6-8040-4F42-B164-703551EEC6C4}"/>
    <cellStyle name="Percent 3 9 14 12" xfId="11971" xr:uid="{0E38BA9F-FF47-458C-B6CE-25725E5EE1FD}"/>
    <cellStyle name="Percent 3 9 14 2" xfId="11974" xr:uid="{E95CC1EC-C661-48E3-B931-A1A4CF7214D0}"/>
    <cellStyle name="Percent 3 9 14 2 2" xfId="11975" xr:uid="{2DB2A0FB-0604-4733-BB6E-142C214D7902}"/>
    <cellStyle name="Percent 3 9 14 2 2 2" xfId="11976" xr:uid="{BA441EB8-93A0-478B-90DB-CC8B6D70801F}"/>
    <cellStyle name="Percent 3 9 14 2 3" xfId="11977" xr:uid="{BF6FDA08-6B0B-4901-8028-4FAF0AE8356B}"/>
    <cellStyle name="Percent 3 9 14 2 3 2" xfId="11978" xr:uid="{B2F94FE8-677D-4E47-9181-E14914632C9C}"/>
    <cellStyle name="Percent 3 9 14 2 4" xfId="11979" xr:uid="{B270FA6A-7D1E-4752-9A44-C84CAD8568E5}"/>
    <cellStyle name="Percent 3 9 14 2 5" xfId="11980" xr:uid="{22D4CD38-BB76-4C14-98FA-DDB5828792F0}"/>
    <cellStyle name="Percent 3 9 14 3" xfId="11981" xr:uid="{13B46F87-9B42-4BCC-B565-9A61D7BF67BE}"/>
    <cellStyle name="Percent 3 9 14 3 2" xfId="11982" xr:uid="{918374C4-E314-4C4D-A066-C0CD98588922}"/>
    <cellStyle name="Percent 3 9 14 3 2 2" xfId="11983" xr:uid="{788101F8-5D3F-46A4-BFFC-124C021E5A91}"/>
    <cellStyle name="Percent 3 9 14 3 3" xfId="11984" xr:uid="{3710716F-FB3C-4228-A53A-E3E5254B2A68}"/>
    <cellStyle name="Percent 3 9 14 3 3 2" xfId="11985" xr:uid="{1ECDC314-EC23-4EDB-8607-79D0594C1A90}"/>
    <cellStyle name="Percent 3 9 14 3 4" xfId="11986" xr:uid="{ADA30A11-097F-4FA0-BA20-000E7CF9E3D0}"/>
    <cellStyle name="Percent 3 9 14 4" xfId="11987" xr:uid="{6132DAC5-1D71-405C-88C6-DEC556AB4781}"/>
    <cellStyle name="Percent 3 9 14 4 2" xfId="11988" xr:uid="{1BE34702-D10B-4B82-BFB1-DFC9457AC4D5}"/>
    <cellStyle name="Percent 3 9 14 4 2 2" xfId="11989" xr:uid="{4A0FAF87-4DBA-455E-A76E-417ABC43361B}"/>
    <cellStyle name="Percent 3 9 14 4 3" xfId="11990" xr:uid="{B86C390F-7EB7-496C-B1C6-CBC9EA29B84C}"/>
    <cellStyle name="Percent 3 9 14 4 3 2" xfId="11991" xr:uid="{3CB7989E-7E09-4D05-90BB-8F913D926997}"/>
    <cellStyle name="Percent 3 9 14 4 4" xfId="11992" xr:uid="{73712D0C-EDAC-4344-9625-C92B5D0724CC}"/>
    <cellStyle name="Percent 3 9 14 5" xfId="11993" xr:uid="{0E0B1AD3-2A42-4A79-96EE-15D5F81C0F16}"/>
    <cellStyle name="Percent 3 9 14 5 2" xfId="11994" xr:uid="{0D08D9D1-3D4B-414C-BD96-D4C453E67038}"/>
    <cellStyle name="Percent 3 9 14 5 2 2" xfId="11995" xr:uid="{A856AE8C-7AE0-4ABA-AFAC-F4A4E7D4CD02}"/>
    <cellStyle name="Percent 3 9 14 5 3" xfId="11996" xr:uid="{65A79CE8-6B98-4030-8E0E-C18D5C367AC8}"/>
    <cellStyle name="Percent 3 9 14 5 3 2" xfId="11997" xr:uid="{4750FC25-3395-470E-8374-F6863223E95E}"/>
    <cellStyle name="Percent 3 9 14 5 4" xfId="11998" xr:uid="{53A89941-9E27-4C5A-9D2C-66B32214BC39}"/>
    <cellStyle name="Percent 3 9 14 5 4 2" xfId="11999" xr:uid="{7159CC48-7C2B-450F-A6F7-0CB410237882}"/>
    <cellStyle name="Percent 3 9 14 5 5" xfId="12000" xr:uid="{2F62DB73-1597-4ACC-8940-92DEAEDD8F0D}"/>
    <cellStyle name="Percent 3 9 14 6" xfId="12001" xr:uid="{A0A19DA4-0ACD-4C2F-8D92-A4DAA1757F42}"/>
    <cellStyle name="Percent 3 9 14 6 2" xfId="12002" xr:uid="{1CA29442-D20F-43ED-A21C-477164B6DF7C}"/>
    <cellStyle name="Percent 3 9 14 6 2 2" xfId="12003" xr:uid="{0A577095-4057-4A43-8655-F30082018C86}"/>
    <cellStyle name="Percent 3 9 14 6 3" xfId="12004" xr:uid="{DC4BCE4E-B014-4797-8EA3-9B9A672B3B86}"/>
    <cellStyle name="Percent 3 9 14 6 3 2" xfId="12005" xr:uid="{A22435DD-D9B7-413B-9EEB-E810DBFD571F}"/>
    <cellStyle name="Percent 3 9 14 6 4" xfId="12006" xr:uid="{430FE432-E66A-416B-A291-E948D04067E4}"/>
    <cellStyle name="Percent 3 9 14 7" xfId="12007" xr:uid="{6B4EB0ED-3F4F-46B3-9F0C-3484F5EC2A6B}"/>
    <cellStyle name="Percent 3 9 14 7 2" xfId="12008" xr:uid="{DB786CF2-BE19-4D17-9264-E1F5DACA509F}"/>
    <cellStyle name="Percent 3 9 14 8" xfId="12009" xr:uid="{13C2E4D0-A715-40E4-BD47-4C4B53150366}"/>
    <cellStyle name="Percent 3 9 14 8 2" xfId="12010" xr:uid="{5CFEF436-CFC5-43DA-AA7A-1E88B8E82B8D}"/>
    <cellStyle name="Percent 3 9 14 9" xfId="12011" xr:uid="{A453F966-BF3C-4BA8-B26D-B3629A488664}"/>
    <cellStyle name="Percent 3 9 14 9 2" xfId="12012" xr:uid="{9499D661-8FE9-47BA-B91B-79F41520BD81}"/>
    <cellStyle name="Percent 3 9 15" xfId="5919" xr:uid="{D8343AB7-DD85-46B7-BAD6-19A69F039B15}"/>
    <cellStyle name="Percent 3 9 15 10" xfId="12014" xr:uid="{DE71591A-EC6E-4668-B54B-F79487CDA641}"/>
    <cellStyle name="Percent 3 9 15 11" xfId="12015" xr:uid="{467623FC-A149-4915-AC60-BC0458C2F57A}"/>
    <cellStyle name="Percent 3 9 15 12" xfId="12013" xr:uid="{068B3474-735A-4ADE-AFD1-40236AB80DE9}"/>
    <cellStyle name="Percent 3 9 15 2" xfId="12016" xr:uid="{75473BE5-83B3-465D-841A-861FB6B22F0B}"/>
    <cellStyle name="Percent 3 9 15 2 2" xfId="12017" xr:uid="{0AD2AF16-6C60-4CCA-9FC7-4B9C4D889F27}"/>
    <cellStyle name="Percent 3 9 15 2 2 2" xfId="12018" xr:uid="{E56FD70F-24F8-4267-87AF-D2C5CA96D639}"/>
    <cellStyle name="Percent 3 9 15 2 3" xfId="12019" xr:uid="{E396666C-DFBF-409C-BC2A-6146086FD302}"/>
    <cellStyle name="Percent 3 9 15 2 3 2" xfId="12020" xr:uid="{6A58E43F-2B6A-4DB8-ABB4-228EB84ADD32}"/>
    <cellStyle name="Percent 3 9 15 2 4" xfId="12021" xr:uid="{966A6E70-B492-4086-8BBC-3E898BB941D3}"/>
    <cellStyle name="Percent 3 9 15 2 5" xfId="12022" xr:uid="{07F89C42-616A-4953-9F80-29328D0621F7}"/>
    <cellStyle name="Percent 3 9 15 3" xfId="12023" xr:uid="{19B02242-4819-423C-BEA4-21CE0204AF5C}"/>
    <cellStyle name="Percent 3 9 15 3 2" xfId="12024" xr:uid="{47F49D55-B8CC-4DAF-AB21-51D08CDC325C}"/>
    <cellStyle name="Percent 3 9 15 3 2 2" xfId="12025" xr:uid="{A5ED40AF-EA86-45E7-81C7-AFC93D5C357B}"/>
    <cellStyle name="Percent 3 9 15 3 3" xfId="12026" xr:uid="{D15FD2D8-6B79-4B0A-8B92-810E0102112B}"/>
    <cellStyle name="Percent 3 9 15 3 3 2" xfId="12027" xr:uid="{95014E9A-BB32-4BA2-8BCE-7F2E6366B318}"/>
    <cellStyle name="Percent 3 9 15 3 4" xfId="12028" xr:uid="{076C54D0-9CFF-49A7-B2AC-BED56782C758}"/>
    <cellStyle name="Percent 3 9 15 4" xfId="12029" xr:uid="{7A91572C-67EC-42AF-B3EB-2623355EDF0F}"/>
    <cellStyle name="Percent 3 9 15 4 2" xfId="12030" xr:uid="{1AA2B6AD-2B7C-49D7-9BBD-535E8A6F3A60}"/>
    <cellStyle name="Percent 3 9 15 4 2 2" xfId="12031" xr:uid="{8F344719-5DB4-48C8-923B-4D6062CC3583}"/>
    <cellStyle name="Percent 3 9 15 4 3" xfId="12032" xr:uid="{64502A4E-A62D-41FE-A536-F79C62AF88A2}"/>
    <cellStyle name="Percent 3 9 15 4 3 2" xfId="12033" xr:uid="{D527BA4D-604E-4FB3-B5F0-6B3486DAB106}"/>
    <cellStyle name="Percent 3 9 15 4 4" xfId="12034" xr:uid="{46B9BD91-283A-49FD-8162-C4343FEF1E06}"/>
    <cellStyle name="Percent 3 9 15 5" xfId="12035" xr:uid="{3E970DD3-2F60-4CFE-A15E-56A6418390F4}"/>
    <cellStyle name="Percent 3 9 15 5 2" xfId="12036" xr:uid="{ECB550FE-CBED-4D04-A971-7137CC3B4D66}"/>
    <cellStyle name="Percent 3 9 15 5 2 2" xfId="12037" xr:uid="{23C5D913-5940-4B8C-80D2-56C4FCB95B0C}"/>
    <cellStyle name="Percent 3 9 15 5 3" xfId="12038" xr:uid="{50D38D48-2823-4378-A738-087CED1BC431}"/>
    <cellStyle name="Percent 3 9 15 5 3 2" xfId="12039" xr:uid="{B7351BA7-23C0-4701-AB10-CD31F60CE238}"/>
    <cellStyle name="Percent 3 9 15 5 4" xfId="12040" xr:uid="{2D492DBC-BFEA-47AB-B271-A761A53B50D5}"/>
    <cellStyle name="Percent 3 9 15 5 4 2" xfId="12041" xr:uid="{D717EA51-64C1-4BD7-B599-0DBAD850328F}"/>
    <cellStyle name="Percent 3 9 15 5 5" xfId="12042" xr:uid="{029C98FA-3B04-41D8-9893-35C64A1AF449}"/>
    <cellStyle name="Percent 3 9 15 6" xfId="12043" xr:uid="{97DF2B52-21D7-4FE2-8FA7-A1C9F909A1CA}"/>
    <cellStyle name="Percent 3 9 15 6 2" xfId="12044" xr:uid="{7A92C9A4-611E-485A-BF5D-B3BD47123C9D}"/>
    <cellStyle name="Percent 3 9 15 6 2 2" xfId="12045" xr:uid="{2E4A0648-DF00-4F31-9637-2E2C3F6A335C}"/>
    <cellStyle name="Percent 3 9 15 6 3" xfId="12046" xr:uid="{573B0423-56CF-4C96-81D7-7C3AA116D90C}"/>
    <cellStyle name="Percent 3 9 15 6 3 2" xfId="12047" xr:uid="{BCEB9BAF-FF23-4945-87B8-4CCB22E58CE2}"/>
    <cellStyle name="Percent 3 9 15 6 4" xfId="12048" xr:uid="{43D407C8-833F-4A4F-9E2E-482C83F05852}"/>
    <cellStyle name="Percent 3 9 15 7" xfId="12049" xr:uid="{A8AE12FE-82C0-4D48-A9B6-0CC05A234E99}"/>
    <cellStyle name="Percent 3 9 15 7 2" xfId="12050" xr:uid="{77A38E69-17F1-4D91-A961-09079818ACD8}"/>
    <cellStyle name="Percent 3 9 15 8" xfId="12051" xr:uid="{9AF476F0-D874-4F06-811B-F44889ED9A16}"/>
    <cellStyle name="Percent 3 9 15 8 2" xfId="12052" xr:uid="{AAF8EB9B-6061-410A-A7ED-EB66574AAEEC}"/>
    <cellStyle name="Percent 3 9 15 9" xfId="12053" xr:uid="{2FB10FD7-7BAD-4E56-8435-134E5DAF8BC7}"/>
    <cellStyle name="Percent 3 9 15 9 2" xfId="12054" xr:uid="{66A2F15D-B024-463D-8BAB-DDB155F9BB35}"/>
    <cellStyle name="Percent 3 9 16" xfId="12055" xr:uid="{B19F17EF-4A01-48B7-AE38-7A4DC31E711D}"/>
    <cellStyle name="Percent 3 9 16 2" xfId="12056" xr:uid="{20F5ADE1-DAD6-4395-9ECF-5BFEE6DD4324}"/>
    <cellStyle name="Percent 3 9 16 2 2" xfId="12057" xr:uid="{2A1C4708-9276-48AB-A903-9A787E30ABA6}"/>
    <cellStyle name="Percent 3 9 16 3" xfId="12058" xr:uid="{0C58D1ED-616A-4B6B-82A0-FA154D3DF025}"/>
    <cellStyle name="Percent 3 9 16 3 2" xfId="12059" xr:uid="{E01E9B2B-7750-4517-B68D-E19ACDAC78C9}"/>
    <cellStyle name="Percent 3 9 16 4" xfId="12060" xr:uid="{4A3F9B85-5DD0-4C9E-A896-AFDA5144A89E}"/>
    <cellStyle name="Percent 3 9 16 5" xfId="12061" xr:uid="{EA157765-1E49-44AF-A898-752240A4DEA1}"/>
    <cellStyle name="Percent 3 9 17" xfId="12062" xr:uid="{3FFF74CA-C376-4F0C-AAA4-442809325ED0}"/>
    <cellStyle name="Percent 3 9 17 2" xfId="12063" xr:uid="{DAF5C7D6-A45C-4191-8220-4CBED80B1778}"/>
    <cellStyle name="Percent 3 9 17 2 2" xfId="12064" xr:uid="{EF84771F-9BC5-4E1A-8DE5-AD76B655BADA}"/>
    <cellStyle name="Percent 3 9 17 3" xfId="12065" xr:uid="{CDF276F5-92C9-44E3-B1F8-5CD00C5CD686}"/>
    <cellStyle name="Percent 3 9 17 3 2" xfId="12066" xr:uid="{9F75599B-6D05-4EAE-B046-EE7EA7AEA467}"/>
    <cellStyle name="Percent 3 9 17 4" xfId="12067" xr:uid="{FADBA7C4-8C2F-4B41-88DD-089D0D841D9C}"/>
    <cellStyle name="Percent 3 9 18" xfId="12068" xr:uid="{57125194-6C9D-41CA-8DC3-DB5E5B8B3B23}"/>
    <cellStyle name="Percent 3 9 18 2" xfId="12069" xr:uid="{2D1EA8CB-5F5F-4BFC-A919-92F340701D7F}"/>
    <cellStyle name="Percent 3 9 18 2 2" xfId="12070" xr:uid="{78896DE0-86FF-494E-961F-47DEC1B43671}"/>
    <cellStyle name="Percent 3 9 18 3" xfId="12071" xr:uid="{A02BCDFF-B3EE-4911-8852-DCA290898D9F}"/>
    <cellStyle name="Percent 3 9 18 3 2" xfId="12072" xr:uid="{FCA14267-8612-4D4B-BEC8-C827806AAA20}"/>
    <cellStyle name="Percent 3 9 18 4" xfId="12073" xr:uid="{55C0E937-745B-4F10-8EA9-5F8EBE6E15BD}"/>
    <cellStyle name="Percent 3 9 19" xfId="12074" xr:uid="{75AA49DF-C6C3-46DE-9373-9A37159FBEAE}"/>
    <cellStyle name="Percent 3 9 19 2" xfId="12075" xr:uid="{490C16C2-92EA-4C48-8DEC-40CB8417FA4A}"/>
    <cellStyle name="Percent 3 9 19 2 2" xfId="12076" xr:uid="{8183D6FF-AB87-4997-82A6-D0FB52CF5B9D}"/>
    <cellStyle name="Percent 3 9 19 3" xfId="12077" xr:uid="{C168BC6E-E73C-4231-A02C-1E9D26FFB01B}"/>
    <cellStyle name="Percent 3 9 19 3 2" xfId="12078" xr:uid="{33456F30-3095-41CE-92E1-3450F31C6B1C}"/>
    <cellStyle name="Percent 3 9 19 4" xfId="12079" xr:uid="{6347BE2E-D0D7-4BBF-8C2B-7BDF4C0E8FDA}"/>
    <cellStyle name="Percent 3 9 19 4 2" xfId="12080" xr:uid="{0E5D9A2D-FA1E-4A96-9910-92109FA72579}"/>
    <cellStyle name="Percent 3 9 19 5" xfId="12081" xr:uid="{E83D2838-0CC7-40D2-AB1C-5BE16DE5D6F8}"/>
    <cellStyle name="Percent 3 9 2" xfId="5920" xr:uid="{EED1AD63-8DDC-4BC7-9E38-DEA2ADF60917}"/>
    <cellStyle name="Percent 3 9 2 10" xfId="12083" xr:uid="{CB393C42-212C-4D09-BDFD-16A12E3E3A55}"/>
    <cellStyle name="Percent 3 9 2 11" xfId="12084" xr:uid="{18252484-DFE9-4DF9-BE12-CAC34651D72C}"/>
    <cellStyle name="Percent 3 9 2 12" xfId="12082" xr:uid="{4211BFFC-F21A-4B45-9563-B446FD21BDC8}"/>
    <cellStyle name="Percent 3 9 2 2" xfId="12085" xr:uid="{584BFA47-BF42-4264-BA2F-0D098C8F2FF6}"/>
    <cellStyle name="Percent 3 9 2 2 2" xfId="12086" xr:uid="{F9B5AF63-91F4-47A5-868A-609B52CAD537}"/>
    <cellStyle name="Percent 3 9 2 2 2 2" xfId="12087" xr:uid="{9564F5E1-CC72-4F19-BB4D-CC18036B0A2D}"/>
    <cellStyle name="Percent 3 9 2 2 3" xfId="12088" xr:uid="{086EE757-67BD-4F11-B23E-3C8E5D6081AF}"/>
    <cellStyle name="Percent 3 9 2 2 3 2" xfId="12089" xr:uid="{C9708ECD-5ADA-4083-A0CB-E4EA8F6908B8}"/>
    <cellStyle name="Percent 3 9 2 2 4" xfId="12090" xr:uid="{8B4915F5-99B3-46C8-904C-B33FB65ABC3C}"/>
    <cellStyle name="Percent 3 9 2 2 5" xfId="12091" xr:uid="{B7362B66-E879-406E-9CE1-39E3BF94DAD0}"/>
    <cellStyle name="Percent 3 9 2 3" xfId="12092" xr:uid="{D3244210-4D09-4D47-A30A-F47AFA52D943}"/>
    <cellStyle name="Percent 3 9 2 3 2" xfId="12093" xr:uid="{20E3A4D0-FED3-4EBF-93F1-26BDB68D71E2}"/>
    <cellStyle name="Percent 3 9 2 3 2 2" xfId="12094" xr:uid="{A9F908DD-A32E-420A-9E26-5A51C81FC482}"/>
    <cellStyle name="Percent 3 9 2 3 3" xfId="12095" xr:uid="{D8931DF1-B104-4EA2-AFB7-CA6B99F15E7B}"/>
    <cellStyle name="Percent 3 9 2 3 3 2" xfId="12096" xr:uid="{80DA9EAA-DB65-4E21-92E5-D0A89E692904}"/>
    <cellStyle name="Percent 3 9 2 3 4" xfId="12097" xr:uid="{24F16AA0-4AD7-4E75-A327-0B44B8064C67}"/>
    <cellStyle name="Percent 3 9 2 4" xfId="12098" xr:uid="{FDB09837-75A0-4BB1-8929-193BA46249F9}"/>
    <cellStyle name="Percent 3 9 2 4 2" xfId="12099" xr:uid="{F87FFDA6-41C8-499B-B8C6-221BB87859C4}"/>
    <cellStyle name="Percent 3 9 2 4 2 2" xfId="12100" xr:uid="{ACEDFD61-CC03-4246-B13B-6880345F6556}"/>
    <cellStyle name="Percent 3 9 2 4 3" xfId="12101" xr:uid="{93F81EE9-B186-4CA6-ADB5-722558451B7F}"/>
    <cellStyle name="Percent 3 9 2 4 3 2" xfId="12102" xr:uid="{4FBDAB3D-95E1-4F88-868C-8803188CA8A1}"/>
    <cellStyle name="Percent 3 9 2 4 4" xfId="12103" xr:uid="{5C6D986F-E964-4FD6-AFE5-6E5BE8C41728}"/>
    <cellStyle name="Percent 3 9 2 5" xfId="12104" xr:uid="{1D76925E-141D-47BC-9106-87EC55E8E477}"/>
    <cellStyle name="Percent 3 9 2 5 2" xfId="12105" xr:uid="{29316788-14A0-483C-9689-4A8C4953F841}"/>
    <cellStyle name="Percent 3 9 2 5 2 2" xfId="12106" xr:uid="{5FBFA5DA-F978-4EBF-9AC1-381751712C97}"/>
    <cellStyle name="Percent 3 9 2 5 3" xfId="12107" xr:uid="{A5AFC508-BF8D-42DB-82D8-464902DD7446}"/>
    <cellStyle name="Percent 3 9 2 5 3 2" xfId="12108" xr:uid="{D4A66F42-B7C4-49F9-8C74-91922BD4A552}"/>
    <cellStyle name="Percent 3 9 2 5 4" xfId="12109" xr:uid="{08B2C13F-606C-431F-95DB-512DDEE845D5}"/>
    <cellStyle name="Percent 3 9 2 5 4 2" xfId="12110" xr:uid="{EB8481FF-B6A0-47A6-ABE3-BE8C796327DF}"/>
    <cellStyle name="Percent 3 9 2 5 5" xfId="12111" xr:uid="{AE933325-DCD1-4421-9E0D-C5B692C669B3}"/>
    <cellStyle name="Percent 3 9 2 6" xfId="12112" xr:uid="{FFD1A3A7-BF12-4E21-914E-9C338AFB7A49}"/>
    <cellStyle name="Percent 3 9 2 6 2" xfId="12113" xr:uid="{377B3122-19C7-454E-82B5-E362D3166CDD}"/>
    <cellStyle name="Percent 3 9 2 6 2 2" xfId="12114" xr:uid="{D541E37B-B5BB-4850-9CD4-A120C6857415}"/>
    <cellStyle name="Percent 3 9 2 6 3" xfId="12115" xr:uid="{45FCC40C-ED16-412B-8D42-92813B1F770B}"/>
    <cellStyle name="Percent 3 9 2 6 3 2" xfId="12116" xr:uid="{CE5202B9-9666-40A5-B70C-C9C82091859D}"/>
    <cellStyle name="Percent 3 9 2 6 4" xfId="12117" xr:uid="{931D8176-1554-4E46-816B-2AA6CD40D336}"/>
    <cellStyle name="Percent 3 9 2 7" xfId="12118" xr:uid="{2BF554F4-951C-48DE-A101-D7356F11E76B}"/>
    <cellStyle name="Percent 3 9 2 7 2" xfId="12119" xr:uid="{77A58FEF-E1C6-4AE4-9CE7-6940D0F147BD}"/>
    <cellStyle name="Percent 3 9 2 8" xfId="12120" xr:uid="{33B9450F-22C5-42CD-B43F-8C18755B87A8}"/>
    <cellStyle name="Percent 3 9 2 8 2" xfId="12121" xr:uid="{BBDDBED9-794B-41BA-A502-DFF62315B168}"/>
    <cellStyle name="Percent 3 9 2 9" xfId="12122" xr:uid="{B20D2459-7D21-4771-8BC8-8C7B19DDADC2}"/>
    <cellStyle name="Percent 3 9 2 9 2" xfId="12123" xr:uid="{A0BE0238-0B36-4FDC-85FC-2BD3E95E1AF2}"/>
    <cellStyle name="Percent 3 9 20" xfId="12124" xr:uid="{8DE10705-7BF2-481E-B165-87C74C0790B6}"/>
    <cellStyle name="Percent 3 9 20 2" xfId="12125" xr:uid="{337AA85D-E482-4547-82EE-2E68CB7B560B}"/>
    <cellStyle name="Percent 3 9 20 2 2" xfId="12126" xr:uid="{CA108F35-8F21-4207-94F5-389797375F88}"/>
    <cellStyle name="Percent 3 9 20 3" xfId="12127" xr:uid="{A51288C9-63FF-4901-AFC1-74F2B3C42561}"/>
    <cellStyle name="Percent 3 9 20 3 2" xfId="12128" xr:uid="{F41028B5-38C2-4D03-A3BD-3D8796442A0A}"/>
    <cellStyle name="Percent 3 9 20 4" xfId="12129" xr:uid="{15A0DE9C-625D-459F-963B-C933F236DB78}"/>
    <cellStyle name="Percent 3 9 21" xfId="12130" xr:uid="{EF355145-592D-4C64-825A-968A774A5BFA}"/>
    <cellStyle name="Percent 3 9 21 2" xfId="12131" xr:uid="{F5AC59F1-BDD7-49E8-B645-8D7AA7D1CE2B}"/>
    <cellStyle name="Percent 3 9 22" xfId="12132" xr:uid="{1024F561-243E-4856-980F-06B26163CCEC}"/>
    <cellStyle name="Percent 3 9 22 2" xfId="12133" xr:uid="{223618D8-37F8-44B6-8A8F-9805943867A8}"/>
    <cellStyle name="Percent 3 9 23" xfId="12134" xr:uid="{F4C1577F-DD39-4BD5-BE03-231AE66E509A}"/>
    <cellStyle name="Percent 3 9 23 2" xfId="12135" xr:uid="{6B3EB654-E913-49D5-98AC-E76FCA3C4924}"/>
    <cellStyle name="Percent 3 9 24" xfId="12136" xr:uid="{3E8794B4-4B38-499F-BF92-14FF8E244328}"/>
    <cellStyle name="Percent 3 9 25" xfId="12137" xr:uid="{34AF7770-5851-49B0-9014-A4F0320EE06C}"/>
    <cellStyle name="Percent 3 9 26" xfId="11802" xr:uid="{30E52A63-6D5A-472E-B937-9DB16B1DB08C}"/>
    <cellStyle name="Percent 3 9 3" xfId="5921" xr:uid="{1BCF30EC-0AA6-4362-B6F6-7459E057EC05}"/>
    <cellStyle name="Percent 3 9 3 10" xfId="12139" xr:uid="{8E4C4040-BDCF-439C-A5CA-15632747DB11}"/>
    <cellStyle name="Percent 3 9 3 11" xfId="12140" xr:uid="{911104F3-4BC5-4384-A078-7167D08F81E7}"/>
    <cellStyle name="Percent 3 9 3 12" xfId="12138" xr:uid="{BD3C476C-D9D0-417C-839E-DA09EB75601B}"/>
    <cellStyle name="Percent 3 9 3 2" xfId="12141" xr:uid="{A9C9DA72-71A2-4D46-8657-C3CC55076A4F}"/>
    <cellStyle name="Percent 3 9 3 2 2" xfId="12142" xr:uid="{C1904E5D-F88A-4929-910A-D0E1A6676839}"/>
    <cellStyle name="Percent 3 9 3 2 2 2" xfId="12143" xr:uid="{F3E15EDE-51CD-4431-AFE2-75720277579F}"/>
    <cellStyle name="Percent 3 9 3 2 3" xfId="12144" xr:uid="{BAA3DDC2-DA75-4CA9-86F7-BE06ED43E774}"/>
    <cellStyle name="Percent 3 9 3 2 3 2" xfId="12145" xr:uid="{54699B48-6825-4DDA-BC50-EF9C06E2F34B}"/>
    <cellStyle name="Percent 3 9 3 2 4" xfId="12146" xr:uid="{AF7980F4-9494-45EB-9FA9-AD5EA4219F32}"/>
    <cellStyle name="Percent 3 9 3 2 5" xfId="12147" xr:uid="{885397C2-6666-4D44-A920-0F5C95BF5CB4}"/>
    <cellStyle name="Percent 3 9 3 3" xfId="12148" xr:uid="{BF759492-8610-46B1-AE7D-2A96A6DF3780}"/>
    <cellStyle name="Percent 3 9 3 3 2" xfId="12149" xr:uid="{86B27201-706C-4C5E-8220-BD9ADECC80A7}"/>
    <cellStyle name="Percent 3 9 3 3 2 2" xfId="12150" xr:uid="{4519BE07-9B93-4154-BB57-5FB8D16C9233}"/>
    <cellStyle name="Percent 3 9 3 3 3" xfId="12151" xr:uid="{4724538E-8B08-4155-97E5-B84C2DA69AB1}"/>
    <cellStyle name="Percent 3 9 3 3 3 2" xfId="12152" xr:uid="{87715335-DC98-40DD-B15E-AA5E7E3013F8}"/>
    <cellStyle name="Percent 3 9 3 3 4" xfId="12153" xr:uid="{B79A6975-CC89-4A0A-91B6-69F4A840F6B2}"/>
    <cellStyle name="Percent 3 9 3 4" xfId="12154" xr:uid="{A0B1E011-805C-44E2-BFC7-104F74D5B802}"/>
    <cellStyle name="Percent 3 9 3 4 2" xfId="12155" xr:uid="{C16F42BD-20E1-4448-AD80-65F2F10433CF}"/>
    <cellStyle name="Percent 3 9 3 4 2 2" xfId="12156" xr:uid="{F025C37A-6C21-44E6-85D9-E576AD25BA15}"/>
    <cellStyle name="Percent 3 9 3 4 3" xfId="12157" xr:uid="{44FBD838-B1BD-4454-B666-71EBCB131CEA}"/>
    <cellStyle name="Percent 3 9 3 4 3 2" xfId="12158" xr:uid="{E704FDA8-DAC1-4AF1-9BC5-7D100EF455BB}"/>
    <cellStyle name="Percent 3 9 3 4 4" xfId="12159" xr:uid="{B3065F30-C556-40B0-A16E-4919984961F1}"/>
    <cellStyle name="Percent 3 9 3 5" xfId="12160" xr:uid="{0BE0744C-BD94-4B72-8734-61664D2D2ECC}"/>
    <cellStyle name="Percent 3 9 3 5 2" xfId="12161" xr:uid="{B7724046-1CBC-4EC1-8D2A-FEDCF781D7DF}"/>
    <cellStyle name="Percent 3 9 3 5 2 2" xfId="12162" xr:uid="{3138F1FC-15BA-421D-A0B7-715A023E13E7}"/>
    <cellStyle name="Percent 3 9 3 5 3" xfId="12163" xr:uid="{AD95471E-3C7C-4145-A952-5D26414F933B}"/>
    <cellStyle name="Percent 3 9 3 5 3 2" xfId="12164" xr:uid="{E4C01C2E-1CE1-4D00-91F2-D861385B2E14}"/>
    <cellStyle name="Percent 3 9 3 5 4" xfId="12165" xr:uid="{C6F20ECC-EDE1-4AC9-813E-A26B98292837}"/>
    <cellStyle name="Percent 3 9 3 5 4 2" xfId="12166" xr:uid="{4ED34397-4390-4852-9728-5BCE0BE6695C}"/>
    <cellStyle name="Percent 3 9 3 5 5" xfId="12167" xr:uid="{D59F3370-39B4-4281-86DB-EF9D3776EDCC}"/>
    <cellStyle name="Percent 3 9 3 6" xfId="12168" xr:uid="{96E5D207-377D-4C09-99CF-50AAE21E11A4}"/>
    <cellStyle name="Percent 3 9 3 6 2" xfId="12169" xr:uid="{49AD4E80-138E-46E6-AF86-A00956A8FA17}"/>
    <cellStyle name="Percent 3 9 3 6 2 2" xfId="12170" xr:uid="{0DFEC90E-7DEF-40E0-B475-79A1E27A2F67}"/>
    <cellStyle name="Percent 3 9 3 6 3" xfId="12171" xr:uid="{3CBEC297-3603-4785-BFF5-FE0F6FD8EEF5}"/>
    <cellStyle name="Percent 3 9 3 6 3 2" xfId="12172" xr:uid="{A13798ED-DDA8-4A8F-9D7F-AC3E7CDB5CFD}"/>
    <cellStyle name="Percent 3 9 3 6 4" xfId="12173" xr:uid="{582D1618-03F6-489C-B60D-EA19920F59AB}"/>
    <cellStyle name="Percent 3 9 3 7" xfId="12174" xr:uid="{E42AE79A-3308-4C7D-9BD9-CD69D115A966}"/>
    <cellStyle name="Percent 3 9 3 7 2" xfId="12175" xr:uid="{CDA4E356-F959-4885-9FD2-C8ABF3DACF47}"/>
    <cellStyle name="Percent 3 9 3 8" xfId="12176" xr:uid="{69CFB24A-D554-4F1C-8748-C5C9C157A178}"/>
    <cellStyle name="Percent 3 9 3 8 2" xfId="12177" xr:uid="{3740B3C4-9B6F-403B-A802-7B0B813FF4A8}"/>
    <cellStyle name="Percent 3 9 3 9" xfId="12178" xr:uid="{0821A2A9-3197-4095-B889-36A6E4D9B12C}"/>
    <cellStyle name="Percent 3 9 3 9 2" xfId="12179" xr:uid="{55C05CAB-89A8-4067-BC0F-484FF6FFEFBE}"/>
    <cellStyle name="Percent 3 9 4" xfId="5922" xr:uid="{AAEB016F-0C0B-4AF7-95B3-67DBD0214A2E}"/>
    <cellStyle name="Percent 3 9 4 10" xfId="12181" xr:uid="{48A46CA6-FAA2-40B2-B54D-4DAD3F57628D}"/>
    <cellStyle name="Percent 3 9 4 11" xfId="12182" xr:uid="{BB1E38D1-DA58-4770-8A5E-1421B0F6C3DB}"/>
    <cellStyle name="Percent 3 9 4 12" xfId="12180" xr:uid="{172A1572-EFA5-4FCC-B66C-12E636330673}"/>
    <cellStyle name="Percent 3 9 4 2" xfId="12183" xr:uid="{0A66601B-2875-4E1F-A919-BA47677AF57F}"/>
    <cellStyle name="Percent 3 9 4 2 2" xfId="12184" xr:uid="{E68030F3-F370-4B72-AE25-A3B6DACF27FC}"/>
    <cellStyle name="Percent 3 9 4 2 2 2" xfId="12185" xr:uid="{38AE05A3-81BB-4F64-A9B5-747D76E8A140}"/>
    <cellStyle name="Percent 3 9 4 2 3" xfId="12186" xr:uid="{2874428C-1B37-4C0E-B9BB-1EA0CD679225}"/>
    <cellStyle name="Percent 3 9 4 2 3 2" xfId="12187" xr:uid="{3A5E4EA5-3832-4E1D-BE61-8193E896561C}"/>
    <cellStyle name="Percent 3 9 4 2 4" xfId="12188" xr:uid="{65F4C24C-3D72-462A-9F02-BB85EF3EB647}"/>
    <cellStyle name="Percent 3 9 4 2 5" xfId="12189" xr:uid="{94D729EB-A0A0-4D2A-908A-097CEB35866A}"/>
    <cellStyle name="Percent 3 9 4 3" xfId="12190" xr:uid="{76A4C747-C328-46A8-BBB8-8636D048AD9A}"/>
    <cellStyle name="Percent 3 9 4 3 2" xfId="12191" xr:uid="{178A3BED-AC06-4281-9600-0DB3609C58F8}"/>
    <cellStyle name="Percent 3 9 4 3 2 2" xfId="12192" xr:uid="{A338DCCF-47A7-491A-A27C-AAF304129CB4}"/>
    <cellStyle name="Percent 3 9 4 3 3" xfId="12193" xr:uid="{4606AC60-72AC-43B0-87AC-28E550DAD33E}"/>
    <cellStyle name="Percent 3 9 4 3 3 2" xfId="12194" xr:uid="{333A9153-B9D1-48E2-A851-9C040DD5E6D2}"/>
    <cellStyle name="Percent 3 9 4 3 4" xfId="12195" xr:uid="{5B088D74-232E-4BF6-B9DE-AF71B5AE4443}"/>
    <cellStyle name="Percent 3 9 4 4" xfId="12196" xr:uid="{649C1BC7-FD00-41BC-BAD5-1A09E61C335E}"/>
    <cellStyle name="Percent 3 9 4 4 2" xfId="12197" xr:uid="{94DFD522-DC43-4F1B-8762-6EB0A74BE5B7}"/>
    <cellStyle name="Percent 3 9 4 4 2 2" xfId="12198" xr:uid="{9C916A6D-694C-4C14-9551-D266DE392C46}"/>
    <cellStyle name="Percent 3 9 4 4 3" xfId="12199" xr:uid="{F4CDA95A-5901-4626-A0C3-C1CD09FD57D9}"/>
    <cellStyle name="Percent 3 9 4 4 3 2" xfId="12200" xr:uid="{F2E4C41F-6301-4FC0-BF75-DC2CE8D108A7}"/>
    <cellStyle name="Percent 3 9 4 4 4" xfId="12201" xr:uid="{2BE270F9-8DF0-4722-8AB4-C653B04008F5}"/>
    <cellStyle name="Percent 3 9 4 5" xfId="12202" xr:uid="{0CA16D18-DB79-4131-8FA6-94B2DD1457CE}"/>
    <cellStyle name="Percent 3 9 4 5 2" xfId="12203" xr:uid="{9C7580CC-59D6-4477-9A0B-3A19EE9768ED}"/>
    <cellStyle name="Percent 3 9 4 5 2 2" xfId="12204" xr:uid="{9CDF1497-6423-4F69-B034-19264C65B376}"/>
    <cellStyle name="Percent 3 9 4 5 3" xfId="12205" xr:uid="{C16B6240-75E7-4B82-9EAD-89ADF1D3A5C9}"/>
    <cellStyle name="Percent 3 9 4 5 3 2" xfId="12206" xr:uid="{8A3256FB-5CB8-40B0-8174-6D4C887C8047}"/>
    <cellStyle name="Percent 3 9 4 5 4" xfId="12207" xr:uid="{E69054F8-E8FE-4197-A665-0CE2A8987663}"/>
    <cellStyle name="Percent 3 9 4 5 4 2" xfId="12208" xr:uid="{DD8D39BF-E3E7-4264-A771-A819D6A2C0A4}"/>
    <cellStyle name="Percent 3 9 4 5 5" xfId="12209" xr:uid="{C77BEDEE-8E35-4471-90B7-601579867FBB}"/>
    <cellStyle name="Percent 3 9 4 6" xfId="12210" xr:uid="{516BB33B-14DD-427D-9E15-07DF69730E3E}"/>
    <cellStyle name="Percent 3 9 4 6 2" xfId="12211" xr:uid="{7C47DC66-63AB-4B84-BF3F-D8F9AAEA98DD}"/>
    <cellStyle name="Percent 3 9 4 6 2 2" xfId="12212" xr:uid="{2275457E-DCEC-446C-BB01-50E99C960457}"/>
    <cellStyle name="Percent 3 9 4 6 3" xfId="12213" xr:uid="{D5B85DB0-302A-4269-ABC9-AE5225F6CCEF}"/>
    <cellStyle name="Percent 3 9 4 6 3 2" xfId="12214" xr:uid="{69770677-D413-4928-A815-363069484A99}"/>
    <cellStyle name="Percent 3 9 4 6 4" xfId="12215" xr:uid="{59DD5A5F-28F4-4101-9261-C31873C7026A}"/>
    <cellStyle name="Percent 3 9 4 7" xfId="12216" xr:uid="{F2B01292-AB42-4F21-9274-AD37CC4C2AFB}"/>
    <cellStyle name="Percent 3 9 4 7 2" xfId="12217" xr:uid="{047E64F6-205F-441B-A314-39F05A117F54}"/>
    <cellStyle name="Percent 3 9 4 8" xfId="12218" xr:uid="{FEA2FAD3-15C5-416D-BC85-EF1685BC04BA}"/>
    <cellStyle name="Percent 3 9 4 8 2" xfId="12219" xr:uid="{BE6CB7AE-6B37-4A02-A86B-F95DFFEEAF12}"/>
    <cellStyle name="Percent 3 9 4 9" xfId="12220" xr:uid="{5B710088-64CB-466F-A684-154265837165}"/>
    <cellStyle name="Percent 3 9 4 9 2" xfId="12221" xr:uid="{E63EADDD-9A42-4A56-9D5A-E94F68989864}"/>
    <cellStyle name="Percent 3 9 5" xfId="5923" xr:uid="{EC653E6C-DEE7-42F8-8C08-0576D5FBF78C}"/>
    <cellStyle name="Percent 3 9 5 10" xfId="12223" xr:uid="{62DD1CE4-3DB4-4F71-A172-367055B7B92D}"/>
    <cellStyle name="Percent 3 9 5 11" xfId="12224" xr:uid="{FF0DC9FD-CFEC-4E48-89D3-6DB3807DF54E}"/>
    <cellStyle name="Percent 3 9 5 12" xfId="12222" xr:uid="{262FCED9-5481-47AA-9C25-30E7DD20A816}"/>
    <cellStyle name="Percent 3 9 5 2" xfId="12225" xr:uid="{FA15B8DF-0962-497A-828C-F23EA6C854A2}"/>
    <cellStyle name="Percent 3 9 5 2 2" xfId="12226" xr:uid="{019D79AE-649C-40C3-AA10-9E637E9E238E}"/>
    <cellStyle name="Percent 3 9 5 2 2 2" xfId="12227" xr:uid="{27F5FA7B-6ACD-42C5-9D5D-2BC3299F765F}"/>
    <cellStyle name="Percent 3 9 5 2 3" xfId="12228" xr:uid="{600B122B-8F22-4899-9B8C-207453DE90E8}"/>
    <cellStyle name="Percent 3 9 5 2 3 2" xfId="12229" xr:uid="{AD19C91E-AB40-4582-A26E-8A15881B89E6}"/>
    <cellStyle name="Percent 3 9 5 2 4" xfId="12230" xr:uid="{92D8A899-6BB9-42C8-877E-6DD630945015}"/>
    <cellStyle name="Percent 3 9 5 2 5" xfId="12231" xr:uid="{0565151C-48FF-464C-90A5-FE952D8F6240}"/>
    <cellStyle name="Percent 3 9 5 3" xfId="12232" xr:uid="{B787A4E4-9323-4116-BECE-4A21508A1D2C}"/>
    <cellStyle name="Percent 3 9 5 3 2" xfId="12233" xr:uid="{B3AD816B-E913-4F08-B477-FD85B4BE7F69}"/>
    <cellStyle name="Percent 3 9 5 3 2 2" xfId="12234" xr:uid="{8DB1C12E-7AA0-4A9A-B6AB-470F4830EB22}"/>
    <cellStyle name="Percent 3 9 5 3 3" xfId="12235" xr:uid="{7FE12D61-527F-4F4F-BEF6-D85BA3E1AB7C}"/>
    <cellStyle name="Percent 3 9 5 3 3 2" xfId="12236" xr:uid="{7E4D42D7-CC1E-46F0-9F56-8449546AEA6A}"/>
    <cellStyle name="Percent 3 9 5 3 4" xfId="12237" xr:uid="{CE485CE5-C05C-447E-A4EE-18D269281F01}"/>
    <cellStyle name="Percent 3 9 5 4" xfId="12238" xr:uid="{9F6DD7B5-FD8C-4929-9912-ABD86E0E2E5F}"/>
    <cellStyle name="Percent 3 9 5 4 2" xfId="12239" xr:uid="{EE47F660-E493-41AC-9392-15D441F708AE}"/>
    <cellStyle name="Percent 3 9 5 4 2 2" xfId="12240" xr:uid="{11ADDE80-D3C3-4FB5-9E3B-131CFC21254B}"/>
    <cellStyle name="Percent 3 9 5 4 3" xfId="12241" xr:uid="{79179835-B2BB-43AD-A112-CADEE1BC10BB}"/>
    <cellStyle name="Percent 3 9 5 4 3 2" xfId="12242" xr:uid="{C618D98E-53CA-4857-85FB-77486E51FA16}"/>
    <cellStyle name="Percent 3 9 5 4 4" xfId="12243" xr:uid="{01AA0352-CD85-4CD2-A494-7016770F6988}"/>
    <cellStyle name="Percent 3 9 5 5" xfId="12244" xr:uid="{FE37D020-115F-4AD0-9C00-114FD0F49238}"/>
    <cellStyle name="Percent 3 9 5 5 2" xfId="12245" xr:uid="{CFE76FE8-8C88-47DD-87DA-D2A3AB6EE2FD}"/>
    <cellStyle name="Percent 3 9 5 5 2 2" xfId="12246" xr:uid="{46865338-3489-418E-A82D-8D9F748D9D58}"/>
    <cellStyle name="Percent 3 9 5 5 3" xfId="12247" xr:uid="{974BBC96-274D-416F-8A1A-C81202FB1CC0}"/>
    <cellStyle name="Percent 3 9 5 5 3 2" xfId="12248" xr:uid="{BA6879F4-675A-4EE4-9EEA-9C5F8CCF9845}"/>
    <cellStyle name="Percent 3 9 5 5 4" xfId="12249" xr:uid="{9C25F2B8-9325-44ED-BD95-44E0698EF628}"/>
    <cellStyle name="Percent 3 9 5 5 4 2" xfId="12250" xr:uid="{56A81D15-0EE5-4F90-9101-CED23764AF0C}"/>
    <cellStyle name="Percent 3 9 5 5 5" xfId="12251" xr:uid="{4EC0A175-C893-46B4-9354-1BC0789D8A09}"/>
    <cellStyle name="Percent 3 9 5 6" xfId="12252" xr:uid="{5C7D137F-B428-4FA0-8B0C-5CB0168FC7C2}"/>
    <cellStyle name="Percent 3 9 5 6 2" xfId="12253" xr:uid="{58F0FFAE-801D-410B-A3A6-E8542E9C05B9}"/>
    <cellStyle name="Percent 3 9 5 6 2 2" xfId="12254" xr:uid="{115D13BB-1A6F-44EC-B4EC-5EECC845DBF3}"/>
    <cellStyle name="Percent 3 9 5 6 3" xfId="12255" xr:uid="{650FABAE-870D-43E0-A188-4D27FA1F452F}"/>
    <cellStyle name="Percent 3 9 5 6 3 2" xfId="12256" xr:uid="{4EC5AAB8-13B3-4971-9D7C-996B4B813C80}"/>
    <cellStyle name="Percent 3 9 5 6 4" xfId="12257" xr:uid="{94755934-8F8A-4CAC-9F35-8E30FD057322}"/>
    <cellStyle name="Percent 3 9 5 7" xfId="12258" xr:uid="{FACF2FA6-8161-4B04-A518-7271CE731691}"/>
    <cellStyle name="Percent 3 9 5 7 2" xfId="12259" xr:uid="{1A24DF41-19E7-4075-BDA9-5F5875E23190}"/>
    <cellStyle name="Percent 3 9 5 8" xfId="12260" xr:uid="{3F9FEF09-9EE9-4890-A8D4-884FBA1FF5A8}"/>
    <cellStyle name="Percent 3 9 5 8 2" xfId="12261" xr:uid="{89478879-767C-47E6-BD1F-FA03DE4C93D3}"/>
    <cellStyle name="Percent 3 9 5 9" xfId="12262" xr:uid="{7FBCFD97-7B3F-400D-A8DE-470A1F1A323D}"/>
    <cellStyle name="Percent 3 9 5 9 2" xfId="12263" xr:uid="{4E2759AA-F748-498D-9842-2013A02D4E6E}"/>
    <cellStyle name="Percent 3 9 6" xfId="5924" xr:uid="{D93C8690-FA41-4529-81AF-BF7A72D438BD}"/>
    <cellStyle name="Percent 3 9 6 10" xfId="12265" xr:uid="{1BA425D3-CA30-4F1E-9350-A54FB950BBC0}"/>
    <cellStyle name="Percent 3 9 6 11" xfId="12266" xr:uid="{9CD4554E-3F0A-400E-87EB-4BFD8985FE02}"/>
    <cellStyle name="Percent 3 9 6 12" xfId="12264" xr:uid="{2F7685F3-B668-43A1-9815-42C2EB631FB5}"/>
    <cellStyle name="Percent 3 9 6 2" xfId="12267" xr:uid="{2C7D767F-E7DE-48D7-A650-608D3A81868B}"/>
    <cellStyle name="Percent 3 9 6 2 2" xfId="12268" xr:uid="{17B820F3-7C28-45F5-AB73-B267926CB184}"/>
    <cellStyle name="Percent 3 9 6 2 2 2" xfId="12269" xr:uid="{BDCBBA6C-1709-4204-A275-2D08E53FBCE0}"/>
    <cellStyle name="Percent 3 9 6 2 3" xfId="12270" xr:uid="{78DA2A9F-9907-48AB-9DB0-737E70AD967A}"/>
    <cellStyle name="Percent 3 9 6 2 3 2" xfId="12271" xr:uid="{D7E0EAE6-9268-486A-993A-A1AEEBBC193E}"/>
    <cellStyle name="Percent 3 9 6 2 4" xfId="12272" xr:uid="{322BDE83-131D-4B8E-A630-798049DEC079}"/>
    <cellStyle name="Percent 3 9 6 2 5" xfId="12273" xr:uid="{1F043375-2B10-4B33-A08C-BBA31AE4C844}"/>
    <cellStyle name="Percent 3 9 6 3" xfId="12274" xr:uid="{D17B77E6-0BDB-46CC-B798-85B45D58EA37}"/>
    <cellStyle name="Percent 3 9 6 3 2" xfId="12275" xr:uid="{2B3B060F-0DF4-40DE-BF6F-7BF3C1057780}"/>
    <cellStyle name="Percent 3 9 6 3 2 2" xfId="12276" xr:uid="{53B0E065-2CD3-46DC-967A-8538FC92C3EB}"/>
    <cellStyle name="Percent 3 9 6 3 3" xfId="12277" xr:uid="{46D2DA80-ADA3-4044-BA8E-E1A8EADF7F03}"/>
    <cellStyle name="Percent 3 9 6 3 3 2" xfId="12278" xr:uid="{58B16131-F300-46F3-B969-99B7E9010E78}"/>
    <cellStyle name="Percent 3 9 6 3 4" xfId="12279" xr:uid="{DB8C2606-D88F-44B0-A4C1-29D216DE72A5}"/>
    <cellStyle name="Percent 3 9 6 4" xfId="12280" xr:uid="{1015ADED-F833-40F7-B39C-1704EDF93137}"/>
    <cellStyle name="Percent 3 9 6 4 2" xfId="12281" xr:uid="{CC7DB127-C4AF-48CF-8A8C-9B207A5EC3D0}"/>
    <cellStyle name="Percent 3 9 6 4 2 2" xfId="12282" xr:uid="{219EC667-4648-4336-BB47-230C44E78759}"/>
    <cellStyle name="Percent 3 9 6 4 3" xfId="12283" xr:uid="{592C882E-91FF-40FA-AFAC-BD4E36AD38E6}"/>
    <cellStyle name="Percent 3 9 6 4 3 2" xfId="12284" xr:uid="{00F7B575-48BD-4C6E-AEC6-A266EB0E56E1}"/>
    <cellStyle name="Percent 3 9 6 4 4" xfId="12285" xr:uid="{3D84E515-C2C4-4053-A718-F485E0AC8FEF}"/>
    <cellStyle name="Percent 3 9 6 5" xfId="12286" xr:uid="{D5C10107-4AC5-407E-9AC7-6E5C128B88FB}"/>
    <cellStyle name="Percent 3 9 6 5 2" xfId="12287" xr:uid="{E66DB1AB-1D71-49A9-90BB-41692F16C6AD}"/>
    <cellStyle name="Percent 3 9 6 5 2 2" xfId="12288" xr:uid="{DC465CEA-FD76-4458-94F7-03C21B0C4F80}"/>
    <cellStyle name="Percent 3 9 6 5 3" xfId="12289" xr:uid="{34F6A5E2-56CA-409B-B4C4-9F66F633B814}"/>
    <cellStyle name="Percent 3 9 6 5 3 2" xfId="12290" xr:uid="{394E1C1E-E607-403B-AE04-459C0164FFDA}"/>
    <cellStyle name="Percent 3 9 6 5 4" xfId="12291" xr:uid="{8A7D0BB0-9FD4-42D4-A67E-26098C09B4A2}"/>
    <cellStyle name="Percent 3 9 6 5 4 2" xfId="12292" xr:uid="{D4E71039-3C9E-4A89-B2A7-196836BCF130}"/>
    <cellStyle name="Percent 3 9 6 5 5" xfId="12293" xr:uid="{DB5282AF-4838-47C5-A4D4-56348181F6BD}"/>
    <cellStyle name="Percent 3 9 6 6" xfId="12294" xr:uid="{954B20CE-044E-4B1B-9A9E-D2B5F4468FA3}"/>
    <cellStyle name="Percent 3 9 6 6 2" xfId="12295" xr:uid="{1F5F2DCF-7D5F-44B0-9ED2-3FF571C2F9E1}"/>
    <cellStyle name="Percent 3 9 6 6 2 2" xfId="12296" xr:uid="{6DADE0D8-E055-48D2-A650-3F04162DCD7D}"/>
    <cellStyle name="Percent 3 9 6 6 3" xfId="12297" xr:uid="{4342F396-8041-4808-B904-51A5DB78EE0F}"/>
    <cellStyle name="Percent 3 9 6 6 3 2" xfId="12298" xr:uid="{2F967153-7286-4C62-8EB3-72D4D994D309}"/>
    <cellStyle name="Percent 3 9 6 6 4" xfId="12299" xr:uid="{003ADD16-89B2-4B11-ABFF-22C83ED5C7A7}"/>
    <cellStyle name="Percent 3 9 6 7" xfId="12300" xr:uid="{E041AE77-A935-415D-B795-1D2841D2A0DB}"/>
    <cellStyle name="Percent 3 9 6 7 2" xfId="12301" xr:uid="{C3DDA848-C938-4851-A490-C9E00FEFC250}"/>
    <cellStyle name="Percent 3 9 6 8" xfId="12302" xr:uid="{701B514F-1776-4845-B8A4-638BCA0EC832}"/>
    <cellStyle name="Percent 3 9 6 8 2" xfId="12303" xr:uid="{78C58041-90EC-4D11-83A3-A7DC19CD78A9}"/>
    <cellStyle name="Percent 3 9 6 9" xfId="12304" xr:uid="{4B452E28-D1C3-49BB-917E-E232CFBA7DFA}"/>
    <cellStyle name="Percent 3 9 6 9 2" xfId="12305" xr:uid="{E266E2F1-5510-4BFB-BCCA-294848A4DD67}"/>
    <cellStyle name="Percent 3 9 7" xfId="5925" xr:uid="{E88635F6-89EE-4271-887C-3066D8DA0F42}"/>
    <cellStyle name="Percent 3 9 7 10" xfId="12307" xr:uid="{04E872AC-D181-45F9-8F8A-AA28CBBE320E}"/>
    <cellStyle name="Percent 3 9 7 11" xfId="12308" xr:uid="{D55118A9-83B3-4EA4-B81C-29D6C6B80D70}"/>
    <cellStyle name="Percent 3 9 7 12" xfId="12306" xr:uid="{4B3FF60C-7CA3-41E1-9FE1-68627D46A469}"/>
    <cellStyle name="Percent 3 9 7 2" xfId="12309" xr:uid="{CD7E3BDF-686D-4E32-A4FF-24ED24A1B789}"/>
    <cellStyle name="Percent 3 9 7 2 2" xfId="12310" xr:uid="{593227BE-DCC1-42AB-9693-601366B972C4}"/>
    <cellStyle name="Percent 3 9 7 2 2 2" xfId="12311" xr:uid="{40B2B280-DF19-47CA-8370-3B9083325489}"/>
    <cellStyle name="Percent 3 9 7 2 3" xfId="12312" xr:uid="{80541131-9DE0-4589-A9CA-23602114F727}"/>
    <cellStyle name="Percent 3 9 7 2 3 2" xfId="12313" xr:uid="{DFEBDE84-C58C-45C5-9A51-AF54CCF35AFF}"/>
    <cellStyle name="Percent 3 9 7 2 4" xfId="12314" xr:uid="{AE1A6B5E-6471-4ADF-AE63-9FBCFBBA6F4D}"/>
    <cellStyle name="Percent 3 9 7 2 5" xfId="12315" xr:uid="{4CDC4BBE-650A-45A1-85CD-1C07801A81F5}"/>
    <cellStyle name="Percent 3 9 7 3" xfId="12316" xr:uid="{006DC19E-CE86-4267-84CB-EC2C3FC1F5A4}"/>
    <cellStyle name="Percent 3 9 7 3 2" xfId="12317" xr:uid="{A9FC0C74-D933-4847-8BFD-C3A9544BF940}"/>
    <cellStyle name="Percent 3 9 7 3 2 2" xfId="12318" xr:uid="{734FB26C-4ACD-4937-B0AA-0B12F673F6EB}"/>
    <cellStyle name="Percent 3 9 7 3 3" xfId="12319" xr:uid="{B4C956BC-9DB1-4707-A1CA-49D234DBC211}"/>
    <cellStyle name="Percent 3 9 7 3 3 2" xfId="12320" xr:uid="{FD77402E-0A85-4DEF-94CA-3157BE37E138}"/>
    <cellStyle name="Percent 3 9 7 3 4" xfId="12321" xr:uid="{E05C76C1-C42C-4602-B5ED-C64AF4064CB5}"/>
    <cellStyle name="Percent 3 9 7 4" xfId="12322" xr:uid="{DC452569-70A9-47DD-A2A8-888AA7A6716F}"/>
    <cellStyle name="Percent 3 9 7 4 2" xfId="12323" xr:uid="{07CF6A6E-2267-4F12-AFB5-5B564732AAC2}"/>
    <cellStyle name="Percent 3 9 7 4 2 2" xfId="12324" xr:uid="{8AABDE33-5169-451D-9315-16F9645446B6}"/>
    <cellStyle name="Percent 3 9 7 4 3" xfId="12325" xr:uid="{297385B5-4F23-4E41-88D1-266739D080D9}"/>
    <cellStyle name="Percent 3 9 7 4 3 2" xfId="12326" xr:uid="{654558DB-87D5-4C9B-B0E1-D1ABAA1ACDD2}"/>
    <cellStyle name="Percent 3 9 7 4 4" xfId="12327" xr:uid="{7B449593-10D8-4A71-8939-CB41D3E804C9}"/>
    <cellStyle name="Percent 3 9 7 5" xfId="12328" xr:uid="{833195A4-D7DB-4262-92CE-7344A5BD536C}"/>
    <cellStyle name="Percent 3 9 7 5 2" xfId="12329" xr:uid="{72E08AFC-4276-48CB-8CEC-89E1115A34F7}"/>
    <cellStyle name="Percent 3 9 7 5 2 2" xfId="12330" xr:uid="{3222EFDC-0836-48DB-B949-C073E9E90DDC}"/>
    <cellStyle name="Percent 3 9 7 5 3" xfId="12331" xr:uid="{9BB7BCBC-928C-4D61-86D1-0D587D7CC6AA}"/>
    <cellStyle name="Percent 3 9 7 5 3 2" xfId="12332" xr:uid="{A4007CFB-C9B8-478E-BAD5-4C4F2C532C99}"/>
    <cellStyle name="Percent 3 9 7 5 4" xfId="12333" xr:uid="{71BBA09F-6C1D-4861-90C7-6D0B392E396E}"/>
    <cellStyle name="Percent 3 9 7 5 4 2" xfId="12334" xr:uid="{BC7DA1BC-6765-4DB0-AC25-780ACD5A484B}"/>
    <cellStyle name="Percent 3 9 7 5 5" xfId="12335" xr:uid="{46251685-27FB-4AC1-ADEE-7E9297E05C37}"/>
    <cellStyle name="Percent 3 9 7 6" xfId="12336" xr:uid="{0C74AE45-EAD4-4002-A493-8CFA03223349}"/>
    <cellStyle name="Percent 3 9 7 6 2" xfId="12337" xr:uid="{FFF783A2-3991-457B-9722-C60554463BAB}"/>
    <cellStyle name="Percent 3 9 7 6 2 2" xfId="12338" xr:uid="{BEF6890B-4787-4208-879D-590AF308CCFC}"/>
    <cellStyle name="Percent 3 9 7 6 3" xfId="12339" xr:uid="{40838233-7714-44CD-B615-FFFF74BB2185}"/>
    <cellStyle name="Percent 3 9 7 6 3 2" xfId="12340" xr:uid="{F9708DE0-B373-491F-AE06-BD54E39CBEC4}"/>
    <cellStyle name="Percent 3 9 7 6 4" xfId="12341" xr:uid="{0AD13E62-1AB7-4F8D-94A2-C78BED8C9D7C}"/>
    <cellStyle name="Percent 3 9 7 7" xfId="12342" xr:uid="{150BDD0F-3895-4B29-8ABC-1576E5731099}"/>
    <cellStyle name="Percent 3 9 7 7 2" xfId="12343" xr:uid="{44C9FA25-F973-4858-A4B2-BBDFCD9A63BC}"/>
    <cellStyle name="Percent 3 9 7 8" xfId="12344" xr:uid="{B8167F47-2083-4C3C-A8C9-C83AB59E7C8A}"/>
    <cellStyle name="Percent 3 9 7 8 2" xfId="12345" xr:uid="{D3B5FBD5-EDE5-4142-A2A7-B43CE1D22218}"/>
    <cellStyle name="Percent 3 9 7 9" xfId="12346" xr:uid="{CE31486D-D520-4513-93AE-B90083DD3F3C}"/>
    <cellStyle name="Percent 3 9 7 9 2" xfId="12347" xr:uid="{72E44871-1A5E-46A1-95DD-B9A091345105}"/>
    <cellStyle name="Percent 3 9 8" xfId="5926" xr:uid="{C149C4EB-0CC8-40CE-96F1-733E8290F37B}"/>
    <cellStyle name="Percent 3 9 8 10" xfId="12349" xr:uid="{4B7F1DA6-DA4C-4808-9861-930201630C0C}"/>
    <cellStyle name="Percent 3 9 8 11" xfId="12350" xr:uid="{B4E75C02-8F9C-40DC-8F9B-FFE180F666DD}"/>
    <cellStyle name="Percent 3 9 8 12" xfId="12348" xr:uid="{60608ECB-6925-46A6-BCDE-136813D099EA}"/>
    <cellStyle name="Percent 3 9 8 2" xfId="12351" xr:uid="{95B4D2CD-2FFC-491C-B2EA-DAFF53199E95}"/>
    <cellStyle name="Percent 3 9 8 2 2" xfId="12352" xr:uid="{072A4FFC-02EA-4CDA-A46F-5118A595E622}"/>
    <cellStyle name="Percent 3 9 8 2 2 2" xfId="12353" xr:uid="{4B4D0A7E-CA8D-480A-A0CA-49EA674289CE}"/>
    <cellStyle name="Percent 3 9 8 2 3" xfId="12354" xr:uid="{C7736EE6-DFD9-471B-B5D4-7A259724BFE1}"/>
    <cellStyle name="Percent 3 9 8 2 3 2" xfId="12355" xr:uid="{674B8CA9-126C-4BA1-9CD4-BE69A456EDAA}"/>
    <cellStyle name="Percent 3 9 8 2 4" xfId="12356" xr:uid="{032C43BA-0682-4DA4-89CA-5D9784AD5317}"/>
    <cellStyle name="Percent 3 9 8 2 5" xfId="12357" xr:uid="{86642A5B-CACD-42AB-A7AB-C839C34BFF61}"/>
    <cellStyle name="Percent 3 9 8 3" xfId="12358" xr:uid="{BE2F72F4-9C6C-4C76-B688-E885C85FDD8C}"/>
    <cellStyle name="Percent 3 9 8 3 2" xfId="12359" xr:uid="{D98F29B8-C992-4A97-9B8E-60514320EB60}"/>
    <cellStyle name="Percent 3 9 8 3 2 2" xfId="12360" xr:uid="{EC71EFD5-EF88-496D-819C-EF4736B52478}"/>
    <cellStyle name="Percent 3 9 8 3 3" xfId="12361" xr:uid="{35E0906D-3CDC-476E-9E90-BEF15C7A891D}"/>
    <cellStyle name="Percent 3 9 8 3 3 2" xfId="12362" xr:uid="{22CE6AB3-B52C-4C83-A714-76047A4BC489}"/>
    <cellStyle name="Percent 3 9 8 3 4" xfId="12363" xr:uid="{57CDEFF7-7D89-47A0-B73D-90ED880D0A09}"/>
    <cellStyle name="Percent 3 9 8 4" xfId="12364" xr:uid="{F0FA16F4-F33C-4D8D-BFD7-49C65289E488}"/>
    <cellStyle name="Percent 3 9 8 4 2" xfId="12365" xr:uid="{57F4D168-5640-405C-AB7C-86527E0DC025}"/>
    <cellStyle name="Percent 3 9 8 4 2 2" xfId="12366" xr:uid="{20441189-8730-4073-A0BA-9919974617C5}"/>
    <cellStyle name="Percent 3 9 8 4 3" xfId="12367" xr:uid="{5D106703-8A30-444D-8A08-C4A8D1D60B43}"/>
    <cellStyle name="Percent 3 9 8 4 3 2" xfId="12368" xr:uid="{D9FE8163-9D09-404A-91C5-DEC2CE0EED1C}"/>
    <cellStyle name="Percent 3 9 8 4 4" xfId="12369" xr:uid="{C6A8E75C-2877-4AC0-BFEC-88FBD649E526}"/>
    <cellStyle name="Percent 3 9 8 5" xfId="12370" xr:uid="{1F9E1E8A-6CAB-4967-8FD7-2A23B0D75A42}"/>
    <cellStyle name="Percent 3 9 8 5 2" xfId="12371" xr:uid="{1925C6B1-6137-43A2-A003-60CD03B523C5}"/>
    <cellStyle name="Percent 3 9 8 5 2 2" xfId="12372" xr:uid="{0D0513E6-4ABD-440B-9C7B-1163C58192CC}"/>
    <cellStyle name="Percent 3 9 8 5 3" xfId="12373" xr:uid="{2DF2202F-C917-4133-B566-CE0416E31A77}"/>
    <cellStyle name="Percent 3 9 8 5 3 2" xfId="12374" xr:uid="{D2AA4DAB-8A29-47AB-A4EB-8263A7315A3A}"/>
    <cellStyle name="Percent 3 9 8 5 4" xfId="12375" xr:uid="{8815914C-D1C7-4BDB-88E4-A70B8D0F8F93}"/>
    <cellStyle name="Percent 3 9 8 5 4 2" xfId="12376" xr:uid="{0C1F747D-8D6D-4B1B-8224-C1C319355DF0}"/>
    <cellStyle name="Percent 3 9 8 5 5" xfId="12377" xr:uid="{7F4FA947-5B84-446F-8C24-EAF4CD8463CD}"/>
    <cellStyle name="Percent 3 9 8 6" xfId="12378" xr:uid="{188C3EBB-D6DA-4FD7-A564-4791F9C33F89}"/>
    <cellStyle name="Percent 3 9 8 6 2" xfId="12379" xr:uid="{CFF01F27-652F-4326-B24D-409E95365694}"/>
    <cellStyle name="Percent 3 9 8 6 2 2" xfId="12380" xr:uid="{6C6930A6-98F7-4B3B-96AC-76376B35A534}"/>
    <cellStyle name="Percent 3 9 8 6 3" xfId="12381" xr:uid="{2A523DD4-3B45-4869-9110-3A17F2FD3347}"/>
    <cellStyle name="Percent 3 9 8 6 3 2" xfId="12382" xr:uid="{43E5FB84-F5FB-423E-9B28-203297912DA0}"/>
    <cellStyle name="Percent 3 9 8 6 4" xfId="12383" xr:uid="{1B5F647C-C1FB-4FF6-973B-13C8AF95FD51}"/>
    <cellStyle name="Percent 3 9 8 7" xfId="12384" xr:uid="{9B9E68A3-CD90-45BE-96A3-0FC73E0E8BDB}"/>
    <cellStyle name="Percent 3 9 8 7 2" xfId="12385" xr:uid="{FBDDA02D-B6C7-482A-8BC7-8869BFD8E275}"/>
    <cellStyle name="Percent 3 9 8 8" xfId="12386" xr:uid="{2BD7C176-D975-4CB6-8694-5F54437D6890}"/>
    <cellStyle name="Percent 3 9 8 8 2" xfId="12387" xr:uid="{1B7EF1E4-60CA-4795-9DC0-72380AB9708D}"/>
    <cellStyle name="Percent 3 9 8 9" xfId="12388" xr:uid="{143BB49F-E988-4A02-A3DE-0A35AF09E182}"/>
    <cellStyle name="Percent 3 9 8 9 2" xfId="12389" xr:uid="{FBCC70FA-17C0-4D60-978E-FE437F1CC0D5}"/>
    <cellStyle name="Percent 3 9 9" xfId="5927" xr:uid="{E30C9C7B-CDD8-494B-A4A3-688D338F6CF3}"/>
    <cellStyle name="Percent 3 9 9 10" xfId="12391" xr:uid="{3183CFAC-9D87-4E9E-90B3-32390C56F963}"/>
    <cellStyle name="Percent 3 9 9 11" xfId="12392" xr:uid="{81786E23-4A1A-44AD-BC31-820042F8EE48}"/>
    <cellStyle name="Percent 3 9 9 12" xfId="12390" xr:uid="{FAC1AE5B-6B44-44B1-93D2-866FC9A7390C}"/>
    <cellStyle name="Percent 3 9 9 2" xfId="12393" xr:uid="{10C958E7-48B8-40DC-A0E5-10C40FC68037}"/>
    <cellStyle name="Percent 3 9 9 2 2" xfId="12394" xr:uid="{40EDD958-5808-4606-B581-1DE76B6485DC}"/>
    <cellStyle name="Percent 3 9 9 2 2 2" xfId="12395" xr:uid="{D0A9AA6B-F9CC-44AD-8F7C-F7EBF3F0B999}"/>
    <cellStyle name="Percent 3 9 9 2 3" xfId="12396" xr:uid="{BBA6636A-5C28-49D6-8AA5-44E48F664AC8}"/>
    <cellStyle name="Percent 3 9 9 2 3 2" xfId="12397" xr:uid="{E787453A-68AA-4BF0-B643-76D12FFF7A13}"/>
    <cellStyle name="Percent 3 9 9 2 4" xfId="12398" xr:uid="{1F1A3BA3-623E-4C16-B04B-35B9C7A600FD}"/>
    <cellStyle name="Percent 3 9 9 2 5" xfId="12399" xr:uid="{DC20E6FC-5486-4B64-96AC-2B43EECAC203}"/>
    <cellStyle name="Percent 3 9 9 3" xfId="12400" xr:uid="{4FBA76E1-BB9D-40D0-99BC-99911D5D57DD}"/>
    <cellStyle name="Percent 3 9 9 3 2" xfId="12401" xr:uid="{B5CD73CD-34EA-4E41-A55D-D977413D7B97}"/>
    <cellStyle name="Percent 3 9 9 3 2 2" xfId="12402" xr:uid="{31C75152-29B1-4F8B-801E-2D5A11C297C4}"/>
    <cellStyle name="Percent 3 9 9 3 3" xfId="12403" xr:uid="{A30A8F93-0B97-4646-B558-31785B5E232C}"/>
    <cellStyle name="Percent 3 9 9 3 3 2" xfId="12404" xr:uid="{389BF012-03F0-43E6-BF2B-37DCC7837F78}"/>
    <cellStyle name="Percent 3 9 9 3 4" xfId="12405" xr:uid="{93BBEB69-2147-4ECA-8790-9EE391EAD5DF}"/>
    <cellStyle name="Percent 3 9 9 4" xfId="12406" xr:uid="{E01232FB-8925-436B-89C1-D750F1F16522}"/>
    <cellStyle name="Percent 3 9 9 4 2" xfId="12407" xr:uid="{45B2730E-480D-472B-8572-4734D094D5CF}"/>
    <cellStyle name="Percent 3 9 9 4 2 2" xfId="12408" xr:uid="{F5A2E870-87D1-49BA-B5BA-82540CF5A876}"/>
    <cellStyle name="Percent 3 9 9 4 3" xfId="12409" xr:uid="{695893C8-B33A-4912-99C2-E4EAEA2AA9A1}"/>
    <cellStyle name="Percent 3 9 9 4 3 2" xfId="12410" xr:uid="{311BD953-D0BC-4B7B-8DA4-25F07331E003}"/>
    <cellStyle name="Percent 3 9 9 4 4" xfId="12411" xr:uid="{127371D9-7D4B-4BD3-B235-A185484B607E}"/>
    <cellStyle name="Percent 3 9 9 5" xfId="12412" xr:uid="{61356BE0-7E23-4750-BB96-88BE0B452315}"/>
    <cellStyle name="Percent 3 9 9 5 2" xfId="12413" xr:uid="{07287E8D-8D02-4775-8051-57DBB3A3DEF2}"/>
    <cellStyle name="Percent 3 9 9 5 2 2" xfId="12414" xr:uid="{2BE6EBE7-5491-4AEE-B556-04FC56A03897}"/>
    <cellStyle name="Percent 3 9 9 5 3" xfId="12415" xr:uid="{D014FC21-49E3-4046-85ED-00BD25195EE1}"/>
    <cellStyle name="Percent 3 9 9 5 3 2" xfId="12416" xr:uid="{903877E9-82AC-4750-9909-9914F66AB80A}"/>
    <cellStyle name="Percent 3 9 9 5 4" xfId="12417" xr:uid="{34A436EC-2FAE-4EF4-98BA-DA1384A26AF0}"/>
    <cellStyle name="Percent 3 9 9 5 4 2" xfId="12418" xr:uid="{4C163C66-7490-42B7-AC80-FFF08FB351E0}"/>
    <cellStyle name="Percent 3 9 9 5 5" xfId="12419" xr:uid="{34EAF416-F05B-4BEF-9E7E-5951B03BC1B8}"/>
    <cellStyle name="Percent 3 9 9 6" xfId="12420" xr:uid="{A81A4570-E9B5-4A54-8178-2CBE2E8BE4A4}"/>
    <cellStyle name="Percent 3 9 9 6 2" xfId="12421" xr:uid="{0FAEF819-DFD3-4EC9-BD2B-A8C815D67F58}"/>
    <cellStyle name="Percent 3 9 9 6 2 2" xfId="12422" xr:uid="{088E45C5-432C-4B3D-89D5-2D23162B8583}"/>
    <cellStyle name="Percent 3 9 9 6 3" xfId="12423" xr:uid="{C0ABECDF-E4E9-4C2C-BD51-44AD8FA129D2}"/>
    <cellStyle name="Percent 3 9 9 6 3 2" xfId="12424" xr:uid="{7297FC5E-276A-4E40-9139-FA3C439FC3BC}"/>
    <cellStyle name="Percent 3 9 9 6 4" xfId="12425" xr:uid="{223E1AF2-356F-40E5-A36A-6128976E0451}"/>
    <cellStyle name="Percent 3 9 9 7" xfId="12426" xr:uid="{7586C9A6-C9FA-4FBB-99DD-A6E3024320C7}"/>
    <cellStyle name="Percent 3 9 9 7 2" xfId="12427" xr:uid="{F2AC63EC-4DE7-4F1B-9BA5-BC01DAC2141F}"/>
    <cellStyle name="Percent 3 9 9 8" xfId="12428" xr:uid="{05EED14D-386B-4609-B726-2D2DF71019F0}"/>
    <cellStyle name="Percent 3 9 9 8 2" xfId="12429" xr:uid="{FC34D80E-A903-4585-9123-63B2A4A4FF96}"/>
    <cellStyle name="Percent 3 9 9 9" xfId="12430" xr:uid="{F0B98B16-FE42-4349-B431-7B289C6BD4D2}"/>
    <cellStyle name="Percent 3 9 9 9 2" xfId="12431" xr:uid="{6AFDFF42-5883-4FFE-8FA8-0859ED6C93DB}"/>
    <cellStyle name="Percent 30" xfId="25634" xr:uid="{D1DA0D3D-07BD-4CB4-B7AD-4E1789BDC082}"/>
    <cellStyle name="Percent 31" xfId="5928" xr:uid="{97BDE374-CE42-4657-A9C7-7CC2A5485217}"/>
    <cellStyle name="Percent 31 10" xfId="12433" xr:uid="{C466AF64-250A-4A10-9A7C-2C1B4DA4F265}"/>
    <cellStyle name="Percent 31 11" xfId="12434" xr:uid="{86C88F52-F578-4BE5-8B44-C907876E3D0E}"/>
    <cellStyle name="Percent 31 12" xfId="12432" xr:uid="{DECB7453-9FFC-44C3-8EC7-9CA2B02F65C0}"/>
    <cellStyle name="Percent 31 2" xfId="12435" xr:uid="{82A9A7CB-F7D1-4991-B5A9-9BD3B40D1785}"/>
    <cellStyle name="Percent 31 2 2" xfId="12436" xr:uid="{309AC7BC-981F-413F-A4EE-14FE69A23ABE}"/>
    <cellStyle name="Percent 31 2 2 2" xfId="12437" xr:uid="{BC58E75C-1EB4-4274-9FFD-179EB39DF037}"/>
    <cellStyle name="Percent 31 2 3" xfId="12438" xr:uid="{7A0588B9-2F48-4272-8F53-738A342FCF4C}"/>
    <cellStyle name="Percent 31 2 3 2" xfId="12439" xr:uid="{47CAE9A6-885D-4E55-B97C-55ED0ABA08DD}"/>
    <cellStyle name="Percent 31 2 4" xfId="12440" xr:uid="{30CA828E-FFCF-475B-820A-05CFB2C25C1F}"/>
    <cellStyle name="Percent 31 2 5" xfId="12441" xr:uid="{418464CF-DEB2-4C3A-BAE8-10B11106F05D}"/>
    <cellStyle name="Percent 31 3" xfId="12442" xr:uid="{D4806947-2ABA-4BF3-B599-88860F7B5413}"/>
    <cellStyle name="Percent 31 3 2" xfId="12443" xr:uid="{3386A5A2-112A-4566-96F9-4F9E1CA6877A}"/>
    <cellStyle name="Percent 31 3 2 2" xfId="12444" xr:uid="{D648B33C-9F0A-4516-AFDE-CD3EDEF5C91C}"/>
    <cellStyle name="Percent 31 3 3" xfId="12445" xr:uid="{D722D127-F078-4AAD-92EE-DC5B701246A1}"/>
    <cellStyle name="Percent 31 3 3 2" xfId="12446" xr:uid="{6AB4933E-306E-4567-8E41-25C3D507507B}"/>
    <cellStyle name="Percent 31 3 4" xfId="12447" xr:uid="{94C78CD1-27E9-4B8E-800A-32C6F4F084B8}"/>
    <cellStyle name="Percent 31 4" xfId="12448" xr:uid="{A4720672-F79F-4FF2-94BA-91B432D92415}"/>
    <cellStyle name="Percent 31 4 2" xfId="12449" xr:uid="{A396C751-8611-4D55-BED6-4F71E54D083D}"/>
    <cellStyle name="Percent 31 4 2 2" xfId="12450" xr:uid="{CB079C2C-C609-4405-B45F-5794DD2B60AC}"/>
    <cellStyle name="Percent 31 4 3" xfId="12451" xr:uid="{BF57FF34-094C-4020-ACA2-725E5EF77178}"/>
    <cellStyle name="Percent 31 4 3 2" xfId="12452" xr:uid="{14D18C24-E94B-44E4-8132-B200DA3AE6CC}"/>
    <cellStyle name="Percent 31 4 4" xfId="12453" xr:uid="{71B752A9-A979-453D-9D3D-DD7FB0757FC9}"/>
    <cellStyle name="Percent 31 5" xfId="12454" xr:uid="{314F3E56-BE30-471D-BDBA-C480FA50917D}"/>
    <cellStyle name="Percent 31 5 2" xfId="12455" xr:uid="{6336A253-4C09-4A04-B402-9F6673C79AF4}"/>
    <cellStyle name="Percent 31 5 2 2" xfId="12456" xr:uid="{05489E9E-6DAE-417B-88E9-CEC02FFD62B9}"/>
    <cellStyle name="Percent 31 5 3" xfId="12457" xr:uid="{E81EC73E-48BA-4ACB-BD01-FCDFFAFDF102}"/>
    <cellStyle name="Percent 31 5 3 2" xfId="12458" xr:uid="{79A011F6-C182-4966-89FE-29CDA874AEA9}"/>
    <cellStyle name="Percent 31 5 4" xfId="12459" xr:uid="{BF255E97-9489-4E3E-934D-627A0AF930B3}"/>
    <cellStyle name="Percent 31 5 4 2" xfId="12460" xr:uid="{08AF160E-A1B8-4300-8D1E-E90BE7DB360C}"/>
    <cellStyle name="Percent 31 5 5" xfId="12461" xr:uid="{0D7A15A8-9A5E-4271-BC74-0B33753A823D}"/>
    <cellStyle name="Percent 31 6" xfId="12462" xr:uid="{F23FDF73-9437-4ECF-A0B7-F67CF874161D}"/>
    <cellStyle name="Percent 31 6 2" xfId="12463" xr:uid="{DB8D08B3-BB72-44CC-AF59-E51057C137C3}"/>
    <cellStyle name="Percent 31 6 2 2" xfId="12464" xr:uid="{28D05CE0-A1DE-4456-880A-ADA8517A0913}"/>
    <cellStyle name="Percent 31 6 3" xfId="12465" xr:uid="{2682A89B-40BD-4357-947E-145D8D780D30}"/>
    <cellStyle name="Percent 31 6 3 2" xfId="12466" xr:uid="{FD9E4833-6467-4569-8150-9A3B333D7471}"/>
    <cellStyle name="Percent 31 6 4" xfId="12467" xr:uid="{E9BBDE1E-00C5-418F-8059-EE4FB2F51CDB}"/>
    <cellStyle name="Percent 31 7" xfId="12468" xr:uid="{072E3956-00D8-4905-949F-B6A9B232C41C}"/>
    <cellStyle name="Percent 31 7 2" xfId="12469" xr:uid="{A8E95967-8FEE-4A9D-A33C-2AEDD67E1DCC}"/>
    <cellStyle name="Percent 31 8" xfId="12470" xr:uid="{54347519-D971-4B10-9C37-903F05450CB8}"/>
    <cellStyle name="Percent 31 8 2" xfId="12471" xr:uid="{A0A68864-DC0D-455F-822A-5C6E72C0EAE1}"/>
    <cellStyle name="Percent 31 9" xfId="12472" xr:uid="{D68E9E00-8F96-46D7-BC32-D7544A7F8AEC}"/>
    <cellStyle name="Percent 31 9 2" xfId="12473" xr:uid="{DB27E689-B102-47C2-9739-F5F443CBE2CC}"/>
    <cellStyle name="Percent 32" xfId="25589" xr:uid="{0AD8E9BB-5573-4391-A561-83ABEC4758F5}"/>
    <cellStyle name="Percent 33" xfId="25694" xr:uid="{FDA415E3-2DBF-4F94-BB3E-685642CB8503}"/>
    <cellStyle name="Percent 34" xfId="25649" xr:uid="{D840357A-CE1C-4F42-A9F5-8A8AE11A7851}"/>
    <cellStyle name="Percent 35" xfId="3152" xr:uid="{3203CCD7-667E-4E32-AA4C-51BE3475CA36}"/>
    <cellStyle name="Percent 36" xfId="25784" xr:uid="{0A0B3830-91B1-49BC-BFF2-0608ACCFCE8A}"/>
    <cellStyle name="Percent 37" xfId="25787" xr:uid="{DAF179FD-57AE-4AEA-9A2F-39EFDFF4FA7A}"/>
    <cellStyle name="Percent 38" xfId="26498" xr:uid="{3B80FB7D-0C2A-4F7D-82DB-DC829D73EC21}"/>
    <cellStyle name="Percent 39" xfId="27725" xr:uid="{394302D5-4ACD-4E0C-9F1D-0AF7B1E8AA42}"/>
    <cellStyle name="Percent 4" xfId="3063" xr:uid="{8AE50F45-1D70-4B69-95D2-323B1E33FFAE}"/>
    <cellStyle name="Percent 4 10" xfId="5930" xr:uid="{A4DEFA60-5971-41C6-B6F2-BF5C00DA76CD}"/>
    <cellStyle name="Percent 4 10 10" xfId="12476" xr:uid="{90341BBF-CA67-43E6-9464-1415AA2AC876}"/>
    <cellStyle name="Percent 4 10 11" xfId="12477" xr:uid="{1FF1DAFB-14FB-4C35-9E5E-4341961BE65B}"/>
    <cellStyle name="Percent 4 10 12" xfId="12475" xr:uid="{AB5368BD-B89E-4986-AFEB-E71A0E06A52B}"/>
    <cellStyle name="Percent 4 10 2" xfId="12478" xr:uid="{EA55958D-4360-441B-B25E-65AFB4816BCA}"/>
    <cellStyle name="Percent 4 10 2 2" xfId="12479" xr:uid="{EA8B7471-D6B2-4BEE-9412-CA5B0E404F0E}"/>
    <cellStyle name="Percent 4 10 2 2 2" xfId="12480" xr:uid="{F8276D35-1913-4DA8-88A7-7B6535FD577E}"/>
    <cellStyle name="Percent 4 10 2 3" xfId="12481" xr:uid="{6815475F-121E-4272-8BF3-F5A4B515087F}"/>
    <cellStyle name="Percent 4 10 2 3 2" xfId="12482" xr:uid="{5941FA51-716F-4887-8400-C64140AFD662}"/>
    <cellStyle name="Percent 4 10 2 4" xfId="12483" xr:uid="{6776C823-F8EE-44C3-8CBD-73DF507123A2}"/>
    <cellStyle name="Percent 4 10 2 5" xfId="12484" xr:uid="{446E1BB3-0429-4107-AD88-25B35E5BB273}"/>
    <cellStyle name="Percent 4 10 3" xfId="12485" xr:uid="{2545BDD6-7F9A-4114-95C4-69BDA1F953B4}"/>
    <cellStyle name="Percent 4 10 3 2" xfId="12486" xr:uid="{A4FE70F0-14F6-4BC7-9516-F2D86BFEC798}"/>
    <cellStyle name="Percent 4 10 3 2 2" xfId="12487" xr:uid="{662F8225-7983-4B26-9B93-388D81FEBD76}"/>
    <cellStyle name="Percent 4 10 3 3" xfId="12488" xr:uid="{F1077ED5-1098-474A-956C-E01A685ADC43}"/>
    <cellStyle name="Percent 4 10 3 3 2" xfId="12489" xr:uid="{D420A2F3-1082-4412-ACF5-70AF73EC8EF3}"/>
    <cellStyle name="Percent 4 10 3 4" xfId="12490" xr:uid="{1B51A0D9-8572-4486-877A-8F7ECA7B6128}"/>
    <cellStyle name="Percent 4 10 4" xfId="12491" xr:uid="{E7E5380A-078F-480F-B393-69312192F68B}"/>
    <cellStyle name="Percent 4 10 4 2" xfId="12492" xr:uid="{89B2B412-CD3F-4CF7-BCA7-1219BB6A4889}"/>
    <cellStyle name="Percent 4 10 4 2 2" xfId="12493" xr:uid="{00177FCB-C324-4D31-9B80-00769F41A0F0}"/>
    <cellStyle name="Percent 4 10 4 3" xfId="12494" xr:uid="{E0BFB4B3-E1C0-46FA-B13D-A7EDDE6C0D7D}"/>
    <cellStyle name="Percent 4 10 4 3 2" xfId="12495" xr:uid="{DC375ABB-C6A6-4F23-832C-58037DE5ACD2}"/>
    <cellStyle name="Percent 4 10 4 4" xfId="12496" xr:uid="{45FDD7C9-3BBF-4916-B19C-C1DDEE2EE8BB}"/>
    <cellStyle name="Percent 4 10 5" xfId="12497" xr:uid="{C89B803D-972E-4237-B584-73D01B045D18}"/>
    <cellStyle name="Percent 4 10 5 2" xfId="12498" xr:uid="{60350239-8B85-433B-BE63-19AAFEE17D97}"/>
    <cellStyle name="Percent 4 10 5 2 2" xfId="12499" xr:uid="{601EC857-611D-4D30-9577-25A0FAC410F1}"/>
    <cellStyle name="Percent 4 10 5 3" xfId="12500" xr:uid="{28C366C8-F5EE-4EF0-9D17-078C352174C9}"/>
    <cellStyle name="Percent 4 10 5 3 2" xfId="12501" xr:uid="{D4189E11-0C3A-46E8-88A3-B77ADA326854}"/>
    <cellStyle name="Percent 4 10 5 4" xfId="12502" xr:uid="{395AFCD3-4937-4A53-B333-0FF7A1BDE55C}"/>
    <cellStyle name="Percent 4 10 5 4 2" xfId="12503" xr:uid="{6A9163C4-CC04-4480-9406-02433516372D}"/>
    <cellStyle name="Percent 4 10 5 5" xfId="12504" xr:uid="{D45695E6-FB40-4632-A916-62A7B2ACE6BC}"/>
    <cellStyle name="Percent 4 10 6" xfId="12505" xr:uid="{FE4B2D9F-5F6C-42DF-8429-38F1A3124F87}"/>
    <cellStyle name="Percent 4 10 6 2" xfId="12506" xr:uid="{12CB8AA4-06B4-41B3-AE37-F81257C5AB38}"/>
    <cellStyle name="Percent 4 10 6 2 2" xfId="12507" xr:uid="{C1C706DB-AABC-4DDB-942E-5AAFBDE3F2E8}"/>
    <cellStyle name="Percent 4 10 6 3" xfId="12508" xr:uid="{6FE6374E-6A94-44BD-BB54-7F64A3BE745A}"/>
    <cellStyle name="Percent 4 10 6 3 2" xfId="12509" xr:uid="{E37B45D7-822F-48D5-B9C9-E4363CE284DF}"/>
    <cellStyle name="Percent 4 10 6 4" xfId="12510" xr:uid="{10AEC67D-F355-4D7F-BBAE-EE093C4083AF}"/>
    <cellStyle name="Percent 4 10 7" xfId="12511" xr:uid="{B1ECB570-DF12-40F0-9F38-404F703A1AEC}"/>
    <cellStyle name="Percent 4 10 7 2" xfId="12512" xr:uid="{9BA5DFC4-B2D7-4FD1-B911-208ED1EC5196}"/>
    <cellStyle name="Percent 4 10 8" xfId="12513" xr:uid="{7745D938-5310-492F-8764-78DD9EC1DB40}"/>
    <cellStyle name="Percent 4 10 8 2" xfId="12514" xr:uid="{4B7234A6-148F-4D20-949A-F270D1D63CA8}"/>
    <cellStyle name="Percent 4 10 9" xfId="12515" xr:uid="{8700430E-BA27-43D3-B927-10B7D9391E78}"/>
    <cellStyle name="Percent 4 10 9 2" xfId="12516" xr:uid="{FD965CFB-0826-4C15-AF30-BB418CDBABCA}"/>
    <cellStyle name="Percent 4 11" xfId="5931" xr:uid="{E064D5CB-02CD-4986-8833-90E6D7A87F41}"/>
    <cellStyle name="Percent 4 11 10" xfId="12518" xr:uid="{87B27A20-4028-47EF-BF2B-70F8063FD470}"/>
    <cellStyle name="Percent 4 11 11" xfId="12519" xr:uid="{167D9608-F89D-451C-A0B9-2E2F6000EEBB}"/>
    <cellStyle name="Percent 4 11 12" xfId="12517" xr:uid="{EB26219C-CEC8-4783-8761-A29A13A03F68}"/>
    <cellStyle name="Percent 4 11 2" xfId="12520" xr:uid="{01E951E1-273D-47A7-AD5E-F130646681B0}"/>
    <cellStyle name="Percent 4 11 2 2" xfId="12521" xr:uid="{2FE1E39C-D6F6-4A1B-A027-98317B880913}"/>
    <cellStyle name="Percent 4 11 2 2 2" xfId="12522" xr:uid="{E20CA55A-1A99-422B-BE9C-725A451D8AB2}"/>
    <cellStyle name="Percent 4 11 2 3" xfId="12523" xr:uid="{960C2202-776E-4244-88FD-7E11A8536F2E}"/>
    <cellStyle name="Percent 4 11 2 3 2" xfId="12524" xr:uid="{6F58B9D5-6315-40AA-B29B-5ACC59B1ABA2}"/>
    <cellStyle name="Percent 4 11 2 4" xfId="12525" xr:uid="{3A93E05B-33BF-43CF-8B4F-B8A801E9AB46}"/>
    <cellStyle name="Percent 4 11 2 5" xfId="12526" xr:uid="{E3294626-A38C-49AC-9DDB-3BFE76E425D7}"/>
    <cellStyle name="Percent 4 11 3" xfId="12527" xr:uid="{FBDF40AE-675F-4F28-BFCB-B8BE9A7B479A}"/>
    <cellStyle name="Percent 4 11 3 2" xfId="12528" xr:uid="{992532C7-0D7D-49DF-BE5C-F983844FB3CF}"/>
    <cellStyle name="Percent 4 11 3 2 2" xfId="12529" xr:uid="{7C703EBC-0C71-42B2-BF2D-3C16CE7F9385}"/>
    <cellStyle name="Percent 4 11 3 3" xfId="12530" xr:uid="{57E15571-1D7F-429F-98C4-639C24EAA91F}"/>
    <cellStyle name="Percent 4 11 3 3 2" xfId="12531" xr:uid="{852B71D3-F6C8-4FBF-B35C-03117CBDB4FC}"/>
    <cellStyle name="Percent 4 11 3 4" xfId="12532" xr:uid="{8DAE97CB-2E99-49ED-915A-7BAA5A9C73D1}"/>
    <cellStyle name="Percent 4 11 4" xfId="12533" xr:uid="{1ADF9466-3C8D-4933-B039-582EA9DF7081}"/>
    <cellStyle name="Percent 4 11 4 2" xfId="12534" xr:uid="{834A5647-69EB-467A-826C-1C8C0AB30FB1}"/>
    <cellStyle name="Percent 4 11 4 2 2" xfId="12535" xr:uid="{AFF14F2B-8CE1-4EF4-B7A2-2BCBB6BF84E1}"/>
    <cellStyle name="Percent 4 11 4 3" xfId="12536" xr:uid="{343D82DC-EE5B-425D-8828-0C603D121217}"/>
    <cellStyle name="Percent 4 11 4 3 2" xfId="12537" xr:uid="{B3C0C3FF-D272-4A52-969E-79958D522554}"/>
    <cellStyle name="Percent 4 11 4 4" xfId="12538" xr:uid="{6395525D-0537-44D4-BC3A-7AA8D47D7BD7}"/>
    <cellStyle name="Percent 4 11 5" xfId="12539" xr:uid="{14DD631C-E43B-46B7-AE6F-E57C541963C2}"/>
    <cellStyle name="Percent 4 11 5 2" xfId="12540" xr:uid="{F1C319D5-3292-4708-8294-5AE6CDA5AA8E}"/>
    <cellStyle name="Percent 4 11 5 2 2" xfId="12541" xr:uid="{00F410C9-5DAF-44BC-8463-0F84C2F10EE7}"/>
    <cellStyle name="Percent 4 11 5 3" xfId="12542" xr:uid="{EFF68962-5674-4261-844F-CC15B6F21F75}"/>
    <cellStyle name="Percent 4 11 5 3 2" xfId="12543" xr:uid="{255AB1C0-FE66-403D-AE3B-B801858A7A6D}"/>
    <cellStyle name="Percent 4 11 5 4" xfId="12544" xr:uid="{31847E85-D6C8-4C26-A152-8E7ED658635B}"/>
    <cellStyle name="Percent 4 11 5 4 2" xfId="12545" xr:uid="{2DFC422E-D185-4881-BDB0-2E43C35BF844}"/>
    <cellStyle name="Percent 4 11 5 5" xfId="12546" xr:uid="{563658C2-6DF3-45A5-9929-5AF4EF4EFDAB}"/>
    <cellStyle name="Percent 4 11 6" xfId="12547" xr:uid="{1926758D-AC7A-47FC-9E0B-3A5C8C3E7D8E}"/>
    <cellStyle name="Percent 4 11 6 2" xfId="12548" xr:uid="{88407B1C-EBC1-4778-8DCB-02F0D901DDF0}"/>
    <cellStyle name="Percent 4 11 6 2 2" xfId="12549" xr:uid="{3053A55C-0D4B-4522-8E2F-BD0494268BEE}"/>
    <cellStyle name="Percent 4 11 6 3" xfId="12550" xr:uid="{CD52AF65-82ED-4F50-90EC-1B8CD6A157AD}"/>
    <cellStyle name="Percent 4 11 6 3 2" xfId="12551" xr:uid="{0F1CD733-A19E-495F-967C-91ABEBF8B107}"/>
    <cellStyle name="Percent 4 11 6 4" xfId="12552" xr:uid="{6635CE59-39AA-42AA-8653-AC4D8ADA26AC}"/>
    <cellStyle name="Percent 4 11 7" xfId="12553" xr:uid="{B03C9E04-1BD6-43DE-B176-A16EFDE18EAB}"/>
    <cellStyle name="Percent 4 11 7 2" xfId="12554" xr:uid="{0A9FF202-0EA8-4522-833F-4658E67EDF72}"/>
    <cellStyle name="Percent 4 11 8" xfId="12555" xr:uid="{E0412A98-0D78-4B41-A917-92D32EB2BD24}"/>
    <cellStyle name="Percent 4 11 8 2" xfId="12556" xr:uid="{460C0B42-F8FC-4069-8983-959A8AFA48E0}"/>
    <cellStyle name="Percent 4 11 9" xfId="12557" xr:uid="{1DBA73DF-2EE9-413C-B4EE-4A657B479795}"/>
    <cellStyle name="Percent 4 11 9 2" xfId="12558" xr:uid="{CF845F12-72F6-474C-85FF-46D7FF2D7AFA}"/>
    <cellStyle name="Percent 4 12" xfId="5932" xr:uid="{536B2D59-4DDE-44C8-85B3-2781309624BB}"/>
    <cellStyle name="Percent 4 12 10" xfId="12560" xr:uid="{BD76895E-FB59-4F1B-89F7-D55BA93CA887}"/>
    <cellStyle name="Percent 4 12 11" xfId="12561" xr:uid="{A9489502-5C65-46DF-9B8E-957D02F7C78E}"/>
    <cellStyle name="Percent 4 12 12" xfId="12559" xr:uid="{49E25E81-7FF1-4CD7-8F6B-25C57CD43F8A}"/>
    <cellStyle name="Percent 4 12 2" xfId="12562" xr:uid="{20DA67C6-17CD-4BE6-8345-8A4B97E1EEEA}"/>
    <cellStyle name="Percent 4 12 2 2" xfId="12563" xr:uid="{493F4E15-8621-49D9-A5F3-CAD2217F8658}"/>
    <cellStyle name="Percent 4 12 2 2 2" xfId="12564" xr:uid="{E91D5FC1-F660-454D-A002-6AAE3D5C4E50}"/>
    <cellStyle name="Percent 4 12 2 3" xfId="12565" xr:uid="{C40B7858-27FA-490D-8F96-2B965DAF807C}"/>
    <cellStyle name="Percent 4 12 2 3 2" xfId="12566" xr:uid="{78CCC592-131C-4AD3-847D-A3A1C9B79F03}"/>
    <cellStyle name="Percent 4 12 2 4" xfId="12567" xr:uid="{A7102FDC-8FF8-4236-92CD-B10354E94604}"/>
    <cellStyle name="Percent 4 12 2 5" xfId="12568" xr:uid="{302171DE-C62A-4411-88BE-20C0C78908F7}"/>
    <cellStyle name="Percent 4 12 3" xfId="12569" xr:uid="{882C3E08-E738-4954-B7EA-8BEABB93E589}"/>
    <cellStyle name="Percent 4 12 3 2" xfId="12570" xr:uid="{D7CA85EA-F9BB-44E4-A96A-26044E13D7CB}"/>
    <cellStyle name="Percent 4 12 3 2 2" xfId="12571" xr:uid="{6235D0C2-ED7A-48DD-A7D4-B1D0D6684BBF}"/>
    <cellStyle name="Percent 4 12 3 3" xfId="12572" xr:uid="{BDEF2508-F567-4574-B5DC-0F2E6F9A893C}"/>
    <cellStyle name="Percent 4 12 3 3 2" xfId="12573" xr:uid="{836678FF-7515-4FAE-A972-0A1A18856738}"/>
    <cellStyle name="Percent 4 12 3 4" xfId="12574" xr:uid="{C3C54162-BF61-441A-9176-9A854AE564AB}"/>
    <cellStyle name="Percent 4 12 4" xfId="12575" xr:uid="{F55A3A36-C44F-4E77-82A1-5823D8B3039A}"/>
    <cellStyle name="Percent 4 12 4 2" xfId="12576" xr:uid="{D972A9F8-0BFF-44AF-B4A7-FF1A355ACC99}"/>
    <cellStyle name="Percent 4 12 4 2 2" xfId="12577" xr:uid="{1D33994A-226C-4E75-B6BC-6F2619A76193}"/>
    <cellStyle name="Percent 4 12 4 3" xfId="12578" xr:uid="{9E1C6EE5-821A-4915-909C-E5E1AA2D93B1}"/>
    <cellStyle name="Percent 4 12 4 3 2" xfId="12579" xr:uid="{55E02F44-E746-48EC-B865-E5D351935624}"/>
    <cellStyle name="Percent 4 12 4 4" xfId="12580" xr:uid="{42462155-F32D-412E-8480-36051C27F780}"/>
    <cellStyle name="Percent 4 12 5" xfId="12581" xr:uid="{E6CC574E-11D4-42D5-9991-53D7FBD52F00}"/>
    <cellStyle name="Percent 4 12 5 2" xfId="12582" xr:uid="{DACB7873-5012-4529-9489-109DD77FF87F}"/>
    <cellStyle name="Percent 4 12 5 2 2" xfId="12583" xr:uid="{DB224DD0-897C-4243-94E5-F77637C891F3}"/>
    <cellStyle name="Percent 4 12 5 3" xfId="12584" xr:uid="{6B3A768D-735C-4D1D-8A2F-E82BCFDD141A}"/>
    <cellStyle name="Percent 4 12 5 3 2" xfId="12585" xr:uid="{3D72428C-EB44-4267-A03F-1C5C80C02147}"/>
    <cellStyle name="Percent 4 12 5 4" xfId="12586" xr:uid="{D305DB2D-E213-4A25-96F1-F83BDA0E7A24}"/>
    <cellStyle name="Percent 4 12 5 4 2" xfId="12587" xr:uid="{9DCECA9D-4188-4866-8D56-8BE1F1E390C5}"/>
    <cellStyle name="Percent 4 12 5 5" xfId="12588" xr:uid="{778068F0-4889-42B6-82F8-120F11E5B6A7}"/>
    <cellStyle name="Percent 4 12 6" xfId="12589" xr:uid="{79C1EFFD-60B3-4151-B2E2-EFB2D99072E2}"/>
    <cellStyle name="Percent 4 12 6 2" xfId="12590" xr:uid="{20D9DFA6-8518-4ED4-8433-72410158524A}"/>
    <cellStyle name="Percent 4 12 6 2 2" xfId="12591" xr:uid="{40BFD5D6-A0F8-4D78-98E1-DB771B4BDDFB}"/>
    <cellStyle name="Percent 4 12 6 3" xfId="12592" xr:uid="{21EB1B80-442A-4C0B-8301-5492599E75D3}"/>
    <cellStyle name="Percent 4 12 6 3 2" xfId="12593" xr:uid="{66973BF5-46D4-4894-9CA8-FFA1BFFCD242}"/>
    <cellStyle name="Percent 4 12 6 4" xfId="12594" xr:uid="{A694CB71-28CB-41BC-ADE0-A39582C6E957}"/>
    <cellStyle name="Percent 4 12 7" xfId="12595" xr:uid="{ED1BFFF8-147F-4B19-B296-0C7A2A401CF6}"/>
    <cellStyle name="Percent 4 12 7 2" xfId="12596" xr:uid="{F73DA90F-4F96-4D65-8D6B-0A1B5DF439A9}"/>
    <cellStyle name="Percent 4 12 8" xfId="12597" xr:uid="{31E0A62A-6C0D-45DD-8E45-E5FDF4078809}"/>
    <cellStyle name="Percent 4 12 8 2" xfId="12598" xr:uid="{B748CFD3-09B8-4D7C-9B23-4389B47C8F7F}"/>
    <cellStyle name="Percent 4 12 9" xfId="12599" xr:uid="{42AA948B-AB37-4072-AAA4-BDFC3884DDF4}"/>
    <cellStyle name="Percent 4 12 9 2" xfId="12600" xr:uid="{0452F631-B198-474C-A9AA-32F4598B6AAC}"/>
    <cellStyle name="Percent 4 13" xfId="5933" xr:uid="{A2F3E884-CE92-4043-A903-454F38032FFC}"/>
    <cellStyle name="Percent 4 13 10" xfId="12602" xr:uid="{2D828348-4540-4F48-9838-9BD4C9A104F8}"/>
    <cellStyle name="Percent 4 13 11" xfId="12603" xr:uid="{8DBC5F8D-AAE4-42ED-AB1E-1BF915E73FDF}"/>
    <cellStyle name="Percent 4 13 12" xfId="12601" xr:uid="{DF944F68-66EE-4565-AAD0-AED65FFD366C}"/>
    <cellStyle name="Percent 4 13 2" xfId="12604" xr:uid="{D572A139-51C6-4444-AFA3-A14234B65381}"/>
    <cellStyle name="Percent 4 13 2 2" xfId="12605" xr:uid="{D8C994AD-DA78-496F-8994-1F9BEC81A26D}"/>
    <cellStyle name="Percent 4 13 2 2 2" xfId="12606" xr:uid="{075AAD3D-A6F2-4B21-992C-AE3F686989EF}"/>
    <cellStyle name="Percent 4 13 2 3" xfId="12607" xr:uid="{3EBB7366-40F5-42E0-B8B4-E731A8D30E28}"/>
    <cellStyle name="Percent 4 13 2 3 2" xfId="12608" xr:uid="{061AFFDF-2F19-4F6D-A1AD-19C20F34CEAD}"/>
    <cellStyle name="Percent 4 13 2 4" xfId="12609" xr:uid="{2F3E3276-5D56-4739-AEAE-06B99771DF34}"/>
    <cellStyle name="Percent 4 13 2 5" xfId="12610" xr:uid="{B1409E74-FC34-4635-9E03-5161A322FC9E}"/>
    <cellStyle name="Percent 4 13 3" xfId="12611" xr:uid="{216068A2-7B10-4D22-B3E9-46E333FC8A84}"/>
    <cellStyle name="Percent 4 13 3 2" xfId="12612" xr:uid="{96B9418E-AC45-4362-9035-CB10A1B17C36}"/>
    <cellStyle name="Percent 4 13 3 2 2" xfId="12613" xr:uid="{847ED886-37E1-4342-BA39-5AC46ADE0924}"/>
    <cellStyle name="Percent 4 13 3 3" xfId="12614" xr:uid="{B68858DF-34B1-4EB9-8208-CB71A067C592}"/>
    <cellStyle name="Percent 4 13 3 3 2" xfId="12615" xr:uid="{2394C12F-73C4-4BB6-A9CF-622E814D217D}"/>
    <cellStyle name="Percent 4 13 3 4" xfId="12616" xr:uid="{EFBE0407-9BE9-4CA6-A762-F7C22DF17FD2}"/>
    <cellStyle name="Percent 4 13 4" xfId="12617" xr:uid="{4D85B075-C491-47D8-9FA5-42EBB48B4CD5}"/>
    <cellStyle name="Percent 4 13 4 2" xfId="12618" xr:uid="{E734FD1F-F788-4E47-9461-AC941AE1AFD6}"/>
    <cellStyle name="Percent 4 13 4 2 2" xfId="12619" xr:uid="{62730A44-D100-4C6E-B1FA-CB0FF939C22B}"/>
    <cellStyle name="Percent 4 13 4 3" xfId="12620" xr:uid="{2F7091B9-CD88-4FF8-B2F3-F42EE5070CEC}"/>
    <cellStyle name="Percent 4 13 4 3 2" xfId="12621" xr:uid="{DD045A57-19C8-4060-9B12-C6C766AA7591}"/>
    <cellStyle name="Percent 4 13 4 4" xfId="12622" xr:uid="{0B12C767-7BB3-4BC7-BBE9-81A5E00A4370}"/>
    <cellStyle name="Percent 4 13 5" xfId="12623" xr:uid="{B73C5BE9-63B4-40AE-B049-AC7495BDDD6D}"/>
    <cellStyle name="Percent 4 13 5 2" xfId="12624" xr:uid="{76D06444-DA56-403D-87B9-E3EB8ABBC913}"/>
    <cellStyle name="Percent 4 13 5 2 2" xfId="12625" xr:uid="{F03E09BE-9A47-4753-A6F1-316D7ED720BA}"/>
    <cellStyle name="Percent 4 13 5 3" xfId="12626" xr:uid="{D2B3EAD5-8AE3-4D22-980D-D70C318A832C}"/>
    <cellStyle name="Percent 4 13 5 3 2" xfId="12627" xr:uid="{8912ADA5-AD56-4A70-A714-39755D219BFB}"/>
    <cellStyle name="Percent 4 13 5 4" xfId="12628" xr:uid="{C89B1BF1-3296-4E72-839F-9456DC2ADA88}"/>
    <cellStyle name="Percent 4 13 5 4 2" xfId="12629" xr:uid="{F264FFC6-90B5-4262-984F-D6D33875B1DC}"/>
    <cellStyle name="Percent 4 13 5 5" xfId="12630" xr:uid="{714EE511-25E9-4D5B-9698-C9DE488E5A10}"/>
    <cellStyle name="Percent 4 13 6" xfId="12631" xr:uid="{12B9BA8B-371D-441F-B422-B397DD303CB0}"/>
    <cellStyle name="Percent 4 13 6 2" xfId="12632" xr:uid="{EAB9A066-002A-4C09-BA5C-C14AA0F6DA63}"/>
    <cellStyle name="Percent 4 13 6 2 2" xfId="12633" xr:uid="{349D9469-DE34-4524-A81B-2030265CB865}"/>
    <cellStyle name="Percent 4 13 6 3" xfId="12634" xr:uid="{E36CBB85-B133-4A4E-B41C-CA7EFA8A6D62}"/>
    <cellStyle name="Percent 4 13 6 3 2" xfId="12635" xr:uid="{5841EEFF-A52B-4E2B-87E2-965E7623629F}"/>
    <cellStyle name="Percent 4 13 6 4" xfId="12636" xr:uid="{54AA1790-E5E4-421F-8824-D511C2C4FA22}"/>
    <cellStyle name="Percent 4 13 7" xfId="12637" xr:uid="{098D969B-7CD0-40F6-A041-D139AD45B491}"/>
    <cellStyle name="Percent 4 13 7 2" xfId="12638" xr:uid="{CBA70AA6-3B1F-4962-B9C7-BAAE8303D44C}"/>
    <cellStyle name="Percent 4 13 8" xfId="12639" xr:uid="{51AD4B18-A306-4AD3-8622-6E0F7407269E}"/>
    <cellStyle name="Percent 4 13 8 2" xfId="12640" xr:uid="{48560E9F-F879-4A39-B224-B45F746EEF76}"/>
    <cellStyle name="Percent 4 13 9" xfId="12641" xr:uid="{96C51F55-178C-44B8-A29E-682C399D1985}"/>
    <cellStyle name="Percent 4 13 9 2" xfId="12642" xr:uid="{9511DDA6-F4D8-40AA-8FF5-40A43691F95F}"/>
    <cellStyle name="Percent 4 14" xfId="5934" xr:uid="{344F3A72-DCFD-44D2-92EE-0166667326F6}"/>
    <cellStyle name="Percent 4 14 10" xfId="12644" xr:uid="{6493E2D2-A97E-4DCC-906D-C364E1BC4683}"/>
    <cellStyle name="Percent 4 14 10 2" xfId="12645" xr:uid="{384CA8EA-0ECD-4C3D-9174-5638A67CE3CD}"/>
    <cellStyle name="Percent 4 14 11" xfId="12646" xr:uid="{401C26ED-8A7B-46DE-B1D6-651657BAED52}"/>
    <cellStyle name="Percent 4 14 12" xfId="12647" xr:uid="{EE0F7DEA-7A15-4F4C-8718-DB6EC79674F2}"/>
    <cellStyle name="Percent 4 14 13" xfId="12643" xr:uid="{47957401-8304-4E91-B23F-39EEC2F4CBEB}"/>
    <cellStyle name="Percent 4 14 2" xfId="12648" xr:uid="{858FA57E-8448-4AF3-B51C-A9797F9EDDDD}"/>
    <cellStyle name="Percent 4 14 2 10" xfId="12649" xr:uid="{6F9607D7-2AFC-48E9-A0F1-0F217D5E3A3B}"/>
    <cellStyle name="Percent 4 14 2 2" xfId="12650" xr:uid="{9744E719-B501-4705-B12A-95856BDBF937}"/>
    <cellStyle name="Percent 4 14 2 2 2" xfId="12651" xr:uid="{B319466A-6311-4B4A-8187-2FB179E11F1B}"/>
    <cellStyle name="Percent 4 14 2 2 2 2" xfId="12652" xr:uid="{96E695EA-2FF5-4847-AAED-C8BF58559545}"/>
    <cellStyle name="Percent 4 14 2 2 3" xfId="12653" xr:uid="{78DB4288-BA3F-491B-AA66-F5EE9D24FD6B}"/>
    <cellStyle name="Percent 4 14 2 2 3 2" xfId="12654" xr:uid="{D391E4B0-5558-4768-B627-CBE635E2298C}"/>
    <cellStyle name="Percent 4 14 2 2 4" xfId="12655" xr:uid="{CBA6ACA1-B8EE-41C8-8108-F3D92C91B7C3}"/>
    <cellStyle name="Percent 4 14 2 3" xfId="12656" xr:uid="{D98AE3D1-A2F2-4337-A9A7-56C304C97BF4}"/>
    <cellStyle name="Percent 4 14 2 3 2" xfId="12657" xr:uid="{2443CD8B-08FA-495C-B7FA-3B0C1D749BEB}"/>
    <cellStyle name="Percent 4 14 2 3 2 2" xfId="12658" xr:uid="{27405587-E97E-4307-A18E-D0D6CF17404B}"/>
    <cellStyle name="Percent 4 14 2 3 3" xfId="12659" xr:uid="{0FB01C2D-2790-4D8B-A919-331DA8799DA8}"/>
    <cellStyle name="Percent 4 14 2 3 3 2" xfId="12660" xr:uid="{FE19D0B9-2C6C-46F9-8262-152760D34012}"/>
    <cellStyle name="Percent 4 14 2 3 4" xfId="12661" xr:uid="{631E8C18-B32A-4128-BF8F-8D505FAB7CCC}"/>
    <cellStyle name="Percent 4 14 2 4" xfId="12662" xr:uid="{F238E50B-A9DF-4AC8-B5E4-D7505684E8C8}"/>
    <cellStyle name="Percent 4 14 2 4 2" xfId="12663" xr:uid="{035A6318-F1D2-4A68-8DC4-E43430895158}"/>
    <cellStyle name="Percent 4 14 2 4 2 2" xfId="12664" xr:uid="{906725BD-B867-4BB3-8778-D0DD19B630AD}"/>
    <cellStyle name="Percent 4 14 2 4 3" xfId="12665" xr:uid="{1D918107-7191-48DB-A56E-B602EEA36E4D}"/>
    <cellStyle name="Percent 4 14 2 4 3 2" xfId="12666" xr:uid="{4CD0B835-7A0B-4B4E-B2CF-16EAFAD4DD46}"/>
    <cellStyle name="Percent 4 14 2 4 4" xfId="12667" xr:uid="{95E3A09F-FA15-4B81-BF31-97D5FC638AD5}"/>
    <cellStyle name="Percent 4 14 2 4 4 2" xfId="12668" xr:uid="{69C199EE-5C1C-4A04-9DDF-E81F54991E99}"/>
    <cellStyle name="Percent 4 14 2 4 5" xfId="12669" xr:uid="{FB5F27D0-2CE2-404C-8B63-3CC46211DBE6}"/>
    <cellStyle name="Percent 4 14 2 5" xfId="12670" xr:uid="{D51395BB-5F52-4DF6-82E0-1FAE308E7F5B}"/>
    <cellStyle name="Percent 4 14 2 5 2" xfId="12671" xr:uid="{2B846F8F-4892-4489-B27F-A6A5ED773A5F}"/>
    <cellStyle name="Percent 4 14 2 5 2 2" xfId="12672" xr:uid="{AB73EE14-B719-479E-A981-42A5169BB224}"/>
    <cellStyle name="Percent 4 14 2 5 3" xfId="12673" xr:uid="{B04EACB2-50F3-4DF1-83C6-2A42C0C7821E}"/>
    <cellStyle name="Percent 4 14 2 5 3 2" xfId="12674" xr:uid="{6C906C3A-7C35-4869-AEC9-892C52769030}"/>
    <cellStyle name="Percent 4 14 2 5 4" xfId="12675" xr:uid="{E3047101-E497-4C8F-A602-77CF4A7719D4}"/>
    <cellStyle name="Percent 4 14 2 6" xfId="12676" xr:uid="{5385CD51-32D0-43B2-8A4B-C2AB76BF4F0B}"/>
    <cellStyle name="Percent 4 14 2 6 2" xfId="12677" xr:uid="{A346337C-580A-466E-B98B-51F425215F1C}"/>
    <cellStyle name="Percent 4 14 2 7" xfId="12678" xr:uid="{19B9D4CF-DE95-4409-BDAE-6A0B6F8F118C}"/>
    <cellStyle name="Percent 4 14 2 7 2" xfId="12679" xr:uid="{FAD237FB-CC55-469B-8F51-F9F256170343}"/>
    <cellStyle name="Percent 4 14 2 8" xfId="12680" xr:uid="{C22CBAAF-17E7-42A6-BBA1-6F4D5E8A6A1C}"/>
    <cellStyle name="Percent 4 14 2 8 2" xfId="12681" xr:uid="{7758F44B-31CE-451F-9317-DBD2F6CCC033}"/>
    <cellStyle name="Percent 4 14 2 9" xfId="12682" xr:uid="{932A416E-4DC3-484A-92E8-C0B47794B223}"/>
    <cellStyle name="Percent 4 14 3" xfId="12683" xr:uid="{777E60D7-8C2B-4641-8FA5-26E0F3A00FBC}"/>
    <cellStyle name="Percent 4 14 3 2" xfId="12684" xr:uid="{C8FB0BAA-414F-4F31-B6C4-01C141753153}"/>
    <cellStyle name="Percent 4 14 3 2 2" xfId="12685" xr:uid="{26376D68-EDC3-4516-833E-74A250B208B4}"/>
    <cellStyle name="Percent 4 14 3 3" xfId="12686" xr:uid="{740E6D76-C816-404B-A66B-686229B60778}"/>
    <cellStyle name="Percent 4 14 3 3 2" xfId="12687" xr:uid="{FA2FD96D-21FC-4194-9D9C-B335C87617D3}"/>
    <cellStyle name="Percent 4 14 3 4" xfId="12688" xr:uid="{19802EA3-44DE-4643-A3E0-79EF666E388A}"/>
    <cellStyle name="Percent 4 14 3 5" xfId="12689" xr:uid="{7BEA9B6D-BE4F-4FFB-AE4F-014CE86BB8F6}"/>
    <cellStyle name="Percent 4 14 4" xfId="12690" xr:uid="{4E8AFEC4-4E39-4296-86C3-F9BA042D0499}"/>
    <cellStyle name="Percent 4 14 4 2" xfId="12691" xr:uid="{92F2BD06-C778-4F78-AA10-B49B8723DF1C}"/>
    <cellStyle name="Percent 4 14 4 2 2" xfId="12692" xr:uid="{2837A156-9376-4B37-B1E0-815E4CD53369}"/>
    <cellStyle name="Percent 4 14 4 3" xfId="12693" xr:uid="{3AC2DA64-1762-4C18-BDA8-5A875DE9C91D}"/>
    <cellStyle name="Percent 4 14 4 3 2" xfId="12694" xr:uid="{DFD62A2B-A9D6-459B-A438-E47E82F692D8}"/>
    <cellStyle name="Percent 4 14 4 4" xfId="12695" xr:uid="{C84DB7BB-5B46-4357-93BC-183F6CE60331}"/>
    <cellStyle name="Percent 4 14 5" xfId="12696" xr:uid="{585B8EFC-A96C-463E-8F61-232A924CFA94}"/>
    <cellStyle name="Percent 4 14 5 2" xfId="12697" xr:uid="{EF36EBBB-F381-480E-88F5-AFF4A50CB8AC}"/>
    <cellStyle name="Percent 4 14 5 2 2" xfId="12698" xr:uid="{11907020-41C8-4810-BA22-A01E8E1751E9}"/>
    <cellStyle name="Percent 4 14 5 3" xfId="12699" xr:uid="{85362DB2-5668-4A6D-AB64-01312EC4231B}"/>
    <cellStyle name="Percent 4 14 5 3 2" xfId="12700" xr:uid="{EC1791FB-40A7-49D0-9637-EEADA7A15F0B}"/>
    <cellStyle name="Percent 4 14 5 4" xfId="12701" xr:uid="{624BF3E9-1D7E-4C67-AF48-71071BB0E5D4}"/>
    <cellStyle name="Percent 4 14 6" xfId="12702" xr:uid="{C97F1B9D-2B3B-4CAE-8819-163B7778DF3D}"/>
    <cellStyle name="Percent 4 14 6 2" xfId="12703" xr:uid="{761B684D-2486-4DD0-B19A-60B3CCD3277C}"/>
    <cellStyle name="Percent 4 14 6 2 2" xfId="12704" xr:uid="{535D6D0F-3252-4777-AA76-DBA267677755}"/>
    <cellStyle name="Percent 4 14 6 3" xfId="12705" xr:uid="{41C4527F-24FE-4AB2-A430-0FB0ADD03764}"/>
    <cellStyle name="Percent 4 14 6 3 2" xfId="12706" xr:uid="{75287411-510B-41F4-8D22-468B0E4AD358}"/>
    <cellStyle name="Percent 4 14 6 4" xfId="12707" xr:uid="{3AC1B894-B34E-4367-BECB-1BE3070218DA}"/>
    <cellStyle name="Percent 4 14 6 4 2" xfId="12708" xr:uid="{F894DD9C-CF55-48BD-84EA-CFF65956A3C0}"/>
    <cellStyle name="Percent 4 14 6 5" xfId="12709" xr:uid="{D2C26574-F68F-424B-B254-FD2F50571064}"/>
    <cellStyle name="Percent 4 14 7" xfId="12710" xr:uid="{CF414B2B-CB33-4726-BBEC-0781E1A1E778}"/>
    <cellStyle name="Percent 4 14 7 2" xfId="12711" xr:uid="{16AFBA59-5B4C-44C8-BCD8-0FDB99A538C3}"/>
    <cellStyle name="Percent 4 14 7 2 2" xfId="12712" xr:uid="{E134FE3C-581B-44C3-A70D-973595087B6A}"/>
    <cellStyle name="Percent 4 14 7 3" xfId="12713" xr:uid="{67FDFB81-60FF-45A2-AE19-C1C4239E4999}"/>
    <cellStyle name="Percent 4 14 7 3 2" xfId="12714" xr:uid="{39B5B839-4DA2-40E5-9ABA-BB3125CE1E4E}"/>
    <cellStyle name="Percent 4 14 7 4" xfId="12715" xr:uid="{13909341-DAD3-4A58-AF6F-8B9C5966DA8A}"/>
    <cellStyle name="Percent 4 14 8" xfId="12716" xr:uid="{525497CD-4BA8-4205-A494-2B009217383D}"/>
    <cellStyle name="Percent 4 14 8 2" xfId="12717" xr:uid="{6F425626-2950-4BD1-948A-FB6CF3806739}"/>
    <cellStyle name="Percent 4 14 9" xfId="12718" xr:uid="{FF1ED0C9-9A80-4720-9F7D-BE7D76013BEE}"/>
    <cellStyle name="Percent 4 14 9 2" xfId="12719" xr:uid="{94068560-93CC-4679-84F6-F92A76B3E251}"/>
    <cellStyle name="Percent 4 15" xfId="5935" xr:uid="{7472800B-09EB-4F10-95EA-C8E481B879C3}"/>
    <cellStyle name="Percent 4 15 10" xfId="12721" xr:uid="{9E2AC64E-8FA6-4A5B-AE33-D6EFB982EAFE}"/>
    <cellStyle name="Percent 4 15 11" xfId="12722" xr:uid="{9E547986-56AE-4026-9DA8-E95A4CA4AC41}"/>
    <cellStyle name="Percent 4 15 12" xfId="12720" xr:uid="{132053F5-D50B-4463-AEF4-61FE64628009}"/>
    <cellStyle name="Percent 4 15 2" xfId="12723" xr:uid="{D90E9A3D-98DB-4039-9FB9-50734A78967B}"/>
    <cellStyle name="Percent 4 15 2 2" xfId="12724" xr:uid="{F2739732-F41B-47F9-9F92-1CCBD4C24D65}"/>
    <cellStyle name="Percent 4 15 2 2 2" xfId="12725" xr:uid="{D20AC983-485C-4450-9DCE-95290B98D9A1}"/>
    <cellStyle name="Percent 4 15 2 3" xfId="12726" xr:uid="{44B57EDD-A53B-498D-BD2D-A22914024617}"/>
    <cellStyle name="Percent 4 15 2 3 2" xfId="12727" xr:uid="{E8DE4490-278D-4A31-A943-A9F2B9DA201A}"/>
    <cellStyle name="Percent 4 15 2 4" xfId="12728" xr:uid="{9B357A80-8D39-41B1-B2EE-B05C6D77F3B6}"/>
    <cellStyle name="Percent 4 15 2 5" xfId="12729" xr:uid="{DE42BB3D-587C-490C-9020-0CAC866EE87C}"/>
    <cellStyle name="Percent 4 15 3" xfId="12730" xr:uid="{ECE7D687-80EA-4A5D-8F36-44E5884E1D26}"/>
    <cellStyle name="Percent 4 15 3 2" xfId="12731" xr:uid="{412CFBBA-E96F-4DA8-ACDF-8BA8F7A8C822}"/>
    <cellStyle name="Percent 4 15 3 2 2" xfId="12732" xr:uid="{5033ADA1-FCA9-4667-BE36-6F5BCFC4B97B}"/>
    <cellStyle name="Percent 4 15 3 3" xfId="12733" xr:uid="{53D0C8D2-D737-4A8E-9721-B1502205E0CF}"/>
    <cellStyle name="Percent 4 15 3 3 2" xfId="12734" xr:uid="{E54CC77B-5037-46D0-8BE1-1F19A18EA29B}"/>
    <cellStyle name="Percent 4 15 3 4" xfId="12735" xr:uid="{57F3F316-EFCF-485B-98D7-0FAF850C50D9}"/>
    <cellStyle name="Percent 4 15 4" xfId="12736" xr:uid="{96023C7E-6ECB-4277-80F0-66289C22D4AA}"/>
    <cellStyle name="Percent 4 15 4 2" xfId="12737" xr:uid="{6D56E16D-01E8-4177-BA70-88453F0A81FA}"/>
    <cellStyle name="Percent 4 15 4 2 2" xfId="12738" xr:uid="{8C528292-AB60-4E40-936A-3EF7926B87BD}"/>
    <cellStyle name="Percent 4 15 4 3" xfId="12739" xr:uid="{D68A91E9-8EAA-4234-BFB4-E56380AC18F1}"/>
    <cellStyle name="Percent 4 15 4 3 2" xfId="12740" xr:uid="{845BE289-C657-4CAF-AA89-896F699056A2}"/>
    <cellStyle name="Percent 4 15 4 4" xfId="12741" xr:uid="{5839F9C5-773F-40F8-8F09-810019AC44D0}"/>
    <cellStyle name="Percent 4 15 5" xfId="12742" xr:uid="{28CA7556-B6FF-4B0E-B852-082E635E70AB}"/>
    <cellStyle name="Percent 4 15 5 2" xfId="12743" xr:uid="{A1D3C6B6-AD09-46EE-9E84-E32E0A538395}"/>
    <cellStyle name="Percent 4 15 5 2 2" xfId="12744" xr:uid="{B64D06AD-EDEE-4084-A515-42F6F748C2F3}"/>
    <cellStyle name="Percent 4 15 5 3" xfId="12745" xr:uid="{C468D2C0-ECE1-42B9-9DE4-69255E9DB666}"/>
    <cellStyle name="Percent 4 15 5 3 2" xfId="12746" xr:uid="{70689010-BFFD-424E-9547-0F427B34615A}"/>
    <cellStyle name="Percent 4 15 5 4" xfId="12747" xr:uid="{E88A0715-9FEB-4BBD-86C3-A944CF11753C}"/>
    <cellStyle name="Percent 4 15 5 4 2" xfId="12748" xr:uid="{FFF3277D-14A1-4CAE-8E12-A5C4424B9F01}"/>
    <cellStyle name="Percent 4 15 5 5" xfId="12749" xr:uid="{BAAF02F2-2B31-474B-A64C-A12CB9D6E903}"/>
    <cellStyle name="Percent 4 15 6" xfId="12750" xr:uid="{524908A5-53D0-483E-8608-80A191A0DC07}"/>
    <cellStyle name="Percent 4 15 6 2" xfId="12751" xr:uid="{9FD8AAA2-BC43-42C0-9FC5-CDED47B2E324}"/>
    <cellStyle name="Percent 4 15 6 2 2" xfId="12752" xr:uid="{D28C8D90-9F73-4941-933B-38490D94F53E}"/>
    <cellStyle name="Percent 4 15 6 3" xfId="12753" xr:uid="{7ACBE8A8-424D-433B-A083-6A2B2F5CFDB8}"/>
    <cellStyle name="Percent 4 15 6 3 2" xfId="12754" xr:uid="{E1C00503-28A6-47EA-8E02-636E21A0AFE5}"/>
    <cellStyle name="Percent 4 15 6 4" xfId="12755" xr:uid="{2C87D1C9-7580-4FF2-AD74-1A9BFA4D56EE}"/>
    <cellStyle name="Percent 4 15 7" xfId="12756" xr:uid="{607AD4F6-56F8-4E8F-BECC-DEC36BE92657}"/>
    <cellStyle name="Percent 4 15 7 2" xfId="12757" xr:uid="{76E6041E-7E35-4BFE-9F30-3531F41BA712}"/>
    <cellStyle name="Percent 4 15 8" xfId="12758" xr:uid="{50816849-D874-42D7-85E7-D3BB659211DA}"/>
    <cellStyle name="Percent 4 15 8 2" xfId="12759" xr:uid="{DC6B38C1-8786-4FB1-BFFA-8FB3F718DAC8}"/>
    <cellStyle name="Percent 4 15 9" xfId="12760" xr:uid="{BCE19D82-6FDB-45A2-A5CD-51B9309E6969}"/>
    <cellStyle name="Percent 4 15 9 2" xfId="12761" xr:uid="{7BF9FA94-20D9-4D84-B845-DE91F5122ACA}"/>
    <cellStyle name="Percent 4 16" xfId="5936" xr:uid="{3116F15F-2C2E-41FB-8318-8D07B3E88B0C}"/>
    <cellStyle name="Percent 4 16 10" xfId="12763" xr:uid="{FD75B626-86A4-43D3-9AFD-7665BC33A991}"/>
    <cellStyle name="Percent 4 16 11" xfId="12764" xr:uid="{19C7AA81-26ED-4E6D-9B5D-BC43698C77C2}"/>
    <cellStyle name="Percent 4 16 12" xfId="12762" xr:uid="{CC17F404-2ED8-4807-8291-987C7131F4E4}"/>
    <cellStyle name="Percent 4 16 2" xfId="7677" xr:uid="{F53911EF-F98F-4057-B97E-4D3ED43E4C0F}"/>
    <cellStyle name="Percent 4 16 2 2" xfId="12766" xr:uid="{65848BC1-F93C-4750-BDCC-49B595A0C4BB}"/>
    <cellStyle name="Percent 4 16 2 2 2" xfId="12767" xr:uid="{10A90F3D-B900-48B3-8424-9598AFE7901A}"/>
    <cellStyle name="Percent 4 16 2 3" xfId="12768" xr:uid="{252FC0AB-D9CA-46F3-A5C4-32FFD7ABE290}"/>
    <cellStyle name="Percent 4 16 2 3 2" xfId="12769" xr:uid="{4707B8FF-C0A0-4454-87F4-257E9D9961A6}"/>
    <cellStyle name="Percent 4 16 2 4" xfId="12770" xr:uid="{0CE175AE-4B3F-46DB-A5FA-B0FF6B1023D4}"/>
    <cellStyle name="Percent 4 16 2 5" xfId="12771" xr:uid="{B951F154-7564-4FE2-82B9-74C147FE290F}"/>
    <cellStyle name="Percent 4 16 2 6" xfId="12765" xr:uid="{5AD1599D-7AA8-4004-979C-4E4ADB13EC85}"/>
    <cellStyle name="Percent 4 16 3" xfId="12772" xr:uid="{3497DD95-D24E-46E1-9E18-43F005CDB87C}"/>
    <cellStyle name="Percent 4 16 3 2" xfId="12773" xr:uid="{A318A5E1-7773-4BB5-96F2-B7D4E88F6E4D}"/>
    <cellStyle name="Percent 4 16 3 2 2" xfId="12774" xr:uid="{8CED073A-150B-4254-81B5-45106D474957}"/>
    <cellStyle name="Percent 4 16 3 3" xfId="12775" xr:uid="{CDF38963-322F-4425-809C-8BEAD4255166}"/>
    <cellStyle name="Percent 4 16 3 3 2" xfId="12776" xr:uid="{E788514B-0441-4036-AF9F-0DFC6CED74CA}"/>
    <cellStyle name="Percent 4 16 3 4" xfId="12777" xr:uid="{672BE9FD-BCF7-4BD6-A0BB-0669EEFC1128}"/>
    <cellStyle name="Percent 4 16 4" xfId="12778" xr:uid="{6BDF6BB4-9C95-4683-8E7F-6DC74C9A438E}"/>
    <cellStyle name="Percent 4 16 4 2" xfId="12779" xr:uid="{490274A7-4815-468F-819B-6177B1767618}"/>
    <cellStyle name="Percent 4 16 4 2 2" xfId="12780" xr:uid="{6B45D92E-D50C-44D8-9883-531DA3B01CA5}"/>
    <cellStyle name="Percent 4 16 4 3" xfId="12781" xr:uid="{D48D9DF7-4CDA-4056-ADBB-24A52BE034D5}"/>
    <cellStyle name="Percent 4 16 4 3 2" xfId="12782" xr:uid="{7700F2C2-EC9A-41F1-9E4F-22D43D9B3A46}"/>
    <cellStyle name="Percent 4 16 4 4" xfId="12783" xr:uid="{E8402C31-D028-4166-800C-064B50309353}"/>
    <cellStyle name="Percent 4 16 5" xfId="12784" xr:uid="{4FAB2F5D-1972-4AF4-9451-1AAAE11570EA}"/>
    <cellStyle name="Percent 4 16 5 2" xfId="12785" xr:uid="{F515F3C2-C0E1-4A59-BC4D-FFD7A1ED20A8}"/>
    <cellStyle name="Percent 4 16 5 2 2" xfId="12786" xr:uid="{E3B84975-7ADE-4112-9C44-2240C35B9FC2}"/>
    <cellStyle name="Percent 4 16 5 3" xfId="12787" xr:uid="{0ABDB5A3-1C37-43B7-AC73-555F92F34B71}"/>
    <cellStyle name="Percent 4 16 5 3 2" xfId="12788" xr:uid="{9695FE46-26A3-48D4-ABED-729F0C2C8CD8}"/>
    <cellStyle name="Percent 4 16 5 4" xfId="12789" xr:uid="{62FE6200-F4C1-49AB-A113-AF04D628413D}"/>
    <cellStyle name="Percent 4 16 5 4 2" xfId="12790" xr:uid="{54785340-082E-4D10-95E9-FA58AE28E767}"/>
    <cellStyle name="Percent 4 16 5 5" xfId="12791" xr:uid="{ECAA558F-E895-477B-85DD-5DD2AA4ABBE5}"/>
    <cellStyle name="Percent 4 16 6" xfId="12792" xr:uid="{EF275627-97A2-404B-BF09-EB37A2120430}"/>
    <cellStyle name="Percent 4 16 6 2" xfId="12793" xr:uid="{D3CBDE9A-0FA8-4EF0-898C-A1C160D38F15}"/>
    <cellStyle name="Percent 4 16 6 2 2" xfId="12794" xr:uid="{2716A938-1783-4D77-A53E-191E07DD2D56}"/>
    <cellStyle name="Percent 4 16 6 3" xfId="12795" xr:uid="{3306880B-F4B6-4CD0-906A-43C54807236E}"/>
    <cellStyle name="Percent 4 16 6 3 2" xfId="12796" xr:uid="{57D2EE42-216B-40CA-99B7-F66CCB5F9277}"/>
    <cellStyle name="Percent 4 16 6 4" xfId="12797" xr:uid="{7CDAB533-F409-4B1D-BA4C-69888BE2E66D}"/>
    <cellStyle name="Percent 4 16 7" xfId="12798" xr:uid="{0FC60A8C-2709-4011-AC00-373A32F01C90}"/>
    <cellStyle name="Percent 4 16 7 2" xfId="12799" xr:uid="{3F569AFB-10B7-4A87-B5C4-61A7CD01C63A}"/>
    <cellStyle name="Percent 4 16 8" xfId="12800" xr:uid="{61C0B611-50EC-4228-B493-317F81484F45}"/>
    <cellStyle name="Percent 4 16 8 2" xfId="12801" xr:uid="{6F4345B3-3FCE-4203-A023-CBD4690296D5}"/>
    <cellStyle name="Percent 4 16 9" xfId="12802" xr:uid="{5849F661-FB04-4C94-AE91-7B3984E0D036}"/>
    <cellStyle name="Percent 4 16 9 2" xfId="12803" xr:uid="{2873C132-3058-436F-A8F4-476A3BB36F48}"/>
    <cellStyle name="Percent 4 17" xfId="5937" xr:uid="{27BC5E4A-22FC-433C-A6BD-B4CC8C9C1C10}"/>
    <cellStyle name="Percent 4 17 10" xfId="12805" xr:uid="{EE3D050D-BC70-4A8F-B9BD-A435037E7A6B}"/>
    <cellStyle name="Percent 4 17 11" xfId="12806" xr:uid="{F657DFEB-2F48-4573-A21B-03B7CE600769}"/>
    <cellStyle name="Percent 4 17 12" xfId="12804" xr:uid="{2040462F-941B-4EF5-8994-ADAD04AB3C75}"/>
    <cellStyle name="Percent 4 17 2" xfId="12807" xr:uid="{93B2021D-25C8-41F5-860B-EAEB5E105D10}"/>
    <cellStyle name="Percent 4 17 2 2" xfId="12808" xr:uid="{AA65D9AC-992C-429A-93EF-76D06F41B203}"/>
    <cellStyle name="Percent 4 17 2 2 2" xfId="12809" xr:uid="{48C66C08-BAAF-4524-AF54-FCE6E48EB9E0}"/>
    <cellStyle name="Percent 4 17 2 3" xfId="12810" xr:uid="{18F56F52-8821-4358-8C6D-08CDD0267869}"/>
    <cellStyle name="Percent 4 17 2 3 2" xfId="12811" xr:uid="{075B09A7-FF1F-4BBB-92E3-86920013864F}"/>
    <cellStyle name="Percent 4 17 2 4" xfId="12812" xr:uid="{1735886F-18F4-4400-9AEC-6CB4394C061B}"/>
    <cellStyle name="Percent 4 17 2 5" xfId="12813" xr:uid="{BE0D58B7-BD89-4CCF-BA61-6F873492FCB8}"/>
    <cellStyle name="Percent 4 17 3" xfId="12814" xr:uid="{2A63E18E-0B8B-4761-945A-DE7355B8ED28}"/>
    <cellStyle name="Percent 4 17 3 2" xfId="12815" xr:uid="{26137F22-4AB3-466C-9A64-2F6B54CA01FD}"/>
    <cellStyle name="Percent 4 17 3 2 2" xfId="12816" xr:uid="{25B657D5-1D71-458E-9861-159FA9D5A9A9}"/>
    <cellStyle name="Percent 4 17 3 3" xfId="12817" xr:uid="{BC4A0A63-A68A-4020-A759-3B92CB320173}"/>
    <cellStyle name="Percent 4 17 3 3 2" xfId="12818" xr:uid="{2DC49E91-ED31-4D16-A662-DC236C7B4C15}"/>
    <cellStyle name="Percent 4 17 3 4" xfId="12819" xr:uid="{035C791A-E38F-4E0A-8CB9-A482DD77D214}"/>
    <cellStyle name="Percent 4 17 4" xfId="12820" xr:uid="{1C8D2825-8BB9-4CEE-9138-FE188D356923}"/>
    <cellStyle name="Percent 4 17 4 2" xfId="12821" xr:uid="{8F689381-3636-4578-9A55-727889FD2FAA}"/>
    <cellStyle name="Percent 4 17 4 2 2" xfId="12822" xr:uid="{8BE799BF-1D37-4B88-91F7-B9DC2D12309D}"/>
    <cellStyle name="Percent 4 17 4 3" xfId="12823" xr:uid="{BC21E9C8-BAFA-476A-AE8B-A49E0B0C25C1}"/>
    <cellStyle name="Percent 4 17 4 3 2" xfId="12824" xr:uid="{F2713065-7E63-4E0C-9B98-174D0DFEBEEA}"/>
    <cellStyle name="Percent 4 17 4 4" xfId="12825" xr:uid="{B8B24506-3282-4F17-BDF4-F734BAA96342}"/>
    <cellStyle name="Percent 4 17 5" xfId="12826" xr:uid="{846C582F-3F3A-4F32-B558-4E46BACC76B1}"/>
    <cellStyle name="Percent 4 17 5 2" xfId="12827" xr:uid="{6478FEA7-E19F-44AE-9FA2-D0C74D5256E7}"/>
    <cellStyle name="Percent 4 17 5 2 2" xfId="12828" xr:uid="{2779A3EF-09C6-42B4-908A-2DE645EC6C06}"/>
    <cellStyle name="Percent 4 17 5 3" xfId="12829" xr:uid="{D304EDB2-BF82-4721-80E5-5B6322032BAB}"/>
    <cellStyle name="Percent 4 17 5 3 2" xfId="12830" xr:uid="{9EA7780A-8250-475E-ADEF-8773356C891F}"/>
    <cellStyle name="Percent 4 17 5 4" xfId="12831" xr:uid="{5CABB6B1-219C-47BA-8EF4-F3A6C32DE30D}"/>
    <cellStyle name="Percent 4 17 5 4 2" xfId="12832" xr:uid="{3DC19B73-D120-458C-8B40-9CDCF5A34522}"/>
    <cellStyle name="Percent 4 17 5 5" xfId="12833" xr:uid="{E7EA69B2-2BA3-4B8C-849C-6AC3D00C9007}"/>
    <cellStyle name="Percent 4 17 6" xfId="12834" xr:uid="{ECA94769-00C3-47D2-8254-23AC4DAEE677}"/>
    <cellStyle name="Percent 4 17 6 2" xfId="12835" xr:uid="{548DED29-F229-447D-979B-62CEF3A00816}"/>
    <cellStyle name="Percent 4 17 6 2 2" xfId="12836" xr:uid="{3DE9806D-EFBB-45B3-BBED-13F80905ACA8}"/>
    <cellStyle name="Percent 4 17 6 3" xfId="12837" xr:uid="{54AB7631-7EE9-41B3-8786-51FE070C7064}"/>
    <cellStyle name="Percent 4 17 6 3 2" xfId="12838" xr:uid="{984CFFC5-DA03-4C4E-B7F9-CE99B4BECBD9}"/>
    <cellStyle name="Percent 4 17 6 4" xfId="12839" xr:uid="{AAC8432D-8808-4732-9E42-58A7296FA3CB}"/>
    <cellStyle name="Percent 4 17 7" xfId="12840" xr:uid="{A2D8BC38-0FB1-4AAF-908E-7AB1FC8DA981}"/>
    <cellStyle name="Percent 4 17 7 2" xfId="12841" xr:uid="{AD639BD2-CA4B-4D8C-9702-2827C8019313}"/>
    <cellStyle name="Percent 4 17 8" xfId="12842" xr:uid="{E926E6F1-30CD-47E9-8999-8392317EF56A}"/>
    <cellStyle name="Percent 4 17 8 2" xfId="12843" xr:uid="{57F1BC51-67EE-48F5-9CB8-43F9DECB4B96}"/>
    <cellStyle name="Percent 4 17 9" xfId="12844" xr:uid="{1398CD8E-569C-4B21-9A2B-FA3B7DFD1468}"/>
    <cellStyle name="Percent 4 17 9 2" xfId="12845" xr:uid="{4C71ADD5-2B32-4CD7-90FB-0BFB3D24B398}"/>
    <cellStyle name="Percent 4 18" xfId="5938" xr:uid="{B3B9BAE4-9649-4182-853F-9F8767440F32}"/>
    <cellStyle name="Percent 4 18 10" xfId="12847" xr:uid="{5D230FB5-5F0C-4D5C-B911-804D62E6622F}"/>
    <cellStyle name="Percent 4 18 11" xfId="12848" xr:uid="{372113DB-FAA4-4E00-A0E2-E1018DB93569}"/>
    <cellStyle name="Percent 4 18 12" xfId="12846" xr:uid="{46EE2528-E062-410E-A87B-77AD9A68F05D}"/>
    <cellStyle name="Percent 4 18 2" xfId="12849" xr:uid="{FC734E58-27B9-45C3-A5E3-DE861569E421}"/>
    <cellStyle name="Percent 4 18 2 2" xfId="12850" xr:uid="{79D275BC-684F-41EE-9B2B-69BE13D23942}"/>
    <cellStyle name="Percent 4 18 2 2 2" xfId="12851" xr:uid="{533D43C4-52F7-4FDF-912B-49D9337F4328}"/>
    <cellStyle name="Percent 4 18 2 3" xfId="12852" xr:uid="{9E054075-FEB0-4FAB-AB12-6B94F1767479}"/>
    <cellStyle name="Percent 4 18 2 3 2" xfId="12853" xr:uid="{2BFB7A37-703F-40E6-8A2A-1C821F187C05}"/>
    <cellStyle name="Percent 4 18 2 4" xfId="12854" xr:uid="{B3D2CEC7-DA24-4D08-8421-3147A87D3427}"/>
    <cellStyle name="Percent 4 18 2 5" xfId="12855" xr:uid="{94A67B2A-1C4D-4462-B745-8ADF01CB0324}"/>
    <cellStyle name="Percent 4 18 3" xfId="12856" xr:uid="{64ABAE8C-8242-4484-A1AA-7740EE7EF120}"/>
    <cellStyle name="Percent 4 18 3 2" xfId="12857" xr:uid="{53D91397-4E81-483E-BAD2-ACA3D4C514FA}"/>
    <cellStyle name="Percent 4 18 3 2 2" xfId="12858" xr:uid="{3CC53171-0BD4-4408-9225-0EB4BF0DED07}"/>
    <cellStyle name="Percent 4 18 3 3" xfId="12859" xr:uid="{0B4B3D5B-6E1D-4395-991B-F1BE958E8BF3}"/>
    <cellStyle name="Percent 4 18 3 3 2" xfId="12860" xr:uid="{6411D2A0-7240-4260-8F16-FA17A95B908B}"/>
    <cellStyle name="Percent 4 18 3 4" xfId="12861" xr:uid="{52A373EB-99CC-4457-AE75-E40937E93160}"/>
    <cellStyle name="Percent 4 18 4" xfId="12862" xr:uid="{397E0E2F-B2BB-40FE-9BA0-B853839F5881}"/>
    <cellStyle name="Percent 4 18 4 2" xfId="12863" xr:uid="{44530441-DB9E-4D4B-BE91-7388B172EE1C}"/>
    <cellStyle name="Percent 4 18 4 2 2" xfId="12864" xr:uid="{12AD415E-2124-4E07-BB90-372B179446C2}"/>
    <cellStyle name="Percent 4 18 4 3" xfId="12865" xr:uid="{88722F23-2411-4C2E-A441-3097ECC24DA7}"/>
    <cellStyle name="Percent 4 18 4 3 2" xfId="12866" xr:uid="{1E80861E-8552-42CB-BE18-87334AFDCBCC}"/>
    <cellStyle name="Percent 4 18 4 4" xfId="12867" xr:uid="{9E5707C0-1ADE-45A9-AA3D-C6CB87C0B962}"/>
    <cellStyle name="Percent 4 18 5" xfId="12868" xr:uid="{A1D241D2-CC6F-4E6E-B157-F3029FCE8400}"/>
    <cellStyle name="Percent 4 18 5 2" xfId="12869" xr:uid="{5FF54422-1E6B-4116-882F-44D65B2156FD}"/>
    <cellStyle name="Percent 4 18 5 2 2" xfId="12870" xr:uid="{B8257246-DB5D-4200-A2B3-069645C0FA92}"/>
    <cellStyle name="Percent 4 18 5 3" xfId="12871" xr:uid="{05F16A52-4C66-4DAD-8212-27FD0152ED8A}"/>
    <cellStyle name="Percent 4 18 5 3 2" xfId="12872" xr:uid="{36D6C730-BEDE-49EA-9248-674BF5518A1B}"/>
    <cellStyle name="Percent 4 18 5 4" xfId="12873" xr:uid="{C977EFAF-8FA8-442E-8F6F-32FF244D7805}"/>
    <cellStyle name="Percent 4 18 5 4 2" xfId="12874" xr:uid="{376384AA-619C-47DE-ACC0-202145EAA387}"/>
    <cellStyle name="Percent 4 18 5 5" xfId="12875" xr:uid="{5A7895C1-618F-4765-95B9-9E99B5728537}"/>
    <cellStyle name="Percent 4 18 6" xfId="12876" xr:uid="{28900484-9AB4-425B-9692-4CBAB74A100B}"/>
    <cellStyle name="Percent 4 18 6 2" xfId="12877" xr:uid="{CFCA20A6-1612-4CAD-A801-77CD12B9615A}"/>
    <cellStyle name="Percent 4 18 6 2 2" xfId="12878" xr:uid="{C3E813FB-6A99-4D2B-92F3-35D602B5D6A0}"/>
    <cellStyle name="Percent 4 18 6 3" xfId="12879" xr:uid="{70C5C579-0A94-4598-82E5-D65273A32F15}"/>
    <cellStyle name="Percent 4 18 6 3 2" xfId="12880" xr:uid="{7586CAB0-FE8C-416E-8689-C0897518B462}"/>
    <cellStyle name="Percent 4 18 6 4" xfId="12881" xr:uid="{799C5E2D-EEE7-4244-8748-B2A06B454658}"/>
    <cellStyle name="Percent 4 18 7" xfId="12882" xr:uid="{DC19D7DE-2AF3-4C4B-B9F0-F002E60AC70A}"/>
    <cellStyle name="Percent 4 18 7 2" xfId="12883" xr:uid="{CFC0C467-303B-4D01-9A66-E72DB9CAFD96}"/>
    <cellStyle name="Percent 4 18 8" xfId="12884" xr:uid="{BCCCF55A-1C8C-4B5B-9E1F-D2AADAC0375C}"/>
    <cellStyle name="Percent 4 18 8 2" xfId="12885" xr:uid="{56363B87-9782-4DA5-8558-184EF2038C34}"/>
    <cellStyle name="Percent 4 18 9" xfId="12886" xr:uid="{312A10D1-053B-4EFE-9A89-123F0F861AF4}"/>
    <cellStyle name="Percent 4 18 9 2" xfId="12887" xr:uid="{9F82A3C0-E4C5-48AF-AE09-33FBDCBE8609}"/>
    <cellStyle name="Percent 4 19" xfId="5939" xr:uid="{24A30C82-BCE8-4FF6-96F2-66A456176345}"/>
    <cellStyle name="Percent 4 19 10" xfId="12889" xr:uid="{9EBBB1A7-7DB3-4C0C-8C56-6893E97C570A}"/>
    <cellStyle name="Percent 4 19 11" xfId="12890" xr:uid="{3775B975-368E-48F7-8261-B6A2DFB4BF73}"/>
    <cellStyle name="Percent 4 19 12" xfId="12888" xr:uid="{4E6F93C1-C5AF-41F9-96E3-75B1B1C5F49D}"/>
    <cellStyle name="Percent 4 19 2" xfId="12891" xr:uid="{4CB731D0-7F77-44E8-81F3-6877F8811DCE}"/>
    <cellStyle name="Percent 4 19 2 2" xfId="12892" xr:uid="{2DF726FE-9337-4C80-9BA4-838F143C42EF}"/>
    <cellStyle name="Percent 4 19 2 2 2" xfId="12893" xr:uid="{9A1F4E36-91D7-4AF7-8CC3-93BCD895802B}"/>
    <cellStyle name="Percent 4 19 2 3" xfId="12894" xr:uid="{AB557F81-F692-40CB-B51F-1927E4CDB786}"/>
    <cellStyle name="Percent 4 19 2 3 2" xfId="12895" xr:uid="{80016A7D-A2B4-4334-A4DF-C173A01D7348}"/>
    <cellStyle name="Percent 4 19 2 4" xfId="12896" xr:uid="{0B90D792-863C-4700-80F1-B2D6B546E462}"/>
    <cellStyle name="Percent 4 19 2 5" xfId="12897" xr:uid="{57875969-1D9E-4091-8E8D-7E4E88F00F47}"/>
    <cellStyle name="Percent 4 19 3" xfId="12898" xr:uid="{4CA52276-A341-40EF-A576-895369E497E5}"/>
    <cellStyle name="Percent 4 19 3 2" xfId="12899" xr:uid="{891D6338-DBAB-4929-B09B-85CE529D9AC6}"/>
    <cellStyle name="Percent 4 19 3 2 2" xfId="12900" xr:uid="{36D03048-C453-4696-AC96-53E45320C125}"/>
    <cellStyle name="Percent 4 19 3 3" xfId="12901" xr:uid="{9F307013-D4E0-4057-8A93-ED096501EA7D}"/>
    <cellStyle name="Percent 4 19 3 3 2" xfId="12902" xr:uid="{18500655-EA27-4464-B3FF-CC3D315F7AB1}"/>
    <cellStyle name="Percent 4 19 3 4" xfId="12903" xr:uid="{CD8469AC-72DD-49F1-88CF-7B3C349B7320}"/>
    <cellStyle name="Percent 4 19 4" xfId="12904" xr:uid="{9FBDB784-AD5A-43D0-B13C-73AFFC3B8CCD}"/>
    <cellStyle name="Percent 4 19 4 2" xfId="12905" xr:uid="{D951B4AF-ADDA-4600-BFA4-9211B329551D}"/>
    <cellStyle name="Percent 4 19 4 2 2" xfId="12906" xr:uid="{588D55D5-9077-426A-A3A5-2A6AEA9F9EC4}"/>
    <cellStyle name="Percent 4 19 4 3" xfId="12907" xr:uid="{74CFC201-622D-42E1-B4B4-0E297E6F3283}"/>
    <cellStyle name="Percent 4 19 4 3 2" xfId="12908" xr:uid="{AB108DD5-6B8E-495E-BF86-257F567D6329}"/>
    <cellStyle name="Percent 4 19 4 4" xfId="12909" xr:uid="{DD5F1D1F-50D9-4B8A-AED9-301233B6EFEE}"/>
    <cellStyle name="Percent 4 19 5" xfId="12910" xr:uid="{A7A80332-10CF-4B41-8934-49AAB0E9D3AA}"/>
    <cellStyle name="Percent 4 19 5 2" xfId="12911" xr:uid="{F78F8DC1-5BD5-45ED-843E-DCD5BE1CB8A8}"/>
    <cellStyle name="Percent 4 19 5 2 2" xfId="12912" xr:uid="{0E4E44FF-5FA9-46B3-92A9-818F294AEE93}"/>
    <cellStyle name="Percent 4 19 5 3" xfId="12913" xr:uid="{CAF7D096-D9CE-4CE7-89BA-171D3CCA0D1A}"/>
    <cellStyle name="Percent 4 19 5 3 2" xfId="12914" xr:uid="{5C0718C9-AAD0-4871-910C-D4E881AD8EE2}"/>
    <cellStyle name="Percent 4 19 5 4" xfId="12915" xr:uid="{0D192DCE-0E8E-42E8-B0B1-9C7A98592300}"/>
    <cellStyle name="Percent 4 19 5 4 2" xfId="12916" xr:uid="{76CB0BAD-2C0B-4019-A952-F77E55185AB2}"/>
    <cellStyle name="Percent 4 19 5 5" xfId="12917" xr:uid="{F362420B-AD5E-4F60-808E-E3EC75E7FFB0}"/>
    <cellStyle name="Percent 4 19 6" xfId="12918" xr:uid="{AF6F365E-9501-4B89-A2D1-B81C66C48590}"/>
    <cellStyle name="Percent 4 19 6 2" xfId="12919" xr:uid="{DE40ED88-6200-455E-B4C1-31AA3727526B}"/>
    <cellStyle name="Percent 4 19 6 2 2" xfId="12920" xr:uid="{0C435B6B-D7E0-4862-B2D8-B2D4C1E7DEA4}"/>
    <cellStyle name="Percent 4 19 6 3" xfId="12921" xr:uid="{BAD7224C-9ED1-456E-9AA2-25AC6FAEC3E8}"/>
    <cellStyle name="Percent 4 19 6 3 2" xfId="12922" xr:uid="{813C6C8B-8D7E-4BD8-9070-C531144E0B20}"/>
    <cellStyle name="Percent 4 19 6 4" xfId="12923" xr:uid="{520B3E0B-6E02-4D3F-91B8-73297535A5FF}"/>
    <cellStyle name="Percent 4 19 7" xfId="12924" xr:uid="{E14FCF3F-EB39-4DEC-9D7C-F70586C28E0C}"/>
    <cellStyle name="Percent 4 19 7 2" xfId="12925" xr:uid="{E87F7E47-BB87-4354-BF01-3BAFA232F5D5}"/>
    <cellStyle name="Percent 4 19 8" xfId="12926" xr:uid="{0ECA29C1-4309-493D-AF9B-AAA4226C0D60}"/>
    <cellStyle name="Percent 4 19 8 2" xfId="12927" xr:uid="{9519DEAD-D58A-4FDD-96DF-E6051E28E574}"/>
    <cellStyle name="Percent 4 19 9" xfId="12928" xr:uid="{84BFA138-BA12-49E7-9AA1-35514ABDD5D1}"/>
    <cellStyle name="Percent 4 19 9 2" xfId="12929" xr:uid="{6678063F-C658-4D08-9A29-4FB5A2558FBF}"/>
    <cellStyle name="Percent 4 2" xfId="3064" xr:uid="{6EE8B6B5-71C0-4216-82CC-29CA05803877}"/>
    <cellStyle name="Percent 4 2 10" xfId="12931" xr:uid="{304C1CA8-9AF5-4FE8-8AE4-A6B6D53BF401}"/>
    <cellStyle name="Percent 4 2 10 2" xfId="12932" xr:uid="{7D7A5722-1CF5-4C83-8546-ECB901A7DEAB}"/>
    <cellStyle name="Percent 4 2 10 2 2" xfId="12933" xr:uid="{FE43D2EB-4F6F-4E16-ABA7-EBC44032951D}"/>
    <cellStyle name="Percent 4 2 10 3" xfId="12934" xr:uid="{FC54203D-EBFD-497D-AA2D-7434B1DBF866}"/>
    <cellStyle name="Percent 4 2 10 3 2" xfId="12935" xr:uid="{457100A4-5314-4C1E-99EC-3312ACCF5A0B}"/>
    <cellStyle name="Percent 4 2 10 4" xfId="12936" xr:uid="{9D05EE58-DEFF-4680-AD32-CE654F796EEC}"/>
    <cellStyle name="Percent 4 2 11" xfId="12937" xr:uid="{6EB2394B-EB05-43CA-BB40-C445638297F6}"/>
    <cellStyle name="Percent 4 2 11 2" xfId="12938" xr:uid="{3E4F784C-215C-4C39-B0A8-E67CD3BAAEFD}"/>
    <cellStyle name="Percent 4 2 11 2 2" xfId="12939" xr:uid="{2F6A32C6-546F-474D-9056-56E5865E62E9}"/>
    <cellStyle name="Percent 4 2 11 3" xfId="12940" xr:uid="{F64F7DE1-0709-4F2F-A69F-C8F666A086BE}"/>
    <cellStyle name="Percent 4 2 11 3 2" xfId="12941" xr:uid="{6B830643-0197-4A05-AA94-51395B5B92F0}"/>
    <cellStyle name="Percent 4 2 11 4" xfId="12942" xr:uid="{68EBBDD3-43C4-4BE7-8748-06C03D3A681B}"/>
    <cellStyle name="Percent 4 2 12" xfId="12943" xr:uid="{FEF69261-D0F4-428D-AFC2-909ED10029AE}"/>
    <cellStyle name="Percent 4 2 12 2" xfId="12944" xr:uid="{BEBBF16D-A078-48ED-AFE5-082CB1696B78}"/>
    <cellStyle name="Percent 4 2 12 2 2" xfId="12945" xr:uid="{81DFD708-1F58-4A54-92AB-307291AA0FC2}"/>
    <cellStyle name="Percent 4 2 12 3" xfId="12946" xr:uid="{84AF4B9D-A3D7-419F-8892-019900F48ADB}"/>
    <cellStyle name="Percent 4 2 12 3 2" xfId="12947" xr:uid="{590EDF8B-DCD9-4B6E-9584-81C3E7C62256}"/>
    <cellStyle name="Percent 4 2 12 4" xfId="12948" xr:uid="{897397C1-515D-4ECE-8DD3-BCB714A187B3}"/>
    <cellStyle name="Percent 4 2 12 4 2" xfId="12949" xr:uid="{61821610-AFFE-4CA0-8327-4CE99F7F32FC}"/>
    <cellStyle name="Percent 4 2 12 5" xfId="12950" xr:uid="{0741B6DC-127A-4754-AC04-4775A81EB7CC}"/>
    <cellStyle name="Percent 4 2 13" xfId="12951" xr:uid="{3FAD47AF-2A96-462B-85CD-436EE5895361}"/>
    <cellStyle name="Percent 4 2 13 2" xfId="12952" xr:uid="{CE9CCDE1-B9C3-494B-ACE3-2474CEB07269}"/>
    <cellStyle name="Percent 4 2 13 2 2" xfId="12953" xr:uid="{90B91ECF-4349-46F9-BE9D-9882D35EF28F}"/>
    <cellStyle name="Percent 4 2 13 3" xfId="12954" xr:uid="{E5A2AEDC-431B-40A0-8AC2-D1F676CB4DBB}"/>
    <cellStyle name="Percent 4 2 13 3 2" xfId="12955" xr:uid="{10F39F77-919A-4AD8-AEF8-469FE4A25728}"/>
    <cellStyle name="Percent 4 2 13 4" xfId="12956" xr:uid="{19F0EF0C-94DE-4A9D-A666-27B915BB0A34}"/>
    <cellStyle name="Percent 4 2 14" xfId="12957" xr:uid="{FBD371A5-F446-4AC9-B6D1-E5FAFB10B994}"/>
    <cellStyle name="Percent 4 2 14 2" xfId="12958" xr:uid="{AF0D7487-6CC9-498D-BBAC-137DF446D378}"/>
    <cellStyle name="Percent 4 2 15" xfId="12959" xr:uid="{2EB32C19-E631-48B8-951E-B7A981C3002C}"/>
    <cellStyle name="Percent 4 2 15 2" xfId="12960" xr:uid="{FA366DA7-02EA-428A-B941-5E18E4811B4C}"/>
    <cellStyle name="Percent 4 2 16" xfId="12961" xr:uid="{F114330B-BBDC-4F07-B1F4-0B5C45893B5A}"/>
    <cellStyle name="Percent 4 2 16 2" xfId="12962" xr:uid="{25354294-936E-47FC-BBEA-746F8274163E}"/>
    <cellStyle name="Percent 4 2 17" xfId="12963" xr:uid="{36B6DC8B-7590-489A-947A-B32C850132F3}"/>
    <cellStyle name="Percent 4 2 18" xfId="12964" xr:uid="{ED3F58DD-7821-48EF-909F-6341656388B2}"/>
    <cellStyle name="Percent 4 2 19" xfId="12930" xr:uid="{9B7833C2-EABB-4A46-8C89-FD89BCE0E9C3}"/>
    <cellStyle name="Percent 4 2 2" xfId="3296" xr:uid="{670A2E1B-7E67-4789-9FD1-4D69FBEB407A}"/>
    <cellStyle name="Percent 4 2 2 10" xfId="12966" xr:uid="{28F7C10C-BA61-45BA-8265-BD51A22AE9A6}"/>
    <cellStyle name="Percent 4 2 2 11" xfId="12965" xr:uid="{D69DA48F-3D58-4236-8FF9-E19C117C43F5}"/>
    <cellStyle name="Percent 4 2 2 2" xfId="12967" xr:uid="{16856ADC-626E-4BC1-A5E6-EAB907366A74}"/>
    <cellStyle name="Percent 4 2 2 2 2" xfId="12968" xr:uid="{72013E38-F24F-4798-8EA7-5A5F130E7135}"/>
    <cellStyle name="Percent 4 2 2 2 2 2" xfId="12969" xr:uid="{914CB1C0-9EDF-4ED0-8F59-9C0DD03F1DD1}"/>
    <cellStyle name="Percent 4 2 2 2 3" xfId="12970" xr:uid="{69460A4A-AE0F-4A03-9AC7-9FFD7CD5CAA6}"/>
    <cellStyle name="Percent 4 2 2 2 3 2" xfId="12971" xr:uid="{5E6758BA-BAD8-41E4-B512-1BE18FC92399}"/>
    <cellStyle name="Percent 4 2 2 2 4" xfId="12972" xr:uid="{7BC1D9A1-270B-4293-AEE5-12E8A1D1D631}"/>
    <cellStyle name="Percent 4 2 2 2 5" xfId="12973" xr:uid="{0650EE52-1F73-4841-A370-4FBA3D870051}"/>
    <cellStyle name="Percent 4 2 2 3" xfId="12974" xr:uid="{6A47FE92-47D9-49EA-8ADC-E204C65503F9}"/>
    <cellStyle name="Percent 4 2 2 3 2" xfId="12975" xr:uid="{B18E4236-E9BF-471A-844D-EC6AD317D74B}"/>
    <cellStyle name="Percent 4 2 2 3 2 2" xfId="12976" xr:uid="{BFAD9ADD-8620-44DD-BA56-91A8055B4AF9}"/>
    <cellStyle name="Percent 4 2 2 3 3" xfId="12977" xr:uid="{79ED1950-A447-4585-96BF-A9A655A28273}"/>
    <cellStyle name="Percent 4 2 2 3 3 2" xfId="12978" xr:uid="{6E96DD1F-FC89-4B6E-A549-AB65F92DF0EE}"/>
    <cellStyle name="Percent 4 2 2 3 4" xfId="12979" xr:uid="{2E6AD36F-CB81-4183-94E1-4D3957A5DA02}"/>
    <cellStyle name="Percent 4 2 2 4" xfId="12980" xr:uid="{4F8BBD6E-8145-45D8-AF3B-4C1F0ED6122C}"/>
    <cellStyle name="Percent 4 2 2 4 2" xfId="12981" xr:uid="{CB06277D-298C-4E3D-98B7-8E61E6D12E21}"/>
    <cellStyle name="Percent 4 2 2 4 2 2" xfId="12982" xr:uid="{029857FC-7442-4CAC-8969-DE98F560DFE6}"/>
    <cellStyle name="Percent 4 2 2 4 3" xfId="12983" xr:uid="{3052FF49-F8AA-43A9-8A19-18498ABCF9EA}"/>
    <cellStyle name="Percent 4 2 2 4 3 2" xfId="12984" xr:uid="{56B66BC0-FF2D-4F11-8F8A-43FB3506B910}"/>
    <cellStyle name="Percent 4 2 2 4 4" xfId="12985" xr:uid="{3F3631D8-2BCB-4E02-A206-A8B6C80640C8}"/>
    <cellStyle name="Percent 4 2 2 4 4 2" xfId="12986" xr:uid="{522B658A-8090-459A-93F9-FE03EC044718}"/>
    <cellStyle name="Percent 4 2 2 4 5" xfId="12987" xr:uid="{37AE5425-9416-41AB-A41D-11E2BC5C0978}"/>
    <cellStyle name="Percent 4 2 2 5" xfId="12988" xr:uid="{AF15815A-4073-47D0-8AB6-72770E438886}"/>
    <cellStyle name="Percent 4 2 2 5 2" xfId="12989" xr:uid="{B9FFACB3-C0EA-47A6-8859-6036A06A77F2}"/>
    <cellStyle name="Percent 4 2 2 5 2 2" xfId="12990" xr:uid="{1671ECD9-FBE2-4FCA-B775-E4818D2ABF5E}"/>
    <cellStyle name="Percent 4 2 2 5 3" xfId="12991" xr:uid="{F9A4D407-36C0-4B69-A7A9-91FFD10D8049}"/>
    <cellStyle name="Percent 4 2 2 5 3 2" xfId="12992" xr:uid="{6E692D00-5097-4963-AC05-4F7BB12588B5}"/>
    <cellStyle name="Percent 4 2 2 5 4" xfId="12993" xr:uid="{58D006F4-EED3-4E49-982C-2E272B646FC9}"/>
    <cellStyle name="Percent 4 2 2 6" xfId="12994" xr:uid="{5F508BCB-68A5-475E-8F93-5E35A2098926}"/>
    <cellStyle name="Percent 4 2 2 6 2" xfId="12995" xr:uid="{DECDA713-4EFC-4B89-AAEB-3F82F3999923}"/>
    <cellStyle name="Percent 4 2 2 7" xfId="12996" xr:uid="{96D2FD45-5353-4F58-A777-0A56339666C4}"/>
    <cellStyle name="Percent 4 2 2 7 2" xfId="12997" xr:uid="{EEFA356F-9F51-4D36-AB4C-979C14FDB2EF}"/>
    <cellStyle name="Percent 4 2 2 8" xfId="12998" xr:uid="{B7A409B2-2DD5-4241-A528-04F43ABBC115}"/>
    <cellStyle name="Percent 4 2 2 8 2" xfId="12999" xr:uid="{4D3E14D1-5F9E-44C7-A1F0-23CD36B66D48}"/>
    <cellStyle name="Percent 4 2 2 9" xfId="13000" xr:uid="{6E124FEC-98AC-458E-B3E5-932540CF44F0}"/>
    <cellStyle name="Percent 4 2 3" xfId="3297" xr:uid="{2EA5A05C-3260-4CFB-AC04-E0E3A786EF22}"/>
    <cellStyle name="Percent 4 2 3 10" xfId="13002" xr:uid="{181E9731-1A05-4232-AB47-2AA656A7E38D}"/>
    <cellStyle name="Percent 4 2 3 11" xfId="13001" xr:uid="{368C02A2-BF9D-4D5C-A3D2-6E227B910121}"/>
    <cellStyle name="Percent 4 2 3 2" xfId="13003" xr:uid="{F60ED1CA-8753-4F1F-8C65-20B62217B249}"/>
    <cellStyle name="Percent 4 2 3 2 2" xfId="13004" xr:uid="{6DE58FE4-9FAF-4768-971F-B51D67729067}"/>
    <cellStyle name="Percent 4 2 3 2 2 2" xfId="13005" xr:uid="{A303439B-80B0-4E58-BCB2-B935B1D43AE0}"/>
    <cellStyle name="Percent 4 2 3 2 3" xfId="13006" xr:uid="{D4DD3EA5-46DB-4A0C-A5F7-AFE565A514CB}"/>
    <cellStyle name="Percent 4 2 3 2 3 2" xfId="13007" xr:uid="{9DE065D0-CE42-43A7-82BD-23F4A57F4588}"/>
    <cellStyle name="Percent 4 2 3 2 4" xfId="13008" xr:uid="{65F525BC-87F7-479F-8BBE-A2E09243EED6}"/>
    <cellStyle name="Percent 4 2 3 2 5" xfId="13009" xr:uid="{BF87A735-A62C-4EE3-8FE5-CE9B02BC71CB}"/>
    <cellStyle name="Percent 4 2 3 3" xfId="13010" xr:uid="{5DC5E92D-5489-4291-84A9-36C54FFFB94B}"/>
    <cellStyle name="Percent 4 2 3 3 2" xfId="13011" xr:uid="{A499AF20-866E-4D3C-9BF7-0E3E8066D8D5}"/>
    <cellStyle name="Percent 4 2 3 3 2 2" xfId="13012" xr:uid="{E91B9BC2-323B-4039-B859-BE91FC2023FC}"/>
    <cellStyle name="Percent 4 2 3 3 3" xfId="13013" xr:uid="{A8C8D91B-8302-4672-84B5-75F39A61669B}"/>
    <cellStyle name="Percent 4 2 3 3 3 2" xfId="13014" xr:uid="{E6C0CDC7-B260-4033-8559-EF34FB40DEDC}"/>
    <cellStyle name="Percent 4 2 3 3 4" xfId="13015" xr:uid="{7499A55D-0A63-4593-8407-F63F0E13D1CC}"/>
    <cellStyle name="Percent 4 2 3 4" xfId="13016" xr:uid="{1DB96049-383C-4BAF-9D5A-42A06B14DB88}"/>
    <cellStyle name="Percent 4 2 3 4 2" xfId="13017" xr:uid="{84BE2C06-7249-460A-A9ED-B1ECA7F7EB66}"/>
    <cellStyle name="Percent 4 2 3 4 2 2" xfId="13018" xr:uid="{EE19ECCA-B4D2-48BA-9DB5-5F002C0AB337}"/>
    <cellStyle name="Percent 4 2 3 4 3" xfId="13019" xr:uid="{DE8F89ED-6151-4380-9915-68FF47A151AD}"/>
    <cellStyle name="Percent 4 2 3 4 3 2" xfId="13020" xr:uid="{03F893E2-E525-4D95-BCDA-7795255F3C75}"/>
    <cellStyle name="Percent 4 2 3 4 4" xfId="13021" xr:uid="{94727811-EF34-4240-904E-9EEBA7403612}"/>
    <cellStyle name="Percent 4 2 3 4 4 2" xfId="13022" xr:uid="{9091EB18-D53D-4C5C-ACD2-F6152A23291C}"/>
    <cellStyle name="Percent 4 2 3 4 5" xfId="13023" xr:uid="{AB38E786-7EB0-421B-93B9-7478D7B5F55A}"/>
    <cellStyle name="Percent 4 2 3 5" xfId="13024" xr:uid="{A9DB4164-475B-420F-B4D1-64C63CF58083}"/>
    <cellStyle name="Percent 4 2 3 5 2" xfId="13025" xr:uid="{D70D2ECB-5E12-4230-B89A-42E4F5B60B89}"/>
    <cellStyle name="Percent 4 2 3 5 2 2" xfId="13026" xr:uid="{0331CA2B-954F-49AC-9663-A3E595F84C7F}"/>
    <cellStyle name="Percent 4 2 3 5 3" xfId="13027" xr:uid="{F235B98F-878B-405B-812B-BBBC272FC766}"/>
    <cellStyle name="Percent 4 2 3 5 3 2" xfId="13028" xr:uid="{749B5270-E7EF-4B12-A950-111978BBAAF0}"/>
    <cellStyle name="Percent 4 2 3 5 4" xfId="13029" xr:uid="{DB3A6FDE-1564-4EA1-B27E-E2F622102C19}"/>
    <cellStyle name="Percent 4 2 3 6" xfId="13030" xr:uid="{13858512-8E92-4E5F-8ED1-94C20B309398}"/>
    <cellStyle name="Percent 4 2 3 6 2" xfId="13031" xr:uid="{B7E3E8D5-8763-4B07-A184-2FC77FB8BA47}"/>
    <cellStyle name="Percent 4 2 3 7" xfId="13032" xr:uid="{034A6EFD-2FBB-4B36-A717-491DA5C875B2}"/>
    <cellStyle name="Percent 4 2 3 7 2" xfId="13033" xr:uid="{B92F4CE9-FF25-4135-917B-9AAD57F5AA6E}"/>
    <cellStyle name="Percent 4 2 3 8" xfId="13034" xr:uid="{B57AC2D1-939A-47AB-88A3-AE6DFDCC5AA2}"/>
    <cellStyle name="Percent 4 2 3 8 2" xfId="13035" xr:uid="{E3D23981-5FAE-4830-9E1F-41DC1223B837}"/>
    <cellStyle name="Percent 4 2 3 9" xfId="13036" xr:uid="{5DC1BB7A-782B-4426-8398-C947EADA0BE7}"/>
    <cellStyle name="Percent 4 2 4" xfId="3373" xr:uid="{9CB53C32-532B-44CF-A8D8-7FFE6835DA77}"/>
    <cellStyle name="Percent 4 2 4 10" xfId="13038" xr:uid="{3DCD90C3-E9E1-4361-B5C3-EE8D78163810}"/>
    <cellStyle name="Percent 4 2 4 11" xfId="13037" xr:uid="{783662E3-9553-41D1-9522-EC45D76AFD97}"/>
    <cellStyle name="Percent 4 2 4 2" xfId="5941" xr:uid="{DB35741A-5DFD-41CA-BBB7-18361889BB15}"/>
    <cellStyle name="Percent 4 2 4 2 2" xfId="13040" xr:uid="{B07BDF05-89AE-4D6F-AA24-F52179D4DC6B}"/>
    <cellStyle name="Percent 4 2 4 2 2 2" xfId="13041" xr:uid="{FDBA4105-A93D-4B6A-A1F9-12EC7D91BA6D}"/>
    <cellStyle name="Percent 4 2 4 2 3" xfId="13042" xr:uid="{540DF594-5D96-47A5-9C82-DBA2D1126D4F}"/>
    <cellStyle name="Percent 4 2 4 2 3 2" xfId="13043" xr:uid="{97CC08D0-CB61-4B68-9011-2D1D32ADB2F9}"/>
    <cellStyle name="Percent 4 2 4 2 4" xfId="13044" xr:uid="{187319D5-62AF-499B-8515-85A817A4D05C}"/>
    <cellStyle name="Percent 4 2 4 2 5" xfId="13045" xr:uid="{06F1C86E-24BB-44C5-A489-19FF61B07A5A}"/>
    <cellStyle name="Percent 4 2 4 2 6" xfId="13039" xr:uid="{416E2839-B506-4769-9CDB-F8F146E9DF49}"/>
    <cellStyle name="Percent 4 2 4 3" xfId="7678" xr:uid="{E375F5BC-7690-4CDC-B97A-784E5E8AA9FA}"/>
    <cellStyle name="Percent 4 2 4 3 2" xfId="13047" xr:uid="{6085BE7E-9097-4C49-994F-1500037913AA}"/>
    <cellStyle name="Percent 4 2 4 3 2 2" xfId="13048" xr:uid="{4944A7DD-9CA4-4CB3-ABC6-AEA49E6454AD}"/>
    <cellStyle name="Percent 4 2 4 3 3" xfId="13049" xr:uid="{D1F004DE-3225-4663-8068-5C4064297948}"/>
    <cellStyle name="Percent 4 2 4 3 3 2" xfId="13050" xr:uid="{D4BADFEF-FD49-4636-8D73-B5B2C8C9A5BD}"/>
    <cellStyle name="Percent 4 2 4 3 4" xfId="13051" xr:uid="{C3C7AF77-F341-4C27-AC54-F1CE0C700341}"/>
    <cellStyle name="Percent 4 2 4 3 5" xfId="13046" xr:uid="{5A548FCB-B248-455B-B484-4CC19CCF9143}"/>
    <cellStyle name="Percent 4 2 4 4" xfId="13052" xr:uid="{26F2122F-6BB6-47CD-9DC1-CEC73A37F2DA}"/>
    <cellStyle name="Percent 4 2 4 4 2" xfId="13053" xr:uid="{8CD88BDC-569D-4D62-A224-E11E49BF9E58}"/>
    <cellStyle name="Percent 4 2 4 4 2 2" xfId="13054" xr:uid="{AB263660-930E-48AD-BB18-08F02632E7DA}"/>
    <cellStyle name="Percent 4 2 4 4 3" xfId="13055" xr:uid="{1ADC3F90-89DC-4BF7-8841-FF0FCA8E2B74}"/>
    <cellStyle name="Percent 4 2 4 4 3 2" xfId="13056" xr:uid="{A76709CD-5041-4DBF-9851-CD8FDEF7A903}"/>
    <cellStyle name="Percent 4 2 4 4 4" xfId="13057" xr:uid="{AD0DE1CD-6E34-4232-A5F7-906BE7E45216}"/>
    <cellStyle name="Percent 4 2 4 4 4 2" xfId="13058" xr:uid="{E2504FE5-D7F8-44AA-9C37-E7A0E95C96A6}"/>
    <cellStyle name="Percent 4 2 4 4 5" xfId="13059" xr:uid="{3679D9D9-C56A-4758-92D6-EC03638A7BC4}"/>
    <cellStyle name="Percent 4 2 4 5" xfId="13060" xr:uid="{203D4DD5-C7D8-48D6-94FF-F1A811080774}"/>
    <cellStyle name="Percent 4 2 4 5 2" xfId="13061" xr:uid="{A7305DFC-FFAF-4CAE-82AE-7A92589ABEEC}"/>
    <cellStyle name="Percent 4 2 4 5 2 2" xfId="13062" xr:uid="{34DEDDA3-52AB-4338-84BA-9A6E83B48F2D}"/>
    <cellStyle name="Percent 4 2 4 5 3" xfId="13063" xr:uid="{A221BC18-1778-49E6-B64D-9BFD83BF2B81}"/>
    <cellStyle name="Percent 4 2 4 5 3 2" xfId="13064" xr:uid="{D85B060B-0C51-422C-AA71-3240475A84C8}"/>
    <cellStyle name="Percent 4 2 4 5 4" xfId="13065" xr:uid="{978ACF1A-EE66-414D-A13C-3E63677EF786}"/>
    <cellStyle name="Percent 4 2 4 6" xfId="13066" xr:uid="{4891366D-3ABA-452E-B646-DA07D9B7BA43}"/>
    <cellStyle name="Percent 4 2 4 6 2" xfId="13067" xr:uid="{0777A4E7-C0B7-4047-87F8-86934589391D}"/>
    <cellStyle name="Percent 4 2 4 7" xfId="13068" xr:uid="{1CC654F8-9C97-4601-ACEE-CD9D130C1A8A}"/>
    <cellStyle name="Percent 4 2 4 7 2" xfId="13069" xr:uid="{8849AB18-0574-4DA9-90BD-3B27BFA5B2F9}"/>
    <cellStyle name="Percent 4 2 4 8" xfId="13070" xr:uid="{A6BD7875-89B6-45BB-B4D3-3B434CFCAF08}"/>
    <cellStyle name="Percent 4 2 4 8 2" xfId="13071" xr:uid="{20132B8C-FE5D-47AE-A0A6-2032EF51F28A}"/>
    <cellStyle name="Percent 4 2 4 9" xfId="13072" xr:uid="{E20ABE1B-1927-4CF0-AD71-6D5F6C618D8E}"/>
    <cellStyle name="Percent 4 2 5" xfId="5942" xr:uid="{8C92BAEF-C15E-4A58-ADB6-4EA9D63CCD18}"/>
    <cellStyle name="Percent 4 2 5 10" xfId="13074" xr:uid="{98236888-4811-406C-BCA1-D486E2C409CD}"/>
    <cellStyle name="Percent 4 2 5 11" xfId="13073" xr:uid="{A6519F29-3078-4C91-A642-2E982BC92CDE}"/>
    <cellStyle name="Percent 4 2 5 2" xfId="13075" xr:uid="{05F917E6-3248-466A-807E-BCEF0C27BB17}"/>
    <cellStyle name="Percent 4 2 5 2 2" xfId="13076" xr:uid="{A7B60777-BA56-4178-8A79-BC6D7EACE510}"/>
    <cellStyle name="Percent 4 2 5 2 2 2" xfId="13077" xr:uid="{16E5560D-2159-4B87-8BEA-4008A05954D2}"/>
    <cellStyle name="Percent 4 2 5 2 3" xfId="13078" xr:uid="{3BA3012B-BA9C-44D2-B686-E057EE0997D3}"/>
    <cellStyle name="Percent 4 2 5 2 3 2" xfId="13079" xr:uid="{60DAB470-176A-4BD7-88C1-C3E821C40D5C}"/>
    <cellStyle name="Percent 4 2 5 2 4" xfId="13080" xr:uid="{B2D654CD-4F35-4026-8FF3-4539C6BD1E11}"/>
    <cellStyle name="Percent 4 2 5 3" xfId="13081" xr:uid="{D0A0AFAB-2B09-44C8-91A6-36896CAE9CBB}"/>
    <cellStyle name="Percent 4 2 5 3 2" xfId="13082" xr:uid="{F170FF73-81F2-4B03-8585-D8BC4F56B286}"/>
    <cellStyle name="Percent 4 2 5 3 2 2" xfId="13083" xr:uid="{58F2CED2-BC03-432E-A01D-97DF8637B8EA}"/>
    <cellStyle name="Percent 4 2 5 3 3" xfId="13084" xr:uid="{011CC64E-43FA-4096-980B-789F5DC912F0}"/>
    <cellStyle name="Percent 4 2 5 3 3 2" xfId="13085" xr:uid="{0D0DDE96-FED8-4E35-B0B2-6831BD41AAD4}"/>
    <cellStyle name="Percent 4 2 5 3 4" xfId="13086" xr:uid="{18DDD70F-4832-4328-A5EF-01E5FB7ECAAF}"/>
    <cellStyle name="Percent 4 2 5 4" xfId="13087" xr:uid="{499E6F70-5F3B-4753-B9B3-B0657E623702}"/>
    <cellStyle name="Percent 4 2 5 4 2" xfId="13088" xr:uid="{978B6504-212C-4CEE-8A30-E7B61CDA30CB}"/>
    <cellStyle name="Percent 4 2 5 4 2 2" xfId="13089" xr:uid="{4AF11EE8-DCAF-4B17-9909-DA01053A3FCD}"/>
    <cellStyle name="Percent 4 2 5 4 3" xfId="13090" xr:uid="{C19EA9BE-28F9-49A2-8999-B7A65DE6675D}"/>
    <cellStyle name="Percent 4 2 5 4 3 2" xfId="13091" xr:uid="{3A7D1673-4020-4E1E-8F58-F45B2568CC3A}"/>
    <cellStyle name="Percent 4 2 5 4 4" xfId="13092" xr:uid="{3A8ACE3A-C376-4E41-B87C-41E89E75DE93}"/>
    <cellStyle name="Percent 4 2 5 4 4 2" xfId="13093" xr:uid="{3C5DD74B-0598-464C-B3A7-4B07510D9C77}"/>
    <cellStyle name="Percent 4 2 5 4 5" xfId="13094" xr:uid="{3AA01C08-A97D-4F46-A5F3-E2288E1BAFE8}"/>
    <cellStyle name="Percent 4 2 5 5" xfId="13095" xr:uid="{EDF80252-1011-4E4A-9857-5C75397CFCE3}"/>
    <cellStyle name="Percent 4 2 5 5 2" xfId="13096" xr:uid="{2BA64F13-FD34-40D9-A2DA-7F5E5F124A50}"/>
    <cellStyle name="Percent 4 2 5 5 2 2" xfId="13097" xr:uid="{3C39B9D6-721D-45AD-BE66-651292B93882}"/>
    <cellStyle name="Percent 4 2 5 5 3" xfId="13098" xr:uid="{0639C30F-2149-4FCD-A8BA-7D4B5E239A9B}"/>
    <cellStyle name="Percent 4 2 5 5 3 2" xfId="13099" xr:uid="{8E0C611E-7179-432D-AB1C-4A3EF517D9D5}"/>
    <cellStyle name="Percent 4 2 5 5 4" xfId="13100" xr:uid="{04B8D7BA-C8DF-4C5A-B5FF-5E83F86CF891}"/>
    <cellStyle name="Percent 4 2 5 6" xfId="13101" xr:uid="{39F1886C-5AB6-45D6-82DC-9EA548848891}"/>
    <cellStyle name="Percent 4 2 5 6 2" xfId="13102" xr:uid="{4B599082-B727-4A71-A4DC-523BBA5310DB}"/>
    <cellStyle name="Percent 4 2 5 7" xfId="13103" xr:uid="{190F16DC-97B6-4F0C-B93E-73E1A6C5DA1A}"/>
    <cellStyle name="Percent 4 2 5 7 2" xfId="13104" xr:uid="{7DC287F2-ECF7-4F7F-A777-A19ADF757890}"/>
    <cellStyle name="Percent 4 2 5 8" xfId="13105" xr:uid="{28121701-7F1C-4E34-88F5-7ACAD814719B}"/>
    <cellStyle name="Percent 4 2 5 8 2" xfId="13106" xr:uid="{4026D5EA-F613-4140-8DB0-9D7BB0037147}"/>
    <cellStyle name="Percent 4 2 5 9" xfId="13107" xr:uid="{838BDEBE-C753-4EAD-8847-40D298C6CBFB}"/>
    <cellStyle name="Percent 4 2 6" xfId="5940" xr:uid="{2D0EED33-C81B-44CE-8AFC-61D2C56EAEF6}"/>
    <cellStyle name="Percent 4 2 6 10" xfId="13109" xr:uid="{F90E5C94-AD15-4C1B-A920-E73D61F74554}"/>
    <cellStyle name="Percent 4 2 6 11" xfId="13108" xr:uid="{5669E9D7-00FB-455E-BB81-2D2A16519BEF}"/>
    <cellStyle name="Percent 4 2 6 2" xfId="7679" xr:uid="{C4621C94-2129-441F-8215-50E35542E89D}"/>
    <cellStyle name="Percent 4 2 6 2 2" xfId="13111" xr:uid="{B8A1D159-E971-478D-B00E-34250491A6DB}"/>
    <cellStyle name="Percent 4 2 6 2 2 2" xfId="13112" xr:uid="{42D0A33A-9009-4612-AE6C-6267942ADEEB}"/>
    <cellStyle name="Percent 4 2 6 2 3" xfId="13113" xr:uid="{32577665-64D5-47C7-8A3D-753717C9BCE7}"/>
    <cellStyle name="Percent 4 2 6 2 3 2" xfId="13114" xr:uid="{C27D0B1E-746F-4EF0-B419-8FBDA7E68210}"/>
    <cellStyle name="Percent 4 2 6 2 4" xfId="13115" xr:uid="{9DF5EA6C-8950-4DB6-A791-E7777379967E}"/>
    <cellStyle name="Percent 4 2 6 2 5" xfId="13110" xr:uid="{3DF4ADCB-B8B9-4002-85C0-A6343D677B3A}"/>
    <cellStyle name="Percent 4 2 6 3" xfId="13116" xr:uid="{5E92A8D9-70A3-44F5-81EE-58A74D345456}"/>
    <cellStyle name="Percent 4 2 6 3 2" xfId="13117" xr:uid="{E13F5E15-7044-4AE5-9756-C47CF54D30A8}"/>
    <cellStyle name="Percent 4 2 6 3 2 2" xfId="13118" xr:uid="{DC73CCFA-5544-4403-BB1F-6754D0E1D5C1}"/>
    <cellStyle name="Percent 4 2 6 3 3" xfId="13119" xr:uid="{2ED8EAF6-4809-4C89-AE85-ED46B6667526}"/>
    <cellStyle name="Percent 4 2 6 3 3 2" xfId="13120" xr:uid="{50C1AE53-80BB-4A1B-8908-3BAA8B2786DA}"/>
    <cellStyle name="Percent 4 2 6 3 4" xfId="13121" xr:uid="{F1E5026D-4ACE-44C9-AAFA-65EE5CE34872}"/>
    <cellStyle name="Percent 4 2 6 4" xfId="13122" xr:uid="{046FF850-0381-4843-BCDD-8544C0433AE3}"/>
    <cellStyle name="Percent 4 2 6 4 2" xfId="13123" xr:uid="{44C157EA-A840-4E25-8388-4D8BB56968DF}"/>
    <cellStyle name="Percent 4 2 6 4 2 2" xfId="13124" xr:uid="{149D48EE-BE19-4230-8FC2-7C954D00AE3B}"/>
    <cellStyle name="Percent 4 2 6 4 3" xfId="13125" xr:uid="{43D70EC4-BB36-4923-BDDE-D7E0E565D07D}"/>
    <cellStyle name="Percent 4 2 6 4 3 2" xfId="13126" xr:uid="{B2ABB080-DB4A-472C-B9B1-39720CA2E765}"/>
    <cellStyle name="Percent 4 2 6 4 4" xfId="13127" xr:uid="{3CDC7A4B-6306-439C-BFF1-94BC70EC9895}"/>
    <cellStyle name="Percent 4 2 6 4 4 2" xfId="13128" xr:uid="{99B91601-337F-43F5-BB42-F8B4CC4F5707}"/>
    <cellStyle name="Percent 4 2 6 4 5" xfId="13129" xr:uid="{4AAFF0C2-C724-4525-B9FE-5A0E360F09FA}"/>
    <cellStyle name="Percent 4 2 6 5" xfId="13130" xr:uid="{338D4CB3-FFDD-4FD3-94B3-13B92F556230}"/>
    <cellStyle name="Percent 4 2 6 5 2" xfId="13131" xr:uid="{66E4F7F3-2A4A-4A37-AA44-F21F26D1E50D}"/>
    <cellStyle name="Percent 4 2 6 5 2 2" xfId="13132" xr:uid="{90497E1C-EE00-4763-81CF-92C937E92B85}"/>
    <cellStyle name="Percent 4 2 6 5 3" xfId="13133" xr:uid="{922B8235-B331-407B-B15B-83173C1555AE}"/>
    <cellStyle name="Percent 4 2 6 5 3 2" xfId="13134" xr:uid="{9C8FF7E1-70F0-459C-8918-113F0877B47E}"/>
    <cellStyle name="Percent 4 2 6 5 4" xfId="13135" xr:uid="{D25F43C3-9EC6-419D-BAAE-DFE99FE67510}"/>
    <cellStyle name="Percent 4 2 6 6" xfId="13136" xr:uid="{64FD925F-3C31-43FC-9C27-13C5DA7E4B83}"/>
    <cellStyle name="Percent 4 2 6 6 2" xfId="13137" xr:uid="{D0BB14F6-F191-4CA9-9045-AC35FFAC3283}"/>
    <cellStyle name="Percent 4 2 6 7" xfId="13138" xr:uid="{888BD757-21D2-45AC-A225-70FC0E46A095}"/>
    <cellStyle name="Percent 4 2 6 7 2" xfId="13139" xr:uid="{11D97145-EB9C-41DC-9E25-376C9F9824C5}"/>
    <cellStyle name="Percent 4 2 6 8" xfId="13140" xr:uid="{211DAA32-C5DC-4B26-98DB-504A1D7B700E}"/>
    <cellStyle name="Percent 4 2 6 8 2" xfId="13141" xr:uid="{2B5E5055-B6A7-4796-9798-AB5D46B19EF3}"/>
    <cellStyle name="Percent 4 2 6 9" xfId="13142" xr:uid="{9AF5E97B-530B-4C35-8E69-EEAFDEFBA3DE}"/>
    <cellStyle name="Percent 4 2 7" xfId="7680" xr:uid="{D11EDFC8-D498-4A7A-80EF-5435388A3F63}"/>
    <cellStyle name="Percent 4 2 7 10" xfId="13144" xr:uid="{A3BDB17C-04BC-4F3C-9859-9556AE321B96}"/>
    <cellStyle name="Percent 4 2 7 11" xfId="13143" xr:uid="{4D83A0C5-AFCC-472A-A19E-F303659EF73A}"/>
    <cellStyle name="Percent 4 2 7 2" xfId="13145" xr:uid="{642575BD-B98A-4E91-9FA9-1D9B918305D0}"/>
    <cellStyle name="Percent 4 2 7 2 2" xfId="13146" xr:uid="{F7AC4A71-AD62-4C4A-BA7D-6898771F16D1}"/>
    <cellStyle name="Percent 4 2 7 2 2 2" xfId="13147" xr:uid="{886ACD23-6F34-43EC-8DF8-774E3CDDB4AC}"/>
    <cellStyle name="Percent 4 2 7 2 3" xfId="13148" xr:uid="{853AC16F-B1A0-4AB2-8CEF-667C23D87FB6}"/>
    <cellStyle name="Percent 4 2 7 2 3 2" xfId="13149" xr:uid="{7799AD27-F9F5-4818-9D64-9B96D2A37DA3}"/>
    <cellStyle name="Percent 4 2 7 2 4" xfId="13150" xr:uid="{54CCA089-34D0-44DB-AD6B-AFCF22D8E37A}"/>
    <cellStyle name="Percent 4 2 7 3" xfId="13151" xr:uid="{E329D1A3-C49C-4A61-ABDF-DCE800C1A127}"/>
    <cellStyle name="Percent 4 2 7 3 2" xfId="13152" xr:uid="{F56D0AD8-9C2F-48D6-BE61-384D28A92537}"/>
    <cellStyle name="Percent 4 2 7 3 2 2" xfId="13153" xr:uid="{A6503AA1-E147-4C2E-9D16-3F9D3CFA9058}"/>
    <cellStyle name="Percent 4 2 7 3 3" xfId="13154" xr:uid="{29226075-E574-4AA5-B82A-E9B00F148EF0}"/>
    <cellStyle name="Percent 4 2 7 3 3 2" xfId="13155" xr:uid="{C351BD73-5B87-4642-91FA-22764E44ACFA}"/>
    <cellStyle name="Percent 4 2 7 3 4" xfId="13156" xr:uid="{B9A9C2A5-8547-46F5-B084-E0084A253844}"/>
    <cellStyle name="Percent 4 2 7 4" xfId="13157" xr:uid="{DAB0AAF0-EC3A-4811-BE7E-F54D6C3DDA28}"/>
    <cellStyle name="Percent 4 2 7 4 2" xfId="13158" xr:uid="{7B577406-239A-4BEE-981D-823282851D2C}"/>
    <cellStyle name="Percent 4 2 7 4 2 2" xfId="13159" xr:uid="{72FE5D3B-5DD3-4316-95B4-D3F14CB6622D}"/>
    <cellStyle name="Percent 4 2 7 4 3" xfId="13160" xr:uid="{7FF59744-C781-4573-BFD3-2DCAC205A70A}"/>
    <cellStyle name="Percent 4 2 7 4 3 2" xfId="13161" xr:uid="{40E604D1-8E7B-4BCC-8FDC-0B4A15740534}"/>
    <cellStyle name="Percent 4 2 7 4 4" xfId="13162" xr:uid="{DAAFE422-B3D9-44DC-AF67-0A45653B12AA}"/>
    <cellStyle name="Percent 4 2 7 4 4 2" xfId="13163" xr:uid="{9F837614-6A58-4094-AD79-35566600026C}"/>
    <cellStyle name="Percent 4 2 7 4 5" xfId="13164" xr:uid="{DB661EE9-7D35-4AF3-9785-BEB52E3DC8CB}"/>
    <cellStyle name="Percent 4 2 7 5" xfId="13165" xr:uid="{37D367EC-93C9-4984-A6BD-A8BD81F1F27C}"/>
    <cellStyle name="Percent 4 2 7 5 2" xfId="13166" xr:uid="{1EA2A7F6-1E2D-49CC-8EE5-84A61BF65FA2}"/>
    <cellStyle name="Percent 4 2 7 5 2 2" xfId="13167" xr:uid="{9279B0B6-1458-43B4-BD40-1F31184DC1CC}"/>
    <cellStyle name="Percent 4 2 7 5 3" xfId="13168" xr:uid="{B6960FE1-080C-43DD-BCB2-27E9E409D64E}"/>
    <cellStyle name="Percent 4 2 7 5 3 2" xfId="13169" xr:uid="{466E618A-0F2D-461A-8B6D-D0EDA7EFFB25}"/>
    <cellStyle name="Percent 4 2 7 5 4" xfId="13170" xr:uid="{A4AC7EB1-740D-4613-A0CA-93B1346C3764}"/>
    <cellStyle name="Percent 4 2 7 6" xfId="13171" xr:uid="{15D3E6F1-322A-4085-862F-35C25B104EA4}"/>
    <cellStyle name="Percent 4 2 7 6 2" xfId="13172" xr:uid="{9A2C3861-0E18-40AE-AB00-92CD829DEDF7}"/>
    <cellStyle name="Percent 4 2 7 7" xfId="13173" xr:uid="{5EA22F80-74AC-4E38-A905-9ADB096DF19A}"/>
    <cellStyle name="Percent 4 2 7 7 2" xfId="13174" xr:uid="{3B66CF8F-934C-4020-A31A-608A117AE19B}"/>
    <cellStyle name="Percent 4 2 7 8" xfId="13175" xr:uid="{2D1E6AB4-CFC4-4C2E-B3F4-2ADE5584C417}"/>
    <cellStyle name="Percent 4 2 7 8 2" xfId="13176" xr:uid="{F382D279-E1FC-4951-A305-E91723417913}"/>
    <cellStyle name="Percent 4 2 7 9" xfId="13177" xr:uid="{C431EF16-AC18-4866-B01F-F1399067618E}"/>
    <cellStyle name="Percent 4 2 8" xfId="7681" xr:uid="{1B04CA63-0813-4ADA-AAEC-0B66152864F7}"/>
    <cellStyle name="Percent 4 2 8 10" xfId="13179" xr:uid="{DFEFF2C6-5DCD-4B91-AB36-EEFE4727E2AB}"/>
    <cellStyle name="Percent 4 2 8 11" xfId="13178" xr:uid="{8C0F81F9-54FD-4F54-A90A-2062A4D6DB23}"/>
    <cellStyle name="Percent 4 2 8 2" xfId="13180" xr:uid="{59D005E0-F8D0-472E-9A3B-8504C20899F6}"/>
    <cellStyle name="Percent 4 2 8 2 2" xfId="13181" xr:uid="{007348C3-6F67-484D-868F-3FD9C675F798}"/>
    <cellStyle name="Percent 4 2 8 2 2 2" xfId="13182" xr:uid="{4069570A-7E73-4749-A1C7-CF92ECF89166}"/>
    <cellStyle name="Percent 4 2 8 2 3" xfId="13183" xr:uid="{1D891DFF-1A65-4D8F-B535-5E93DBE878B1}"/>
    <cellStyle name="Percent 4 2 8 2 3 2" xfId="13184" xr:uid="{7176FEB9-571B-4444-819C-AF2FB7EE0C8D}"/>
    <cellStyle name="Percent 4 2 8 2 4" xfId="13185" xr:uid="{A45AEA7D-594E-4BB3-8522-DC9F9969FFD6}"/>
    <cellStyle name="Percent 4 2 8 3" xfId="13186" xr:uid="{160C6ACA-3203-4A9D-A38C-59FFBE672420}"/>
    <cellStyle name="Percent 4 2 8 3 2" xfId="13187" xr:uid="{7DC5327C-6F9E-4343-9F93-34D7A0E0482F}"/>
    <cellStyle name="Percent 4 2 8 3 2 2" xfId="13188" xr:uid="{6D0C4BBC-B9AB-44F9-8274-9A0EF682C760}"/>
    <cellStyle name="Percent 4 2 8 3 3" xfId="13189" xr:uid="{7A8C0C04-A7AE-4BB0-B1B5-EFD162185858}"/>
    <cellStyle name="Percent 4 2 8 3 3 2" xfId="13190" xr:uid="{A9DFA9F1-EC87-450E-94A0-ECB575304443}"/>
    <cellStyle name="Percent 4 2 8 3 4" xfId="13191" xr:uid="{BE77DA53-365A-4E6E-B401-0B20F83BBAD0}"/>
    <cellStyle name="Percent 4 2 8 4" xfId="13192" xr:uid="{8511C6CB-3A0B-4397-AAE8-2F8366363FC8}"/>
    <cellStyle name="Percent 4 2 8 4 2" xfId="13193" xr:uid="{8056C639-D61A-4E84-9C81-48192D7D57FB}"/>
    <cellStyle name="Percent 4 2 8 4 2 2" xfId="13194" xr:uid="{D5E89CD5-0CFC-41B8-B02B-93CC9F7184F9}"/>
    <cellStyle name="Percent 4 2 8 4 3" xfId="13195" xr:uid="{3BBAC27C-E910-43B0-8BAF-882970FF0D39}"/>
    <cellStyle name="Percent 4 2 8 4 3 2" xfId="13196" xr:uid="{EE0330A4-FE71-4A1B-A566-593AD15674D4}"/>
    <cellStyle name="Percent 4 2 8 4 4" xfId="13197" xr:uid="{C7511362-1227-4BFD-AEF6-7EF998F71F1F}"/>
    <cellStyle name="Percent 4 2 8 4 4 2" xfId="13198" xr:uid="{E9294B93-C2A3-4C6B-955B-E94F9250BD43}"/>
    <cellStyle name="Percent 4 2 8 4 5" xfId="13199" xr:uid="{96A78CAE-4CF2-4CF5-B9A1-C85F4BB3A596}"/>
    <cellStyle name="Percent 4 2 8 5" xfId="13200" xr:uid="{B67C09E3-FA36-449F-AD95-8D7F1AFC47E9}"/>
    <cellStyle name="Percent 4 2 8 5 2" xfId="13201" xr:uid="{53C2086C-5B18-4ECF-A9CA-9769B2008919}"/>
    <cellStyle name="Percent 4 2 8 5 2 2" xfId="13202" xr:uid="{37A85979-FD19-47F9-97EE-4785D42CF67D}"/>
    <cellStyle name="Percent 4 2 8 5 3" xfId="13203" xr:uid="{C07E6864-A988-43D5-A984-807C61BBC0F1}"/>
    <cellStyle name="Percent 4 2 8 5 3 2" xfId="13204" xr:uid="{B3AF50BA-0F2A-4F08-B295-044EE6CED6DA}"/>
    <cellStyle name="Percent 4 2 8 5 4" xfId="13205" xr:uid="{F45C2743-398E-4227-B412-68451DD15D2C}"/>
    <cellStyle name="Percent 4 2 8 6" xfId="13206" xr:uid="{F8A790B7-AFD5-4639-ABCA-778F1B768940}"/>
    <cellStyle name="Percent 4 2 8 6 2" xfId="13207" xr:uid="{AFD18E75-F03A-44DD-B5E9-0BBC4F588647}"/>
    <cellStyle name="Percent 4 2 8 7" xfId="13208" xr:uid="{F07CC2F3-D924-4582-8F29-9351CF4F747B}"/>
    <cellStyle name="Percent 4 2 8 7 2" xfId="13209" xr:uid="{9C8C6D5A-76F2-4DC1-9B99-DB3D52005934}"/>
    <cellStyle name="Percent 4 2 8 8" xfId="13210" xr:uid="{6A153C37-8F58-4DD3-A37A-26FF4FA928EE}"/>
    <cellStyle name="Percent 4 2 8 8 2" xfId="13211" xr:uid="{6937E1E3-7EFE-441B-9E97-C29122A428DA}"/>
    <cellStyle name="Percent 4 2 8 9" xfId="13212" xr:uid="{1B6B7381-0C95-4F94-959A-DFD533DE428F}"/>
    <cellStyle name="Percent 4 2 9" xfId="7682" xr:uid="{D4B2CB36-381F-41A2-A583-07099D86C448}"/>
    <cellStyle name="Percent 4 2 9 2" xfId="13214" xr:uid="{BA7D2732-BD52-4439-B82D-22F9C64E38E5}"/>
    <cellStyle name="Percent 4 2 9 2 2" xfId="13215" xr:uid="{AFEEA508-2E0E-4860-BF9D-980F4456C940}"/>
    <cellStyle name="Percent 4 2 9 3" xfId="13216" xr:uid="{01B4F5EE-97E3-4C93-8C09-2522D5EB3B8B}"/>
    <cellStyle name="Percent 4 2 9 3 2" xfId="13217" xr:uid="{8563C294-7FC5-40D3-A8F9-F6FD5D547D93}"/>
    <cellStyle name="Percent 4 2 9 4" xfId="13218" xr:uid="{866D2616-AEF6-4B6B-9E62-DA6AA140196A}"/>
    <cellStyle name="Percent 4 2 9 5" xfId="13219" xr:uid="{0A531F26-8E50-43DD-AACC-69D6CC44848F}"/>
    <cellStyle name="Percent 4 2 9 6" xfId="13213" xr:uid="{AA439B7C-56CB-43A1-8FFA-277F8EAA9AC9}"/>
    <cellStyle name="Percent 4 20" xfId="5943" xr:uid="{4D364B15-5D34-4EC6-93D9-2E6F0F6EDE57}"/>
    <cellStyle name="Percent 4 20 10" xfId="13221" xr:uid="{3815F339-CB5A-4627-BADB-A88A018F0067}"/>
    <cellStyle name="Percent 4 20 11" xfId="13222" xr:uid="{C55C9561-D001-41D6-945E-B0E9BB88565D}"/>
    <cellStyle name="Percent 4 20 12" xfId="13220" xr:uid="{76385D93-7D65-4A6B-B2D3-1DD7D2E59CEB}"/>
    <cellStyle name="Percent 4 20 2" xfId="13223" xr:uid="{703096EA-5D9F-4489-930A-B054860AB905}"/>
    <cellStyle name="Percent 4 20 2 2" xfId="13224" xr:uid="{5935E77B-3798-4F20-AFA8-1BBAB0D1DB03}"/>
    <cellStyle name="Percent 4 20 2 2 2" xfId="13225" xr:uid="{217F9B5C-275E-4FB7-99D5-DBD0096B5617}"/>
    <cellStyle name="Percent 4 20 2 3" xfId="13226" xr:uid="{196AF341-DC2B-443E-85AB-CA35F49ADD72}"/>
    <cellStyle name="Percent 4 20 2 3 2" xfId="13227" xr:uid="{677606A8-557A-4C36-B351-E8E8354FA54D}"/>
    <cellStyle name="Percent 4 20 2 4" xfId="13228" xr:uid="{AA113DC1-BF97-4A98-9EBA-BDCB92FE8188}"/>
    <cellStyle name="Percent 4 20 2 5" xfId="13229" xr:uid="{22372E78-392C-44B0-B5F9-DE31E40D2C4F}"/>
    <cellStyle name="Percent 4 20 3" xfId="13230" xr:uid="{99BCAF12-E76F-4A65-8077-DFD8F75D9CC1}"/>
    <cellStyle name="Percent 4 20 3 2" xfId="13231" xr:uid="{78CF4CB5-C783-4B22-9285-614DC9309B51}"/>
    <cellStyle name="Percent 4 20 3 2 2" xfId="13232" xr:uid="{C88F3296-563C-4D98-AF78-95006FC58EFD}"/>
    <cellStyle name="Percent 4 20 3 3" xfId="13233" xr:uid="{507ED6D3-C38C-4F66-B3E7-B5A4513C4F5E}"/>
    <cellStyle name="Percent 4 20 3 3 2" xfId="13234" xr:uid="{CE12244E-6564-4BDF-9BB8-AB3719CFFE78}"/>
    <cellStyle name="Percent 4 20 3 4" xfId="13235" xr:uid="{AC9DAEEA-E384-4ABD-B3FE-5F3C5BDB1F2D}"/>
    <cellStyle name="Percent 4 20 4" xfId="13236" xr:uid="{5F3009AD-CC4F-49EB-A53A-4715C27DFA1A}"/>
    <cellStyle name="Percent 4 20 4 2" xfId="13237" xr:uid="{966CF6AA-AD07-4B36-BBC8-B65DC5092FD8}"/>
    <cellStyle name="Percent 4 20 4 2 2" xfId="13238" xr:uid="{3A57771D-6AE7-4FD3-8355-A29971B5B69E}"/>
    <cellStyle name="Percent 4 20 4 3" xfId="13239" xr:uid="{62736EB7-781A-4FB2-9288-34433B90D60B}"/>
    <cellStyle name="Percent 4 20 4 3 2" xfId="13240" xr:uid="{B85416E7-426F-4E74-A385-FB9182B6E420}"/>
    <cellStyle name="Percent 4 20 4 4" xfId="13241" xr:uid="{72C26620-BD28-4D2D-848A-AC7B0BB2BF98}"/>
    <cellStyle name="Percent 4 20 5" xfId="13242" xr:uid="{FF493FD3-271D-4D33-BBDD-A772483A2A31}"/>
    <cellStyle name="Percent 4 20 5 2" xfId="13243" xr:uid="{B2480565-DB4B-4F36-9CCC-C870C128BF87}"/>
    <cellStyle name="Percent 4 20 5 2 2" xfId="13244" xr:uid="{470847BA-154F-46DB-A2D7-5C14B70F9A28}"/>
    <cellStyle name="Percent 4 20 5 3" xfId="13245" xr:uid="{1A1E16BC-5628-4124-B812-20B6E7A1DCE0}"/>
    <cellStyle name="Percent 4 20 5 3 2" xfId="13246" xr:uid="{7A6DC7BA-013F-4700-864E-7F6B47B2B507}"/>
    <cellStyle name="Percent 4 20 5 4" xfId="13247" xr:uid="{C7848C0E-A1F3-4EB1-8321-D93522C9297A}"/>
    <cellStyle name="Percent 4 20 5 4 2" xfId="13248" xr:uid="{E223CCAD-6787-4F83-A58F-70085A32FD0B}"/>
    <cellStyle name="Percent 4 20 5 5" xfId="13249" xr:uid="{9BB9AF16-AC5B-4AF9-B577-A3C014D198DC}"/>
    <cellStyle name="Percent 4 20 6" xfId="13250" xr:uid="{8DD323F6-3B8E-420E-A210-123198059E83}"/>
    <cellStyle name="Percent 4 20 6 2" xfId="13251" xr:uid="{C0EDE1B0-4113-499E-8205-91DC1FAB0826}"/>
    <cellStyle name="Percent 4 20 6 2 2" xfId="13252" xr:uid="{632636B1-2D02-4607-845D-F6C252873CC6}"/>
    <cellStyle name="Percent 4 20 6 3" xfId="13253" xr:uid="{69FC0C2A-695D-47D7-8E6F-5E1B1F325872}"/>
    <cellStyle name="Percent 4 20 6 3 2" xfId="13254" xr:uid="{DBC0B504-4AD1-4A9D-93A9-200F961EA8A5}"/>
    <cellStyle name="Percent 4 20 6 4" xfId="13255" xr:uid="{D210CFF6-43A3-4EAD-8B2C-FA1286CDA7DE}"/>
    <cellStyle name="Percent 4 20 7" xfId="13256" xr:uid="{8FE684BE-58B4-4021-A4AA-D768411DC994}"/>
    <cellStyle name="Percent 4 20 7 2" xfId="13257" xr:uid="{F13A1A66-1E63-4F4F-887F-E7136EF38CF5}"/>
    <cellStyle name="Percent 4 20 8" xfId="13258" xr:uid="{9580A2E0-9241-4F6E-95E3-84FDA4C2E21B}"/>
    <cellStyle name="Percent 4 20 8 2" xfId="13259" xr:uid="{23E3D576-2F0D-4A0D-BE54-60CB0F0333AD}"/>
    <cellStyle name="Percent 4 20 9" xfId="13260" xr:uid="{73EAF376-B630-4AF1-B84B-EE555354494A}"/>
    <cellStyle name="Percent 4 20 9 2" xfId="13261" xr:uid="{5EEFCE54-7336-4243-B9E5-4BDFFDA6FD15}"/>
    <cellStyle name="Percent 4 21" xfId="5944" xr:uid="{8761B292-AA62-4108-89ED-F5CCFE4E8C4F}"/>
    <cellStyle name="Percent 4 21 10" xfId="13263" xr:uid="{60F4AAE7-FED6-48CD-8EFA-4C8E80027334}"/>
    <cellStyle name="Percent 4 21 11" xfId="13264" xr:uid="{B2930AC2-4172-4B09-84EF-81521E7327A3}"/>
    <cellStyle name="Percent 4 21 12" xfId="13262" xr:uid="{BA488258-B7A8-4053-BCDA-FCE8147975D3}"/>
    <cellStyle name="Percent 4 21 2" xfId="13265" xr:uid="{7B78AAC4-906D-483F-99D5-2E698AB058CC}"/>
    <cellStyle name="Percent 4 21 2 2" xfId="13266" xr:uid="{9CAB5C28-140F-4DA3-9D56-AA56E178C7C4}"/>
    <cellStyle name="Percent 4 21 2 2 2" xfId="13267" xr:uid="{3D91DAAE-FBDE-4E0D-A4BB-5926D5794C65}"/>
    <cellStyle name="Percent 4 21 2 3" xfId="13268" xr:uid="{0FE70F40-30D7-4B50-B14F-3AF48FA7248E}"/>
    <cellStyle name="Percent 4 21 2 3 2" xfId="13269" xr:uid="{AFB23C48-7FDD-4052-84F3-CE37943A0C8D}"/>
    <cellStyle name="Percent 4 21 2 4" xfId="13270" xr:uid="{4888D323-9003-4E39-AB36-E1C22DDB0307}"/>
    <cellStyle name="Percent 4 21 2 5" xfId="13271" xr:uid="{F5EA53A0-692B-4D37-9304-958A464467CF}"/>
    <cellStyle name="Percent 4 21 3" xfId="13272" xr:uid="{5AAD6330-27F2-4397-A527-757D71548288}"/>
    <cellStyle name="Percent 4 21 3 2" xfId="13273" xr:uid="{1929D5DA-043C-468F-89FF-3CCB646D4B53}"/>
    <cellStyle name="Percent 4 21 3 2 2" xfId="13274" xr:uid="{7E474FF4-5664-4F67-82C8-9A5ABF49CF21}"/>
    <cellStyle name="Percent 4 21 3 3" xfId="13275" xr:uid="{B56E863B-1029-446A-9C16-1D2D0F4C7874}"/>
    <cellStyle name="Percent 4 21 3 3 2" xfId="13276" xr:uid="{E1040349-F028-43F7-B70D-D1102556318D}"/>
    <cellStyle name="Percent 4 21 3 4" xfId="13277" xr:uid="{88C415F4-5E9B-438A-8A6E-0F348EAC546C}"/>
    <cellStyle name="Percent 4 21 4" xfId="13278" xr:uid="{E4CCBDFE-4880-4E95-907F-283A3DD48F74}"/>
    <cellStyle name="Percent 4 21 4 2" xfId="13279" xr:uid="{365E6AFA-C59E-40D8-919D-726027CD8DB6}"/>
    <cellStyle name="Percent 4 21 4 2 2" xfId="13280" xr:uid="{1D29B27F-F645-450F-B66E-B509AEDEA5D5}"/>
    <cellStyle name="Percent 4 21 4 3" xfId="13281" xr:uid="{B13FCC5F-A1FD-47DF-8192-DB12B9C01406}"/>
    <cellStyle name="Percent 4 21 4 3 2" xfId="13282" xr:uid="{79D75571-39A4-4874-BBAC-8FE604FD3FE1}"/>
    <cellStyle name="Percent 4 21 4 4" xfId="13283" xr:uid="{B7A08FDD-F9B2-48CC-BA18-7870E796123B}"/>
    <cellStyle name="Percent 4 21 5" xfId="13284" xr:uid="{46B500A6-AE51-44A9-954D-9F0E15CC4417}"/>
    <cellStyle name="Percent 4 21 5 2" xfId="13285" xr:uid="{66A0B58C-832F-4E3E-A5B4-5F5A0FCE7C17}"/>
    <cellStyle name="Percent 4 21 5 2 2" xfId="13286" xr:uid="{D2BD642C-479E-4286-B386-4FDBF5FD7281}"/>
    <cellStyle name="Percent 4 21 5 3" xfId="13287" xr:uid="{C8CD263D-03BA-452B-9F6E-54BBB673A6A0}"/>
    <cellStyle name="Percent 4 21 5 3 2" xfId="13288" xr:uid="{B56DCD91-BCAA-4095-9E20-CF75E32A33E8}"/>
    <cellStyle name="Percent 4 21 5 4" xfId="13289" xr:uid="{60BC3D23-9CE5-4869-BEA3-6E6FEAA71EBF}"/>
    <cellStyle name="Percent 4 21 5 4 2" xfId="13290" xr:uid="{55085DCA-F26D-49EF-A783-B956A6C7FF37}"/>
    <cellStyle name="Percent 4 21 5 5" xfId="13291" xr:uid="{A43B321F-0F83-473A-9B81-1F0C60574B6F}"/>
    <cellStyle name="Percent 4 21 6" xfId="13292" xr:uid="{F88DD867-93B0-4CD4-B32A-982D3A7E7A8B}"/>
    <cellStyle name="Percent 4 21 6 2" xfId="13293" xr:uid="{D6E96628-3C7C-43CD-977A-935D689EFEBA}"/>
    <cellStyle name="Percent 4 21 6 2 2" xfId="13294" xr:uid="{8A82990F-EA9C-4FB3-9A87-8FCD36BDBBD8}"/>
    <cellStyle name="Percent 4 21 6 3" xfId="13295" xr:uid="{7243D203-8457-42BD-855A-BE21C3921173}"/>
    <cellStyle name="Percent 4 21 6 3 2" xfId="13296" xr:uid="{C7DC451A-D34B-4A76-9D68-27E085F8E81D}"/>
    <cellStyle name="Percent 4 21 6 4" xfId="13297" xr:uid="{6EDC125D-4332-439B-A71B-1DA836D94CA5}"/>
    <cellStyle name="Percent 4 21 7" xfId="13298" xr:uid="{BBCE7971-2504-4920-8392-719143194570}"/>
    <cellStyle name="Percent 4 21 7 2" xfId="13299" xr:uid="{A1D31208-12E2-4716-BE51-8085BC2E5DF7}"/>
    <cellStyle name="Percent 4 21 8" xfId="13300" xr:uid="{161F1041-3F54-466A-8583-D34C7D55B096}"/>
    <cellStyle name="Percent 4 21 8 2" xfId="13301" xr:uid="{1115D1D6-B9AB-4E4C-AFE7-9D9D3FC2F73A}"/>
    <cellStyle name="Percent 4 21 9" xfId="13302" xr:uid="{0F68B351-1AFC-4664-9B84-2252288A6807}"/>
    <cellStyle name="Percent 4 21 9 2" xfId="13303" xr:uid="{9C457685-4B69-4452-B116-46EB190B8FD7}"/>
    <cellStyle name="Percent 4 22" xfId="5945" xr:uid="{B8625395-C11F-4059-B9F7-37650E4A31C3}"/>
    <cellStyle name="Percent 4 22 10" xfId="13305" xr:uid="{5BDFE935-103B-4CA0-BF50-574585A00DFF}"/>
    <cellStyle name="Percent 4 22 11" xfId="13306" xr:uid="{BBFC463A-CB03-4022-8284-7343DC3DCC23}"/>
    <cellStyle name="Percent 4 22 12" xfId="13304" xr:uid="{C3EE6441-C23F-4FA3-8688-2771FF9092AE}"/>
    <cellStyle name="Percent 4 22 2" xfId="13307" xr:uid="{5A2AD35E-9E03-4266-865A-33D7320AED4C}"/>
    <cellStyle name="Percent 4 22 2 2" xfId="13308" xr:uid="{AB41DC02-5F1E-47F7-8024-97F75CD7AD74}"/>
    <cellStyle name="Percent 4 22 2 2 2" xfId="13309" xr:uid="{48B83A1F-9312-4480-9F10-31C203E8EDB6}"/>
    <cellStyle name="Percent 4 22 2 3" xfId="13310" xr:uid="{4FF9A5E5-5506-4DED-9820-C045D1EDF58D}"/>
    <cellStyle name="Percent 4 22 2 3 2" xfId="13311" xr:uid="{E064D02A-4AEA-4BDF-BBF7-DDAD4F2346A7}"/>
    <cellStyle name="Percent 4 22 2 4" xfId="13312" xr:uid="{10902064-F58B-411C-A615-C371D940FC84}"/>
    <cellStyle name="Percent 4 22 2 5" xfId="13313" xr:uid="{5C605880-298B-4A38-B4DE-A5F492A5DDFF}"/>
    <cellStyle name="Percent 4 22 3" xfId="13314" xr:uid="{0CEBF82C-36EA-4054-8BDB-9F5FFD71381C}"/>
    <cellStyle name="Percent 4 22 3 2" xfId="13315" xr:uid="{FC4A022E-7821-42C3-9E6E-C151FF843CA3}"/>
    <cellStyle name="Percent 4 22 3 2 2" xfId="13316" xr:uid="{373FA6FF-0B84-4779-8739-40B8A7499262}"/>
    <cellStyle name="Percent 4 22 3 3" xfId="13317" xr:uid="{EE92499A-CA9F-4653-BCBA-D70FB5529A3D}"/>
    <cellStyle name="Percent 4 22 3 3 2" xfId="13318" xr:uid="{0246F46D-1A2B-4F5C-8220-69AB05B2E0DC}"/>
    <cellStyle name="Percent 4 22 3 4" xfId="13319" xr:uid="{CC8C093A-3C34-47D1-BA7A-51D423A27EB1}"/>
    <cellStyle name="Percent 4 22 4" xfId="13320" xr:uid="{16754413-51AF-49EB-B1FE-4B8F271D64C2}"/>
    <cellStyle name="Percent 4 22 4 2" xfId="13321" xr:uid="{78AFEDB1-6200-4C4C-8A84-C829D2945F37}"/>
    <cellStyle name="Percent 4 22 4 2 2" xfId="13322" xr:uid="{DC476D81-7591-4C75-9238-B8BF7CE992D3}"/>
    <cellStyle name="Percent 4 22 4 3" xfId="13323" xr:uid="{A7AA6413-2618-4728-9CA5-864473431F18}"/>
    <cellStyle name="Percent 4 22 4 3 2" xfId="13324" xr:uid="{775B3BF7-7B3A-4CE6-9DB6-79FB387AC509}"/>
    <cellStyle name="Percent 4 22 4 4" xfId="13325" xr:uid="{EBE6A0F6-F93B-4D83-B0BE-0EE43B6F441F}"/>
    <cellStyle name="Percent 4 22 5" xfId="13326" xr:uid="{16698F4D-7069-4B13-A474-42DDF22D9A33}"/>
    <cellStyle name="Percent 4 22 5 2" xfId="13327" xr:uid="{7AA3F727-FEDD-416B-B7C1-138D627A5966}"/>
    <cellStyle name="Percent 4 22 5 2 2" xfId="13328" xr:uid="{7CEBBF22-5638-4CBD-8BDB-ADAD24AD4FAB}"/>
    <cellStyle name="Percent 4 22 5 3" xfId="13329" xr:uid="{0364B2CD-DDFF-4A07-936C-311CE99BB6DA}"/>
    <cellStyle name="Percent 4 22 5 3 2" xfId="13330" xr:uid="{32C6B150-5914-4C3D-8D0A-DF2B9DCF3718}"/>
    <cellStyle name="Percent 4 22 5 4" xfId="13331" xr:uid="{EAAD2BF1-516B-4910-A71B-75859B00183F}"/>
    <cellStyle name="Percent 4 22 5 4 2" xfId="13332" xr:uid="{BBD31FCD-0036-4AEE-BC56-4711432513A3}"/>
    <cellStyle name="Percent 4 22 5 5" xfId="13333" xr:uid="{B20CD242-F43B-45F0-8B70-5B16978FF7FA}"/>
    <cellStyle name="Percent 4 22 6" xfId="13334" xr:uid="{65ED76B6-2E9B-404D-BCD9-3D03574625DE}"/>
    <cellStyle name="Percent 4 22 6 2" xfId="13335" xr:uid="{5679F819-60D5-4869-A713-AF6734ED1AA2}"/>
    <cellStyle name="Percent 4 22 6 2 2" xfId="13336" xr:uid="{9500F52A-2D0D-49FB-9314-DA38ECB77A82}"/>
    <cellStyle name="Percent 4 22 6 3" xfId="13337" xr:uid="{F4A3D131-3758-48AD-97F1-90BED8DCB122}"/>
    <cellStyle name="Percent 4 22 6 3 2" xfId="13338" xr:uid="{E406EAE4-6104-49D9-9EE9-35596B553824}"/>
    <cellStyle name="Percent 4 22 6 4" xfId="13339" xr:uid="{E31ADE7B-06F6-49EA-BF70-8039C630158D}"/>
    <cellStyle name="Percent 4 22 7" xfId="13340" xr:uid="{782C241B-733B-4066-9F37-ADB6DAB35EDF}"/>
    <cellStyle name="Percent 4 22 7 2" xfId="13341" xr:uid="{4B9A1BBC-6878-4808-A8AD-5F0526F18EDE}"/>
    <cellStyle name="Percent 4 22 8" xfId="13342" xr:uid="{09E21008-6453-4780-A71B-DB00FBA118D9}"/>
    <cellStyle name="Percent 4 22 8 2" xfId="13343" xr:uid="{A64CF4E6-37DA-43B8-B1D2-AF3363A12D29}"/>
    <cellStyle name="Percent 4 22 9" xfId="13344" xr:uid="{4C3B9D65-048B-4BFA-BBA7-5EB99C2B2738}"/>
    <cellStyle name="Percent 4 22 9 2" xfId="13345" xr:uid="{04C2DE0E-282B-40C8-AF20-D8200D3F1EFE}"/>
    <cellStyle name="Percent 4 23" xfId="5946" xr:uid="{F6AB1F89-18DA-405C-9B87-90D322F05BF8}"/>
    <cellStyle name="Percent 4 23 10" xfId="13347" xr:uid="{A3EF3FCF-680E-41E6-8BAB-CAA55E7CE31C}"/>
    <cellStyle name="Percent 4 23 11" xfId="13348" xr:uid="{E15E55DB-1CD7-4855-B88C-023F9A00940E}"/>
    <cellStyle name="Percent 4 23 12" xfId="13346" xr:uid="{E39FB005-00D3-411C-BFA7-765ABB99A0B3}"/>
    <cellStyle name="Percent 4 23 2" xfId="13349" xr:uid="{2FE4DFC1-F65F-4A0A-AC06-AC6472DB526A}"/>
    <cellStyle name="Percent 4 23 2 2" xfId="13350" xr:uid="{9679BF3B-F95C-4584-B37F-9DD5FB3B6297}"/>
    <cellStyle name="Percent 4 23 2 2 2" xfId="13351" xr:uid="{C5EEE0FC-3134-4FFC-BF87-8D2FB7620B40}"/>
    <cellStyle name="Percent 4 23 2 3" xfId="13352" xr:uid="{7BCD5D13-5770-457C-849C-8AEBA37DBB93}"/>
    <cellStyle name="Percent 4 23 2 3 2" xfId="13353" xr:uid="{8E50557D-AAF3-47E9-938B-BAB469E60AD2}"/>
    <cellStyle name="Percent 4 23 2 4" xfId="13354" xr:uid="{6FEB3C5E-5E37-476F-95C5-C5FCBD274266}"/>
    <cellStyle name="Percent 4 23 2 5" xfId="13355" xr:uid="{CF078507-92C6-4B48-9C79-A5A5EA549693}"/>
    <cellStyle name="Percent 4 23 3" xfId="13356" xr:uid="{D18B3F53-0B15-4A4C-AD69-B2D8B78B5F48}"/>
    <cellStyle name="Percent 4 23 3 2" xfId="13357" xr:uid="{A4282392-6942-4398-9732-15F46AC1C0F2}"/>
    <cellStyle name="Percent 4 23 3 2 2" xfId="13358" xr:uid="{64822C91-D9A0-476C-91D6-4006DC587258}"/>
    <cellStyle name="Percent 4 23 3 3" xfId="13359" xr:uid="{526569A5-900B-48F0-B0B0-829316B01C19}"/>
    <cellStyle name="Percent 4 23 3 3 2" xfId="13360" xr:uid="{69F28E75-78FE-4CD4-8C6A-BEFF562B8ADC}"/>
    <cellStyle name="Percent 4 23 3 4" xfId="13361" xr:uid="{AF892DF6-4F77-45DA-9431-43C120BED0F1}"/>
    <cellStyle name="Percent 4 23 4" xfId="13362" xr:uid="{AFC73EAC-2287-4DD9-A1C0-A9770E77FAFC}"/>
    <cellStyle name="Percent 4 23 4 2" xfId="13363" xr:uid="{1947CAA8-6061-422A-8692-DC9C7E98D47D}"/>
    <cellStyle name="Percent 4 23 4 2 2" xfId="13364" xr:uid="{E4621B95-BFDE-498E-8519-7D608397B784}"/>
    <cellStyle name="Percent 4 23 4 3" xfId="13365" xr:uid="{2DCB73F4-AAEF-4463-9DA5-4B006DB2D1D4}"/>
    <cellStyle name="Percent 4 23 4 3 2" xfId="13366" xr:uid="{F51CDEFB-9F36-4C8B-AB2E-102499360A95}"/>
    <cellStyle name="Percent 4 23 4 4" xfId="13367" xr:uid="{D1743FF0-1698-4F22-99D8-30753584BA04}"/>
    <cellStyle name="Percent 4 23 5" xfId="13368" xr:uid="{D39F83BB-1824-4BF1-BE9B-A1E9A72E2E4C}"/>
    <cellStyle name="Percent 4 23 5 2" xfId="13369" xr:uid="{B0B07EA3-F425-4306-8530-CF647D640065}"/>
    <cellStyle name="Percent 4 23 5 2 2" xfId="13370" xr:uid="{4625F27B-91D4-45A9-AC97-68BAAEED196B}"/>
    <cellStyle name="Percent 4 23 5 3" xfId="13371" xr:uid="{46C9DE6C-E447-4600-A412-577E22D6388C}"/>
    <cellStyle name="Percent 4 23 5 3 2" xfId="13372" xr:uid="{EBCFB231-4A44-42DC-B78C-95EEDE2D3A5C}"/>
    <cellStyle name="Percent 4 23 5 4" xfId="13373" xr:uid="{C496A317-B920-4D5A-BF3A-0B1E3AE28AAF}"/>
    <cellStyle name="Percent 4 23 5 4 2" xfId="13374" xr:uid="{F8A30A8F-28A1-4A9B-BA5C-4BE3B17B94CD}"/>
    <cellStyle name="Percent 4 23 5 5" xfId="13375" xr:uid="{931221D3-E698-43E3-BEBB-CC129E5083F3}"/>
    <cellStyle name="Percent 4 23 6" xfId="13376" xr:uid="{62C98C7E-AEEA-4625-89C7-D6F2A0C2469B}"/>
    <cellStyle name="Percent 4 23 6 2" xfId="13377" xr:uid="{52DA6861-F78D-43E6-8CCC-C26F90BED7E4}"/>
    <cellStyle name="Percent 4 23 6 2 2" xfId="13378" xr:uid="{927A5E5E-592E-4DF2-8588-3E7115F47208}"/>
    <cellStyle name="Percent 4 23 6 3" xfId="13379" xr:uid="{ADBF4823-1B21-45C3-8B3B-5183CA0E80DB}"/>
    <cellStyle name="Percent 4 23 6 3 2" xfId="13380" xr:uid="{6282CF33-257E-4818-9B1E-52A5C647F06D}"/>
    <cellStyle name="Percent 4 23 6 4" xfId="13381" xr:uid="{93C6E69E-7247-4D8E-B7E2-DCF62D70DF0A}"/>
    <cellStyle name="Percent 4 23 7" xfId="13382" xr:uid="{B33B9AC9-340B-4E79-8AF3-C4CEEAA2C9E5}"/>
    <cellStyle name="Percent 4 23 7 2" xfId="13383" xr:uid="{60F9B839-2E22-4AC5-9061-C0C872CBD9F6}"/>
    <cellStyle name="Percent 4 23 8" xfId="13384" xr:uid="{FB31CBC4-4D33-4D7B-84C2-6B5870DBB33A}"/>
    <cellStyle name="Percent 4 23 8 2" xfId="13385" xr:uid="{660890F1-B617-424A-9AB1-5A180FEF0385}"/>
    <cellStyle name="Percent 4 23 9" xfId="13386" xr:uid="{AC26364A-B938-4BB3-AEF1-992014712877}"/>
    <cellStyle name="Percent 4 23 9 2" xfId="13387" xr:uid="{3925B009-95D7-4661-A4F5-DBD761979746}"/>
    <cellStyle name="Percent 4 24" xfId="5947" xr:uid="{400D5F7B-8318-4ED5-A663-394840D4B57D}"/>
    <cellStyle name="Percent 4 24 10" xfId="13389" xr:uid="{DFAB9DB1-EB14-47DC-8536-C8E33481A62E}"/>
    <cellStyle name="Percent 4 24 11" xfId="13390" xr:uid="{C0C99CCE-DBE3-4DA5-AFC9-883BCC860CD1}"/>
    <cellStyle name="Percent 4 24 12" xfId="13388" xr:uid="{2B87D18E-29AB-45F5-A892-81F9C1F8C72D}"/>
    <cellStyle name="Percent 4 24 2" xfId="13391" xr:uid="{DE72498B-08E7-4EA3-8585-80E3697AB00F}"/>
    <cellStyle name="Percent 4 24 2 2" xfId="13392" xr:uid="{63E0EE32-B372-4AF0-856D-A44188283E5B}"/>
    <cellStyle name="Percent 4 24 2 2 2" xfId="13393" xr:uid="{DBF1CFAC-E4E2-4660-A73F-8AD9A83BA053}"/>
    <cellStyle name="Percent 4 24 2 3" xfId="13394" xr:uid="{77116717-22E3-4047-BA89-18FDAEC3B63D}"/>
    <cellStyle name="Percent 4 24 2 3 2" xfId="13395" xr:uid="{4396A603-28F3-415D-A96E-689DDF5DDC4F}"/>
    <cellStyle name="Percent 4 24 2 4" xfId="13396" xr:uid="{672C4492-88AD-484A-9809-E5F1A66193DA}"/>
    <cellStyle name="Percent 4 24 2 5" xfId="13397" xr:uid="{33875710-FCED-4FDA-A66A-4C7DBA48A9E7}"/>
    <cellStyle name="Percent 4 24 3" xfId="13398" xr:uid="{A6DE6934-DDD9-4FC1-8153-14E289060722}"/>
    <cellStyle name="Percent 4 24 3 2" xfId="13399" xr:uid="{887A6262-3116-40F1-8D9A-7213C296869D}"/>
    <cellStyle name="Percent 4 24 3 2 2" xfId="13400" xr:uid="{27405AF6-FC31-49EC-950F-2430606240D1}"/>
    <cellStyle name="Percent 4 24 3 3" xfId="13401" xr:uid="{FAA9C7F4-187D-4900-87B4-D47702A5A473}"/>
    <cellStyle name="Percent 4 24 3 3 2" xfId="13402" xr:uid="{AD2D4772-3605-4BED-ABE8-D3CD624B3D0A}"/>
    <cellStyle name="Percent 4 24 3 4" xfId="13403" xr:uid="{4446B722-0D56-45FD-9705-3D95106CD3E7}"/>
    <cellStyle name="Percent 4 24 4" xfId="13404" xr:uid="{96BB7355-E023-44FF-950E-994A214464C6}"/>
    <cellStyle name="Percent 4 24 4 2" xfId="13405" xr:uid="{F7A94E68-5A44-4968-8BC7-4D8E1751F9B4}"/>
    <cellStyle name="Percent 4 24 4 2 2" xfId="13406" xr:uid="{D7C43D11-F3D6-4C23-8532-ED4528874360}"/>
    <cellStyle name="Percent 4 24 4 3" xfId="13407" xr:uid="{7BDEDFA4-2C6B-4668-A72B-FD323A2611BC}"/>
    <cellStyle name="Percent 4 24 4 3 2" xfId="13408" xr:uid="{18FEEAC0-AE20-4506-A4CB-FD2391FC6E4B}"/>
    <cellStyle name="Percent 4 24 4 4" xfId="13409" xr:uid="{98B33160-075B-4DD2-928E-54EEF3BB9EBC}"/>
    <cellStyle name="Percent 4 24 5" xfId="13410" xr:uid="{EA8F56A4-A469-47DF-919D-A5FD04E66A87}"/>
    <cellStyle name="Percent 4 24 5 2" xfId="13411" xr:uid="{99C2A1E3-6FF7-4ECF-9B1C-3747C8D37922}"/>
    <cellStyle name="Percent 4 24 5 2 2" xfId="13412" xr:uid="{2E32F7E4-2ED3-4D3F-AE66-A239EE455522}"/>
    <cellStyle name="Percent 4 24 5 3" xfId="13413" xr:uid="{1FBECD47-D3F1-4AF5-8C86-47FF7C702C76}"/>
    <cellStyle name="Percent 4 24 5 3 2" xfId="13414" xr:uid="{881E0546-3B00-41FE-9DB9-86D35939844F}"/>
    <cellStyle name="Percent 4 24 5 4" xfId="13415" xr:uid="{824CBCD9-DBF5-42DA-9338-497D40CFE9D4}"/>
    <cellStyle name="Percent 4 24 5 4 2" xfId="13416" xr:uid="{718DBABF-DB30-4708-BDF2-24D0B1CE65D4}"/>
    <cellStyle name="Percent 4 24 5 5" xfId="13417" xr:uid="{D8D593B2-F1B0-478A-9E8B-A3184B753FDF}"/>
    <cellStyle name="Percent 4 24 6" xfId="13418" xr:uid="{F24FE66E-253C-44EB-BA63-1A895F1225BA}"/>
    <cellStyle name="Percent 4 24 6 2" xfId="13419" xr:uid="{84D1AAEA-A1EB-42CB-8156-14F9BBBE687B}"/>
    <cellStyle name="Percent 4 24 6 2 2" xfId="13420" xr:uid="{DE55B884-9A6A-4772-96F0-1858C9928E19}"/>
    <cellStyle name="Percent 4 24 6 3" xfId="13421" xr:uid="{1D25D53B-BEB8-48F9-8CE9-CD92830E9E57}"/>
    <cellStyle name="Percent 4 24 6 3 2" xfId="13422" xr:uid="{D51E1169-1983-4E3A-9463-1E4AB5150CE9}"/>
    <cellStyle name="Percent 4 24 6 4" xfId="13423" xr:uid="{710E59A9-3C0C-4DB2-A5CD-6F07526EECB2}"/>
    <cellStyle name="Percent 4 24 7" xfId="13424" xr:uid="{21D7D84F-99B8-44EF-B975-EAB936BCAD21}"/>
    <cellStyle name="Percent 4 24 7 2" xfId="13425" xr:uid="{2FF89644-B55E-479E-B176-45EF35F7189F}"/>
    <cellStyle name="Percent 4 24 8" xfId="13426" xr:uid="{C5577795-ADA3-4A72-A5BA-BF496A0756AD}"/>
    <cellStyle name="Percent 4 24 8 2" xfId="13427" xr:uid="{C4FFB3D8-4426-40F1-BF3A-E425235FD206}"/>
    <cellStyle name="Percent 4 24 9" xfId="13428" xr:uid="{D52131B4-8FB6-4EA5-8CFE-8CA581441FBE}"/>
    <cellStyle name="Percent 4 24 9 2" xfId="13429" xr:uid="{54C3AE04-DEDF-4F9F-839F-66DCEE71B81D}"/>
    <cellStyle name="Percent 4 25" xfId="5948" xr:uid="{3034DF69-E098-4BA2-9CCF-CC4650F483E5}"/>
    <cellStyle name="Percent 4 25 10" xfId="13431" xr:uid="{AEA82E91-63F1-4E5B-AC04-FECF642137DC}"/>
    <cellStyle name="Percent 4 25 11" xfId="13432" xr:uid="{709E77A3-F70C-4F08-A8C4-AF882CF12BFA}"/>
    <cellStyle name="Percent 4 25 12" xfId="13430" xr:uid="{7AA80E87-F6E7-4A8E-A6E8-4B9446B3D2E9}"/>
    <cellStyle name="Percent 4 25 2" xfId="13433" xr:uid="{8B04AF00-1BC2-4CD1-9716-BA61A2899FBE}"/>
    <cellStyle name="Percent 4 25 2 2" xfId="13434" xr:uid="{8EC1E4E4-0F29-4E42-A950-2F8A5409ECB9}"/>
    <cellStyle name="Percent 4 25 2 2 2" xfId="13435" xr:uid="{AC607921-22D5-4B79-AE5B-CBA4967F50B1}"/>
    <cellStyle name="Percent 4 25 2 3" xfId="13436" xr:uid="{473DFE95-F729-4220-9421-8ABF1A1D4A84}"/>
    <cellStyle name="Percent 4 25 2 3 2" xfId="13437" xr:uid="{9606C15F-B77E-4E95-A8BB-2A951FAF08DA}"/>
    <cellStyle name="Percent 4 25 2 4" xfId="13438" xr:uid="{0D058B6F-E1F1-4B33-AAE6-E6687124A423}"/>
    <cellStyle name="Percent 4 25 2 5" xfId="13439" xr:uid="{E2E01B8A-9182-4CF8-972E-48D6FC7F146F}"/>
    <cellStyle name="Percent 4 25 3" xfId="13440" xr:uid="{D33DC7A0-49B1-41C9-8F1F-41D0C25EBDB7}"/>
    <cellStyle name="Percent 4 25 3 2" xfId="13441" xr:uid="{1C2254B2-E20C-43B6-B4C0-BE7B0E85C512}"/>
    <cellStyle name="Percent 4 25 3 2 2" xfId="13442" xr:uid="{D90B9BF3-C1EE-46D0-B7B6-2382CD7D0BC4}"/>
    <cellStyle name="Percent 4 25 3 3" xfId="13443" xr:uid="{F8C96AFB-E6B9-4E8F-BEA1-74A3EEB9706C}"/>
    <cellStyle name="Percent 4 25 3 3 2" xfId="13444" xr:uid="{7E71B9C1-0659-40C9-8E4E-8D9A8C6B7524}"/>
    <cellStyle name="Percent 4 25 3 4" xfId="13445" xr:uid="{DFC901C4-B270-4BC4-A80F-6607F50C3204}"/>
    <cellStyle name="Percent 4 25 4" xfId="13446" xr:uid="{94D3EE3E-B3E4-4EA5-8461-4C4D9FA54E6C}"/>
    <cellStyle name="Percent 4 25 4 2" xfId="13447" xr:uid="{366EAF08-3853-4C44-9B8B-0968513DA301}"/>
    <cellStyle name="Percent 4 25 4 2 2" xfId="13448" xr:uid="{61E3AECE-5A34-4AB4-BCBF-C3A4AF37C46D}"/>
    <cellStyle name="Percent 4 25 4 3" xfId="13449" xr:uid="{E211E611-21C3-4719-A60E-33F0B2D353C5}"/>
    <cellStyle name="Percent 4 25 4 3 2" xfId="13450" xr:uid="{72D9ECF8-079B-4C47-AAEF-501EA9C6C1CF}"/>
    <cellStyle name="Percent 4 25 4 4" xfId="13451" xr:uid="{51A3E1B6-C953-4C5F-9CBE-609C4FF67B72}"/>
    <cellStyle name="Percent 4 25 5" xfId="13452" xr:uid="{A90E134B-E36C-4B19-A492-71D36B17D356}"/>
    <cellStyle name="Percent 4 25 5 2" xfId="13453" xr:uid="{2B66B07C-3E0D-421B-BB65-CB501F990F81}"/>
    <cellStyle name="Percent 4 25 5 2 2" xfId="13454" xr:uid="{4E6E2D7D-14DB-4039-AA6F-6B96505B7A24}"/>
    <cellStyle name="Percent 4 25 5 3" xfId="13455" xr:uid="{382D622F-7766-4BF7-A3E8-0AE59E3B0F85}"/>
    <cellStyle name="Percent 4 25 5 3 2" xfId="13456" xr:uid="{5E03666C-6971-453C-A604-22CB69D8F7B4}"/>
    <cellStyle name="Percent 4 25 5 4" xfId="13457" xr:uid="{9ABE309C-81F8-4DE6-A400-CFB980B0BF47}"/>
    <cellStyle name="Percent 4 25 5 4 2" xfId="13458" xr:uid="{56CBEACB-4CCB-4ED4-B89E-92EBB8814C69}"/>
    <cellStyle name="Percent 4 25 5 5" xfId="13459" xr:uid="{7317EE14-BE3B-4FE5-BB7A-FDBAF2022C25}"/>
    <cellStyle name="Percent 4 25 6" xfId="13460" xr:uid="{4CA4C9CA-34FE-4D2D-9545-A3B604F92F73}"/>
    <cellStyle name="Percent 4 25 6 2" xfId="13461" xr:uid="{7B5BA9BB-160D-46CC-8800-E788E9EC22E4}"/>
    <cellStyle name="Percent 4 25 6 2 2" xfId="13462" xr:uid="{2613A7C2-C8B1-4564-A8BC-D33B37BAC574}"/>
    <cellStyle name="Percent 4 25 6 3" xfId="13463" xr:uid="{B120ED8E-1553-4D8F-9F95-225FCB71B3F9}"/>
    <cellStyle name="Percent 4 25 6 3 2" xfId="13464" xr:uid="{C392AACE-1AEA-47F5-9B24-FAFC17CDB9F8}"/>
    <cellStyle name="Percent 4 25 6 4" xfId="13465" xr:uid="{16D3835C-1B96-4708-8AE7-B9AB01F85759}"/>
    <cellStyle name="Percent 4 25 7" xfId="13466" xr:uid="{C1D8C380-6D7F-4F16-84FE-ED020AEC4314}"/>
    <cellStyle name="Percent 4 25 7 2" xfId="13467" xr:uid="{125440C3-3B6A-4921-8E05-44071AE70F74}"/>
    <cellStyle name="Percent 4 25 8" xfId="13468" xr:uid="{EC26A50B-1FC8-4EDC-B504-ACE3415B26A7}"/>
    <cellStyle name="Percent 4 25 8 2" xfId="13469" xr:uid="{8B773835-DD5A-443F-9FF2-DE78028CE276}"/>
    <cellStyle name="Percent 4 25 9" xfId="13470" xr:uid="{610BB1B0-8678-4777-AACB-E3E7B4BC92CE}"/>
    <cellStyle name="Percent 4 25 9 2" xfId="13471" xr:uid="{839CD125-CAE2-4BB7-9E4D-B474C01FA146}"/>
    <cellStyle name="Percent 4 26" xfId="5949" xr:uid="{73AD037D-59A2-4261-8B45-612883975E95}"/>
    <cellStyle name="Percent 4 26 10" xfId="13473" xr:uid="{AE2A253D-5B19-4764-97E4-01D302FCA7F1}"/>
    <cellStyle name="Percent 4 26 11" xfId="13474" xr:uid="{E399BF98-9BA4-4F59-94C2-1DCCA2C0CBA4}"/>
    <cellStyle name="Percent 4 26 12" xfId="13472" xr:uid="{663AF64A-3207-40DE-BFB3-A5E5A5DFB1B8}"/>
    <cellStyle name="Percent 4 26 2" xfId="13475" xr:uid="{EB6E807E-13C0-4599-9AC0-2506CF3CBA86}"/>
    <cellStyle name="Percent 4 26 2 2" xfId="13476" xr:uid="{685753A0-1EE5-4F63-AAAC-C101E17C9ECA}"/>
    <cellStyle name="Percent 4 26 2 2 2" xfId="13477" xr:uid="{599FBC51-555D-4ED4-B660-80D046F7824E}"/>
    <cellStyle name="Percent 4 26 2 3" xfId="13478" xr:uid="{610FBA2B-0B8B-4B3A-B046-46BEBAFFA0E3}"/>
    <cellStyle name="Percent 4 26 2 3 2" xfId="13479" xr:uid="{7C1CFF63-2699-4EEA-AA9F-0366252CA0E9}"/>
    <cellStyle name="Percent 4 26 2 4" xfId="13480" xr:uid="{D7B4227E-978D-4FDC-A578-72ABB4710CAE}"/>
    <cellStyle name="Percent 4 26 2 5" xfId="13481" xr:uid="{8CD14901-8A35-44AB-8A03-EC96D7FF5DAF}"/>
    <cellStyle name="Percent 4 26 3" xfId="13482" xr:uid="{99B4A08D-8DFA-4BD5-9D8A-87BB501B0CF4}"/>
    <cellStyle name="Percent 4 26 3 2" xfId="13483" xr:uid="{77815744-6B4A-450A-9404-D1DF20C8F516}"/>
    <cellStyle name="Percent 4 26 3 2 2" xfId="13484" xr:uid="{EFDB31AB-0E4B-4337-95B4-90BA3FD77F10}"/>
    <cellStyle name="Percent 4 26 3 3" xfId="13485" xr:uid="{08F28388-0AA2-4219-98DA-715D43CEC2F0}"/>
    <cellStyle name="Percent 4 26 3 3 2" xfId="13486" xr:uid="{66F9597A-46BD-4355-8E08-060288118589}"/>
    <cellStyle name="Percent 4 26 3 4" xfId="13487" xr:uid="{FAF86BE6-18EE-4E9B-A8B9-7C094163AD21}"/>
    <cellStyle name="Percent 4 26 4" xfId="13488" xr:uid="{C5D0F1E9-390E-4F50-8EF5-8EC363564535}"/>
    <cellStyle name="Percent 4 26 4 2" xfId="13489" xr:uid="{94D86DD4-D87B-40EF-98FF-FDC1480D2257}"/>
    <cellStyle name="Percent 4 26 4 2 2" xfId="13490" xr:uid="{47672CBE-39D2-4AAA-A024-C87F7A91196F}"/>
    <cellStyle name="Percent 4 26 4 3" xfId="13491" xr:uid="{46676506-D3A8-476D-A920-DE2081787EFF}"/>
    <cellStyle name="Percent 4 26 4 3 2" xfId="13492" xr:uid="{CD4D36EA-1DBA-4214-BDA0-EE667FD9E4A1}"/>
    <cellStyle name="Percent 4 26 4 4" xfId="13493" xr:uid="{8A9114B4-63D2-43B0-A1EB-6EAEDF431F34}"/>
    <cellStyle name="Percent 4 26 5" xfId="13494" xr:uid="{429DCDC0-3CCA-4024-A29F-6AA7B33A78FB}"/>
    <cellStyle name="Percent 4 26 5 2" xfId="13495" xr:uid="{D444F5F5-B3F1-42F8-909C-A1E3C48725A8}"/>
    <cellStyle name="Percent 4 26 5 2 2" xfId="13496" xr:uid="{964EBA53-BA78-4855-8E66-15B6F0DA2D9C}"/>
    <cellStyle name="Percent 4 26 5 3" xfId="13497" xr:uid="{6D8A0930-829E-4043-A02E-395F390AD7DE}"/>
    <cellStyle name="Percent 4 26 5 3 2" xfId="13498" xr:uid="{B139A8A8-C7D3-4767-96BB-95DC1372E3FC}"/>
    <cellStyle name="Percent 4 26 5 4" xfId="13499" xr:uid="{DFD0C79E-8BDB-444D-B666-656BCB0DE4FD}"/>
    <cellStyle name="Percent 4 26 5 4 2" xfId="13500" xr:uid="{EBDB698C-260A-4AB2-91B2-1E45BB96A20F}"/>
    <cellStyle name="Percent 4 26 5 5" xfId="13501" xr:uid="{0DBCD909-82AA-4527-A387-58BD4BC21029}"/>
    <cellStyle name="Percent 4 26 6" xfId="13502" xr:uid="{437D8DA2-ACCF-48EF-AA6A-89B821BDE929}"/>
    <cellStyle name="Percent 4 26 6 2" xfId="13503" xr:uid="{44C6B2E0-41A2-4BA9-8431-F79ABD7E2A5E}"/>
    <cellStyle name="Percent 4 26 6 2 2" xfId="13504" xr:uid="{D15FF6C7-8358-477E-9041-A51087728CBE}"/>
    <cellStyle name="Percent 4 26 6 3" xfId="13505" xr:uid="{8EB43839-6E68-42B9-894A-41F0C2B52376}"/>
    <cellStyle name="Percent 4 26 6 3 2" xfId="13506" xr:uid="{F22183B1-38C6-4B86-B1B8-D5CAF105EABA}"/>
    <cellStyle name="Percent 4 26 6 4" xfId="13507" xr:uid="{7600553B-7481-4EDA-924E-3E245389759C}"/>
    <cellStyle name="Percent 4 26 7" xfId="13508" xr:uid="{7CD5AA69-35B1-4BEF-89B4-7FC6108F9717}"/>
    <cellStyle name="Percent 4 26 7 2" xfId="13509" xr:uid="{33789E9E-A892-43DA-AC9C-D91B89EBC820}"/>
    <cellStyle name="Percent 4 26 8" xfId="13510" xr:uid="{E377BE78-0BE3-473E-8FCC-B17707D57C1C}"/>
    <cellStyle name="Percent 4 26 8 2" xfId="13511" xr:uid="{B6B0180D-CB0D-4421-9F81-1702C447A4E6}"/>
    <cellStyle name="Percent 4 26 9" xfId="13512" xr:uid="{BA081D58-8F01-4D95-9F27-40B3188466B4}"/>
    <cellStyle name="Percent 4 26 9 2" xfId="13513" xr:uid="{3B8B3D28-77E3-45BA-9970-F209D71C6769}"/>
    <cellStyle name="Percent 4 27" xfId="5950" xr:uid="{B995132B-A75C-4D81-A8B8-3693C7E6415D}"/>
    <cellStyle name="Percent 4 27 10" xfId="13515" xr:uid="{B5038E34-A5B3-4AE0-A452-8C71D62440B4}"/>
    <cellStyle name="Percent 4 27 11" xfId="13516" xr:uid="{85A2FCC6-9CD0-4CB1-B38C-8AA567EB58F3}"/>
    <cellStyle name="Percent 4 27 12" xfId="13514" xr:uid="{6D8C7ADB-D5AF-4E18-BA08-8AB1C1B3CED5}"/>
    <cellStyle name="Percent 4 27 2" xfId="13517" xr:uid="{10ED8D35-5CFE-4F18-B805-0F3F462CB433}"/>
    <cellStyle name="Percent 4 27 2 2" xfId="13518" xr:uid="{B4DD51F9-D2C3-4FF0-8D54-515E402812D7}"/>
    <cellStyle name="Percent 4 27 2 2 2" xfId="13519" xr:uid="{F92FF340-CDED-4758-838F-9F50AB24324F}"/>
    <cellStyle name="Percent 4 27 2 3" xfId="13520" xr:uid="{C4B7BAAE-1D85-455B-A20F-3837917D5C18}"/>
    <cellStyle name="Percent 4 27 2 3 2" xfId="13521" xr:uid="{A4FFA5A7-2B79-4A89-BB44-BFDACAACD7B3}"/>
    <cellStyle name="Percent 4 27 2 4" xfId="13522" xr:uid="{E760DDBC-C423-45B1-8B29-99D2EBD7C8C7}"/>
    <cellStyle name="Percent 4 27 2 5" xfId="13523" xr:uid="{2EE991AC-F6B3-4F2D-A445-ED28E21475C7}"/>
    <cellStyle name="Percent 4 27 3" xfId="13524" xr:uid="{47D1A5D4-8828-448D-9945-D4793BE728F9}"/>
    <cellStyle name="Percent 4 27 3 2" xfId="13525" xr:uid="{CA60EF8B-A131-485A-A408-DDD1B0C135C6}"/>
    <cellStyle name="Percent 4 27 3 2 2" xfId="13526" xr:uid="{1E8C1B73-12C0-41DA-96E6-E08171CCCA54}"/>
    <cellStyle name="Percent 4 27 3 3" xfId="13527" xr:uid="{08F4E05C-1626-4ABD-854D-6FFAB5003CBC}"/>
    <cellStyle name="Percent 4 27 3 3 2" xfId="13528" xr:uid="{F8CE61C6-D2BA-4BB4-BD7E-2F6C9A4A63EA}"/>
    <cellStyle name="Percent 4 27 3 4" xfId="13529" xr:uid="{1D4564BF-BB4B-4A85-B508-357073B7A419}"/>
    <cellStyle name="Percent 4 27 4" xfId="13530" xr:uid="{77E6685A-5F54-4F11-8629-536624B3C4DE}"/>
    <cellStyle name="Percent 4 27 4 2" xfId="13531" xr:uid="{50882360-EE13-4C8C-BF2C-AAE6D7ED7FE9}"/>
    <cellStyle name="Percent 4 27 4 2 2" xfId="13532" xr:uid="{2DA1F03E-AF0D-4293-9FF7-50FE1754C4FF}"/>
    <cellStyle name="Percent 4 27 4 3" xfId="13533" xr:uid="{5502AB2F-78F1-4C32-B840-96FA3382D364}"/>
    <cellStyle name="Percent 4 27 4 3 2" xfId="13534" xr:uid="{FB91FEED-ADF3-4BF5-9EE1-082333CB6B28}"/>
    <cellStyle name="Percent 4 27 4 4" xfId="13535" xr:uid="{9AEEA6FB-9D30-49FD-8E49-3C132B12E2C3}"/>
    <cellStyle name="Percent 4 27 5" xfId="13536" xr:uid="{A57DB19B-147D-40CC-8F15-1C020B9DA80C}"/>
    <cellStyle name="Percent 4 27 5 2" xfId="13537" xr:uid="{CB1D8B76-E7BB-4D5F-B142-53794DBD3394}"/>
    <cellStyle name="Percent 4 27 5 2 2" xfId="13538" xr:uid="{D24CCEF7-E1A2-4CEC-AE1F-9C6595810501}"/>
    <cellStyle name="Percent 4 27 5 3" xfId="13539" xr:uid="{8050261B-8FD0-4324-8B0B-00403405D4AC}"/>
    <cellStyle name="Percent 4 27 5 3 2" xfId="13540" xr:uid="{D6FB02B2-12C9-4D88-8705-27E136EC7B1D}"/>
    <cellStyle name="Percent 4 27 5 4" xfId="13541" xr:uid="{D04406E0-08A0-48D6-B477-452A8717F795}"/>
    <cellStyle name="Percent 4 27 5 4 2" xfId="13542" xr:uid="{B135C59E-057F-490D-BD02-520F3178AD9E}"/>
    <cellStyle name="Percent 4 27 5 5" xfId="13543" xr:uid="{763803CC-1F0C-4131-ACD5-48DB272F3E36}"/>
    <cellStyle name="Percent 4 27 6" xfId="13544" xr:uid="{6B600D54-4709-4076-9EEE-C9ABEA5C50EA}"/>
    <cellStyle name="Percent 4 27 6 2" xfId="13545" xr:uid="{4E3B9A8D-43AE-46C1-BEF7-60FBDADDA1FA}"/>
    <cellStyle name="Percent 4 27 6 2 2" xfId="13546" xr:uid="{00F3DCCB-91C5-4ABC-A068-8F9B47057013}"/>
    <cellStyle name="Percent 4 27 6 3" xfId="13547" xr:uid="{69DFB927-38E4-41B6-9257-70BE38AE6C30}"/>
    <cellStyle name="Percent 4 27 6 3 2" xfId="13548" xr:uid="{A089E696-0CB1-415E-88CD-6D7B3B08BF47}"/>
    <cellStyle name="Percent 4 27 6 4" xfId="13549" xr:uid="{CCC38604-D36A-4C09-92A0-C7A47DB958EF}"/>
    <cellStyle name="Percent 4 27 7" xfId="13550" xr:uid="{C98251EE-68FC-4BDB-BFB8-DCFFA19C6BBA}"/>
    <cellStyle name="Percent 4 27 7 2" xfId="13551" xr:uid="{A0660499-CBA7-405E-B4BB-7E120073E3F8}"/>
    <cellStyle name="Percent 4 27 8" xfId="13552" xr:uid="{A8BCFA14-B623-4712-BA26-FB80A4E00D0F}"/>
    <cellStyle name="Percent 4 27 8 2" xfId="13553" xr:uid="{242A7B76-18EF-4A76-B810-18152B565042}"/>
    <cellStyle name="Percent 4 27 9" xfId="13554" xr:uid="{E082F1BB-C557-4578-BDC7-27873CBC73ED}"/>
    <cellStyle name="Percent 4 27 9 2" xfId="13555" xr:uid="{82CA99EC-D4F1-47A9-8CBC-F6F72E71DCB0}"/>
    <cellStyle name="Percent 4 28" xfId="5951" xr:uid="{A5725DAC-3F5F-4726-9C0C-C6E43C53BDC4}"/>
    <cellStyle name="Percent 4 28 10" xfId="13557" xr:uid="{9511B6D2-4E14-4889-A6E9-FBCA6DFACA84}"/>
    <cellStyle name="Percent 4 28 11" xfId="13558" xr:uid="{B7EEC910-E805-4C1A-A088-AD9E71609A51}"/>
    <cellStyle name="Percent 4 28 12" xfId="13556" xr:uid="{CB4AA35F-90E3-4EB1-B483-CC18D0A8A4AD}"/>
    <cellStyle name="Percent 4 28 2" xfId="13559" xr:uid="{03EBFC90-9BB7-41EE-A938-E918F894FC13}"/>
    <cellStyle name="Percent 4 28 2 2" xfId="13560" xr:uid="{096F7598-87E4-4210-A075-5EB40D31711F}"/>
    <cellStyle name="Percent 4 28 2 2 2" xfId="13561" xr:uid="{B3BAB400-D0D2-4795-B71C-322864C6FACD}"/>
    <cellStyle name="Percent 4 28 2 3" xfId="13562" xr:uid="{9E96D480-9560-4CEF-B609-5E87C3A529C6}"/>
    <cellStyle name="Percent 4 28 2 3 2" xfId="13563" xr:uid="{C22A2100-2914-43BA-BF78-7A12F418A03E}"/>
    <cellStyle name="Percent 4 28 2 4" xfId="13564" xr:uid="{D3C80E3A-4D6C-48C2-A9B3-6BD574FE7951}"/>
    <cellStyle name="Percent 4 28 2 5" xfId="13565" xr:uid="{4EE55431-FD67-43D2-91B9-DE4E7B9EF79A}"/>
    <cellStyle name="Percent 4 28 3" xfId="13566" xr:uid="{40E6C3B6-7D62-410A-9C42-0C6BD578BF34}"/>
    <cellStyle name="Percent 4 28 3 2" xfId="13567" xr:uid="{BB2764BF-3EC9-43B3-9D9A-7FDC2AAD11C7}"/>
    <cellStyle name="Percent 4 28 3 2 2" xfId="13568" xr:uid="{290FA07C-BAAD-4AC6-931C-1B97B6378E00}"/>
    <cellStyle name="Percent 4 28 3 3" xfId="13569" xr:uid="{6FD54051-05FE-48E5-9B71-0F25AB8E4F66}"/>
    <cellStyle name="Percent 4 28 3 3 2" xfId="13570" xr:uid="{A01B04B1-28A1-4327-90A2-63BD725DF17A}"/>
    <cellStyle name="Percent 4 28 3 4" xfId="13571" xr:uid="{7A68410B-93A8-4AB2-BE26-5CC536251A6E}"/>
    <cellStyle name="Percent 4 28 4" xfId="13572" xr:uid="{AAC4518D-74E4-44D1-816B-6E465A8F8A40}"/>
    <cellStyle name="Percent 4 28 4 2" xfId="13573" xr:uid="{392427D3-B2E5-4DD1-8CB9-E431FBA92D43}"/>
    <cellStyle name="Percent 4 28 4 2 2" xfId="13574" xr:uid="{4A7E43A0-3E09-484D-83C9-6998E9BDCA59}"/>
    <cellStyle name="Percent 4 28 4 3" xfId="13575" xr:uid="{BAC32D86-9F3C-47D6-8AEE-EA62B6340ADE}"/>
    <cellStyle name="Percent 4 28 4 3 2" xfId="13576" xr:uid="{94B9AD67-8C6F-4476-9838-5728025820DC}"/>
    <cellStyle name="Percent 4 28 4 4" xfId="13577" xr:uid="{B2A38A07-649A-404C-A24C-439D54DD0F99}"/>
    <cellStyle name="Percent 4 28 5" xfId="13578" xr:uid="{5F5485C6-FB29-4E14-849D-6583A797D298}"/>
    <cellStyle name="Percent 4 28 5 2" xfId="13579" xr:uid="{4B223DFE-0B5E-44C1-92CE-472FB06CDF33}"/>
    <cellStyle name="Percent 4 28 5 2 2" xfId="13580" xr:uid="{923A1292-DA21-497B-B453-3985B0A950C4}"/>
    <cellStyle name="Percent 4 28 5 3" xfId="13581" xr:uid="{01F51F77-7F9C-4B59-97C8-4A735DA13BCC}"/>
    <cellStyle name="Percent 4 28 5 3 2" xfId="13582" xr:uid="{AB6C22C4-0987-47CC-8E6A-BC2BC1139FBE}"/>
    <cellStyle name="Percent 4 28 5 4" xfId="13583" xr:uid="{DADC2816-4520-462D-9F9E-94C106E0EC68}"/>
    <cellStyle name="Percent 4 28 5 4 2" xfId="13584" xr:uid="{8C2BC460-4159-4D12-B7E2-229282E22B5B}"/>
    <cellStyle name="Percent 4 28 5 5" xfId="13585" xr:uid="{D7B75D9D-4A1F-44E1-92BE-29F0BF2E548F}"/>
    <cellStyle name="Percent 4 28 6" xfId="13586" xr:uid="{84F63EE5-9CB7-42DB-9DAF-2DC21BD709AF}"/>
    <cellStyle name="Percent 4 28 6 2" xfId="13587" xr:uid="{40BAC6CD-6D73-4EF1-A9E5-9DB7820A5666}"/>
    <cellStyle name="Percent 4 28 6 2 2" xfId="13588" xr:uid="{BD756523-3EF4-49E3-B50F-DBD4D19771A0}"/>
    <cellStyle name="Percent 4 28 6 3" xfId="13589" xr:uid="{C6A1CDF6-D0C3-4DAA-8415-A42FB0CE64D4}"/>
    <cellStyle name="Percent 4 28 6 3 2" xfId="13590" xr:uid="{69B5504C-B8AE-44A3-8CFF-01C03D7D54B3}"/>
    <cellStyle name="Percent 4 28 6 4" xfId="13591" xr:uid="{DE22EDBD-E844-4B7D-ADAB-81138D076B28}"/>
    <cellStyle name="Percent 4 28 7" xfId="13592" xr:uid="{19DD016D-7960-466C-A563-709D4DB03494}"/>
    <cellStyle name="Percent 4 28 7 2" xfId="13593" xr:uid="{BED5A1C6-93C0-4DE7-8C3C-9B7A9499DA3E}"/>
    <cellStyle name="Percent 4 28 8" xfId="13594" xr:uid="{2A831A20-F711-4D58-BE28-B3356D6DC494}"/>
    <cellStyle name="Percent 4 28 8 2" xfId="13595" xr:uid="{C092069F-2540-43E3-87A3-4F2E285F53DA}"/>
    <cellStyle name="Percent 4 28 9" xfId="13596" xr:uid="{3393DEA7-4DF4-454F-9C72-14C51B2C82FD}"/>
    <cellStyle name="Percent 4 28 9 2" xfId="13597" xr:uid="{627B99A5-9511-42A4-A42E-DB6202E96FD1}"/>
    <cellStyle name="Percent 4 29" xfId="5952" xr:uid="{03602C05-7F35-4F38-A68A-2EE3A4460A79}"/>
    <cellStyle name="Percent 4 29 10" xfId="13599" xr:uid="{2F20C57B-15B5-45FD-ADEB-E55905DE5208}"/>
    <cellStyle name="Percent 4 29 11" xfId="13600" xr:uid="{C06F8683-B4B3-469F-909B-6AFC19B516B0}"/>
    <cellStyle name="Percent 4 29 12" xfId="13598" xr:uid="{2DBB51A0-40CD-4574-96E8-76E13CFDE107}"/>
    <cellStyle name="Percent 4 29 2" xfId="5953" xr:uid="{C2847175-F93A-4CBB-AAAA-6483C0E94797}"/>
    <cellStyle name="Percent 4 29 2 2" xfId="13602" xr:uid="{1670CAAB-24C7-437B-9CA8-7462FA608D64}"/>
    <cellStyle name="Percent 4 29 2 2 2" xfId="13603" xr:uid="{0059A968-535C-4D4C-99DA-8714B99B5D7A}"/>
    <cellStyle name="Percent 4 29 2 2 3" xfId="13604" xr:uid="{37211678-469F-4F26-8EC6-FEEE3685A608}"/>
    <cellStyle name="Percent 4 29 2 3" xfId="13605" xr:uid="{C5D03181-2A4C-4FAB-8F46-C45E565E9BBC}"/>
    <cellStyle name="Percent 4 29 2 3 2" xfId="13606" xr:uid="{A8E48F95-5A04-4C95-B6F4-AFB5F114A972}"/>
    <cellStyle name="Percent 4 29 2 4" xfId="13607" xr:uid="{F3D43CD5-F197-464B-9692-7985B985E3A6}"/>
    <cellStyle name="Percent 4 29 2 5" xfId="13608" xr:uid="{D7DFB198-1C5B-4CB2-A9EC-79DC1423C65E}"/>
    <cellStyle name="Percent 4 29 2 6" xfId="13601" xr:uid="{E02D85EB-475B-4B53-8B4B-46E15AE5AE76}"/>
    <cellStyle name="Percent 4 29 3" xfId="13609" xr:uid="{F74C3435-AB18-4948-B053-BD6E5E2DE768}"/>
    <cellStyle name="Percent 4 29 3 2" xfId="13610" xr:uid="{7C0F9527-4F7D-4EA4-9618-EA71B7D3DE95}"/>
    <cellStyle name="Percent 4 29 3 2 2" xfId="13611" xr:uid="{4B6D09C6-011A-4F68-9865-C94F249D4B51}"/>
    <cellStyle name="Percent 4 29 3 3" xfId="13612" xr:uid="{7F0DE639-30F3-438A-8211-F5EF2FAF05BC}"/>
    <cellStyle name="Percent 4 29 3 3 2" xfId="13613" xr:uid="{DA447C89-B33C-42B4-A969-82750419F4F0}"/>
    <cellStyle name="Percent 4 29 3 4" xfId="13614" xr:uid="{6725AB42-0183-48F6-91C6-6662550EB918}"/>
    <cellStyle name="Percent 4 29 3 5" xfId="13615" xr:uid="{8879979A-86C3-4348-8CD4-1F65F875A716}"/>
    <cellStyle name="Percent 4 29 4" xfId="13616" xr:uid="{48329EBC-5E19-4055-B44E-8401A9C033A8}"/>
    <cellStyle name="Percent 4 29 4 2" xfId="13617" xr:uid="{FE277665-E115-4BDD-B622-152F9127355B}"/>
    <cellStyle name="Percent 4 29 4 2 2" xfId="13618" xr:uid="{17C022AB-7369-41BE-8D6C-F1399BB0A8F0}"/>
    <cellStyle name="Percent 4 29 4 3" xfId="13619" xr:uid="{158A4E56-0E1E-441D-A5D6-8DA2C2E9302E}"/>
    <cellStyle name="Percent 4 29 4 3 2" xfId="13620" xr:uid="{0C410782-D81A-4867-96A6-CE5218C18C6D}"/>
    <cellStyle name="Percent 4 29 4 4" xfId="13621" xr:uid="{F91E41A1-976F-4650-854A-4B01983C70FC}"/>
    <cellStyle name="Percent 4 29 4 5" xfId="13622" xr:uid="{CE361E20-B2E7-4614-88D7-6D64F27871F6}"/>
    <cellStyle name="Percent 4 29 5" xfId="13623" xr:uid="{AC3DF23B-FD30-4EE3-9F87-0CC0BD14FB36}"/>
    <cellStyle name="Percent 4 29 5 2" xfId="13624" xr:uid="{E9018A51-7E3E-4D8D-A5DE-373E356FD7ED}"/>
    <cellStyle name="Percent 4 29 5 2 2" xfId="13625" xr:uid="{F5BDC6D6-90CF-483E-BE0D-D8D7AC20E9F6}"/>
    <cellStyle name="Percent 4 29 5 3" xfId="13626" xr:uid="{8B5B571D-D7D2-4F44-B387-7DEF58384230}"/>
    <cellStyle name="Percent 4 29 5 3 2" xfId="13627" xr:uid="{026DF797-BFDA-494A-ABF0-B60BD40040F0}"/>
    <cellStyle name="Percent 4 29 5 4" xfId="13628" xr:uid="{FC58631B-1FF9-4F4D-A637-889E7D3EA200}"/>
    <cellStyle name="Percent 4 29 5 4 2" xfId="13629" xr:uid="{A0FC0054-4C09-4F99-A790-A420C7D675F7}"/>
    <cellStyle name="Percent 4 29 5 5" xfId="13630" xr:uid="{3E5305BB-BB74-476B-A8E6-4608E9DF7D82}"/>
    <cellStyle name="Percent 4 29 6" xfId="13631" xr:uid="{E0D652F2-1CAA-461C-A483-823A8AE49EC0}"/>
    <cellStyle name="Percent 4 29 6 2" xfId="13632" xr:uid="{2C60A0D5-8CD5-470E-A608-164CF519C77E}"/>
    <cellStyle name="Percent 4 29 6 2 2" xfId="13633" xr:uid="{F7E38DAA-2A05-447E-BA59-35CFC4A917DD}"/>
    <cellStyle name="Percent 4 29 6 3" xfId="13634" xr:uid="{38521D84-B77C-4E16-9DBD-D33F4C726390}"/>
    <cellStyle name="Percent 4 29 6 3 2" xfId="13635" xr:uid="{1FD4005D-971F-49E4-8995-385A496F1E94}"/>
    <cellStyle name="Percent 4 29 6 4" xfId="13636" xr:uid="{AB45DAC1-FBFB-494B-B261-DAE1D4DDF28D}"/>
    <cellStyle name="Percent 4 29 7" xfId="13637" xr:uid="{7DDAAF39-0D04-4802-B699-9266C00F7C51}"/>
    <cellStyle name="Percent 4 29 7 2" xfId="13638" xr:uid="{C9A49267-0C75-4315-A335-70248C1B61B6}"/>
    <cellStyle name="Percent 4 29 8" xfId="13639" xr:uid="{7C244BB4-EC1F-44D4-81D5-B00D67A6DF60}"/>
    <cellStyle name="Percent 4 29 8 2" xfId="13640" xr:uid="{CBF926F5-E8CC-4989-BC07-D7A778B71807}"/>
    <cellStyle name="Percent 4 29 9" xfId="13641" xr:uid="{16795C68-9B81-4C51-8708-FCB7F003409F}"/>
    <cellStyle name="Percent 4 29 9 2" xfId="13642" xr:uid="{AB4301AE-6E07-4463-ABEB-4A3D2E6EC134}"/>
    <cellStyle name="Percent 4 3" xfId="3298" xr:uid="{7C06362D-F112-4ABF-83FD-617452C8CA00}"/>
    <cellStyle name="Percent 4 3 10" xfId="13644" xr:uid="{FFB20C9A-4B6E-4C00-9258-B2C962232B7C}"/>
    <cellStyle name="Percent 4 3 10 2" xfId="13645" xr:uid="{74551A03-E561-4D84-B3D5-4D88AB817DBC}"/>
    <cellStyle name="Percent 4 3 10 2 2" xfId="13646" xr:uid="{FCBE4815-2EE0-419E-9301-28614119E94A}"/>
    <cellStyle name="Percent 4 3 10 3" xfId="13647" xr:uid="{35878E62-4748-49A5-BB98-F1E8211582DC}"/>
    <cellStyle name="Percent 4 3 10 3 2" xfId="13648" xr:uid="{A8BE0753-7ABB-4495-8ECC-67A87847E0DB}"/>
    <cellStyle name="Percent 4 3 10 4" xfId="13649" xr:uid="{5820428B-893F-441F-A14B-13A7A8915C62}"/>
    <cellStyle name="Percent 4 3 11" xfId="13650" xr:uid="{9FF903F4-7390-4B25-BC90-4D577D976223}"/>
    <cellStyle name="Percent 4 3 11 2" xfId="13651" xr:uid="{5B9CF2AA-7D1F-4D3A-A678-10AF8C9DC991}"/>
    <cellStyle name="Percent 4 3 11 2 2" xfId="13652" xr:uid="{9835CA3A-D2EF-41C1-9E4D-CA9CB0F82DAA}"/>
    <cellStyle name="Percent 4 3 11 3" xfId="13653" xr:uid="{1D3A457E-8399-4F57-BD44-BA76A7E5A767}"/>
    <cellStyle name="Percent 4 3 11 3 2" xfId="13654" xr:uid="{9FBC3DDC-88D2-4812-88AF-7734DB24AB65}"/>
    <cellStyle name="Percent 4 3 11 4" xfId="13655" xr:uid="{7C42073C-D1BE-4366-8F16-E8B979865F00}"/>
    <cellStyle name="Percent 4 3 12" xfId="13656" xr:uid="{DCF3BCCF-0075-40D7-AAD7-3A6ADC6712E1}"/>
    <cellStyle name="Percent 4 3 12 2" xfId="13657" xr:uid="{256FEBDF-F4C6-43E5-BA12-49AB197F5CDA}"/>
    <cellStyle name="Percent 4 3 12 2 2" xfId="13658" xr:uid="{8DD1234B-3614-41CB-9506-4BD663E255AA}"/>
    <cellStyle name="Percent 4 3 12 3" xfId="13659" xr:uid="{A78C7081-0446-4A3F-B90E-5D96D6CE42C2}"/>
    <cellStyle name="Percent 4 3 12 3 2" xfId="13660" xr:uid="{352BB415-2A99-4D7B-B271-E71684DCE624}"/>
    <cellStyle name="Percent 4 3 12 4" xfId="13661" xr:uid="{0BBBED72-9515-4DF5-94E4-B7D43F65BC18}"/>
    <cellStyle name="Percent 4 3 12 4 2" xfId="13662" xr:uid="{67EF452D-3D54-4329-A808-943E469068C9}"/>
    <cellStyle name="Percent 4 3 12 5" xfId="13663" xr:uid="{983821C1-D689-4326-9551-8842E1B43E01}"/>
    <cellStyle name="Percent 4 3 13" xfId="13664" xr:uid="{D71B6287-0364-4F06-8FF9-CA9EA2152EE8}"/>
    <cellStyle name="Percent 4 3 13 2" xfId="13665" xr:uid="{47F5417D-49C8-492B-AD81-06904F458DC3}"/>
    <cellStyle name="Percent 4 3 13 2 2" xfId="13666" xr:uid="{EBBDD66E-CB0C-45EE-880C-B8989C266557}"/>
    <cellStyle name="Percent 4 3 13 3" xfId="13667" xr:uid="{99AAB362-5707-4A28-95DD-3ECE9F7FEBE6}"/>
    <cellStyle name="Percent 4 3 13 3 2" xfId="13668" xr:uid="{9CDA927C-2653-4CCB-979E-7C482EC8FFCB}"/>
    <cellStyle name="Percent 4 3 13 4" xfId="13669" xr:uid="{6E59FE63-60DE-4F32-A954-3F73E11BD378}"/>
    <cellStyle name="Percent 4 3 14" xfId="13670" xr:uid="{68DE511B-7615-41C7-B12E-EBA9A8729DB7}"/>
    <cellStyle name="Percent 4 3 14 2" xfId="13671" xr:uid="{1D0DF27F-47E3-4E3C-9C63-309014640EFA}"/>
    <cellStyle name="Percent 4 3 15" xfId="13672" xr:uid="{7A466C64-09E4-4AFC-9712-CE890C64FFB5}"/>
    <cellStyle name="Percent 4 3 15 2" xfId="13673" xr:uid="{57990DAC-58DC-49B0-8C62-B326211DE59B}"/>
    <cellStyle name="Percent 4 3 16" xfId="13674" xr:uid="{63AD5B43-644C-45C5-AD98-2A5E7F9C9226}"/>
    <cellStyle name="Percent 4 3 16 2" xfId="13675" xr:uid="{336EFB40-9419-40CC-B841-D16DC5DD4BC8}"/>
    <cellStyle name="Percent 4 3 17" xfId="13676" xr:uid="{2A529BB8-91BE-4D0E-8047-D2434CA9DB40}"/>
    <cellStyle name="Percent 4 3 18" xfId="13677" xr:uid="{65203A06-8858-4346-86A0-307099331D2F}"/>
    <cellStyle name="Percent 4 3 19" xfId="13643" xr:uid="{79B75623-BDA2-4A2E-BEE6-CC4925A7DDDF}"/>
    <cellStyle name="Percent 4 3 2" xfId="7683" xr:uid="{1763054E-E616-443C-9CEC-204E22180D19}"/>
    <cellStyle name="Percent 4 3 2 10" xfId="13679" xr:uid="{D5F7BB3D-30A7-4084-B0FA-85A6A694E039}"/>
    <cellStyle name="Percent 4 3 2 11" xfId="13678" xr:uid="{D296308B-510B-40F6-96B2-48EE232609AF}"/>
    <cellStyle name="Percent 4 3 2 2" xfId="13680" xr:uid="{15938824-57AB-4DC0-925F-F93AEF2EA3EC}"/>
    <cellStyle name="Percent 4 3 2 2 2" xfId="13681" xr:uid="{CC786089-25DD-4FFB-9D4E-E043A85015DF}"/>
    <cellStyle name="Percent 4 3 2 2 2 2" xfId="13682" xr:uid="{DBA20446-8C9D-4A0F-A08D-49DB9A9FF900}"/>
    <cellStyle name="Percent 4 3 2 2 3" xfId="13683" xr:uid="{74CA1926-EA38-4652-83EE-622DF2C6BFDC}"/>
    <cellStyle name="Percent 4 3 2 2 3 2" xfId="13684" xr:uid="{00A06495-B3F2-4168-863A-39E9AFAF34C5}"/>
    <cellStyle name="Percent 4 3 2 2 4" xfId="13685" xr:uid="{8ADBF992-F224-4F83-8AD6-46EA870317D3}"/>
    <cellStyle name="Percent 4 3 2 3" xfId="13686" xr:uid="{1B8852DC-4178-4D7F-874F-6D8158315DF1}"/>
    <cellStyle name="Percent 4 3 2 3 2" xfId="13687" xr:uid="{2BA6C641-A90A-4024-B050-BCBDF5549387}"/>
    <cellStyle name="Percent 4 3 2 3 2 2" xfId="13688" xr:uid="{2F4D285F-8FB5-43BA-8DE0-821AD58358A5}"/>
    <cellStyle name="Percent 4 3 2 3 3" xfId="13689" xr:uid="{2381EC38-5707-439C-B7BE-795B64D3E9DD}"/>
    <cellStyle name="Percent 4 3 2 3 3 2" xfId="13690" xr:uid="{6E7005AF-035F-4A1A-9050-74BCAC84FB10}"/>
    <cellStyle name="Percent 4 3 2 3 4" xfId="13691" xr:uid="{67040856-8E85-47A9-8B37-19E9D6A26C8F}"/>
    <cellStyle name="Percent 4 3 2 4" xfId="13692" xr:uid="{AB8273AE-78A2-4DCA-9A97-DA72A79334BA}"/>
    <cellStyle name="Percent 4 3 2 4 2" xfId="13693" xr:uid="{B65CAEFA-ECB7-42B3-A8A5-6D774E56D66E}"/>
    <cellStyle name="Percent 4 3 2 4 2 2" xfId="13694" xr:uid="{1CF99189-1DDC-450F-816F-7B870F28A1F0}"/>
    <cellStyle name="Percent 4 3 2 4 3" xfId="13695" xr:uid="{7CBBFC80-2E8E-4EFD-9098-78CDEC49AE50}"/>
    <cellStyle name="Percent 4 3 2 4 3 2" xfId="13696" xr:uid="{C605AF72-992A-4B93-8E74-2117185918BF}"/>
    <cellStyle name="Percent 4 3 2 4 4" xfId="13697" xr:uid="{1BF39BC3-9714-4FB1-9B13-C8B1852D51C7}"/>
    <cellStyle name="Percent 4 3 2 4 4 2" xfId="13698" xr:uid="{C4283F46-3CE8-4E6B-849C-8A0FFD4E79A2}"/>
    <cellStyle name="Percent 4 3 2 4 5" xfId="13699" xr:uid="{677EE7BF-92A1-4721-873E-62C4657158B9}"/>
    <cellStyle name="Percent 4 3 2 5" xfId="13700" xr:uid="{EED78724-444D-44D3-8586-F7D24E35CCC8}"/>
    <cellStyle name="Percent 4 3 2 5 2" xfId="13701" xr:uid="{AFFF922C-73F4-4B56-96A7-6CAB1F5BA15A}"/>
    <cellStyle name="Percent 4 3 2 5 2 2" xfId="13702" xr:uid="{FE2D7599-8200-4FD7-8F86-527E6420F607}"/>
    <cellStyle name="Percent 4 3 2 5 3" xfId="13703" xr:uid="{FF86A58C-B13E-4720-839B-444F174C9940}"/>
    <cellStyle name="Percent 4 3 2 5 3 2" xfId="13704" xr:uid="{F3D5CCF9-1DB0-4770-B20A-47997D5EA85C}"/>
    <cellStyle name="Percent 4 3 2 5 4" xfId="13705" xr:uid="{0FC6B42D-B043-4FF9-A57B-682C6C251C81}"/>
    <cellStyle name="Percent 4 3 2 6" xfId="13706" xr:uid="{577D0C30-BAAF-4636-B0F7-FE69DC31E0FC}"/>
    <cellStyle name="Percent 4 3 2 6 2" xfId="13707" xr:uid="{65354384-6422-42F0-92DE-6B0C0FE0C75E}"/>
    <cellStyle name="Percent 4 3 2 7" xfId="13708" xr:uid="{510F7322-5483-4FC2-851D-E750462D198C}"/>
    <cellStyle name="Percent 4 3 2 7 2" xfId="13709" xr:uid="{8D7796DA-2758-43EF-B33C-6141F06DDDD9}"/>
    <cellStyle name="Percent 4 3 2 8" xfId="13710" xr:uid="{ADA0C5E2-2D19-4C13-BCA5-63233DD58459}"/>
    <cellStyle name="Percent 4 3 2 8 2" xfId="13711" xr:uid="{4FF80CB0-989A-4FCE-86EF-AB9699B0255C}"/>
    <cellStyle name="Percent 4 3 2 9" xfId="13712" xr:uid="{0EE728B2-532A-4A73-9046-C86207ED54B1}"/>
    <cellStyle name="Percent 4 3 3" xfId="7684" xr:uid="{7213AEDE-5A20-4E1C-9CF0-57ACAB224699}"/>
    <cellStyle name="Percent 4 3 3 10" xfId="13714" xr:uid="{34047F8C-C9F2-44AE-92EE-CF072CE91C83}"/>
    <cellStyle name="Percent 4 3 3 11" xfId="13713" xr:uid="{2DCA5D6C-2002-47DE-A763-71FE884A138E}"/>
    <cellStyle name="Percent 4 3 3 2" xfId="13715" xr:uid="{3CD8B4EE-E46D-4EDF-9364-0D7B46B28934}"/>
    <cellStyle name="Percent 4 3 3 2 2" xfId="13716" xr:uid="{154C252A-E7FD-494E-B7AF-31932D87F000}"/>
    <cellStyle name="Percent 4 3 3 2 2 2" xfId="13717" xr:uid="{93A74FE5-D110-4E46-A328-046F7EBF2270}"/>
    <cellStyle name="Percent 4 3 3 2 3" xfId="13718" xr:uid="{B4876FA7-5420-4549-926B-8E03DC8AB150}"/>
    <cellStyle name="Percent 4 3 3 2 3 2" xfId="13719" xr:uid="{D3AEB839-C59A-42D0-BA81-5150F3130A6D}"/>
    <cellStyle name="Percent 4 3 3 2 4" xfId="13720" xr:uid="{480D4184-F175-4322-BADE-71C4EC4F9846}"/>
    <cellStyle name="Percent 4 3 3 3" xfId="13721" xr:uid="{E5F8FFF5-DAFC-4E48-BC19-2FE55ABC8C61}"/>
    <cellStyle name="Percent 4 3 3 3 2" xfId="13722" xr:uid="{81CE6C30-2FA3-40BF-BA8A-D7B4FE068CDB}"/>
    <cellStyle name="Percent 4 3 3 3 2 2" xfId="13723" xr:uid="{36AE31E1-08CF-4BF0-A224-A1299AD8A24B}"/>
    <cellStyle name="Percent 4 3 3 3 3" xfId="13724" xr:uid="{03874951-FC80-45F7-B305-838396533E82}"/>
    <cellStyle name="Percent 4 3 3 3 3 2" xfId="13725" xr:uid="{6A35FAB6-FE66-41AA-939F-28B3AC437AC6}"/>
    <cellStyle name="Percent 4 3 3 3 4" xfId="13726" xr:uid="{11403AB2-0B9B-4A1E-A7CA-EB866ABA8BAC}"/>
    <cellStyle name="Percent 4 3 3 4" xfId="13727" xr:uid="{9925436E-D7F1-4021-9009-4464113949A5}"/>
    <cellStyle name="Percent 4 3 3 4 2" xfId="13728" xr:uid="{2C437130-DEE1-45EB-A1BD-5C24AC13A753}"/>
    <cellStyle name="Percent 4 3 3 4 2 2" xfId="13729" xr:uid="{89D56DDD-097F-4C1D-9170-82BD4B3DFB92}"/>
    <cellStyle name="Percent 4 3 3 4 3" xfId="13730" xr:uid="{EABE2D8D-550C-4D58-A56C-79488D981F37}"/>
    <cellStyle name="Percent 4 3 3 4 3 2" xfId="13731" xr:uid="{D3CDF094-DF18-4AD3-BFDC-7233EBCEE0C7}"/>
    <cellStyle name="Percent 4 3 3 4 4" xfId="13732" xr:uid="{E2F9FF68-A31D-4101-9DBB-0A5B73B702BC}"/>
    <cellStyle name="Percent 4 3 3 4 4 2" xfId="13733" xr:uid="{0AD00DAE-8F85-442C-AA48-683608210D62}"/>
    <cellStyle name="Percent 4 3 3 4 5" xfId="13734" xr:uid="{C88AF4C4-2002-422B-8A79-2342F6FAF49A}"/>
    <cellStyle name="Percent 4 3 3 5" xfId="13735" xr:uid="{0DD8DAD4-DB49-4345-96C7-4AC7BA89A702}"/>
    <cellStyle name="Percent 4 3 3 5 2" xfId="13736" xr:uid="{6735215D-A426-44B9-97B1-9C229F55D107}"/>
    <cellStyle name="Percent 4 3 3 5 2 2" xfId="13737" xr:uid="{2CA5EC4A-EA3F-4A76-B705-88EAFB05ABD8}"/>
    <cellStyle name="Percent 4 3 3 5 3" xfId="13738" xr:uid="{2AE627EA-FD70-4D25-9342-CF3C18D99270}"/>
    <cellStyle name="Percent 4 3 3 5 3 2" xfId="13739" xr:uid="{DAE4A8D2-FAC4-4867-A9A3-AFB58F854EBF}"/>
    <cellStyle name="Percent 4 3 3 5 4" xfId="13740" xr:uid="{A459A910-E4D3-439F-84FD-333BEFE296D7}"/>
    <cellStyle name="Percent 4 3 3 6" xfId="13741" xr:uid="{7B15A3CC-EE4C-4CEB-9ED7-FAE88329E0AB}"/>
    <cellStyle name="Percent 4 3 3 6 2" xfId="13742" xr:uid="{D9815818-A68B-401F-A878-9F418A51D6A6}"/>
    <cellStyle name="Percent 4 3 3 7" xfId="13743" xr:uid="{E60CB2E8-71B8-40FC-A0E7-408582A1EF58}"/>
    <cellStyle name="Percent 4 3 3 7 2" xfId="13744" xr:uid="{6DFB8861-956D-4018-A980-5D2DA3C8FCC7}"/>
    <cellStyle name="Percent 4 3 3 8" xfId="13745" xr:uid="{E8B89E66-D372-4CEC-AC73-EDF48F796BA9}"/>
    <cellStyle name="Percent 4 3 3 8 2" xfId="13746" xr:uid="{B593E6A3-18F1-432F-9697-B17DD7BC1974}"/>
    <cellStyle name="Percent 4 3 3 9" xfId="13747" xr:uid="{1A8057F3-5B62-4049-B35A-B45FD5E29433}"/>
    <cellStyle name="Percent 4 3 4" xfId="7685" xr:uid="{12951A74-2867-4E46-A042-5682037AFA99}"/>
    <cellStyle name="Percent 4 3 4 10" xfId="13749" xr:uid="{90BE9F99-251C-4F59-B3FB-BD0569361582}"/>
    <cellStyle name="Percent 4 3 4 11" xfId="13748" xr:uid="{3AD55881-0080-42E9-9FAC-11F2584760CF}"/>
    <cellStyle name="Percent 4 3 4 2" xfId="13750" xr:uid="{D98A3087-A540-4F63-A0DC-FF67E9FF5817}"/>
    <cellStyle name="Percent 4 3 4 2 2" xfId="13751" xr:uid="{C2CF4277-235E-41B3-A07D-A6BEB0A5AE62}"/>
    <cellStyle name="Percent 4 3 4 2 2 2" xfId="13752" xr:uid="{BBB70D82-7144-420D-B0B6-5B0EAC1AC2AC}"/>
    <cellStyle name="Percent 4 3 4 2 3" xfId="13753" xr:uid="{1128EC05-44F0-4B5B-8BC3-4CCD3390DA90}"/>
    <cellStyle name="Percent 4 3 4 2 3 2" xfId="13754" xr:uid="{04953AEC-DC4C-4BC9-877D-5FAB0245043D}"/>
    <cellStyle name="Percent 4 3 4 2 4" xfId="13755" xr:uid="{0BC9D4B6-4882-4C86-BA46-62411ADFD969}"/>
    <cellStyle name="Percent 4 3 4 3" xfId="13756" xr:uid="{342EB3BF-54EA-4C50-B9FB-E2FE78A3DFD7}"/>
    <cellStyle name="Percent 4 3 4 3 2" xfId="13757" xr:uid="{5EFAC882-0723-4186-B816-BE59702F7B94}"/>
    <cellStyle name="Percent 4 3 4 3 2 2" xfId="13758" xr:uid="{A3F9991A-9C1E-4D82-863A-7777245E0B5E}"/>
    <cellStyle name="Percent 4 3 4 3 3" xfId="13759" xr:uid="{9E745002-7B39-4C43-8B7C-B834BF83869D}"/>
    <cellStyle name="Percent 4 3 4 3 3 2" xfId="13760" xr:uid="{7C528660-17E9-4E9F-AD15-B1D99362A954}"/>
    <cellStyle name="Percent 4 3 4 3 4" xfId="13761" xr:uid="{66DF017E-8455-4E52-8AC1-A10E75626D04}"/>
    <cellStyle name="Percent 4 3 4 4" xfId="13762" xr:uid="{4C423B77-7BD0-4935-B7BE-2C0614AB0B22}"/>
    <cellStyle name="Percent 4 3 4 4 2" xfId="13763" xr:uid="{99E9173B-FD15-4A77-A593-5E07998C36FB}"/>
    <cellStyle name="Percent 4 3 4 4 2 2" xfId="13764" xr:uid="{E1C9A341-D5A8-4D4D-A3C6-4242ACB7FB59}"/>
    <cellStyle name="Percent 4 3 4 4 3" xfId="13765" xr:uid="{C491C7E5-3CD0-43FA-8BB8-582C5603A396}"/>
    <cellStyle name="Percent 4 3 4 4 3 2" xfId="13766" xr:uid="{AD3CB25C-24BE-4D19-816D-EA202FE8C677}"/>
    <cellStyle name="Percent 4 3 4 4 4" xfId="13767" xr:uid="{BC3D02B3-3C3F-4601-A75B-5F3C3E86B701}"/>
    <cellStyle name="Percent 4 3 4 4 4 2" xfId="13768" xr:uid="{52289CF7-9563-4ADD-8692-1B03FE71EAC7}"/>
    <cellStyle name="Percent 4 3 4 4 5" xfId="13769" xr:uid="{0718683B-BF7B-49A4-A875-DE0605B7F4EA}"/>
    <cellStyle name="Percent 4 3 4 5" xfId="13770" xr:uid="{1B2A1751-7D34-49E1-9A57-F9FFD648EA7E}"/>
    <cellStyle name="Percent 4 3 4 5 2" xfId="13771" xr:uid="{CCF072D4-4650-4736-B001-68A9150F359D}"/>
    <cellStyle name="Percent 4 3 4 5 2 2" xfId="13772" xr:uid="{DF9746B9-1311-4700-BF98-1DB2FE6D7CC3}"/>
    <cellStyle name="Percent 4 3 4 5 3" xfId="13773" xr:uid="{96C76412-58B1-4AB1-B82B-379C2DB53260}"/>
    <cellStyle name="Percent 4 3 4 5 3 2" xfId="13774" xr:uid="{DD93B59F-4092-440C-8602-7DF9B45DAF3C}"/>
    <cellStyle name="Percent 4 3 4 5 4" xfId="13775" xr:uid="{B684B26E-EB2C-4405-91BA-86F6EAE5EAAA}"/>
    <cellStyle name="Percent 4 3 4 6" xfId="13776" xr:uid="{BD6FDDAF-3D3A-479C-B71A-420618BBB99D}"/>
    <cellStyle name="Percent 4 3 4 6 2" xfId="13777" xr:uid="{54F26859-172B-4236-98EA-2DE92BC39859}"/>
    <cellStyle name="Percent 4 3 4 7" xfId="13778" xr:uid="{7AAF35D6-784A-46AA-9967-38AEE1961D61}"/>
    <cellStyle name="Percent 4 3 4 7 2" xfId="13779" xr:uid="{3973C93C-8EDB-4F4B-844E-BAF51ADAD887}"/>
    <cellStyle name="Percent 4 3 4 8" xfId="13780" xr:uid="{E4AC1692-A722-4CF0-8252-C6C6F46DE1F1}"/>
    <cellStyle name="Percent 4 3 4 8 2" xfId="13781" xr:uid="{BB420334-9133-45F6-B752-18D2289267DA}"/>
    <cellStyle name="Percent 4 3 4 9" xfId="13782" xr:uid="{E1E11E79-0141-42AE-9FFA-961C2F5F3DC6}"/>
    <cellStyle name="Percent 4 3 5" xfId="7686" xr:uid="{5550ECD8-4722-48D9-B6EA-FD7EF0A74627}"/>
    <cellStyle name="Percent 4 3 5 10" xfId="13784" xr:uid="{EB4A0613-A18F-40F2-8CBF-062B35FDE28D}"/>
    <cellStyle name="Percent 4 3 5 11" xfId="13783" xr:uid="{BB316286-6F79-4423-914C-7505C8A844DC}"/>
    <cellStyle name="Percent 4 3 5 2" xfId="13785" xr:uid="{04029E1E-B0E9-44A6-B4A0-1EE7AFEEEC7E}"/>
    <cellStyle name="Percent 4 3 5 2 2" xfId="13786" xr:uid="{440FB43A-5614-4863-9F77-5AA6DCF0096F}"/>
    <cellStyle name="Percent 4 3 5 2 2 2" xfId="13787" xr:uid="{A6E33017-2903-4851-A618-4C727F391DB0}"/>
    <cellStyle name="Percent 4 3 5 2 3" xfId="13788" xr:uid="{F51FBF12-DFDF-4B31-BD93-C222531BFF1A}"/>
    <cellStyle name="Percent 4 3 5 2 3 2" xfId="13789" xr:uid="{D2EB9FA1-4296-4EB0-97CD-81D259BD5223}"/>
    <cellStyle name="Percent 4 3 5 2 4" xfId="13790" xr:uid="{B9DC7007-CB9A-4253-ADDC-6564394F5088}"/>
    <cellStyle name="Percent 4 3 5 3" xfId="13791" xr:uid="{A947FE1C-26E3-492B-858A-631482990F3E}"/>
    <cellStyle name="Percent 4 3 5 3 2" xfId="13792" xr:uid="{859AD8A7-359D-4335-9BD4-E9FF6F3ADD67}"/>
    <cellStyle name="Percent 4 3 5 3 2 2" xfId="13793" xr:uid="{825B45E3-2C14-475D-B46B-D2D91F4B49A1}"/>
    <cellStyle name="Percent 4 3 5 3 3" xfId="13794" xr:uid="{670BEC76-EAB4-4C83-8E95-7B401894B679}"/>
    <cellStyle name="Percent 4 3 5 3 3 2" xfId="13795" xr:uid="{98400BD5-6CD7-471F-B8AF-67C00A715AA1}"/>
    <cellStyle name="Percent 4 3 5 3 4" xfId="13796" xr:uid="{C91B932A-0F2C-4325-9B89-081A9CA28BE5}"/>
    <cellStyle name="Percent 4 3 5 4" xfId="13797" xr:uid="{325D2AF5-63FD-4760-98DA-704D760B6758}"/>
    <cellStyle name="Percent 4 3 5 4 2" xfId="13798" xr:uid="{F9A6AD13-A824-4E3E-A73D-BE90865F7941}"/>
    <cellStyle name="Percent 4 3 5 4 2 2" xfId="13799" xr:uid="{45A378F7-11E3-4485-ABE0-7D2EED7AC931}"/>
    <cellStyle name="Percent 4 3 5 4 3" xfId="13800" xr:uid="{9C2684C9-198D-4E5E-89CF-634D41285E58}"/>
    <cellStyle name="Percent 4 3 5 4 3 2" xfId="13801" xr:uid="{E706F7D4-BB1D-4394-A4A2-5CA58F069FFF}"/>
    <cellStyle name="Percent 4 3 5 4 4" xfId="13802" xr:uid="{FC3F5998-D530-46BF-A92F-A58788C9181C}"/>
    <cellStyle name="Percent 4 3 5 4 4 2" xfId="13803" xr:uid="{B0684DAB-DD09-47A9-92F3-8C1CAAA6E06F}"/>
    <cellStyle name="Percent 4 3 5 4 5" xfId="13804" xr:uid="{137BF46E-9422-449D-BFD6-86D07A4EA224}"/>
    <cellStyle name="Percent 4 3 5 5" xfId="13805" xr:uid="{51D175D5-5B36-4D48-B42B-3D9070AF23BD}"/>
    <cellStyle name="Percent 4 3 5 5 2" xfId="13806" xr:uid="{24120F2F-8EA6-4D03-AAAC-E8DCCC8458FE}"/>
    <cellStyle name="Percent 4 3 5 5 2 2" xfId="13807" xr:uid="{61703F8C-4F1F-49AC-9FC8-71E637A44D7C}"/>
    <cellStyle name="Percent 4 3 5 5 3" xfId="13808" xr:uid="{B3ACCF63-695C-4D91-A0F0-44586920F01E}"/>
    <cellStyle name="Percent 4 3 5 5 3 2" xfId="13809" xr:uid="{F8D7C84F-215E-4142-8A3C-8AA06E4AA905}"/>
    <cellStyle name="Percent 4 3 5 5 4" xfId="13810" xr:uid="{E1CC2B77-729A-484C-891C-90677D99D715}"/>
    <cellStyle name="Percent 4 3 5 6" xfId="13811" xr:uid="{87282673-DACF-41DC-AD95-0099C820BED1}"/>
    <cellStyle name="Percent 4 3 5 6 2" xfId="13812" xr:uid="{7333909C-1DA3-43CD-A651-259A5A3B8C0C}"/>
    <cellStyle name="Percent 4 3 5 7" xfId="13813" xr:uid="{05A61AC6-2E19-4FCC-A226-163DA871D660}"/>
    <cellStyle name="Percent 4 3 5 7 2" xfId="13814" xr:uid="{AF918C00-D41B-4A58-8829-E287D833E386}"/>
    <cellStyle name="Percent 4 3 5 8" xfId="13815" xr:uid="{23F5E523-A36D-4554-A94F-B55886A23397}"/>
    <cellStyle name="Percent 4 3 5 8 2" xfId="13816" xr:uid="{382D77B1-FBD1-4466-B43A-F1165AFED252}"/>
    <cellStyle name="Percent 4 3 5 9" xfId="13817" xr:uid="{BD334A88-0C6A-4936-90D4-DE2ED71FD266}"/>
    <cellStyle name="Percent 4 3 6" xfId="7687" xr:uid="{CDA8895A-1F9B-41A3-88BD-625503A6872B}"/>
    <cellStyle name="Percent 4 3 6 10" xfId="13819" xr:uid="{A705F925-3486-49DD-9519-D50C3B114D98}"/>
    <cellStyle name="Percent 4 3 6 11" xfId="13818" xr:uid="{026A01B5-8F0C-4E7C-9F52-30537BF693F7}"/>
    <cellStyle name="Percent 4 3 6 2" xfId="13820" xr:uid="{F9F0D6E3-2EFA-4B55-9ED8-7118B9F904DC}"/>
    <cellStyle name="Percent 4 3 6 2 2" xfId="13821" xr:uid="{468BD29C-22FC-4663-8C66-4A0669FE0A34}"/>
    <cellStyle name="Percent 4 3 6 2 2 2" xfId="13822" xr:uid="{54CF9F76-E6E2-44DA-926D-C931AB07600F}"/>
    <cellStyle name="Percent 4 3 6 2 3" xfId="13823" xr:uid="{2324BE90-171E-42A6-B52B-C1BB63AD25BD}"/>
    <cellStyle name="Percent 4 3 6 2 3 2" xfId="13824" xr:uid="{36CAEBA2-5712-49FE-A38F-7BAA65F50675}"/>
    <cellStyle name="Percent 4 3 6 2 4" xfId="13825" xr:uid="{13F19574-9145-4517-ACCF-537E39805E9F}"/>
    <cellStyle name="Percent 4 3 6 3" xfId="13826" xr:uid="{AAD3EB17-3E18-41C6-9310-10A3BEEC0990}"/>
    <cellStyle name="Percent 4 3 6 3 2" xfId="13827" xr:uid="{700AAE83-C764-49A3-AB49-6B4C0EF9C8F3}"/>
    <cellStyle name="Percent 4 3 6 3 2 2" xfId="13828" xr:uid="{E74F2A4A-D2D5-4EDC-BD4E-4725935BFCC1}"/>
    <cellStyle name="Percent 4 3 6 3 3" xfId="13829" xr:uid="{322A35C3-347D-4E0D-B15B-589D661C812C}"/>
    <cellStyle name="Percent 4 3 6 3 3 2" xfId="13830" xr:uid="{E2547848-9586-471C-B434-7E5D35F684BF}"/>
    <cellStyle name="Percent 4 3 6 3 4" xfId="13831" xr:uid="{0E0374FA-6929-4147-974B-801E2E33D71E}"/>
    <cellStyle name="Percent 4 3 6 4" xfId="13832" xr:uid="{8B235634-0A7D-4596-88D7-3933854335E0}"/>
    <cellStyle name="Percent 4 3 6 4 2" xfId="13833" xr:uid="{C4C28D3F-7A11-42BD-929B-BA137178731B}"/>
    <cellStyle name="Percent 4 3 6 4 2 2" xfId="13834" xr:uid="{626DE1E9-28DB-47B8-8366-ED799BC3D2F7}"/>
    <cellStyle name="Percent 4 3 6 4 3" xfId="13835" xr:uid="{11BB836D-3658-4EF1-BC99-F8EFF852EC71}"/>
    <cellStyle name="Percent 4 3 6 4 3 2" xfId="13836" xr:uid="{0F2BF0B6-87B1-4B82-8525-359165E176C9}"/>
    <cellStyle name="Percent 4 3 6 4 4" xfId="13837" xr:uid="{C8472F11-62BF-418C-A6DC-90057D548C6D}"/>
    <cellStyle name="Percent 4 3 6 4 4 2" xfId="13838" xr:uid="{8A07D0A6-F697-44A6-81F2-6D0833F1B09D}"/>
    <cellStyle name="Percent 4 3 6 4 5" xfId="13839" xr:uid="{7FB60BDD-DE85-4C0F-8A30-74CF826BFFEC}"/>
    <cellStyle name="Percent 4 3 6 5" xfId="13840" xr:uid="{34E46771-FFFC-4716-8330-41A27823BAF2}"/>
    <cellStyle name="Percent 4 3 6 5 2" xfId="13841" xr:uid="{2191785D-2294-40CC-BA40-ED0E171351E0}"/>
    <cellStyle name="Percent 4 3 6 5 2 2" xfId="13842" xr:uid="{E92000C6-EB3F-4864-AA2B-6D95D2C4A63C}"/>
    <cellStyle name="Percent 4 3 6 5 3" xfId="13843" xr:uid="{384EFEE6-58FA-4128-9267-AB0054F5D18D}"/>
    <cellStyle name="Percent 4 3 6 5 3 2" xfId="13844" xr:uid="{04700B37-07F2-4936-85BE-7692D7A83DDA}"/>
    <cellStyle name="Percent 4 3 6 5 4" xfId="13845" xr:uid="{99356619-E3A3-46A2-9FFB-D4D5CBD86684}"/>
    <cellStyle name="Percent 4 3 6 6" xfId="13846" xr:uid="{8487F625-CE3A-4C36-A142-A112AF3A333B}"/>
    <cellStyle name="Percent 4 3 6 6 2" xfId="13847" xr:uid="{A4817DFD-73AD-440F-8315-82015DA784C9}"/>
    <cellStyle name="Percent 4 3 6 7" xfId="13848" xr:uid="{0BF8D010-5BC9-4F59-B304-817906CAFDC8}"/>
    <cellStyle name="Percent 4 3 6 7 2" xfId="13849" xr:uid="{7015451A-8F92-41EF-BE87-2E622CCB4568}"/>
    <cellStyle name="Percent 4 3 6 8" xfId="13850" xr:uid="{4672A381-E259-4D7A-B80B-CAEBB3EB8BCE}"/>
    <cellStyle name="Percent 4 3 6 8 2" xfId="13851" xr:uid="{DE7610C3-F00F-4923-8321-BD188DB87EFD}"/>
    <cellStyle name="Percent 4 3 6 9" xfId="13852" xr:uid="{B33C8A31-58EA-4F2D-867A-0C4B0A5C268F}"/>
    <cellStyle name="Percent 4 3 7" xfId="7688" xr:uid="{6F470333-D470-4248-8E02-DFCB5E96B5CC}"/>
    <cellStyle name="Percent 4 3 7 10" xfId="13854" xr:uid="{767BB901-C248-4B25-BB65-097AE33A4A80}"/>
    <cellStyle name="Percent 4 3 7 11" xfId="13853" xr:uid="{730D0985-E710-43EB-9CDB-379FB7BAB4FF}"/>
    <cellStyle name="Percent 4 3 7 2" xfId="13855" xr:uid="{2D66F89D-20D6-49D5-9800-3C820032A56D}"/>
    <cellStyle name="Percent 4 3 7 2 2" xfId="13856" xr:uid="{2974B7A7-930C-4412-935C-E1EEBE1ECF41}"/>
    <cellStyle name="Percent 4 3 7 2 2 2" xfId="13857" xr:uid="{D3A0D0C6-E321-439C-BF62-6DC8BA905C88}"/>
    <cellStyle name="Percent 4 3 7 2 3" xfId="13858" xr:uid="{A7D0F3DD-EF47-43F9-B520-C45C4362C068}"/>
    <cellStyle name="Percent 4 3 7 2 3 2" xfId="13859" xr:uid="{544CFCFF-FD7A-4B82-AB94-86AA4064DEC7}"/>
    <cellStyle name="Percent 4 3 7 2 4" xfId="13860" xr:uid="{93EDD7B0-D4D9-45CD-B501-84090139E1C9}"/>
    <cellStyle name="Percent 4 3 7 3" xfId="13861" xr:uid="{59E31D64-C05B-460A-9CFD-E5AF8762794F}"/>
    <cellStyle name="Percent 4 3 7 3 2" xfId="13862" xr:uid="{8F271278-0A69-49F7-ACA5-752DF0D43280}"/>
    <cellStyle name="Percent 4 3 7 3 2 2" xfId="13863" xr:uid="{73823429-DD68-448C-84B4-3DCBED8F62CB}"/>
    <cellStyle name="Percent 4 3 7 3 3" xfId="13864" xr:uid="{0FA05C1B-EC59-4AAB-A777-5698EF9C46CC}"/>
    <cellStyle name="Percent 4 3 7 3 3 2" xfId="13865" xr:uid="{7A7A5FC7-C0B0-4CE2-ACAB-CA14576C8234}"/>
    <cellStyle name="Percent 4 3 7 3 4" xfId="13866" xr:uid="{126C9F87-DBE1-464F-9311-DB9B818D481C}"/>
    <cellStyle name="Percent 4 3 7 4" xfId="13867" xr:uid="{B0FB9304-EC16-458D-9C0B-68CC30ECE435}"/>
    <cellStyle name="Percent 4 3 7 4 2" xfId="13868" xr:uid="{88861C0A-0DD1-4D80-9C32-CE9580C4829D}"/>
    <cellStyle name="Percent 4 3 7 4 2 2" xfId="13869" xr:uid="{86E620FD-1973-4E92-86EF-D4292DE5A9E3}"/>
    <cellStyle name="Percent 4 3 7 4 3" xfId="13870" xr:uid="{6BC089A1-5E07-4AA9-9E88-C1CE40A2F313}"/>
    <cellStyle name="Percent 4 3 7 4 3 2" xfId="13871" xr:uid="{40858E87-E772-427F-BC62-C7FA2E3A9EA7}"/>
    <cellStyle name="Percent 4 3 7 4 4" xfId="13872" xr:uid="{816E9F08-3E63-4418-A730-5325FC4AC2B7}"/>
    <cellStyle name="Percent 4 3 7 4 4 2" xfId="13873" xr:uid="{38EC2F2F-6F82-4AAD-8997-5FCEF1EA5630}"/>
    <cellStyle name="Percent 4 3 7 4 5" xfId="13874" xr:uid="{3025437D-DBBA-4D33-851A-604B30D6203C}"/>
    <cellStyle name="Percent 4 3 7 5" xfId="13875" xr:uid="{747D4878-FFCB-4079-A23B-374D5B380F7D}"/>
    <cellStyle name="Percent 4 3 7 5 2" xfId="13876" xr:uid="{4E28DF60-9A07-47DB-976B-E98B900F2B26}"/>
    <cellStyle name="Percent 4 3 7 5 2 2" xfId="13877" xr:uid="{AEFED2DA-AA07-4D50-B963-7B45F8B14CF5}"/>
    <cellStyle name="Percent 4 3 7 5 3" xfId="13878" xr:uid="{82A3A325-56F1-47D6-A75D-02F6DCAC00F5}"/>
    <cellStyle name="Percent 4 3 7 5 3 2" xfId="13879" xr:uid="{296ABACC-95CF-4D75-9E62-72BB703197C3}"/>
    <cellStyle name="Percent 4 3 7 5 4" xfId="13880" xr:uid="{6B8C216F-5552-4BCD-AC39-E5712DFE7F65}"/>
    <cellStyle name="Percent 4 3 7 6" xfId="13881" xr:uid="{74D0DE74-FCE6-4AAE-BD74-DD6CCEE5BBB8}"/>
    <cellStyle name="Percent 4 3 7 6 2" xfId="13882" xr:uid="{B7B7D460-53A3-4AE8-9047-AE63C3A714E5}"/>
    <cellStyle name="Percent 4 3 7 7" xfId="13883" xr:uid="{8046EC33-4069-4072-B447-E2B1C5362AE6}"/>
    <cellStyle name="Percent 4 3 7 7 2" xfId="13884" xr:uid="{122BDC02-C18E-41C2-A2A1-62AEE883B519}"/>
    <cellStyle name="Percent 4 3 7 8" xfId="13885" xr:uid="{E17AC46E-E44F-42A6-A38C-38B462446171}"/>
    <cellStyle name="Percent 4 3 7 8 2" xfId="13886" xr:uid="{162C9B39-2326-4656-B748-51D77EC17EF3}"/>
    <cellStyle name="Percent 4 3 7 9" xfId="13887" xr:uid="{05B137F9-B161-411C-AFC5-A5C24971FBD3}"/>
    <cellStyle name="Percent 4 3 8" xfId="7689" xr:uid="{FB68AAA7-C95B-4ABF-93E5-EAA6ADA1EA8F}"/>
    <cellStyle name="Percent 4 3 8 10" xfId="13889" xr:uid="{858D9D61-D696-49CC-AE89-F1F55FFA8E70}"/>
    <cellStyle name="Percent 4 3 8 11" xfId="13888" xr:uid="{42C20D09-ADEA-4374-A8F6-22F7DE8B1BE8}"/>
    <cellStyle name="Percent 4 3 8 2" xfId="13890" xr:uid="{0D77F10B-8C43-4A88-81D3-9ECF8BA425F0}"/>
    <cellStyle name="Percent 4 3 8 2 2" xfId="13891" xr:uid="{C6EBAAAD-EC2E-4117-BD76-F651F68EC398}"/>
    <cellStyle name="Percent 4 3 8 2 2 2" xfId="13892" xr:uid="{EC3A3817-358E-4745-8DD7-E52B78FD35B3}"/>
    <cellStyle name="Percent 4 3 8 2 3" xfId="13893" xr:uid="{8B9B7483-536F-4991-9365-1F7A0715AB13}"/>
    <cellStyle name="Percent 4 3 8 2 3 2" xfId="13894" xr:uid="{40976540-DE54-4038-905F-C53246DDE4C5}"/>
    <cellStyle name="Percent 4 3 8 2 4" xfId="13895" xr:uid="{C0BE9DC1-D1AF-4273-A04F-A0B498B9313A}"/>
    <cellStyle name="Percent 4 3 8 3" xfId="13896" xr:uid="{88A1D5F1-474A-4EA7-A437-AEDEA3B74B29}"/>
    <cellStyle name="Percent 4 3 8 3 2" xfId="13897" xr:uid="{24D3DC08-159E-4F27-B219-B33BE26F5148}"/>
    <cellStyle name="Percent 4 3 8 3 2 2" xfId="13898" xr:uid="{A5D6A40E-2EB8-4A1E-9EC9-F94726BA1147}"/>
    <cellStyle name="Percent 4 3 8 3 3" xfId="13899" xr:uid="{98C1AF63-E5E9-4BAC-8AC2-53410E6E580C}"/>
    <cellStyle name="Percent 4 3 8 3 3 2" xfId="13900" xr:uid="{79F2A070-4C57-4E67-87AA-77A2B3555875}"/>
    <cellStyle name="Percent 4 3 8 3 4" xfId="13901" xr:uid="{11FD4A1D-7BBF-4A23-91D1-8091422F8B76}"/>
    <cellStyle name="Percent 4 3 8 4" xfId="13902" xr:uid="{B826FA38-6738-4D35-AE61-F2F2428D0E54}"/>
    <cellStyle name="Percent 4 3 8 4 2" xfId="13903" xr:uid="{B6E82BF4-8AEF-44B1-8EDE-75096BD67EBF}"/>
    <cellStyle name="Percent 4 3 8 4 2 2" xfId="13904" xr:uid="{F164F50C-32A6-4453-A9FD-1E169FCE8114}"/>
    <cellStyle name="Percent 4 3 8 4 3" xfId="13905" xr:uid="{CCA9D290-7C74-44F7-BD63-FD0A2A39C39D}"/>
    <cellStyle name="Percent 4 3 8 4 3 2" xfId="13906" xr:uid="{CCBBB64E-56DB-4ED6-9440-075289A3ECD2}"/>
    <cellStyle name="Percent 4 3 8 4 4" xfId="13907" xr:uid="{2276104D-FF90-4D58-A990-EC26F20B9EBA}"/>
    <cellStyle name="Percent 4 3 8 4 4 2" xfId="13908" xr:uid="{CB442A90-06BC-4EB9-B855-B16DE1F59D31}"/>
    <cellStyle name="Percent 4 3 8 4 5" xfId="13909" xr:uid="{058BBB9D-E10B-4E66-99F9-80FA34AF2452}"/>
    <cellStyle name="Percent 4 3 8 5" xfId="13910" xr:uid="{73A802EE-5DFA-472D-B19F-F74E42DB1C77}"/>
    <cellStyle name="Percent 4 3 8 5 2" xfId="13911" xr:uid="{1B9371E5-500D-4F38-BCA5-2654D92F1453}"/>
    <cellStyle name="Percent 4 3 8 5 2 2" xfId="13912" xr:uid="{ED9A6C9B-7433-455E-94B2-546BAFFDF0AF}"/>
    <cellStyle name="Percent 4 3 8 5 3" xfId="13913" xr:uid="{4169E659-ECA3-44BD-9985-664AD21B5A9B}"/>
    <cellStyle name="Percent 4 3 8 5 3 2" xfId="13914" xr:uid="{5CDDAC4B-F936-4653-944E-423B268C7C89}"/>
    <cellStyle name="Percent 4 3 8 5 4" xfId="13915" xr:uid="{5B481A45-E0EA-4A87-B5A7-B957E2ABB862}"/>
    <cellStyle name="Percent 4 3 8 6" xfId="13916" xr:uid="{F2BCFF95-5612-4D28-BD9F-54C5BE8E0737}"/>
    <cellStyle name="Percent 4 3 8 6 2" xfId="13917" xr:uid="{621B784E-3A14-4BB3-AD60-D36D84204E4C}"/>
    <cellStyle name="Percent 4 3 8 7" xfId="13918" xr:uid="{C4C34434-09CB-487A-9EAE-60FC1CD468C9}"/>
    <cellStyle name="Percent 4 3 8 7 2" xfId="13919" xr:uid="{0C49F79B-8B2C-4773-AD27-720399C5C641}"/>
    <cellStyle name="Percent 4 3 8 8" xfId="13920" xr:uid="{856CBE26-7BA5-49C7-8C96-FFD2443A84F0}"/>
    <cellStyle name="Percent 4 3 8 8 2" xfId="13921" xr:uid="{29CD9D01-401E-4DA5-9C47-9498FC55D46A}"/>
    <cellStyle name="Percent 4 3 8 9" xfId="13922" xr:uid="{713B29E1-D11A-4ADA-8812-FA7FB5EC6F0D}"/>
    <cellStyle name="Percent 4 3 9" xfId="13923" xr:uid="{5084DAE4-4B68-4410-9645-FECB66B4691B}"/>
    <cellStyle name="Percent 4 3 9 2" xfId="13924" xr:uid="{C6C34CD2-5890-42B4-87A6-ECAE7605C88D}"/>
    <cellStyle name="Percent 4 3 9 2 2" xfId="13925" xr:uid="{ADDEC085-F1DD-4D69-9C00-2D0126EAF7F0}"/>
    <cellStyle name="Percent 4 3 9 3" xfId="13926" xr:uid="{B86DE25D-D60B-4952-AC33-FF84E9DA26D2}"/>
    <cellStyle name="Percent 4 3 9 3 2" xfId="13927" xr:uid="{0CA52A15-75F2-4069-9FA8-411850AA3B30}"/>
    <cellStyle name="Percent 4 3 9 4" xfId="13928" xr:uid="{F855BA65-6883-4396-B0E9-5FB27F88100D}"/>
    <cellStyle name="Percent 4 3 9 5" xfId="13929" xr:uid="{3FE9CD3F-FF0F-4AEB-8168-91D5015B2373}"/>
    <cellStyle name="Percent 4 30" xfId="5929" xr:uid="{793C2CBF-D6A1-4EF7-8EF6-535CB495EB8B}"/>
    <cellStyle name="Percent 4 30 2" xfId="13931" xr:uid="{0CE7AE86-2F9C-40C1-A0D5-F853755196BE}"/>
    <cellStyle name="Percent 4 30 2 2" xfId="13932" xr:uid="{74DB4DF8-46E7-470A-A234-3DD090E47B60}"/>
    <cellStyle name="Percent 4 30 3" xfId="13933" xr:uid="{015BC1F5-56E7-4672-8092-644B8B793BA5}"/>
    <cellStyle name="Percent 4 30 3 2" xfId="13934" xr:uid="{F2751A25-1B41-4E55-8ECD-8F40B53BE15D}"/>
    <cellStyle name="Percent 4 30 4" xfId="13935" xr:uid="{89790C2C-E283-4523-9965-A8B4B268A0BD}"/>
    <cellStyle name="Percent 4 30 5" xfId="13936" xr:uid="{0E4C48DB-0BF5-4A96-9D9E-7402145EA69D}"/>
    <cellStyle name="Percent 4 30 6" xfId="13930" xr:uid="{BE1B51A7-FEA4-4636-8379-D14407D48D8B}"/>
    <cellStyle name="Percent 4 31" xfId="13937" xr:uid="{82BF4503-E2A2-4F21-8399-2BF81005ECA2}"/>
    <cellStyle name="Percent 4 31 2" xfId="13938" xr:uid="{BDB1CFD9-D2FA-413F-A1D0-C0ABEFBF33AC}"/>
    <cellStyle name="Percent 4 31 2 2" xfId="13939" xr:uid="{8BCFF7BC-B291-472C-903F-AFC7564CC482}"/>
    <cellStyle name="Percent 4 31 3" xfId="13940" xr:uid="{528BB5DD-0108-45FF-A79C-AFBE9E02FA73}"/>
    <cellStyle name="Percent 4 31 3 2" xfId="13941" xr:uid="{1335CDBF-78C9-4BE7-88D6-61EFF09970A3}"/>
    <cellStyle name="Percent 4 31 4" xfId="13942" xr:uid="{F4E79237-E6F3-4EE7-88A5-5D114BDE8C78}"/>
    <cellStyle name="Percent 4 31 5" xfId="13943" xr:uid="{CA19D476-5923-4F6D-946C-0D3B7FEE0365}"/>
    <cellStyle name="Percent 4 32" xfId="13944" xr:uid="{02833BD4-4DFF-49ED-BE3F-102F9F401FE3}"/>
    <cellStyle name="Percent 4 32 2" xfId="13945" xr:uid="{249B3815-F36C-4FC0-831B-93254D435232}"/>
    <cellStyle name="Percent 4 32 2 2" xfId="13946" xr:uid="{52AEB2E3-046D-4111-888E-3A4EC9D9616E}"/>
    <cellStyle name="Percent 4 32 3" xfId="13947" xr:uid="{2B51D41F-7758-4193-99AA-EDF3BDC00BEA}"/>
    <cellStyle name="Percent 4 32 3 2" xfId="13948" xr:uid="{CBFD29E9-17C1-4F66-96D1-DE04DF17A901}"/>
    <cellStyle name="Percent 4 32 4" xfId="13949" xr:uid="{6A495316-C809-450F-9A47-3FE461AA1110}"/>
    <cellStyle name="Percent 4 33" xfId="13950" xr:uid="{95D5479C-588F-44A2-87C1-D4DB65ABF15C}"/>
    <cellStyle name="Percent 4 33 2" xfId="13951" xr:uid="{EE9E8C6B-A4AC-40AC-8138-B74A824DA837}"/>
    <cellStyle name="Percent 4 33 2 2" xfId="13952" xr:uid="{813C6E9F-AD2C-4373-84B9-2608D1E4075F}"/>
    <cellStyle name="Percent 4 33 3" xfId="13953" xr:uid="{D3C24A1C-33DE-4587-BFC6-7F8361036E0B}"/>
    <cellStyle name="Percent 4 33 3 2" xfId="13954" xr:uid="{F40FA5F6-31F8-43FA-B1CC-7FFAF10BE532}"/>
    <cellStyle name="Percent 4 33 4" xfId="13955" xr:uid="{B6E35F99-F31C-4F24-B542-D69E3F7DF9D2}"/>
    <cellStyle name="Percent 4 33 4 2" xfId="13956" xr:uid="{424E6C88-73CE-47A8-9921-D0CC3BDBB7C9}"/>
    <cellStyle name="Percent 4 33 5" xfId="13957" xr:uid="{0AE277DB-8F36-44FC-8994-50E34A84A88E}"/>
    <cellStyle name="Percent 4 34" xfId="13958" xr:uid="{BBED37CC-BC36-4B2D-9B2A-23031D1C4238}"/>
    <cellStyle name="Percent 4 34 2" xfId="13959" xr:uid="{0E2F9BFF-7763-4A54-914D-4CBBEEE2255A}"/>
    <cellStyle name="Percent 4 34 2 2" xfId="13960" xr:uid="{D41B1B44-342B-4515-9929-BF12A4D72CF6}"/>
    <cellStyle name="Percent 4 34 3" xfId="13961" xr:uid="{3FA967B6-1A22-443F-9C3F-D118C5CF32C5}"/>
    <cellStyle name="Percent 4 34 3 2" xfId="13962" xr:uid="{01B8BF35-4667-4FCD-873F-8A44CFABBECC}"/>
    <cellStyle name="Percent 4 34 4" xfId="13963" xr:uid="{90D49DE7-548D-470D-B694-AC925E731F07}"/>
    <cellStyle name="Percent 4 35" xfId="13964" xr:uid="{9B5F59E5-A1D8-4206-A832-ECE81729F66B}"/>
    <cellStyle name="Percent 4 35 2" xfId="13965" xr:uid="{F6AF50C8-FF5E-4B75-B0C9-DF085F407835}"/>
    <cellStyle name="Percent 4 36" xfId="13966" xr:uid="{FAB4A849-FD75-41E1-9C61-F59F24EB6F79}"/>
    <cellStyle name="Percent 4 36 2" xfId="13967" xr:uid="{F747622B-9B71-4065-B9C6-8A8EA4A71860}"/>
    <cellStyle name="Percent 4 37" xfId="13968" xr:uid="{11CC30AC-64A0-4235-B92B-11D1D9C3B9F5}"/>
    <cellStyle name="Percent 4 37 2" xfId="13969" xr:uid="{EF6E7A28-7031-4982-B7EC-3AA378E8993E}"/>
    <cellStyle name="Percent 4 38" xfId="13970" xr:uid="{A5CF2262-1F14-4D41-916D-56A494D794EE}"/>
    <cellStyle name="Percent 4 39" xfId="13971" xr:uid="{361789CA-4AB6-473B-8A9C-6C94D94B291D}"/>
    <cellStyle name="Percent 4 4" xfId="3299" xr:uid="{A9D2C1D2-9264-42AD-94D1-EAED8B0B893C}"/>
    <cellStyle name="Percent 4 4 10" xfId="13973" xr:uid="{258D7416-297E-463E-BBA7-927299C137C1}"/>
    <cellStyle name="Percent 4 4 10 2" xfId="13974" xr:uid="{18DEA36E-1157-4620-9D27-48CC86E0B8C1}"/>
    <cellStyle name="Percent 4 4 10 2 2" xfId="13975" xr:uid="{7AF61D60-5309-49C4-8FA6-6C5E89A3AA2F}"/>
    <cellStyle name="Percent 4 4 10 3" xfId="13976" xr:uid="{A0770CC2-B705-49A5-B981-710ECE17CE4C}"/>
    <cellStyle name="Percent 4 4 10 3 2" xfId="13977" xr:uid="{E5465772-DF14-44FC-B841-537FEF2B1167}"/>
    <cellStyle name="Percent 4 4 10 4" xfId="13978" xr:uid="{0B1D0ECA-75EE-4B38-88D1-ECB8FBF276ED}"/>
    <cellStyle name="Percent 4 4 11" xfId="13979" xr:uid="{A4BEF24A-32B4-475E-92DE-578E5D795B1E}"/>
    <cellStyle name="Percent 4 4 11 2" xfId="13980" xr:uid="{33CFEC5E-C5D8-43EE-8213-CC92DEC789A5}"/>
    <cellStyle name="Percent 4 4 11 2 2" xfId="13981" xr:uid="{98D8D6C3-A7F7-498D-BB43-51CE01AB9955}"/>
    <cellStyle name="Percent 4 4 11 3" xfId="13982" xr:uid="{466B6ECA-6961-4ECF-AB98-CFEC60ADD7AE}"/>
    <cellStyle name="Percent 4 4 11 3 2" xfId="13983" xr:uid="{7E9DC600-2C46-46AD-840A-32FFC4569004}"/>
    <cellStyle name="Percent 4 4 11 4" xfId="13984" xr:uid="{F994A041-D07F-4EC4-A363-10802E362A04}"/>
    <cellStyle name="Percent 4 4 12" xfId="13985" xr:uid="{00C6273F-19A2-44B8-BD7F-3F6EC0BF750F}"/>
    <cellStyle name="Percent 4 4 12 2" xfId="13986" xr:uid="{8CB214FD-B37D-4326-892F-ABDA287C102A}"/>
    <cellStyle name="Percent 4 4 12 2 2" xfId="13987" xr:uid="{33E892F6-FE00-4A58-8D42-A3C3D03155E9}"/>
    <cellStyle name="Percent 4 4 12 3" xfId="13988" xr:uid="{5069D510-B7D8-4ABC-8949-F23F40BD5249}"/>
    <cellStyle name="Percent 4 4 12 3 2" xfId="13989" xr:uid="{93AB9DFB-F5C8-403C-9786-8ADA2BEC5C7A}"/>
    <cellStyle name="Percent 4 4 12 4" xfId="13990" xr:uid="{44CC8A7E-ECB1-4E9B-A8D8-DAFB026436A2}"/>
    <cellStyle name="Percent 4 4 12 4 2" xfId="13991" xr:uid="{8783D725-16D2-4083-A913-6CF05480704D}"/>
    <cellStyle name="Percent 4 4 12 5" xfId="13992" xr:uid="{E13097B9-5ABD-4D33-A21E-08FC083613B1}"/>
    <cellStyle name="Percent 4 4 13" xfId="13993" xr:uid="{F9554DC7-AA58-4B10-B1DF-DBCA4B14E8A1}"/>
    <cellStyle name="Percent 4 4 13 2" xfId="13994" xr:uid="{AA36EB6C-27E3-42BB-B097-1D559E38375D}"/>
    <cellStyle name="Percent 4 4 13 2 2" xfId="13995" xr:uid="{4CABCED4-F576-424C-8023-19AEAFC21E60}"/>
    <cellStyle name="Percent 4 4 13 3" xfId="13996" xr:uid="{7D1D7731-8208-41E1-A992-2A6D78D68E6E}"/>
    <cellStyle name="Percent 4 4 13 3 2" xfId="13997" xr:uid="{552F2A98-F321-4F61-8B7D-663F814EC1B5}"/>
    <cellStyle name="Percent 4 4 13 4" xfId="13998" xr:uid="{E49EE44A-DACA-4A7D-BD05-CDC8A02AE0C3}"/>
    <cellStyle name="Percent 4 4 14" xfId="13999" xr:uid="{CBD31C7D-8CF5-4138-9B85-29FC856D2408}"/>
    <cellStyle name="Percent 4 4 14 2" xfId="14000" xr:uid="{69A8ABDE-C4AE-4E27-AC49-B879B91AE475}"/>
    <cellStyle name="Percent 4 4 15" xfId="14001" xr:uid="{CB78026C-732E-4373-A46E-E18832AA87EC}"/>
    <cellStyle name="Percent 4 4 15 2" xfId="14002" xr:uid="{DDAAF925-78E5-44BC-A5D6-AFACD4F341F7}"/>
    <cellStyle name="Percent 4 4 16" xfId="14003" xr:uid="{421966B0-C8B3-4599-B9A5-B33BE1DD5D7D}"/>
    <cellStyle name="Percent 4 4 16 2" xfId="14004" xr:uid="{1E7CDB54-77D5-4BD9-8D19-5723B7AF91C5}"/>
    <cellStyle name="Percent 4 4 17" xfId="14005" xr:uid="{2E3CA27E-D35C-4C97-9CD4-9BB59944B44B}"/>
    <cellStyle name="Percent 4 4 18" xfId="14006" xr:uid="{9459145E-0A12-4F70-854C-75FE9F3F8A5A}"/>
    <cellStyle name="Percent 4 4 19" xfId="13972" xr:uid="{A41DF83B-517D-4DE2-B72F-64A57F704061}"/>
    <cellStyle name="Percent 4 4 2" xfId="5954" xr:uid="{B6FD51FF-56E7-40C9-849B-9EA8D2F8672B}"/>
    <cellStyle name="Percent 4 4 2 10" xfId="14008" xr:uid="{DE37B8AD-3D25-4071-9FEA-2E8B0A340364}"/>
    <cellStyle name="Percent 4 4 2 11" xfId="14007" xr:uid="{2551FD63-6949-4684-824A-2DB78E2D0BFD}"/>
    <cellStyle name="Percent 4 4 2 2" xfId="14009" xr:uid="{DE174182-9D19-48B0-BEF7-5FD1FD79A79E}"/>
    <cellStyle name="Percent 4 4 2 2 2" xfId="14010" xr:uid="{D357984A-71A3-45C5-8108-156C8932BEC1}"/>
    <cellStyle name="Percent 4 4 2 2 2 2" xfId="14011" xr:uid="{976A6FFD-A77B-4710-9BB6-2B2DEBB7CAF5}"/>
    <cellStyle name="Percent 4 4 2 2 3" xfId="14012" xr:uid="{E806190D-33AD-4941-9AB0-BF19CF42CCB9}"/>
    <cellStyle name="Percent 4 4 2 2 3 2" xfId="14013" xr:uid="{9E7B5A58-EEBD-46B2-96CF-4CE1F2E03523}"/>
    <cellStyle name="Percent 4 4 2 2 4" xfId="14014" xr:uid="{0AB8DDC8-BD31-41E5-8DA7-558AFF29F8CB}"/>
    <cellStyle name="Percent 4 4 2 2 5" xfId="14015" xr:uid="{33133C6C-DAF0-440B-992F-98EE37F1CF52}"/>
    <cellStyle name="Percent 4 4 2 3" xfId="14016" xr:uid="{AAD97631-1E6B-41AD-A553-CAF6F75DE435}"/>
    <cellStyle name="Percent 4 4 2 3 2" xfId="14017" xr:uid="{C03569B5-21D3-4A4C-8813-1E4EA4807048}"/>
    <cellStyle name="Percent 4 4 2 3 2 2" xfId="14018" xr:uid="{3BD7543E-52DB-4F95-9A51-D7CE3B6D768B}"/>
    <cellStyle name="Percent 4 4 2 3 3" xfId="14019" xr:uid="{DF210B94-7988-4286-BC71-BB11C234F085}"/>
    <cellStyle name="Percent 4 4 2 3 3 2" xfId="14020" xr:uid="{7C8194BF-00F5-4F8E-B9E3-F5AE9E7BE14D}"/>
    <cellStyle name="Percent 4 4 2 3 4" xfId="14021" xr:uid="{CD28D8E9-F794-4340-A486-458F09316FD3}"/>
    <cellStyle name="Percent 4 4 2 4" xfId="14022" xr:uid="{F2922382-F862-4C6C-ABE0-F062BAA4B519}"/>
    <cellStyle name="Percent 4 4 2 4 2" xfId="14023" xr:uid="{693D72E3-D747-4D9E-9CE1-93187A49D971}"/>
    <cellStyle name="Percent 4 4 2 4 2 2" xfId="14024" xr:uid="{F56ACC93-746C-4A0C-9E66-76D973ADE562}"/>
    <cellStyle name="Percent 4 4 2 4 3" xfId="14025" xr:uid="{FA9AF1B0-6BA5-4DE5-9076-4DFB6937A641}"/>
    <cellStyle name="Percent 4 4 2 4 3 2" xfId="14026" xr:uid="{8BD49B08-52AF-4BF9-B6E4-D319A36EE50F}"/>
    <cellStyle name="Percent 4 4 2 4 4" xfId="14027" xr:uid="{CA706706-8348-4C0A-AD39-857CA02B5C9C}"/>
    <cellStyle name="Percent 4 4 2 4 4 2" xfId="14028" xr:uid="{06661292-7115-4DF9-BAAA-C05B5959A92D}"/>
    <cellStyle name="Percent 4 4 2 4 5" xfId="14029" xr:uid="{18557BC8-A22F-4AC0-BB63-88D2085F76EB}"/>
    <cellStyle name="Percent 4 4 2 5" xfId="14030" xr:uid="{AA9A1617-F2C8-4E83-BCB8-9C39F60B6CCF}"/>
    <cellStyle name="Percent 4 4 2 5 2" xfId="14031" xr:uid="{B5969822-5F0D-4B28-90D0-455248E523EF}"/>
    <cellStyle name="Percent 4 4 2 5 2 2" xfId="14032" xr:uid="{1EB3BE3D-2E2C-4CF4-A1CF-01B9A52B6CF1}"/>
    <cellStyle name="Percent 4 4 2 5 3" xfId="14033" xr:uid="{8B7C58DA-F7AA-4329-B6C2-EC144EDCB654}"/>
    <cellStyle name="Percent 4 4 2 5 3 2" xfId="14034" xr:uid="{5D738065-980D-4F92-9116-FA759179647A}"/>
    <cellStyle name="Percent 4 4 2 5 4" xfId="14035" xr:uid="{AA0CAD1D-757A-4E8F-84C3-F1469433065A}"/>
    <cellStyle name="Percent 4 4 2 6" xfId="14036" xr:uid="{E2627125-AD05-47FC-8FDE-E40B20F46A92}"/>
    <cellStyle name="Percent 4 4 2 6 2" xfId="14037" xr:uid="{D727F827-84D4-4987-B1E3-45A6DCFB60AC}"/>
    <cellStyle name="Percent 4 4 2 7" xfId="14038" xr:uid="{D6B3A66E-C6EF-4696-955A-C0EFCA58C83F}"/>
    <cellStyle name="Percent 4 4 2 7 2" xfId="14039" xr:uid="{002375B2-6904-4BEB-848B-F7E84ACF9E27}"/>
    <cellStyle name="Percent 4 4 2 8" xfId="14040" xr:uid="{D96A149B-9180-4558-A47B-5459C42D38D9}"/>
    <cellStyle name="Percent 4 4 2 8 2" xfId="14041" xr:uid="{4CEDB17B-7313-43B0-A073-ECE405939E26}"/>
    <cellStyle name="Percent 4 4 2 9" xfId="14042" xr:uid="{19931731-0989-4C3D-8809-F4ECA6F9808E}"/>
    <cellStyle name="Percent 4 4 3" xfId="7690" xr:uid="{D466EE24-773B-4D13-8D2B-96EA79947778}"/>
    <cellStyle name="Percent 4 4 3 10" xfId="14044" xr:uid="{C29BEED3-867F-481A-B847-D10EA62A8A3B}"/>
    <cellStyle name="Percent 4 4 3 11" xfId="14043" xr:uid="{66ED88FA-1356-4EB9-ADCA-A9C95A04094D}"/>
    <cellStyle name="Percent 4 4 3 2" xfId="14045" xr:uid="{DCA51673-65A1-4911-9398-4629FADBE203}"/>
    <cellStyle name="Percent 4 4 3 2 2" xfId="14046" xr:uid="{342F0FB8-349C-4411-B745-FF8319AF1A34}"/>
    <cellStyle name="Percent 4 4 3 2 2 2" xfId="14047" xr:uid="{37065A15-D330-40A8-A354-AD863138641A}"/>
    <cellStyle name="Percent 4 4 3 2 3" xfId="14048" xr:uid="{1A0EC070-8FF2-4B3B-950F-F675CB98E3C6}"/>
    <cellStyle name="Percent 4 4 3 2 3 2" xfId="14049" xr:uid="{0E71DCF2-E4B3-4953-A994-907F11645127}"/>
    <cellStyle name="Percent 4 4 3 2 4" xfId="14050" xr:uid="{CC478209-614A-4F6A-8618-0587311E3FC8}"/>
    <cellStyle name="Percent 4 4 3 3" xfId="14051" xr:uid="{307C1723-B2F6-4AE7-B9F8-4CD51D56D1F0}"/>
    <cellStyle name="Percent 4 4 3 3 2" xfId="14052" xr:uid="{57CAC95D-0D9D-478E-9FD3-7CF564D093B3}"/>
    <cellStyle name="Percent 4 4 3 3 2 2" xfId="14053" xr:uid="{756D52F5-2FE3-4347-90C3-BF1CEA9E5408}"/>
    <cellStyle name="Percent 4 4 3 3 3" xfId="14054" xr:uid="{8E3D6C33-0D9F-454D-A709-5F4A699486F8}"/>
    <cellStyle name="Percent 4 4 3 3 3 2" xfId="14055" xr:uid="{301A115C-A183-40BD-BF3C-384C556BFCE5}"/>
    <cellStyle name="Percent 4 4 3 3 4" xfId="14056" xr:uid="{F65D8C63-493E-4B8A-A562-F66E06A98C34}"/>
    <cellStyle name="Percent 4 4 3 4" xfId="14057" xr:uid="{17360971-3363-499C-A997-B706AD1CB1EC}"/>
    <cellStyle name="Percent 4 4 3 4 2" xfId="14058" xr:uid="{CE61A778-C125-4811-8B16-699DD0A0A693}"/>
    <cellStyle name="Percent 4 4 3 4 2 2" xfId="14059" xr:uid="{3BF95D7C-DFEE-4CF0-9C85-F8AEC12AB403}"/>
    <cellStyle name="Percent 4 4 3 4 3" xfId="14060" xr:uid="{8A737698-D175-489A-ADD6-2D97F9B20985}"/>
    <cellStyle name="Percent 4 4 3 4 3 2" xfId="14061" xr:uid="{17CA6577-42FC-4C95-B404-2B577A234E67}"/>
    <cellStyle name="Percent 4 4 3 4 4" xfId="14062" xr:uid="{74363011-97E9-4969-8D77-1474CE43868E}"/>
    <cellStyle name="Percent 4 4 3 4 4 2" xfId="14063" xr:uid="{F4B9D25B-532D-4797-B56E-9ED37230BC01}"/>
    <cellStyle name="Percent 4 4 3 4 5" xfId="14064" xr:uid="{52E41D59-7DAA-4E2B-BA31-8DE0BD66F1EA}"/>
    <cellStyle name="Percent 4 4 3 5" xfId="14065" xr:uid="{D27D7360-7440-45E6-A269-D3847906391E}"/>
    <cellStyle name="Percent 4 4 3 5 2" xfId="14066" xr:uid="{695D9405-9992-4B21-A0FF-E9FF6A023603}"/>
    <cellStyle name="Percent 4 4 3 5 2 2" xfId="14067" xr:uid="{6F6923D5-14CC-4EAA-9905-78B55A41D365}"/>
    <cellStyle name="Percent 4 4 3 5 3" xfId="14068" xr:uid="{48DE085F-972C-45CA-842E-480346F81564}"/>
    <cellStyle name="Percent 4 4 3 5 3 2" xfId="14069" xr:uid="{6D8C20D2-A7AA-4E89-83AE-0D10B8C82BCC}"/>
    <cellStyle name="Percent 4 4 3 5 4" xfId="14070" xr:uid="{895004BA-5A27-451A-B531-FD613F9C46FD}"/>
    <cellStyle name="Percent 4 4 3 6" xfId="14071" xr:uid="{0E21FBDB-9C80-4925-8FF6-9F0D2758A645}"/>
    <cellStyle name="Percent 4 4 3 6 2" xfId="14072" xr:uid="{1C3FFB95-C719-4091-96A8-F5A89029C093}"/>
    <cellStyle name="Percent 4 4 3 7" xfId="14073" xr:uid="{2D582630-AF7B-44CB-B2B0-C690D5B232A7}"/>
    <cellStyle name="Percent 4 4 3 7 2" xfId="14074" xr:uid="{8FCD1D46-F8A3-4EBC-9CFE-6D5D0F3F7667}"/>
    <cellStyle name="Percent 4 4 3 8" xfId="14075" xr:uid="{8DBB4785-4C23-4758-B4D5-D65FC852A727}"/>
    <cellStyle name="Percent 4 4 3 8 2" xfId="14076" xr:uid="{4F6F2F9F-E3F8-4634-B9CC-396AA8C64C7F}"/>
    <cellStyle name="Percent 4 4 3 9" xfId="14077" xr:uid="{372F2818-CF1E-4811-8798-5F238AD7C307}"/>
    <cellStyle name="Percent 4 4 4" xfId="7691" xr:uid="{1EA213A1-01BB-4DE7-BDEB-DCEC133B2E4C}"/>
    <cellStyle name="Percent 4 4 4 10" xfId="14079" xr:uid="{F5CEF55B-10D2-4F6F-9DC1-97D19B4991A9}"/>
    <cellStyle name="Percent 4 4 4 11" xfId="14078" xr:uid="{B90BC2EC-D344-4CDB-95C7-0B63C6EEC350}"/>
    <cellStyle name="Percent 4 4 4 2" xfId="14080" xr:uid="{215B3AD3-CDC4-4EC9-A7C8-BACE282C6F42}"/>
    <cellStyle name="Percent 4 4 4 2 2" xfId="14081" xr:uid="{99CFC4ED-F1B5-4E29-8946-E2B5557C45EE}"/>
    <cellStyle name="Percent 4 4 4 2 2 2" xfId="14082" xr:uid="{4B6F056A-0C4B-48BF-8625-5D82CA34DCC9}"/>
    <cellStyle name="Percent 4 4 4 2 3" xfId="14083" xr:uid="{8AD2C323-ECC1-4937-872C-F3D25134C0EB}"/>
    <cellStyle name="Percent 4 4 4 2 3 2" xfId="14084" xr:uid="{FEBF44B5-4F53-4DFF-8DE5-02B220EC3822}"/>
    <cellStyle name="Percent 4 4 4 2 4" xfId="14085" xr:uid="{7A1E1B52-BB5A-4862-917A-94C58FF64600}"/>
    <cellStyle name="Percent 4 4 4 3" xfId="14086" xr:uid="{D0906429-343A-4194-8CA9-648FAD263499}"/>
    <cellStyle name="Percent 4 4 4 3 2" xfId="14087" xr:uid="{141B7D3D-68C4-47C5-81DB-AB4D6002C3AD}"/>
    <cellStyle name="Percent 4 4 4 3 2 2" xfId="14088" xr:uid="{A3ADC283-8051-4EBA-B1F0-CE615C75917D}"/>
    <cellStyle name="Percent 4 4 4 3 3" xfId="14089" xr:uid="{A0761D04-47BF-46C5-88C9-9C575E9B1A1C}"/>
    <cellStyle name="Percent 4 4 4 3 3 2" xfId="14090" xr:uid="{4AA695A7-6585-412A-B6ED-904D8970844E}"/>
    <cellStyle name="Percent 4 4 4 3 4" xfId="14091" xr:uid="{17EABACD-7B98-4A2B-8679-CD6E9225C325}"/>
    <cellStyle name="Percent 4 4 4 4" xfId="14092" xr:uid="{C68CC7D3-4DBA-4BC3-97FE-DCB27A03B41C}"/>
    <cellStyle name="Percent 4 4 4 4 2" xfId="14093" xr:uid="{102E04D5-2CFD-4FFA-BF31-4F53B8C176C2}"/>
    <cellStyle name="Percent 4 4 4 4 2 2" xfId="14094" xr:uid="{F977BE5A-A5E6-4658-B1F5-67B5091FC1D1}"/>
    <cellStyle name="Percent 4 4 4 4 3" xfId="14095" xr:uid="{64C92FF6-E14E-4C7E-919D-5F2BDCBED0D6}"/>
    <cellStyle name="Percent 4 4 4 4 3 2" xfId="14096" xr:uid="{7824B93C-4266-4DB0-AF07-B561FCF065E2}"/>
    <cellStyle name="Percent 4 4 4 4 4" xfId="14097" xr:uid="{FFDE524F-E565-4BEE-8CE0-9C456E3E5F86}"/>
    <cellStyle name="Percent 4 4 4 4 4 2" xfId="14098" xr:uid="{839C3B15-4FC7-4862-8B26-D9D98F523F1C}"/>
    <cellStyle name="Percent 4 4 4 4 5" xfId="14099" xr:uid="{DB1D674D-8DB6-402F-A3A9-583333F6E94E}"/>
    <cellStyle name="Percent 4 4 4 5" xfId="14100" xr:uid="{73190AEF-38BC-41BE-99BD-72DF9A2FBC5E}"/>
    <cellStyle name="Percent 4 4 4 5 2" xfId="14101" xr:uid="{F21AD2E5-47EF-41A5-A168-2A1D6410E682}"/>
    <cellStyle name="Percent 4 4 4 5 2 2" xfId="14102" xr:uid="{388486C0-F49E-47A4-951C-AE53715A60D6}"/>
    <cellStyle name="Percent 4 4 4 5 3" xfId="14103" xr:uid="{0ED53A69-9174-48ED-ACE8-224D67F699D1}"/>
    <cellStyle name="Percent 4 4 4 5 3 2" xfId="14104" xr:uid="{5A792C3B-E31B-4037-B5BD-46EA9DF9CB08}"/>
    <cellStyle name="Percent 4 4 4 5 4" xfId="14105" xr:uid="{76EFD5FA-6C87-4306-ACB3-9E43D83CFEF6}"/>
    <cellStyle name="Percent 4 4 4 6" xfId="14106" xr:uid="{F56EC586-89B0-4619-9394-C2E3F4DAA336}"/>
    <cellStyle name="Percent 4 4 4 6 2" xfId="14107" xr:uid="{B8F84742-253C-42BF-B3B3-EDDB7D0AE608}"/>
    <cellStyle name="Percent 4 4 4 7" xfId="14108" xr:uid="{ECBF1E26-4366-4832-A1E7-6F7E2C4836EE}"/>
    <cellStyle name="Percent 4 4 4 7 2" xfId="14109" xr:uid="{D6400A69-43CC-4660-9E0A-6BCA17F6E2B6}"/>
    <cellStyle name="Percent 4 4 4 8" xfId="14110" xr:uid="{412F597C-631A-4F34-B75A-F92ADB691ECD}"/>
    <cellStyle name="Percent 4 4 4 8 2" xfId="14111" xr:uid="{D1759764-0970-433A-B3A3-03D0705E7EF7}"/>
    <cellStyle name="Percent 4 4 4 9" xfId="14112" xr:uid="{E9DBBDDD-3844-49FA-AE50-8A74147E3588}"/>
    <cellStyle name="Percent 4 4 5" xfId="7692" xr:uid="{38305DE0-B7C3-4A3F-81F1-26376FE1F160}"/>
    <cellStyle name="Percent 4 4 5 10" xfId="14114" xr:uid="{28EFE73C-FF60-4A7D-B36D-3F5A49F517EB}"/>
    <cellStyle name="Percent 4 4 5 11" xfId="14113" xr:uid="{C01C0359-0CF5-46E0-9664-39C032E8F54F}"/>
    <cellStyle name="Percent 4 4 5 2" xfId="14115" xr:uid="{F91FF2BE-78B7-4452-A071-AAC1EB8CD5E6}"/>
    <cellStyle name="Percent 4 4 5 2 2" xfId="14116" xr:uid="{D4411644-4E0E-48CB-994C-2D5573872CDB}"/>
    <cellStyle name="Percent 4 4 5 2 2 2" xfId="14117" xr:uid="{A4C46BB7-37D7-4286-B5BD-4DF764406B0E}"/>
    <cellStyle name="Percent 4 4 5 2 3" xfId="14118" xr:uid="{63CD989C-9E67-4E6C-A851-83FF56388498}"/>
    <cellStyle name="Percent 4 4 5 2 3 2" xfId="14119" xr:uid="{2499F5BF-8614-442D-B129-5E97B1823D5E}"/>
    <cellStyle name="Percent 4 4 5 2 4" xfId="14120" xr:uid="{66088BDF-231F-4588-98EB-CA3710DC22E2}"/>
    <cellStyle name="Percent 4 4 5 3" xfId="14121" xr:uid="{3732C4F6-821F-4686-92C6-DB4D6D96BFBA}"/>
    <cellStyle name="Percent 4 4 5 3 2" xfId="14122" xr:uid="{ED1CC8E4-417A-4CF0-8C85-29ECFA706C0B}"/>
    <cellStyle name="Percent 4 4 5 3 2 2" xfId="14123" xr:uid="{44884F20-0988-4F0C-977C-9D854F9BB419}"/>
    <cellStyle name="Percent 4 4 5 3 3" xfId="14124" xr:uid="{603A58F7-317D-4273-B261-A79E59A2C251}"/>
    <cellStyle name="Percent 4 4 5 3 3 2" xfId="14125" xr:uid="{A43A5ED3-83C3-4DC2-9911-5FD919BE4973}"/>
    <cellStyle name="Percent 4 4 5 3 4" xfId="14126" xr:uid="{0CF458C1-09D9-4620-A83F-E2EADE2A220D}"/>
    <cellStyle name="Percent 4 4 5 4" xfId="14127" xr:uid="{3E0F740F-61D7-42B9-9AE8-BD1E032CAF88}"/>
    <cellStyle name="Percent 4 4 5 4 2" xfId="14128" xr:uid="{BC7BEB97-FBC3-4052-A8BD-D20C864D1AF9}"/>
    <cellStyle name="Percent 4 4 5 4 2 2" xfId="14129" xr:uid="{3989113C-64C0-4D86-9FD2-6FDAFAF1A27C}"/>
    <cellStyle name="Percent 4 4 5 4 3" xfId="14130" xr:uid="{73EE1553-AC2F-4521-ABB9-06E7BEF0EBCD}"/>
    <cellStyle name="Percent 4 4 5 4 3 2" xfId="14131" xr:uid="{D5325A58-DA27-4105-B236-0588EC963351}"/>
    <cellStyle name="Percent 4 4 5 4 4" xfId="14132" xr:uid="{473E4390-75CA-4CE4-B6A9-3286B9BEA363}"/>
    <cellStyle name="Percent 4 4 5 4 4 2" xfId="14133" xr:uid="{7A4B606C-6102-4C8C-8FCE-0F332C0C25EA}"/>
    <cellStyle name="Percent 4 4 5 4 5" xfId="14134" xr:uid="{D186490A-C0F9-4D91-9CFE-774155C812A7}"/>
    <cellStyle name="Percent 4 4 5 5" xfId="14135" xr:uid="{116AF0F3-45CD-46C6-82A7-5B987BA27846}"/>
    <cellStyle name="Percent 4 4 5 5 2" xfId="14136" xr:uid="{411750B7-C1A0-4FAD-A36B-8A944454294C}"/>
    <cellStyle name="Percent 4 4 5 5 2 2" xfId="14137" xr:uid="{509ED193-9C85-4290-BB9E-10B869756475}"/>
    <cellStyle name="Percent 4 4 5 5 3" xfId="14138" xr:uid="{305B8891-BDDC-4BAE-8C27-753684D2952F}"/>
    <cellStyle name="Percent 4 4 5 5 3 2" xfId="14139" xr:uid="{3B23712E-37C8-4E56-B1B3-145B77F0AB0B}"/>
    <cellStyle name="Percent 4 4 5 5 4" xfId="14140" xr:uid="{EE3C61BC-B984-4120-B9BD-AEA635FE4DD2}"/>
    <cellStyle name="Percent 4 4 5 6" xfId="14141" xr:uid="{BA372947-8A61-47A1-A35E-9B176A21F56F}"/>
    <cellStyle name="Percent 4 4 5 6 2" xfId="14142" xr:uid="{76204FFF-4385-48DE-8258-1B122C7A2022}"/>
    <cellStyle name="Percent 4 4 5 7" xfId="14143" xr:uid="{D760050A-35CB-4DC6-9F23-4A7EB3420676}"/>
    <cellStyle name="Percent 4 4 5 7 2" xfId="14144" xr:uid="{870385DD-9713-4CC7-9851-407642CD8183}"/>
    <cellStyle name="Percent 4 4 5 8" xfId="14145" xr:uid="{3A21BA9F-F220-481A-8656-E694AC95E674}"/>
    <cellStyle name="Percent 4 4 5 8 2" xfId="14146" xr:uid="{A59B4BB0-E1C5-4F93-B3F3-4E05937CFA8B}"/>
    <cellStyle name="Percent 4 4 5 9" xfId="14147" xr:uid="{CCF73A02-DD2E-435E-89BC-227A3A3655FD}"/>
    <cellStyle name="Percent 4 4 6" xfId="7693" xr:uid="{6518B1B0-748D-4F96-844B-8A948662620E}"/>
    <cellStyle name="Percent 4 4 6 10" xfId="14149" xr:uid="{06C01CC1-CEEF-413A-BF2A-2E4E6F77B26E}"/>
    <cellStyle name="Percent 4 4 6 11" xfId="14148" xr:uid="{C12D8256-35DA-4810-80B8-44E76AF4EEDD}"/>
    <cellStyle name="Percent 4 4 6 2" xfId="14150" xr:uid="{16AA3E7A-12A0-475B-8D44-3768BCE09EE5}"/>
    <cellStyle name="Percent 4 4 6 2 2" xfId="14151" xr:uid="{7A14AD77-918E-4D8C-A5E3-9B7546A9C449}"/>
    <cellStyle name="Percent 4 4 6 2 2 2" xfId="14152" xr:uid="{A482CE90-C350-45A8-8FFA-BBC88A7ACF2B}"/>
    <cellStyle name="Percent 4 4 6 2 3" xfId="14153" xr:uid="{2D93C403-D48E-4F82-A7C0-FA0D2F2B98DE}"/>
    <cellStyle name="Percent 4 4 6 2 3 2" xfId="14154" xr:uid="{1073F723-846A-4BF3-BCC2-3276A7C59D3A}"/>
    <cellStyle name="Percent 4 4 6 2 4" xfId="14155" xr:uid="{F4E9B8FC-18CD-4209-BDD3-DE0F9217BB43}"/>
    <cellStyle name="Percent 4 4 6 3" xfId="14156" xr:uid="{CA73A39F-DE76-464F-A9A5-E42530D1966E}"/>
    <cellStyle name="Percent 4 4 6 3 2" xfId="14157" xr:uid="{9C26493F-3679-4FBE-B537-2EEEB0EEED56}"/>
    <cellStyle name="Percent 4 4 6 3 2 2" xfId="14158" xr:uid="{6C638444-1742-47B2-B4D9-6A1284710661}"/>
    <cellStyle name="Percent 4 4 6 3 3" xfId="14159" xr:uid="{7831B6D0-CB1B-45FF-894E-43E2B0DA826E}"/>
    <cellStyle name="Percent 4 4 6 3 3 2" xfId="14160" xr:uid="{4F759EE7-7B0D-4052-ABBA-756A1B147584}"/>
    <cellStyle name="Percent 4 4 6 3 4" xfId="14161" xr:uid="{3E1136F2-9014-4018-B9C6-C0C4927FE6A8}"/>
    <cellStyle name="Percent 4 4 6 4" xfId="14162" xr:uid="{BD8A372E-18F3-4FCE-9BB4-87BA058533C2}"/>
    <cellStyle name="Percent 4 4 6 4 2" xfId="14163" xr:uid="{649BD392-68A4-4D22-B65A-FE8B467FF224}"/>
    <cellStyle name="Percent 4 4 6 4 2 2" xfId="14164" xr:uid="{8B25CAD4-9CAE-4437-A444-5F4E61DB3416}"/>
    <cellStyle name="Percent 4 4 6 4 3" xfId="14165" xr:uid="{E448B519-03B4-4E9D-B631-A04C2A140D4F}"/>
    <cellStyle name="Percent 4 4 6 4 3 2" xfId="14166" xr:uid="{E8366220-BAD6-4C34-AB6F-61A2763B1CD8}"/>
    <cellStyle name="Percent 4 4 6 4 4" xfId="14167" xr:uid="{DFB0BF14-FD8D-4D08-96D6-85E7C5960040}"/>
    <cellStyle name="Percent 4 4 6 4 4 2" xfId="14168" xr:uid="{F5A744AC-175A-4B71-884E-A48692B75884}"/>
    <cellStyle name="Percent 4 4 6 4 5" xfId="14169" xr:uid="{9C214293-37A2-40E2-A2CF-079C55A9A904}"/>
    <cellStyle name="Percent 4 4 6 5" xfId="14170" xr:uid="{01FD2FC6-5B69-413E-ACCC-2ACA2298DBA8}"/>
    <cellStyle name="Percent 4 4 6 5 2" xfId="14171" xr:uid="{B278D9AD-87A1-4EBA-8A85-1813913EDAB2}"/>
    <cellStyle name="Percent 4 4 6 5 2 2" xfId="14172" xr:uid="{921DB192-F621-4EB6-B80A-875A6218E1EA}"/>
    <cellStyle name="Percent 4 4 6 5 3" xfId="14173" xr:uid="{16637C0D-D510-4E07-8260-2D64B6F3F7E9}"/>
    <cellStyle name="Percent 4 4 6 5 3 2" xfId="14174" xr:uid="{255710F9-3DEC-4004-9D5F-24704CB43F50}"/>
    <cellStyle name="Percent 4 4 6 5 4" xfId="14175" xr:uid="{AD499F94-938D-420D-8E0D-060F2917C17D}"/>
    <cellStyle name="Percent 4 4 6 6" xfId="14176" xr:uid="{867859DC-5D9C-4A01-93B5-20F0BDCC21F8}"/>
    <cellStyle name="Percent 4 4 6 6 2" xfId="14177" xr:uid="{E0246E0D-0E4B-402B-A428-C8836E685B48}"/>
    <cellStyle name="Percent 4 4 6 7" xfId="14178" xr:uid="{9441B70F-D46E-4687-BBD9-C367D83B9B05}"/>
    <cellStyle name="Percent 4 4 6 7 2" xfId="14179" xr:uid="{DADDC7B9-7C2D-433E-801B-4D4F07E85159}"/>
    <cellStyle name="Percent 4 4 6 8" xfId="14180" xr:uid="{F8FF85F9-2DBD-4BC0-851E-C52CBD5765A1}"/>
    <cellStyle name="Percent 4 4 6 8 2" xfId="14181" xr:uid="{88AEAE97-D83E-4BDE-ADD0-A8C4D73A6083}"/>
    <cellStyle name="Percent 4 4 6 9" xfId="14182" xr:uid="{50AE9357-15BD-47FD-AD28-26B8E4EE77BE}"/>
    <cellStyle name="Percent 4 4 7" xfId="7694" xr:uid="{BEA16055-A8C5-4753-8D26-850DD365DAE1}"/>
    <cellStyle name="Percent 4 4 7 10" xfId="14184" xr:uid="{3DD144EE-5FBA-47B8-9EAC-938C9A69A693}"/>
    <cellStyle name="Percent 4 4 7 11" xfId="14183" xr:uid="{B4A278F8-C178-4472-B779-EDD4A04E756A}"/>
    <cellStyle name="Percent 4 4 7 2" xfId="14185" xr:uid="{594C1659-A85D-46C0-8C8D-F5C3F5331FFF}"/>
    <cellStyle name="Percent 4 4 7 2 2" xfId="14186" xr:uid="{E4BFA594-D083-4344-9146-2E8C55D56A5B}"/>
    <cellStyle name="Percent 4 4 7 2 2 2" xfId="14187" xr:uid="{3D63E068-AD77-4B9D-B8A4-AB5EFD810B60}"/>
    <cellStyle name="Percent 4 4 7 2 3" xfId="14188" xr:uid="{2E8D0250-200C-4FCB-B3D1-A9E80FDB7E83}"/>
    <cellStyle name="Percent 4 4 7 2 3 2" xfId="14189" xr:uid="{4568A107-5215-46EB-A88C-DDDF3D11475E}"/>
    <cellStyle name="Percent 4 4 7 2 4" xfId="14190" xr:uid="{975AF485-15A4-4BD1-8639-23DB4F659E70}"/>
    <cellStyle name="Percent 4 4 7 3" xfId="14191" xr:uid="{1D1CA125-EB73-42AE-9CC2-8C345D3CFC69}"/>
    <cellStyle name="Percent 4 4 7 3 2" xfId="14192" xr:uid="{62E7D7BD-0854-418D-A6CE-F5BA88092F09}"/>
    <cellStyle name="Percent 4 4 7 3 2 2" xfId="14193" xr:uid="{0F0132F6-17C9-48B6-B7E2-EB218C24F8BF}"/>
    <cellStyle name="Percent 4 4 7 3 3" xfId="14194" xr:uid="{0FC205B1-0034-4CD1-9190-48B68749DF43}"/>
    <cellStyle name="Percent 4 4 7 3 3 2" xfId="14195" xr:uid="{C1A5FADF-D6BC-4763-9312-B811BDA41FCA}"/>
    <cellStyle name="Percent 4 4 7 3 4" xfId="14196" xr:uid="{37CD21F3-13A6-4BA2-8EB5-BF5D70767E3D}"/>
    <cellStyle name="Percent 4 4 7 4" xfId="14197" xr:uid="{510A5C01-37E1-4B16-BA56-BDA1A6A58985}"/>
    <cellStyle name="Percent 4 4 7 4 2" xfId="14198" xr:uid="{3BCB9C0E-2C40-475D-9C0D-534E4EDC70B8}"/>
    <cellStyle name="Percent 4 4 7 4 2 2" xfId="14199" xr:uid="{0E203D0D-76EC-4160-A85F-A3A77E691FBE}"/>
    <cellStyle name="Percent 4 4 7 4 3" xfId="14200" xr:uid="{9F08A96A-369D-4DEB-B431-3746A3E276CD}"/>
    <cellStyle name="Percent 4 4 7 4 3 2" xfId="14201" xr:uid="{2D160EDB-DC52-492B-824D-B1848E8D3670}"/>
    <cellStyle name="Percent 4 4 7 4 4" xfId="14202" xr:uid="{D03C95CC-1EEB-4DFF-B5A7-C1A959F2E5E9}"/>
    <cellStyle name="Percent 4 4 7 4 4 2" xfId="14203" xr:uid="{D5F04A27-6DF3-40B1-9E5F-0D2884517FF0}"/>
    <cellStyle name="Percent 4 4 7 4 5" xfId="14204" xr:uid="{D865027C-C81D-405E-B65F-62AEBD5D81C2}"/>
    <cellStyle name="Percent 4 4 7 5" xfId="14205" xr:uid="{28A28A6D-6F8E-4055-A51D-AE575856FA13}"/>
    <cellStyle name="Percent 4 4 7 5 2" xfId="14206" xr:uid="{06D7C528-26A5-46E9-B084-722B964FFC88}"/>
    <cellStyle name="Percent 4 4 7 5 2 2" xfId="14207" xr:uid="{A40E626A-BF97-45DF-96EC-0922F4F4CB25}"/>
    <cellStyle name="Percent 4 4 7 5 3" xfId="14208" xr:uid="{84DB15F9-0926-4CCF-B755-E5195DAA267F}"/>
    <cellStyle name="Percent 4 4 7 5 3 2" xfId="14209" xr:uid="{9715AECC-B913-4EC2-B21C-41F14415965B}"/>
    <cellStyle name="Percent 4 4 7 5 4" xfId="14210" xr:uid="{A978EDEB-82F1-4122-81BA-3C9ADDA94CFA}"/>
    <cellStyle name="Percent 4 4 7 6" xfId="14211" xr:uid="{3C3D3922-6E0B-4DC7-AA6A-E248F70CC54D}"/>
    <cellStyle name="Percent 4 4 7 6 2" xfId="14212" xr:uid="{74EC761C-8AED-40D0-8787-E78F700B0B58}"/>
    <cellStyle name="Percent 4 4 7 7" xfId="14213" xr:uid="{57E015C0-74C8-45E5-AF11-7EF1F96A0773}"/>
    <cellStyle name="Percent 4 4 7 7 2" xfId="14214" xr:uid="{FC8749EA-E9AC-49C8-AB1E-D426D162A308}"/>
    <cellStyle name="Percent 4 4 7 8" xfId="14215" xr:uid="{94C8033A-ED61-4AD3-BBE2-6F4B87B9B8EF}"/>
    <cellStyle name="Percent 4 4 7 8 2" xfId="14216" xr:uid="{30E88DCC-E279-4363-8370-6A5EC6870574}"/>
    <cellStyle name="Percent 4 4 7 9" xfId="14217" xr:uid="{630BAFCB-890B-4BC3-BC95-A6B1DEA9AC98}"/>
    <cellStyle name="Percent 4 4 8" xfId="7695" xr:uid="{06F0E386-288E-45F6-9E53-EE7AF65D7476}"/>
    <cellStyle name="Percent 4 4 8 10" xfId="14219" xr:uid="{087A3C5D-CA94-4D14-AEE7-1800CEA495DF}"/>
    <cellStyle name="Percent 4 4 8 11" xfId="14218" xr:uid="{B2D9E3A9-E74F-4CDD-B75C-BD87F944F109}"/>
    <cellStyle name="Percent 4 4 8 2" xfId="14220" xr:uid="{3DD21FB1-2064-423A-8DEB-1D09DFD9B54B}"/>
    <cellStyle name="Percent 4 4 8 2 2" xfId="14221" xr:uid="{C23D8CD7-6599-42E8-BE04-FD4134047970}"/>
    <cellStyle name="Percent 4 4 8 2 2 2" xfId="14222" xr:uid="{F8155662-8E1E-4CB0-AA41-61ADCF965AC4}"/>
    <cellStyle name="Percent 4 4 8 2 3" xfId="14223" xr:uid="{24309FD6-B0E3-46CC-8183-10FE78F93419}"/>
    <cellStyle name="Percent 4 4 8 2 3 2" xfId="14224" xr:uid="{9F0CFC0F-CBB1-4DAF-95A2-233FE98B231C}"/>
    <cellStyle name="Percent 4 4 8 2 4" xfId="14225" xr:uid="{1BB2CE9A-EC39-4B12-B905-03FE8BD8D93A}"/>
    <cellStyle name="Percent 4 4 8 3" xfId="14226" xr:uid="{6E6C0846-B484-467A-BD52-70D350B88E7A}"/>
    <cellStyle name="Percent 4 4 8 3 2" xfId="14227" xr:uid="{DD96F11A-19CA-484F-9DC3-5357DA85392A}"/>
    <cellStyle name="Percent 4 4 8 3 2 2" xfId="14228" xr:uid="{8BEFEBAD-AECF-4CAD-8907-8819F5A9902F}"/>
    <cellStyle name="Percent 4 4 8 3 3" xfId="14229" xr:uid="{BB03916E-9317-4756-9825-BAF7920BC0EA}"/>
    <cellStyle name="Percent 4 4 8 3 3 2" xfId="14230" xr:uid="{3BE3C4E6-8B89-4A2B-A16E-12DD6B8C7500}"/>
    <cellStyle name="Percent 4 4 8 3 4" xfId="14231" xr:uid="{1AA26354-987F-4B66-9347-73855A1F49AA}"/>
    <cellStyle name="Percent 4 4 8 4" xfId="14232" xr:uid="{92046F5E-4458-48B1-8EB5-8E377B8BB0D8}"/>
    <cellStyle name="Percent 4 4 8 4 2" xfId="14233" xr:uid="{B8F08B70-0265-442B-81F0-4C6B0DFFE9BE}"/>
    <cellStyle name="Percent 4 4 8 4 2 2" xfId="14234" xr:uid="{4480EDA6-8A22-4F6C-845E-7DBDE440F8B4}"/>
    <cellStyle name="Percent 4 4 8 4 3" xfId="14235" xr:uid="{EF18FC7D-F5C5-49D7-9DB9-64D2C26BA6E4}"/>
    <cellStyle name="Percent 4 4 8 4 3 2" xfId="14236" xr:uid="{5C1D86CB-C13D-4437-8107-7791845FF802}"/>
    <cellStyle name="Percent 4 4 8 4 4" xfId="14237" xr:uid="{09D3044C-F71C-44E0-909E-D2DD710F4572}"/>
    <cellStyle name="Percent 4 4 8 4 4 2" xfId="14238" xr:uid="{23C5847A-4EF3-4A58-BD82-50779E6EADDA}"/>
    <cellStyle name="Percent 4 4 8 4 5" xfId="14239" xr:uid="{17629BB8-C05A-4BE9-A5A9-5A3A0CB67F42}"/>
    <cellStyle name="Percent 4 4 8 5" xfId="14240" xr:uid="{971537D5-D938-45A1-855F-ACFD3002A99E}"/>
    <cellStyle name="Percent 4 4 8 5 2" xfId="14241" xr:uid="{EF8A77E0-2BF2-4E1F-ABAD-33519FBC5EC6}"/>
    <cellStyle name="Percent 4 4 8 5 2 2" xfId="14242" xr:uid="{3AFB18E7-1B99-4168-90A5-77AAFF599147}"/>
    <cellStyle name="Percent 4 4 8 5 3" xfId="14243" xr:uid="{55F569E9-4367-4784-8E55-269A1CA11BF9}"/>
    <cellStyle name="Percent 4 4 8 5 3 2" xfId="14244" xr:uid="{920CCDE2-D863-4047-B52E-80F7E9344061}"/>
    <cellStyle name="Percent 4 4 8 5 4" xfId="14245" xr:uid="{F14BCDE4-B051-4BE1-B078-1E2D3FCA9C9F}"/>
    <cellStyle name="Percent 4 4 8 6" xfId="14246" xr:uid="{A4D6F67E-8764-48C0-A5D9-D0705D25E560}"/>
    <cellStyle name="Percent 4 4 8 6 2" xfId="14247" xr:uid="{AFCCD53E-C8ED-4BB5-913F-54706EB99011}"/>
    <cellStyle name="Percent 4 4 8 7" xfId="14248" xr:uid="{E565415E-6730-441A-A7AA-268626AE0AB8}"/>
    <cellStyle name="Percent 4 4 8 7 2" xfId="14249" xr:uid="{B3746FBC-DC69-411D-8CC5-BF48E1B417D5}"/>
    <cellStyle name="Percent 4 4 8 8" xfId="14250" xr:uid="{146F2CBD-032C-4CBD-8CA2-BEBAD9F655B6}"/>
    <cellStyle name="Percent 4 4 8 8 2" xfId="14251" xr:uid="{610A8843-DE9E-4905-A920-A0BF52ECE4D4}"/>
    <cellStyle name="Percent 4 4 8 9" xfId="14252" xr:uid="{483E7DF3-FFA3-40D4-867F-FA7D0AF72C5C}"/>
    <cellStyle name="Percent 4 4 9" xfId="14253" xr:uid="{2B484908-0244-4FB6-820B-D45C933F6E29}"/>
    <cellStyle name="Percent 4 4 9 2" xfId="14254" xr:uid="{7351FF12-A720-478F-BA8F-98722F2D3680}"/>
    <cellStyle name="Percent 4 4 9 2 2" xfId="14255" xr:uid="{60079E26-EDF1-4AE0-B886-2664359EBFCD}"/>
    <cellStyle name="Percent 4 4 9 3" xfId="14256" xr:uid="{E7495040-AA43-4B25-99EC-1F1B855F3972}"/>
    <cellStyle name="Percent 4 4 9 3 2" xfId="14257" xr:uid="{F028D553-84ED-4B55-9A7B-972FFA51B90F}"/>
    <cellStyle name="Percent 4 4 9 4" xfId="14258" xr:uid="{78C1F36A-97A5-4C21-A96A-D00BF1E9B097}"/>
    <cellStyle name="Percent 4 4 9 5" xfId="14259" xr:uid="{B4AA4556-1FE4-430B-B0E2-FDD3EF7D9FB0}"/>
    <cellStyle name="Percent 4 40" xfId="12474" xr:uid="{FEA1542C-AF70-48D5-9D25-010975D87EFC}"/>
    <cellStyle name="Percent 4 41" xfId="3295" xr:uid="{C388C7A2-169B-4987-8280-EAF55DC2C57C}"/>
    <cellStyle name="Percent 4 5" xfId="5955" xr:uid="{005DF673-2507-43AB-BAFE-3DCD62CADF77}"/>
    <cellStyle name="Percent 4 5 10" xfId="14261" xr:uid="{49CD9D95-BE66-403E-A4EE-D06E0E715A17}"/>
    <cellStyle name="Percent 4 5 10 2" xfId="14262" xr:uid="{870020BA-18AB-4DA1-A95B-6E924B8C2016}"/>
    <cellStyle name="Percent 4 5 10 2 2" xfId="14263" xr:uid="{9A301BDE-BD4E-4443-BB8E-C5C8E540ED08}"/>
    <cellStyle name="Percent 4 5 10 3" xfId="14264" xr:uid="{B4CC3A22-6824-4946-9FED-ACD3EB4231B6}"/>
    <cellStyle name="Percent 4 5 10 3 2" xfId="14265" xr:uid="{03AC5F25-9D6C-43BC-9BFB-240674407CB4}"/>
    <cellStyle name="Percent 4 5 10 4" xfId="14266" xr:uid="{86A5519C-A19A-4AA6-A4D5-7A67ACFD04AD}"/>
    <cellStyle name="Percent 4 5 11" xfId="14267" xr:uid="{62C811FE-51B1-4CB4-BDCD-0FFCCD829CAA}"/>
    <cellStyle name="Percent 4 5 11 2" xfId="14268" xr:uid="{C81FFB6C-A596-4C86-AD43-7C6049B93132}"/>
    <cellStyle name="Percent 4 5 11 2 2" xfId="14269" xr:uid="{BFBC32BF-500B-4BF3-BAD1-0B52ED160D22}"/>
    <cellStyle name="Percent 4 5 11 3" xfId="14270" xr:uid="{B6FB2D46-C54A-4886-A8D7-629A6325A49B}"/>
    <cellStyle name="Percent 4 5 11 3 2" xfId="14271" xr:uid="{16207D49-8435-4203-A1BF-93F0C61BA80A}"/>
    <cellStyle name="Percent 4 5 11 4" xfId="14272" xr:uid="{7B6B58D1-A094-4DA5-956A-0DFEA6667BB3}"/>
    <cellStyle name="Percent 4 5 12" xfId="14273" xr:uid="{DED03A8A-CA00-421F-9192-901242D8DB44}"/>
    <cellStyle name="Percent 4 5 12 2" xfId="14274" xr:uid="{0137BFCB-0ACC-42D6-B45D-F1F88E154450}"/>
    <cellStyle name="Percent 4 5 12 2 2" xfId="14275" xr:uid="{771EB382-C47C-4B0A-8658-2A81E5C6630C}"/>
    <cellStyle name="Percent 4 5 12 3" xfId="14276" xr:uid="{BAC5ECFB-8533-432C-9E2D-C6159775FF5A}"/>
    <cellStyle name="Percent 4 5 12 3 2" xfId="14277" xr:uid="{5004FD38-A0B3-4047-8422-138DBDC907DB}"/>
    <cellStyle name="Percent 4 5 12 4" xfId="14278" xr:uid="{D4B4AD9C-19A7-4EA4-88EF-653A5B82F884}"/>
    <cellStyle name="Percent 4 5 12 4 2" xfId="14279" xr:uid="{AE6E170C-8E16-42A1-A9BC-9FC0BB51CCF3}"/>
    <cellStyle name="Percent 4 5 12 5" xfId="14280" xr:uid="{768E5867-EA3D-4553-A89A-AFA48E5848BC}"/>
    <cellStyle name="Percent 4 5 13" xfId="14281" xr:uid="{C2D76786-2B0C-4E9E-8087-E73A39EF2427}"/>
    <cellStyle name="Percent 4 5 13 2" xfId="14282" xr:uid="{9C437565-7E13-42A0-922D-39A21DBFFE45}"/>
    <cellStyle name="Percent 4 5 13 2 2" xfId="14283" xr:uid="{9751A52A-D85A-4A50-8215-7CEFABB6444C}"/>
    <cellStyle name="Percent 4 5 13 3" xfId="14284" xr:uid="{382ED1D8-A36D-489C-A762-E44C0D231A8F}"/>
    <cellStyle name="Percent 4 5 13 3 2" xfId="14285" xr:uid="{1E469E96-A25F-46C5-AEEB-3B787B2F925F}"/>
    <cellStyle name="Percent 4 5 13 4" xfId="14286" xr:uid="{68644044-79F8-44C8-B962-D1B61EDE3032}"/>
    <cellStyle name="Percent 4 5 14" xfId="14287" xr:uid="{346B6D3C-5E17-4545-8D87-70D1EC0E2F7F}"/>
    <cellStyle name="Percent 4 5 14 2" xfId="14288" xr:uid="{1140DA48-587E-4765-8846-FCCE3ED7EAA8}"/>
    <cellStyle name="Percent 4 5 15" xfId="14289" xr:uid="{82F2FC4D-4B6D-4AE8-9ED9-3D68B8942626}"/>
    <cellStyle name="Percent 4 5 15 2" xfId="14290" xr:uid="{82E83093-FB2A-4D93-BA6F-8CB5BF994257}"/>
    <cellStyle name="Percent 4 5 16" xfId="14291" xr:uid="{63149807-EC78-468F-B48C-1194F965AF35}"/>
    <cellStyle name="Percent 4 5 16 2" xfId="14292" xr:uid="{E12A2003-9C4C-475B-B15C-62F00A75636B}"/>
    <cellStyle name="Percent 4 5 17" xfId="14293" xr:uid="{BC08CB56-0FDC-46F3-A2DD-E7F7A78276DE}"/>
    <cellStyle name="Percent 4 5 18" xfId="14294" xr:uid="{01F4596C-5E4E-4C9E-A7A2-5D374FFAD9C1}"/>
    <cellStyle name="Percent 4 5 19" xfId="14260" xr:uid="{10B6C87C-7D60-4C66-8007-8AF61732CB6F}"/>
    <cellStyle name="Percent 4 5 2" xfId="5956" xr:uid="{C0FD29B5-84CF-4179-B63B-777CDEEC7928}"/>
    <cellStyle name="Percent 4 5 2 10" xfId="14296" xr:uid="{80040BD4-4BC5-451D-86D4-D138D2E31AC6}"/>
    <cellStyle name="Percent 4 5 2 11" xfId="14295" xr:uid="{20C247C0-05B2-4C14-914E-EC4D337E4BB8}"/>
    <cellStyle name="Percent 4 5 2 2" xfId="14297" xr:uid="{3FFDBA04-1AF7-4FC4-BFB5-F248BB613946}"/>
    <cellStyle name="Percent 4 5 2 2 2" xfId="14298" xr:uid="{A51C3846-0A8A-43D1-87D2-14376D64D236}"/>
    <cellStyle name="Percent 4 5 2 2 2 2" xfId="14299" xr:uid="{FC4AF482-8603-4586-9299-BC6DF53F7176}"/>
    <cellStyle name="Percent 4 5 2 2 3" xfId="14300" xr:uid="{F6D9F755-0F99-4344-8DCB-25A64FE3836F}"/>
    <cellStyle name="Percent 4 5 2 2 3 2" xfId="14301" xr:uid="{CB28C575-8832-49FD-AB8E-E3D5E585E4E2}"/>
    <cellStyle name="Percent 4 5 2 2 4" xfId="14302" xr:uid="{E2C604C2-4C63-4DD4-860E-5DB4F66A74E0}"/>
    <cellStyle name="Percent 4 5 2 2 5" xfId="14303" xr:uid="{543CBAF8-4B35-4533-BEF7-6E163103217A}"/>
    <cellStyle name="Percent 4 5 2 3" xfId="14304" xr:uid="{FE58A29F-932C-464F-922A-6C814DE854BC}"/>
    <cellStyle name="Percent 4 5 2 3 2" xfId="14305" xr:uid="{523E541A-A1DD-42EF-B0A2-6B9483014192}"/>
    <cellStyle name="Percent 4 5 2 3 2 2" xfId="14306" xr:uid="{936F03C8-F268-49A4-B488-184F2CBDCD6C}"/>
    <cellStyle name="Percent 4 5 2 3 3" xfId="14307" xr:uid="{AED0694A-FC90-4361-8CA9-C4687E426B8B}"/>
    <cellStyle name="Percent 4 5 2 3 3 2" xfId="14308" xr:uid="{0B71E51C-760B-4E25-86BA-9DE93F6B2763}"/>
    <cellStyle name="Percent 4 5 2 3 4" xfId="14309" xr:uid="{28BF5DC3-9F5F-4408-9004-AE19D0C225D9}"/>
    <cellStyle name="Percent 4 5 2 4" xfId="14310" xr:uid="{912B0451-2CBD-4F2E-A7A2-DF57E652CDE1}"/>
    <cellStyle name="Percent 4 5 2 4 2" xfId="14311" xr:uid="{5D96478F-243E-4773-A784-2AB20234DDF6}"/>
    <cellStyle name="Percent 4 5 2 4 2 2" xfId="14312" xr:uid="{84FCFB30-F7FE-4E34-B2A2-483D22741E92}"/>
    <cellStyle name="Percent 4 5 2 4 3" xfId="14313" xr:uid="{72A4BA4C-CB0F-4E63-8A8F-570A25B8FFFA}"/>
    <cellStyle name="Percent 4 5 2 4 3 2" xfId="14314" xr:uid="{AB772589-C83B-4B3D-BEA2-A6B10EF009D0}"/>
    <cellStyle name="Percent 4 5 2 4 4" xfId="14315" xr:uid="{FCFE4814-4C83-4702-8A77-645D5209D37B}"/>
    <cellStyle name="Percent 4 5 2 4 4 2" xfId="14316" xr:uid="{6B05F96A-AE22-4564-B2F6-DF1B2FFACC96}"/>
    <cellStyle name="Percent 4 5 2 4 5" xfId="14317" xr:uid="{E9084789-3680-4FEB-B1C8-A88881E9FC42}"/>
    <cellStyle name="Percent 4 5 2 5" xfId="14318" xr:uid="{57D384CA-F951-4A06-A952-A8393F9A7E50}"/>
    <cellStyle name="Percent 4 5 2 5 2" xfId="14319" xr:uid="{CD640E1C-CD26-49B0-9C39-2FE131F8D819}"/>
    <cellStyle name="Percent 4 5 2 5 2 2" xfId="14320" xr:uid="{33FA07FD-532C-4DE8-BA59-2956AAC39AF3}"/>
    <cellStyle name="Percent 4 5 2 5 3" xfId="14321" xr:uid="{8058FB37-B611-49D8-BC6B-2FE662BDEC99}"/>
    <cellStyle name="Percent 4 5 2 5 3 2" xfId="14322" xr:uid="{EEC6C56C-90E3-4187-A87E-F22C91C127AA}"/>
    <cellStyle name="Percent 4 5 2 5 4" xfId="14323" xr:uid="{9204A8B9-EF52-447E-9F77-2662F3374D41}"/>
    <cellStyle name="Percent 4 5 2 6" xfId="14324" xr:uid="{68366FA8-66B4-4874-A7E9-469451FE9A5F}"/>
    <cellStyle name="Percent 4 5 2 6 2" xfId="14325" xr:uid="{14A784A2-A7B8-4EB3-979B-D691F1B0D817}"/>
    <cellStyle name="Percent 4 5 2 7" xfId="14326" xr:uid="{E1BC1FAA-0586-48FE-896E-0EEAFD9B8843}"/>
    <cellStyle name="Percent 4 5 2 7 2" xfId="14327" xr:uid="{58747B3A-3983-4E1E-9957-A7A1EEE4047A}"/>
    <cellStyle name="Percent 4 5 2 8" xfId="14328" xr:uid="{ADC569AC-27AB-4611-951D-EBDAC2EB2D1B}"/>
    <cellStyle name="Percent 4 5 2 8 2" xfId="14329" xr:uid="{359C3113-EFB2-48D8-AF0A-43695FE0A2CD}"/>
    <cellStyle name="Percent 4 5 2 9" xfId="14330" xr:uid="{55CADC4E-2DB9-4DF4-8821-221E23CF7783}"/>
    <cellStyle name="Percent 4 5 3" xfId="7696" xr:uid="{AEA38540-FFFA-4976-9E38-21C10CA58B4D}"/>
    <cellStyle name="Percent 4 5 3 10" xfId="14332" xr:uid="{F8D95D23-C618-4282-A5AD-0E05B7304F6E}"/>
    <cellStyle name="Percent 4 5 3 11" xfId="14331" xr:uid="{0F494986-84AF-44EB-A735-00F664BD8ACB}"/>
    <cellStyle name="Percent 4 5 3 2" xfId="14333" xr:uid="{CDF73BA6-0810-4442-ADF5-D043D9CFF2BB}"/>
    <cellStyle name="Percent 4 5 3 2 2" xfId="14334" xr:uid="{B649937B-C002-4C92-9163-332D016511AF}"/>
    <cellStyle name="Percent 4 5 3 2 2 2" xfId="14335" xr:uid="{B6626F86-F74A-479F-9A1A-608F5364207F}"/>
    <cellStyle name="Percent 4 5 3 2 3" xfId="14336" xr:uid="{4C2CC217-F961-4F3D-B179-BC27ADA559F8}"/>
    <cellStyle name="Percent 4 5 3 2 3 2" xfId="14337" xr:uid="{A59B1EEF-5C77-4DDE-9D8B-3F8C4CE41068}"/>
    <cellStyle name="Percent 4 5 3 2 4" xfId="14338" xr:uid="{310F123C-E0DB-4D66-BB01-4EF0210379F4}"/>
    <cellStyle name="Percent 4 5 3 2 5" xfId="14339" xr:uid="{FF692896-85A0-4171-81B4-C2AF6F1A002F}"/>
    <cellStyle name="Percent 4 5 3 3" xfId="14340" xr:uid="{8A5770FB-58DC-4748-BB37-BA0ACAF8E456}"/>
    <cellStyle name="Percent 4 5 3 3 2" xfId="14341" xr:uid="{993D6619-81DD-40C2-80CC-31E7E1E95EF7}"/>
    <cellStyle name="Percent 4 5 3 3 2 2" xfId="14342" xr:uid="{9A3B5706-45CD-4999-9E09-17845DB26581}"/>
    <cellStyle name="Percent 4 5 3 3 3" xfId="14343" xr:uid="{036B1E81-5DAD-4816-B65A-E563693F268C}"/>
    <cellStyle name="Percent 4 5 3 3 3 2" xfId="14344" xr:uid="{6D16B494-70C1-47C2-B9D9-7672F0BBA0EF}"/>
    <cellStyle name="Percent 4 5 3 3 4" xfId="14345" xr:uid="{DE300F7F-BEC6-416D-A08F-3640F2C2CB87}"/>
    <cellStyle name="Percent 4 5 3 4" xfId="14346" xr:uid="{61107F11-8B23-425C-BA7A-056452A3A2B9}"/>
    <cellStyle name="Percent 4 5 3 4 2" xfId="14347" xr:uid="{85A607B5-6011-4A94-8FF4-876D51DB3546}"/>
    <cellStyle name="Percent 4 5 3 4 2 2" xfId="14348" xr:uid="{EA329C6B-7B0F-4F3F-B322-4D6843CC9D18}"/>
    <cellStyle name="Percent 4 5 3 4 3" xfId="14349" xr:uid="{BABB46AE-DAA2-4A30-B90A-D2C8CB1B8A6A}"/>
    <cellStyle name="Percent 4 5 3 4 3 2" xfId="14350" xr:uid="{AF1AC89A-BF74-482F-A080-31D312320A5D}"/>
    <cellStyle name="Percent 4 5 3 4 4" xfId="14351" xr:uid="{0B848C9D-B8F4-4B58-988E-7D9E6AFE0888}"/>
    <cellStyle name="Percent 4 5 3 4 4 2" xfId="14352" xr:uid="{C30CDBEB-73ED-4173-B909-2ED483D12D2A}"/>
    <cellStyle name="Percent 4 5 3 4 5" xfId="14353" xr:uid="{98C6CB26-A4E3-4158-9A75-F7A2B0941562}"/>
    <cellStyle name="Percent 4 5 3 5" xfId="14354" xr:uid="{4B27F844-275D-4978-BCCC-007E87C08B65}"/>
    <cellStyle name="Percent 4 5 3 5 2" xfId="14355" xr:uid="{8B3A071D-C288-4173-884D-63D9727EB750}"/>
    <cellStyle name="Percent 4 5 3 5 2 2" xfId="14356" xr:uid="{3FE20837-EFBC-4EE1-A5BE-42D162DA7D9E}"/>
    <cellStyle name="Percent 4 5 3 5 3" xfId="14357" xr:uid="{1AE8CAD5-B2A1-410E-891F-4E2D52684C40}"/>
    <cellStyle name="Percent 4 5 3 5 3 2" xfId="14358" xr:uid="{F5122C82-23F1-4F04-982F-2826FB159AD8}"/>
    <cellStyle name="Percent 4 5 3 5 4" xfId="14359" xr:uid="{BD87363B-9662-4320-8618-2527922A758D}"/>
    <cellStyle name="Percent 4 5 3 6" xfId="14360" xr:uid="{C577BEB1-94B1-44A2-9B9F-5BE6F80CBA0B}"/>
    <cellStyle name="Percent 4 5 3 6 2" xfId="14361" xr:uid="{CC53A6AC-3CBB-4EC2-80D4-4D7D2DA1F557}"/>
    <cellStyle name="Percent 4 5 3 7" xfId="14362" xr:uid="{896FEBD5-D481-4714-87F3-8E5BA14348C1}"/>
    <cellStyle name="Percent 4 5 3 7 2" xfId="14363" xr:uid="{C8A36D5D-732B-4EED-BF93-A363FECB1416}"/>
    <cellStyle name="Percent 4 5 3 8" xfId="14364" xr:uid="{E3125B8A-0076-4215-B671-A01A79AFDC68}"/>
    <cellStyle name="Percent 4 5 3 8 2" xfId="14365" xr:uid="{796E9BBF-840D-4C48-A075-904928EE2C7A}"/>
    <cellStyle name="Percent 4 5 3 9" xfId="14366" xr:uid="{A50FE1AA-3E74-4462-9A8E-9C1CCBC1172B}"/>
    <cellStyle name="Percent 4 5 4" xfId="7697" xr:uid="{C46CA46E-8717-4A15-BDD0-0E252F344434}"/>
    <cellStyle name="Percent 4 5 4 10" xfId="14368" xr:uid="{222922CB-CB5F-4068-8716-D9D53F2991E3}"/>
    <cellStyle name="Percent 4 5 4 11" xfId="14367" xr:uid="{24714D53-41ED-4AB0-9C60-9F5F4A9D8FB6}"/>
    <cellStyle name="Percent 4 5 4 2" xfId="14369" xr:uid="{BD714940-98E1-4B35-A5AF-7361E1B3ADF1}"/>
    <cellStyle name="Percent 4 5 4 2 2" xfId="14370" xr:uid="{643D428F-4DAD-44B6-9502-DF35BEF4F6D9}"/>
    <cellStyle name="Percent 4 5 4 2 2 2" xfId="14371" xr:uid="{5CDE4485-CAB6-40AC-9C3D-58CBFB1C95E7}"/>
    <cellStyle name="Percent 4 5 4 2 3" xfId="14372" xr:uid="{05593AA8-BB05-4957-8872-4BB319196C9B}"/>
    <cellStyle name="Percent 4 5 4 2 3 2" xfId="14373" xr:uid="{66DB328C-73A2-4B92-B65B-65E33AC198F2}"/>
    <cellStyle name="Percent 4 5 4 2 4" xfId="14374" xr:uid="{4699CF9F-9E1C-4203-BF58-54BC29DEBF58}"/>
    <cellStyle name="Percent 4 5 4 3" xfId="14375" xr:uid="{3CC8640E-4EEE-4E9E-B0E0-1594D4475AC4}"/>
    <cellStyle name="Percent 4 5 4 3 2" xfId="14376" xr:uid="{107FF887-C376-4270-A6C3-8A75A2845407}"/>
    <cellStyle name="Percent 4 5 4 3 2 2" xfId="14377" xr:uid="{DFE770E5-CE2E-48BC-8D3E-1B6290D6C972}"/>
    <cellStyle name="Percent 4 5 4 3 3" xfId="14378" xr:uid="{8869964D-6C31-43EF-92CB-D9718B2A3C3D}"/>
    <cellStyle name="Percent 4 5 4 3 3 2" xfId="14379" xr:uid="{AC4F3D57-BE59-45B6-B5D3-7110DC76E1F6}"/>
    <cellStyle name="Percent 4 5 4 3 4" xfId="14380" xr:uid="{9B4E640D-5FCA-44DE-996F-20EB8E9EA12D}"/>
    <cellStyle name="Percent 4 5 4 4" xfId="14381" xr:uid="{2D0B9350-6688-4C63-9213-839C4823420D}"/>
    <cellStyle name="Percent 4 5 4 4 2" xfId="14382" xr:uid="{14E97E70-1116-44AB-A82A-8D8EE023E976}"/>
    <cellStyle name="Percent 4 5 4 4 2 2" xfId="14383" xr:uid="{BE16DD5B-A372-49F8-BF81-6C4D777AFB61}"/>
    <cellStyle name="Percent 4 5 4 4 3" xfId="14384" xr:uid="{49F91FF8-14FE-4634-BC01-A91960FEFB46}"/>
    <cellStyle name="Percent 4 5 4 4 3 2" xfId="14385" xr:uid="{AE353ED0-FB1D-4C18-B313-EEC70D9B3979}"/>
    <cellStyle name="Percent 4 5 4 4 4" xfId="14386" xr:uid="{336A246B-50D3-4289-A0C1-31A35A50F8C3}"/>
    <cellStyle name="Percent 4 5 4 4 4 2" xfId="14387" xr:uid="{196210F4-86C9-4A51-8BA5-65246F4A923B}"/>
    <cellStyle name="Percent 4 5 4 4 5" xfId="14388" xr:uid="{0CB3099A-40C3-4B1A-B0F2-36C45BB619BA}"/>
    <cellStyle name="Percent 4 5 4 5" xfId="14389" xr:uid="{03DA0E28-E1CD-4C84-B673-9C4C84F741AD}"/>
    <cellStyle name="Percent 4 5 4 5 2" xfId="14390" xr:uid="{7FDAD4FB-AB73-48DC-8FDA-3624A711BE0B}"/>
    <cellStyle name="Percent 4 5 4 5 2 2" xfId="14391" xr:uid="{40455406-C58E-4224-A708-DBE353725D5B}"/>
    <cellStyle name="Percent 4 5 4 5 3" xfId="14392" xr:uid="{0AE0C4FE-4C3B-4398-A957-ECF794E7B1CF}"/>
    <cellStyle name="Percent 4 5 4 5 3 2" xfId="14393" xr:uid="{CCEE6988-4E6C-44F9-9A12-4E0C9DFB59A0}"/>
    <cellStyle name="Percent 4 5 4 5 4" xfId="14394" xr:uid="{8BCDD05D-0BC9-45D7-B6A5-B7D5AAB978FC}"/>
    <cellStyle name="Percent 4 5 4 6" xfId="14395" xr:uid="{4ECC1D03-E176-41DF-84D9-97B7BDB70FEC}"/>
    <cellStyle name="Percent 4 5 4 6 2" xfId="14396" xr:uid="{2A118A99-CF9C-41F1-8D8F-B59CAD6EA152}"/>
    <cellStyle name="Percent 4 5 4 7" xfId="14397" xr:uid="{49411C44-EA6F-42C5-A779-18029D1B597A}"/>
    <cellStyle name="Percent 4 5 4 7 2" xfId="14398" xr:uid="{75810BFE-8AEA-40EF-947E-112974B831F6}"/>
    <cellStyle name="Percent 4 5 4 8" xfId="14399" xr:uid="{3FEE2247-9DEA-4685-8FB1-F499F8AE43CB}"/>
    <cellStyle name="Percent 4 5 4 8 2" xfId="14400" xr:uid="{DB1E042F-1803-448E-A699-3D04E46F85B9}"/>
    <cellStyle name="Percent 4 5 4 9" xfId="14401" xr:uid="{1C9E8638-E7EA-4BBE-A276-C086893EAF0C}"/>
    <cellStyle name="Percent 4 5 5" xfId="7698" xr:uid="{583BCFFD-1871-4C73-90BD-8C3D44E5C886}"/>
    <cellStyle name="Percent 4 5 5 10" xfId="14403" xr:uid="{CFC2335C-ECDC-4FB6-90A4-1AEF750C637A}"/>
    <cellStyle name="Percent 4 5 5 11" xfId="14402" xr:uid="{50648041-7A6F-4D82-9889-EBA28566411A}"/>
    <cellStyle name="Percent 4 5 5 2" xfId="14404" xr:uid="{ED7C4C6F-DA2A-4A52-B81F-9270AE608DBB}"/>
    <cellStyle name="Percent 4 5 5 2 2" xfId="14405" xr:uid="{1E1FEB57-FBB3-49E6-AF7A-839BAA293423}"/>
    <cellStyle name="Percent 4 5 5 2 2 2" xfId="14406" xr:uid="{E06D3851-618B-425E-AE0F-D1CEABB591C0}"/>
    <cellStyle name="Percent 4 5 5 2 3" xfId="14407" xr:uid="{BADECFAF-22E2-4E51-8BCF-BF3D70EEA0BF}"/>
    <cellStyle name="Percent 4 5 5 2 3 2" xfId="14408" xr:uid="{EC5AC7CC-4DAB-452F-B731-FF19A2337F2D}"/>
    <cellStyle name="Percent 4 5 5 2 4" xfId="14409" xr:uid="{C47F361F-D75A-44BD-9F18-0489523BB50F}"/>
    <cellStyle name="Percent 4 5 5 3" xfId="14410" xr:uid="{C809C733-50C1-4CE2-BEB4-1A34E53D15BA}"/>
    <cellStyle name="Percent 4 5 5 3 2" xfId="14411" xr:uid="{6150BDB4-D373-4D03-BD73-829044374B0F}"/>
    <cellStyle name="Percent 4 5 5 3 2 2" xfId="14412" xr:uid="{584E4255-82A8-4CA6-9F05-1CAB1C0B87CA}"/>
    <cellStyle name="Percent 4 5 5 3 3" xfId="14413" xr:uid="{645DF9F0-7840-4639-AABD-5145DC2B8A39}"/>
    <cellStyle name="Percent 4 5 5 3 3 2" xfId="14414" xr:uid="{375E088F-8877-4263-ABA5-67DD41B78C81}"/>
    <cellStyle name="Percent 4 5 5 3 4" xfId="14415" xr:uid="{9413DE74-5DE4-4D08-B833-E9C65D368644}"/>
    <cellStyle name="Percent 4 5 5 4" xfId="14416" xr:uid="{712F6EA9-705A-4181-B181-2C11D3A3E35C}"/>
    <cellStyle name="Percent 4 5 5 4 2" xfId="14417" xr:uid="{BAE5F175-F353-4086-855F-EC04B6772727}"/>
    <cellStyle name="Percent 4 5 5 4 2 2" xfId="14418" xr:uid="{CE1751D1-11A2-4F26-9EF4-328BDFC434F7}"/>
    <cellStyle name="Percent 4 5 5 4 3" xfId="14419" xr:uid="{C895BE60-624F-44A7-87C4-5D38823111CA}"/>
    <cellStyle name="Percent 4 5 5 4 3 2" xfId="14420" xr:uid="{A31666FC-82FC-4B66-8DEF-C647A04FBDF7}"/>
    <cellStyle name="Percent 4 5 5 4 4" xfId="14421" xr:uid="{D179808F-E9DE-4A65-8A44-E5A91D6C8FC1}"/>
    <cellStyle name="Percent 4 5 5 4 4 2" xfId="14422" xr:uid="{BDAB7456-4281-4A2D-B276-11CF87F443D8}"/>
    <cellStyle name="Percent 4 5 5 4 5" xfId="14423" xr:uid="{EA01B74F-76F9-4480-BC6D-F5810644104A}"/>
    <cellStyle name="Percent 4 5 5 5" xfId="14424" xr:uid="{77A541CA-9EF9-4531-922F-6422B5146EA7}"/>
    <cellStyle name="Percent 4 5 5 5 2" xfId="14425" xr:uid="{D7E6C398-7530-444D-84FE-6C1B238DF24E}"/>
    <cellStyle name="Percent 4 5 5 5 2 2" xfId="14426" xr:uid="{0BF006FF-4BBC-42AA-A8B1-B86D14245C70}"/>
    <cellStyle name="Percent 4 5 5 5 3" xfId="14427" xr:uid="{2562FC73-1A07-4EB9-B35C-FE63AE8B0989}"/>
    <cellStyle name="Percent 4 5 5 5 3 2" xfId="14428" xr:uid="{2B807686-588B-4110-A6EC-70FB2CD8E5A7}"/>
    <cellStyle name="Percent 4 5 5 5 4" xfId="14429" xr:uid="{E00B7138-6491-49A1-8E6A-23FC044EB774}"/>
    <cellStyle name="Percent 4 5 5 6" xfId="14430" xr:uid="{40E4BDE4-406A-4732-85A3-8D1616517227}"/>
    <cellStyle name="Percent 4 5 5 6 2" xfId="14431" xr:uid="{0986E497-33EF-4CFB-931A-09F0A65401CF}"/>
    <cellStyle name="Percent 4 5 5 7" xfId="14432" xr:uid="{06FFBFE8-BBD5-483D-959D-7E3394F27DA0}"/>
    <cellStyle name="Percent 4 5 5 7 2" xfId="14433" xr:uid="{DC73A069-AB2B-481F-942A-791804AC0868}"/>
    <cellStyle name="Percent 4 5 5 8" xfId="14434" xr:uid="{82ED040E-48E8-4513-B0DC-9D9D5483AA9B}"/>
    <cellStyle name="Percent 4 5 5 8 2" xfId="14435" xr:uid="{61B642E9-FC3D-4E29-A3C1-77982C734FAE}"/>
    <cellStyle name="Percent 4 5 5 9" xfId="14436" xr:uid="{E989E1E1-07F6-4720-A8B9-482154194A8A}"/>
    <cellStyle name="Percent 4 5 6" xfId="7699" xr:uid="{1D6A9003-FBEC-4418-A491-AB61AF88A5B5}"/>
    <cellStyle name="Percent 4 5 6 10" xfId="14438" xr:uid="{362AB79C-B6F4-48D5-B695-6BB64FD5446F}"/>
    <cellStyle name="Percent 4 5 6 11" xfId="14437" xr:uid="{F8A38622-960D-464B-877A-D2B3B3A6392C}"/>
    <cellStyle name="Percent 4 5 6 2" xfId="14439" xr:uid="{E8386B74-FF3F-45BE-A8BC-32F8E862A522}"/>
    <cellStyle name="Percent 4 5 6 2 2" xfId="14440" xr:uid="{D8D0409D-F9FD-4AE7-BF20-40E017C2F1FB}"/>
    <cellStyle name="Percent 4 5 6 2 2 2" xfId="14441" xr:uid="{AEFA51CC-37C5-4E57-8956-C18E2C0EC407}"/>
    <cellStyle name="Percent 4 5 6 2 3" xfId="14442" xr:uid="{C735748A-15F3-4A11-BAAE-0D2C3E613947}"/>
    <cellStyle name="Percent 4 5 6 2 3 2" xfId="14443" xr:uid="{F457903C-C132-43B3-A248-5D6E71DF2CAD}"/>
    <cellStyle name="Percent 4 5 6 2 4" xfId="14444" xr:uid="{5CD18E0E-3724-4545-81D2-EBECEA35A032}"/>
    <cellStyle name="Percent 4 5 6 3" xfId="14445" xr:uid="{790858B5-3929-418B-B092-8081633B6BA2}"/>
    <cellStyle name="Percent 4 5 6 3 2" xfId="14446" xr:uid="{459BB234-37F1-40D7-AC86-9AD0FBAA7FAB}"/>
    <cellStyle name="Percent 4 5 6 3 2 2" xfId="14447" xr:uid="{6176E081-F9A1-4858-94AF-0D99B6EAC275}"/>
    <cellStyle name="Percent 4 5 6 3 3" xfId="14448" xr:uid="{9F71378E-2B4C-4623-8151-17993322B5C3}"/>
    <cellStyle name="Percent 4 5 6 3 3 2" xfId="14449" xr:uid="{9323D025-619B-4A90-9E0A-ED0881F94A22}"/>
    <cellStyle name="Percent 4 5 6 3 4" xfId="14450" xr:uid="{DA23BF89-3635-4B68-A3F2-004F465B76BD}"/>
    <cellStyle name="Percent 4 5 6 4" xfId="14451" xr:uid="{7F171946-92FA-4DE9-A38B-F5564C536985}"/>
    <cellStyle name="Percent 4 5 6 4 2" xfId="14452" xr:uid="{2A05354A-209B-4CF9-8630-8F9FC9475F43}"/>
    <cellStyle name="Percent 4 5 6 4 2 2" xfId="14453" xr:uid="{ECA3B7DC-8051-4486-B4B3-319BC46A5E6A}"/>
    <cellStyle name="Percent 4 5 6 4 3" xfId="14454" xr:uid="{0204DA72-5A74-482E-ADE2-62DD499182DB}"/>
    <cellStyle name="Percent 4 5 6 4 3 2" xfId="14455" xr:uid="{3AF79659-51BD-4BC8-AC51-1389659C86D4}"/>
    <cellStyle name="Percent 4 5 6 4 4" xfId="14456" xr:uid="{5DDB9011-FCC8-4CCB-8449-194E423A5EB5}"/>
    <cellStyle name="Percent 4 5 6 4 4 2" xfId="14457" xr:uid="{E70930A2-11FB-4B02-A881-8FBE1D1EC7A6}"/>
    <cellStyle name="Percent 4 5 6 4 5" xfId="14458" xr:uid="{621DBF24-F2D6-4F3A-9CA7-E10D3286C58B}"/>
    <cellStyle name="Percent 4 5 6 5" xfId="14459" xr:uid="{D050C66C-2557-4F22-8D5C-6D64D281345B}"/>
    <cellStyle name="Percent 4 5 6 5 2" xfId="14460" xr:uid="{CFDA91AE-87EE-405E-AD58-A8ABEAFC1E07}"/>
    <cellStyle name="Percent 4 5 6 5 2 2" xfId="14461" xr:uid="{DFB7AA83-440F-4EC0-9356-24753299AC2B}"/>
    <cellStyle name="Percent 4 5 6 5 3" xfId="14462" xr:uid="{D698B2EE-473B-4D4C-AB45-98B57E9E9DE1}"/>
    <cellStyle name="Percent 4 5 6 5 3 2" xfId="14463" xr:uid="{860509AD-5676-4AE7-B64A-CD1FF296F2E8}"/>
    <cellStyle name="Percent 4 5 6 5 4" xfId="14464" xr:uid="{B90A0528-3F77-4EF4-8FEF-86107526F845}"/>
    <cellStyle name="Percent 4 5 6 6" xfId="14465" xr:uid="{9B75F07E-5A5A-4AF2-829D-D647AF31DFE9}"/>
    <cellStyle name="Percent 4 5 6 6 2" xfId="14466" xr:uid="{95591060-94F8-48F2-9DAA-C8FD1531BC30}"/>
    <cellStyle name="Percent 4 5 6 7" xfId="14467" xr:uid="{86232337-7FD9-4148-84DF-30DB64571E50}"/>
    <cellStyle name="Percent 4 5 6 7 2" xfId="14468" xr:uid="{9476B210-D9E9-4E26-85BB-4A922E9C3AC3}"/>
    <cellStyle name="Percent 4 5 6 8" xfId="14469" xr:uid="{9980D661-182A-4ABD-AF1F-1BEFE41E706C}"/>
    <cellStyle name="Percent 4 5 6 8 2" xfId="14470" xr:uid="{6BD3222F-0FD6-45C0-82D7-C54C7500DFEF}"/>
    <cellStyle name="Percent 4 5 6 9" xfId="14471" xr:uid="{39642FBE-61B3-4FCA-97EB-F117EADEFC7D}"/>
    <cellStyle name="Percent 4 5 7" xfId="7700" xr:uid="{26697068-F643-41CF-A707-8D7949B45866}"/>
    <cellStyle name="Percent 4 5 7 10" xfId="14473" xr:uid="{F3425279-4C85-4402-80EE-FB668D681B07}"/>
    <cellStyle name="Percent 4 5 7 11" xfId="14472" xr:uid="{D2F58FA9-006C-4E18-91E3-506A3364D1A0}"/>
    <cellStyle name="Percent 4 5 7 2" xfId="14474" xr:uid="{A3361437-5900-48F6-885E-282F1800C025}"/>
    <cellStyle name="Percent 4 5 7 2 2" xfId="14475" xr:uid="{A873950C-248E-4FB3-BCBE-1B355389D907}"/>
    <cellStyle name="Percent 4 5 7 2 2 2" xfId="14476" xr:uid="{FCCF5E17-2804-4524-9580-B9432C191179}"/>
    <cellStyle name="Percent 4 5 7 2 3" xfId="14477" xr:uid="{932D00E9-80DE-4D78-BC63-8D7A2ED64BFC}"/>
    <cellStyle name="Percent 4 5 7 2 3 2" xfId="14478" xr:uid="{411A7099-FFF0-40CC-8709-41F9A808B837}"/>
    <cellStyle name="Percent 4 5 7 2 4" xfId="14479" xr:uid="{89F4C1F4-CA9F-45AB-B076-12901AD98F16}"/>
    <cellStyle name="Percent 4 5 7 3" xfId="14480" xr:uid="{76F1D569-1423-4D57-9EC9-B04730418186}"/>
    <cellStyle name="Percent 4 5 7 3 2" xfId="14481" xr:uid="{C298FE0B-D5BB-4E60-B862-9E693FAD879E}"/>
    <cellStyle name="Percent 4 5 7 3 2 2" xfId="14482" xr:uid="{2EA8EE56-F068-4543-BCA3-E8787D9A60A9}"/>
    <cellStyle name="Percent 4 5 7 3 3" xfId="14483" xr:uid="{5FBB31EF-11B1-4B80-96BE-047C84163B3B}"/>
    <cellStyle name="Percent 4 5 7 3 3 2" xfId="14484" xr:uid="{33214A03-CABC-41B2-A8CD-5921031B48E9}"/>
    <cellStyle name="Percent 4 5 7 3 4" xfId="14485" xr:uid="{FDF1200B-1CAE-4F78-9CE5-19CE8F4E7AD6}"/>
    <cellStyle name="Percent 4 5 7 4" xfId="14486" xr:uid="{A5308D1F-6FB2-439F-9F89-0E605060F891}"/>
    <cellStyle name="Percent 4 5 7 4 2" xfId="14487" xr:uid="{2D444F22-746C-4359-980F-E881B9EC58F8}"/>
    <cellStyle name="Percent 4 5 7 4 2 2" xfId="14488" xr:uid="{E604947A-C3F3-4E74-9CD2-53880DF0842F}"/>
    <cellStyle name="Percent 4 5 7 4 3" xfId="14489" xr:uid="{5D763C28-F813-455D-A9B6-B8814B220E67}"/>
    <cellStyle name="Percent 4 5 7 4 3 2" xfId="14490" xr:uid="{42F471F4-61E1-4E52-8D94-4182B3198C1C}"/>
    <cellStyle name="Percent 4 5 7 4 4" xfId="14491" xr:uid="{34423E5F-EF6C-47B0-9AE5-DCF13F199A98}"/>
    <cellStyle name="Percent 4 5 7 4 4 2" xfId="14492" xr:uid="{29A0007D-DE6D-4D49-BC7B-0DE112BA4F5B}"/>
    <cellStyle name="Percent 4 5 7 4 5" xfId="14493" xr:uid="{1B5BFC78-B0AE-4E93-A72C-89C610E66BA4}"/>
    <cellStyle name="Percent 4 5 7 5" xfId="14494" xr:uid="{1FD0A963-06A0-4AE2-A791-4905C6C26CED}"/>
    <cellStyle name="Percent 4 5 7 5 2" xfId="14495" xr:uid="{BC4423AC-7975-4FE9-951B-7BF70D8CDD5B}"/>
    <cellStyle name="Percent 4 5 7 5 2 2" xfId="14496" xr:uid="{68B4D076-E350-4C99-92C4-2E09EA23517B}"/>
    <cellStyle name="Percent 4 5 7 5 3" xfId="14497" xr:uid="{9B0D3D72-FCC9-4459-8F88-B972105B360E}"/>
    <cellStyle name="Percent 4 5 7 5 3 2" xfId="14498" xr:uid="{6EDB31AF-C0A2-4E8B-AC83-28DBB9747DC8}"/>
    <cellStyle name="Percent 4 5 7 5 4" xfId="14499" xr:uid="{6AAFADA7-DCF3-4BE9-A032-1247301081D0}"/>
    <cellStyle name="Percent 4 5 7 6" xfId="14500" xr:uid="{5C81F60A-3C80-4EDC-AE50-4FDE1A7809E7}"/>
    <cellStyle name="Percent 4 5 7 6 2" xfId="14501" xr:uid="{26790B14-F5C4-48E8-B3E0-092CEDFB7B18}"/>
    <cellStyle name="Percent 4 5 7 7" xfId="14502" xr:uid="{9E8C80A9-58DB-4383-A21F-DE96BB234ECE}"/>
    <cellStyle name="Percent 4 5 7 7 2" xfId="14503" xr:uid="{393A01FD-9C47-4E97-A79D-74A50B65BAF6}"/>
    <cellStyle name="Percent 4 5 7 8" xfId="14504" xr:uid="{F31A0E05-6C0D-416E-B641-F977C3470A0E}"/>
    <cellStyle name="Percent 4 5 7 8 2" xfId="14505" xr:uid="{62CA7CF9-90F9-4F49-B1BF-284C67716595}"/>
    <cellStyle name="Percent 4 5 7 9" xfId="14506" xr:uid="{EAC4EA2C-35AD-45F9-BE59-8EB2BBE8DACE}"/>
    <cellStyle name="Percent 4 5 8" xfId="7701" xr:uid="{890A994C-7178-4769-A66E-FB11E12F7A36}"/>
    <cellStyle name="Percent 4 5 8 10" xfId="14508" xr:uid="{7F105241-0214-4362-9516-04D453B7619D}"/>
    <cellStyle name="Percent 4 5 8 11" xfId="14507" xr:uid="{4A8931B4-609B-4A73-B0C6-F53459B9A4AB}"/>
    <cellStyle name="Percent 4 5 8 2" xfId="14509" xr:uid="{9138022F-67AB-4F1A-9656-C2F5F8AB5780}"/>
    <cellStyle name="Percent 4 5 8 2 2" xfId="14510" xr:uid="{8BA971D3-3265-43FE-AE7A-40E67CAE96B5}"/>
    <cellStyle name="Percent 4 5 8 2 2 2" xfId="14511" xr:uid="{528631AA-09BE-469A-BE12-D400D020EA61}"/>
    <cellStyle name="Percent 4 5 8 2 3" xfId="14512" xr:uid="{EF13C316-6DC5-462E-87E7-89B8ECD32C34}"/>
    <cellStyle name="Percent 4 5 8 2 3 2" xfId="14513" xr:uid="{A9C685A5-B63A-4F76-B2C4-0F6A95C43DBD}"/>
    <cellStyle name="Percent 4 5 8 2 4" xfId="14514" xr:uid="{27893DE4-FC45-47D8-BDC3-12276417CAE9}"/>
    <cellStyle name="Percent 4 5 8 3" xfId="14515" xr:uid="{A046DB99-D6D2-45C0-87C9-C8607C082E64}"/>
    <cellStyle name="Percent 4 5 8 3 2" xfId="14516" xr:uid="{3E44AF79-97CD-4926-A70C-E0F57FEC621C}"/>
    <cellStyle name="Percent 4 5 8 3 2 2" xfId="14517" xr:uid="{96FD4E1B-5F0C-47DF-8F57-90275F7B3429}"/>
    <cellStyle name="Percent 4 5 8 3 3" xfId="14518" xr:uid="{983BFE1D-673B-4692-99CC-E10811FC00F7}"/>
    <cellStyle name="Percent 4 5 8 3 3 2" xfId="14519" xr:uid="{D44CB77B-FCFA-4EAE-8171-9E838A80FE2D}"/>
    <cellStyle name="Percent 4 5 8 3 4" xfId="14520" xr:uid="{A22BB34B-8DCB-4752-A405-C3CA0E2C0722}"/>
    <cellStyle name="Percent 4 5 8 4" xfId="14521" xr:uid="{A8605CC2-4E28-4F52-AC01-4FCFB79FAE36}"/>
    <cellStyle name="Percent 4 5 8 4 2" xfId="14522" xr:uid="{E8C71CF4-3745-46DE-9BEB-8B1A6324B0DD}"/>
    <cellStyle name="Percent 4 5 8 4 2 2" xfId="14523" xr:uid="{D3C6194F-DC97-4C7F-B40B-A3389D80080D}"/>
    <cellStyle name="Percent 4 5 8 4 3" xfId="14524" xr:uid="{965C479C-67D2-45B2-806E-A7760E221FBE}"/>
    <cellStyle name="Percent 4 5 8 4 3 2" xfId="14525" xr:uid="{28E8BE5B-9A16-4CFF-8F8D-EC68847A72C4}"/>
    <cellStyle name="Percent 4 5 8 4 4" xfId="14526" xr:uid="{F6D32007-F1A5-48DD-A97A-006AD46ECD52}"/>
    <cellStyle name="Percent 4 5 8 4 4 2" xfId="14527" xr:uid="{73D11179-DC3D-4CA9-B46E-5044EC0A2F8A}"/>
    <cellStyle name="Percent 4 5 8 4 5" xfId="14528" xr:uid="{2F364C59-1B81-4EC9-9FC1-4C3E2D6E95DB}"/>
    <cellStyle name="Percent 4 5 8 5" xfId="14529" xr:uid="{B0BCB87A-0210-4AA3-A685-59439D248CAE}"/>
    <cellStyle name="Percent 4 5 8 5 2" xfId="14530" xr:uid="{B5D58F8A-12EB-46D2-B520-91DCAD7CC3D3}"/>
    <cellStyle name="Percent 4 5 8 5 2 2" xfId="14531" xr:uid="{DFB6AAF7-DD60-485B-881A-AE45A70ACF3C}"/>
    <cellStyle name="Percent 4 5 8 5 3" xfId="14532" xr:uid="{3CC77E52-FEE2-4B5A-BAB4-4575468416CF}"/>
    <cellStyle name="Percent 4 5 8 5 3 2" xfId="14533" xr:uid="{5DD5B046-D55B-4239-A9CC-E9C5F18CCB7E}"/>
    <cellStyle name="Percent 4 5 8 5 4" xfId="14534" xr:uid="{DAD20B88-80AA-466B-A710-F6CB814662C5}"/>
    <cellStyle name="Percent 4 5 8 6" xfId="14535" xr:uid="{A311A1FF-A6E3-48DF-8F92-F07451E2D1E3}"/>
    <cellStyle name="Percent 4 5 8 6 2" xfId="14536" xr:uid="{61A869C1-088E-4404-BFE4-542FDA1E3606}"/>
    <cellStyle name="Percent 4 5 8 7" xfId="14537" xr:uid="{5E70FA61-5BC0-45D1-A700-CE00CED5D2C8}"/>
    <cellStyle name="Percent 4 5 8 7 2" xfId="14538" xr:uid="{31233067-D34B-4DBF-A047-BA85A7348442}"/>
    <cellStyle name="Percent 4 5 8 8" xfId="14539" xr:uid="{E9EC6A0F-DEC9-4AC8-920B-6766B3E215A2}"/>
    <cellStyle name="Percent 4 5 8 8 2" xfId="14540" xr:uid="{DD5A0D6E-4CAA-4B60-BDFA-9B925C043430}"/>
    <cellStyle name="Percent 4 5 8 9" xfId="14541" xr:uid="{369CDBE8-7670-4508-A723-BB8182916BC2}"/>
    <cellStyle name="Percent 4 5 9" xfId="14542" xr:uid="{4D4C282C-3BCB-40C9-A32E-54541A09ADF5}"/>
    <cellStyle name="Percent 4 5 9 2" xfId="14543" xr:uid="{A19D6C51-164D-4951-92AD-CE81EE0C03A0}"/>
    <cellStyle name="Percent 4 5 9 2 2" xfId="14544" xr:uid="{C841E6DB-FD0B-4A9F-A955-FD2BEF7E39DB}"/>
    <cellStyle name="Percent 4 5 9 3" xfId="14545" xr:uid="{7E1899F8-B3C1-4A96-B2EF-5799E01FDDBE}"/>
    <cellStyle name="Percent 4 5 9 3 2" xfId="14546" xr:uid="{0AE5B911-6114-4DC8-BC16-F3FD8A7AF8AB}"/>
    <cellStyle name="Percent 4 5 9 4" xfId="14547" xr:uid="{FA9CA954-B057-42DD-9918-4E2A70060648}"/>
    <cellStyle name="Percent 4 5 9 5" xfId="14548" xr:uid="{73B2FDBF-FF0C-4938-B846-27039E6C98B9}"/>
    <cellStyle name="Percent 4 6" xfId="5957" xr:uid="{F042EAF3-D69A-47FF-9CDA-EBC3C812F9C2}"/>
    <cellStyle name="Percent 4 6 10" xfId="14550" xr:uid="{9A53B6C3-BEF0-4A79-9BAE-2D6BE8A98974}"/>
    <cellStyle name="Percent 4 6 10 2" xfId="14551" xr:uid="{66BAF674-B4DD-4FD3-BA0E-5C4B49A8CE8F}"/>
    <cellStyle name="Percent 4 6 10 2 2" xfId="14552" xr:uid="{36CA0211-1DCC-46EB-98DF-04D3FF6AC03F}"/>
    <cellStyle name="Percent 4 6 10 3" xfId="14553" xr:uid="{C5A8E3ED-2EDC-411A-8B02-0E6DE1B40BB9}"/>
    <cellStyle name="Percent 4 6 10 3 2" xfId="14554" xr:uid="{E02C377C-2E35-4C74-9768-CF66FAD3ACB9}"/>
    <cellStyle name="Percent 4 6 10 4" xfId="14555" xr:uid="{21F555E7-CF03-4CC7-8FDD-FB6EABB6359F}"/>
    <cellStyle name="Percent 4 6 11" xfId="14556" xr:uid="{7BF2DFA7-442B-4C14-9C67-C8A6A1A9C988}"/>
    <cellStyle name="Percent 4 6 11 2" xfId="14557" xr:uid="{058655F9-0C32-4122-B5F0-0529847D72C1}"/>
    <cellStyle name="Percent 4 6 11 2 2" xfId="14558" xr:uid="{CA395CE0-FE86-488A-8A28-54156E4DA7DA}"/>
    <cellStyle name="Percent 4 6 11 3" xfId="14559" xr:uid="{EBC2C624-C774-4941-81D8-AF22044F4ACF}"/>
    <cellStyle name="Percent 4 6 11 3 2" xfId="14560" xr:uid="{29CB0732-8191-4840-B00B-02BCEC23EDFD}"/>
    <cellStyle name="Percent 4 6 11 4" xfId="14561" xr:uid="{27C332CF-03BF-4AC1-A114-67FCA3DEEDB4}"/>
    <cellStyle name="Percent 4 6 12" xfId="14562" xr:uid="{D6A0B75D-D18E-4B7D-A25D-5236C439AD1A}"/>
    <cellStyle name="Percent 4 6 12 2" xfId="14563" xr:uid="{6D163472-16CE-4C42-91B9-7E078BDB2EA7}"/>
    <cellStyle name="Percent 4 6 12 2 2" xfId="14564" xr:uid="{C3DA12A6-F941-4D95-83B9-31CD95D2B3DD}"/>
    <cellStyle name="Percent 4 6 12 3" xfId="14565" xr:uid="{C7E99DF1-DDFB-4101-BF1A-DC5AC170BE6B}"/>
    <cellStyle name="Percent 4 6 12 3 2" xfId="14566" xr:uid="{BC9B6F5F-FCF7-4F2C-B169-92DD0924C346}"/>
    <cellStyle name="Percent 4 6 12 4" xfId="14567" xr:uid="{722DFF89-6442-490A-9A7F-96904CDD6D45}"/>
    <cellStyle name="Percent 4 6 12 4 2" xfId="14568" xr:uid="{CA1B217E-9CC0-4E26-A95F-13E0BFFABD39}"/>
    <cellStyle name="Percent 4 6 12 5" xfId="14569" xr:uid="{83AF60A8-7B39-423C-9250-803A6910D40B}"/>
    <cellStyle name="Percent 4 6 13" xfId="14570" xr:uid="{B54DE923-CB70-45BB-91F4-80CD8D74DE86}"/>
    <cellStyle name="Percent 4 6 13 2" xfId="14571" xr:uid="{5C65BDBF-F4BF-4B62-B7AD-076446D0DE0C}"/>
    <cellStyle name="Percent 4 6 13 2 2" xfId="14572" xr:uid="{FFAF4ECE-4769-457A-B412-FC9E490F0E90}"/>
    <cellStyle name="Percent 4 6 13 3" xfId="14573" xr:uid="{C470A23F-E860-4AB6-8847-2B59CB80552D}"/>
    <cellStyle name="Percent 4 6 13 3 2" xfId="14574" xr:uid="{A7A0DF2B-4B8D-496D-8B25-7B85D138BAA1}"/>
    <cellStyle name="Percent 4 6 13 4" xfId="14575" xr:uid="{790C0507-DBB4-4027-957B-734348771A49}"/>
    <cellStyle name="Percent 4 6 14" xfId="14576" xr:uid="{E256F3BE-619A-41DA-A05F-372EEF8D316A}"/>
    <cellStyle name="Percent 4 6 14 2" xfId="14577" xr:uid="{77B1D909-E777-4B01-89B7-C2A6257BC2E2}"/>
    <cellStyle name="Percent 4 6 15" xfId="14578" xr:uid="{CA2F7AE5-56B6-408D-8358-35DAC4FCB16D}"/>
    <cellStyle name="Percent 4 6 15 2" xfId="14579" xr:uid="{08221B5F-21F4-49F7-94D3-117FC1232A30}"/>
    <cellStyle name="Percent 4 6 16" xfId="14580" xr:uid="{A7449FBD-D28C-465F-8239-1E212A8B0AD1}"/>
    <cellStyle name="Percent 4 6 16 2" xfId="14581" xr:uid="{7973D8B0-9928-4150-AA19-CC11C98EFBD5}"/>
    <cellStyle name="Percent 4 6 17" xfId="14582" xr:uid="{79223FDD-8C1C-4AF9-A73B-62CE8DD2EC39}"/>
    <cellStyle name="Percent 4 6 18" xfId="14583" xr:uid="{8077BFBF-B90A-4467-8B64-4721C40EF312}"/>
    <cellStyle name="Percent 4 6 19" xfId="14549" xr:uid="{F9EA1213-EF47-4847-80D5-5F3FD10B79BC}"/>
    <cellStyle name="Percent 4 6 2" xfId="7702" xr:uid="{1E857F38-2DFD-4A51-86BE-828EEB411B67}"/>
    <cellStyle name="Percent 4 6 2 10" xfId="14585" xr:uid="{2B83B35A-D788-4E4B-B5E3-ACDBCE5B9894}"/>
    <cellStyle name="Percent 4 6 2 11" xfId="14584" xr:uid="{7D941D9A-E172-45BC-ADA7-C57A47971827}"/>
    <cellStyle name="Percent 4 6 2 2" xfId="14586" xr:uid="{0F77F2CD-70D4-4A04-82AB-22512D154120}"/>
    <cellStyle name="Percent 4 6 2 2 2" xfId="14587" xr:uid="{01820A3E-9998-45A8-8224-5A4380BB6005}"/>
    <cellStyle name="Percent 4 6 2 2 2 2" xfId="14588" xr:uid="{EAE12C9E-78AC-4E62-8DCF-AB86D6C33638}"/>
    <cellStyle name="Percent 4 6 2 2 3" xfId="14589" xr:uid="{905FA44D-D90C-4D30-A135-B6D151A0BD2C}"/>
    <cellStyle name="Percent 4 6 2 2 3 2" xfId="14590" xr:uid="{95671DCA-482F-4B67-9546-10C125FE7720}"/>
    <cellStyle name="Percent 4 6 2 2 4" xfId="14591" xr:uid="{8243793B-F76F-4D56-8CFB-9D7623E4C680}"/>
    <cellStyle name="Percent 4 6 2 3" xfId="14592" xr:uid="{56B2C420-A13E-4AB2-BCD6-6D8AB319E1FD}"/>
    <cellStyle name="Percent 4 6 2 3 2" xfId="14593" xr:uid="{AFB48E2F-E0E4-4475-8F1F-00B292FE3C23}"/>
    <cellStyle name="Percent 4 6 2 3 2 2" xfId="14594" xr:uid="{26398B48-1E1A-4B65-A8A9-3052DAA96FD3}"/>
    <cellStyle name="Percent 4 6 2 3 3" xfId="14595" xr:uid="{75E4C23F-4CC5-4CC9-9A2A-9D278A403675}"/>
    <cellStyle name="Percent 4 6 2 3 3 2" xfId="14596" xr:uid="{9EB4F055-ACFD-43A8-B4A6-89C0E8249379}"/>
    <cellStyle name="Percent 4 6 2 3 4" xfId="14597" xr:uid="{EF52CC33-0A8E-4C99-B63B-0611670C0C3B}"/>
    <cellStyle name="Percent 4 6 2 4" xfId="14598" xr:uid="{FEE9C3D4-4973-4FA0-AD79-68C3B31D8D39}"/>
    <cellStyle name="Percent 4 6 2 4 2" xfId="14599" xr:uid="{BA9C0B5F-7C4D-4562-B830-EDDCC9918C11}"/>
    <cellStyle name="Percent 4 6 2 4 2 2" xfId="14600" xr:uid="{6588345A-F6FB-40AF-ACD3-9F6F81613220}"/>
    <cellStyle name="Percent 4 6 2 4 3" xfId="14601" xr:uid="{072E4FE5-35FB-41B8-992C-32FFE55916AE}"/>
    <cellStyle name="Percent 4 6 2 4 3 2" xfId="14602" xr:uid="{CFD21456-4973-455B-AAD7-C4F42050C6EB}"/>
    <cellStyle name="Percent 4 6 2 4 4" xfId="14603" xr:uid="{49F04E96-D8C1-4178-A24C-9CD716C898BE}"/>
    <cellStyle name="Percent 4 6 2 4 4 2" xfId="14604" xr:uid="{F316D4CF-162D-425C-9A6E-8EBA68656FA6}"/>
    <cellStyle name="Percent 4 6 2 4 5" xfId="14605" xr:uid="{833BFBF3-6ECE-4FD2-B266-AD19C09B3177}"/>
    <cellStyle name="Percent 4 6 2 5" xfId="14606" xr:uid="{5C107F85-5321-43DD-96CF-42472FA863BB}"/>
    <cellStyle name="Percent 4 6 2 5 2" xfId="14607" xr:uid="{A55477D2-1EE7-44C7-9EA8-BE59A3F224B8}"/>
    <cellStyle name="Percent 4 6 2 5 2 2" xfId="14608" xr:uid="{568E4BF3-3C5B-44B4-8996-D58A6EEB8570}"/>
    <cellStyle name="Percent 4 6 2 5 3" xfId="14609" xr:uid="{F1960159-7978-48AD-8776-3424F5FEF115}"/>
    <cellStyle name="Percent 4 6 2 5 3 2" xfId="14610" xr:uid="{552ACA3F-41B0-43FF-AB9C-4C8449EC831B}"/>
    <cellStyle name="Percent 4 6 2 5 4" xfId="14611" xr:uid="{D8A441CC-6088-4796-B4BD-9D7290383E1E}"/>
    <cellStyle name="Percent 4 6 2 6" xfId="14612" xr:uid="{5D694C2E-0A05-4E0E-A5C0-0ABDBEB02CD9}"/>
    <cellStyle name="Percent 4 6 2 6 2" xfId="14613" xr:uid="{A62CF92F-630E-40F3-B539-3EB3E82E35E9}"/>
    <cellStyle name="Percent 4 6 2 7" xfId="14614" xr:uid="{CE184BD0-91C2-4918-99A2-2C412332DB09}"/>
    <cellStyle name="Percent 4 6 2 7 2" xfId="14615" xr:uid="{9DCDA8A0-D480-47B5-966A-B95985638833}"/>
    <cellStyle name="Percent 4 6 2 8" xfId="14616" xr:uid="{982894B2-5F25-4B17-AE0B-03C8FA651F79}"/>
    <cellStyle name="Percent 4 6 2 8 2" xfId="14617" xr:uid="{EEBF2124-9D02-459A-8D68-7C7487EEFB68}"/>
    <cellStyle name="Percent 4 6 2 9" xfId="14618" xr:uid="{17716E29-36DB-4328-932E-1423E9ECB52E}"/>
    <cellStyle name="Percent 4 6 3" xfId="7703" xr:uid="{CA0E09ED-9F51-4B26-B7D9-F586F7AA6AFB}"/>
    <cellStyle name="Percent 4 6 3 10" xfId="14620" xr:uid="{859E9DF3-61EE-4301-85D8-07A29A1A5F2D}"/>
    <cellStyle name="Percent 4 6 3 11" xfId="14619" xr:uid="{358EC248-6971-42E1-8A81-5BD9C97388A4}"/>
    <cellStyle name="Percent 4 6 3 2" xfId="14621" xr:uid="{86C2DB1E-7A05-440D-AF47-7D93201CED1E}"/>
    <cellStyle name="Percent 4 6 3 2 2" xfId="14622" xr:uid="{3BBD6930-6129-4515-818C-7C7995CA16B3}"/>
    <cellStyle name="Percent 4 6 3 2 2 2" xfId="14623" xr:uid="{70CCE3BE-3A5C-4100-92AA-A9D22140ECB1}"/>
    <cellStyle name="Percent 4 6 3 2 3" xfId="14624" xr:uid="{51D5FE40-558C-4283-A554-043D76CAB87F}"/>
    <cellStyle name="Percent 4 6 3 2 3 2" xfId="14625" xr:uid="{8E97DB44-AEB9-4F74-9500-D695F915D93A}"/>
    <cellStyle name="Percent 4 6 3 2 4" xfId="14626" xr:uid="{4FCC47DB-A698-4F98-84B4-C86B2BEBFA3F}"/>
    <cellStyle name="Percent 4 6 3 3" xfId="14627" xr:uid="{5AE1554F-0159-4B04-9F67-B814D34D9A76}"/>
    <cellStyle name="Percent 4 6 3 3 2" xfId="14628" xr:uid="{86648B12-CD4B-4B98-AE71-FD20765518A4}"/>
    <cellStyle name="Percent 4 6 3 3 2 2" xfId="14629" xr:uid="{869FCB82-33DB-47D0-99C3-C6A49A06943B}"/>
    <cellStyle name="Percent 4 6 3 3 3" xfId="14630" xr:uid="{55F345EB-7337-46E3-B194-65CB42A0906A}"/>
    <cellStyle name="Percent 4 6 3 3 3 2" xfId="14631" xr:uid="{E51F3940-2905-438B-BDA4-5BA42B6B1347}"/>
    <cellStyle name="Percent 4 6 3 3 4" xfId="14632" xr:uid="{AA61CE7A-03BD-4233-93E7-D962CBCF2A7D}"/>
    <cellStyle name="Percent 4 6 3 4" xfId="14633" xr:uid="{11AE7496-FCC6-4AD5-B444-E75B903580A1}"/>
    <cellStyle name="Percent 4 6 3 4 2" xfId="14634" xr:uid="{548E8811-CC01-489A-9242-D266C033DC2A}"/>
    <cellStyle name="Percent 4 6 3 4 2 2" xfId="14635" xr:uid="{9184FC8C-FDC7-4EC9-8014-2FB4971B7A03}"/>
    <cellStyle name="Percent 4 6 3 4 3" xfId="14636" xr:uid="{5447620C-6657-4BF3-B428-87F3003AEB0B}"/>
    <cellStyle name="Percent 4 6 3 4 3 2" xfId="14637" xr:uid="{902CAE0F-0C00-4CA9-BFBC-114048E7D759}"/>
    <cellStyle name="Percent 4 6 3 4 4" xfId="14638" xr:uid="{8C038C7F-4448-4977-81FB-424B3038EA15}"/>
    <cellStyle name="Percent 4 6 3 4 4 2" xfId="14639" xr:uid="{325A13F8-1889-48D2-A829-2CEAE20F9075}"/>
    <cellStyle name="Percent 4 6 3 4 5" xfId="14640" xr:uid="{96EF5A0C-D8CD-421F-B3A7-6FCB5974FDD8}"/>
    <cellStyle name="Percent 4 6 3 5" xfId="14641" xr:uid="{B2ED9ECC-8D13-4A07-82E9-E3709F4E1A12}"/>
    <cellStyle name="Percent 4 6 3 5 2" xfId="14642" xr:uid="{C064FC49-2106-440C-8E89-A1926281991D}"/>
    <cellStyle name="Percent 4 6 3 5 2 2" xfId="14643" xr:uid="{90ABD4F2-CDFE-4B79-95CF-6153F13B6B20}"/>
    <cellStyle name="Percent 4 6 3 5 3" xfId="14644" xr:uid="{2F4B3518-81B3-4C0A-86BA-BE9E83D2ACCE}"/>
    <cellStyle name="Percent 4 6 3 5 3 2" xfId="14645" xr:uid="{58A0A5BD-1377-4C02-848D-B0D8B55AF774}"/>
    <cellStyle name="Percent 4 6 3 5 4" xfId="14646" xr:uid="{0D1A2394-92D6-4863-9D14-8B418DA23DB1}"/>
    <cellStyle name="Percent 4 6 3 6" xfId="14647" xr:uid="{597F2999-CACE-48EE-B6F3-6E8CC9E18B17}"/>
    <cellStyle name="Percent 4 6 3 6 2" xfId="14648" xr:uid="{210D6473-00CB-42CB-89EA-15206933FD07}"/>
    <cellStyle name="Percent 4 6 3 7" xfId="14649" xr:uid="{CBCED876-B81C-478A-9988-A72CF6F26093}"/>
    <cellStyle name="Percent 4 6 3 7 2" xfId="14650" xr:uid="{77D9AE0B-2981-4DC9-BA74-103E377F7290}"/>
    <cellStyle name="Percent 4 6 3 8" xfId="14651" xr:uid="{43DA2BCA-B90A-4F9B-BF54-9FBBE37E990C}"/>
    <cellStyle name="Percent 4 6 3 8 2" xfId="14652" xr:uid="{1260F9FA-E9FB-4EE3-BDC6-F2C001E51EAD}"/>
    <cellStyle name="Percent 4 6 3 9" xfId="14653" xr:uid="{F6C9FB18-3195-4D28-A0F5-FB9434CBDE93}"/>
    <cellStyle name="Percent 4 6 4" xfId="7704" xr:uid="{9686A506-2E52-49CB-9CB1-863EAE8875D9}"/>
    <cellStyle name="Percent 4 6 4 10" xfId="14655" xr:uid="{03379472-A0DF-4A1C-9F5F-DA97D8CA98A6}"/>
    <cellStyle name="Percent 4 6 4 11" xfId="14654" xr:uid="{39EAA4C3-D398-46E5-9C1B-ECA225636854}"/>
    <cellStyle name="Percent 4 6 4 2" xfId="14656" xr:uid="{B16AACA3-5BA1-4F56-981E-838765E373E1}"/>
    <cellStyle name="Percent 4 6 4 2 2" xfId="14657" xr:uid="{36295A73-05C7-4B08-AC3A-7EF169CF5B89}"/>
    <cellStyle name="Percent 4 6 4 2 2 2" xfId="14658" xr:uid="{0E873034-4ED7-412D-847C-ED566D80EF00}"/>
    <cellStyle name="Percent 4 6 4 2 3" xfId="14659" xr:uid="{82BC6929-477D-4591-88EC-0DD2D39313EA}"/>
    <cellStyle name="Percent 4 6 4 2 3 2" xfId="14660" xr:uid="{551F8A6F-2000-4447-8E5A-08534A0F8690}"/>
    <cellStyle name="Percent 4 6 4 2 4" xfId="14661" xr:uid="{A7B34EC7-9CD4-4B76-B9E0-532DC05EF5FA}"/>
    <cellStyle name="Percent 4 6 4 3" xfId="14662" xr:uid="{9EFA7FEB-311D-4656-A1FD-EEB63D78A113}"/>
    <cellStyle name="Percent 4 6 4 3 2" xfId="14663" xr:uid="{3DC8404D-E925-4125-8C88-6F097178083C}"/>
    <cellStyle name="Percent 4 6 4 3 2 2" xfId="14664" xr:uid="{0E8E934A-CB22-44F7-9F09-90BFF9AF9764}"/>
    <cellStyle name="Percent 4 6 4 3 3" xfId="14665" xr:uid="{ED0D081D-6237-4388-8A4A-05E9B30D890E}"/>
    <cellStyle name="Percent 4 6 4 3 3 2" xfId="14666" xr:uid="{46193B45-5197-40A2-BD5C-28D45A66799C}"/>
    <cellStyle name="Percent 4 6 4 3 4" xfId="14667" xr:uid="{BF4469E1-8E68-4CC8-BFC0-BE0A1DD65334}"/>
    <cellStyle name="Percent 4 6 4 4" xfId="14668" xr:uid="{0D271766-5923-473A-9133-F47AB086D9AD}"/>
    <cellStyle name="Percent 4 6 4 4 2" xfId="14669" xr:uid="{A45165E4-829E-4818-B4B9-113C7124BF87}"/>
    <cellStyle name="Percent 4 6 4 4 2 2" xfId="14670" xr:uid="{F88FC739-E5E8-47A3-9FC9-82524D5EF092}"/>
    <cellStyle name="Percent 4 6 4 4 3" xfId="14671" xr:uid="{3E0C0393-ADFA-478B-B0D4-9EC38E6583C4}"/>
    <cellStyle name="Percent 4 6 4 4 3 2" xfId="14672" xr:uid="{841161BD-39C6-4EE5-9959-79FB5B77E802}"/>
    <cellStyle name="Percent 4 6 4 4 4" xfId="14673" xr:uid="{C2E31D97-B8E9-46CC-A874-69752AE0B154}"/>
    <cellStyle name="Percent 4 6 4 4 4 2" xfId="14674" xr:uid="{F8A47CFA-CD95-4BA5-ADF1-AE6EAA955A10}"/>
    <cellStyle name="Percent 4 6 4 4 5" xfId="14675" xr:uid="{2B168684-2ADD-46DA-86F3-48906817CE07}"/>
    <cellStyle name="Percent 4 6 4 5" xfId="14676" xr:uid="{D6D9EB0A-C741-48C7-B5D5-B567EB3351DD}"/>
    <cellStyle name="Percent 4 6 4 5 2" xfId="14677" xr:uid="{0106ED0A-E8C0-4D7D-9EB3-32CD50C19643}"/>
    <cellStyle name="Percent 4 6 4 5 2 2" xfId="14678" xr:uid="{CD29B1E1-F375-4B8F-A06E-6EFC1EE15FF7}"/>
    <cellStyle name="Percent 4 6 4 5 3" xfId="14679" xr:uid="{DE6B805C-3FE8-49CB-8833-7043BC8D9E1F}"/>
    <cellStyle name="Percent 4 6 4 5 3 2" xfId="14680" xr:uid="{79A6D9B4-CD4F-4214-BF0C-BF35FADCCD67}"/>
    <cellStyle name="Percent 4 6 4 5 4" xfId="14681" xr:uid="{9A13A12D-2425-4BF9-805B-7AA790C82244}"/>
    <cellStyle name="Percent 4 6 4 6" xfId="14682" xr:uid="{0FB53F1E-F431-4490-922E-5803DCE6FBD1}"/>
    <cellStyle name="Percent 4 6 4 6 2" xfId="14683" xr:uid="{E797341A-ED3E-4E1F-8DC7-050E80178CCC}"/>
    <cellStyle name="Percent 4 6 4 7" xfId="14684" xr:uid="{F281E842-8226-42C0-B400-4F2DC58CB246}"/>
    <cellStyle name="Percent 4 6 4 7 2" xfId="14685" xr:uid="{96815F3C-E972-484D-831D-4E2A79742D1B}"/>
    <cellStyle name="Percent 4 6 4 8" xfId="14686" xr:uid="{52A20812-9D60-4B47-82E5-F3EC43428E22}"/>
    <cellStyle name="Percent 4 6 4 8 2" xfId="14687" xr:uid="{94829065-3268-4830-B62E-8B3C409014B7}"/>
    <cellStyle name="Percent 4 6 4 9" xfId="14688" xr:uid="{0E450EE5-694D-4B17-A635-4AE87ACB45E0}"/>
    <cellStyle name="Percent 4 6 5" xfId="7705" xr:uid="{E6EF8E92-84FE-4042-90B5-BCB4DBC8EBB5}"/>
    <cellStyle name="Percent 4 6 5 10" xfId="14690" xr:uid="{D9428BA2-7C5F-41EE-82F0-9C3320F5BFA6}"/>
    <cellStyle name="Percent 4 6 5 11" xfId="14689" xr:uid="{B1D66377-08EF-4CB0-8BCD-CFE166B3D7A6}"/>
    <cellStyle name="Percent 4 6 5 2" xfId="14691" xr:uid="{FD689EF8-B00D-4EBA-BE22-5BF9646EF06A}"/>
    <cellStyle name="Percent 4 6 5 2 2" xfId="14692" xr:uid="{489913CD-5AF1-40AE-AFB2-47F4BADCB964}"/>
    <cellStyle name="Percent 4 6 5 2 2 2" xfId="14693" xr:uid="{5370CE0B-F24A-4E8D-B68C-E9CEACA84599}"/>
    <cellStyle name="Percent 4 6 5 2 3" xfId="14694" xr:uid="{5A29BC09-2215-4538-9674-8451244F970D}"/>
    <cellStyle name="Percent 4 6 5 2 3 2" xfId="14695" xr:uid="{89966C9F-810C-4D9D-8BDE-C7711BF00610}"/>
    <cellStyle name="Percent 4 6 5 2 4" xfId="14696" xr:uid="{2B152403-7AC5-4E82-8069-6524CA567C0F}"/>
    <cellStyle name="Percent 4 6 5 3" xfId="14697" xr:uid="{0C3192E7-2B17-45E9-A0CD-61518C9A692A}"/>
    <cellStyle name="Percent 4 6 5 3 2" xfId="14698" xr:uid="{5607AD11-9B25-49B8-9BE0-5AB3DA833FD8}"/>
    <cellStyle name="Percent 4 6 5 3 2 2" xfId="14699" xr:uid="{7C000B7F-BB00-4297-AB67-CDFA9D742A03}"/>
    <cellStyle name="Percent 4 6 5 3 3" xfId="14700" xr:uid="{ADFA1180-F20C-44C0-A53B-F4F4956BFA01}"/>
    <cellStyle name="Percent 4 6 5 3 3 2" xfId="14701" xr:uid="{749B1A90-EF7C-4ED8-887E-3C47BC8EE34D}"/>
    <cellStyle name="Percent 4 6 5 3 4" xfId="14702" xr:uid="{031FF539-6A41-4A6E-9FC8-724B37A980E6}"/>
    <cellStyle name="Percent 4 6 5 4" xfId="14703" xr:uid="{61561C26-859B-4B49-8D65-80F9262C3668}"/>
    <cellStyle name="Percent 4 6 5 4 2" xfId="14704" xr:uid="{40CBCDFA-6C8B-4B96-9E2B-F34DFE989A27}"/>
    <cellStyle name="Percent 4 6 5 4 2 2" xfId="14705" xr:uid="{B860A1E5-0FAE-468A-BDCC-25319C443818}"/>
    <cellStyle name="Percent 4 6 5 4 3" xfId="14706" xr:uid="{9EADC45F-C152-40D7-8E86-5B17DF6DC0A2}"/>
    <cellStyle name="Percent 4 6 5 4 3 2" xfId="14707" xr:uid="{8579830D-289C-48FB-87D3-8367BCE0023D}"/>
    <cellStyle name="Percent 4 6 5 4 4" xfId="14708" xr:uid="{DB9441DB-9EF6-45BB-BD6F-D24F07BEEDE5}"/>
    <cellStyle name="Percent 4 6 5 4 4 2" xfId="14709" xr:uid="{533E09BE-861B-4256-BEE8-DF795B178032}"/>
    <cellStyle name="Percent 4 6 5 4 5" xfId="14710" xr:uid="{C8D50880-C7AC-41CC-80DC-22F9C6C6518B}"/>
    <cellStyle name="Percent 4 6 5 5" xfId="14711" xr:uid="{B69D2D40-BD79-4A77-B547-25678A50EB8A}"/>
    <cellStyle name="Percent 4 6 5 5 2" xfId="14712" xr:uid="{1E752309-AE93-4921-81B1-A3BA00A3A936}"/>
    <cellStyle name="Percent 4 6 5 5 2 2" xfId="14713" xr:uid="{3DFDE989-6766-408A-82C3-AE59A61F1462}"/>
    <cellStyle name="Percent 4 6 5 5 3" xfId="14714" xr:uid="{37611708-C642-4588-AAA7-A1CD66179475}"/>
    <cellStyle name="Percent 4 6 5 5 3 2" xfId="14715" xr:uid="{3CDD7C12-C830-410E-81F1-8387D1F37345}"/>
    <cellStyle name="Percent 4 6 5 5 4" xfId="14716" xr:uid="{36BA0FBE-EA34-4DAA-8B0E-13BC6FC28FB6}"/>
    <cellStyle name="Percent 4 6 5 6" xfId="14717" xr:uid="{A65D706A-2AD6-4EBB-A14B-A9ADF1B3F600}"/>
    <cellStyle name="Percent 4 6 5 6 2" xfId="14718" xr:uid="{5BC0BC63-76A9-421A-8FCA-50E74A7241D7}"/>
    <cellStyle name="Percent 4 6 5 7" xfId="14719" xr:uid="{2669E907-031A-4683-BAFB-9EF3BDF9514C}"/>
    <cellStyle name="Percent 4 6 5 7 2" xfId="14720" xr:uid="{1EAE74F5-D752-4918-80A1-74C6A6F3F815}"/>
    <cellStyle name="Percent 4 6 5 8" xfId="14721" xr:uid="{F4FFC0E2-574D-4ABC-8D9B-8C0BBE4419B8}"/>
    <cellStyle name="Percent 4 6 5 8 2" xfId="14722" xr:uid="{F2F630D7-00AC-4453-A7E6-3C0F99474617}"/>
    <cellStyle name="Percent 4 6 5 9" xfId="14723" xr:uid="{1208A7C3-754E-4DD0-83FC-955C05A84CEC}"/>
    <cellStyle name="Percent 4 6 6" xfId="7706" xr:uid="{9A201DF6-CD31-4D80-9EAB-EE1A92D2E232}"/>
    <cellStyle name="Percent 4 6 6 10" xfId="14725" xr:uid="{CAE0AEC3-0AD2-4C8A-A1E0-D8721231E53A}"/>
    <cellStyle name="Percent 4 6 6 11" xfId="14724" xr:uid="{4B466495-B00A-4B42-AD23-4064D63313D9}"/>
    <cellStyle name="Percent 4 6 6 2" xfId="14726" xr:uid="{2640A134-B32E-452F-A98B-0134479232D0}"/>
    <cellStyle name="Percent 4 6 6 2 2" xfId="14727" xr:uid="{E8E9CB52-17BE-43CA-B3FC-2FAE109CBB36}"/>
    <cellStyle name="Percent 4 6 6 2 2 2" xfId="14728" xr:uid="{DF02FF1D-EF40-467E-8899-7D0A4CBF4CE9}"/>
    <cellStyle name="Percent 4 6 6 2 3" xfId="14729" xr:uid="{6039658E-2C46-4953-B102-01C95DFDEA24}"/>
    <cellStyle name="Percent 4 6 6 2 3 2" xfId="14730" xr:uid="{036AD316-4BED-4E61-9535-C7DB16F83515}"/>
    <cellStyle name="Percent 4 6 6 2 4" xfId="14731" xr:uid="{135B0ABF-C7F7-42B2-A666-28CD9A5568C6}"/>
    <cellStyle name="Percent 4 6 6 3" xfId="14732" xr:uid="{10E70731-9531-4435-ADAC-D28CF6E827D5}"/>
    <cellStyle name="Percent 4 6 6 3 2" xfId="14733" xr:uid="{6D3E2B23-D029-44B8-978D-BA01E12CF6C6}"/>
    <cellStyle name="Percent 4 6 6 3 2 2" xfId="14734" xr:uid="{C2A3BE21-42B6-4DEA-A47B-019EAE74987C}"/>
    <cellStyle name="Percent 4 6 6 3 3" xfId="14735" xr:uid="{280E6061-D64D-449F-A4D9-AC2F46B57200}"/>
    <cellStyle name="Percent 4 6 6 3 3 2" xfId="14736" xr:uid="{8DC98F90-3200-4270-9F1F-5434A541ED20}"/>
    <cellStyle name="Percent 4 6 6 3 4" xfId="14737" xr:uid="{56D7EC2D-A58C-45F3-A0D0-4578BD3C7369}"/>
    <cellStyle name="Percent 4 6 6 4" xfId="14738" xr:uid="{C916E75D-37B0-45AA-A1DE-433A07697661}"/>
    <cellStyle name="Percent 4 6 6 4 2" xfId="14739" xr:uid="{05EAAFED-B63D-475E-B328-B59C7E6AB487}"/>
    <cellStyle name="Percent 4 6 6 4 2 2" xfId="14740" xr:uid="{ADF681A7-A291-4C67-969F-3295DCC3E470}"/>
    <cellStyle name="Percent 4 6 6 4 3" xfId="14741" xr:uid="{8FE9AD5E-4147-4671-936B-C10D23209805}"/>
    <cellStyle name="Percent 4 6 6 4 3 2" xfId="14742" xr:uid="{7649B5A1-2DE1-4CA5-BAC5-CCE563792D09}"/>
    <cellStyle name="Percent 4 6 6 4 4" xfId="14743" xr:uid="{0A8F7EC1-13E6-4219-AB6A-36C913205D4F}"/>
    <cellStyle name="Percent 4 6 6 4 4 2" xfId="14744" xr:uid="{35C3EBB6-1BE2-42F4-92DA-EF093BCD447C}"/>
    <cellStyle name="Percent 4 6 6 4 5" xfId="14745" xr:uid="{243DF8C8-5B86-4896-9E29-5283F428E522}"/>
    <cellStyle name="Percent 4 6 6 5" xfId="14746" xr:uid="{70DEB7FE-C69A-46B0-8927-897CCA84639C}"/>
    <cellStyle name="Percent 4 6 6 5 2" xfId="14747" xr:uid="{01D7DF8F-99A1-4EB6-8675-056F255C3A24}"/>
    <cellStyle name="Percent 4 6 6 5 2 2" xfId="14748" xr:uid="{BD1C20F2-8D18-42F6-8FA4-C33B1CC70484}"/>
    <cellStyle name="Percent 4 6 6 5 3" xfId="14749" xr:uid="{6E43B64C-5EFC-4EC4-8A41-17B1DD5D5434}"/>
    <cellStyle name="Percent 4 6 6 5 3 2" xfId="14750" xr:uid="{83DC3D1D-84FF-47F2-85BD-2F84FCA8D816}"/>
    <cellStyle name="Percent 4 6 6 5 4" xfId="14751" xr:uid="{74A6E96B-B379-4A85-9185-3A1BB90F7166}"/>
    <cellStyle name="Percent 4 6 6 6" xfId="14752" xr:uid="{2E68235A-737C-4C26-AB06-D2E6D4797756}"/>
    <cellStyle name="Percent 4 6 6 6 2" xfId="14753" xr:uid="{8378FBE2-422D-4201-8F77-6B7484107448}"/>
    <cellStyle name="Percent 4 6 6 7" xfId="14754" xr:uid="{96C89DAE-C4D6-4804-80B9-DDE630FA5624}"/>
    <cellStyle name="Percent 4 6 6 7 2" xfId="14755" xr:uid="{402E11D5-97CE-48F6-B1E9-FACFF8F2532E}"/>
    <cellStyle name="Percent 4 6 6 8" xfId="14756" xr:uid="{62006DEB-0989-4C73-B740-152C7CA5D925}"/>
    <cellStyle name="Percent 4 6 6 8 2" xfId="14757" xr:uid="{FB098692-422F-4939-8733-FA889F1588D3}"/>
    <cellStyle name="Percent 4 6 6 9" xfId="14758" xr:uid="{44073073-CB23-4142-9F24-CF0D96C449BE}"/>
    <cellStyle name="Percent 4 6 7" xfId="7707" xr:uid="{D2316330-A422-4EDA-9BD5-92AF38EB823B}"/>
    <cellStyle name="Percent 4 6 7 10" xfId="14760" xr:uid="{7FF68DD1-841B-4FE5-9DEE-224F24733B5F}"/>
    <cellStyle name="Percent 4 6 7 11" xfId="14759" xr:uid="{AAA2A246-F2F8-4F31-ABC4-01F47D024760}"/>
    <cellStyle name="Percent 4 6 7 2" xfId="14761" xr:uid="{0D6AD0DA-9D05-473A-8256-AFA1ED95B5CF}"/>
    <cellStyle name="Percent 4 6 7 2 2" xfId="14762" xr:uid="{7929950B-532F-406A-B0F3-437E2F0EFFED}"/>
    <cellStyle name="Percent 4 6 7 2 2 2" xfId="14763" xr:uid="{E40D9338-46BC-49BD-B053-826DBE355DF9}"/>
    <cellStyle name="Percent 4 6 7 2 3" xfId="14764" xr:uid="{0DCA90AD-948E-44DF-AFDE-C1A1DCC7F6B5}"/>
    <cellStyle name="Percent 4 6 7 2 3 2" xfId="14765" xr:uid="{48416E25-DBB0-4FA1-AA24-6054939C5F68}"/>
    <cellStyle name="Percent 4 6 7 2 4" xfId="14766" xr:uid="{0B9FEC2A-C3ED-4817-BAAB-0BFF7959EB1A}"/>
    <cellStyle name="Percent 4 6 7 3" xfId="14767" xr:uid="{CABDC805-51FD-4F8E-94E7-A5CAF6163696}"/>
    <cellStyle name="Percent 4 6 7 3 2" xfId="14768" xr:uid="{59F8377E-3E13-44EF-B1E9-7E79AE9A60FC}"/>
    <cellStyle name="Percent 4 6 7 3 2 2" xfId="14769" xr:uid="{EA25AEA0-D357-4E79-BFE9-C52A3A9F7F99}"/>
    <cellStyle name="Percent 4 6 7 3 3" xfId="14770" xr:uid="{E29F9D14-6C6D-4E6D-962A-BBF940D678DA}"/>
    <cellStyle name="Percent 4 6 7 3 3 2" xfId="14771" xr:uid="{8EB6C0BD-E781-4881-9161-C025017729F3}"/>
    <cellStyle name="Percent 4 6 7 3 4" xfId="14772" xr:uid="{0387187D-CA73-4877-8AB3-D30EE7ADB602}"/>
    <cellStyle name="Percent 4 6 7 4" xfId="14773" xr:uid="{5CB9C8E7-DF96-4214-BC0D-E14271452355}"/>
    <cellStyle name="Percent 4 6 7 4 2" xfId="14774" xr:uid="{8D943AC6-23D6-4933-BDDF-E5B256796FF1}"/>
    <cellStyle name="Percent 4 6 7 4 2 2" xfId="14775" xr:uid="{E1CDDA12-80A6-4C75-8B91-E3F303BBD85B}"/>
    <cellStyle name="Percent 4 6 7 4 3" xfId="14776" xr:uid="{F9AB2BAF-0FC5-4350-B981-F4680F5291CF}"/>
    <cellStyle name="Percent 4 6 7 4 3 2" xfId="14777" xr:uid="{3830C45D-EF87-492D-9021-CC9590826680}"/>
    <cellStyle name="Percent 4 6 7 4 4" xfId="14778" xr:uid="{254A64ED-020F-4180-A7D5-A20FE7E09413}"/>
    <cellStyle name="Percent 4 6 7 4 4 2" xfId="14779" xr:uid="{12E2BDBD-D14D-4565-B585-71169CEB3456}"/>
    <cellStyle name="Percent 4 6 7 4 5" xfId="14780" xr:uid="{F54DFE00-D60E-43E9-B6B7-9531E101AEB6}"/>
    <cellStyle name="Percent 4 6 7 5" xfId="14781" xr:uid="{B1C39899-48B4-4880-9F1F-96F831CDB2BD}"/>
    <cellStyle name="Percent 4 6 7 5 2" xfId="14782" xr:uid="{453B7FEF-7AB7-4160-972F-97D9C2A00B89}"/>
    <cellStyle name="Percent 4 6 7 5 2 2" xfId="14783" xr:uid="{07DDA8DF-4267-41BD-8445-B44BA12EB208}"/>
    <cellStyle name="Percent 4 6 7 5 3" xfId="14784" xr:uid="{48DE5B80-ABFC-466C-AD4F-F7D49E269D07}"/>
    <cellStyle name="Percent 4 6 7 5 3 2" xfId="14785" xr:uid="{24D32BAC-F49F-4B13-839F-3F93C714C9F3}"/>
    <cellStyle name="Percent 4 6 7 5 4" xfId="14786" xr:uid="{4C6DC858-3257-44D5-ADC7-25F07F84A6A3}"/>
    <cellStyle name="Percent 4 6 7 6" xfId="14787" xr:uid="{4C04793D-E5F9-4AD2-862F-8ADE4E6480B7}"/>
    <cellStyle name="Percent 4 6 7 6 2" xfId="14788" xr:uid="{682D7F86-0D96-4271-9982-5066476F201A}"/>
    <cellStyle name="Percent 4 6 7 7" xfId="14789" xr:uid="{8B0D2382-8783-421E-BD9E-8132DA1D5A5F}"/>
    <cellStyle name="Percent 4 6 7 7 2" xfId="14790" xr:uid="{0DB8603F-3581-41D4-97AD-F9E48274A774}"/>
    <cellStyle name="Percent 4 6 7 8" xfId="14791" xr:uid="{5E7BB9B6-FF65-402D-8A3B-4D7E657C42B8}"/>
    <cellStyle name="Percent 4 6 7 8 2" xfId="14792" xr:uid="{FAA6FF2E-7833-42EE-8112-A442CE1AB4AF}"/>
    <cellStyle name="Percent 4 6 7 9" xfId="14793" xr:uid="{88517D4D-8365-44CC-9781-D54D10239BA7}"/>
    <cellStyle name="Percent 4 6 8" xfId="7708" xr:uid="{CE885E59-CCC1-4ADB-9968-AB72C07415E5}"/>
    <cellStyle name="Percent 4 6 8 10" xfId="14795" xr:uid="{CFEC8FC3-880E-4F47-B3E5-0CA7F2694C1A}"/>
    <cellStyle name="Percent 4 6 8 11" xfId="14794" xr:uid="{4C15727E-F757-4B33-8495-B64BC74870E0}"/>
    <cellStyle name="Percent 4 6 8 2" xfId="14796" xr:uid="{FEA50FE6-9F3D-429F-A65D-E6D109CEA40E}"/>
    <cellStyle name="Percent 4 6 8 2 2" xfId="14797" xr:uid="{EDF9CEF1-691C-472F-A263-BC44F66AEDF6}"/>
    <cellStyle name="Percent 4 6 8 2 2 2" xfId="14798" xr:uid="{72D77094-2B36-49F8-8FAC-45C57779734B}"/>
    <cellStyle name="Percent 4 6 8 2 3" xfId="14799" xr:uid="{11237936-0F0C-4C38-9E1B-E47FF2009842}"/>
    <cellStyle name="Percent 4 6 8 2 3 2" xfId="14800" xr:uid="{1767F1AB-4C67-4203-B52C-1B22A80278D3}"/>
    <cellStyle name="Percent 4 6 8 2 4" xfId="14801" xr:uid="{948BBC33-711B-4F01-A99E-D4E550A80F32}"/>
    <cellStyle name="Percent 4 6 8 3" xfId="14802" xr:uid="{5B5B0C89-8B2E-4496-8BD3-E6D53EBC8D02}"/>
    <cellStyle name="Percent 4 6 8 3 2" xfId="14803" xr:uid="{D3093211-0D7A-4041-8A8C-DD1249BADB6B}"/>
    <cellStyle name="Percent 4 6 8 3 2 2" xfId="14804" xr:uid="{74B4B9A5-45B9-4D74-A1FE-26F527E37229}"/>
    <cellStyle name="Percent 4 6 8 3 3" xfId="14805" xr:uid="{FF9ADFFC-8CC5-4A88-93E6-B64BD5316E3E}"/>
    <cellStyle name="Percent 4 6 8 3 3 2" xfId="14806" xr:uid="{308BB85B-F0DE-47C6-B859-5C389666C907}"/>
    <cellStyle name="Percent 4 6 8 3 4" xfId="14807" xr:uid="{19AB92B8-5DA8-4B13-AE42-7B3A80D51A52}"/>
    <cellStyle name="Percent 4 6 8 4" xfId="14808" xr:uid="{CCB0E40E-5756-426F-BB63-013FFCC06707}"/>
    <cellStyle name="Percent 4 6 8 4 2" xfId="14809" xr:uid="{469A25A5-DB27-4B86-A40F-DC6FF9515139}"/>
    <cellStyle name="Percent 4 6 8 4 2 2" xfId="14810" xr:uid="{078147A5-0F7E-47D4-810D-7C9B1F9771A5}"/>
    <cellStyle name="Percent 4 6 8 4 3" xfId="14811" xr:uid="{8E40D78E-5E5B-4FC3-BC82-04C85D8E7E86}"/>
    <cellStyle name="Percent 4 6 8 4 3 2" xfId="14812" xr:uid="{545E7F0C-E089-4014-B0B2-F2F1FCCE8292}"/>
    <cellStyle name="Percent 4 6 8 4 4" xfId="14813" xr:uid="{A18CF916-DDCA-4F1D-AFAD-F52F51D517F6}"/>
    <cellStyle name="Percent 4 6 8 4 4 2" xfId="14814" xr:uid="{724A7A42-8FDF-40E5-9551-FF46A8CDE46D}"/>
    <cellStyle name="Percent 4 6 8 4 5" xfId="14815" xr:uid="{5B58BB46-18CE-4D14-8AB1-0425C09183C3}"/>
    <cellStyle name="Percent 4 6 8 5" xfId="14816" xr:uid="{C106212A-C704-446D-B778-6D9E0C9A1BE5}"/>
    <cellStyle name="Percent 4 6 8 5 2" xfId="14817" xr:uid="{EF768E2E-8A0D-434B-B13C-025B2C15C05E}"/>
    <cellStyle name="Percent 4 6 8 5 2 2" xfId="14818" xr:uid="{DCA5F1E9-F153-42C8-8C4F-ECD375FB616F}"/>
    <cellStyle name="Percent 4 6 8 5 3" xfId="14819" xr:uid="{97AD21F0-1169-4D70-B23F-CD1B97193CB9}"/>
    <cellStyle name="Percent 4 6 8 5 3 2" xfId="14820" xr:uid="{F550765A-9039-4399-B978-99061A73CF4C}"/>
    <cellStyle name="Percent 4 6 8 5 4" xfId="14821" xr:uid="{F9348EAD-4B82-4F5C-821D-F217661843F1}"/>
    <cellStyle name="Percent 4 6 8 6" xfId="14822" xr:uid="{2ADB1DCF-090A-474B-84BC-352F2488543C}"/>
    <cellStyle name="Percent 4 6 8 6 2" xfId="14823" xr:uid="{BC4DC073-8493-42EF-99C1-B91E479D31A9}"/>
    <cellStyle name="Percent 4 6 8 7" xfId="14824" xr:uid="{02338D6C-D027-4C22-8498-CACA24E6A760}"/>
    <cellStyle name="Percent 4 6 8 7 2" xfId="14825" xr:uid="{EEBAEDE4-C8C3-4BB2-AC0B-99B3C1C138D6}"/>
    <cellStyle name="Percent 4 6 8 8" xfId="14826" xr:uid="{18C7E4AB-FF46-4170-8686-37CBCDE27A66}"/>
    <cellStyle name="Percent 4 6 8 8 2" xfId="14827" xr:uid="{1E29515D-296C-431E-8D40-158AE0B10003}"/>
    <cellStyle name="Percent 4 6 8 9" xfId="14828" xr:uid="{FD3DC7F7-E671-4471-B1F5-2FFAFD7AF1AC}"/>
    <cellStyle name="Percent 4 6 9" xfId="14829" xr:uid="{41A3CEEE-074F-4B85-95EF-15AF088A38AC}"/>
    <cellStyle name="Percent 4 6 9 2" xfId="14830" xr:uid="{5659545C-CBEF-479D-B799-144BBB729985}"/>
    <cellStyle name="Percent 4 6 9 2 2" xfId="14831" xr:uid="{FF6F4BBB-5A50-4BE4-B313-AF2DB5C24D2E}"/>
    <cellStyle name="Percent 4 6 9 3" xfId="14832" xr:uid="{F0B986E9-4106-42D8-8040-279C1B885F24}"/>
    <cellStyle name="Percent 4 6 9 3 2" xfId="14833" xr:uid="{7E6B2CAD-A679-4B4B-8E0E-6D041BE762F9}"/>
    <cellStyle name="Percent 4 6 9 4" xfId="14834" xr:uid="{701685AC-7379-46FE-8C52-8C7F896542F0}"/>
    <cellStyle name="Percent 4 6 9 5" xfId="14835" xr:uid="{553897BB-B54E-414A-BFA6-D39798A0288F}"/>
    <cellStyle name="Percent 4 7" xfId="5958" xr:uid="{EA379F1F-D4D8-4A04-B63A-B9CC5D7A5183}"/>
    <cellStyle name="Percent 4 7 10" xfId="14837" xr:uid="{E807747C-0414-440A-BB52-DE437D6F81CC}"/>
    <cellStyle name="Percent 4 7 11" xfId="14838" xr:uid="{729C14BA-967B-4B27-809E-94DD76D2B617}"/>
    <cellStyle name="Percent 4 7 12" xfId="14836" xr:uid="{A715CD35-0C74-4136-8924-9554CAF6043B}"/>
    <cellStyle name="Percent 4 7 2" xfId="14839" xr:uid="{F9670584-AF51-4DF9-8B5D-63714D85264B}"/>
    <cellStyle name="Percent 4 7 2 2" xfId="14840" xr:uid="{2CC8ECC8-0E9C-4D57-9E91-037668B85513}"/>
    <cellStyle name="Percent 4 7 2 2 2" xfId="14841" xr:uid="{2A21CC5D-110C-42CD-8C96-E9E0A9731BB2}"/>
    <cellStyle name="Percent 4 7 2 3" xfId="14842" xr:uid="{770FB3FF-30D7-4292-AFEF-F4330DA53786}"/>
    <cellStyle name="Percent 4 7 2 3 2" xfId="14843" xr:uid="{6E4D60A0-D1DE-4D6F-B497-637155382062}"/>
    <cellStyle name="Percent 4 7 2 4" xfId="14844" xr:uid="{E887CB5A-EA1D-4B43-8AB1-B9C7898F00D7}"/>
    <cellStyle name="Percent 4 7 2 5" xfId="14845" xr:uid="{ED1A8271-25F9-4032-91BD-9E4D67CEF6BA}"/>
    <cellStyle name="Percent 4 7 3" xfId="14846" xr:uid="{D52CCC60-54A2-48BF-8F19-AC1AA664D8DF}"/>
    <cellStyle name="Percent 4 7 3 2" xfId="14847" xr:uid="{407AE29C-A27E-4CAA-AD58-7B0F7E494CD8}"/>
    <cellStyle name="Percent 4 7 3 2 2" xfId="14848" xr:uid="{6516E777-A104-4DC2-941C-BF56672DBF93}"/>
    <cellStyle name="Percent 4 7 3 3" xfId="14849" xr:uid="{8B86AF99-EE3E-451B-9A5A-6C90886A0D7C}"/>
    <cellStyle name="Percent 4 7 3 3 2" xfId="14850" xr:uid="{4A4777FA-9F90-4702-BC95-1CCDDC42A392}"/>
    <cellStyle name="Percent 4 7 3 4" xfId="14851" xr:uid="{8DC80F34-9954-4008-9B08-D9605E52E868}"/>
    <cellStyle name="Percent 4 7 4" xfId="14852" xr:uid="{4B6C3720-AE86-4DB6-8937-FE9843AA4D8E}"/>
    <cellStyle name="Percent 4 7 4 2" xfId="14853" xr:uid="{F52BE650-D0E1-4E2B-9810-2AC9C5817498}"/>
    <cellStyle name="Percent 4 7 4 2 2" xfId="14854" xr:uid="{0AB180AB-C610-4460-8BF1-99F09715E459}"/>
    <cellStyle name="Percent 4 7 4 3" xfId="14855" xr:uid="{5066CCAC-BCFE-4365-AE74-18607D555696}"/>
    <cellStyle name="Percent 4 7 4 3 2" xfId="14856" xr:uid="{A8F0BE7A-11DB-4975-BF92-1850FE75ECFB}"/>
    <cellStyle name="Percent 4 7 4 4" xfId="14857" xr:uid="{7D883140-74BB-4FE2-B678-8241ED147B7D}"/>
    <cellStyle name="Percent 4 7 5" xfId="14858" xr:uid="{AF507E49-AE1E-4602-9B4A-2B5C55134669}"/>
    <cellStyle name="Percent 4 7 5 2" xfId="14859" xr:uid="{95C052D3-F4CF-4434-8386-CB5125D2ADC1}"/>
    <cellStyle name="Percent 4 7 5 2 2" xfId="14860" xr:uid="{15CF52B5-4555-4331-8B55-1E2D8BE3DFCB}"/>
    <cellStyle name="Percent 4 7 5 3" xfId="14861" xr:uid="{F964FD92-BD08-4FD8-8833-E190D5E0C5CC}"/>
    <cellStyle name="Percent 4 7 5 3 2" xfId="14862" xr:uid="{D4DD22ED-8451-43EE-8DEC-696403670438}"/>
    <cellStyle name="Percent 4 7 5 4" xfId="14863" xr:uid="{8059EEC0-100F-49CF-8558-B8A017DB0A65}"/>
    <cellStyle name="Percent 4 7 5 4 2" xfId="14864" xr:uid="{C1D02997-DE63-46E4-B9A1-805AFA5CFEF2}"/>
    <cellStyle name="Percent 4 7 5 5" xfId="14865" xr:uid="{F46C4DED-8513-48B8-B1BC-6EFA283FA081}"/>
    <cellStyle name="Percent 4 7 6" xfId="14866" xr:uid="{BDFB0A67-863C-4DC8-90B3-7F02B2735B83}"/>
    <cellStyle name="Percent 4 7 6 2" xfId="14867" xr:uid="{E299BC9B-42E1-47C5-A425-662E530CA0A9}"/>
    <cellStyle name="Percent 4 7 6 2 2" xfId="14868" xr:uid="{FB7C21A5-500B-4607-BD5E-149EB46D61B0}"/>
    <cellStyle name="Percent 4 7 6 3" xfId="14869" xr:uid="{1E8C09A2-37EA-47A2-B82E-610C33A5715A}"/>
    <cellStyle name="Percent 4 7 6 3 2" xfId="14870" xr:uid="{FFCDDF4A-9992-4531-ADB3-689A01403E8C}"/>
    <cellStyle name="Percent 4 7 6 4" xfId="14871" xr:uid="{5B7A9312-C1B7-49C3-9EA0-EB0F70F7A81D}"/>
    <cellStyle name="Percent 4 7 7" xfId="14872" xr:uid="{A2F50A20-6736-40F8-AACE-C9B9642EB3DB}"/>
    <cellStyle name="Percent 4 7 7 2" xfId="14873" xr:uid="{2ABE540A-3BF2-4857-8A65-41D70A9BBDE5}"/>
    <cellStyle name="Percent 4 7 8" xfId="14874" xr:uid="{BE54FE8C-DD09-466E-AD15-E8491CEFB0AA}"/>
    <cellStyle name="Percent 4 7 8 2" xfId="14875" xr:uid="{7445FA79-35EA-4661-A094-9ACA82716C3A}"/>
    <cellStyle name="Percent 4 7 9" xfId="14876" xr:uid="{E4A3BC16-8DFB-4C59-B8C0-CD8E3592AF93}"/>
    <cellStyle name="Percent 4 7 9 2" xfId="14877" xr:uid="{370F53EF-D3B5-4F23-8130-FDC17E25CD93}"/>
    <cellStyle name="Percent 4 8" xfId="5959" xr:uid="{55F8B72E-9033-4B35-B9D5-76DAC424A18C}"/>
    <cellStyle name="Percent 4 8 10" xfId="14879" xr:uid="{7DAE5059-9380-4C16-9A89-8CCC17908B8C}"/>
    <cellStyle name="Percent 4 8 11" xfId="14880" xr:uid="{2D92F6C3-B97B-42D5-94FE-816C567B6645}"/>
    <cellStyle name="Percent 4 8 12" xfId="14878" xr:uid="{EAF68EE2-EAB6-48F9-95FC-596F4E7EB100}"/>
    <cellStyle name="Percent 4 8 2" xfId="14881" xr:uid="{50AB3256-5DB6-48C2-A50B-13D02CE71D79}"/>
    <cellStyle name="Percent 4 8 2 2" xfId="14882" xr:uid="{F1DFB69F-529C-49D2-BED8-4984C52F0A37}"/>
    <cellStyle name="Percent 4 8 2 2 2" xfId="14883" xr:uid="{6EBAB87D-19C2-43A1-B64B-7C13EB9F671B}"/>
    <cellStyle name="Percent 4 8 2 3" xfId="14884" xr:uid="{43AD8181-00D9-4DA4-9802-07B7873A12D3}"/>
    <cellStyle name="Percent 4 8 2 3 2" xfId="14885" xr:uid="{8D0FC264-887F-4B28-9065-943B69156523}"/>
    <cellStyle name="Percent 4 8 2 4" xfId="14886" xr:uid="{F7C0CDF6-CEF0-4651-B008-678C73F3FA78}"/>
    <cellStyle name="Percent 4 8 2 5" xfId="14887" xr:uid="{FC1E53BC-9085-450E-A141-04D584187E51}"/>
    <cellStyle name="Percent 4 8 3" xfId="14888" xr:uid="{50F02C31-0244-4399-BE39-8F98982DD5D3}"/>
    <cellStyle name="Percent 4 8 3 2" xfId="14889" xr:uid="{F3547BBA-CB74-402B-B268-90792CC75612}"/>
    <cellStyle name="Percent 4 8 3 2 2" xfId="14890" xr:uid="{36E28E9A-4945-44BA-8729-2162AC3C1D57}"/>
    <cellStyle name="Percent 4 8 3 3" xfId="14891" xr:uid="{21A05749-42CB-4AE1-8AC8-789354FE49D9}"/>
    <cellStyle name="Percent 4 8 3 3 2" xfId="14892" xr:uid="{B6F034E7-942B-42F6-8F6D-4207A53695A9}"/>
    <cellStyle name="Percent 4 8 3 4" xfId="14893" xr:uid="{1D42F19B-3DEB-4922-B01A-A67AA4B39316}"/>
    <cellStyle name="Percent 4 8 4" xfId="14894" xr:uid="{AB43E87E-7405-49D1-ABA8-E00A65DFBF96}"/>
    <cellStyle name="Percent 4 8 4 2" xfId="14895" xr:uid="{D132C5D9-89B2-4304-A489-FC2BEA8401C2}"/>
    <cellStyle name="Percent 4 8 4 2 2" xfId="14896" xr:uid="{67F7A3A6-E694-492E-BEAC-489BF4C0CB41}"/>
    <cellStyle name="Percent 4 8 4 3" xfId="14897" xr:uid="{A6FBDD90-0A4D-4E66-8A4A-FFA7D8A38629}"/>
    <cellStyle name="Percent 4 8 4 3 2" xfId="14898" xr:uid="{82F2B947-E9C7-44F7-892C-C47BCF041F9D}"/>
    <cellStyle name="Percent 4 8 4 4" xfId="14899" xr:uid="{448EC54C-8428-4AE8-B936-CF504A5841F1}"/>
    <cellStyle name="Percent 4 8 5" xfId="14900" xr:uid="{97DF3319-AAC4-4E50-8608-C1D22B39659F}"/>
    <cellStyle name="Percent 4 8 5 2" xfId="14901" xr:uid="{2E5FD7AD-1B4E-43B3-946D-8001A47A9B95}"/>
    <cellStyle name="Percent 4 8 5 2 2" xfId="14902" xr:uid="{04E8C54B-BAB4-40CA-9391-02427E5E7195}"/>
    <cellStyle name="Percent 4 8 5 3" xfId="14903" xr:uid="{16ADB8D8-09B6-4F74-BBC9-478C0F81DDAC}"/>
    <cellStyle name="Percent 4 8 5 3 2" xfId="14904" xr:uid="{7755C702-5A9C-4BFB-94BC-BE3403DEE36A}"/>
    <cellStyle name="Percent 4 8 5 4" xfId="14905" xr:uid="{DAC0260A-2C49-4342-8D04-CBC902014B3C}"/>
    <cellStyle name="Percent 4 8 5 4 2" xfId="14906" xr:uid="{9581F191-2DD0-4BA9-A2BF-FED5E438BFB3}"/>
    <cellStyle name="Percent 4 8 5 5" xfId="14907" xr:uid="{924FFE43-D11A-43F9-A750-07A81DD15B51}"/>
    <cellStyle name="Percent 4 8 6" xfId="14908" xr:uid="{549180EC-D474-45E4-8C31-20F5B6DF2EAC}"/>
    <cellStyle name="Percent 4 8 6 2" xfId="14909" xr:uid="{80F4E768-E9EF-4424-B61F-E0D3767BC693}"/>
    <cellStyle name="Percent 4 8 6 2 2" xfId="14910" xr:uid="{25606C67-1937-4C7A-AD64-D1B4FD840345}"/>
    <cellStyle name="Percent 4 8 6 3" xfId="14911" xr:uid="{E64132E8-6C11-411D-A701-D34ADF665914}"/>
    <cellStyle name="Percent 4 8 6 3 2" xfId="14912" xr:uid="{39CB1058-3C13-4F8A-A023-3B30A3F89F29}"/>
    <cellStyle name="Percent 4 8 6 4" xfId="14913" xr:uid="{07E74652-6494-42DA-96A7-8E02523577BE}"/>
    <cellStyle name="Percent 4 8 7" xfId="14914" xr:uid="{209D0BE7-3C98-4B34-A7C9-F51CBECA5306}"/>
    <cellStyle name="Percent 4 8 7 2" xfId="14915" xr:uid="{66903110-E305-475F-955B-B4C81791AC0B}"/>
    <cellStyle name="Percent 4 8 8" xfId="14916" xr:uid="{2937EF9C-BFF3-4BB0-B4BE-3EBE6EDC2F59}"/>
    <cellStyle name="Percent 4 8 8 2" xfId="14917" xr:uid="{CF77A3E9-6C12-4E64-9AC5-EC01EF92361F}"/>
    <cellStyle name="Percent 4 8 9" xfId="14918" xr:uid="{26119938-5584-4FF4-83D6-D54E89C8A1A0}"/>
    <cellStyle name="Percent 4 8 9 2" xfId="14919" xr:uid="{E0B7FA54-66F0-46AB-B99A-B6B4CFBD28B8}"/>
    <cellStyle name="Percent 4 9" xfId="5960" xr:uid="{84AE6061-B59A-4078-A79C-2A31BE70CCA4}"/>
    <cellStyle name="Percent 4 9 10" xfId="14921" xr:uid="{E785746F-089D-493F-8303-060289A07950}"/>
    <cellStyle name="Percent 4 9 11" xfId="14922" xr:uid="{A1D4E2FA-DEAE-469D-8B81-937C81FF8390}"/>
    <cellStyle name="Percent 4 9 12" xfId="14920" xr:uid="{9A2DD2C5-31FE-412E-9F71-E55BFC5F673E}"/>
    <cellStyle name="Percent 4 9 2" xfId="14923" xr:uid="{0325E983-63D8-4609-9BEF-57253E0CDBE5}"/>
    <cellStyle name="Percent 4 9 2 2" xfId="14924" xr:uid="{55273D83-BFA2-4984-AAEA-13294FD8E177}"/>
    <cellStyle name="Percent 4 9 2 2 2" xfId="14925" xr:uid="{D64A5226-1C38-4809-885D-D646F02DD3E6}"/>
    <cellStyle name="Percent 4 9 2 3" xfId="14926" xr:uid="{3105590B-E390-4E9F-9BF9-42F56A516A06}"/>
    <cellStyle name="Percent 4 9 2 3 2" xfId="14927" xr:uid="{8867AB9E-7054-40CB-991D-C74BEFA9443F}"/>
    <cellStyle name="Percent 4 9 2 4" xfId="14928" xr:uid="{8693976C-73A2-4C71-AC43-E2FD7337BE10}"/>
    <cellStyle name="Percent 4 9 2 5" xfId="14929" xr:uid="{FA381835-809F-4942-AD27-32177FFBA4E2}"/>
    <cellStyle name="Percent 4 9 3" xfId="14930" xr:uid="{A6BCBBA9-6CCB-440D-9333-34B60A584D51}"/>
    <cellStyle name="Percent 4 9 3 2" xfId="14931" xr:uid="{7C330400-F768-4E4B-86F1-3EE9EF8FFEFF}"/>
    <cellStyle name="Percent 4 9 3 2 2" xfId="14932" xr:uid="{9446796C-5476-4CB2-9225-B5A06B81D293}"/>
    <cellStyle name="Percent 4 9 3 3" xfId="14933" xr:uid="{555A4BD4-4B5B-4CC3-9685-E1C71359A3DC}"/>
    <cellStyle name="Percent 4 9 3 3 2" xfId="14934" xr:uid="{9CB15566-97A6-4BAC-A801-028B4513A814}"/>
    <cellStyle name="Percent 4 9 3 4" xfId="14935" xr:uid="{A7402492-E4ED-49AD-B58A-F5722F5AE0A3}"/>
    <cellStyle name="Percent 4 9 4" xfId="14936" xr:uid="{83AAAEA3-0E3F-4245-9783-E5A5F5243866}"/>
    <cellStyle name="Percent 4 9 4 2" xfId="14937" xr:uid="{F7F90E84-EDE5-457A-B1F4-0253CC10CF2E}"/>
    <cellStyle name="Percent 4 9 4 2 2" xfId="14938" xr:uid="{70706F16-248B-4CEE-B91B-CA947AA3F018}"/>
    <cellStyle name="Percent 4 9 4 3" xfId="14939" xr:uid="{C0FCCC15-BA9D-4AE0-8632-A9DD26AA1BFB}"/>
    <cellStyle name="Percent 4 9 4 3 2" xfId="14940" xr:uid="{3685FB0D-82CE-4828-8856-725A98C29730}"/>
    <cellStyle name="Percent 4 9 4 4" xfId="14941" xr:uid="{D1F36B82-6BBA-4B16-8440-0A1DD8606846}"/>
    <cellStyle name="Percent 4 9 5" xfId="14942" xr:uid="{527F41FD-A18B-48C3-91B6-E11F74FF9C7B}"/>
    <cellStyle name="Percent 4 9 5 2" xfId="14943" xr:uid="{73FBD245-52D4-43D7-94E3-8618E05EB3FB}"/>
    <cellStyle name="Percent 4 9 5 2 2" xfId="14944" xr:uid="{2A0C5CB0-8DB3-48C7-ABEA-7A62CC3CE36B}"/>
    <cellStyle name="Percent 4 9 5 3" xfId="14945" xr:uid="{169657C8-652B-4062-A754-510B3B71DF49}"/>
    <cellStyle name="Percent 4 9 5 3 2" xfId="14946" xr:uid="{424B5102-5B62-4BA9-8544-EC032093BF93}"/>
    <cellStyle name="Percent 4 9 5 4" xfId="14947" xr:uid="{05457AB2-A2E7-4F61-AA47-9E221F6B120E}"/>
    <cellStyle name="Percent 4 9 5 4 2" xfId="14948" xr:uid="{9EBABEF3-8077-4926-A11E-7E9EC24C1870}"/>
    <cellStyle name="Percent 4 9 5 5" xfId="14949" xr:uid="{526C2B81-1B84-4732-BCF4-078D44EEE1B4}"/>
    <cellStyle name="Percent 4 9 6" xfId="14950" xr:uid="{41DAE696-5370-4713-9258-511D85200452}"/>
    <cellStyle name="Percent 4 9 6 2" xfId="14951" xr:uid="{2308C86A-C956-4F9D-9F99-8F1CC72876D3}"/>
    <cellStyle name="Percent 4 9 6 2 2" xfId="14952" xr:uid="{4B154BD8-1B1E-4925-88B8-AC462CBA672B}"/>
    <cellStyle name="Percent 4 9 6 3" xfId="14953" xr:uid="{74E3668B-EEA8-4474-91F6-BA1D36EFDC59}"/>
    <cellStyle name="Percent 4 9 6 3 2" xfId="14954" xr:uid="{B2C5B0F9-7F09-4F7C-8443-90DCC7CC603D}"/>
    <cellStyle name="Percent 4 9 6 4" xfId="14955" xr:uid="{613DFA03-BD5C-41F8-BF07-012327FB7B4D}"/>
    <cellStyle name="Percent 4 9 7" xfId="14956" xr:uid="{A89747CA-F958-42BD-93C1-4000E355A152}"/>
    <cellStyle name="Percent 4 9 7 2" xfId="14957" xr:uid="{524BF5CC-DF8E-491B-81D2-CDB5C8BD1340}"/>
    <cellStyle name="Percent 4 9 8" xfId="14958" xr:uid="{57A2145B-EC60-426E-8B8D-541389F03AFE}"/>
    <cellStyle name="Percent 4 9 8 2" xfId="14959" xr:uid="{A1D64B90-0ECF-4C40-B1AC-2CC7094E30B0}"/>
    <cellStyle name="Percent 4 9 9" xfId="14960" xr:uid="{E8AE748D-31FB-4CD2-973C-52BA9E70F2E7}"/>
    <cellStyle name="Percent 4 9 9 2" xfId="14961" xr:uid="{1499FD35-8C77-45A7-A5A7-54B3EE7C6C95}"/>
    <cellStyle name="Percent 40" xfId="27672" xr:uid="{49BB4DE1-BCD1-4F0F-824C-B377335DFDAD}"/>
    <cellStyle name="Percent 41" xfId="27724" xr:uid="{AC271BC5-4EA0-4C02-A95B-DB38E37023B3}"/>
    <cellStyle name="Percent 42" xfId="27673" xr:uid="{B4904D6F-5E51-4BEC-A5D0-12863A82259A}"/>
    <cellStyle name="Percent 5" xfId="3065" xr:uid="{87529D97-D562-4326-8C8B-26A22010948E}"/>
    <cellStyle name="Percent 5 10" xfId="7709" xr:uid="{A0A129B0-0458-4DFC-BD34-432389F32D77}"/>
    <cellStyle name="Percent 5 10 2" xfId="14964" xr:uid="{63EB2FBA-87E7-4E71-83C1-BEC863C00A4C}"/>
    <cellStyle name="Percent 5 10 2 2" xfId="14965" xr:uid="{E9F1DEAD-A62F-4ADA-8C5B-01A12E50C3B7}"/>
    <cellStyle name="Percent 5 10 3" xfId="14966" xr:uid="{9077035C-206E-47A7-9E2A-F7A111D6C581}"/>
    <cellStyle name="Percent 5 10 3 2" xfId="14967" xr:uid="{03FEF5B4-F8D6-46B4-BE7B-9B1E34D60D81}"/>
    <cellStyle name="Percent 5 10 4" xfId="14968" xr:uid="{86E6D3EA-E80F-4A3F-AB31-1D3387D7E425}"/>
    <cellStyle name="Percent 5 10 5" xfId="14969" xr:uid="{241CAACF-6560-405F-B997-473E23AD4EDD}"/>
    <cellStyle name="Percent 5 10 6" xfId="14963" xr:uid="{2B0B9BC3-49F3-4CE2-B7D7-D124CD221B05}"/>
    <cellStyle name="Percent 5 11" xfId="7710" xr:uid="{5B8DFA86-85DB-4FE2-A9AD-7D25C46CD3C0}"/>
    <cellStyle name="Percent 5 11 2" xfId="14971" xr:uid="{864F9020-7D49-48F6-8188-BFCC85C515F6}"/>
    <cellStyle name="Percent 5 11 2 2" xfId="14972" xr:uid="{DC60B69A-2301-4F22-B2AB-99496FC2EA6A}"/>
    <cellStyle name="Percent 5 11 3" xfId="14973" xr:uid="{BB91E2AE-6EEF-43F9-AE0F-50CB04FC2D1C}"/>
    <cellStyle name="Percent 5 11 3 2" xfId="14974" xr:uid="{EF4A1138-D8BF-445F-9A33-4F42E291CDF2}"/>
    <cellStyle name="Percent 5 11 4" xfId="14975" xr:uid="{DA41B353-ADE8-4DE9-9C59-AEC6847C85B3}"/>
    <cellStyle name="Percent 5 11 5" xfId="14976" xr:uid="{DDEDA185-9540-4C25-A33D-BC09E722015B}"/>
    <cellStyle name="Percent 5 11 6" xfId="14970" xr:uid="{8F79E298-3328-4FD2-BEB5-C75E508A2D37}"/>
    <cellStyle name="Percent 5 12" xfId="14977" xr:uid="{73B886A6-E48C-4437-BE72-D5D5811BF820}"/>
    <cellStyle name="Percent 5 12 2" xfId="14978" xr:uid="{5FC448E8-0CC4-44B9-B264-AB61D7F5018F}"/>
    <cellStyle name="Percent 5 12 2 2" xfId="14979" xr:uid="{314196B3-5D83-41E5-9C48-EAABA7C89C01}"/>
    <cellStyle name="Percent 5 12 3" xfId="14980" xr:uid="{1E776752-5924-45EE-9DBF-9397C60F37A1}"/>
    <cellStyle name="Percent 5 12 3 2" xfId="14981" xr:uid="{29882D56-F021-42BA-B2D3-F7C0DDF92E0E}"/>
    <cellStyle name="Percent 5 12 4" xfId="14982" xr:uid="{545DAEC7-626F-42E7-9637-99608BF90F36}"/>
    <cellStyle name="Percent 5 13" xfId="14983" xr:uid="{39331E87-812B-450E-BA81-BF8F7BAA13D2}"/>
    <cellStyle name="Percent 5 13 2" xfId="14984" xr:uid="{4C119964-92CC-4125-B64E-F26CBADDE64D}"/>
    <cellStyle name="Percent 5 13 2 2" xfId="14985" xr:uid="{E1457DC8-5261-4C81-9D0B-5052F109C351}"/>
    <cellStyle name="Percent 5 13 3" xfId="14986" xr:uid="{477025B7-EEE0-4468-9E77-F3D3D3855620}"/>
    <cellStyle name="Percent 5 13 3 2" xfId="14987" xr:uid="{029F0E8F-213C-4985-8419-2D83592F5B09}"/>
    <cellStyle name="Percent 5 13 4" xfId="14988" xr:uid="{87244D8D-DEEC-43AD-B194-074D57896D7A}"/>
    <cellStyle name="Percent 5 13 4 2" xfId="14989" xr:uid="{CBAF2446-F20A-494F-8B14-20F3ADAC2D58}"/>
    <cellStyle name="Percent 5 13 5" xfId="14990" xr:uid="{2C76C805-BA9D-4F1A-8D64-68CA2990B709}"/>
    <cellStyle name="Percent 5 14" xfId="14991" xr:uid="{A0D5A98A-406A-4F51-ADBB-97F15442CABF}"/>
    <cellStyle name="Percent 5 14 2" xfId="14992" xr:uid="{686CC591-A0DD-4797-8C57-DA96918CC72D}"/>
    <cellStyle name="Percent 5 14 2 2" xfId="14993" xr:uid="{DE22A183-AA00-4AB6-B674-4B2E5EEE9D44}"/>
    <cellStyle name="Percent 5 14 3" xfId="14994" xr:uid="{157A8145-7A37-429B-BB4F-623AD733C696}"/>
    <cellStyle name="Percent 5 14 3 2" xfId="14995" xr:uid="{3140754B-63A2-4458-B54F-44320D18AFAC}"/>
    <cellStyle name="Percent 5 14 4" xfId="14996" xr:uid="{D27ECE01-9F4B-45B1-B724-E65F0D6EA2FB}"/>
    <cellStyle name="Percent 5 15" xfId="14997" xr:uid="{258A3670-6FC1-4F46-8DB6-EF9597B2DD3C}"/>
    <cellStyle name="Percent 5 15 2" xfId="14998" xr:uid="{DCCAE73C-0610-42BB-BE19-53DA499F17AC}"/>
    <cellStyle name="Percent 5 16" xfId="14999" xr:uid="{284FE973-00E7-493D-A86C-E3C5F6BE05C4}"/>
    <cellStyle name="Percent 5 16 2" xfId="15000" xr:uid="{ECEB4CE0-0FC9-4099-9EBB-23584F7121BE}"/>
    <cellStyle name="Percent 5 17" xfId="15001" xr:uid="{211A6722-370A-4F34-A7E8-EE280A9330A0}"/>
    <cellStyle name="Percent 5 17 2" xfId="15002" xr:uid="{75405E11-34D0-4962-B130-FA9BDBE57F6A}"/>
    <cellStyle name="Percent 5 18" xfId="15003" xr:uid="{00583408-FCDB-4534-9E97-F72C5BA60F15}"/>
    <cellStyle name="Percent 5 19" xfId="15004" xr:uid="{DD770F06-F4C3-4159-B8F6-FB0C60566AF0}"/>
    <cellStyle name="Percent 5 2" xfId="3300" xr:uid="{6230B90E-685E-4BD8-83E3-F87448F6D639}"/>
    <cellStyle name="Percent 5 2 10" xfId="15006" xr:uid="{E37636AB-4D38-4F52-A32E-25EC552BB6D7}"/>
    <cellStyle name="Percent 5 2 11" xfId="15005" xr:uid="{E0EA8F8F-00CD-4FAF-B88F-77B738DB4496}"/>
    <cellStyle name="Percent 5 2 2" xfId="15007" xr:uid="{BABBE8AE-F900-42C7-BEA8-6778ED1878E2}"/>
    <cellStyle name="Percent 5 2 2 2" xfId="15008" xr:uid="{5833FD66-C5EC-4299-87DD-1782F41EDD39}"/>
    <cellStyle name="Percent 5 2 2 2 2" xfId="15009" xr:uid="{D2A826A4-7536-4382-837F-7B4E0E8BA75D}"/>
    <cellStyle name="Percent 5 2 2 3" xfId="15010" xr:uid="{6185415B-2CFB-4213-97CF-1FF0630F04FC}"/>
    <cellStyle name="Percent 5 2 2 3 2" xfId="15011" xr:uid="{27321054-F40A-4BB9-861C-E8A3A32E0F68}"/>
    <cellStyle name="Percent 5 2 2 4" xfId="15012" xr:uid="{A9D83AE7-896D-4286-8F49-CCF7310A9E90}"/>
    <cellStyle name="Percent 5 2 2 5" xfId="15013" xr:uid="{77D5E02B-19DF-4A08-9FFA-D172D9ECB6A8}"/>
    <cellStyle name="Percent 5 2 3" xfId="15014" xr:uid="{DFB13398-DE20-47E4-A879-EBAE9F53A305}"/>
    <cellStyle name="Percent 5 2 3 2" xfId="15015" xr:uid="{4374A519-E250-4EB4-A6B7-6228690CFFA5}"/>
    <cellStyle name="Percent 5 2 3 2 2" xfId="15016" xr:uid="{520D9229-0D77-4381-AEA3-7AEC2A313E77}"/>
    <cellStyle name="Percent 5 2 3 3" xfId="15017" xr:uid="{74263342-74C1-4774-9698-7CF023800643}"/>
    <cellStyle name="Percent 5 2 3 3 2" xfId="15018" xr:uid="{D19A38DE-0D4E-4B1A-8CC9-2DD70915216B}"/>
    <cellStyle name="Percent 5 2 3 4" xfId="15019" xr:uid="{AC280A38-BF13-4CD5-A479-1EBAF9B7EA3D}"/>
    <cellStyle name="Percent 5 2 4" xfId="15020" xr:uid="{9921E94B-8F9A-4AE4-9DD6-D8AD6BFAFC02}"/>
    <cellStyle name="Percent 5 2 4 2" xfId="15021" xr:uid="{1CBDF6D2-0FB7-4F13-A671-19581893AC4E}"/>
    <cellStyle name="Percent 5 2 4 2 2" xfId="15022" xr:uid="{BDBA5E41-1544-4396-9018-9B9A7F9C2A74}"/>
    <cellStyle name="Percent 5 2 4 3" xfId="15023" xr:uid="{69BBAC9D-64E9-4873-9D46-52DEE31928D4}"/>
    <cellStyle name="Percent 5 2 4 3 2" xfId="15024" xr:uid="{A7A6FA3C-8168-4707-B795-A244DDBC6186}"/>
    <cellStyle name="Percent 5 2 4 4" xfId="15025" xr:uid="{59D0971F-6B56-4062-977E-A7CCD5788736}"/>
    <cellStyle name="Percent 5 2 4 4 2" xfId="15026" xr:uid="{69B42A33-E704-423B-B56D-0448E7ACC29E}"/>
    <cellStyle name="Percent 5 2 4 5" xfId="15027" xr:uid="{7B060D5E-43EA-43E7-BCA0-7B7F97EAE5E0}"/>
    <cellStyle name="Percent 5 2 5" xfId="15028" xr:uid="{4F6BDC64-F258-4112-B73A-8486D75C435F}"/>
    <cellStyle name="Percent 5 2 5 2" xfId="15029" xr:uid="{93BB85EC-8105-4434-9E20-63D2955A39F7}"/>
    <cellStyle name="Percent 5 2 5 2 2" xfId="15030" xr:uid="{82EF3BD5-2244-4E65-9BE2-87D0B704CD7F}"/>
    <cellStyle name="Percent 5 2 5 3" xfId="15031" xr:uid="{95BEBAB4-56DA-45A5-AE82-92AC018238A3}"/>
    <cellStyle name="Percent 5 2 5 3 2" xfId="15032" xr:uid="{67F94F88-3F1F-434B-8C6B-AAEE325B7D5D}"/>
    <cellStyle name="Percent 5 2 5 4" xfId="15033" xr:uid="{1E2887A5-E2C4-455C-8AE7-8B967CF887CC}"/>
    <cellStyle name="Percent 5 2 6" xfId="15034" xr:uid="{BFD3E7E7-F3A5-41CE-9860-1BA8BD5B3009}"/>
    <cellStyle name="Percent 5 2 6 2" xfId="15035" xr:uid="{215CA4C5-8C95-44EF-A8ED-C2DD1DA632F8}"/>
    <cellStyle name="Percent 5 2 7" xfId="15036" xr:uid="{BE461D08-EB46-4753-B6CA-40925EF3D6BE}"/>
    <cellStyle name="Percent 5 2 7 2" xfId="15037" xr:uid="{411C148C-9A8D-43B0-8266-2207F4D0DBEB}"/>
    <cellStyle name="Percent 5 2 8" xfId="15038" xr:uid="{48F50FA2-644A-42E5-94F7-818BC842A287}"/>
    <cellStyle name="Percent 5 2 8 2" xfId="15039" xr:uid="{B4AC285D-25FA-46CC-BFE2-9F23692E3B73}"/>
    <cellStyle name="Percent 5 2 9" xfId="15040" xr:uid="{D1A60D81-6929-4DFD-A67C-DF30BB1130F3}"/>
    <cellStyle name="Percent 5 20" xfId="14962" xr:uid="{C90DA118-DD17-4040-98EE-16646D717A4F}"/>
    <cellStyle name="Percent 5 3" xfId="3301" xr:uid="{CE89D507-7EFE-4845-B503-51468C893CF4}"/>
    <cellStyle name="Percent 5 3 10" xfId="15042" xr:uid="{AD95A192-69D7-4F77-B1F0-036566D3D733}"/>
    <cellStyle name="Percent 5 3 11" xfId="15043" xr:uid="{6976A305-00C8-4F5C-A923-F1327F88B538}"/>
    <cellStyle name="Percent 5 3 12" xfId="15041" xr:uid="{9778D462-05A8-48F1-A693-06C6E844F3CA}"/>
    <cellStyle name="Percent 5 3 2" xfId="5962" xr:uid="{597A7912-A62F-4848-B2B2-40F43088655A}"/>
    <cellStyle name="Percent 5 3 2 10" xfId="15045" xr:uid="{9B34260C-FBB9-4BC5-B86F-4BC462DE4EDC}"/>
    <cellStyle name="Percent 5 3 2 11" xfId="15044" xr:uid="{49BCF3DA-4722-4CC8-AD51-A18CE1CEEC55}"/>
    <cellStyle name="Percent 5 3 2 2" xfId="15046" xr:uid="{4404E626-5885-4794-8E42-2CCB9A69F07B}"/>
    <cellStyle name="Percent 5 3 2 2 2" xfId="15047" xr:uid="{0260FED8-3505-4E64-82E6-FBA209C8825F}"/>
    <cellStyle name="Percent 5 3 2 2 2 2" xfId="15048" xr:uid="{22C99BA9-A8A6-4D86-86BB-19EFEBE6F907}"/>
    <cellStyle name="Percent 5 3 2 2 3" xfId="15049" xr:uid="{0E402AAB-DD5C-41E8-A9A0-DE9E02B9CD30}"/>
    <cellStyle name="Percent 5 3 2 2 3 2" xfId="15050" xr:uid="{C270738B-39D6-4BD6-8E7B-49388FB7406C}"/>
    <cellStyle name="Percent 5 3 2 2 4" xfId="15051" xr:uid="{072F0F35-4DBF-4DE8-A62C-0568A10E6A17}"/>
    <cellStyle name="Percent 5 3 2 2 5" xfId="15052" xr:uid="{31A09733-11F2-4ED8-8A37-1D5B8E1907B8}"/>
    <cellStyle name="Percent 5 3 2 3" xfId="15053" xr:uid="{E32D7F71-CFE7-4F50-A87F-880B02BD2267}"/>
    <cellStyle name="Percent 5 3 2 3 2" xfId="15054" xr:uid="{C71B2E91-4FEB-4475-9168-592ADB3E38F9}"/>
    <cellStyle name="Percent 5 3 2 3 2 2" xfId="15055" xr:uid="{78B642AB-79AC-43AC-80FC-A93B51BE6C44}"/>
    <cellStyle name="Percent 5 3 2 3 3" xfId="15056" xr:uid="{17535F3A-C9FB-40D1-8FE1-F64DCB082ADE}"/>
    <cellStyle name="Percent 5 3 2 3 3 2" xfId="15057" xr:uid="{3866F947-A82F-4773-896C-7A8AAB0F7BAD}"/>
    <cellStyle name="Percent 5 3 2 3 4" xfId="15058" xr:uid="{6D35F7F1-91C0-4B54-B074-9A32C417A39E}"/>
    <cellStyle name="Percent 5 3 2 4" xfId="15059" xr:uid="{8DC7EDE8-E05A-4875-89B1-16BC202094A9}"/>
    <cellStyle name="Percent 5 3 2 4 2" xfId="15060" xr:uid="{35D39A2F-E07B-4C3C-9D3D-E036E26FD3C8}"/>
    <cellStyle name="Percent 5 3 2 4 2 2" xfId="15061" xr:uid="{129546C3-0BFA-480A-84D0-1C54A58DCD25}"/>
    <cellStyle name="Percent 5 3 2 4 3" xfId="15062" xr:uid="{11A49D08-8337-4958-9FE3-4164023F67A5}"/>
    <cellStyle name="Percent 5 3 2 4 3 2" xfId="15063" xr:uid="{63A27205-32D8-4226-91B7-FDB4AA7C974D}"/>
    <cellStyle name="Percent 5 3 2 4 4" xfId="15064" xr:uid="{0609041A-78BB-4F3C-A2D0-986E31E44903}"/>
    <cellStyle name="Percent 5 3 2 4 4 2" xfId="15065" xr:uid="{F8CAF1F5-D445-44C7-889C-FE7646EE951D}"/>
    <cellStyle name="Percent 5 3 2 4 5" xfId="15066" xr:uid="{2475C5EE-81E0-4D3E-A3F5-C658E01FC8B9}"/>
    <cellStyle name="Percent 5 3 2 5" xfId="15067" xr:uid="{F032C657-BEF6-4217-9EC6-B3716FD8934F}"/>
    <cellStyle name="Percent 5 3 2 5 2" xfId="15068" xr:uid="{3C39EC61-080E-4793-841D-705C1B5F1675}"/>
    <cellStyle name="Percent 5 3 2 5 2 2" xfId="15069" xr:uid="{62469292-DE9B-49C4-8151-46B66B47EAA7}"/>
    <cellStyle name="Percent 5 3 2 5 3" xfId="15070" xr:uid="{6CC1F0B5-DCE2-4257-8137-ABF4D2C71C0F}"/>
    <cellStyle name="Percent 5 3 2 5 3 2" xfId="15071" xr:uid="{2F8D28EB-D17F-425A-9E02-3F90E20D2A8F}"/>
    <cellStyle name="Percent 5 3 2 5 4" xfId="15072" xr:uid="{113F6194-6087-4DA3-8A24-EACE5BD087A6}"/>
    <cellStyle name="Percent 5 3 2 6" xfId="15073" xr:uid="{C37F3F56-3038-4A57-9B21-386073F306F5}"/>
    <cellStyle name="Percent 5 3 2 6 2" xfId="15074" xr:uid="{63AA2269-610A-486D-B192-F4424336C816}"/>
    <cellStyle name="Percent 5 3 2 7" xfId="15075" xr:uid="{34656A69-E561-4A7A-B605-12E03CA22000}"/>
    <cellStyle name="Percent 5 3 2 7 2" xfId="15076" xr:uid="{1C136B3C-00A5-4C38-9B29-5F714FEF4E69}"/>
    <cellStyle name="Percent 5 3 2 8" xfId="15077" xr:uid="{95F77330-88EA-4D6B-8A5F-38162B924150}"/>
    <cellStyle name="Percent 5 3 2 8 2" xfId="15078" xr:uid="{757458A2-74A0-4523-8A3A-21490E2D6C6D}"/>
    <cellStyle name="Percent 5 3 2 9" xfId="15079" xr:uid="{84382F11-5CF3-4AAD-AE0B-619536C64D3C}"/>
    <cellStyle name="Percent 5 3 3" xfId="15080" xr:uid="{AC007013-FF62-4E03-A777-446CB77A95AE}"/>
    <cellStyle name="Percent 5 3 3 2" xfId="15081" xr:uid="{459352A2-75E2-4CE3-8290-3FDC2B8AFB8F}"/>
    <cellStyle name="Percent 5 3 3 2 2" xfId="15082" xr:uid="{8535507F-D777-4D4C-9C61-C67F6E0E1AEC}"/>
    <cellStyle name="Percent 5 3 3 3" xfId="15083" xr:uid="{64B82D12-4D91-4780-844B-48406E0DB5CE}"/>
    <cellStyle name="Percent 5 3 3 3 2" xfId="15084" xr:uid="{93B72F80-DC00-4C07-9A5B-0AA8634BF613}"/>
    <cellStyle name="Percent 5 3 3 4" xfId="15085" xr:uid="{48C488DD-E082-4EA8-ABA0-06D90B043B16}"/>
    <cellStyle name="Percent 5 3 3 5" xfId="15086" xr:uid="{8AC70491-64E2-488D-A593-ADB75B813306}"/>
    <cellStyle name="Percent 5 3 4" xfId="15087" xr:uid="{6B7490CE-49A7-498F-B49C-8F0D59489DA4}"/>
    <cellStyle name="Percent 5 3 4 2" xfId="15088" xr:uid="{736CB9E4-4697-43D0-9E58-342BB01F60E4}"/>
    <cellStyle name="Percent 5 3 4 2 2" xfId="15089" xr:uid="{430AD241-0EB7-46A1-95FA-EE8CE942BCB8}"/>
    <cellStyle name="Percent 5 3 4 3" xfId="15090" xr:uid="{7A713B3C-B3B9-4B52-977C-56B45FCC68BC}"/>
    <cellStyle name="Percent 5 3 4 3 2" xfId="15091" xr:uid="{4B00014A-099E-44C1-9BF9-7FA40BE3C251}"/>
    <cellStyle name="Percent 5 3 4 4" xfId="15092" xr:uid="{AE69BA21-4951-40F5-A8CC-162847983E99}"/>
    <cellStyle name="Percent 5 3 5" xfId="15093" xr:uid="{EDAF20B0-7CA7-4489-B5D6-9E8CDAF7FEEC}"/>
    <cellStyle name="Percent 5 3 5 2" xfId="15094" xr:uid="{475A2F61-3C0C-470D-B0C7-B52D6F787214}"/>
    <cellStyle name="Percent 5 3 5 2 2" xfId="15095" xr:uid="{B13AB28A-7F74-4CC1-B20D-F7AD81970222}"/>
    <cellStyle name="Percent 5 3 5 3" xfId="15096" xr:uid="{CD93A3E8-1B55-4C75-B151-D0A7ECDAE39B}"/>
    <cellStyle name="Percent 5 3 5 3 2" xfId="15097" xr:uid="{0DD6FA9F-B6BB-4721-BF8F-52A5E8D899F2}"/>
    <cellStyle name="Percent 5 3 5 4" xfId="15098" xr:uid="{211A47C8-FFED-44B6-B9D6-4A261A2DB4DE}"/>
    <cellStyle name="Percent 5 3 5 4 2" xfId="15099" xr:uid="{36314B15-AAC3-4CFB-AA12-E67A52213746}"/>
    <cellStyle name="Percent 5 3 5 5" xfId="15100" xr:uid="{D9488A80-AB56-44B0-9D4D-EA748981CCE9}"/>
    <cellStyle name="Percent 5 3 6" xfId="15101" xr:uid="{D9DF61B0-39DF-4C02-BC08-A7DA6AE5B348}"/>
    <cellStyle name="Percent 5 3 6 2" xfId="15102" xr:uid="{9241018B-B20D-4FA8-922E-8AFDFD2D4A2C}"/>
    <cellStyle name="Percent 5 3 6 2 2" xfId="15103" xr:uid="{0013C831-975F-4A52-BCCA-F07A0B5DC34A}"/>
    <cellStyle name="Percent 5 3 6 3" xfId="15104" xr:uid="{5CAC16FB-0DF4-40BB-9EF9-EF134B006272}"/>
    <cellStyle name="Percent 5 3 6 3 2" xfId="15105" xr:uid="{FD77F9FD-BFA8-4C18-965A-6235CFAA4078}"/>
    <cellStyle name="Percent 5 3 6 4" xfId="15106" xr:uid="{62050904-AE54-4EBB-AEB0-7709A530313F}"/>
    <cellStyle name="Percent 5 3 7" xfId="15107" xr:uid="{599F2409-8992-4915-93A8-44F2D6D5F94F}"/>
    <cellStyle name="Percent 5 3 7 2" xfId="15108" xr:uid="{33BADF6E-5BF0-40B3-BC66-16597EA35022}"/>
    <cellStyle name="Percent 5 3 8" xfId="15109" xr:uid="{BCB69180-64B3-4A8E-B8A3-1B0BFBB0243D}"/>
    <cellStyle name="Percent 5 3 8 2" xfId="15110" xr:uid="{A57014A7-6C42-4E3E-A28C-AD165C58D890}"/>
    <cellStyle name="Percent 5 3 9" xfId="15111" xr:uid="{FAD797EE-1D8C-433C-8718-110FA2607CFF}"/>
    <cellStyle name="Percent 5 3 9 2" xfId="15112" xr:uid="{1812A262-D751-45A9-B5AF-AFD8E9AF9BFA}"/>
    <cellStyle name="Percent 5 4" xfId="3374" xr:uid="{829B2B48-A119-4ABC-8203-7EBB92667183}"/>
    <cellStyle name="Percent 5 4 10" xfId="15114" xr:uid="{5F49C22D-D563-4C7E-BF47-F594D8034013}"/>
    <cellStyle name="Percent 5 4 11" xfId="15113" xr:uid="{0197C42A-1C21-4857-A2E5-4B6C7CE83952}"/>
    <cellStyle name="Percent 5 4 2" xfId="5963" xr:uid="{C405389F-0722-45C3-B7CF-B0C6980E9A3F}"/>
    <cellStyle name="Percent 5 4 2 2" xfId="15116" xr:uid="{24EB3D29-3194-4726-9808-D31B5075E08C}"/>
    <cellStyle name="Percent 5 4 2 2 2" xfId="15117" xr:uid="{38B687E4-409F-4203-8BBC-8E949D8466ED}"/>
    <cellStyle name="Percent 5 4 2 3" xfId="15118" xr:uid="{846BA749-7F40-4FF9-9E58-2420C0DF753F}"/>
    <cellStyle name="Percent 5 4 2 3 2" xfId="15119" xr:uid="{09074702-BA5B-4FE9-BD54-0804AC69AE99}"/>
    <cellStyle name="Percent 5 4 2 4" xfId="15120" xr:uid="{06C30B26-CB27-419D-8AB8-C69FC96D3C3E}"/>
    <cellStyle name="Percent 5 4 2 5" xfId="15115" xr:uid="{E7554146-559F-4F64-9DCF-BC2632B8908D}"/>
    <cellStyle name="Percent 5 4 3" xfId="15121" xr:uid="{8F88CCA7-9AA8-4671-9E73-43134376341D}"/>
    <cellStyle name="Percent 5 4 3 2" xfId="15122" xr:uid="{0D848D7C-9DD9-4CED-BADC-669087DFAF42}"/>
    <cellStyle name="Percent 5 4 3 2 2" xfId="15123" xr:uid="{92CD8929-BBCF-4D28-A4E6-352C945D4E57}"/>
    <cellStyle name="Percent 5 4 3 3" xfId="15124" xr:uid="{E3B3722D-14A2-42D6-813D-EB9324CE0F87}"/>
    <cellStyle name="Percent 5 4 3 3 2" xfId="15125" xr:uid="{5F854CDA-2BD7-4A3B-950C-1FACF1BF5264}"/>
    <cellStyle name="Percent 5 4 3 4" xfId="15126" xr:uid="{E7CA2EBE-0CF6-4EE3-8B45-21728D5EC4B3}"/>
    <cellStyle name="Percent 5 4 4" xfId="15127" xr:uid="{7FC4E812-36A5-44AC-9BE9-E053B82BF6A5}"/>
    <cellStyle name="Percent 5 4 4 2" xfId="15128" xr:uid="{638CC7F2-3962-4615-92B7-26BB5B69745E}"/>
    <cellStyle name="Percent 5 4 4 2 2" xfId="15129" xr:uid="{A527E425-0491-454C-A5D8-2EF4BCC4AD4C}"/>
    <cellStyle name="Percent 5 4 4 3" xfId="15130" xr:uid="{CC31D438-3274-43BE-8153-1737CB3CD21A}"/>
    <cellStyle name="Percent 5 4 4 3 2" xfId="15131" xr:uid="{CA4207F1-E90D-408D-AD9F-66CABA45ED2C}"/>
    <cellStyle name="Percent 5 4 4 4" xfId="15132" xr:uid="{B552A6D5-2964-48AC-9541-1EF6ABA2B56C}"/>
    <cellStyle name="Percent 5 4 4 4 2" xfId="15133" xr:uid="{3113FA21-3137-4A02-9A8C-702673550630}"/>
    <cellStyle name="Percent 5 4 4 5" xfId="15134" xr:uid="{A02EBEBC-A111-4240-9B34-76CA909CE906}"/>
    <cellStyle name="Percent 5 4 5" xfId="15135" xr:uid="{924735DC-883F-4904-A059-A1F5EF92C3DF}"/>
    <cellStyle name="Percent 5 4 5 2" xfId="15136" xr:uid="{01B8F140-B079-4944-8A6B-FD87ECB82686}"/>
    <cellStyle name="Percent 5 4 5 2 2" xfId="15137" xr:uid="{9FF6E62E-9FF0-4760-B6AD-62E61CCA240D}"/>
    <cellStyle name="Percent 5 4 5 3" xfId="15138" xr:uid="{986272E9-13DE-43A5-8D5C-7341D12D9383}"/>
    <cellStyle name="Percent 5 4 5 3 2" xfId="15139" xr:uid="{EC4D72FF-600A-4C66-A461-6D58C01D75CE}"/>
    <cellStyle name="Percent 5 4 5 4" xfId="15140" xr:uid="{EEA8C1BE-43A6-4975-BFC8-865F0775E7D6}"/>
    <cellStyle name="Percent 5 4 6" xfId="15141" xr:uid="{773F9A70-A451-450A-889B-1FA7842C0680}"/>
    <cellStyle name="Percent 5 4 6 2" xfId="15142" xr:uid="{9E5DB749-93D6-4C56-9E0F-13D85CA915BA}"/>
    <cellStyle name="Percent 5 4 7" xfId="15143" xr:uid="{6A1409E4-E1AA-4B85-A70E-B83EAD697751}"/>
    <cellStyle name="Percent 5 4 7 2" xfId="15144" xr:uid="{890E5468-E472-453E-A6D8-57ABCE3CCCDE}"/>
    <cellStyle name="Percent 5 4 8" xfId="15145" xr:uid="{5091E5E5-0B26-4AD5-BEDD-D5B1860995EE}"/>
    <cellStyle name="Percent 5 4 8 2" xfId="15146" xr:uid="{B327C245-4348-4F7D-BC92-D3924BACD98F}"/>
    <cellStyle name="Percent 5 4 9" xfId="15147" xr:uid="{4898B0DB-3929-4870-A771-0EB4E262D4F3}"/>
    <cellStyle name="Percent 5 5" xfId="5961" xr:uid="{25A1749C-0CBD-4AC1-98FD-3A561500D325}"/>
    <cellStyle name="Percent 5 5 10" xfId="15149" xr:uid="{34F33106-AE10-443C-8495-621892BD9F09}"/>
    <cellStyle name="Percent 5 5 11" xfId="15148" xr:uid="{E85A5265-F41E-4C0A-B2F1-1EF633BB341E}"/>
    <cellStyle name="Percent 5 5 2" xfId="7711" xr:uid="{26E962A3-8CE0-4E30-808B-E783F463F028}"/>
    <cellStyle name="Percent 5 5 2 2" xfId="15151" xr:uid="{E99CE02B-8B12-48FA-8025-C55C1AFFFD59}"/>
    <cellStyle name="Percent 5 5 2 2 2" xfId="15152" xr:uid="{AF581302-22C2-4550-92F6-568F925666DD}"/>
    <cellStyle name="Percent 5 5 2 3" xfId="15153" xr:uid="{840D859C-370E-4685-A3C4-2CB329A38C53}"/>
    <cellStyle name="Percent 5 5 2 3 2" xfId="15154" xr:uid="{C54AE4F6-D4AA-47C2-8FDC-3B6DECA5EA59}"/>
    <cellStyle name="Percent 5 5 2 4" xfId="15155" xr:uid="{931846FF-4BB1-4E8C-A6D8-1B612E5DE749}"/>
    <cellStyle name="Percent 5 5 2 5" xfId="15150" xr:uid="{0C481440-BD51-4C4D-BA02-C849129ABEA6}"/>
    <cellStyle name="Percent 5 5 3" xfId="15156" xr:uid="{25943394-0610-43C7-B427-B55F0FF1E7DF}"/>
    <cellStyle name="Percent 5 5 3 2" xfId="15157" xr:uid="{6FAEBEDE-F000-4F5D-AA37-49671F087D41}"/>
    <cellStyle name="Percent 5 5 3 2 2" xfId="15158" xr:uid="{DFB7E2C8-BDE6-4017-BBB1-63881039E63E}"/>
    <cellStyle name="Percent 5 5 3 3" xfId="15159" xr:uid="{F8550D82-FA2E-4CF8-A217-8AFEF991BD72}"/>
    <cellStyle name="Percent 5 5 3 3 2" xfId="15160" xr:uid="{A724BD79-9EAC-4DEB-A67F-F6DB2C70B22C}"/>
    <cellStyle name="Percent 5 5 3 4" xfId="15161" xr:uid="{59AD5945-E54A-44D3-B155-DE3166EA4217}"/>
    <cellStyle name="Percent 5 5 4" xfId="15162" xr:uid="{CE714538-5AC2-4E75-A506-2C2AF25CABBF}"/>
    <cellStyle name="Percent 5 5 4 2" xfId="15163" xr:uid="{BCBCB554-9A88-4002-B0B1-216D7E78A4D1}"/>
    <cellStyle name="Percent 5 5 4 2 2" xfId="15164" xr:uid="{4F7F3027-B5ED-42EF-A24B-2B61A7CB5159}"/>
    <cellStyle name="Percent 5 5 4 3" xfId="15165" xr:uid="{1248C22B-8C68-448B-899C-4DCB1A0BA24F}"/>
    <cellStyle name="Percent 5 5 4 3 2" xfId="15166" xr:uid="{24348ADC-0919-4C3A-BF8E-877DA954F821}"/>
    <cellStyle name="Percent 5 5 4 4" xfId="15167" xr:uid="{1DF4F1A7-0B21-43D5-8F7B-540173F40960}"/>
    <cellStyle name="Percent 5 5 4 4 2" xfId="15168" xr:uid="{91B0A38D-9457-400F-B98E-14094B613B03}"/>
    <cellStyle name="Percent 5 5 4 5" xfId="15169" xr:uid="{145B1361-9646-4FDB-9D1B-575CAD2D0474}"/>
    <cellStyle name="Percent 5 5 5" xfId="15170" xr:uid="{49FD031C-EDAF-492E-A7F6-EFECD3F3829E}"/>
    <cellStyle name="Percent 5 5 5 2" xfId="15171" xr:uid="{95EE49B8-0535-44A5-824E-E1261A952B95}"/>
    <cellStyle name="Percent 5 5 5 2 2" xfId="15172" xr:uid="{CCBB1A65-1153-4D20-B810-F921C61BCEF7}"/>
    <cellStyle name="Percent 5 5 5 3" xfId="15173" xr:uid="{EFBCA786-212E-480C-ADE5-909CF7DC92E6}"/>
    <cellStyle name="Percent 5 5 5 3 2" xfId="15174" xr:uid="{39DECCE8-A03B-4A3E-8E6F-744C93723FA6}"/>
    <cellStyle name="Percent 5 5 5 4" xfId="15175" xr:uid="{F46CAE59-7997-48E2-9C1A-10826EA7814D}"/>
    <cellStyle name="Percent 5 5 6" xfId="15176" xr:uid="{BADCC95B-D62B-46F3-8A4B-61671208D322}"/>
    <cellStyle name="Percent 5 5 6 2" xfId="15177" xr:uid="{392914B6-D166-4C45-A0BD-3903F30995C8}"/>
    <cellStyle name="Percent 5 5 7" xfId="15178" xr:uid="{DA9EA4A5-9891-41F3-8411-9AB14A370BA5}"/>
    <cellStyle name="Percent 5 5 7 2" xfId="15179" xr:uid="{A2E2095D-1865-49CE-9166-005B4B35ADD3}"/>
    <cellStyle name="Percent 5 5 8" xfId="15180" xr:uid="{ACE1F567-CE10-42A1-9C0A-87866216894A}"/>
    <cellStyle name="Percent 5 5 8 2" xfId="15181" xr:uid="{AAC06EA9-094E-409A-AFD9-9532E4DFD64B}"/>
    <cellStyle name="Percent 5 5 9" xfId="15182" xr:uid="{341C54A9-628A-4628-A1A6-37BD46F9B026}"/>
    <cellStyle name="Percent 5 6" xfId="7712" xr:uid="{F7583B3E-41D0-4AF4-88B0-8ADD9EE71A83}"/>
    <cellStyle name="Percent 5 6 10" xfId="15184" xr:uid="{A2EDD738-61F7-4A18-BADE-5805ABF1C5C1}"/>
    <cellStyle name="Percent 5 6 11" xfId="15183" xr:uid="{47FC0CC7-F5B8-4F4E-B161-59A47CDC99BF}"/>
    <cellStyle name="Percent 5 6 2" xfId="15185" xr:uid="{58BDDB29-EDFC-4F31-8FEA-867606FC8011}"/>
    <cellStyle name="Percent 5 6 2 2" xfId="15186" xr:uid="{CFD13BD6-4574-4945-9F10-6D93F2716E95}"/>
    <cellStyle name="Percent 5 6 2 2 2" xfId="15187" xr:uid="{D1FB1D8D-3ACA-43F6-8D07-90391D292C21}"/>
    <cellStyle name="Percent 5 6 2 3" xfId="15188" xr:uid="{A89FF200-637F-4017-B31D-F95034B1B890}"/>
    <cellStyle name="Percent 5 6 2 3 2" xfId="15189" xr:uid="{E1DD4D49-DAC5-4CB6-9620-8C9DC0FB3B18}"/>
    <cellStyle name="Percent 5 6 2 4" xfId="15190" xr:uid="{A84E5FDA-CFAE-4285-B63D-17D0D0A32A9B}"/>
    <cellStyle name="Percent 5 6 3" xfId="15191" xr:uid="{362A5D6E-7CDD-4016-AB01-FECDD89DE08D}"/>
    <cellStyle name="Percent 5 6 3 2" xfId="15192" xr:uid="{DF95EB31-7121-42F4-B6FE-681DF048AF8E}"/>
    <cellStyle name="Percent 5 6 3 2 2" xfId="15193" xr:uid="{1407790E-AD37-4ACD-A038-5D060563F56D}"/>
    <cellStyle name="Percent 5 6 3 3" xfId="15194" xr:uid="{57ECB609-8A73-43BC-9167-5CD7AE1BE620}"/>
    <cellStyle name="Percent 5 6 3 3 2" xfId="15195" xr:uid="{ECEA2DE2-5420-4B43-985C-7CF59C41456C}"/>
    <cellStyle name="Percent 5 6 3 4" xfId="15196" xr:uid="{835F2C7E-94C5-4DA7-9D3B-25884963838E}"/>
    <cellStyle name="Percent 5 6 4" xfId="15197" xr:uid="{19F8021A-C3CA-4B56-B548-7C1BD9577036}"/>
    <cellStyle name="Percent 5 6 4 2" xfId="15198" xr:uid="{B73C9EB8-812A-4B41-9470-47F027036554}"/>
    <cellStyle name="Percent 5 6 4 2 2" xfId="15199" xr:uid="{9C1CB198-3329-443C-AB00-AB435313A8CC}"/>
    <cellStyle name="Percent 5 6 4 3" xfId="15200" xr:uid="{535430BB-02D0-43EF-8A0C-399101737E7D}"/>
    <cellStyle name="Percent 5 6 4 3 2" xfId="15201" xr:uid="{54602F01-79B0-4D48-BAD7-BDFB7A52FA25}"/>
    <cellStyle name="Percent 5 6 4 4" xfId="15202" xr:uid="{209C525C-E515-45FE-AAF2-8F59BBC6D31B}"/>
    <cellStyle name="Percent 5 6 4 4 2" xfId="15203" xr:uid="{3C127E50-274F-4C5B-8C56-5E833EA942EF}"/>
    <cellStyle name="Percent 5 6 4 5" xfId="15204" xr:uid="{CA60F638-3609-44A8-8A81-0C72514E51DB}"/>
    <cellStyle name="Percent 5 6 5" xfId="15205" xr:uid="{48FE95ED-18F8-4D1A-8286-B4B3EE359697}"/>
    <cellStyle name="Percent 5 6 5 2" xfId="15206" xr:uid="{A025B79B-F092-4D82-A41E-37EF99C5DA9A}"/>
    <cellStyle name="Percent 5 6 5 2 2" xfId="15207" xr:uid="{F535B542-91FC-4794-8C14-28E7EA73A6B0}"/>
    <cellStyle name="Percent 5 6 5 3" xfId="15208" xr:uid="{D47550EC-052B-4F3C-8C4D-74506BAB57AC}"/>
    <cellStyle name="Percent 5 6 5 3 2" xfId="15209" xr:uid="{A84AA145-ED66-4812-AC2D-A97BE79D82C3}"/>
    <cellStyle name="Percent 5 6 5 4" xfId="15210" xr:uid="{BD235EBC-2D4C-4D35-925F-6DF4D6C3FBB8}"/>
    <cellStyle name="Percent 5 6 6" xfId="15211" xr:uid="{DABC5DA8-4258-4969-A09F-852D51EC0E96}"/>
    <cellStyle name="Percent 5 6 6 2" xfId="15212" xr:uid="{6888FC1E-13CE-49EC-BFAD-C5DA576918B0}"/>
    <cellStyle name="Percent 5 6 7" xfId="15213" xr:uid="{F771972A-7E6F-45AC-9FD4-B31FE984C749}"/>
    <cellStyle name="Percent 5 6 7 2" xfId="15214" xr:uid="{CB298724-36FD-477C-B694-09B4F939FD52}"/>
    <cellStyle name="Percent 5 6 8" xfId="15215" xr:uid="{CA2FD4AC-721E-467C-B991-E66F4C04E0C0}"/>
    <cellStyle name="Percent 5 6 8 2" xfId="15216" xr:uid="{6D649F4D-9AFB-49B8-A2FB-44C5E2EA14F0}"/>
    <cellStyle name="Percent 5 6 9" xfId="15217" xr:uid="{5AEDAE07-079D-4646-A47B-95DEDD425B6F}"/>
    <cellStyle name="Percent 5 7" xfId="7713" xr:uid="{55666780-1D2F-4633-90FC-F1491FE805C9}"/>
    <cellStyle name="Percent 5 7 10" xfId="15219" xr:uid="{258D1286-6233-4D5B-80BE-7FA9BC078463}"/>
    <cellStyle name="Percent 5 7 11" xfId="15218" xr:uid="{6904E373-4799-49DE-B844-2F17BC6F6E86}"/>
    <cellStyle name="Percent 5 7 2" xfId="15220" xr:uid="{611F6CA9-47D7-4B1C-A722-2F690B50349B}"/>
    <cellStyle name="Percent 5 7 2 2" xfId="15221" xr:uid="{95C7B440-C631-4041-B590-3A012968D8F2}"/>
    <cellStyle name="Percent 5 7 2 2 2" xfId="15222" xr:uid="{D28B9AEF-95EA-4BA9-ABB6-32208F20FE59}"/>
    <cellStyle name="Percent 5 7 2 3" xfId="15223" xr:uid="{C9C68853-12E6-4355-981F-5205A86A411D}"/>
    <cellStyle name="Percent 5 7 2 3 2" xfId="15224" xr:uid="{C8FD7234-D152-4AEA-9915-8584A28BF1FD}"/>
    <cellStyle name="Percent 5 7 2 4" xfId="15225" xr:uid="{772D9971-2B1F-4958-AA89-AF23B931BBE9}"/>
    <cellStyle name="Percent 5 7 3" xfId="15226" xr:uid="{67148C67-96CD-44AA-B916-CFFB86A0AD12}"/>
    <cellStyle name="Percent 5 7 3 2" xfId="15227" xr:uid="{D4AD0F0A-9BC6-4888-8155-20192321F1B0}"/>
    <cellStyle name="Percent 5 7 3 2 2" xfId="15228" xr:uid="{06EF1953-4741-413C-8AA6-48326FF542BF}"/>
    <cellStyle name="Percent 5 7 3 3" xfId="15229" xr:uid="{59D0F5EF-63C7-4506-A180-D78D61718DF3}"/>
    <cellStyle name="Percent 5 7 3 3 2" xfId="15230" xr:uid="{CCE1AD65-1A55-4614-8646-960A0701EA32}"/>
    <cellStyle name="Percent 5 7 3 4" xfId="15231" xr:uid="{12E876D6-FB0E-4602-A41D-E5563E7A7426}"/>
    <cellStyle name="Percent 5 7 4" xfId="15232" xr:uid="{A95F9B8B-7FDD-4B2B-83E7-B8A7E850CB41}"/>
    <cellStyle name="Percent 5 7 4 2" xfId="15233" xr:uid="{0E7A55E9-A257-481B-BF18-E017C2A312CF}"/>
    <cellStyle name="Percent 5 7 4 2 2" xfId="15234" xr:uid="{CDF04681-43A3-4F44-980A-127805E424DE}"/>
    <cellStyle name="Percent 5 7 4 3" xfId="15235" xr:uid="{C086B27D-FB07-4478-A392-EB5E1BB93D3A}"/>
    <cellStyle name="Percent 5 7 4 3 2" xfId="15236" xr:uid="{E2C73796-6E6D-41D1-B8BA-433948158D6D}"/>
    <cellStyle name="Percent 5 7 4 4" xfId="15237" xr:uid="{E6893559-5E99-49BF-B9A6-8A73077E3170}"/>
    <cellStyle name="Percent 5 7 4 4 2" xfId="15238" xr:uid="{C750A009-E0FA-40DB-A3F5-629057A20FEB}"/>
    <cellStyle name="Percent 5 7 4 5" xfId="15239" xr:uid="{87C4368A-EE98-4DD0-8846-431FD1E29565}"/>
    <cellStyle name="Percent 5 7 5" xfId="15240" xr:uid="{B2D507A5-2B2B-4A71-A518-4178E3901E15}"/>
    <cellStyle name="Percent 5 7 5 2" xfId="15241" xr:uid="{6C5BB6BD-F0B8-4518-AAC3-59BA712168B0}"/>
    <cellStyle name="Percent 5 7 5 2 2" xfId="15242" xr:uid="{EECC92B9-C389-426B-85CE-1AD597E37A05}"/>
    <cellStyle name="Percent 5 7 5 3" xfId="15243" xr:uid="{13FD7D58-7E77-47CD-A592-36F166F06A43}"/>
    <cellStyle name="Percent 5 7 5 3 2" xfId="15244" xr:uid="{EC3F111F-2C63-4C63-87C0-EADFACA545A7}"/>
    <cellStyle name="Percent 5 7 5 4" xfId="15245" xr:uid="{530967BA-5438-48AB-91C7-2C1ED4F5FC85}"/>
    <cellStyle name="Percent 5 7 6" xfId="15246" xr:uid="{08CDC4B8-3340-42DD-84D2-81617F0FE34B}"/>
    <cellStyle name="Percent 5 7 6 2" xfId="15247" xr:uid="{F58E2F64-820B-404C-9B39-553136C1847A}"/>
    <cellStyle name="Percent 5 7 7" xfId="15248" xr:uid="{FF028761-90AB-4DA7-A9CE-79EE0401EA9D}"/>
    <cellStyle name="Percent 5 7 7 2" xfId="15249" xr:uid="{A79B35B2-A250-4E37-8872-03003C7B78C6}"/>
    <cellStyle name="Percent 5 7 8" xfId="15250" xr:uid="{BDB3F1DF-88AA-493D-B4F1-A18F5D7C6613}"/>
    <cellStyle name="Percent 5 7 8 2" xfId="15251" xr:uid="{CDF93634-3380-4BFC-BEBE-1952CCBAA7F9}"/>
    <cellStyle name="Percent 5 7 9" xfId="15252" xr:uid="{8524A9E5-829B-4979-AE61-A6152411C613}"/>
    <cellStyle name="Percent 5 8" xfId="7714" xr:uid="{DF0F990C-C439-4366-93AA-CDEEFC4D2311}"/>
    <cellStyle name="Percent 5 8 10" xfId="15254" xr:uid="{74DD6CFA-BEC0-4859-975F-A8C659CBEEB2}"/>
    <cellStyle name="Percent 5 8 11" xfId="15253" xr:uid="{751852E9-70C2-4E7F-B55E-42E6E62E2E65}"/>
    <cellStyle name="Percent 5 8 2" xfId="15255" xr:uid="{F3124149-F68E-42F7-9D2C-DE5F42139159}"/>
    <cellStyle name="Percent 5 8 2 2" xfId="15256" xr:uid="{A30051BE-E061-498B-87E9-B687F1035AE4}"/>
    <cellStyle name="Percent 5 8 2 2 2" xfId="15257" xr:uid="{3BBBC233-128B-4E7A-AFD8-39E428FE3997}"/>
    <cellStyle name="Percent 5 8 2 3" xfId="15258" xr:uid="{3E8D2D02-5509-49EC-AAFD-725E2289D8D7}"/>
    <cellStyle name="Percent 5 8 2 3 2" xfId="15259" xr:uid="{D08055E8-409A-4AC9-88FF-735E3117C2F9}"/>
    <cellStyle name="Percent 5 8 2 4" xfId="15260" xr:uid="{EB4E6915-1290-4113-A358-088A9CAA1AC0}"/>
    <cellStyle name="Percent 5 8 3" xfId="15261" xr:uid="{7AC75F85-2926-4301-85DB-E9290FBDC62E}"/>
    <cellStyle name="Percent 5 8 3 2" xfId="15262" xr:uid="{3A56BE57-3A8C-456A-8C79-33E401D19DBB}"/>
    <cellStyle name="Percent 5 8 3 2 2" xfId="15263" xr:uid="{9797D6DD-7AEC-4D20-B9E9-4453454E6A8B}"/>
    <cellStyle name="Percent 5 8 3 3" xfId="15264" xr:uid="{2E1870F7-8721-436E-B446-E5BF0A7CCED4}"/>
    <cellStyle name="Percent 5 8 3 3 2" xfId="15265" xr:uid="{9544EA42-8C36-4183-821B-40916BDFFC2D}"/>
    <cellStyle name="Percent 5 8 3 4" xfId="15266" xr:uid="{DB4158C4-7F7F-42D2-9C08-F12A96A1870D}"/>
    <cellStyle name="Percent 5 8 4" xfId="15267" xr:uid="{D77B08B3-82CE-4326-9627-5308AC655FE5}"/>
    <cellStyle name="Percent 5 8 4 2" xfId="15268" xr:uid="{29E1FA06-1B7B-4843-8D8C-870F5BBADB17}"/>
    <cellStyle name="Percent 5 8 4 2 2" xfId="15269" xr:uid="{100886B7-C72D-40CF-BE16-02B30E62B1B5}"/>
    <cellStyle name="Percent 5 8 4 3" xfId="15270" xr:uid="{D6EC8F83-6834-4FE4-882E-6899D8EAD075}"/>
    <cellStyle name="Percent 5 8 4 3 2" xfId="15271" xr:uid="{E5559CF9-2021-479F-BBD6-0E9BA03DC132}"/>
    <cellStyle name="Percent 5 8 4 4" xfId="15272" xr:uid="{266A3399-A447-4285-83AE-42BD21072894}"/>
    <cellStyle name="Percent 5 8 4 4 2" xfId="15273" xr:uid="{5CCA72EC-55E9-4496-BAA6-C87A0FE6A764}"/>
    <cellStyle name="Percent 5 8 4 5" xfId="15274" xr:uid="{CE0444F9-5538-47D7-BF79-B41FFBA3A7B0}"/>
    <cellStyle name="Percent 5 8 5" xfId="15275" xr:uid="{312EFDFC-C847-4125-8622-DB37997332DF}"/>
    <cellStyle name="Percent 5 8 5 2" xfId="15276" xr:uid="{2130B0EA-3703-489F-A177-A8CE659668C9}"/>
    <cellStyle name="Percent 5 8 5 2 2" xfId="15277" xr:uid="{BA47CCE9-525D-47C9-84B0-DEC252AC8D4F}"/>
    <cellStyle name="Percent 5 8 5 3" xfId="15278" xr:uid="{36D114A4-A90B-4EBC-A337-F0FD8A210D83}"/>
    <cellStyle name="Percent 5 8 5 3 2" xfId="15279" xr:uid="{B1FCF6C5-F5E3-4F57-B208-C27F2622D18D}"/>
    <cellStyle name="Percent 5 8 5 4" xfId="15280" xr:uid="{553303E7-3900-4B1E-9D4F-EE7EC1DBC4F3}"/>
    <cellStyle name="Percent 5 8 6" xfId="15281" xr:uid="{33C50052-C145-4CDA-B779-2B0CE9931D43}"/>
    <cellStyle name="Percent 5 8 6 2" xfId="15282" xr:uid="{0189EB0D-64C3-4416-A136-6C3A49FE7BFD}"/>
    <cellStyle name="Percent 5 8 7" xfId="15283" xr:uid="{CCDE5E67-FC6F-4960-8C34-64FD9F036D8C}"/>
    <cellStyle name="Percent 5 8 7 2" xfId="15284" xr:uid="{01DE30FD-9088-4D03-9EDB-9967CEFB1CBD}"/>
    <cellStyle name="Percent 5 8 8" xfId="15285" xr:uid="{AEE9DB4D-E152-46C0-8A8B-729EEC5EE79C}"/>
    <cellStyle name="Percent 5 8 8 2" xfId="15286" xr:uid="{80791796-704F-46C0-BC94-0A586AD36816}"/>
    <cellStyle name="Percent 5 8 9" xfId="15287" xr:uid="{221197B0-9095-4707-BF08-1E1D4B013AF2}"/>
    <cellStyle name="Percent 5 9" xfId="7715" xr:uid="{8A652E52-E9E8-4DBD-AD7A-0A7FDABD7C77}"/>
    <cellStyle name="Percent 5 9 10" xfId="15289" xr:uid="{2C8B3C4F-9127-4D66-B818-DBFEB2A5E9FE}"/>
    <cellStyle name="Percent 5 9 11" xfId="15288" xr:uid="{7FF6E399-5820-4711-97B8-3189CBD5819D}"/>
    <cellStyle name="Percent 5 9 2" xfId="7716" xr:uid="{6EAB692A-DB44-45A3-B1E6-FC1C387E95DC}"/>
    <cellStyle name="Percent 5 9 2 2" xfId="15291" xr:uid="{4C33E6D2-D278-4495-BBC3-2EE1FAE0D255}"/>
    <cellStyle name="Percent 5 9 2 2 2" xfId="15292" xr:uid="{A9548145-D858-4289-9724-F2D9305E44B0}"/>
    <cellStyle name="Percent 5 9 2 3" xfId="15293" xr:uid="{6B4E3B53-3C2F-4FA8-9A3C-4058A98E39D0}"/>
    <cellStyle name="Percent 5 9 2 3 2" xfId="15294" xr:uid="{93D26401-8B90-4478-A345-644262AC230E}"/>
    <cellStyle name="Percent 5 9 2 4" xfId="15295" xr:uid="{F5461536-AF4B-4AF7-B423-0ED8FFFF8F29}"/>
    <cellStyle name="Percent 5 9 2 5" xfId="15290" xr:uid="{82C4EB3C-9B43-4B9D-B9E7-455534D95A5B}"/>
    <cellStyle name="Percent 5 9 3" xfId="15296" xr:uid="{1258B479-FBF5-40F7-91CE-49F2D08E87F1}"/>
    <cellStyle name="Percent 5 9 3 2" xfId="15297" xr:uid="{0E88EF37-3BF0-4683-8102-B2527DFECBC6}"/>
    <cellStyle name="Percent 5 9 3 2 2" xfId="15298" xr:uid="{55C57648-A3E5-415F-A21E-972AA2025AB2}"/>
    <cellStyle name="Percent 5 9 3 3" xfId="15299" xr:uid="{8D272DB1-53B8-40DE-8F1B-97BCCD72B414}"/>
    <cellStyle name="Percent 5 9 3 3 2" xfId="15300" xr:uid="{1A21D0BA-28C2-492C-B01E-B0953EE9C9D2}"/>
    <cellStyle name="Percent 5 9 3 4" xfId="15301" xr:uid="{F5574613-0C11-4649-87B9-793CC418A8FB}"/>
    <cellStyle name="Percent 5 9 4" xfId="15302" xr:uid="{992AF151-8C36-4693-995D-2848E2BC060A}"/>
    <cellStyle name="Percent 5 9 4 2" xfId="15303" xr:uid="{5715DBCF-9753-450E-A8E8-3C0A7466F2AC}"/>
    <cellStyle name="Percent 5 9 4 2 2" xfId="15304" xr:uid="{C04EE0A4-B430-49A0-AF57-F774A2ACC696}"/>
    <cellStyle name="Percent 5 9 4 3" xfId="15305" xr:uid="{D355D95C-4AB5-4312-85F2-68E306D6FEE8}"/>
    <cellStyle name="Percent 5 9 4 3 2" xfId="15306" xr:uid="{71FFA277-9528-4549-91A5-547D21047268}"/>
    <cellStyle name="Percent 5 9 4 4" xfId="15307" xr:uid="{9AC65CB8-AD62-4B71-B5E6-01A967A93A98}"/>
    <cellStyle name="Percent 5 9 4 4 2" xfId="15308" xr:uid="{2257B4CC-6CE3-4A3A-B72C-53F6909355ED}"/>
    <cellStyle name="Percent 5 9 4 5" xfId="15309" xr:uid="{C2552034-D6B5-4338-B55A-0A10383A098E}"/>
    <cellStyle name="Percent 5 9 5" xfId="15310" xr:uid="{93ED6B70-0C7A-4036-9D8C-5394C790A64F}"/>
    <cellStyle name="Percent 5 9 5 2" xfId="15311" xr:uid="{A9B92867-7FCF-41D8-96A1-96D1862FDD44}"/>
    <cellStyle name="Percent 5 9 5 2 2" xfId="15312" xr:uid="{AF1C1F56-6636-4F84-9A3C-6F792C597B84}"/>
    <cellStyle name="Percent 5 9 5 3" xfId="15313" xr:uid="{B10F2442-B1BF-45DE-B3D2-11E4B298F58D}"/>
    <cellStyle name="Percent 5 9 5 3 2" xfId="15314" xr:uid="{F9E8C943-A6C7-4B70-BCD8-4D6DEF4DE0A6}"/>
    <cellStyle name="Percent 5 9 5 4" xfId="15315" xr:uid="{A229F54D-117F-4B38-9BE4-F8211AFF126A}"/>
    <cellStyle name="Percent 5 9 6" xfId="15316" xr:uid="{604FB975-472D-45CC-B9DA-E2C07C5F0CB3}"/>
    <cellStyle name="Percent 5 9 6 2" xfId="15317" xr:uid="{4AB74198-B059-4893-88E8-456746DBA442}"/>
    <cellStyle name="Percent 5 9 7" xfId="15318" xr:uid="{06A9A07D-8E3A-477D-B948-1D84F0E4E879}"/>
    <cellStyle name="Percent 5 9 7 2" xfId="15319" xr:uid="{A4D7ABF9-73AD-4CD9-924A-4CDF7F9CBBFE}"/>
    <cellStyle name="Percent 5 9 8" xfId="15320" xr:uid="{0BB5B0FE-2792-40BC-9A92-0A0773FB6F50}"/>
    <cellStyle name="Percent 5 9 8 2" xfId="15321" xr:uid="{2891640E-30B0-4C9C-B2CD-E7D458A1C243}"/>
    <cellStyle name="Percent 5 9 9" xfId="15322" xr:uid="{AC8F9BC2-CCB8-4BE9-9F23-89DC3F51B751}"/>
    <cellStyle name="Percent 6" xfId="3066" xr:uid="{A3D6EF66-79D0-4319-83A3-58EA097B0B2C}"/>
    <cellStyle name="Percent 6 10" xfId="15324" xr:uid="{32948798-B09A-4CE8-8847-1B1585C060B5}"/>
    <cellStyle name="Percent 6 10 2" xfId="15325" xr:uid="{F8BF80A5-C9EA-4B76-B91B-C4C0151E5144}"/>
    <cellStyle name="Percent 6 10 2 2" xfId="15326" xr:uid="{FEE71B8C-2850-4FEE-9123-800C3E4F129C}"/>
    <cellStyle name="Percent 6 10 3" xfId="15327" xr:uid="{A6FE1431-FFEC-4F58-A4FF-1ADAAC16C4C9}"/>
    <cellStyle name="Percent 6 10 3 2" xfId="15328" xr:uid="{EDBDB547-802B-4986-B3E0-6B751843983B}"/>
    <cellStyle name="Percent 6 10 4" xfId="15329" xr:uid="{F33C58D7-F418-43A9-9A7B-6FAC6B76F6B4}"/>
    <cellStyle name="Percent 6 10 5" xfId="15330" xr:uid="{EC3DCC25-A531-4B21-A3F9-45277F476B40}"/>
    <cellStyle name="Percent 6 11" xfId="15331" xr:uid="{F293D93F-7E9A-4F14-B7A4-082F293F55CC}"/>
    <cellStyle name="Percent 6 11 2" xfId="15332" xr:uid="{6B533E83-A32D-4046-AFBC-5F9C43635E02}"/>
    <cellStyle name="Percent 6 11 2 2" xfId="15333" xr:uid="{AFFB0DF4-1761-40CF-B3D9-B96E08CCE05B}"/>
    <cellStyle name="Percent 6 11 3" xfId="15334" xr:uid="{B170E3FE-ABD9-403C-9A70-3E5444A8558D}"/>
    <cellStyle name="Percent 6 11 3 2" xfId="15335" xr:uid="{DB656D29-367B-44AA-ABA3-7FC8B20BD62B}"/>
    <cellStyle name="Percent 6 11 4" xfId="15336" xr:uid="{53335327-E048-47F6-A367-DB471EE32103}"/>
    <cellStyle name="Percent 6 11 5" xfId="15337" xr:uid="{FA3B25C5-4D09-4E9A-ACEF-F5030C2315FF}"/>
    <cellStyle name="Percent 6 12" xfId="15338" xr:uid="{9FBEE9F0-BC6B-4728-BBB9-406E18E1849C}"/>
    <cellStyle name="Percent 6 12 2" xfId="15339" xr:uid="{884E5915-AE58-4426-BF7C-9B8F1AAF1F1B}"/>
    <cellStyle name="Percent 6 12 2 2" xfId="15340" xr:uid="{69F5962B-A071-4094-B42C-F9AE1FF57C5D}"/>
    <cellStyle name="Percent 6 12 3" xfId="15341" xr:uid="{36C2E66C-A68D-423F-9B8A-5B09C31BEDF4}"/>
    <cellStyle name="Percent 6 12 3 2" xfId="15342" xr:uid="{5368FAF1-2BB2-4ED3-9622-40D3DCA96575}"/>
    <cellStyle name="Percent 6 12 4" xfId="15343" xr:uid="{93EC5161-637B-45C5-89BB-CDC7C4AA6782}"/>
    <cellStyle name="Percent 6 13" xfId="15344" xr:uid="{05272CD3-1A6F-484D-B1B9-DBC2FD50D6BC}"/>
    <cellStyle name="Percent 6 13 2" xfId="15345" xr:uid="{6CC14C84-BA4C-444B-AA6B-D8B650B449A6}"/>
    <cellStyle name="Percent 6 13 2 2" xfId="15346" xr:uid="{871EB392-CB24-459D-8136-D2352C2F80F7}"/>
    <cellStyle name="Percent 6 13 3" xfId="15347" xr:uid="{9B86699A-B59D-42D4-846D-2B52F1CC1646}"/>
    <cellStyle name="Percent 6 13 3 2" xfId="15348" xr:uid="{8905CDFB-B7A8-4005-B928-0A03FE06B483}"/>
    <cellStyle name="Percent 6 13 4" xfId="15349" xr:uid="{9271BEBF-970E-4AF1-A543-A1DF08D2D71E}"/>
    <cellStyle name="Percent 6 13 4 2" xfId="15350" xr:uid="{2264AB1B-EA96-408C-A3A4-03D2F1054A12}"/>
    <cellStyle name="Percent 6 13 5" xfId="15351" xr:uid="{D3BBF5AD-04C9-4654-921C-35208E5E7ADC}"/>
    <cellStyle name="Percent 6 14" xfId="15352" xr:uid="{526546C8-7245-43F0-9CD6-8C1DFE13500A}"/>
    <cellStyle name="Percent 6 14 2" xfId="15353" xr:uid="{37FFE85A-DECB-45A3-A036-B8F4B6794991}"/>
    <cellStyle name="Percent 6 14 2 2" xfId="15354" xr:uid="{E314FE66-EC43-4E04-AC19-E38731DE9FF8}"/>
    <cellStyle name="Percent 6 14 3" xfId="15355" xr:uid="{1EFF8CE1-2581-420A-9A30-4B3FC34887BD}"/>
    <cellStyle name="Percent 6 14 3 2" xfId="15356" xr:uid="{35D54A14-CF32-48D6-9E0D-19316FB19FC3}"/>
    <cellStyle name="Percent 6 14 4" xfId="15357" xr:uid="{3A00EF42-CC88-4978-AEA7-53C42C065781}"/>
    <cellStyle name="Percent 6 15" xfId="15358" xr:uid="{689072A0-8292-4430-A11B-B4C5178B98FE}"/>
    <cellStyle name="Percent 6 15 2" xfId="15359" xr:uid="{01EEE1F6-1F14-409E-94FA-69A6BC347A50}"/>
    <cellStyle name="Percent 6 16" xfId="15360" xr:uid="{3C35FCAE-DA55-4869-9D13-882AA2C6280C}"/>
    <cellStyle name="Percent 6 16 2" xfId="15361" xr:uid="{08A10988-3615-4792-9391-26524A5582E6}"/>
    <cellStyle name="Percent 6 17" xfId="15362" xr:uid="{23635D20-9983-4EF0-A802-BE962E1361A3}"/>
    <cellStyle name="Percent 6 17 2" xfId="15363" xr:uid="{93DAF438-106C-41C7-898E-EFB857495827}"/>
    <cellStyle name="Percent 6 18" xfId="15364" xr:uid="{F846FA71-B229-4E8D-BF5E-0BB653F2E6EF}"/>
    <cellStyle name="Percent 6 19" xfId="15365" xr:uid="{79AFD6CB-B307-4D39-B100-94104FF278BA}"/>
    <cellStyle name="Percent 6 2" xfId="3067" xr:uid="{633812E1-DC39-4438-B117-EE3446B1EAE4}"/>
    <cellStyle name="Percent 6 2 10" xfId="15367" xr:uid="{38A09E9A-8903-4E33-A684-DF9F7602748E}"/>
    <cellStyle name="Percent 6 2 11" xfId="15366" xr:uid="{896DD87A-CE1C-4B3B-90CC-B98A4751E6EC}"/>
    <cellStyle name="Percent 6 2 12" xfId="5965" xr:uid="{B4029B5E-EC7B-4BD5-B800-2A6181F6331D}"/>
    <cellStyle name="Percent 6 2 12 2" xfId="26130" xr:uid="{E1C2A99D-5900-42B1-A31E-1BBD4CCD518E}"/>
    <cellStyle name="Percent 6 2 12 3" xfId="26874" xr:uid="{EF3151F1-1986-4FEF-B4EB-D8E6A0A8CEBF}"/>
    <cellStyle name="Percent 6 2 2" xfId="15368" xr:uid="{D2AB7CA4-0690-4FA2-AB99-8418BDF3D244}"/>
    <cellStyle name="Percent 6 2 2 2" xfId="15369" xr:uid="{D74B1527-2F28-4C2F-AA8E-448D1B401BA3}"/>
    <cellStyle name="Percent 6 2 2 2 2" xfId="15370" xr:uid="{553353DE-A331-4B68-AF94-6A846E96F30B}"/>
    <cellStyle name="Percent 6 2 2 3" xfId="15371" xr:uid="{4D8017A0-87B6-4A56-8B31-9DD13AD3A96E}"/>
    <cellStyle name="Percent 6 2 2 3 2" xfId="15372" xr:uid="{BC22B972-CE29-42E0-9217-82C3E4621882}"/>
    <cellStyle name="Percent 6 2 2 4" xfId="15373" xr:uid="{04BE2C57-1F3E-48F9-8AEB-26DB3772612E}"/>
    <cellStyle name="Percent 6 2 3" xfId="15374" xr:uid="{5B3742B0-1BD5-41B7-80CC-C1D708AB6CE4}"/>
    <cellStyle name="Percent 6 2 3 2" xfId="15375" xr:uid="{7C0A4404-C471-4972-9B55-16E573A39E1D}"/>
    <cellStyle name="Percent 6 2 3 2 2" xfId="15376" xr:uid="{25E754D3-87BC-44F0-AA3D-C3AD0FA01E7C}"/>
    <cellStyle name="Percent 6 2 3 3" xfId="15377" xr:uid="{751BFC0D-F6A9-4F33-ABCB-A9D323D87D9C}"/>
    <cellStyle name="Percent 6 2 3 3 2" xfId="15378" xr:uid="{5FC33DE6-C1AB-4F21-A611-CF28461CD370}"/>
    <cellStyle name="Percent 6 2 3 4" xfId="15379" xr:uid="{BE414E13-2432-45E5-BFAC-CD3B4E956AC2}"/>
    <cellStyle name="Percent 6 2 4" xfId="15380" xr:uid="{04A194C3-9923-41D0-AD63-4F88CC0067B9}"/>
    <cellStyle name="Percent 6 2 4 2" xfId="15381" xr:uid="{9D8DC7EE-C37F-48B8-8542-E68A3DE1D31B}"/>
    <cellStyle name="Percent 6 2 4 2 2" xfId="15382" xr:uid="{74206E10-158B-4A62-AD15-D1E5B85A270C}"/>
    <cellStyle name="Percent 6 2 4 3" xfId="15383" xr:uid="{E2DC0C1F-210A-487D-91D0-4FE2700EBE0A}"/>
    <cellStyle name="Percent 6 2 4 3 2" xfId="15384" xr:uid="{A4F0CDC6-A4AA-42B0-ACBA-77304052825A}"/>
    <cellStyle name="Percent 6 2 4 4" xfId="15385" xr:uid="{C700A52E-9614-48CC-9C59-891180A5BC2C}"/>
    <cellStyle name="Percent 6 2 4 4 2" xfId="15386" xr:uid="{36DCDB5D-CCA1-4285-AB7F-7FA982F9BF70}"/>
    <cellStyle name="Percent 6 2 4 5" xfId="15387" xr:uid="{411C711D-9D3E-47FB-A180-B06287DB3D22}"/>
    <cellStyle name="Percent 6 2 5" xfId="15388" xr:uid="{333BE8E9-266A-42F7-8F8C-78808B18A59E}"/>
    <cellStyle name="Percent 6 2 5 2" xfId="15389" xr:uid="{A255FDA1-5E68-4085-BA40-6EA4FBF02BD6}"/>
    <cellStyle name="Percent 6 2 5 2 2" xfId="15390" xr:uid="{F7F90CCF-25F7-4787-A4A3-14816014A502}"/>
    <cellStyle name="Percent 6 2 5 3" xfId="15391" xr:uid="{F7FFB0D2-1FAB-4F0D-B19E-10134A6B9E81}"/>
    <cellStyle name="Percent 6 2 5 3 2" xfId="15392" xr:uid="{1C7ACE34-F141-4DA7-BDB0-7C42CD51944D}"/>
    <cellStyle name="Percent 6 2 5 4" xfId="15393" xr:uid="{BC5BDBCA-E9E8-4D24-82B8-591EB5CF361B}"/>
    <cellStyle name="Percent 6 2 6" xfId="15394" xr:uid="{883F4FEB-E269-4486-A236-FD1C4E93F229}"/>
    <cellStyle name="Percent 6 2 6 2" xfId="15395" xr:uid="{3DF74426-1BA9-453F-B71A-02C77213DF52}"/>
    <cellStyle name="Percent 6 2 7" xfId="15396" xr:uid="{3A3C5CC6-4AFC-473D-8B3E-E721A72FAB8F}"/>
    <cellStyle name="Percent 6 2 7 2" xfId="15397" xr:uid="{0744B72E-801B-4940-874B-130A32F8288A}"/>
    <cellStyle name="Percent 6 2 8" xfId="15398" xr:uid="{FE765E0B-EFCE-4DE4-9B0B-5A3DE6ACD5D5}"/>
    <cellStyle name="Percent 6 2 8 2" xfId="15399" xr:uid="{D4AE7895-EC13-43F7-879B-145A4458E9CC}"/>
    <cellStyle name="Percent 6 2 9" xfId="15400" xr:uid="{BA5C764F-0AF8-4331-9572-3E7E5B6767C3}"/>
    <cellStyle name="Percent 6 20" xfId="15323" xr:uid="{8948F00B-AA47-405A-AF9E-7F99B9722E84}"/>
    <cellStyle name="Percent 6 21" xfId="3324" xr:uid="{37CAF491-AA53-4EB4-9CE6-C179AA57B4B3}"/>
    <cellStyle name="Percent 6 21 2" xfId="26129" xr:uid="{750E8CD5-F8E5-4653-BF1F-76E046679002}"/>
    <cellStyle name="Percent 6 21 3" xfId="26806" xr:uid="{C9EAA15B-41AB-451E-83F0-7AC73CA77B8D}"/>
    <cellStyle name="Percent 6 3" xfId="3068" xr:uid="{617D484A-A1B0-4BBE-9FDD-46155A1C2F6A}"/>
    <cellStyle name="Percent 6 3 10" xfId="15402" xr:uid="{CC03DE66-8C01-409C-A0C3-75E4F8F41B38}"/>
    <cellStyle name="Percent 6 3 11" xfId="15401" xr:uid="{8771645D-5887-48F2-AF0E-E5F92EEE1DC2}"/>
    <cellStyle name="Percent 6 3 12" xfId="5964" xr:uid="{95AF6E4F-A902-47B3-91C5-F1D1C95E51F3}"/>
    <cellStyle name="Percent 6 3 12 2" xfId="26131" xr:uid="{89A0C2B1-DEBE-4EA5-A9E8-63E37B72BECF}"/>
    <cellStyle name="Percent 6 3 12 3" xfId="26873" xr:uid="{89C41877-8AB8-476E-8E3F-9115CC79BB31}"/>
    <cellStyle name="Percent 6 3 2" xfId="7717" xr:uid="{558FE27F-7938-49FA-B027-6B06BB1DC2B3}"/>
    <cellStyle name="Percent 6 3 2 2" xfId="15404" xr:uid="{4D932650-C1C4-483C-8563-72C84D064265}"/>
    <cellStyle name="Percent 6 3 2 2 2" xfId="15405" xr:uid="{B4E820BB-268C-4DA4-8584-27DFDEB4F2CE}"/>
    <cellStyle name="Percent 6 3 2 3" xfId="15406" xr:uid="{6B191C62-A048-4D21-851A-D6AA10D9EFAB}"/>
    <cellStyle name="Percent 6 3 2 3 2" xfId="15407" xr:uid="{820E8CF9-297B-4028-ABB1-3A9F3A50B30F}"/>
    <cellStyle name="Percent 6 3 2 4" xfId="15408" xr:uid="{97EFD882-E11F-4C23-98B3-70977E59F336}"/>
    <cellStyle name="Percent 6 3 2 5" xfId="15403" xr:uid="{3621CFAA-3F30-4776-9824-DCB0DCACBEA3}"/>
    <cellStyle name="Percent 6 3 3" xfId="15409" xr:uid="{0884822C-DCB6-4971-8440-C2071EAD6A89}"/>
    <cellStyle name="Percent 6 3 3 2" xfId="15410" xr:uid="{4D41548E-FC16-4DF0-B053-43E5518094DA}"/>
    <cellStyle name="Percent 6 3 3 2 2" xfId="15411" xr:uid="{7D91CF95-0975-4650-A676-71791F0B59C2}"/>
    <cellStyle name="Percent 6 3 3 3" xfId="15412" xr:uid="{F7142080-A594-402C-96A9-E20AE5D759D1}"/>
    <cellStyle name="Percent 6 3 3 3 2" xfId="15413" xr:uid="{CE605C75-84C9-4CF3-8152-9707D8EA72C6}"/>
    <cellStyle name="Percent 6 3 3 4" xfId="15414" xr:uid="{E10108C8-3AC4-4FB6-87FA-636FF5ACD5AA}"/>
    <cellStyle name="Percent 6 3 4" xfId="15415" xr:uid="{5F51FC59-CEAC-4ED6-A227-4731177982C7}"/>
    <cellStyle name="Percent 6 3 4 2" xfId="15416" xr:uid="{B7AA7D61-4D82-43B3-AA99-2D84053067B7}"/>
    <cellStyle name="Percent 6 3 4 2 2" xfId="15417" xr:uid="{03637424-EB90-464D-8ED4-67EEC60B4D03}"/>
    <cellStyle name="Percent 6 3 4 3" xfId="15418" xr:uid="{2569713B-E00B-4AA5-90D8-13D37F5DEFEA}"/>
    <cellStyle name="Percent 6 3 4 3 2" xfId="15419" xr:uid="{FFCD668D-5DB8-4824-87D2-E1CA68E8201B}"/>
    <cellStyle name="Percent 6 3 4 4" xfId="15420" xr:uid="{24BFFF76-1B56-4CE3-8F19-FB94AA4DE287}"/>
    <cellStyle name="Percent 6 3 4 4 2" xfId="15421" xr:uid="{C9990AE9-47CA-4C7D-98A2-45765DC91174}"/>
    <cellStyle name="Percent 6 3 4 5" xfId="15422" xr:uid="{332DC37A-6E3D-473D-BCBA-87DB803AE362}"/>
    <cellStyle name="Percent 6 3 5" xfId="15423" xr:uid="{E9C1B8A6-824B-4470-B80F-7B189238FD07}"/>
    <cellStyle name="Percent 6 3 5 2" xfId="15424" xr:uid="{3D1F4696-6DD5-4EB5-B950-47367CE43A78}"/>
    <cellStyle name="Percent 6 3 5 2 2" xfId="15425" xr:uid="{27A279F6-C392-4ADE-BFF0-DFA6ADFA966F}"/>
    <cellStyle name="Percent 6 3 5 3" xfId="15426" xr:uid="{B46C3030-95C4-4C82-B8A4-B672094802D9}"/>
    <cellStyle name="Percent 6 3 5 3 2" xfId="15427" xr:uid="{E3E502E9-AEC5-41A8-8340-6F612B0BA0F8}"/>
    <cellStyle name="Percent 6 3 5 4" xfId="15428" xr:uid="{9C028C43-CE26-4A32-85EB-92A46FDD2AA5}"/>
    <cellStyle name="Percent 6 3 6" xfId="15429" xr:uid="{6AB68A8A-899D-458C-90C1-E8F7964348AE}"/>
    <cellStyle name="Percent 6 3 6 2" xfId="15430" xr:uid="{925A32AE-A535-4572-8D1B-58FBE29DA617}"/>
    <cellStyle name="Percent 6 3 7" xfId="15431" xr:uid="{0D4B4C69-52D8-4859-9B4D-40DD56F2B650}"/>
    <cellStyle name="Percent 6 3 7 2" xfId="15432" xr:uid="{59DD6E38-C2AD-4D3C-8F08-068370D7CF3F}"/>
    <cellStyle name="Percent 6 3 8" xfId="15433" xr:uid="{FA5F885F-E963-4D77-B8E7-9766C3735072}"/>
    <cellStyle name="Percent 6 3 8 2" xfId="15434" xr:uid="{34A547FB-9165-4A0B-8CC1-20E3E02D64D3}"/>
    <cellStyle name="Percent 6 3 9" xfId="15435" xr:uid="{3D6D61E9-B13C-4F5A-BBEE-D186BDB92143}"/>
    <cellStyle name="Percent 6 4" xfId="7718" xr:uid="{24C35031-F9F0-4487-8545-6CEEB6CA8325}"/>
    <cellStyle name="Percent 6 4 10" xfId="15437" xr:uid="{3284D250-7245-40CC-9E04-07D9CE8EA1D6}"/>
    <cellStyle name="Percent 6 4 11" xfId="15436" xr:uid="{E945B61E-BED5-4CF8-AF3B-21A089DEA81B}"/>
    <cellStyle name="Percent 6 4 2" xfId="15438" xr:uid="{6E37F1F7-6877-4687-8276-E4934D09D829}"/>
    <cellStyle name="Percent 6 4 2 2" xfId="15439" xr:uid="{D32D6DF4-6D12-4906-BF8C-2BBCE03FAAD3}"/>
    <cellStyle name="Percent 6 4 2 2 2" xfId="15440" xr:uid="{F029DB8F-3D8B-47CC-B6E3-A3363DDEADBA}"/>
    <cellStyle name="Percent 6 4 2 3" xfId="15441" xr:uid="{50A7EBA6-D069-47BD-AD82-E780368638FB}"/>
    <cellStyle name="Percent 6 4 2 3 2" xfId="15442" xr:uid="{8614F6AD-0B74-4777-B0B2-7A2D482FB32A}"/>
    <cellStyle name="Percent 6 4 2 4" xfId="15443" xr:uid="{6FCF51F0-C0E6-43AF-AEE8-1F39403F2F2C}"/>
    <cellStyle name="Percent 6 4 3" xfId="15444" xr:uid="{24EBC747-1F1E-4D27-8B12-0E5F98CA796F}"/>
    <cellStyle name="Percent 6 4 3 2" xfId="15445" xr:uid="{89E5AE68-2516-4406-8169-A9E4F5030F37}"/>
    <cellStyle name="Percent 6 4 3 2 2" xfId="15446" xr:uid="{6084B0B4-059A-45A8-B3F4-2B6E93A796FC}"/>
    <cellStyle name="Percent 6 4 3 3" xfId="15447" xr:uid="{142D1D26-FF6D-4578-9E28-77570AF73400}"/>
    <cellStyle name="Percent 6 4 3 3 2" xfId="15448" xr:uid="{01FFAE4B-6395-455F-A664-2E4C44C7ACEA}"/>
    <cellStyle name="Percent 6 4 3 4" xfId="15449" xr:uid="{2C197E6D-4707-481B-AEEA-E704ABC3A73A}"/>
    <cellStyle name="Percent 6 4 4" xfId="15450" xr:uid="{3880E095-92F7-41E3-8337-D0D27E59787C}"/>
    <cellStyle name="Percent 6 4 4 2" xfId="15451" xr:uid="{90542F23-0AD0-4D93-A0E3-58E02006A87C}"/>
    <cellStyle name="Percent 6 4 4 2 2" xfId="15452" xr:uid="{818950C4-4A95-47CA-B606-5D06F3A4BD18}"/>
    <cellStyle name="Percent 6 4 4 3" xfId="15453" xr:uid="{B16C3414-4165-4B86-A708-2E6F1C33F3CE}"/>
    <cellStyle name="Percent 6 4 4 3 2" xfId="15454" xr:uid="{690663DD-6A40-41A2-AEEA-79463D684229}"/>
    <cellStyle name="Percent 6 4 4 4" xfId="15455" xr:uid="{94567DCB-8198-4775-9314-4AEA2FF405E3}"/>
    <cellStyle name="Percent 6 4 4 4 2" xfId="15456" xr:uid="{763D8485-0923-49BD-ADA0-A94AE08EB6AE}"/>
    <cellStyle name="Percent 6 4 4 5" xfId="15457" xr:uid="{B4A2D98C-2087-4B1B-AAEB-2475C085EDF5}"/>
    <cellStyle name="Percent 6 4 5" xfId="15458" xr:uid="{06D12F1E-3EA4-4237-B30E-1CDDD61A549B}"/>
    <cellStyle name="Percent 6 4 5 2" xfId="15459" xr:uid="{1506D056-C521-46A3-91C4-1784446497C4}"/>
    <cellStyle name="Percent 6 4 5 2 2" xfId="15460" xr:uid="{F503FBDF-002B-44B4-9C80-F6E83B06B1E3}"/>
    <cellStyle name="Percent 6 4 5 3" xfId="15461" xr:uid="{AE32955C-74AE-4537-9451-B1D47776941F}"/>
    <cellStyle name="Percent 6 4 5 3 2" xfId="15462" xr:uid="{EDB8D7C0-6C40-42B1-9B5C-36621BD20E06}"/>
    <cellStyle name="Percent 6 4 5 4" xfId="15463" xr:uid="{C3E67A22-4DBF-4C3A-98EC-827E2DAC290D}"/>
    <cellStyle name="Percent 6 4 6" xfId="15464" xr:uid="{9C3A30EE-1046-4152-AC1F-1C3C9638930C}"/>
    <cellStyle name="Percent 6 4 6 2" xfId="15465" xr:uid="{6A0277F4-1DA2-4D5D-850E-D4B19FB11583}"/>
    <cellStyle name="Percent 6 4 7" xfId="15466" xr:uid="{21C21184-63CA-4972-9787-3A878D215C5C}"/>
    <cellStyle name="Percent 6 4 7 2" xfId="15467" xr:uid="{D7F11BE0-0B5C-4C52-AFD5-11F64201DFDE}"/>
    <cellStyle name="Percent 6 4 8" xfId="15468" xr:uid="{6CBA111E-A0B1-48C2-89AA-76D47387508E}"/>
    <cellStyle name="Percent 6 4 8 2" xfId="15469" xr:uid="{658EBD0E-41D0-46E4-94B7-359C4425E859}"/>
    <cellStyle name="Percent 6 4 9" xfId="15470" xr:uid="{711103D0-B27D-46FB-8544-0B514924752C}"/>
    <cellStyle name="Percent 6 5" xfId="7719" xr:uid="{163709A5-73A1-45D4-A10E-A6940458EB04}"/>
    <cellStyle name="Percent 6 5 10" xfId="15472" xr:uid="{990CA3D3-9EFA-4E53-8EE4-BE678D417E3D}"/>
    <cellStyle name="Percent 6 5 11" xfId="15471" xr:uid="{F40859FF-7D13-4576-82CD-69318CFC03DD}"/>
    <cellStyle name="Percent 6 5 2" xfId="15473" xr:uid="{757E9D3B-38D3-4209-AD1C-F3BF2BB14D78}"/>
    <cellStyle name="Percent 6 5 2 2" xfId="15474" xr:uid="{BAEF8149-9327-42A2-AA6D-D8D5C20706B6}"/>
    <cellStyle name="Percent 6 5 2 2 2" xfId="15475" xr:uid="{A7F6FF1F-AC18-406D-820E-60245D1CB094}"/>
    <cellStyle name="Percent 6 5 2 3" xfId="15476" xr:uid="{2912D029-66A8-435A-B333-C9FEDCE4480C}"/>
    <cellStyle name="Percent 6 5 2 3 2" xfId="15477" xr:uid="{64B4C5BC-FCD3-4D13-ADE9-FF115D5DFD2B}"/>
    <cellStyle name="Percent 6 5 2 4" xfId="15478" xr:uid="{CFCC3121-1522-4033-9FB2-8090B22DDD56}"/>
    <cellStyle name="Percent 6 5 3" xfId="15479" xr:uid="{C725CA94-8556-4FEF-A5C6-F4A2BA2A665A}"/>
    <cellStyle name="Percent 6 5 3 2" xfId="15480" xr:uid="{445BCB5B-D025-4281-A144-CDE7E533DF1A}"/>
    <cellStyle name="Percent 6 5 3 2 2" xfId="15481" xr:uid="{F4334C74-B91C-4B43-A692-894AA88CE29D}"/>
    <cellStyle name="Percent 6 5 3 3" xfId="15482" xr:uid="{8D0D416D-84C7-4071-9477-6EC0EAF61184}"/>
    <cellStyle name="Percent 6 5 3 3 2" xfId="15483" xr:uid="{85B550A0-18FD-4109-B1D8-C555E8CA6C6D}"/>
    <cellStyle name="Percent 6 5 3 4" xfId="15484" xr:uid="{D0D7FF14-6EF5-4A41-A01B-9F653F484899}"/>
    <cellStyle name="Percent 6 5 4" xfId="15485" xr:uid="{4D09F878-B9D6-465D-96C9-D7E33DAE13F4}"/>
    <cellStyle name="Percent 6 5 4 2" xfId="15486" xr:uid="{20EC1B83-478A-4186-9C53-59A9A98CB182}"/>
    <cellStyle name="Percent 6 5 4 2 2" xfId="15487" xr:uid="{C09AEDF6-D2C3-48B6-8A7B-350778F80613}"/>
    <cellStyle name="Percent 6 5 4 3" xfId="15488" xr:uid="{F3E3AF85-1105-46C6-81CF-05D3BE6F71ED}"/>
    <cellStyle name="Percent 6 5 4 3 2" xfId="15489" xr:uid="{59059AD0-F439-4B25-A63A-D548B85BC481}"/>
    <cellStyle name="Percent 6 5 4 4" xfId="15490" xr:uid="{8CF145F7-C0A4-4DE3-BD04-968A9684F9DD}"/>
    <cellStyle name="Percent 6 5 4 4 2" xfId="15491" xr:uid="{3DEB804E-3B61-4404-A645-BC01AC794E65}"/>
    <cellStyle name="Percent 6 5 4 5" xfId="15492" xr:uid="{7E19973E-908C-4129-B2DD-ACA54FFB8FF8}"/>
    <cellStyle name="Percent 6 5 5" xfId="15493" xr:uid="{3A09FB16-7007-4B05-9D2A-01807F8847FC}"/>
    <cellStyle name="Percent 6 5 5 2" xfId="15494" xr:uid="{4E8BC518-CDC5-46E0-B31B-6ECC5AB76914}"/>
    <cellStyle name="Percent 6 5 5 2 2" xfId="15495" xr:uid="{2931CED2-FE4D-43BA-ACE4-E41ED07C1876}"/>
    <cellStyle name="Percent 6 5 5 3" xfId="15496" xr:uid="{F548DA70-496E-432D-BC80-25F1C3D1C419}"/>
    <cellStyle name="Percent 6 5 5 3 2" xfId="15497" xr:uid="{F04D1717-C52C-447E-9718-D6DAAE734661}"/>
    <cellStyle name="Percent 6 5 5 4" xfId="15498" xr:uid="{1DD70D2E-39C5-47A1-AB53-A1B339395D73}"/>
    <cellStyle name="Percent 6 5 6" xfId="15499" xr:uid="{C5BF975C-3429-4E57-8442-D93636A19ED6}"/>
    <cellStyle name="Percent 6 5 6 2" xfId="15500" xr:uid="{C590A75C-A201-4F2C-9666-7B41B307FED9}"/>
    <cellStyle name="Percent 6 5 7" xfId="15501" xr:uid="{E89C3FE6-32B4-4CEA-993B-AB00B4B62711}"/>
    <cellStyle name="Percent 6 5 7 2" xfId="15502" xr:uid="{284EAA6F-2C48-4D2A-9488-3FCEBE8037B5}"/>
    <cellStyle name="Percent 6 5 8" xfId="15503" xr:uid="{2675B03E-A4EA-4B2B-8F66-9D1822179F6B}"/>
    <cellStyle name="Percent 6 5 8 2" xfId="15504" xr:uid="{487F078F-E3D6-40FA-BBF6-E792A8DF379A}"/>
    <cellStyle name="Percent 6 5 9" xfId="15505" xr:uid="{4CA19AF6-80E2-4931-A6AF-C3B6E680BB53}"/>
    <cellStyle name="Percent 6 6" xfId="7720" xr:uid="{F047B57E-85C2-49A7-B9BB-D54B5603EF74}"/>
    <cellStyle name="Percent 6 6 10" xfId="15507" xr:uid="{6DEF45C5-91F3-4A15-8B6B-13BD7AE7FDEE}"/>
    <cellStyle name="Percent 6 6 11" xfId="15506" xr:uid="{B2962A43-E55F-427D-B43F-D19B4E3559A3}"/>
    <cellStyle name="Percent 6 6 2" xfId="15508" xr:uid="{BFF99992-0528-4239-B896-75307D9B39A0}"/>
    <cellStyle name="Percent 6 6 2 2" xfId="15509" xr:uid="{F7B5C904-DCA9-4A48-9F22-8B8B8B65A0F7}"/>
    <cellStyle name="Percent 6 6 2 2 2" xfId="15510" xr:uid="{AFAF4DCF-99E9-4DA2-9386-27BFF5332F64}"/>
    <cellStyle name="Percent 6 6 2 3" xfId="15511" xr:uid="{067DF350-1C31-44A3-B423-8F1F6CA1A5DE}"/>
    <cellStyle name="Percent 6 6 2 3 2" xfId="15512" xr:uid="{F60DBC7E-2586-45F8-B81B-CC7624E20016}"/>
    <cellStyle name="Percent 6 6 2 4" xfId="15513" xr:uid="{B772DD3A-60DB-4736-B8A4-49A03C5992C5}"/>
    <cellStyle name="Percent 6 6 3" xfId="15514" xr:uid="{500A23CC-75F1-46A3-9C9E-608783163A46}"/>
    <cellStyle name="Percent 6 6 3 2" xfId="15515" xr:uid="{C027BB08-9938-49CE-84C2-7FB02D0C3B6C}"/>
    <cellStyle name="Percent 6 6 3 2 2" xfId="15516" xr:uid="{61E52003-7BFF-41E4-811D-14B3D5F18DDE}"/>
    <cellStyle name="Percent 6 6 3 3" xfId="15517" xr:uid="{F3F30453-4EEE-429D-A42F-54F9A95A57A5}"/>
    <cellStyle name="Percent 6 6 3 3 2" xfId="15518" xr:uid="{365D41D4-C86F-4856-B05B-6F5F4E603264}"/>
    <cellStyle name="Percent 6 6 3 4" xfId="15519" xr:uid="{52474DA5-E7C6-4EEE-87BB-67D9A7540116}"/>
    <cellStyle name="Percent 6 6 4" xfId="15520" xr:uid="{E468F069-555A-4582-840F-545FF6A07520}"/>
    <cellStyle name="Percent 6 6 4 2" xfId="15521" xr:uid="{483DC205-2349-4C22-B64B-B9E21CE39D2D}"/>
    <cellStyle name="Percent 6 6 4 2 2" xfId="15522" xr:uid="{323307CB-8EEE-43FE-AF9A-847AC69C760B}"/>
    <cellStyle name="Percent 6 6 4 3" xfId="15523" xr:uid="{1847156E-9407-4453-9558-1EB74FE0C8F1}"/>
    <cellStyle name="Percent 6 6 4 3 2" xfId="15524" xr:uid="{770A1E2A-0A2F-4ECB-87D5-3F809C5CEE8F}"/>
    <cellStyle name="Percent 6 6 4 4" xfId="15525" xr:uid="{E1FB8BF8-D911-41FF-B0AE-70AC0D73D072}"/>
    <cellStyle name="Percent 6 6 4 4 2" xfId="15526" xr:uid="{3AFB725B-B96F-4F4A-964F-6AA50AAF9263}"/>
    <cellStyle name="Percent 6 6 4 5" xfId="15527" xr:uid="{095D8E35-396E-456E-91B5-4CC46A603C9C}"/>
    <cellStyle name="Percent 6 6 5" xfId="15528" xr:uid="{C6206875-367E-4F34-AD12-10A48FA4F330}"/>
    <cellStyle name="Percent 6 6 5 2" xfId="15529" xr:uid="{72588BD9-A145-415F-BE02-20C41CBBB644}"/>
    <cellStyle name="Percent 6 6 5 2 2" xfId="15530" xr:uid="{1A0ED0F1-1AA2-46DB-BCA1-4C6BA272D6CE}"/>
    <cellStyle name="Percent 6 6 5 3" xfId="15531" xr:uid="{95EC682F-5FAF-4463-BD3B-E760D332E849}"/>
    <cellStyle name="Percent 6 6 5 3 2" xfId="15532" xr:uid="{6F7AA8F0-B1F3-4EA0-BB59-B5D02817BB85}"/>
    <cellStyle name="Percent 6 6 5 4" xfId="15533" xr:uid="{5C243A58-3AAA-4AAE-8F10-31C54B24B2BF}"/>
    <cellStyle name="Percent 6 6 6" xfId="15534" xr:uid="{919EDE4B-C9D7-49EF-87C8-958FAE3F8AAC}"/>
    <cellStyle name="Percent 6 6 6 2" xfId="15535" xr:uid="{8262B852-66D4-432A-B2F3-A7E87523F5EB}"/>
    <cellStyle name="Percent 6 6 7" xfId="15536" xr:uid="{8043F828-CA53-446F-83BE-37B26AEA5E09}"/>
    <cellStyle name="Percent 6 6 7 2" xfId="15537" xr:uid="{302AD1E3-05ED-464B-9F67-072787051669}"/>
    <cellStyle name="Percent 6 6 8" xfId="15538" xr:uid="{3DF1249E-0E9D-485D-980C-A6F865C02410}"/>
    <cellStyle name="Percent 6 6 8 2" xfId="15539" xr:uid="{1768E309-D9EB-4AF6-B9CB-7522E79BB4CB}"/>
    <cellStyle name="Percent 6 6 9" xfId="15540" xr:uid="{BCDA50E0-BB0D-4089-BFB0-CB680336FC17}"/>
    <cellStyle name="Percent 6 7" xfId="7721" xr:uid="{442F97C9-5901-46B9-98D0-65E479A0206B}"/>
    <cellStyle name="Percent 6 7 10" xfId="15542" xr:uid="{F4C8FFB1-4359-4AFD-8081-2D0A292BD518}"/>
    <cellStyle name="Percent 6 7 11" xfId="15541" xr:uid="{6C942856-B6EF-4C62-BE76-29025D596B22}"/>
    <cellStyle name="Percent 6 7 2" xfId="15543" xr:uid="{13B7C222-0884-4AFB-93A9-52C8776A04F1}"/>
    <cellStyle name="Percent 6 7 2 2" xfId="15544" xr:uid="{873059E5-5229-45AD-96AE-E01F866AD1E0}"/>
    <cellStyle name="Percent 6 7 2 2 2" xfId="15545" xr:uid="{91093CC1-AA1B-4325-B91B-8828376198F0}"/>
    <cellStyle name="Percent 6 7 2 3" xfId="15546" xr:uid="{5F19E1EB-A944-4F5C-B735-875074F4475B}"/>
    <cellStyle name="Percent 6 7 2 3 2" xfId="15547" xr:uid="{7F962967-E4C1-4EB6-8F98-E3F38D24F699}"/>
    <cellStyle name="Percent 6 7 2 4" xfId="15548" xr:uid="{8776F4D4-5073-4548-A42C-942F59A6C389}"/>
    <cellStyle name="Percent 6 7 3" xfId="15549" xr:uid="{6142D48C-1809-42D1-A40A-A915BA5EE111}"/>
    <cellStyle name="Percent 6 7 3 2" xfId="15550" xr:uid="{2CBAAFB7-87B5-4D7C-AD0A-B6F1618DE9CE}"/>
    <cellStyle name="Percent 6 7 3 2 2" xfId="15551" xr:uid="{3DA855C8-266C-47FE-8213-0B9DCC117408}"/>
    <cellStyle name="Percent 6 7 3 3" xfId="15552" xr:uid="{72814F12-7F0F-4BE5-81E7-6A9FCB171A6E}"/>
    <cellStyle name="Percent 6 7 3 3 2" xfId="15553" xr:uid="{A04A3BF0-4E7F-4658-82FD-BD23CA3512AF}"/>
    <cellStyle name="Percent 6 7 3 4" xfId="15554" xr:uid="{52EB997E-BCD6-4655-85AA-09F2DD2F51F2}"/>
    <cellStyle name="Percent 6 7 4" xfId="15555" xr:uid="{E76C931C-AE0F-47BE-977E-5F7C44E77CA3}"/>
    <cellStyle name="Percent 6 7 4 2" xfId="15556" xr:uid="{62CBC7F3-8D0F-4A81-B17F-A058E4B5ADF4}"/>
    <cellStyle name="Percent 6 7 4 2 2" xfId="15557" xr:uid="{7982FA8C-90A1-4BFE-8F53-D072693BA9EF}"/>
    <cellStyle name="Percent 6 7 4 3" xfId="15558" xr:uid="{0BC7AE26-1461-45F9-91DB-2DCC6115903F}"/>
    <cellStyle name="Percent 6 7 4 3 2" xfId="15559" xr:uid="{9F09CC2D-048B-4550-B720-4540FD39543D}"/>
    <cellStyle name="Percent 6 7 4 4" xfId="15560" xr:uid="{56B773C8-DE6E-46CF-B626-9BDB2807FF50}"/>
    <cellStyle name="Percent 6 7 4 4 2" xfId="15561" xr:uid="{5B834ED0-7A7E-4868-AA09-26D1132A8386}"/>
    <cellStyle name="Percent 6 7 4 5" xfId="15562" xr:uid="{728B18EB-6FE9-4E16-A90C-D315C0F3919B}"/>
    <cellStyle name="Percent 6 7 5" xfId="15563" xr:uid="{A840209C-4CAF-4C74-B3A0-F48B6725167D}"/>
    <cellStyle name="Percent 6 7 5 2" xfId="15564" xr:uid="{DBFE637E-7BA1-464E-90B9-06110833B531}"/>
    <cellStyle name="Percent 6 7 5 2 2" xfId="15565" xr:uid="{AB21476B-9A94-4738-89FE-6A3CCE17D388}"/>
    <cellStyle name="Percent 6 7 5 3" xfId="15566" xr:uid="{62A5149F-27B0-4494-9FED-A78DCEF57D9D}"/>
    <cellStyle name="Percent 6 7 5 3 2" xfId="15567" xr:uid="{BD002B31-9894-4285-918F-5D6FCD4DFB5C}"/>
    <cellStyle name="Percent 6 7 5 4" xfId="15568" xr:uid="{B77AC4A0-B4C8-49DF-868C-31D13A3E0AE4}"/>
    <cellStyle name="Percent 6 7 6" xfId="15569" xr:uid="{60276F68-5606-471C-AE78-14F58DEBD782}"/>
    <cellStyle name="Percent 6 7 6 2" xfId="15570" xr:uid="{92896658-AE5E-48CD-9128-DEDC3C9B9842}"/>
    <cellStyle name="Percent 6 7 7" xfId="15571" xr:uid="{16975657-16C8-41B5-8E7F-036B89D6B8F8}"/>
    <cellStyle name="Percent 6 7 7 2" xfId="15572" xr:uid="{897B757C-F903-4327-A48B-D427EADF4E1F}"/>
    <cellStyle name="Percent 6 7 8" xfId="15573" xr:uid="{9C6CBA9A-A4A6-4FC9-9FBC-669BABF7BF7E}"/>
    <cellStyle name="Percent 6 7 8 2" xfId="15574" xr:uid="{1BFB4291-E0E2-4AA7-B86D-731BA32B81B7}"/>
    <cellStyle name="Percent 6 7 9" xfId="15575" xr:uid="{4F4B0419-6325-482A-9F48-48A7A1148804}"/>
    <cellStyle name="Percent 6 8" xfId="7722" xr:uid="{70359233-3B1D-4E91-8F9A-FB3F86FF189D}"/>
    <cellStyle name="Percent 6 8 10" xfId="15577" xr:uid="{6E853D6D-4CAE-4B10-9595-5694E348552C}"/>
    <cellStyle name="Percent 6 8 11" xfId="15576" xr:uid="{DBF3A825-2F39-47BE-970C-36FF4025A7E0}"/>
    <cellStyle name="Percent 6 8 2" xfId="15578" xr:uid="{3BE60C1C-382E-460A-8ABF-E2F3E0A5FF30}"/>
    <cellStyle name="Percent 6 8 2 2" xfId="15579" xr:uid="{554A87C0-DCAE-4953-9C8D-B68BDE754802}"/>
    <cellStyle name="Percent 6 8 2 2 2" xfId="15580" xr:uid="{9A6F3D32-13F6-4BF7-9C9C-13E1EAD185DA}"/>
    <cellStyle name="Percent 6 8 2 3" xfId="15581" xr:uid="{93DEE55E-E090-4246-A4F9-C6F718839703}"/>
    <cellStyle name="Percent 6 8 2 3 2" xfId="15582" xr:uid="{05C4E657-F630-486E-A622-DD55A7A64C46}"/>
    <cellStyle name="Percent 6 8 2 4" xfId="15583" xr:uid="{4781FE79-BD48-4781-91B2-02CB33DF784B}"/>
    <cellStyle name="Percent 6 8 3" xfId="15584" xr:uid="{7D109DF9-DB4F-44DF-8C02-72D39206ABD8}"/>
    <cellStyle name="Percent 6 8 3 2" xfId="15585" xr:uid="{EA4F01B7-D6F6-403F-8AAE-EB118817FADD}"/>
    <cellStyle name="Percent 6 8 3 2 2" xfId="15586" xr:uid="{F0AC3AF6-A455-4366-B12B-6C6DAD27CF34}"/>
    <cellStyle name="Percent 6 8 3 3" xfId="15587" xr:uid="{0C62BBED-6356-4F70-BC63-F39C7E289F7E}"/>
    <cellStyle name="Percent 6 8 3 3 2" xfId="15588" xr:uid="{5CCE588C-7311-49CD-8C19-3C49DD453730}"/>
    <cellStyle name="Percent 6 8 3 4" xfId="15589" xr:uid="{EBFF4424-8B97-49C2-A3D4-878A6E6B6AB3}"/>
    <cellStyle name="Percent 6 8 4" xfId="15590" xr:uid="{1DC74CC7-9CA5-4259-946D-8EDB2DFE4036}"/>
    <cellStyle name="Percent 6 8 4 2" xfId="15591" xr:uid="{E22AAB4D-14CF-4EE5-9FFD-660051A9E20D}"/>
    <cellStyle name="Percent 6 8 4 2 2" xfId="15592" xr:uid="{370C3994-0600-4145-ABBA-BCE0B154D3B0}"/>
    <cellStyle name="Percent 6 8 4 3" xfId="15593" xr:uid="{9A4C8414-2F09-4F8B-9AA5-252F83249843}"/>
    <cellStyle name="Percent 6 8 4 3 2" xfId="15594" xr:uid="{AC45241D-AAF7-4087-8E8E-78D79CC79B25}"/>
    <cellStyle name="Percent 6 8 4 4" xfId="15595" xr:uid="{3525D0C5-B877-4A7F-A299-91C1949128E1}"/>
    <cellStyle name="Percent 6 8 4 4 2" xfId="15596" xr:uid="{3E0D1CF7-3487-49D8-A792-A7A100473E94}"/>
    <cellStyle name="Percent 6 8 4 5" xfId="15597" xr:uid="{D8D5F7E7-78C0-43B1-BF91-23ACB1561119}"/>
    <cellStyle name="Percent 6 8 5" xfId="15598" xr:uid="{546793A0-4474-462D-9E55-A42333A2850E}"/>
    <cellStyle name="Percent 6 8 5 2" xfId="15599" xr:uid="{AAF042E8-C20A-43C1-82A0-235BF3568C62}"/>
    <cellStyle name="Percent 6 8 5 2 2" xfId="15600" xr:uid="{CAD7F38A-D8B7-45B6-B60E-03762A19978A}"/>
    <cellStyle name="Percent 6 8 5 3" xfId="15601" xr:uid="{3B6EBC77-3BA9-4943-A795-6C95E4EF967D}"/>
    <cellStyle name="Percent 6 8 5 3 2" xfId="15602" xr:uid="{C86244C0-3C88-46A6-A6AA-38AF6A0DFAAB}"/>
    <cellStyle name="Percent 6 8 5 4" xfId="15603" xr:uid="{F9FD569A-4E0A-402B-ABC2-27F5C52755BB}"/>
    <cellStyle name="Percent 6 8 6" xfId="15604" xr:uid="{29F4A40A-EBFD-4592-A5F3-45DE86026BE3}"/>
    <cellStyle name="Percent 6 8 6 2" xfId="15605" xr:uid="{B0D43EEB-6348-4E74-A2D8-F1AB10DE2D43}"/>
    <cellStyle name="Percent 6 8 7" xfId="15606" xr:uid="{D3B275EF-917B-49A4-9FA9-C299CAFA18AC}"/>
    <cellStyle name="Percent 6 8 7 2" xfId="15607" xr:uid="{F6F0539E-F64C-47C1-A58C-071F5F0CA293}"/>
    <cellStyle name="Percent 6 8 8" xfId="15608" xr:uid="{1CDEB272-2F58-4B13-A716-4E5CFEC02D72}"/>
    <cellStyle name="Percent 6 8 8 2" xfId="15609" xr:uid="{01E4FA02-DECC-4967-A3A4-B382EA550602}"/>
    <cellStyle name="Percent 6 8 9" xfId="15610" xr:uid="{4A989344-E0DF-41B9-BD55-DC56BF0AD0CB}"/>
    <cellStyle name="Percent 6 9" xfId="15611" xr:uid="{A2A7C6F8-11E4-4755-BE81-F3A11FB3DACD}"/>
    <cellStyle name="Percent 6 9 10" xfId="15612" xr:uid="{8783826B-ADEB-4E99-8CFB-13CF3FFB75F1}"/>
    <cellStyle name="Percent 6 9 2" xfId="15613" xr:uid="{300DD71C-6F86-4984-A186-BCB290A4ED30}"/>
    <cellStyle name="Percent 6 9 2 2" xfId="15614" xr:uid="{A724F5F6-6101-41BE-9BDD-5E163E33E593}"/>
    <cellStyle name="Percent 6 9 2 2 2" xfId="15615" xr:uid="{42811932-A8ED-488C-A3EA-91E1F1355BD7}"/>
    <cellStyle name="Percent 6 9 2 3" xfId="15616" xr:uid="{FABD092F-145A-4D69-826B-1672BF488BA2}"/>
    <cellStyle name="Percent 6 9 2 3 2" xfId="15617" xr:uid="{B6F774F3-51B2-485A-BD22-20CB473AE781}"/>
    <cellStyle name="Percent 6 9 2 4" xfId="15618" xr:uid="{A387DEEC-E954-43EE-B1C8-AB0291DF31D8}"/>
    <cellStyle name="Percent 6 9 3" xfId="15619" xr:uid="{CD8375E1-693C-4AC4-8A9D-1AEB395C19A3}"/>
    <cellStyle name="Percent 6 9 3 2" xfId="15620" xr:uid="{FDD4BAC2-D93D-4907-8D50-A498F4A34AB8}"/>
    <cellStyle name="Percent 6 9 3 2 2" xfId="15621" xr:uid="{CA44C37D-10FB-4329-88E0-DBFA37229B38}"/>
    <cellStyle name="Percent 6 9 3 3" xfId="15622" xr:uid="{A3F7FED6-D7BF-4FE7-973C-C21C09CB7884}"/>
    <cellStyle name="Percent 6 9 3 3 2" xfId="15623" xr:uid="{8DBD3689-BF4E-40C3-BE2A-9381036DFFEE}"/>
    <cellStyle name="Percent 6 9 3 4" xfId="15624" xr:uid="{9EFD5E9C-3F05-455B-BD21-D546E60774F6}"/>
    <cellStyle name="Percent 6 9 4" xfId="15625" xr:uid="{7533A5F3-8ABF-424B-9844-FA4C6B8884CE}"/>
    <cellStyle name="Percent 6 9 4 2" xfId="15626" xr:uid="{F3A13773-E1BC-437C-9417-1B6A9008C883}"/>
    <cellStyle name="Percent 6 9 4 2 2" xfId="15627" xr:uid="{ABCAC759-9A9D-4DC0-A9D8-51F32C2F0632}"/>
    <cellStyle name="Percent 6 9 4 3" xfId="15628" xr:uid="{E0513798-9AF3-49FB-BFF3-C7277E50EAD9}"/>
    <cellStyle name="Percent 6 9 4 3 2" xfId="15629" xr:uid="{1310DA2B-E1CB-4F17-A1FC-E64D58F67E1A}"/>
    <cellStyle name="Percent 6 9 4 4" xfId="15630" xr:uid="{E326CFA9-BDEC-4CE3-B811-6DC541CCE3D2}"/>
    <cellStyle name="Percent 6 9 4 4 2" xfId="15631" xr:uid="{7116EAE5-F0A2-42E3-B88D-2943BC82AD93}"/>
    <cellStyle name="Percent 6 9 4 5" xfId="15632" xr:uid="{6764BA6F-D3FC-4EDA-8A0A-597B8577619F}"/>
    <cellStyle name="Percent 6 9 5" xfId="15633" xr:uid="{9DA03F89-ADE3-4DD5-9007-0E7EDD8779BE}"/>
    <cellStyle name="Percent 6 9 5 2" xfId="15634" xr:uid="{76F7D378-B34A-41BE-92A2-4A5D0170C401}"/>
    <cellStyle name="Percent 6 9 5 2 2" xfId="15635" xr:uid="{110F798A-79D1-4720-B56E-3DEDB04F7837}"/>
    <cellStyle name="Percent 6 9 5 3" xfId="15636" xr:uid="{5CD32D25-D163-4987-A8A3-2EA494748E96}"/>
    <cellStyle name="Percent 6 9 5 3 2" xfId="15637" xr:uid="{2B81E431-DD7D-4FE3-8EFD-EC0F5CA57145}"/>
    <cellStyle name="Percent 6 9 5 4" xfId="15638" xr:uid="{39206DFB-1F6B-4FDB-9834-553FB91EC6CC}"/>
    <cellStyle name="Percent 6 9 6" xfId="15639" xr:uid="{7B5E1C7C-59DE-4C8B-96A2-9567D109D1A4}"/>
    <cellStyle name="Percent 6 9 6 2" xfId="15640" xr:uid="{C989AB16-802A-4AE1-A07D-8D820CA7766B}"/>
    <cellStyle name="Percent 6 9 7" xfId="15641" xr:uid="{CE689FB1-5987-49D0-9B3E-6C65419CB894}"/>
    <cellStyle name="Percent 6 9 7 2" xfId="15642" xr:uid="{50727EF9-A8A2-4426-858B-BED0C42DAB64}"/>
    <cellStyle name="Percent 6 9 8" xfId="15643" xr:uid="{C099EBC6-9321-4EAA-A887-6A80B11E965F}"/>
    <cellStyle name="Percent 6 9 8 2" xfId="15644" xr:uid="{44B4DCDD-6707-4562-B075-6C6299C60E58}"/>
    <cellStyle name="Percent 6 9 9" xfId="15645" xr:uid="{77A8D424-7905-4AE8-9A35-AFD4E68E5C5E}"/>
    <cellStyle name="Percent 7" xfId="3326" xr:uid="{526634EB-940B-487E-ABFA-0A5C6B55C80A}"/>
    <cellStyle name="Percent 7 10" xfId="15647" xr:uid="{E99F8B2F-DCA4-4AD2-B04D-9F58FCBF0797}"/>
    <cellStyle name="Percent 7 10 2" xfId="15648" xr:uid="{F621D749-21EE-44BB-9D9E-2AB61B7340DE}"/>
    <cellStyle name="Percent 7 10 2 2" xfId="15649" xr:uid="{BC896A5E-4C22-46EB-8937-35983F73715A}"/>
    <cellStyle name="Percent 7 10 3" xfId="15650" xr:uid="{14300D60-704E-42DA-A574-0C90A02AB872}"/>
    <cellStyle name="Percent 7 10 3 2" xfId="15651" xr:uid="{42290D45-D833-48C6-8DA8-1010C9B0C30A}"/>
    <cellStyle name="Percent 7 10 4" xfId="15652" xr:uid="{BEE09F11-55B3-4559-B959-B7476FA7E56B}"/>
    <cellStyle name="Percent 7 10 5" xfId="15653" xr:uid="{8DAAB6EF-40F5-4583-BB4A-45700CFAC252}"/>
    <cellStyle name="Percent 7 11" xfId="15654" xr:uid="{1FBA2B41-33B2-4E9A-B4E5-567895544E47}"/>
    <cellStyle name="Percent 7 11 2" xfId="15655" xr:uid="{F420EE53-C3A7-4FEF-8AFB-38F701620512}"/>
    <cellStyle name="Percent 7 11 2 2" xfId="15656" xr:uid="{B9BA99D5-73F0-44E7-AE15-99AE112CA7BA}"/>
    <cellStyle name="Percent 7 11 3" xfId="15657" xr:uid="{0750F7EE-3FB4-4E1E-90AD-9BC083BBE0F2}"/>
    <cellStyle name="Percent 7 11 3 2" xfId="15658" xr:uid="{A105BB2B-ACBE-4004-BAE6-3EB6659EFABF}"/>
    <cellStyle name="Percent 7 11 4" xfId="15659" xr:uid="{EF413BC3-2299-48BB-9F2F-A713D22FF78C}"/>
    <cellStyle name="Percent 7 12" xfId="15660" xr:uid="{E17E10AE-2FA5-40F4-A4BD-668587CFB3C0}"/>
    <cellStyle name="Percent 7 12 2" xfId="15661" xr:uid="{C50E2FE1-6D5F-4F25-A145-15CD561FBC34}"/>
    <cellStyle name="Percent 7 12 2 2" xfId="15662" xr:uid="{EB0366D8-0015-420C-B2F3-F74F8B9498F0}"/>
    <cellStyle name="Percent 7 12 3" xfId="15663" xr:uid="{54EFAACE-7EEC-4FC0-9089-F2BCB0ED0034}"/>
    <cellStyle name="Percent 7 12 3 2" xfId="15664" xr:uid="{7CBB0275-B91C-498B-A665-3238C6993BD8}"/>
    <cellStyle name="Percent 7 12 4" xfId="15665" xr:uid="{EFDB6C35-BF72-4B01-8A0E-3752E6010FDA}"/>
    <cellStyle name="Percent 7 13" xfId="15666" xr:uid="{22609F08-CB7B-489B-9057-6DA59071C2E2}"/>
    <cellStyle name="Percent 7 13 2" xfId="15667" xr:uid="{56BCAE48-60E6-45A9-B963-1C9E17A2CB7B}"/>
    <cellStyle name="Percent 7 13 2 2" xfId="15668" xr:uid="{BC894B53-A197-4C34-82E0-BEB2FEE1835B}"/>
    <cellStyle name="Percent 7 13 3" xfId="15669" xr:uid="{890EF9B5-C5F1-496E-9274-27E1F562BE41}"/>
    <cellStyle name="Percent 7 13 3 2" xfId="15670" xr:uid="{BB0E392C-5972-42A8-A754-D1EDA479DB5C}"/>
    <cellStyle name="Percent 7 13 4" xfId="15671" xr:uid="{0BD3FDF4-072A-4379-9CDA-A3C53156FA53}"/>
    <cellStyle name="Percent 7 13 4 2" xfId="15672" xr:uid="{7CC59D97-05E9-44E6-A38E-FFFDA58A10AC}"/>
    <cellStyle name="Percent 7 13 5" xfId="15673" xr:uid="{58BAFF5D-B620-426B-9892-2DA7C72E866B}"/>
    <cellStyle name="Percent 7 14" xfId="15674" xr:uid="{39CDBA5A-2CDE-40E6-9E2F-758415604030}"/>
    <cellStyle name="Percent 7 14 2" xfId="15675" xr:uid="{C198647A-AC9F-46A5-A8BC-9AF69AB8E0BB}"/>
    <cellStyle name="Percent 7 14 2 2" xfId="15676" xr:uid="{6387AEEC-8D1D-429C-97AC-1BF475204DDA}"/>
    <cellStyle name="Percent 7 14 3" xfId="15677" xr:uid="{B2386B97-58F7-44DE-B3BA-15EBADDD1E0D}"/>
    <cellStyle name="Percent 7 14 3 2" xfId="15678" xr:uid="{01507704-2C66-4565-932F-B05BEE44CF2E}"/>
    <cellStyle name="Percent 7 14 4" xfId="15679" xr:uid="{CDAA8ACA-886E-48AF-81D2-2DF8146F4BAB}"/>
    <cellStyle name="Percent 7 15" xfId="15680" xr:uid="{49BFFCAF-74D7-4173-9E9E-F153D5334120}"/>
    <cellStyle name="Percent 7 15 2" xfId="15681" xr:uid="{520EC4DF-100C-4A6A-8740-0AF7E60B674D}"/>
    <cellStyle name="Percent 7 16" xfId="15682" xr:uid="{C1F693B5-7B1F-4244-8581-370A9D540813}"/>
    <cellStyle name="Percent 7 16 2" xfId="15683" xr:uid="{427925E9-B64A-4A47-8838-C22D53123F8F}"/>
    <cellStyle name="Percent 7 17" xfId="15684" xr:uid="{52DEC6A2-5F15-4B33-B6DF-9D245A97E20C}"/>
    <cellStyle name="Percent 7 17 2" xfId="15685" xr:uid="{B620E143-63AF-4A9D-9CB1-7061B807A6FE}"/>
    <cellStyle name="Percent 7 18" xfId="15686" xr:uid="{F307E389-F15D-48C0-89A2-388D3E0989C7}"/>
    <cellStyle name="Percent 7 19" xfId="15687" xr:uid="{AC1E753C-7DD0-4C07-9F99-380E970B1955}"/>
    <cellStyle name="Percent 7 2" xfId="5966" xr:uid="{53BAA2B9-DDEC-4AA4-86FE-07435E35F8B1}"/>
    <cellStyle name="Percent 7 2 10" xfId="15689" xr:uid="{7B2B11CB-758A-4144-B634-52A509FFB883}"/>
    <cellStyle name="Percent 7 2 11" xfId="15688" xr:uid="{521EF3D6-F653-4419-ABFC-FC73DE603343}"/>
    <cellStyle name="Percent 7 2 2" xfId="15690" xr:uid="{5B1E168D-A7F2-44ED-ADDA-D20DCD1535B8}"/>
    <cellStyle name="Percent 7 2 2 2" xfId="15691" xr:uid="{BC9C6E40-2723-4A6D-BDC3-5CCC769AA2EF}"/>
    <cellStyle name="Percent 7 2 2 2 2" xfId="15692" xr:uid="{BF43FD1F-1EF3-4C29-8104-C311BD24661D}"/>
    <cellStyle name="Percent 7 2 2 3" xfId="15693" xr:uid="{904EEECE-F7D9-48E2-AE1F-C397E3322AD3}"/>
    <cellStyle name="Percent 7 2 2 3 2" xfId="15694" xr:uid="{4FEC2C50-A45A-4EA2-9A93-0CE66F476FFC}"/>
    <cellStyle name="Percent 7 2 2 4" xfId="15695" xr:uid="{3DB8A910-635E-4633-9A05-50D5BCA87FBE}"/>
    <cellStyle name="Percent 7 2 3" xfId="15696" xr:uid="{E456A81D-122F-4E24-9773-9FE9C2BBE789}"/>
    <cellStyle name="Percent 7 2 3 2" xfId="15697" xr:uid="{E24319E5-EC02-4370-84AC-3D83DC72949E}"/>
    <cellStyle name="Percent 7 2 3 2 2" xfId="15698" xr:uid="{765E7B3E-CE37-4A49-823A-DD710D726A82}"/>
    <cellStyle name="Percent 7 2 3 3" xfId="15699" xr:uid="{B5459C22-CCC6-4256-B0D9-875C755FD972}"/>
    <cellStyle name="Percent 7 2 3 3 2" xfId="15700" xr:uid="{2FCE16B7-C823-4E4B-976F-1CBB93260852}"/>
    <cellStyle name="Percent 7 2 3 4" xfId="15701" xr:uid="{61AD9A29-4F5B-4904-ADDE-C4110029BE34}"/>
    <cellStyle name="Percent 7 2 4" xfId="15702" xr:uid="{8AF26F77-2C0E-43B1-A875-3507ECDBC9BD}"/>
    <cellStyle name="Percent 7 2 4 2" xfId="15703" xr:uid="{DF4E4EBB-FB01-4EBA-89E7-297A2B36732E}"/>
    <cellStyle name="Percent 7 2 4 2 2" xfId="15704" xr:uid="{A27F2227-100C-4BCC-968D-C539C444CF22}"/>
    <cellStyle name="Percent 7 2 4 3" xfId="15705" xr:uid="{A5829E4A-D0DA-4CAF-9195-A5F07B319532}"/>
    <cellStyle name="Percent 7 2 4 3 2" xfId="15706" xr:uid="{C60A4FD5-397F-409B-8047-E724A8F24216}"/>
    <cellStyle name="Percent 7 2 4 4" xfId="15707" xr:uid="{00999EF7-451F-4306-BFDE-441301F9E74E}"/>
    <cellStyle name="Percent 7 2 4 4 2" xfId="15708" xr:uid="{754D999E-F125-4949-9797-107FD3DCA076}"/>
    <cellStyle name="Percent 7 2 4 5" xfId="15709" xr:uid="{852E03FA-116F-48EB-BCCE-462B85C7E900}"/>
    <cellStyle name="Percent 7 2 5" xfId="15710" xr:uid="{1CD4B2D5-7E6E-4C02-9E2C-E7372F3E1438}"/>
    <cellStyle name="Percent 7 2 5 2" xfId="15711" xr:uid="{CE7AFECF-2460-46E8-B0E4-FF6815940CDD}"/>
    <cellStyle name="Percent 7 2 5 2 2" xfId="15712" xr:uid="{9DBAD39A-B09D-4139-BC88-40CF655A956C}"/>
    <cellStyle name="Percent 7 2 5 3" xfId="15713" xr:uid="{CBA679AE-4CE8-423F-BF8E-DF81AF323E7D}"/>
    <cellStyle name="Percent 7 2 5 3 2" xfId="15714" xr:uid="{E15A72EF-6057-46A8-AC89-E9BCCAFEE9E5}"/>
    <cellStyle name="Percent 7 2 5 4" xfId="15715" xr:uid="{E00C215F-1992-49DA-950A-BADBA76156B6}"/>
    <cellStyle name="Percent 7 2 6" xfId="15716" xr:uid="{A95491AB-C889-45EC-83DA-94313DBB6441}"/>
    <cellStyle name="Percent 7 2 6 2" xfId="15717" xr:uid="{FE5BD0FD-9F4D-4EAF-87EC-E03AEB066A67}"/>
    <cellStyle name="Percent 7 2 7" xfId="15718" xr:uid="{C9D4F954-D037-4D61-832B-5643F1B4F0C3}"/>
    <cellStyle name="Percent 7 2 7 2" xfId="15719" xr:uid="{7E393219-06D0-4757-AA7C-21236988C97D}"/>
    <cellStyle name="Percent 7 2 8" xfId="15720" xr:uid="{63E50E33-DC81-4882-9B6C-5D9020156DF1}"/>
    <cellStyle name="Percent 7 2 8 2" xfId="15721" xr:uid="{2C854B8F-D353-43D4-9CBF-3898613DE9AE}"/>
    <cellStyle name="Percent 7 2 9" xfId="15722" xr:uid="{B1AAD9AC-546F-4BFD-83B2-356B0BA807DB}"/>
    <cellStyle name="Percent 7 20" xfId="15646" xr:uid="{0F3AF358-E8AA-4DD4-BD02-7AC15A08AA21}"/>
    <cellStyle name="Percent 7 3" xfId="7723" xr:uid="{FDCA920A-CE76-4185-BFE9-C6B044B91CBC}"/>
    <cellStyle name="Percent 7 3 10" xfId="15724" xr:uid="{FD05CD4A-C467-47AF-8857-7EA6D0059B61}"/>
    <cellStyle name="Percent 7 3 11" xfId="15723" xr:uid="{1B6A62C4-5A80-4530-9700-72398AD88A1C}"/>
    <cellStyle name="Percent 7 3 2" xfId="15725" xr:uid="{A0C3E23C-D4A3-4D5B-82E2-3601E9E2EEAC}"/>
    <cellStyle name="Percent 7 3 2 2" xfId="15726" xr:uid="{D4D52328-32BB-4449-9D67-71D17B36B29B}"/>
    <cellStyle name="Percent 7 3 2 2 2" xfId="15727" xr:uid="{57C44E21-2510-4D72-8BC6-FB4BD9A13962}"/>
    <cellStyle name="Percent 7 3 2 3" xfId="15728" xr:uid="{B8D20DF9-2C01-49BF-A103-ACC980F5F0D6}"/>
    <cellStyle name="Percent 7 3 2 3 2" xfId="15729" xr:uid="{9BD9BA02-F71C-4C35-B1B5-90EAB093D390}"/>
    <cellStyle name="Percent 7 3 2 4" xfId="15730" xr:uid="{0F277C25-9698-4899-908B-E18110B42AA2}"/>
    <cellStyle name="Percent 7 3 3" xfId="15731" xr:uid="{64491525-46A3-4148-8CCD-EF59090941CB}"/>
    <cellStyle name="Percent 7 3 3 2" xfId="15732" xr:uid="{48AAF5B8-68BD-4823-8C8B-E0A75DC79259}"/>
    <cellStyle name="Percent 7 3 3 2 2" xfId="15733" xr:uid="{21FFB84C-08C1-4707-90CD-78C6E725A486}"/>
    <cellStyle name="Percent 7 3 3 3" xfId="15734" xr:uid="{B4102077-1DC6-48D5-9CA3-B01AB3114679}"/>
    <cellStyle name="Percent 7 3 3 3 2" xfId="15735" xr:uid="{C5DB5CFE-5DCB-4B1E-9A87-06D8795861F6}"/>
    <cellStyle name="Percent 7 3 3 4" xfId="15736" xr:uid="{DB994AFF-39DE-457F-8517-F88C6550F7D9}"/>
    <cellStyle name="Percent 7 3 4" xfId="15737" xr:uid="{A914D94F-2E4F-4F95-AD63-3A8E3DA54EB8}"/>
    <cellStyle name="Percent 7 3 4 2" xfId="15738" xr:uid="{0E79D36B-7CA5-470C-A9CF-22331D25EAFC}"/>
    <cellStyle name="Percent 7 3 4 2 2" xfId="15739" xr:uid="{86CE1C78-1C7B-4888-AB1C-8B3F28C186C3}"/>
    <cellStyle name="Percent 7 3 4 3" xfId="15740" xr:uid="{1CE32E12-4FB4-43F3-93F2-EB2713AD6E63}"/>
    <cellStyle name="Percent 7 3 4 3 2" xfId="15741" xr:uid="{39B1DDB7-3D7C-47BB-B637-CC3B217F3059}"/>
    <cellStyle name="Percent 7 3 4 4" xfId="15742" xr:uid="{3846D9CF-ED24-4339-8A45-4D1518782ABE}"/>
    <cellStyle name="Percent 7 3 4 4 2" xfId="15743" xr:uid="{285E4A9B-57EE-4581-B894-04D3707D7280}"/>
    <cellStyle name="Percent 7 3 4 5" xfId="15744" xr:uid="{56126E2B-2D62-4952-AC79-2FCD67578B9C}"/>
    <cellStyle name="Percent 7 3 5" xfId="15745" xr:uid="{2D13E674-D335-40E4-970E-7C14D7B100F4}"/>
    <cellStyle name="Percent 7 3 5 2" xfId="15746" xr:uid="{DF9BC7B2-C401-49AF-8A20-AAA654F4FB09}"/>
    <cellStyle name="Percent 7 3 5 2 2" xfId="15747" xr:uid="{2694F71A-9E06-4906-BB38-CDBAC3E72292}"/>
    <cellStyle name="Percent 7 3 5 3" xfId="15748" xr:uid="{A310F9C3-9EBF-4A83-8C56-96AF3466F79B}"/>
    <cellStyle name="Percent 7 3 5 3 2" xfId="15749" xr:uid="{A131C40E-73CB-4AA7-9236-DFD1E8380A12}"/>
    <cellStyle name="Percent 7 3 5 4" xfId="15750" xr:uid="{0D4708F4-7817-494C-B879-807D4BBDAF83}"/>
    <cellStyle name="Percent 7 3 6" xfId="15751" xr:uid="{3DCB7CE9-47E8-4930-BE6D-005A55CD5A90}"/>
    <cellStyle name="Percent 7 3 6 2" xfId="15752" xr:uid="{7EE5D582-7537-4C26-8841-F2BEC1E8044C}"/>
    <cellStyle name="Percent 7 3 7" xfId="15753" xr:uid="{167026A5-22D3-4501-B503-F85D6FD35D6E}"/>
    <cellStyle name="Percent 7 3 7 2" xfId="15754" xr:uid="{6C65EE64-DBA9-46F3-852A-6FE25CCD0C5D}"/>
    <cellStyle name="Percent 7 3 8" xfId="15755" xr:uid="{4F665BED-E5A1-46EE-AC01-11F4881B54D6}"/>
    <cellStyle name="Percent 7 3 8 2" xfId="15756" xr:uid="{74C4D9AF-E121-42E4-9DD7-E92C4447EFE2}"/>
    <cellStyle name="Percent 7 3 9" xfId="15757" xr:uid="{C1358D3B-E6E3-441C-9F73-07C06B416396}"/>
    <cellStyle name="Percent 7 4" xfId="7724" xr:uid="{4E32FB8F-DF55-4160-8503-7B7EFF617966}"/>
    <cellStyle name="Percent 7 4 10" xfId="15759" xr:uid="{526B1E25-B6BF-4ABA-909E-41297B49D4CE}"/>
    <cellStyle name="Percent 7 4 11" xfId="15758" xr:uid="{A2F1764F-0A92-4EAA-B76B-5474C54797F0}"/>
    <cellStyle name="Percent 7 4 2" xfId="15760" xr:uid="{C68ED563-F4E6-4EB1-8A92-37C8BEC6DF57}"/>
    <cellStyle name="Percent 7 4 2 2" xfId="15761" xr:uid="{429AD581-C8E1-4F89-B379-A7A5311FAC16}"/>
    <cellStyle name="Percent 7 4 2 2 2" xfId="15762" xr:uid="{3CFF4E33-9A03-4EEE-9C71-6020837E4FD8}"/>
    <cellStyle name="Percent 7 4 2 3" xfId="15763" xr:uid="{BF29868A-1DBF-4851-A430-033C444486DF}"/>
    <cellStyle name="Percent 7 4 2 3 2" xfId="15764" xr:uid="{C0476961-DD89-4BE4-955C-6A068B3D0DAD}"/>
    <cellStyle name="Percent 7 4 2 4" xfId="15765" xr:uid="{E3F8011E-042B-4BCF-90E4-AA7140AE428D}"/>
    <cellStyle name="Percent 7 4 3" xfId="15766" xr:uid="{2D303475-EE49-4CBA-9DC5-D427CCE556B9}"/>
    <cellStyle name="Percent 7 4 3 2" xfId="15767" xr:uid="{8D61D523-6006-4986-BE05-B65A308EAC17}"/>
    <cellStyle name="Percent 7 4 3 2 2" xfId="15768" xr:uid="{27B396C2-C23E-4802-89B7-E773C5F1CCE3}"/>
    <cellStyle name="Percent 7 4 3 3" xfId="15769" xr:uid="{609F49DE-8317-4956-8438-F19181279683}"/>
    <cellStyle name="Percent 7 4 3 3 2" xfId="15770" xr:uid="{185468B9-9CCD-4AE1-A4FF-8B6E8BA58404}"/>
    <cellStyle name="Percent 7 4 3 4" xfId="15771" xr:uid="{8617FD3D-DD69-447D-B49E-A4275C0BBA85}"/>
    <cellStyle name="Percent 7 4 4" xfId="15772" xr:uid="{02C3CD69-6DDD-4EC5-A8A0-DECEF5C706CB}"/>
    <cellStyle name="Percent 7 4 4 2" xfId="15773" xr:uid="{52014BE2-AB8D-4331-B1A8-94DC1575311D}"/>
    <cellStyle name="Percent 7 4 4 2 2" xfId="15774" xr:uid="{075B9F41-393C-4FCC-BD6F-87CDC410EA56}"/>
    <cellStyle name="Percent 7 4 4 3" xfId="15775" xr:uid="{BF3F7551-D614-4E28-AF36-7DA23489EA33}"/>
    <cellStyle name="Percent 7 4 4 3 2" xfId="15776" xr:uid="{9BB15DA4-A5C5-4253-AAB5-2315D163AD89}"/>
    <cellStyle name="Percent 7 4 4 4" xfId="15777" xr:uid="{AE5E7607-44FC-4F01-99CD-AB56DAF54E3F}"/>
    <cellStyle name="Percent 7 4 4 4 2" xfId="15778" xr:uid="{A81F85DB-7CB0-4F60-AF8B-45198A095CE7}"/>
    <cellStyle name="Percent 7 4 4 5" xfId="15779" xr:uid="{6DF80624-1033-43D2-B2EB-FBAB8159452D}"/>
    <cellStyle name="Percent 7 4 5" xfId="15780" xr:uid="{82599C1F-C606-4023-8B6B-AFC980AEAE33}"/>
    <cellStyle name="Percent 7 4 5 2" xfId="15781" xr:uid="{1B8E56D6-8245-4EDB-9FA0-25881715F5D4}"/>
    <cellStyle name="Percent 7 4 5 2 2" xfId="15782" xr:uid="{4B1BFD45-610D-4888-9B17-E9E6A6626EB9}"/>
    <cellStyle name="Percent 7 4 5 3" xfId="15783" xr:uid="{928D7179-3038-45A2-974D-7841A73E9063}"/>
    <cellStyle name="Percent 7 4 5 3 2" xfId="15784" xr:uid="{97D3BA4C-0C0A-45AF-8D8C-75EDF59A9B1F}"/>
    <cellStyle name="Percent 7 4 5 4" xfId="15785" xr:uid="{26D37025-B6AE-468A-9655-A6EEF585F58D}"/>
    <cellStyle name="Percent 7 4 6" xfId="15786" xr:uid="{40172C35-EC55-45C3-B278-92C86557D5C7}"/>
    <cellStyle name="Percent 7 4 6 2" xfId="15787" xr:uid="{77189ACC-65B6-41EE-9E52-98BF47F0316B}"/>
    <cellStyle name="Percent 7 4 7" xfId="15788" xr:uid="{B3CA053E-AF54-4C4F-8FDC-D0676351EB97}"/>
    <cellStyle name="Percent 7 4 7 2" xfId="15789" xr:uid="{35AC99C0-080B-4F8E-AC68-CD0EEDC40F15}"/>
    <cellStyle name="Percent 7 4 8" xfId="15790" xr:uid="{719EF3B6-E18E-436D-A7BC-DC4D2208FFFB}"/>
    <cellStyle name="Percent 7 4 8 2" xfId="15791" xr:uid="{5401D9A1-3B41-4563-B10B-691591930981}"/>
    <cellStyle name="Percent 7 4 9" xfId="15792" xr:uid="{37179DDF-7B92-40D4-8FE3-F0D69CF173B9}"/>
    <cellStyle name="Percent 7 5" xfId="7725" xr:uid="{4BA5A97D-BA6D-40DB-B02D-4D2DA0F26AF4}"/>
    <cellStyle name="Percent 7 5 10" xfId="15794" xr:uid="{C58E07A8-34B4-4081-B4F3-619BA03C34E5}"/>
    <cellStyle name="Percent 7 5 11" xfId="15793" xr:uid="{C7BE8F55-19EE-4192-B86C-6B37E195F9C7}"/>
    <cellStyle name="Percent 7 5 2" xfId="15795" xr:uid="{65803A3B-02F2-409A-AA0C-FBE8C580EDEE}"/>
    <cellStyle name="Percent 7 5 2 2" xfId="15796" xr:uid="{5E177FC1-7EFB-484C-BB70-8A20C8EF1425}"/>
    <cellStyle name="Percent 7 5 2 2 2" xfId="15797" xr:uid="{43E11BE7-EF2A-4D71-9B8A-F3C04C14E38A}"/>
    <cellStyle name="Percent 7 5 2 3" xfId="15798" xr:uid="{7CA829BB-8AE9-4885-BBB0-0710B6DEC102}"/>
    <cellStyle name="Percent 7 5 2 3 2" xfId="15799" xr:uid="{BD224C79-593A-4FE4-9133-7B70BD64B957}"/>
    <cellStyle name="Percent 7 5 2 4" xfId="15800" xr:uid="{251081C5-9DB4-4CC7-9B13-200F9913549C}"/>
    <cellStyle name="Percent 7 5 3" xfId="15801" xr:uid="{1068BFF7-681B-455E-8031-7A6BC5CADB03}"/>
    <cellStyle name="Percent 7 5 3 2" xfId="15802" xr:uid="{03EF19A7-CD86-4163-B78F-20B91B4B63A3}"/>
    <cellStyle name="Percent 7 5 3 2 2" xfId="15803" xr:uid="{38E61882-C790-4A2D-8C41-EE52B85EF759}"/>
    <cellStyle name="Percent 7 5 3 3" xfId="15804" xr:uid="{61F02A4B-4244-4DDA-AA7D-B166D434E387}"/>
    <cellStyle name="Percent 7 5 3 3 2" xfId="15805" xr:uid="{DDA4CD21-1EC1-42B6-B930-22A83E22A929}"/>
    <cellStyle name="Percent 7 5 3 4" xfId="15806" xr:uid="{41891B61-E232-498F-B5F2-486A44AD3475}"/>
    <cellStyle name="Percent 7 5 4" xfId="15807" xr:uid="{EA8AE4D1-85E4-4E20-B30A-4BABEF4C8275}"/>
    <cellStyle name="Percent 7 5 4 2" xfId="15808" xr:uid="{56ACD591-7C6F-466E-97CC-173BE074A74A}"/>
    <cellStyle name="Percent 7 5 4 2 2" xfId="15809" xr:uid="{BAFCC416-E3C1-4657-B88A-073E6BA1AC1E}"/>
    <cellStyle name="Percent 7 5 4 3" xfId="15810" xr:uid="{BCDD7116-2C8E-4663-B891-CED70E4CA7A5}"/>
    <cellStyle name="Percent 7 5 4 3 2" xfId="15811" xr:uid="{8EF3980C-4DC4-47A1-9F4C-265580E73E7C}"/>
    <cellStyle name="Percent 7 5 4 4" xfId="15812" xr:uid="{178BBA55-1116-4C2F-BA10-3CFCF58ABF93}"/>
    <cellStyle name="Percent 7 5 4 4 2" xfId="15813" xr:uid="{64F6585A-5015-414E-9DE3-A509D050EFEE}"/>
    <cellStyle name="Percent 7 5 4 5" xfId="15814" xr:uid="{F6BA50E0-9C34-4FB0-8989-029B1C3BEA47}"/>
    <cellStyle name="Percent 7 5 5" xfId="15815" xr:uid="{ACB53E69-140C-4641-8A0A-3E316AF0A105}"/>
    <cellStyle name="Percent 7 5 5 2" xfId="15816" xr:uid="{1077B56D-94E3-4AFA-B1CA-25A8CCDF64F7}"/>
    <cellStyle name="Percent 7 5 5 2 2" xfId="15817" xr:uid="{66565703-A705-46AB-A700-13D40AC46F93}"/>
    <cellStyle name="Percent 7 5 5 3" xfId="15818" xr:uid="{EB5554AC-E70D-4F81-92A1-EDA2B09899E8}"/>
    <cellStyle name="Percent 7 5 5 3 2" xfId="15819" xr:uid="{29A3A1AB-E423-483F-A32A-787548D8086E}"/>
    <cellStyle name="Percent 7 5 5 4" xfId="15820" xr:uid="{58C4347A-C78B-4396-B6FC-A22AC78D2AD9}"/>
    <cellStyle name="Percent 7 5 6" xfId="15821" xr:uid="{D1413D04-D3CA-4F4B-8A62-E2660E6EC38A}"/>
    <cellStyle name="Percent 7 5 6 2" xfId="15822" xr:uid="{D96940FE-7ED2-4111-A137-0ED34ED6D126}"/>
    <cellStyle name="Percent 7 5 7" xfId="15823" xr:uid="{79E15C6D-5792-405C-9F0F-0870842E17F6}"/>
    <cellStyle name="Percent 7 5 7 2" xfId="15824" xr:uid="{751C4A10-BEE7-4B62-896A-31CCA5029A08}"/>
    <cellStyle name="Percent 7 5 8" xfId="15825" xr:uid="{183AABCF-7233-44A0-A982-0FA2194F96A5}"/>
    <cellStyle name="Percent 7 5 8 2" xfId="15826" xr:uid="{C2C6C0E9-F06E-4932-8321-C697B0A91FA4}"/>
    <cellStyle name="Percent 7 5 9" xfId="15827" xr:uid="{16A45644-BCBC-4C24-991A-4C428DE376AC}"/>
    <cellStyle name="Percent 7 6" xfId="7726" xr:uid="{524BFE01-2E1D-476C-A89F-69B02902CBE2}"/>
    <cellStyle name="Percent 7 6 10" xfId="15829" xr:uid="{4C55ED5A-8647-4D6E-850D-F6FE88CB3E77}"/>
    <cellStyle name="Percent 7 6 11" xfId="15828" xr:uid="{D57E336A-BAE7-416E-B305-3675C97202C8}"/>
    <cellStyle name="Percent 7 6 2" xfId="15830" xr:uid="{6EC973E4-3E1C-48F8-BC2B-BFF78D04F058}"/>
    <cellStyle name="Percent 7 6 2 2" xfId="15831" xr:uid="{7AF3C550-CC8F-423D-B8C9-597D7E2959E7}"/>
    <cellStyle name="Percent 7 6 2 2 2" xfId="15832" xr:uid="{326773DB-AF2F-4E88-8984-F2B91E2724B3}"/>
    <cellStyle name="Percent 7 6 2 3" xfId="15833" xr:uid="{524183F7-3D1E-4D92-8E25-E00C2ECE0A08}"/>
    <cellStyle name="Percent 7 6 2 3 2" xfId="15834" xr:uid="{985EB8F3-6E19-44A7-BBFC-983D283E4C58}"/>
    <cellStyle name="Percent 7 6 2 4" xfId="15835" xr:uid="{66B02309-EF27-48C2-B005-CFA1C95C195C}"/>
    <cellStyle name="Percent 7 6 3" xfId="15836" xr:uid="{0BFC86E4-4615-4724-9C3F-103B0A2336C6}"/>
    <cellStyle name="Percent 7 6 3 2" xfId="15837" xr:uid="{D84843E8-D5B9-40B6-AAB3-E0B88A5175C0}"/>
    <cellStyle name="Percent 7 6 3 2 2" xfId="15838" xr:uid="{1F0C3089-7482-45C1-B557-DC474B4C692F}"/>
    <cellStyle name="Percent 7 6 3 3" xfId="15839" xr:uid="{4A66C826-F32B-468F-91C4-1DFE0BF84D66}"/>
    <cellStyle name="Percent 7 6 3 3 2" xfId="15840" xr:uid="{72B2DE30-CFB5-45B1-9D53-5F95E8AE96E0}"/>
    <cellStyle name="Percent 7 6 3 4" xfId="15841" xr:uid="{9FB7877D-327D-4BB7-B3C3-3446117F34B8}"/>
    <cellStyle name="Percent 7 6 4" xfId="15842" xr:uid="{B6305A76-E2A0-4E2F-A7D1-59E11596F71D}"/>
    <cellStyle name="Percent 7 6 4 2" xfId="15843" xr:uid="{728EAA76-376A-4D04-9DB8-D102CDE98696}"/>
    <cellStyle name="Percent 7 6 4 2 2" xfId="15844" xr:uid="{F8D11827-7AD9-46F3-972E-74244A7502FC}"/>
    <cellStyle name="Percent 7 6 4 3" xfId="15845" xr:uid="{BF16C4C7-D2C7-47A2-8833-68DC0D6015FE}"/>
    <cellStyle name="Percent 7 6 4 3 2" xfId="15846" xr:uid="{3BF4C274-A729-45ED-86FB-5AE27467A5FA}"/>
    <cellStyle name="Percent 7 6 4 4" xfId="15847" xr:uid="{102D4AED-681E-4B84-9654-C09732104CA1}"/>
    <cellStyle name="Percent 7 6 4 4 2" xfId="15848" xr:uid="{FCF16BB2-0D13-4DAD-AB0D-8EC7888C6F96}"/>
    <cellStyle name="Percent 7 6 4 5" xfId="15849" xr:uid="{067B8315-FDA8-418C-8356-BC970D4D1FB9}"/>
    <cellStyle name="Percent 7 6 5" xfId="15850" xr:uid="{091E4692-A91B-4D64-8BAD-0E58679E71CE}"/>
    <cellStyle name="Percent 7 6 5 2" xfId="15851" xr:uid="{1667F72D-55AB-41A3-A933-62BA3F579D28}"/>
    <cellStyle name="Percent 7 6 5 2 2" xfId="15852" xr:uid="{BEF96C3A-FBF4-48A0-B595-066A9D90EB77}"/>
    <cellStyle name="Percent 7 6 5 3" xfId="15853" xr:uid="{F8BA8253-4D36-42DF-B312-96D59E1216CB}"/>
    <cellStyle name="Percent 7 6 5 3 2" xfId="15854" xr:uid="{82379723-B022-4359-9335-5EA1E811D11C}"/>
    <cellStyle name="Percent 7 6 5 4" xfId="15855" xr:uid="{08ED012D-3128-4F4E-AECD-A0C25D422268}"/>
    <cellStyle name="Percent 7 6 6" xfId="15856" xr:uid="{E2A30DBE-4EA6-4250-B90B-408855CFCE2A}"/>
    <cellStyle name="Percent 7 6 6 2" xfId="15857" xr:uid="{E92F5FD5-5F25-470B-99D2-15E647E0D21E}"/>
    <cellStyle name="Percent 7 6 7" xfId="15858" xr:uid="{F1DA1B7C-71A0-4401-87B4-DCF5394DE27C}"/>
    <cellStyle name="Percent 7 6 7 2" xfId="15859" xr:uid="{13BB5A17-CA9F-4C78-8E2E-BF06A41F19CA}"/>
    <cellStyle name="Percent 7 6 8" xfId="15860" xr:uid="{423CD346-09DE-481D-85E1-893DAAEEE1DF}"/>
    <cellStyle name="Percent 7 6 8 2" xfId="15861" xr:uid="{131659C9-7CFD-4748-9A1F-3C88B905BCAE}"/>
    <cellStyle name="Percent 7 6 9" xfId="15862" xr:uid="{50D8E8F6-B0EF-4983-9A9D-98710080F05E}"/>
    <cellStyle name="Percent 7 7" xfId="7727" xr:uid="{756D542C-4B36-4250-9D1E-D88A465EBC60}"/>
    <cellStyle name="Percent 7 7 10" xfId="15864" xr:uid="{4A2DC0A5-151E-4B87-BC2D-AD11E34A718D}"/>
    <cellStyle name="Percent 7 7 11" xfId="15863" xr:uid="{C230CDB3-AFD7-4FD1-AFF9-5ABC0C7A879E}"/>
    <cellStyle name="Percent 7 7 2" xfId="15865" xr:uid="{33D3092C-EA31-43C7-AE68-9EDD9F902BB0}"/>
    <cellStyle name="Percent 7 7 2 2" xfId="15866" xr:uid="{B26EE3AF-80C5-44B6-A463-22D62261BE1D}"/>
    <cellStyle name="Percent 7 7 2 2 2" xfId="15867" xr:uid="{388AFF08-43D7-49F4-9697-5550945BA24D}"/>
    <cellStyle name="Percent 7 7 2 3" xfId="15868" xr:uid="{183321C2-3320-41CC-8193-07A38FDA7F92}"/>
    <cellStyle name="Percent 7 7 2 3 2" xfId="15869" xr:uid="{3E47DC7C-04B3-46E5-8F2A-97D3FD323635}"/>
    <cellStyle name="Percent 7 7 2 4" xfId="15870" xr:uid="{05C9FBE2-401A-41E4-839F-B88E77328CCD}"/>
    <cellStyle name="Percent 7 7 3" xfId="15871" xr:uid="{9970EF8B-E5A9-4E8B-AEC4-6919638C98DD}"/>
    <cellStyle name="Percent 7 7 3 2" xfId="15872" xr:uid="{78ED59FC-61A3-474D-85F8-49BB7D0EC855}"/>
    <cellStyle name="Percent 7 7 3 2 2" xfId="15873" xr:uid="{C8635E09-78C5-4D17-ABD8-84336E8CF13B}"/>
    <cellStyle name="Percent 7 7 3 3" xfId="15874" xr:uid="{6D104978-956A-407F-9E85-0C2F4AA90722}"/>
    <cellStyle name="Percent 7 7 3 3 2" xfId="15875" xr:uid="{169FB5F6-D2AA-40D9-8595-DC83196C3E71}"/>
    <cellStyle name="Percent 7 7 3 4" xfId="15876" xr:uid="{7EE955BF-E249-458B-8FC1-CE6E2E212CFE}"/>
    <cellStyle name="Percent 7 7 4" xfId="15877" xr:uid="{AF627556-D851-4F13-AB81-10E7F12A094D}"/>
    <cellStyle name="Percent 7 7 4 2" xfId="15878" xr:uid="{A09F48BF-7115-4168-ADB6-2D5FDFBF3D5C}"/>
    <cellStyle name="Percent 7 7 4 2 2" xfId="15879" xr:uid="{C62A5970-6872-4E6E-9D68-FAB71DDEF77C}"/>
    <cellStyle name="Percent 7 7 4 3" xfId="15880" xr:uid="{F5573B8E-BB96-4BE6-B897-0EAC3860AA0C}"/>
    <cellStyle name="Percent 7 7 4 3 2" xfId="15881" xr:uid="{F401F8EA-2497-4D48-AEE4-38F4F4B079A1}"/>
    <cellStyle name="Percent 7 7 4 4" xfId="15882" xr:uid="{B4C1FFF5-9B48-48B0-9AA8-59A82D6DC18A}"/>
    <cellStyle name="Percent 7 7 4 4 2" xfId="15883" xr:uid="{FED05175-14F7-4237-824C-A1A44F34C1B3}"/>
    <cellStyle name="Percent 7 7 4 5" xfId="15884" xr:uid="{D595A50B-D3AF-4B25-AF9C-CB22E25C00B9}"/>
    <cellStyle name="Percent 7 7 5" xfId="15885" xr:uid="{608D4600-6F56-4DE8-BCAB-8C6BA8E459D0}"/>
    <cellStyle name="Percent 7 7 5 2" xfId="15886" xr:uid="{E2A2C2B0-5BA7-4E69-89B9-D996886117AE}"/>
    <cellStyle name="Percent 7 7 5 2 2" xfId="15887" xr:uid="{0BEFFDCA-FC82-4F7C-AD4A-CF607915DC91}"/>
    <cellStyle name="Percent 7 7 5 3" xfId="15888" xr:uid="{91B1E7A3-3735-4366-A1A6-65BCDB0F1884}"/>
    <cellStyle name="Percent 7 7 5 3 2" xfId="15889" xr:uid="{BE4E2CAA-257A-4FBE-9938-A72F380098E7}"/>
    <cellStyle name="Percent 7 7 5 4" xfId="15890" xr:uid="{3D744244-6756-42EF-8C73-9E2ADE1D14CE}"/>
    <cellStyle name="Percent 7 7 6" xfId="15891" xr:uid="{FF75B44B-0F4E-4514-BBBE-2643FA7C5569}"/>
    <cellStyle name="Percent 7 7 6 2" xfId="15892" xr:uid="{81BBB05D-F6B6-4C0F-B3A9-BC1CB0B887E6}"/>
    <cellStyle name="Percent 7 7 7" xfId="15893" xr:uid="{48225F8B-97F8-40BA-B69B-059E000C8313}"/>
    <cellStyle name="Percent 7 7 7 2" xfId="15894" xr:uid="{BF31C787-56B9-4DD1-BCF6-D39191226E48}"/>
    <cellStyle name="Percent 7 7 8" xfId="15895" xr:uid="{63128205-424E-4CD1-990A-E7FAC69D2A2E}"/>
    <cellStyle name="Percent 7 7 8 2" xfId="15896" xr:uid="{16398AFA-FAC1-4820-A392-E30911EB349A}"/>
    <cellStyle name="Percent 7 7 9" xfId="15897" xr:uid="{1DC6CDC7-1F90-4CCB-8745-C56A416C36B1}"/>
    <cellStyle name="Percent 7 8" xfId="7728" xr:uid="{88C7CF2F-8D04-41CF-8369-735D61DC19AA}"/>
    <cellStyle name="Percent 7 8 10" xfId="15899" xr:uid="{DD65C611-FB8E-4927-9B35-0D3A8336292E}"/>
    <cellStyle name="Percent 7 8 11" xfId="15898" xr:uid="{19A21D69-2C81-4475-A183-A3AF1436A010}"/>
    <cellStyle name="Percent 7 8 2" xfId="15900" xr:uid="{E7416D3E-F36F-4CAD-A31E-D4A574377B9C}"/>
    <cellStyle name="Percent 7 8 2 2" xfId="15901" xr:uid="{F0FC7FD7-6DC6-40D5-8D0A-57C7E39B6029}"/>
    <cellStyle name="Percent 7 8 2 2 2" xfId="15902" xr:uid="{464A72F9-4BB0-45E4-B6D1-914EBECB0301}"/>
    <cellStyle name="Percent 7 8 2 3" xfId="15903" xr:uid="{084CFC94-8A79-446A-A0FA-74FBA941D97C}"/>
    <cellStyle name="Percent 7 8 2 3 2" xfId="15904" xr:uid="{EEF9CD4D-FCDD-4149-A70D-586EF03FEE50}"/>
    <cellStyle name="Percent 7 8 2 4" xfId="15905" xr:uid="{8F961A70-93B7-4B21-B970-D13D384159D6}"/>
    <cellStyle name="Percent 7 8 3" xfId="15906" xr:uid="{07351937-C199-4CEE-B582-20A3B29DD164}"/>
    <cellStyle name="Percent 7 8 3 2" xfId="15907" xr:uid="{1F9253B1-9E0D-42F1-B276-16CD87B40000}"/>
    <cellStyle name="Percent 7 8 3 2 2" xfId="15908" xr:uid="{04B47E9D-4962-4241-821E-83F4698D7C27}"/>
    <cellStyle name="Percent 7 8 3 3" xfId="15909" xr:uid="{F5392D7A-D450-4BC7-9C9A-90AF24B94347}"/>
    <cellStyle name="Percent 7 8 3 3 2" xfId="15910" xr:uid="{28DA3F47-2C7A-472D-BED1-21B8F30F56E7}"/>
    <cellStyle name="Percent 7 8 3 4" xfId="15911" xr:uid="{EA2AE90A-AA34-4DBD-B7E0-47EBBBED5C0C}"/>
    <cellStyle name="Percent 7 8 4" xfId="15912" xr:uid="{603A6F7F-7083-48CD-9371-77C8C7706F5F}"/>
    <cellStyle name="Percent 7 8 4 2" xfId="15913" xr:uid="{A3A35A07-109C-401C-8BB4-F189629AB532}"/>
    <cellStyle name="Percent 7 8 4 2 2" xfId="15914" xr:uid="{8BE3DBA8-E633-449D-8862-8B733E7CC224}"/>
    <cellStyle name="Percent 7 8 4 3" xfId="15915" xr:uid="{1D47F44D-B3E0-4067-A1C9-EA995C66F880}"/>
    <cellStyle name="Percent 7 8 4 3 2" xfId="15916" xr:uid="{93377BE0-924E-4B0E-ACC2-657A5439F3B5}"/>
    <cellStyle name="Percent 7 8 4 4" xfId="15917" xr:uid="{514AF45A-CF4A-4FDF-8E26-C5BDCCE952CA}"/>
    <cellStyle name="Percent 7 8 4 4 2" xfId="15918" xr:uid="{3CF4BCE9-F7B2-475B-9036-42D9742895D8}"/>
    <cellStyle name="Percent 7 8 4 5" xfId="15919" xr:uid="{B55BDE1C-7009-47DF-AD7E-6CEDABB45D4F}"/>
    <cellStyle name="Percent 7 8 5" xfId="15920" xr:uid="{438DB9FA-B016-4927-8CE6-DBC8FA5227F6}"/>
    <cellStyle name="Percent 7 8 5 2" xfId="15921" xr:uid="{D84982DA-1CE5-4E89-875B-A6BD5C11E1CA}"/>
    <cellStyle name="Percent 7 8 5 2 2" xfId="15922" xr:uid="{70B53FB4-FB67-44D2-9ABF-F23222630EE8}"/>
    <cellStyle name="Percent 7 8 5 3" xfId="15923" xr:uid="{0B7C47BD-B8B6-43D2-A66B-31371F5EE51B}"/>
    <cellStyle name="Percent 7 8 5 3 2" xfId="15924" xr:uid="{4CA6468A-E9A2-405F-912C-6B5A2B430302}"/>
    <cellStyle name="Percent 7 8 5 4" xfId="15925" xr:uid="{1F7F9B2C-1E04-4428-A588-709ED10C93F9}"/>
    <cellStyle name="Percent 7 8 6" xfId="15926" xr:uid="{C7A04FDC-F361-45DE-A6C2-7120AF480282}"/>
    <cellStyle name="Percent 7 8 6 2" xfId="15927" xr:uid="{133C00C7-3361-4A4B-9F45-A7980FF6EB13}"/>
    <cellStyle name="Percent 7 8 7" xfId="15928" xr:uid="{F9388443-4C7D-48D4-AA7C-057B11D33A61}"/>
    <cellStyle name="Percent 7 8 7 2" xfId="15929" xr:uid="{CECF0F18-FF2A-4494-B99E-BA85A5F55B86}"/>
    <cellStyle name="Percent 7 8 8" xfId="15930" xr:uid="{5FFBBA10-B034-4221-90D8-B16CAD554ADA}"/>
    <cellStyle name="Percent 7 8 8 2" xfId="15931" xr:uid="{F6346918-1A1E-48B9-8F7E-7991C4BF8359}"/>
    <cellStyle name="Percent 7 8 9" xfId="15932" xr:uid="{6583AEE2-B97F-4973-A811-09949EB4288A}"/>
    <cellStyle name="Percent 7 9" xfId="15933" xr:uid="{EFFBC623-DFA8-4187-8CE6-529A8454B485}"/>
    <cellStyle name="Percent 7 9 10" xfId="15934" xr:uid="{EED43CAF-B8BF-43D0-80D4-1E69E8048B0F}"/>
    <cellStyle name="Percent 7 9 2" xfId="15935" xr:uid="{2583CF77-9FE2-48C1-97CF-C4ED053102AA}"/>
    <cellStyle name="Percent 7 9 2 2" xfId="15936" xr:uid="{59378725-1ACB-4F87-B3BC-3165071644EA}"/>
    <cellStyle name="Percent 7 9 2 2 2" xfId="15937" xr:uid="{DB3D4D32-91BF-4C9E-B3B5-25B7F543EE6D}"/>
    <cellStyle name="Percent 7 9 2 3" xfId="15938" xr:uid="{4FE418E8-4334-447F-B6FF-39A860B31DA7}"/>
    <cellStyle name="Percent 7 9 2 3 2" xfId="15939" xr:uid="{2463CF82-92CC-41C3-8865-CA5D9A219177}"/>
    <cellStyle name="Percent 7 9 2 4" xfId="15940" xr:uid="{F55A685B-E459-4520-A37C-063723234C89}"/>
    <cellStyle name="Percent 7 9 3" xfId="15941" xr:uid="{EFD25CA2-C3F9-4212-AB83-2EB416E99FED}"/>
    <cellStyle name="Percent 7 9 3 2" xfId="15942" xr:uid="{6ABF6FE2-C5BC-4869-ADA2-3C48037A6030}"/>
    <cellStyle name="Percent 7 9 3 2 2" xfId="15943" xr:uid="{1A44BB20-9A51-42D9-94E5-42D15B30A164}"/>
    <cellStyle name="Percent 7 9 3 3" xfId="15944" xr:uid="{FD2302A1-C219-450D-A3AE-A96A4F66268C}"/>
    <cellStyle name="Percent 7 9 3 3 2" xfId="15945" xr:uid="{6EAF9AC9-FC89-434B-83B5-25AA2D0BC396}"/>
    <cellStyle name="Percent 7 9 3 4" xfId="15946" xr:uid="{6EDC1C36-6BA4-4384-B52A-C0FF289694A2}"/>
    <cellStyle name="Percent 7 9 4" xfId="15947" xr:uid="{38E20A7F-BB69-4017-9E8B-732333B25826}"/>
    <cellStyle name="Percent 7 9 4 2" xfId="15948" xr:uid="{5AAAD2F9-EAE5-4EF7-97C7-4CD3CB2D8834}"/>
    <cellStyle name="Percent 7 9 4 2 2" xfId="15949" xr:uid="{7BE39728-48EF-466B-9611-86737DC994C5}"/>
    <cellStyle name="Percent 7 9 4 3" xfId="15950" xr:uid="{519D4BD6-ED3A-4FE0-9644-ADF535F9BDB0}"/>
    <cellStyle name="Percent 7 9 4 3 2" xfId="15951" xr:uid="{0F3477A9-ADBB-43C6-87E5-FA7F19EF1B1E}"/>
    <cellStyle name="Percent 7 9 4 4" xfId="15952" xr:uid="{0BE3EEAF-B9F1-4EF4-9444-49ED96368B39}"/>
    <cellStyle name="Percent 7 9 4 4 2" xfId="15953" xr:uid="{D0392104-8BCF-48A0-AE8C-E4B810783140}"/>
    <cellStyle name="Percent 7 9 4 5" xfId="15954" xr:uid="{F9053C4B-6A9E-4246-B2E7-2206D6D6C761}"/>
    <cellStyle name="Percent 7 9 5" xfId="15955" xr:uid="{68ABC4B4-6652-43D9-9DCC-0FAE7D570878}"/>
    <cellStyle name="Percent 7 9 5 2" xfId="15956" xr:uid="{B43ED438-A4FA-443A-8D98-49EED2760733}"/>
    <cellStyle name="Percent 7 9 5 2 2" xfId="15957" xr:uid="{A514B7E6-4DC0-441C-8696-78F5B2B15CFD}"/>
    <cellStyle name="Percent 7 9 5 3" xfId="15958" xr:uid="{D23E28BC-0AB6-4FA2-A024-0D478311AEB0}"/>
    <cellStyle name="Percent 7 9 5 3 2" xfId="15959" xr:uid="{14420F53-2276-4C35-9B2F-CA333EF0A21F}"/>
    <cellStyle name="Percent 7 9 5 4" xfId="15960" xr:uid="{DC910183-0749-42DD-BAD9-66EEB08AC7C2}"/>
    <cellStyle name="Percent 7 9 6" xfId="15961" xr:uid="{1432872F-3F0F-4091-BD67-16B06B7081DC}"/>
    <cellStyle name="Percent 7 9 6 2" xfId="15962" xr:uid="{EFAA3DE4-9DF5-46DD-98FA-46301EF89632}"/>
    <cellStyle name="Percent 7 9 7" xfId="15963" xr:uid="{66531E09-65FA-4AA6-9D58-DEE2B83646D8}"/>
    <cellStyle name="Percent 7 9 7 2" xfId="15964" xr:uid="{3473AEEB-663D-45F3-AD10-035E3D2B3DDB}"/>
    <cellStyle name="Percent 7 9 8" xfId="15965" xr:uid="{797B6D14-920D-4216-9377-FF40B320FF65}"/>
    <cellStyle name="Percent 7 9 8 2" xfId="15966" xr:uid="{CD460D1E-3898-4CF8-9CB1-9CF996B7DB29}"/>
    <cellStyle name="Percent 7 9 9" xfId="15967" xr:uid="{AC61AD30-730C-45EE-B8CA-F3F6ABBD93BA}"/>
    <cellStyle name="Percent 8" xfId="5967" xr:uid="{E2D59032-3385-4DD6-A776-621770AC44F4}"/>
    <cellStyle name="Percent 8 10" xfId="15969" xr:uid="{8A678DB1-F4FE-4421-993C-BF2C15263875}"/>
    <cellStyle name="Percent 8 10 2" xfId="15970" xr:uid="{6EB6480F-887F-431C-B69F-FE42598A9808}"/>
    <cellStyle name="Percent 8 10 2 2" xfId="15971" xr:uid="{37CB1383-64BB-4574-8A27-F5196F0533CB}"/>
    <cellStyle name="Percent 8 10 3" xfId="15972" xr:uid="{8D53F78A-A8FA-41A7-8D0B-4E015301D3B1}"/>
    <cellStyle name="Percent 8 10 3 2" xfId="15973" xr:uid="{69945C94-3A17-4BD2-8BB4-793E789598B1}"/>
    <cellStyle name="Percent 8 10 4" xfId="15974" xr:uid="{F6A2E106-E353-4410-8456-D837C6CFDF14}"/>
    <cellStyle name="Percent 8 11" xfId="15975" xr:uid="{3D2C00E7-835B-4119-9A55-BE8CB449F0D5}"/>
    <cellStyle name="Percent 8 11 2" xfId="15976" xr:uid="{9436F504-55DA-439F-BFF7-253676E041E7}"/>
    <cellStyle name="Percent 8 11 2 2" xfId="15977" xr:uid="{85868FC6-584B-4499-9D64-271B2B2F0658}"/>
    <cellStyle name="Percent 8 11 3" xfId="15978" xr:uid="{14A91776-B4B7-4481-BE0B-F185A0C80FB2}"/>
    <cellStyle name="Percent 8 11 3 2" xfId="15979" xr:uid="{80B3AEA5-AD90-40BE-8FE1-0DD97D17B905}"/>
    <cellStyle name="Percent 8 11 4" xfId="15980" xr:uid="{B3DC3F3C-0B6F-49CD-8425-58AAC58A35BB}"/>
    <cellStyle name="Percent 8 11 4 2" xfId="15981" xr:uid="{1F83547F-73E0-405A-901F-53CFEE754CF8}"/>
    <cellStyle name="Percent 8 11 5" xfId="15982" xr:uid="{C457D86A-F93B-4C0E-9443-8FF82E8204EA}"/>
    <cellStyle name="Percent 8 12" xfId="15983" xr:uid="{2B463613-CEDB-42F0-BF4D-2B354E8AD5A9}"/>
    <cellStyle name="Percent 8 12 2" xfId="15984" xr:uid="{56E40082-C0F5-4E25-9489-81CEF8CB4EFF}"/>
    <cellStyle name="Percent 8 12 2 2" xfId="15985" xr:uid="{5AD797DD-B26E-4EBC-880E-CF9924D5EF56}"/>
    <cellStyle name="Percent 8 12 3" xfId="15986" xr:uid="{DFBAA2EF-911C-43AF-894D-A3D8E5AD78A3}"/>
    <cellStyle name="Percent 8 12 3 2" xfId="15987" xr:uid="{3A608C96-8F8E-46C0-9219-C27C7449B5D2}"/>
    <cellStyle name="Percent 8 12 4" xfId="15988" xr:uid="{5E3515DA-EBEF-48E7-8E5C-D09D6E3EA92B}"/>
    <cellStyle name="Percent 8 13" xfId="15989" xr:uid="{E48E179B-109C-429D-9DB2-5EB08E966C02}"/>
    <cellStyle name="Percent 8 13 2" xfId="15990" xr:uid="{2001AE05-DCE9-4F38-B2CC-5051A701F2E5}"/>
    <cellStyle name="Percent 8 14" xfId="15991" xr:uid="{5830AB4A-6DF1-407B-B2DE-52E8CF83C61A}"/>
    <cellStyle name="Percent 8 14 2" xfId="15992" xr:uid="{A617F82F-1208-4CFD-BB0E-53E1451930E8}"/>
    <cellStyle name="Percent 8 15" xfId="15993" xr:uid="{23E70714-B9FE-45D4-A372-0006C6505A53}"/>
    <cellStyle name="Percent 8 15 2" xfId="15994" xr:uid="{384FD197-0FF0-4C86-9518-331FE03E993E}"/>
    <cellStyle name="Percent 8 16" xfId="15995" xr:uid="{B70543D6-2A66-43BE-ACF1-D684F72532EE}"/>
    <cellStyle name="Percent 8 17" xfId="15996" xr:uid="{310326C4-3A76-450D-8995-D574F73ED541}"/>
    <cellStyle name="Percent 8 18" xfId="15968" xr:uid="{3A73F6AF-BAB9-4ED0-A3D1-215C3A7F2C6C}"/>
    <cellStyle name="Percent 8 2" xfId="7729" xr:uid="{0472A4A4-8D16-4B17-80BB-FDF97D941D20}"/>
    <cellStyle name="Percent 8 2 10" xfId="15998" xr:uid="{3D539106-3E73-40B2-B646-2EE2794C05A7}"/>
    <cellStyle name="Percent 8 2 11" xfId="15997" xr:uid="{DC326EB2-12EE-4986-A52D-DBE9B8CAB8CA}"/>
    <cellStyle name="Percent 8 2 2" xfId="15999" xr:uid="{2844CA71-1D9F-4EBE-9379-0788A0D0BC17}"/>
    <cellStyle name="Percent 8 2 2 2" xfId="16000" xr:uid="{654F8CF4-214E-4603-8221-7A038DA49CDF}"/>
    <cellStyle name="Percent 8 2 2 2 2" xfId="16001" xr:uid="{FEF028DB-8925-4FFF-9271-217638C0D135}"/>
    <cellStyle name="Percent 8 2 2 3" xfId="16002" xr:uid="{6D7DED1F-0738-45B2-8745-232FDBE9D3B6}"/>
    <cellStyle name="Percent 8 2 2 3 2" xfId="16003" xr:uid="{148440BF-EDBB-4EC2-B56A-E68CF8C4FA4F}"/>
    <cellStyle name="Percent 8 2 2 4" xfId="16004" xr:uid="{95583C95-939E-4A94-AB12-B386902D6D8F}"/>
    <cellStyle name="Percent 8 2 3" xfId="16005" xr:uid="{0C5F39AD-581F-40A2-A4A5-3CA142521262}"/>
    <cellStyle name="Percent 8 2 3 2" xfId="16006" xr:uid="{577DB257-EC40-42E5-A3A8-AC9EF193F595}"/>
    <cellStyle name="Percent 8 2 3 2 2" xfId="16007" xr:uid="{442B9684-7FF0-4E68-849D-6281A26161B0}"/>
    <cellStyle name="Percent 8 2 3 3" xfId="16008" xr:uid="{BA98258D-E725-426E-A34C-32335A92139B}"/>
    <cellStyle name="Percent 8 2 3 3 2" xfId="16009" xr:uid="{6FCEE15C-1CF7-4E28-A282-915E2E57929F}"/>
    <cellStyle name="Percent 8 2 3 4" xfId="16010" xr:uid="{FCF05464-5DB5-4C3E-B47A-58A7A5BDB33F}"/>
    <cellStyle name="Percent 8 2 4" xfId="16011" xr:uid="{F46EC6C6-AF3D-42D4-8806-B5F8343D2C08}"/>
    <cellStyle name="Percent 8 2 4 2" xfId="16012" xr:uid="{9D5298D9-87D7-46A8-9804-555A9D03638B}"/>
    <cellStyle name="Percent 8 2 4 2 2" xfId="16013" xr:uid="{C5873E03-EEF9-432B-AB7B-E45C8CB43DEF}"/>
    <cellStyle name="Percent 8 2 4 3" xfId="16014" xr:uid="{D2A0C741-CD78-46E4-A610-0B602AFF44F1}"/>
    <cellStyle name="Percent 8 2 4 3 2" xfId="16015" xr:uid="{21CB6021-200E-4CD8-B61E-DE9B2944E973}"/>
    <cellStyle name="Percent 8 2 4 4" xfId="16016" xr:uid="{C435F85E-3D24-4BF7-B2D5-A6FE1DEFB51C}"/>
    <cellStyle name="Percent 8 2 4 4 2" xfId="16017" xr:uid="{677BB8EB-6C71-437B-A532-2DF989AFDB6C}"/>
    <cellStyle name="Percent 8 2 4 5" xfId="16018" xr:uid="{2D29092D-64CA-44DE-B37F-51ADA7D8C12C}"/>
    <cellStyle name="Percent 8 2 5" xfId="16019" xr:uid="{0932EA6C-87BF-482D-A251-3C80329E8738}"/>
    <cellStyle name="Percent 8 2 5 2" xfId="16020" xr:uid="{50E455B4-54A8-4E87-A213-620575BC2F83}"/>
    <cellStyle name="Percent 8 2 5 2 2" xfId="16021" xr:uid="{D25F7FAA-9FAD-4544-971B-8774381A7C23}"/>
    <cellStyle name="Percent 8 2 5 3" xfId="16022" xr:uid="{B572B5FC-96E0-4B57-ADA9-D47497E088CB}"/>
    <cellStyle name="Percent 8 2 5 3 2" xfId="16023" xr:uid="{44BB9940-F7B4-43BF-91D5-5B37974DA514}"/>
    <cellStyle name="Percent 8 2 5 4" xfId="16024" xr:uid="{1AAE91D8-C909-43C1-BCAF-25911F2197E6}"/>
    <cellStyle name="Percent 8 2 6" xfId="16025" xr:uid="{2147AA8F-3762-4DE4-9793-C2900B57B02C}"/>
    <cellStyle name="Percent 8 2 6 2" xfId="16026" xr:uid="{E9683985-93CB-4664-937B-298A66B37F24}"/>
    <cellStyle name="Percent 8 2 7" xfId="16027" xr:uid="{ACC3BA88-AB80-4847-9D99-37989A6EA54F}"/>
    <cellStyle name="Percent 8 2 7 2" xfId="16028" xr:uid="{5ED9807C-0B35-4A58-A765-3F15E6FA34B9}"/>
    <cellStyle name="Percent 8 2 8" xfId="16029" xr:uid="{26814E24-C01D-4088-869B-6C3246998897}"/>
    <cellStyle name="Percent 8 2 8 2" xfId="16030" xr:uid="{AA375B65-C766-4374-8570-B4EAA879032B}"/>
    <cellStyle name="Percent 8 2 9" xfId="16031" xr:uid="{08EAC9F5-7910-46BB-972E-7C55C34D5C67}"/>
    <cellStyle name="Percent 8 3" xfId="7730" xr:uid="{80FBC6BA-9E99-4322-8257-1B93A2E431DE}"/>
    <cellStyle name="Percent 8 3 10" xfId="16033" xr:uid="{CEE98021-D584-44D5-A8F1-57CE3ECB3191}"/>
    <cellStyle name="Percent 8 3 11" xfId="16032" xr:uid="{0BBFA22E-2D91-487A-8624-5692A440BE86}"/>
    <cellStyle name="Percent 8 3 2" xfId="16034" xr:uid="{5ADE4DB2-E9AF-46E0-8225-FDB26B0E305D}"/>
    <cellStyle name="Percent 8 3 2 2" xfId="16035" xr:uid="{0F136C53-F78C-40A6-A8EC-8E6BDBC0EFFE}"/>
    <cellStyle name="Percent 8 3 2 2 2" xfId="16036" xr:uid="{C33066E5-121D-410F-9C6E-4D327593E013}"/>
    <cellStyle name="Percent 8 3 2 3" xfId="16037" xr:uid="{34CB929D-C069-4659-BB84-C98B9245BDDD}"/>
    <cellStyle name="Percent 8 3 2 3 2" xfId="16038" xr:uid="{A216B671-6B54-4EBE-AE17-B530B9C64552}"/>
    <cellStyle name="Percent 8 3 2 4" xfId="16039" xr:uid="{D8F0DCE1-97FB-495F-8BB2-4DA5FE783E21}"/>
    <cellStyle name="Percent 8 3 3" xfId="16040" xr:uid="{9F8DDFF2-4EBD-4D8C-A11E-FA135912D3CE}"/>
    <cellStyle name="Percent 8 3 3 2" xfId="16041" xr:uid="{B75FEE24-7280-48E8-A180-7113A73A265E}"/>
    <cellStyle name="Percent 8 3 3 2 2" xfId="16042" xr:uid="{9ADB637A-94B5-4A06-993F-9A37A044CBC7}"/>
    <cellStyle name="Percent 8 3 3 3" xfId="16043" xr:uid="{32A584C4-B33A-4E0D-B430-BE4386FCF4E7}"/>
    <cellStyle name="Percent 8 3 3 3 2" xfId="16044" xr:uid="{6B6EEAF3-E4AE-45E9-88BD-DDC2E16C353F}"/>
    <cellStyle name="Percent 8 3 3 4" xfId="16045" xr:uid="{83615E38-2F43-491C-86D5-4ACC31316A7D}"/>
    <cellStyle name="Percent 8 3 4" xfId="16046" xr:uid="{EAA2E370-CC7E-42C6-8C16-9AE630CFC1E7}"/>
    <cellStyle name="Percent 8 3 4 2" xfId="16047" xr:uid="{B5070898-D909-4313-9684-802794157C44}"/>
    <cellStyle name="Percent 8 3 4 2 2" xfId="16048" xr:uid="{94798958-8DC2-4BC2-8AE8-89EF7CD0EE71}"/>
    <cellStyle name="Percent 8 3 4 3" xfId="16049" xr:uid="{1EB5CF7F-C76E-4E5C-86CA-2D93EDA38E46}"/>
    <cellStyle name="Percent 8 3 4 3 2" xfId="16050" xr:uid="{AC011720-AB99-4449-85FC-10B93F3CDD31}"/>
    <cellStyle name="Percent 8 3 4 4" xfId="16051" xr:uid="{5497A367-8F28-4725-9020-C45B65DBAEB5}"/>
    <cellStyle name="Percent 8 3 4 4 2" xfId="16052" xr:uid="{88F4CAC3-AB15-4076-AAAA-6538D20710BE}"/>
    <cellStyle name="Percent 8 3 4 5" xfId="16053" xr:uid="{1C8260ED-EA8B-4CD7-86E7-8EBF1682D08C}"/>
    <cellStyle name="Percent 8 3 5" xfId="16054" xr:uid="{9A323A28-06D4-4293-B85D-199C1631F2D1}"/>
    <cellStyle name="Percent 8 3 5 2" xfId="16055" xr:uid="{6335890A-18C5-4FFC-AFC7-36065EBCA745}"/>
    <cellStyle name="Percent 8 3 5 2 2" xfId="16056" xr:uid="{8B46AF55-6AF9-4433-8865-741E7B054E70}"/>
    <cellStyle name="Percent 8 3 5 3" xfId="16057" xr:uid="{7DA4B0D3-79EF-4F63-90C9-574A1B086283}"/>
    <cellStyle name="Percent 8 3 5 3 2" xfId="16058" xr:uid="{CAC1F5F1-D18B-4FEB-8B92-58922F520DB3}"/>
    <cellStyle name="Percent 8 3 5 4" xfId="16059" xr:uid="{E5D4BE91-2DBC-47DA-9A01-002745CE7587}"/>
    <cellStyle name="Percent 8 3 6" xfId="16060" xr:uid="{3FBCFD34-DF68-40FB-AAF2-A7C1BE9BF4D3}"/>
    <cellStyle name="Percent 8 3 6 2" xfId="16061" xr:uid="{EF9C4AD6-D3F8-4697-8BE1-394760CF7C07}"/>
    <cellStyle name="Percent 8 3 7" xfId="16062" xr:uid="{81306FD5-FF9E-41E4-85F4-B7C454A4FAF0}"/>
    <cellStyle name="Percent 8 3 7 2" xfId="16063" xr:uid="{AFCC004E-3A21-4FF0-8D96-A5C008DFF36E}"/>
    <cellStyle name="Percent 8 3 8" xfId="16064" xr:uid="{022F7BD4-5B8F-40BA-A4BB-952E68BF5927}"/>
    <cellStyle name="Percent 8 3 8 2" xfId="16065" xr:uid="{A2CB35FE-900A-4BEE-895F-548AA5FFF1EF}"/>
    <cellStyle name="Percent 8 3 9" xfId="16066" xr:uid="{9AF400DD-000F-497F-87D9-4C5CD814281A}"/>
    <cellStyle name="Percent 8 4" xfId="7731" xr:uid="{9CF60CAB-7565-4D07-A8A3-D3BBA2A2671C}"/>
    <cellStyle name="Percent 8 4 10" xfId="16068" xr:uid="{5F82EC13-937B-477A-91DE-69AFBCD3FE2B}"/>
    <cellStyle name="Percent 8 4 11" xfId="16067" xr:uid="{3AA46964-95B7-4B5E-9BA8-8A497DEDC16E}"/>
    <cellStyle name="Percent 8 4 2" xfId="16069" xr:uid="{7D05DFFD-62F2-4A24-AD55-F9765E3B498E}"/>
    <cellStyle name="Percent 8 4 2 2" xfId="16070" xr:uid="{1D1DF95E-804C-49B4-AF68-CD757994F864}"/>
    <cellStyle name="Percent 8 4 2 2 2" xfId="16071" xr:uid="{43B6D93E-A3CE-4997-A584-CEEC17C05E18}"/>
    <cellStyle name="Percent 8 4 2 3" xfId="16072" xr:uid="{CD32557A-346A-418C-9692-9DCD6EC99632}"/>
    <cellStyle name="Percent 8 4 2 3 2" xfId="16073" xr:uid="{14462B91-7410-4F68-A857-644E69E9590C}"/>
    <cellStyle name="Percent 8 4 2 4" xfId="16074" xr:uid="{6A4BD947-CBF3-49D5-B7AF-C0C983F17B9C}"/>
    <cellStyle name="Percent 8 4 3" xfId="16075" xr:uid="{26DD8E94-E4F9-40D0-967E-C0C369CA0BE7}"/>
    <cellStyle name="Percent 8 4 3 2" xfId="16076" xr:uid="{60DF4580-0AB3-4787-9A8F-F1B994453E65}"/>
    <cellStyle name="Percent 8 4 3 2 2" xfId="16077" xr:uid="{0F8DAF23-F422-421A-8B98-6FDB524A4B8F}"/>
    <cellStyle name="Percent 8 4 3 3" xfId="16078" xr:uid="{A51A0638-A792-4B46-98D4-CAA29313A6D7}"/>
    <cellStyle name="Percent 8 4 3 3 2" xfId="16079" xr:uid="{B0A3A5E0-08C5-4236-9C9A-1B7C4109FF5C}"/>
    <cellStyle name="Percent 8 4 3 4" xfId="16080" xr:uid="{DAEDEB35-C38D-4C3B-90B0-8BFE411793D0}"/>
    <cellStyle name="Percent 8 4 4" xfId="16081" xr:uid="{BD225A2B-9BDA-4C24-B8F0-B45C856D8AFD}"/>
    <cellStyle name="Percent 8 4 4 2" xfId="16082" xr:uid="{E9172F9D-DD76-40E7-B262-A20CBD7CDB9C}"/>
    <cellStyle name="Percent 8 4 4 2 2" xfId="16083" xr:uid="{33F92138-9913-4B86-81F9-BECD9BF234CF}"/>
    <cellStyle name="Percent 8 4 4 3" xfId="16084" xr:uid="{F20E3D18-817A-4A9A-A646-A0769EF6F568}"/>
    <cellStyle name="Percent 8 4 4 3 2" xfId="16085" xr:uid="{07149A8D-C692-4DDD-B82C-737C360948B1}"/>
    <cellStyle name="Percent 8 4 4 4" xfId="16086" xr:uid="{022F3666-F711-40D8-A1B1-AE10E15C964F}"/>
    <cellStyle name="Percent 8 4 4 4 2" xfId="16087" xr:uid="{ABFC0E9C-9F48-4B5E-B2EA-523E67D61D97}"/>
    <cellStyle name="Percent 8 4 4 5" xfId="16088" xr:uid="{EA31A3F9-488F-4A1D-857A-056A593ED488}"/>
    <cellStyle name="Percent 8 4 5" xfId="16089" xr:uid="{E5ED27C7-F208-40C4-B515-83FD71683019}"/>
    <cellStyle name="Percent 8 4 5 2" xfId="16090" xr:uid="{537CC46B-AD1A-4914-89C5-2866C0362265}"/>
    <cellStyle name="Percent 8 4 5 2 2" xfId="16091" xr:uid="{102160D2-2E7A-4D4C-8124-5CAA63BA4A42}"/>
    <cellStyle name="Percent 8 4 5 3" xfId="16092" xr:uid="{0CE05A61-DAA8-4E72-8969-92912DB1EFEC}"/>
    <cellStyle name="Percent 8 4 5 3 2" xfId="16093" xr:uid="{96791F23-5B8D-47D9-90F5-B9C17073A75C}"/>
    <cellStyle name="Percent 8 4 5 4" xfId="16094" xr:uid="{F185DD15-4508-4E76-8ADD-8852D0DA443C}"/>
    <cellStyle name="Percent 8 4 6" xfId="16095" xr:uid="{F79C70A7-61B7-42C1-82C8-1C993E7BE715}"/>
    <cellStyle name="Percent 8 4 6 2" xfId="16096" xr:uid="{C082B548-B534-49B6-B1DB-133240EE626C}"/>
    <cellStyle name="Percent 8 4 7" xfId="16097" xr:uid="{A315EE08-48AF-414E-A0B7-7714149DDA3C}"/>
    <cellStyle name="Percent 8 4 7 2" xfId="16098" xr:uid="{FFAAF7A0-9AAA-4734-B9C6-D0A1A843CA52}"/>
    <cellStyle name="Percent 8 4 8" xfId="16099" xr:uid="{3BC5B220-9770-4D0F-AA32-9C742C6F3E95}"/>
    <cellStyle name="Percent 8 4 8 2" xfId="16100" xr:uid="{5EE2590E-EA9E-44A0-865B-0CECF75C58D1}"/>
    <cellStyle name="Percent 8 4 9" xfId="16101" xr:uid="{94A45FCA-CE36-429D-8A42-333B7E84DB0F}"/>
    <cellStyle name="Percent 8 5" xfId="7732" xr:uid="{B89E0524-85DC-4ACD-AD6B-2DFE7714C46C}"/>
    <cellStyle name="Percent 8 5 10" xfId="16103" xr:uid="{F5B3D051-2784-4446-A781-9E28F9E6C3F0}"/>
    <cellStyle name="Percent 8 5 11" xfId="16102" xr:uid="{CC46FD3C-7682-4E9D-8AEF-C7822DEA4969}"/>
    <cellStyle name="Percent 8 5 2" xfId="16104" xr:uid="{DC337968-FD95-4CA2-B79C-61B902B40DB0}"/>
    <cellStyle name="Percent 8 5 2 2" xfId="16105" xr:uid="{0D121C2F-A664-4706-93F5-27E1A8452AC8}"/>
    <cellStyle name="Percent 8 5 2 2 2" xfId="16106" xr:uid="{666C47F3-9B98-4C93-8353-D8B29D796E8A}"/>
    <cellStyle name="Percent 8 5 2 3" xfId="16107" xr:uid="{3E34F19E-14E4-4709-9611-56062522F505}"/>
    <cellStyle name="Percent 8 5 2 3 2" xfId="16108" xr:uid="{D60BE54B-724A-4C3F-AA51-F8DB45CCD27A}"/>
    <cellStyle name="Percent 8 5 2 4" xfId="16109" xr:uid="{4DF198FD-E27C-4982-A0D2-949D24177967}"/>
    <cellStyle name="Percent 8 5 3" xfId="16110" xr:uid="{2703A448-219E-4CB5-85B8-50F76564F389}"/>
    <cellStyle name="Percent 8 5 3 2" xfId="16111" xr:uid="{DFBB115A-2AEB-4863-9706-9D42DE380E7F}"/>
    <cellStyle name="Percent 8 5 3 2 2" xfId="16112" xr:uid="{9A9AEF5E-34EE-40A3-988D-B2AC4F6E9DEF}"/>
    <cellStyle name="Percent 8 5 3 3" xfId="16113" xr:uid="{34C0EBA7-19A7-4963-8113-3B04D779759E}"/>
    <cellStyle name="Percent 8 5 3 3 2" xfId="16114" xr:uid="{4B09EE07-334F-4F06-93D6-FFB56DC5A5F4}"/>
    <cellStyle name="Percent 8 5 3 4" xfId="16115" xr:uid="{4FA62F9D-76B4-44AA-96A8-D46F6C9481BF}"/>
    <cellStyle name="Percent 8 5 4" xfId="16116" xr:uid="{9FAE3DF1-44CE-4FD8-869C-4C38E26300A9}"/>
    <cellStyle name="Percent 8 5 4 2" xfId="16117" xr:uid="{AE87148B-2038-472E-9128-965D34B61785}"/>
    <cellStyle name="Percent 8 5 4 2 2" xfId="16118" xr:uid="{D164C865-0104-4C41-A2C4-4B0E0C4FF355}"/>
    <cellStyle name="Percent 8 5 4 3" xfId="16119" xr:uid="{3D0A2D9F-545A-45E7-B211-F8C843D97CCE}"/>
    <cellStyle name="Percent 8 5 4 3 2" xfId="16120" xr:uid="{61FE48EF-4B92-4A00-99E8-1D7C0795201F}"/>
    <cellStyle name="Percent 8 5 4 4" xfId="16121" xr:uid="{C75A0D10-9B31-4A35-AC1E-F08D4352499F}"/>
    <cellStyle name="Percent 8 5 4 4 2" xfId="16122" xr:uid="{23E60952-C1FC-4C4F-A361-0742E5F55DD0}"/>
    <cellStyle name="Percent 8 5 4 5" xfId="16123" xr:uid="{04B03E3A-A5B6-444E-B532-166E67C05A66}"/>
    <cellStyle name="Percent 8 5 5" xfId="16124" xr:uid="{2E7E856B-F1A1-4EC4-B79C-DDD11C176735}"/>
    <cellStyle name="Percent 8 5 5 2" xfId="16125" xr:uid="{5FB97F78-FC5B-4D89-B924-42EA2AA0DB72}"/>
    <cellStyle name="Percent 8 5 5 2 2" xfId="16126" xr:uid="{70256D18-1A59-4BD2-BBC0-D0EF738B5F90}"/>
    <cellStyle name="Percent 8 5 5 3" xfId="16127" xr:uid="{EDD97E38-2C9F-48CD-98D8-3F16F44AE63C}"/>
    <cellStyle name="Percent 8 5 5 3 2" xfId="16128" xr:uid="{31A5823D-0B32-40AF-9548-B10A4C88B6DF}"/>
    <cellStyle name="Percent 8 5 5 4" xfId="16129" xr:uid="{BDC8F931-16C7-4B8F-855C-BC526B7834D5}"/>
    <cellStyle name="Percent 8 5 6" xfId="16130" xr:uid="{FB552C57-D434-41CF-8B2C-044B971C37D9}"/>
    <cellStyle name="Percent 8 5 6 2" xfId="16131" xr:uid="{E557AB97-B22E-42FD-AD96-3075495B953A}"/>
    <cellStyle name="Percent 8 5 7" xfId="16132" xr:uid="{5D30FE80-F040-4BBE-AAFF-85251C9DA9D8}"/>
    <cellStyle name="Percent 8 5 7 2" xfId="16133" xr:uid="{FCCBA2B7-33CE-45C3-89F2-BF957F31274F}"/>
    <cellStyle name="Percent 8 5 8" xfId="16134" xr:uid="{55D28271-E543-491D-8018-7AD47DCEC650}"/>
    <cellStyle name="Percent 8 5 8 2" xfId="16135" xr:uid="{6119A97E-8DB6-4704-B1C5-9130FD371338}"/>
    <cellStyle name="Percent 8 5 9" xfId="16136" xr:uid="{34E092A0-DB59-49CC-94AD-3553350D5200}"/>
    <cellStyle name="Percent 8 6" xfId="7733" xr:uid="{480042AF-8E3F-401F-90BE-A5B24AD62E86}"/>
    <cellStyle name="Percent 8 6 10" xfId="16138" xr:uid="{ED158D6C-09C3-4BC7-8A01-AA71AC18F6FB}"/>
    <cellStyle name="Percent 8 6 11" xfId="16137" xr:uid="{4FBD1E77-49A6-4236-BB55-674A00A5DD57}"/>
    <cellStyle name="Percent 8 6 2" xfId="16139" xr:uid="{0C9AFAF1-CAD4-49DD-BB8C-C97CF0731C1B}"/>
    <cellStyle name="Percent 8 6 2 2" xfId="16140" xr:uid="{58E85295-E1BA-44F3-A4EA-974A2FD6B928}"/>
    <cellStyle name="Percent 8 6 2 2 2" xfId="16141" xr:uid="{206E4160-EC81-422A-8390-5906E19B8565}"/>
    <cellStyle name="Percent 8 6 2 3" xfId="16142" xr:uid="{3F46F80C-29C5-48B9-861A-577B0FF39C3B}"/>
    <cellStyle name="Percent 8 6 2 3 2" xfId="16143" xr:uid="{67AFAC6D-4FA0-478F-929A-1F97F2A335BC}"/>
    <cellStyle name="Percent 8 6 2 4" xfId="16144" xr:uid="{79E12AC2-87CE-47BB-BC46-BA207E103A0F}"/>
    <cellStyle name="Percent 8 6 3" xfId="16145" xr:uid="{615908D7-ED4F-4382-8FAA-F1ACB02E8F0C}"/>
    <cellStyle name="Percent 8 6 3 2" xfId="16146" xr:uid="{6E5771D6-582C-417B-BB1B-788CEB3EB138}"/>
    <cellStyle name="Percent 8 6 3 2 2" xfId="16147" xr:uid="{9B4E36DB-F206-406D-92CB-71B50F01A4DB}"/>
    <cellStyle name="Percent 8 6 3 3" xfId="16148" xr:uid="{49EDCDD6-9BFE-40AC-BCFF-A4FE4DA24BCD}"/>
    <cellStyle name="Percent 8 6 3 3 2" xfId="16149" xr:uid="{BE9B96E9-AD1F-4F3E-8A06-18D9A6BD38E4}"/>
    <cellStyle name="Percent 8 6 3 4" xfId="16150" xr:uid="{482E8B20-81FF-4093-B8D1-DE54F76F983D}"/>
    <cellStyle name="Percent 8 6 4" xfId="16151" xr:uid="{A3F2CF66-177B-42D5-BC5A-7FD29695A989}"/>
    <cellStyle name="Percent 8 6 4 2" xfId="16152" xr:uid="{513B44CD-4A6F-4CEF-B279-86496F98295B}"/>
    <cellStyle name="Percent 8 6 4 2 2" xfId="16153" xr:uid="{F8B31D48-45A5-4258-ADB4-4941D0F77A22}"/>
    <cellStyle name="Percent 8 6 4 3" xfId="16154" xr:uid="{EB4F4463-78E5-4EEC-8216-F29381C19981}"/>
    <cellStyle name="Percent 8 6 4 3 2" xfId="16155" xr:uid="{E36E95B2-4F90-4A08-97AD-15BD58A382A6}"/>
    <cellStyle name="Percent 8 6 4 4" xfId="16156" xr:uid="{6F0717B8-E2E1-40AB-9587-25944EA9C463}"/>
    <cellStyle name="Percent 8 6 4 4 2" xfId="16157" xr:uid="{3489099F-47F7-4DF7-9B7B-CF043C42B980}"/>
    <cellStyle name="Percent 8 6 4 5" xfId="16158" xr:uid="{A6C55AFA-3684-41AE-BA1E-0013FDAE0355}"/>
    <cellStyle name="Percent 8 6 5" xfId="16159" xr:uid="{FB78EC66-C09C-4D5C-8759-AE22C9FA4F60}"/>
    <cellStyle name="Percent 8 6 5 2" xfId="16160" xr:uid="{FE0FAFF7-E022-4259-93C5-A5DACDC4E23D}"/>
    <cellStyle name="Percent 8 6 5 2 2" xfId="16161" xr:uid="{74E27CB6-ECE8-4AF1-9007-D68A4475D5FC}"/>
    <cellStyle name="Percent 8 6 5 3" xfId="16162" xr:uid="{0B21F181-CF7A-40B8-9428-E419E9818BC5}"/>
    <cellStyle name="Percent 8 6 5 3 2" xfId="16163" xr:uid="{A5CD0872-C7CE-4D50-8C9C-C5BDDDC6F1A9}"/>
    <cellStyle name="Percent 8 6 5 4" xfId="16164" xr:uid="{0F542957-4D2B-46E6-B032-036DBE5BD488}"/>
    <cellStyle name="Percent 8 6 6" xfId="16165" xr:uid="{4662605A-11C7-4830-92A9-DF614ED8E09D}"/>
    <cellStyle name="Percent 8 6 6 2" xfId="16166" xr:uid="{C542C862-A264-4564-89A4-C09DBF46CCDC}"/>
    <cellStyle name="Percent 8 6 7" xfId="16167" xr:uid="{56B28D69-DF49-4275-95F6-BB1D7B770E96}"/>
    <cellStyle name="Percent 8 6 7 2" xfId="16168" xr:uid="{EB2CA3DA-08DE-4AA2-8131-7F6B1149E793}"/>
    <cellStyle name="Percent 8 6 8" xfId="16169" xr:uid="{2A12215C-5EF1-4083-A8AE-693F152D5059}"/>
    <cellStyle name="Percent 8 6 8 2" xfId="16170" xr:uid="{2794CBEB-AFB5-4394-B46D-B9D272172007}"/>
    <cellStyle name="Percent 8 6 9" xfId="16171" xr:uid="{42A68274-62F7-4F5D-BEDB-8D3B9BA96236}"/>
    <cellStyle name="Percent 8 7" xfId="7734" xr:uid="{B28C878C-8C8F-4F25-A024-EB074BBF34A2}"/>
    <cellStyle name="Percent 8 7 10" xfId="16173" xr:uid="{DEAFE1C0-48B4-4B0A-81D0-DEDAA3873F4E}"/>
    <cellStyle name="Percent 8 7 11" xfId="16172" xr:uid="{10D6BA45-9F46-4E5A-A014-9888A2D97B92}"/>
    <cellStyle name="Percent 8 7 2" xfId="16174" xr:uid="{CFF697A3-8437-4DEF-9DDE-47E1B86A995C}"/>
    <cellStyle name="Percent 8 7 2 2" xfId="16175" xr:uid="{1D830EAB-0CF3-4205-8002-95AD7BCD3785}"/>
    <cellStyle name="Percent 8 7 2 2 2" xfId="16176" xr:uid="{949B344A-4C13-418F-AA3F-452CB28D3EF2}"/>
    <cellStyle name="Percent 8 7 2 3" xfId="16177" xr:uid="{6B817813-D303-45E8-8997-69D430C63336}"/>
    <cellStyle name="Percent 8 7 2 3 2" xfId="16178" xr:uid="{EB764439-F1BB-48F4-AB5C-1C0A7B1EDBDD}"/>
    <cellStyle name="Percent 8 7 2 4" xfId="16179" xr:uid="{84AE6920-02A4-480E-A4CB-FCCB8600A323}"/>
    <cellStyle name="Percent 8 7 3" xfId="16180" xr:uid="{D213C491-998F-483A-849E-5363EE096184}"/>
    <cellStyle name="Percent 8 7 3 2" xfId="16181" xr:uid="{05996DE4-7CB2-45B2-97DB-0A6B4FEC208C}"/>
    <cellStyle name="Percent 8 7 3 2 2" xfId="16182" xr:uid="{806D016B-F662-43FA-84A7-DDB7A29F3DA3}"/>
    <cellStyle name="Percent 8 7 3 3" xfId="16183" xr:uid="{50C88569-89BF-49C0-9277-BD630E99BC65}"/>
    <cellStyle name="Percent 8 7 3 3 2" xfId="16184" xr:uid="{32532778-9378-4613-BF97-483B4F4927EB}"/>
    <cellStyle name="Percent 8 7 3 4" xfId="16185" xr:uid="{0A2EAB2F-AD17-40EC-BF67-9C52D62C2CAF}"/>
    <cellStyle name="Percent 8 7 4" xfId="16186" xr:uid="{AA8A5BD9-D418-4D40-A09B-E366ADB2B3DD}"/>
    <cellStyle name="Percent 8 7 4 2" xfId="16187" xr:uid="{F1D4A37F-AE5D-47BC-9203-8D681DCFEE62}"/>
    <cellStyle name="Percent 8 7 4 2 2" xfId="16188" xr:uid="{35E06001-5256-4618-8DF4-0191E90E78FD}"/>
    <cellStyle name="Percent 8 7 4 3" xfId="16189" xr:uid="{79F45CC5-E1FF-41D8-8B9E-331FC92003EF}"/>
    <cellStyle name="Percent 8 7 4 3 2" xfId="16190" xr:uid="{EED08F0E-989B-417C-87EF-0C4BD2817428}"/>
    <cellStyle name="Percent 8 7 4 4" xfId="16191" xr:uid="{53AB216D-B8CD-4900-BF48-66E74398E249}"/>
    <cellStyle name="Percent 8 7 4 4 2" xfId="16192" xr:uid="{04169299-C07A-402A-ACB4-112AFF4198EF}"/>
    <cellStyle name="Percent 8 7 4 5" xfId="16193" xr:uid="{EB551FE3-FC18-413B-A63D-037AD2D6C565}"/>
    <cellStyle name="Percent 8 7 5" xfId="16194" xr:uid="{CA11B2E8-F453-4273-99B8-5C618F09EB71}"/>
    <cellStyle name="Percent 8 7 5 2" xfId="16195" xr:uid="{AEBF6530-4742-4B21-97FC-3A93320F2276}"/>
    <cellStyle name="Percent 8 7 5 2 2" xfId="16196" xr:uid="{53936368-6456-4D38-A4AB-E4439098F599}"/>
    <cellStyle name="Percent 8 7 5 3" xfId="16197" xr:uid="{8234105B-EEDC-42ED-9619-B647517CFC77}"/>
    <cellStyle name="Percent 8 7 5 3 2" xfId="16198" xr:uid="{845E5CE2-FF0B-4140-8C4B-4EF7617448B6}"/>
    <cellStyle name="Percent 8 7 5 4" xfId="16199" xr:uid="{50316E60-8251-4DE1-965B-B010BAA02193}"/>
    <cellStyle name="Percent 8 7 6" xfId="16200" xr:uid="{C3720BD7-2238-4324-8241-D86233907B41}"/>
    <cellStyle name="Percent 8 7 6 2" xfId="16201" xr:uid="{598EA85D-FDF9-4868-BDD2-0929A75C21D6}"/>
    <cellStyle name="Percent 8 7 7" xfId="16202" xr:uid="{3A0A2191-2676-43D3-B1ED-30F6CFA32443}"/>
    <cellStyle name="Percent 8 7 7 2" xfId="16203" xr:uid="{5E7111B1-3A42-43E6-9926-C98AF4B3A688}"/>
    <cellStyle name="Percent 8 7 8" xfId="16204" xr:uid="{4C6D3968-62C9-4060-A323-9006665C1540}"/>
    <cellStyle name="Percent 8 7 8 2" xfId="16205" xr:uid="{57508F71-B454-4603-87A5-556D079721E4}"/>
    <cellStyle name="Percent 8 7 9" xfId="16206" xr:uid="{96E9C1D8-7950-4877-B7B2-3C80C2A406A6}"/>
    <cellStyle name="Percent 8 8" xfId="7735" xr:uid="{341B27B0-A087-4812-AB09-AA6A3684A47C}"/>
    <cellStyle name="Percent 8 8 10" xfId="16208" xr:uid="{EAF5F0E9-F10F-4A5D-8400-044F7FC2899A}"/>
    <cellStyle name="Percent 8 8 11" xfId="16207" xr:uid="{CB99ABD2-FFDE-44A6-8F75-FD30A5CAEA4C}"/>
    <cellStyle name="Percent 8 8 2" xfId="16209" xr:uid="{BED3E37C-CB03-4747-92DD-9606F4079FE5}"/>
    <cellStyle name="Percent 8 8 2 2" xfId="16210" xr:uid="{CEA08C7B-62A9-475E-BD1C-BF76AED63916}"/>
    <cellStyle name="Percent 8 8 2 2 2" xfId="16211" xr:uid="{15CB692F-41BA-4206-A00F-B587E8544C49}"/>
    <cellStyle name="Percent 8 8 2 3" xfId="16212" xr:uid="{56A9B35E-2D18-41CC-B0B8-0F02FD0500C8}"/>
    <cellStyle name="Percent 8 8 2 3 2" xfId="16213" xr:uid="{8490BDB3-1F37-4053-B43D-3950C0B37A78}"/>
    <cellStyle name="Percent 8 8 2 4" xfId="16214" xr:uid="{C5518DAC-FB3C-4C99-A40F-456F43236133}"/>
    <cellStyle name="Percent 8 8 3" xfId="16215" xr:uid="{19C55459-1C61-42EE-B9A3-7D2A110F1E10}"/>
    <cellStyle name="Percent 8 8 3 2" xfId="16216" xr:uid="{45A728D0-778F-4C09-83F4-391AFE3B129C}"/>
    <cellStyle name="Percent 8 8 3 2 2" xfId="16217" xr:uid="{CDB81CEA-B99E-4DD5-8D5E-FE1DED79AC86}"/>
    <cellStyle name="Percent 8 8 3 3" xfId="16218" xr:uid="{00B47842-A105-46AB-AB09-1D83CA10066A}"/>
    <cellStyle name="Percent 8 8 3 3 2" xfId="16219" xr:uid="{F6CE1745-CEDE-4E0D-9092-5F397E4650EF}"/>
    <cellStyle name="Percent 8 8 3 4" xfId="16220" xr:uid="{DA14E67E-1559-4A24-ADE0-D00EE6699857}"/>
    <cellStyle name="Percent 8 8 4" xfId="16221" xr:uid="{B10F4F22-EBD6-491D-895A-E017DB482770}"/>
    <cellStyle name="Percent 8 8 4 2" xfId="16222" xr:uid="{34245166-AA7D-4ACE-B5AF-753211BCA1E7}"/>
    <cellStyle name="Percent 8 8 4 2 2" xfId="16223" xr:uid="{137C349C-40BF-4FC3-991B-4547E5121285}"/>
    <cellStyle name="Percent 8 8 4 3" xfId="16224" xr:uid="{C7D9BD36-A14C-46A0-AFC6-7B2BB7FAA6CE}"/>
    <cellStyle name="Percent 8 8 4 3 2" xfId="16225" xr:uid="{362BE5C1-C4BF-4A74-8382-1549223E56C1}"/>
    <cellStyle name="Percent 8 8 4 4" xfId="16226" xr:uid="{5FAD32E7-85FF-4232-BC53-7758CDE81D30}"/>
    <cellStyle name="Percent 8 8 4 4 2" xfId="16227" xr:uid="{36B414FE-D71F-4C58-BE19-C6B23AB7EEF1}"/>
    <cellStyle name="Percent 8 8 4 5" xfId="16228" xr:uid="{E48D4808-F2DF-4A68-B156-A7164B8809F4}"/>
    <cellStyle name="Percent 8 8 5" xfId="16229" xr:uid="{7806E18A-59B2-4891-9D07-B9D3ADEB4E5F}"/>
    <cellStyle name="Percent 8 8 5 2" xfId="16230" xr:uid="{2C1EB491-B76C-4181-8E8A-CD424A456AD7}"/>
    <cellStyle name="Percent 8 8 5 2 2" xfId="16231" xr:uid="{36896488-8B91-48BE-A033-EA8DB776547D}"/>
    <cellStyle name="Percent 8 8 5 3" xfId="16232" xr:uid="{863C6E3F-91FA-4E5D-96C2-8108B822A9F5}"/>
    <cellStyle name="Percent 8 8 5 3 2" xfId="16233" xr:uid="{3416A1BD-9B13-4CEA-9D94-3BFA15865CE8}"/>
    <cellStyle name="Percent 8 8 5 4" xfId="16234" xr:uid="{5957C7C0-0216-4220-A9C0-E6B612AAD0B2}"/>
    <cellStyle name="Percent 8 8 6" xfId="16235" xr:uid="{DD8DFBCE-2C8C-443C-A0AE-D0C6D711BC5D}"/>
    <cellStyle name="Percent 8 8 6 2" xfId="16236" xr:uid="{BF0E7562-7C9B-4C62-84FD-0409DC07F4C8}"/>
    <cellStyle name="Percent 8 8 7" xfId="16237" xr:uid="{22731D4F-0351-4859-A08C-09E4AF678469}"/>
    <cellStyle name="Percent 8 8 7 2" xfId="16238" xr:uid="{D62D23CC-2264-441E-B759-C89087D9B687}"/>
    <cellStyle name="Percent 8 8 8" xfId="16239" xr:uid="{4648A948-A6F8-4B04-AE2B-FA7B17F6E9EB}"/>
    <cellStyle name="Percent 8 8 8 2" xfId="16240" xr:uid="{2AF1CCE9-FE01-46BC-88DF-FD85F71EC4F9}"/>
    <cellStyle name="Percent 8 8 9" xfId="16241" xr:uid="{C5A9CA5E-B556-4B0B-8747-DF94EABE76E8}"/>
    <cellStyle name="Percent 8 9" xfId="16242" xr:uid="{A22B49AA-0744-48F9-A7C7-0DB72D063BF7}"/>
    <cellStyle name="Percent 8 9 2" xfId="16243" xr:uid="{53660D63-7E09-425A-AA09-FD73122E3156}"/>
    <cellStyle name="Percent 8 9 2 2" xfId="16244" xr:uid="{B62B3DAB-8CD9-47C8-8633-3D2CBB8D2B4A}"/>
    <cellStyle name="Percent 8 9 3" xfId="16245" xr:uid="{6DE53D88-2F1A-4E91-8966-B1B6A3762DA4}"/>
    <cellStyle name="Percent 8 9 3 2" xfId="16246" xr:uid="{6173124B-04F3-4FAB-9A85-F6D1507E2887}"/>
    <cellStyle name="Percent 8 9 4" xfId="16247" xr:uid="{3B412FE1-203A-4A74-B787-F7ED0A399404}"/>
    <cellStyle name="Percent 9" xfId="5513" xr:uid="{9102D400-0828-467A-AD68-8BE3BB20667E}"/>
    <cellStyle name="Percent 9 10" xfId="5968" xr:uid="{1897C235-3B85-4EE9-814D-2F1E5208EFA1}"/>
    <cellStyle name="Percent 9 10 10" xfId="16250" xr:uid="{1E6FF682-B236-4689-89CD-9A5B84E5BBE7}"/>
    <cellStyle name="Percent 9 10 11" xfId="16251" xr:uid="{07A280B7-422B-4067-931F-99F12493219C}"/>
    <cellStyle name="Percent 9 10 12" xfId="16249" xr:uid="{96DDB885-DE04-4B31-B2C5-E870998BC4D0}"/>
    <cellStyle name="Percent 9 10 2" xfId="16252" xr:uid="{ABB6F524-6D57-4DD1-AFDA-6112F6B0A21B}"/>
    <cellStyle name="Percent 9 10 2 2" xfId="16253" xr:uid="{3211652A-BD6C-4455-A736-F0A031628490}"/>
    <cellStyle name="Percent 9 10 2 2 2" xfId="16254" xr:uid="{E5D22243-47D9-480D-9796-94BA4BFD0338}"/>
    <cellStyle name="Percent 9 10 2 3" xfId="16255" xr:uid="{85248EC3-63F3-48DD-944F-0DF4C3B1D7F7}"/>
    <cellStyle name="Percent 9 10 2 3 2" xfId="16256" xr:uid="{E8B8FDF6-0EE7-4F2D-ABDB-437E969F8BE2}"/>
    <cellStyle name="Percent 9 10 2 4" xfId="16257" xr:uid="{E0B62737-96F8-405C-AC86-42B9701A5590}"/>
    <cellStyle name="Percent 9 10 2 5" xfId="16258" xr:uid="{202D6AE2-5D11-467D-AB84-C2DC3ED88AAA}"/>
    <cellStyle name="Percent 9 10 3" xfId="16259" xr:uid="{E29436FC-DB7B-4038-89B1-699C559DBFD4}"/>
    <cellStyle name="Percent 9 10 3 2" xfId="16260" xr:uid="{21B07577-1D40-45D9-A03B-BF542DDDEA51}"/>
    <cellStyle name="Percent 9 10 3 2 2" xfId="16261" xr:uid="{28114DBE-D23D-4D04-869B-914F0A1172B5}"/>
    <cellStyle name="Percent 9 10 3 3" xfId="16262" xr:uid="{FE0DA6FB-89B3-46A0-BE19-F335365C8929}"/>
    <cellStyle name="Percent 9 10 3 3 2" xfId="16263" xr:uid="{D1D5C1C4-4ED1-410B-B1A2-D4D0AF65E44B}"/>
    <cellStyle name="Percent 9 10 3 4" xfId="16264" xr:uid="{3C4D2F7B-A12F-4708-A37D-0C1A7FD10A8C}"/>
    <cellStyle name="Percent 9 10 4" xfId="16265" xr:uid="{3C6DAEF6-3502-4975-A816-03271EE7291D}"/>
    <cellStyle name="Percent 9 10 4 2" xfId="16266" xr:uid="{D55CAF41-5E80-41D1-AD19-5E37776A0286}"/>
    <cellStyle name="Percent 9 10 4 2 2" xfId="16267" xr:uid="{360CA410-7F17-4BA8-9366-110D51587308}"/>
    <cellStyle name="Percent 9 10 4 3" xfId="16268" xr:uid="{D9BB2854-90C3-4FCB-A100-8D6E8DDA214C}"/>
    <cellStyle name="Percent 9 10 4 3 2" xfId="16269" xr:uid="{BF93101F-AD7F-449D-BE56-BCD2595F205F}"/>
    <cellStyle name="Percent 9 10 4 4" xfId="16270" xr:uid="{D4DE38DE-3F90-4425-AAD3-8A3A96A693D4}"/>
    <cellStyle name="Percent 9 10 5" xfId="16271" xr:uid="{AB910E24-C5DD-4428-9FCA-DEC926A1D16F}"/>
    <cellStyle name="Percent 9 10 5 2" xfId="16272" xr:uid="{62EFFD83-F358-48FF-A23A-8503DD1B9570}"/>
    <cellStyle name="Percent 9 10 5 2 2" xfId="16273" xr:uid="{5BCFEF14-EEB1-4A25-B311-B330E2500782}"/>
    <cellStyle name="Percent 9 10 5 3" xfId="16274" xr:uid="{592B23BD-BAF8-4D45-AD56-1CF98B996569}"/>
    <cellStyle name="Percent 9 10 5 3 2" xfId="16275" xr:uid="{0BA3F36D-C103-4AF4-8C8C-8B0870B09112}"/>
    <cellStyle name="Percent 9 10 5 4" xfId="16276" xr:uid="{09659D56-0148-485E-8C0A-0181A3E91CCD}"/>
    <cellStyle name="Percent 9 10 5 4 2" xfId="16277" xr:uid="{7E160CF7-FC3F-4A95-8034-3C3676A61D24}"/>
    <cellStyle name="Percent 9 10 5 5" xfId="16278" xr:uid="{5C2E5A14-793C-4821-9AA5-CD7BF07B9605}"/>
    <cellStyle name="Percent 9 10 6" xfId="16279" xr:uid="{346AA5FA-2C6E-4553-8A39-82FFEFCEC6C9}"/>
    <cellStyle name="Percent 9 10 6 2" xfId="16280" xr:uid="{D348305F-ED2F-47FA-95F8-837F6B877292}"/>
    <cellStyle name="Percent 9 10 6 2 2" xfId="16281" xr:uid="{811538CF-82D1-4233-8AAF-284E12CA41A4}"/>
    <cellStyle name="Percent 9 10 6 3" xfId="16282" xr:uid="{11DCB225-3642-4D96-8EE2-6DC20F53E8ED}"/>
    <cellStyle name="Percent 9 10 6 3 2" xfId="16283" xr:uid="{240EAC60-1435-4BB1-97C0-DB9E8AE2E7E5}"/>
    <cellStyle name="Percent 9 10 6 4" xfId="16284" xr:uid="{0D44BC49-355C-469E-A7CF-FDBA87CCB667}"/>
    <cellStyle name="Percent 9 10 7" xfId="16285" xr:uid="{98D3BF25-3EA1-49B7-83C8-19EECF580358}"/>
    <cellStyle name="Percent 9 10 7 2" xfId="16286" xr:uid="{226EFA8A-E963-4FB5-A045-9555CE8881F0}"/>
    <cellStyle name="Percent 9 10 8" xfId="16287" xr:uid="{92C56B6E-913C-4139-92F7-7F441FCDA030}"/>
    <cellStyle name="Percent 9 10 8 2" xfId="16288" xr:uid="{81379A05-BEC9-405E-BF9A-F870566F1C67}"/>
    <cellStyle name="Percent 9 10 9" xfId="16289" xr:uid="{CD13ED67-1687-4410-97FC-A8AE5089F6C3}"/>
    <cellStyle name="Percent 9 10 9 2" xfId="16290" xr:uid="{9D5F4E24-AE40-40F8-B416-C08186E0099E}"/>
    <cellStyle name="Percent 9 11" xfId="5969" xr:uid="{252B2815-BE31-4C3F-AD6D-E00281B2B9DD}"/>
    <cellStyle name="Percent 9 11 10" xfId="16292" xr:uid="{FB2295D8-5906-47EB-910D-D9E4710A4F86}"/>
    <cellStyle name="Percent 9 11 11" xfId="16293" xr:uid="{51EE316A-F687-42BD-A320-4A3642433F51}"/>
    <cellStyle name="Percent 9 11 12" xfId="16291" xr:uid="{BF4A6D4F-DB01-4D15-A0C8-249E57BCCB56}"/>
    <cellStyle name="Percent 9 11 2" xfId="16294" xr:uid="{5200CF01-41DA-4597-84D7-8E56F4612012}"/>
    <cellStyle name="Percent 9 11 2 2" xfId="16295" xr:uid="{8001BA0A-4310-4A4B-8B85-C51E2BEE493E}"/>
    <cellStyle name="Percent 9 11 2 2 2" xfId="16296" xr:uid="{6C527992-C8BC-4116-84AF-326E79079C0E}"/>
    <cellStyle name="Percent 9 11 2 3" xfId="16297" xr:uid="{0A22B598-B169-49AE-AF77-4B4949795CF0}"/>
    <cellStyle name="Percent 9 11 2 3 2" xfId="16298" xr:uid="{96F44745-05EC-4888-8D9D-257F2A8E793E}"/>
    <cellStyle name="Percent 9 11 2 4" xfId="16299" xr:uid="{2073FD82-D3E6-489C-A111-5C0314B3BD92}"/>
    <cellStyle name="Percent 9 11 2 5" xfId="16300" xr:uid="{2FFC7F36-2881-4811-BEED-62DA2C27AA29}"/>
    <cellStyle name="Percent 9 11 3" xfId="16301" xr:uid="{9EAAE49F-2D51-4731-8B48-B55736A3C5CC}"/>
    <cellStyle name="Percent 9 11 3 2" xfId="16302" xr:uid="{3239704B-644D-4A91-ABD7-0DD281C9BBFF}"/>
    <cellStyle name="Percent 9 11 3 2 2" xfId="16303" xr:uid="{44D51896-6FFC-4480-89B3-D2C4767CBD85}"/>
    <cellStyle name="Percent 9 11 3 3" xfId="16304" xr:uid="{C42266DB-458F-40DD-AFA3-E153015D2153}"/>
    <cellStyle name="Percent 9 11 3 3 2" xfId="16305" xr:uid="{7261200C-E836-4A4D-8DC8-1876E94B5329}"/>
    <cellStyle name="Percent 9 11 3 4" xfId="16306" xr:uid="{C6C58546-96BD-4FC5-AF63-156434542B2D}"/>
    <cellStyle name="Percent 9 11 4" xfId="16307" xr:uid="{74D343E4-8608-4D6E-9AD9-E65D9F95C095}"/>
    <cellStyle name="Percent 9 11 4 2" xfId="16308" xr:uid="{9C58C102-1AE8-4B87-AE4D-BFBBAA126CD5}"/>
    <cellStyle name="Percent 9 11 4 2 2" xfId="16309" xr:uid="{B994A6B2-0801-4259-B110-1E024D365023}"/>
    <cellStyle name="Percent 9 11 4 3" xfId="16310" xr:uid="{F23EF4DA-653A-4BB9-9BFA-AF7A6BCA198F}"/>
    <cellStyle name="Percent 9 11 4 3 2" xfId="16311" xr:uid="{EA4B129B-BDE4-42F6-B682-EAB786022F80}"/>
    <cellStyle name="Percent 9 11 4 4" xfId="16312" xr:uid="{7561E6A4-3E07-4837-9140-32394DEB9ADC}"/>
    <cellStyle name="Percent 9 11 5" xfId="16313" xr:uid="{F86B6EDD-C167-46CF-B7F2-20FB4EBBE347}"/>
    <cellStyle name="Percent 9 11 5 2" xfId="16314" xr:uid="{C4B2F9C2-8E0F-4F90-8766-3B21EBF0C7EA}"/>
    <cellStyle name="Percent 9 11 5 2 2" xfId="16315" xr:uid="{F39B91A0-E585-4E44-BB78-A945FF704E95}"/>
    <cellStyle name="Percent 9 11 5 3" xfId="16316" xr:uid="{6928FEE7-C96A-4C15-89FD-F6D0E735F83B}"/>
    <cellStyle name="Percent 9 11 5 3 2" xfId="16317" xr:uid="{B94598B7-E156-4309-92BC-AB60D7B9C141}"/>
    <cellStyle name="Percent 9 11 5 4" xfId="16318" xr:uid="{5B842CAE-A6BD-4042-A849-DA2B994123A3}"/>
    <cellStyle name="Percent 9 11 5 4 2" xfId="16319" xr:uid="{6990CF29-3935-4DEF-96B5-4F6C6F08BCC3}"/>
    <cellStyle name="Percent 9 11 5 5" xfId="16320" xr:uid="{DBC1BA8A-9365-4D1F-AACF-F793D9430AD5}"/>
    <cellStyle name="Percent 9 11 6" xfId="16321" xr:uid="{3204D91A-3176-43B3-A27E-987718D30D01}"/>
    <cellStyle name="Percent 9 11 6 2" xfId="16322" xr:uid="{A8FECA3F-D47A-42BA-96FA-3702FBA748EA}"/>
    <cellStyle name="Percent 9 11 6 2 2" xfId="16323" xr:uid="{ED92EA7E-D572-4DBA-A65A-0867754E6C5A}"/>
    <cellStyle name="Percent 9 11 6 3" xfId="16324" xr:uid="{E14BCC0E-C297-45F2-86EE-416A2F6CE3AE}"/>
    <cellStyle name="Percent 9 11 6 3 2" xfId="16325" xr:uid="{A8791137-EE44-4F5A-9041-C9D87F941D74}"/>
    <cellStyle name="Percent 9 11 6 4" xfId="16326" xr:uid="{B85A1539-E615-4973-AD3A-16A31D123118}"/>
    <cellStyle name="Percent 9 11 7" xfId="16327" xr:uid="{D471BC74-769F-4825-A01E-57983E2D6945}"/>
    <cellStyle name="Percent 9 11 7 2" xfId="16328" xr:uid="{C049A2F2-A9D8-4A22-8B83-316C0516059E}"/>
    <cellStyle name="Percent 9 11 8" xfId="16329" xr:uid="{D2900B87-978A-4B76-9F8F-2BF507A746C5}"/>
    <cellStyle name="Percent 9 11 8 2" xfId="16330" xr:uid="{F30917D6-8C18-450D-85FC-CD26444C2462}"/>
    <cellStyle name="Percent 9 11 9" xfId="16331" xr:uid="{FFF8F7E8-4A50-4080-8FA8-7DD7B1A69D8A}"/>
    <cellStyle name="Percent 9 11 9 2" xfId="16332" xr:uid="{75117B06-8BBC-4189-B1A5-C75DA3D97F97}"/>
    <cellStyle name="Percent 9 12" xfId="5970" xr:uid="{7C9B76A4-0148-4D85-8988-279312B1915C}"/>
    <cellStyle name="Percent 9 12 10" xfId="16334" xr:uid="{B115DCF1-92CF-402F-B858-16225DAF6627}"/>
    <cellStyle name="Percent 9 12 11" xfId="16335" xr:uid="{C517529A-FC83-429B-9B05-F0347D4C6FA4}"/>
    <cellStyle name="Percent 9 12 12" xfId="16333" xr:uid="{0ED04097-ED34-4F58-B19E-8E1295D8ADC4}"/>
    <cellStyle name="Percent 9 12 2" xfId="16336" xr:uid="{86D04067-8E1A-439C-B165-BA233A4B12A7}"/>
    <cellStyle name="Percent 9 12 2 2" xfId="16337" xr:uid="{6E4B3152-E328-43E4-99CA-F6C38D59D3F7}"/>
    <cellStyle name="Percent 9 12 2 2 2" xfId="16338" xr:uid="{16669257-F465-40FD-ABFD-80A7540A15BB}"/>
    <cellStyle name="Percent 9 12 2 3" xfId="16339" xr:uid="{96DCBB31-634B-4C40-8A1B-5F54C7A142C7}"/>
    <cellStyle name="Percent 9 12 2 3 2" xfId="16340" xr:uid="{55BBB97A-2F42-46D8-A1B8-7CC6C5E33729}"/>
    <cellStyle name="Percent 9 12 2 4" xfId="16341" xr:uid="{84EA4BC6-9D99-4471-A8AA-8E2D628ACBA3}"/>
    <cellStyle name="Percent 9 12 2 5" xfId="16342" xr:uid="{93301543-0D81-4384-BB8D-CA9C9A83F307}"/>
    <cellStyle name="Percent 9 12 3" xfId="16343" xr:uid="{20CFFDCF-A372-4F12-96F3-83C1C4D39BAE}"/>
    <cellStyle name="Percent 9 12 3 2" xfId="16344" xr:uid="{18CEBE24-9344-4EDE-A156-565FF52BE7BD}"/>
    <cellStyle name="Percent 9 12 3 2 2" xfId="16345" xr:uid="{0EA0576F-3970-4B82-8F8B-5D9A35A41F3D}"/>
    <cellStyle name="Percent 9 12 3 3" xfId="16346" xr:uid="{77868784-4E51-4F48-AD50-BF400465A0DC}"/>
    <cellStyle name="Percent 9 12 3 3 2" xfId="16347" xr:uid="{8FCA917D-291B-40C9-9BD9-19D115753BF5}"/>
    <cellStyle name="Percent 9 12 3 4" xfId="16348" xr:uid="{CA5C7CB9-677A-4CAE-873F-3C7A9ADCFD21}"/>
    <cellStyle name="Percent 9 12 4" xfId="16349" xr:uid="{175FC5A2-A47F-4156-BAC6-9B928130A579}"/>
    <cellStyle name="Percent 9 12 4 2" xfId="16350" xr:uid="{96E97FAD-A63E-44A5-AD22-7D872ACF6B7D}"/>
    <cellStyle name="Percent 9 12 4 2 2" xfId="16351" xr:uid="{D81AEF8D-AEED-46A4-9046-91EC32514F4A}"/>
    <cellStyle name="Percent 9 12 4 3" xfId="16352" xr:uid="{C3780834-8A98-48DC-973A-2AFAC4E9CDA0}"/>
    <cellStyle name="Percent 9 12 4 3 2" xfId="16353" xr:uid="{814C15A4-64A4-47B4-B3B8-1CD8B5E959A9}"/>
    <cellStyle name="Percent 9 12 4 4" xfId="16354" xr:uid="{F57841B9-B36B-4C7B-9809-C372D868FC56}"/>
    <cellStyle name="Percent 9 12 5" xfId="16355" xr:uid="{9F987C08-3672-44CB-A661-BD9DAF4A85D8}"/>
    <cellStyle name="Percent 9 12 5 2" xfId="16356" xr:uid="{CF3359CE-8B64-419B-B102-AF072B8008E6}"/>
    <cellStyle name="Percent 9 12 5 2 2" xfId="16357" xr:uid="{D07B10C8-1FB3-48D5-A916-BFD175F9F0B7}"/>
    <cellStyle name="Percent 9 12 5 3" xfId="16358" xr:uid="{B665D09F-ADFA-4486-88E9-3D42721521FF}"/>
    <cellStyle name="Percent 9 12 5 3 2" xfId="16359" xr:uid="{3462AB0E-91B0-4DC3-9A8D-C231BC725786}"/>
    <cellStyle name="Percent 9 12 5 4" xfId="16360" xr:uid="{CA9980D1-912E-470A-B3D2-AC4911A9D822}"/>
    <cellStyle name="Percent 9 12 5 4 2" xfId="16361" xr:uid="{8316075D-F84A-47D1-AC07-9329D55C58E4}"/>
    <cellStyle name="Percent 9 12 5 5" xfId="16362" xr:uid="{50BAA802-38A4-4472-8A4B-6AB7F4EA4D69}"/>
    <cellStyle name="Percent 9 12 6" xfId="16363" xr:uid="{E9CFDD07-113B-41C9-A080-7B3E0A1F7C7A}"/>
    <cellStyle name="Percent 9 12 6 2" xfId="16364" xr:uid="{15142046-D201-46CE-A142-6A496ED7318C}"/>
    <cellStyle name="Percent 9 12 6 2 2" xfId="16365" xr:uid="{5D82251B-03C9-4021-9B8C-AC5FE46E2EC3}"/>
    <cellStyle name="Percent 9 12 6 3" xfId="16366" xr:uid="{2CE1C991-ED64-4EFC-B9F1-335AC676B9FC}"/>
    <cellStyle name="Percent 9 12 6 3 2" xfId="16367" xr:uid="{65C36183-6B0C-48F8-AD04-7F316FB41028}"/>
    <cellStyle name="Percent 9 12 6 4" xfId="16368" xr:uid="{AD65C748-4CC0-4B5A-9FA3-42EFD8E887FC}"/>
    <cellStyle name="Percent 9 12 7" xfId="16369" xr:uid="{B160898A-8A2C-4A39-9550-837EE71B84DD}"/>
    <cellStyle name="Percent 9 12 7 2" xfId="16370" xr:uid="{A274FA33-F26A-4056-B3BF-061645977093}"/>
    <cellStyle name="Percent 9 12 8" xfId="16371" xr:uid="{64748B91-6750-40BA-B68F-D47C90D8EDF2}"/>
    <cellStyle name="Percent 9 12 8 2" xfId="16372" xr:uid="{7A412DBA-ACC3-4AAC-89AB-985AF4647EEA}"/>
    <cellStyle name="Percent 9 12 9" xfId="16373" xr:uid="{BE1C124C-4025-4F03-BB42-1826CE270819}"/>
    <cellStyle name="Percent 9 12 9 2" xfId="16374" xr:uid="{FFC4377C-05CE-4749-B369-F546CC06DB2D}"/>
    <cellStyle name="Percent 9 13" xfId="5971" xr:uid="{1076D312-B585-4729-BC06-3AA42BCE93AB}"/>
    <cellStyle name="Percent 9 13 10" xfId="16376" xr:uid="{74D7865D-3101-4D9E-808F-EEA0A9BA8E4A}"/>
    <cellStyle name="Percent 9 13 11" xfId="16377" xr:uid="{4904614C-C662-4008-B23D-3A023E377BAE}"/>
    <cellStyle name="Percent 9 13 12" xfId="16375" xr:uid="{F6D8695F-75CA-4A20-B78C-BD9A93B4A199}"/>
    <cellStyle name="Percent 9 13 2" xfId="16378" xr:uid="{C3329756-0CA6-4029-8EC9-1A2CD7D0BBD2}"/>
    <cellStyle name="Percent 9 13 2 2" xfId="16379" xr:uid="{A283C3CF-540D-4A7C-A0C9-8AD8273A4B46}"/>
    <cellStyle name="Percent 9 13 2 2 2" xfId="16380" xr:uid="{305EDB9A-986E-4070-8C7A-C3F03902AFF4}"/>
    <cellStyle name="Percent 9 13 2 3" xfId="16381" xr:uid="{0AF1BBE8-D776-4B50-8E9C-BE1F6579EF30}"/>
    <cellStyle name="Percent 9 13 2 3 2" xfId="16382" xr:uid="{12A7C9FB-E8C5-4ECA-A44D-855489C2CB8F}"/>
    <cellStyle name="Percent 9 13 2 4" xfId="16383" xr:uid="{9839D883-A6BB-4605-835B-EC03C17833F8}"/>
    <cellStyle name="Percent 9 13 2 5" xfId="16384" xr:uid="{D54F9D12-A940-49E0-AC8D-F85BA744DC55}"/>
    <cellStyle name="Percent 9 13 3" xfId="16385" xr:uid="{C7FC65F8-086C-4B03-BB43-CB0C940609AC}"/>
    <cellStyle name="Percent 9 13 3 2" xfId="16386" xr:uid="{70D74F77-4BEF-48E3-8E7A-3310CAE7FB68}"/>
    <cellStyle name="Percent 9 13 3 2 2" xfId="16387" xr:uid="{AB3512C3-173E-42CC-8551-218ABCDA6BB1}"/>
    <cellStyle name="Percent 9 13 3 3" xfId="16388" xr:uid="{2122DC76-CB1C-40E8-8BA0-1517DF04F325}"/>
    <cellStyle name="Percent 9 13 3 3 2" xfId="16389" xr:uid="{93D0D057-D4CF-4974-8018-9FC49FC25624}"/>
    <cellStyle name="Percent 9 13 3 4" xfId="16390" xr:uid="{CAACFB65-1D62-4C9C-8C31-76A093AF603C}"/>
    <cellStyle name="Percent 9 13 4" xfId="16391" xr:uid="{B2A3D6A9-AAA8-498E-9B1C-D5437CC814B2}"/>
    <cellStyle name="Percent 9 13 4 2" xfId="16392" xr:uid="{5C304BFF-B15D-4F60-AB29-9D14B6F98E75}"/>
    <cellStyle name="Percent 9 13 4 2 2" xfId="16393" xr:uid="{3C254A81-93E4-4E08-91C4-A9A9B6324D49}"/>
    <cellStyle name="Percent 9 13 4 3" xfId="16394" xr:uid="{DBE1175F-C657-43C3-B293-2C10E3E980A7}"/>
    <cellStyle name="Percent 9 13 4 3 2" xfId="16395" xr:uid="{895E981A-69E9-4066-B014-74146DB1E61B}"/>
    <cellStyle name="Percent 9 13 4 4" xfId="16396" xr:uid="{A77A5BD3-6772-4D04-8A52-B79DA8F59E8E}"/>
    <cellStyle name="Percent 9 13 5" xfId="16397" xr:uid="{D80365FF-2E9F-4819-8BEF-99E7D976BDC1}"/>
    <cellStyle name="Percent 9 13 5 2" xfId="16398" xr:uid="{187A929A-1B04-4FE6-ADEB-9D7CAFF2A42D}"/>
    <cellStyle name="Percent 9 13 5 2 2" xfId="16399" xr:uid="{F345CD3E-5DFD-4B7E-95C7-3490A256AFA5}"/>
    <cellStyle name="Percent 9 13 5 3" xfId="16400" xr:uid="{23EA047E-F5A4-4FD0-98BA-F402E3264E65}"/>
    <cellStyle name="Percent 9 13 5 3 2" xfId="16401" xr:uid="{D559EE55-9719-44AE-B530-444FECF9AA2F}"/>
    <cellStyle name="Percent 9 13 5 4" xfId="16402" xr:uid="{9F5FFE8A-2356-4E0C-8EA1-AB0FBA9ABEAD}"/>
    <cellStyle name="Percent 9 13 5 4 2" xfId="16403" xr:uid="{965A1266-C178-4D02-B788-514B6463D244}"/>
    <cellStyle name="Percent 9 13 5 5" xfId="16404" xr:uid="{D8BD04C1-D9E8-4ADD-B89D-F68432A6CDEE}"/>
    <cellStyle name="Percent 9 13 6" xfId="16405" xr:uid="{7EE8387F-09C8-4C76-9AB5-DA2D4A8BFE8E}"/>
    <cellStyle name="Percent 9 13 6 2" xfId="16406" xr:uid="{C2F95ABE-20F0-4591-AA7E-88D6C173AEC4}"/>
    <cellStyle name="Percent 9 13 6 2 2" xfId="16407" xr:uid="{13413B80-88F8-49A1-8AB3-5D172C151001}"/>
    <cellStyle name="Percent 9 13 6 3" xfId="16408" xr:uid="{DA9EF543-AEFE-46F4-9C47-E707F4154C4E}"/>
    <cellStyle name="Percent 9 13 6 3 2" xfId="16409" xr:uid="{F9617063-DF25-4811-A418-16F9C15B34DB}"/>
    <cellStyle name="Percent 9 13 6 4" xfId="16410" xr:uid="{2ACC3663-89FF-4DE4-AFE2-EEE5485F4AB1}"/>
    <cellStyle name="Percent 9 13 7" xfId="16411" xr:uid="{D4B1F12A-7451-45A9-80B1-003BD6B08ECF}"/>
    <cellStyle name="Percent 9 13 7 2" xfId="16412" xr:uid="{FF49CF87-1931-4C04-8D6D-E5304B239560}"/>
    <cellStyle name="Percent 9 13 8" xfId="16413" xr:uid="{8D8BA765-E35A-43EA-B234-CEA7F5AF7FD6}"/>
    <cellStyle name="Percent 9 13 8 2" xfId="16414" xr:uid="{21C209CE-D422-4DA4-B499-DAFE5B607E48}"/>
    <cellStyle name="Percent 9 13 9" xfId="16415" xr:uid="{10CEC702-ABC2-4AE0-AC9A-5A95BBE5FFA9}"/>
    <cellStyle name="Percent 9 13 9 2" xfId="16416" xr:uid="{9AECAFF0-B8F6-4383-BD5E-F527072CF823}"/>
    <cellStyle name="Percent 9 14" xfId="5972" xr:uid="{2438381A-C7D3-41F9-860B-C1642ED65A2A}"/>
    <cellStyle name="Percent 9 14 10" xfId="16418" xr:uid="{2F94FD65-4326-41F7-B979-BAC08D7477B5}"/>
    <cellStyle name="Percent 9 14 11" xfId="16419" xr:uid="{248D2350-B458-4EF0-B9A6-91928A9063BA}"/>
    <cellStyle name="Percent 9 14 12" xfId="16417" xr:uid="{C7CCF244-270E-482C-B0E0-CCD3349C91AA}"/>
    <cellStyle name="Percent 9 14 2" xfId="16420" xr:uid="{24B90D4B-1878-4F77-AD43-32A9D0BE80BE}"/>
    <cellStyle name="Percent 9 14 2 2" xfId="16421" xr:uid="{4E912E98-74AA-4BDF-85AC-4688271F6E4F}"/>
    <cellStyle name="Percent 9 14 2 2 2" xfId="16422" xr:uid="{12C4ECB4-14A5-46BE-AD01-F148A158312F}"/>
    <cellStyle name="Percent 9 14 2 3" xfId="16423" xr:uid="{75EEA5E8-7479-4BDB-8654-18ABBD78A739}"/>
    <cellStyle name="Percent 9 14 2 3 2" xfId="16424" xr:uid="{AD4D499D-3810-4D2A-9FEB-C6473E2D973F}"/>
    <cellStyle name="Percent 9 14 2 4" xfId="16425" xr:uid="{1FCAB271-7A02-4A58-9E1F-D129701DB2DB}"/>
    <cellStyle name="Percent 9 14 2 5" xfId="16426" xr:uid="{941B814E-8C52-4F0C-BB8A-35775EF99FBE}"/>
    <cellStyle name="Percent 9 14 3" xfId="16427" xr:uid="{8C9939A8-24DE-4DF6-BC04-18A7102D45DD}"/>
    <cellStyle name="Percent 9 14 3 2" xfId="16428" xr:uid="{C7984231-6912-4E5C-B451-813D47B97D4A}"/>
    <cellStyle name="Percent 9 14 3 2 2" xfId="16429" xr:uid="{C1972C63-46B1-4114-A3E4-643107EEA890}"/>
    <cellStyle name="Percent 9 14 3 3" xfId="16430" xr:uid="{5DFC8910-BED6-4121-9286-D89B991C4392}"/>
    <cellStyle name="Percent 9 14 3 3 2" xfId="16431" xr:uid="{DFD1D43F-7C9F-4F6F-9BCB-176F56E3A68A}"/>
    <cellStyle name="Percent 9 14 3 4" xfId="16432" xr:uid="{CB86B577-40EF-4155-8DD4-0CC923961443}"/>
    <cellStyle name="Percent 9 14 4" xfId="16433" xr:uid="{43D9608C-D44E-4B72-87D0-4A9075A0D38B}"/>
    <cellStyle name="Percent 9 14 4 2" xfId="16434" xr:uid="{C8698698-C256-448B-802B-73037725E80F}"/>
    <cellStyle name="Percent 9 14 4 2 2" xfId="16435" xr:uid="{ABC1E500-882D-460B-AF9C-C72DA9B11F02}"/>
    <cellStyle name="Percent 9 14 4 3" xfId="16436" xr:uid="{83339961-8E1E-4066-BA60-0136B4B88852}"/>
    <cellStyle name="Percent 9 14 4 3 2" xfId="16437" xr:uid="{240C25FD-0A59-4B49-A9B4-E916C26B2D92}"/>
    <cellStyle name="Percent 9 14 4 4" xfId="16438" xr:uid="{9B6C8CAF-7ACA-451D-8056-7373B6B6ED10}"/>
    <cellStyle name="Percent 9 14 5" xfId="16439" xr:uid="{85B51151-7316-49CA-B54B-FD01B4EAFF0D}"/>
    <cellStyle name="Percent 9 14 5 2" xfId="16440" xr:uid="{66ED9184-8A07-4E8A-AB64-19550F7A1C32}"/>
    <cellStyle name="Percent 9 14 5 2 2" xfId="16441" xr:uid="{328F087B-0647-43D0-9D7C-31ECD5A04D4E}"/>
    <cellStyle name="Percent 9 14 5 3" xfId="16442" xr:uid="{E5E1E784-9811-4A7F-B5D1-0EE9BA560EE5}"/>
    <cellStyle name="Percent 9 14 5 3 2" xfId="16443" xr:uid="{DC7C3AA2-1A46-4B96-B4E5-282DF1132C41}"/>
    <cellStyle name="Percent 9 14 5 4" xfId="16444" xr:uid="{2E1F901C-A4F5-43C0-BAF4-4CA04802021A}"/>
    <cellStyle name="Percent 9 14 5 4 2" xfId="16445" xr:uid="{607C1E08-7AB7-4846-8F25-4542811E08DE}"/>
    <cellStyle name="Percent 9 14 5 5" xfId="16446" xr:uid="{CE175BDB-745F-4317-8A6D-A7B969A79D41}"/>
    <cellStyle name="Percent 9 14 6" xfId="16447" xr:uid="{03A67CC1-F213-4985-ADCF-A3BF885E92C2}"/>
    <cellStyle name="Percent 9 14 6 2" xfId="16448" xr:uid="{60D5F488-6725-4837-B95A-8DF35E446F5B}"/>
    <cellStyle name="Percent 9 14 6 2 2" xfId="16449" xr:uid="{B801BB18-DBF7-4AAA-B0E1-EED9C9B7CDB4}"/>
    <cellStyle name="Percent 9 14 6 3" xfId="16450" xr:uid="{FEDBB483-2488-441C-B933-E8FABCBB1EF4}"/>
    <cellStyle name="Percent 9 14 6 3 2" xfId="16451" xr:uid="{F6FB2674-F8CF-4DBE-B357-ADB09D5A8BBB}"/>
    <cellStyle name="Percent 9 14 6 4" xfId="16452" xr:uid="{E5F354EA-9E54-41A1-87EB-44C8D3C585FB}"/>
    <cellStyle name="Percent 9 14 7" xfId="16453" xr:uid="{BCD424CA-C1F4-40E9-ABBB-869A748E0B89}"/>
    <cellStyle name="Percent 9 14 7 2" xfId="16454" xr:uid="{E705868B-0AFF-434D-8F97-BAF06FB37B7C}"/>
    <cellStyle name="Percent 9 14 8" xfId="16455" xr:uid="{3B9D44F3-60E4-4AB7-BF59-9CAD99DE9842}"/>
    <cellStyle name="Percent 9 14 8 2" xfId="16456" xr:uid="{57E8791B-A46B-45B1-A42B-7A4F2224F66C}"/>
    <cellStyle name="Percent 9 14 9" xfId="16457" xr:uid="{013654D8-5E55-4E58-A84C-198E8265DD53}"/>
    <cellStyle name="Percent 9 14 9 2" xfId="16458" xr:uid="{9CC57773-A0BF-4D04-9B77-EF672E80AFA8}"/>
    <cellStyle name="Percent 9 15" xfId="5973" xr:uid="{CE9A9CBB-6D87-4683-8D52-3A39C6ECBA12}"/>
    <cellStyle name="Percent 9 15 10" xfId="16460" xr:uid="{8656277C-86DE-44EB-97F9-7D9280D769CF}"/>
    <cellStyle name="Percent 9 15 11" xfId="16461" xr:uid="{EDB34950-04CE-42B1-B9E9-870CF263F691}"/>
    <cellStyle name="Percent 9 15 12" xfId="16459" xr:uid="{6B8E817D-E3FA-4691-840E-E409DD9737D6}"/>
    <cellStyle name="Percent 9 15 2" xfId="16462" xr:uid="{072BECF0-9CFF-409A-822B-CD8CB6BEA6DF}"/>
    <cellStyle name="Percent 9 15 2 2" xfId="16463" xr:uid="{16E4C5BB-4194-4F53-93A8-DD0212F8CB57}"/>
    <cellStyle name="Percent 9 15 2 2 2" xfId="16464" xr:uid="{8A7B38D0-F571-413C-A436-34204816F75A}"/>
    <cellStyle name="Percent 9 15 2 3" xfId="16465" xr:uid="{7803AE29-45FE-453A-B0BA-00860840806F}"/>
    <cellStyle name="Percent 9 15 2 3 2" xfId="16466" xr:uid="{62878F0A-BF6D-4C2A-A39E-3FBAF9A61899}"/>
    <cellStyle name="Percent 9 15 2 4" xfId="16467" xr:uid="{3B188234-AB54-47D3-ADEE-F7A77C5176A5}"/>
    <cellStyle name="Percent 9 15 2 5" xfId="16468" xr:uid="{8E994C26-77FE-46A8-9DA1-44B58CA8DFFA}"/>
    <cellStyle name="Percent 9 15 3" xfId="16469" xr:uid="{93A11DEB-B604-4F53-8EBE-EA47FC97E790}"/>
    <cellStyle name="Percent 9 15 3 2" xfId="16470" xr:uid="{6A958405-539F-4727-9775-6F9B96C89ABE}"/>
    <cellStyle name="Percent 9 15 3 2 2" xfId="16471" xr:uid="{31DDF853-6030-49BC-9649-D9B8FAB97405}"/>
    <cellStyle name="Percent 9 15 3 3" xfId="16472" xr:uid="{1480013F-C2BF-4BF4-A3FE-69CF9198BECD}"/>
    <cellStyle name="Percent 9 15 3 3 2" xfId="16473" xr:uid="{DD4E0446-A98F-4064-90D8-67CD656EF453}"/>
    <cellStyle name="Percent 9 15 3 4" xfId="16474" xr:uid="{46973681-02FB-4C0A-9030-42EE1213D681}"/>
    <cellStyle name="Percent 9 15 4" xfId="16475" xr:uid="{4047246F-ACCF-422A-833C-7EC2F10C533F}"/>
    <cellStyle name="Percent 9 15 4 2" xfId="16476" xr:uid="{1F4451A5-4605-46F3-95E9-F741C064FFAD}"/>
    <cellStyle name="Percent 9 15 4 2 2" xfId="16477" xr:uid="{0E5D2B92-4B0A-4F1E-8922-82702058F758}"/>
    <cellStyle name="Percent 9 15 4 3" xfId="16478" xr:uid="{9F703759-0E1E-461E-8EC8-D3E57E6E4941}"/>
    <cellStyle name="Percent 9 15 4 3 2" xfId="16479" xr:uid="{BB2C742E-E278-4285-836B-60E4BAFE8271}"/>
    <cellStyle name="Percent 9 15 4 4" xfId="16480" xr:uid="{072E6FAF-012B-41A8-9300-F1633C2985CD}"/>
    <cellStyle name="Percent 9 15 5" xfId="16481" xr:uid="{66AB0320-AFB0-4692-B6BE-DD041375C68C}"/>
    <cellStyle name="Percent 9 15 5 2" xfId="16482" xr:uid="{ACD34891-DDEE-4749-A07C-FE08D2EBA1BB}"/>
    <cellStyle name="Percent 9 15 5 2 2" xfId="16483" xr:uid="{38F8D11A-4668-4C2D-858C-4B50C6846620}"/>
    <cellStyle name="Percent 9 15 5 3" xfId="16484" xr:uid="{90C79B75-7037-42EA-B61A-B8225A8A1B27}"/>
    <cellStyle name="Percent 9 15 5 3 2" xfId="16485" xr:uid="{2461D2E5-D772-4C01-A09D-A6D6A1F49E63}"/>
    <cellStyle name="Percent 9 15 5 4" xfId="16486" xr:uid="{1355255F-4254-46E7-B2BD-ABC9FB9EA119}"/>
    <cellStyle name="Percent 9 15 5 4 2" xfId="16487" xr:uid="{EF4428B8-78AF-4B97-8E70-79E6C31C680B}"/>
    <cellStyle name="Percent 9 15 5 5" xfId="16488" xr:uid="{C7AE26FE-CD42-4CF2-A8D0-E868FBDCE788}"/>
    <cellStyle name="Percent 9 15 6" xfId="16489" xr:uid="{DF5A52ED-91D8-400C-B640-1A5947A7ED2D}"/>
    <cellStyle name="Percent 9 15 6 2" xfId="16490" xr:uid="{22C2125D-D102-40D7-A9D0-A586E079D7A9}"/>
    <cellStyle name="Percent 9 15 6 2 2" xfId="16491" xr:uid="{FBA28FA1-B387-49C1-924B-F3BCD39412E7}"/>
    <cellStyle name="Percent 9 15 6 3" xfId="16492" xr:uid="{D669D312-5A13-4A0F-B536-8D9B164F2164}"/>
    <cellStyle name="Percent 9 15 6 3 2" xfId="16493" xr:uid="{9934F69C-721C-4D53-8073-003CB7D33669}"/>
    <cellStyle name="Percent 9 15 6 4" xfId="16494" xr:uid="{E2E82007-FA7C-474C-B492-2FB236A6765D}"/>
    <cellStyle name="Percent 9 15 7" xfId="16495" xr:uid="{ECAA8100-39F9-4735-8BAC-CF291A4CECB0}"/>
    <cellStyle name="Percent 9 15 7 2" xfId="16496" xr:uid="{6CE468AC-9BB9-4DF9-811E-E7EA52332A80}"/>
    <cellStyle name="Percent 9 15 8" xfId="16497" xr:uid="{AE33CAD1-63F8-4302-91D6-0BB530CB78EB}"/>
    <cellStyle name="Percent 9 15 8 2" xfId="16498" xr:uid="{701B6706-F92F-4463-AD07-F6969E34E0AF}"/>
    <cellStyle name="Percent 9 15 9" xfId="16499" xr:uid="{7ED72E52-EC1A-4399-B25F-F72700A9EC92}"/>
    <cellStyle name="Percent 9 15 9 2" xfId="16500" xr:uid="{23B1EF83-097E-40D9-B485-A3BBB6FAFA09}"/>
    <cellStyle name="Percent 9 16" xfId="5974" xr:uid="{8B282E46-8220-4516-8970-D9F07DB778A0}"/>
    <cellStyle name="Percent 9 16 10" xfId="16502" xr:uid="{A8D3A75D-513F-4B9D-B843-5E1A4E0025A8}"/>
    <cellStyle name="Percent 9 16 11" xfId="16503" xr:uid="{9BFF2837-050B-49CF-A194-DEBA1B71642F}"/>
    <cellStyle name="Percent 9 16 12" xfId="16501" xr:uid="{9B20A700-BBB3-45CA-8C64-E102419F7DC4}"/>
    <cellStyle name="Percent 9 16 2" xfId="16504" xr:uid="{EFE0B9C2-9588-4CDD-B8F9-8EEA5C31CCAA}"/>
    <cellStyle name="Percent 9 16 2 2" xfId="16505" xr:uid="{C2822A6C-EC39-4CC5-AEF0-B77BA79411F4}"/>
    <cellStyle name="Percent 9 16 2 2 2" xfId="16506" xr:uid="{623F1F91-A1F4-4B55-959C-BA3B38D59646}"/>
    <cellStyle name="Percent 9 16 2 3" xfId="16507" xr:uid="{28C43640-23EA-47FF-B43B-AA219CAE0CD3}"/>
    <cellStyle name="Percent 9 16 2 3 2" xfId="16508" xr:uid="{A751ADB2-5913-41A0-A7EA-D3DB0838BD28}"/>
    <cellStyle name="Percent 9 16 2 4" xfId="16509" xr:uid="{A507E552-E648-4826-AC60-336ACC435010}"/>
    <cellStyle name="Percent 9 16 2 5" xfId="16510" xr:uid="{C9684431-4D4C-4195-BD01-3BA6EA9C0DBA}"/>
    <cellStyle name="Percent 9 16 3" xfId="16511" xr:uid="{D870C8EC-1C12-4EE7-AF57-FA239CE81605}"/>
    <cellStyle name="Percent 9 16 3 2" xfId="16512" xr:uid="{96C83A8E-EF8F-4C45-9DF8-AF7A4387AB64}"/>
    <cellStyle name="Percent 9 16 3 2 2" xfId="16513" xr:uid="{80396E7B-6A27-4DFC-8C73-07ABA43CB7C0}"/>
    <cellStyle name="Percent 9 16 3 3" xfId="16514" xr:uid="{3BA5C1F0-7FA7-4457-8DAF-E577B79BDEB1}"/>
    <cellStyle name="Percent 9 16 3 3 2" xfId="16515" xr:uid="{4FE7BE10-4767-4286-8C1C-82E62FCECDA1}"/>
    <cellStyle name="Percent 9 16 3 4" xfId="16516" xr:uid="{C132EDF1-945B-4791-B228-1E166AC292FB}"/>
    <cellStyle name="Percent 9 16 4" xfId="16517" xr:uid="{CAD8A598-5A93-4207-BAB7-EA81D42D4E5C}"/>
    <cellStyle name="Percent 9 16 4 2" xfId="16518" xr:uid="{2A6C613A-330C-4D07-B3A5-599FF3A322FC}"/>
    <cellStyle name="Percent 9 16 4 2 2" xfId="16519" xr:uid="{981EF982-5E40-47BC-B106-AF84D5AB586E}"/>
    <cellStyle name="Percent 9 16 4 3" xfId="16520" xr:uid="{21691BBF-D387-48E3-A5C9-F993C9BD11C8}"/>
    <cellStyle name="Percent 9 16 4 3 2" xfId="16521" xr:uid="{FAF4AC1C-9981-4A17-9C94-FED82AEC6BBF}"/>
    <cellStyle name="Percent 9 16 4 4" xfId="16522" xr:uid="{5BFA89AD-FEF3-43CA-B353-2DCEDB6B97C0}"/>
    <cellStyle name="Percent 9 16 5" xfId="16523" xr:uid="{BDC0336A-0824-4C4A-99CF-6A808E08265F}"/>
    <cellStyle name="Percent 9 16 5 2" xfId="16524" xr:uid="{656732B4-CAEF-4E51-A37D-B006DE20649B}"/>
    <cellStyle name="Percent 9 16 5 2 2" xfId="16525" xr:uid="{0582F35C-D0EC-44BE-9204-8C5920CC348B}"/>
    <cellStyle name="Percent 9 16 5 3" xfId="16526" xr:uid="{BAD18F81-29B9-43F5-807C-D55F9D8572C7}"/>
    <cellStyle name="Percent 9 16 5 3 2" xfId="16527" xr:uid="{514B2979-BC9B-4307-8D36-3171EEF05CEF}"/>
    <cellStyle name="Percent 9 16 5 4" xfId="16528" xr:uid="{0F50A9AC-585F-45A8-936B-27AADA3C2FE8}"/>
    <cellStyle name="Percent 9 16 5 4 2" xfId="16529" xr:uid="{D38FD1D6-BCAD-4D1B-B9B6-34A7219B473A}"/>
    <cellStyle name="Percent 9 16 5 5" xfId="16530" xr:uid="{BC4267BD-DD57-4DA5-A1A9-C46E8E70BA53}"/>
    <cellStyle name="Percent 9 16 6" xfId="16531" xr:uid="{2C20F4E1-4948-4AB7-AC5B-829D929028B9}"/>
    <cellStyle name="Percent 9 16 6 2" xfId="16532" xr:uid="{8F27C1CD-283D-47EB-8110-F56253C08669}"/>
    <cellStyle name="Percent 9 16 6 2 2" xfId="16533" xr:uid="{10446F81-85A9-4A09-9398-D9E467A95032}"/>
    <cellStyle name="Percent 9 16 6 3" xfId="16534" xr:uid="{17909AE8-68FD-4F59-A568-40F5496F2E3E}"/>
    <cellStyle name="Percent 9 16 6 3 2" xfId="16535" xr:uid="{E432D46F-E12F-436F-AD45-058C266DBC95}"/>
    <cellStyle name="Percent 9 16 6 4" xfId="16536" xr:uid="{7584B81D-248B-4F09-B1F1-469EE240A6EC}"/>
    <cellStyle name="Percent 9 16 7" xfId="16537" xr:uid="{FEFD9A28-995F-4C7B-A940-D9FBA3F9A65F}"/>
    <cellStyle name="Percent 9 16 7 2" xfId="16538" xr:uid="{A21D658E-04D3-4C3D-8AEC-758B7E83F909}"/>
    <cellStyle name="Percent 9 16 8" xfId="16539" xr:uid="{2FDE3057-7054-4867-8645-AEE50C7F95C3}"/>
    <cellStyle name="Percent 9 16 8 2" xfId="16540" xr:uid="{ADF42E51-DBDD-4839-A657-273C161B6C3D}"/>
    <cellStyle name="Percent 9 16 9" xfId="16541" xr:uid="{65691904-0B93-48CB-996A-3453BEC9985D}"/>
    <cellStyle name="Percent 9 16 9 2" xfId="16542" xr:uid="{949815A2-CBEE-4E9D-AE83-D219BC78AA27}"/>
    <cellStyle name="Percent 9 17" xfId="5975" xr:uid="{BD9AE79B-4EBA-481B-A877-0AC3D21A132F}"/>
    <cellStyle name="Percent 9 17 10" xfId="16544" xr:uid="{E02F806C-D908-4580-BD00-F7B648CBCED6}"/>
    <cellStyle name="Percent 9 17 11" xfId="16545" xr:uid="{F6C84EBF-8B0A-447B-97B4-D272A981FE4D}"/>
    <cellStyle name="Percent 9 17 12" xfId="16543" xr:uid="{11AE8824-5E5B-406D-A3AE-4E7D9C6165CB}"/>
    <cellStyle name="Percent 9 17 2" xfId="16546" xr:uid="{30037D5D-9581-4D2D-8E0F-9BC93457A690}"/>
    <cellStyle name="Percent 9 17 2 2" xfId="16547" xr:uid="{1DE9A35E-BEA6-4897-9C21-7EDDD8CE1C27}"/>
    <cellStyle name="Percent 9 17 2 2 2" xfId="16548" xr:uid="{8604C4B5-AECC-48BB-97C1-9257675A8DF0}"/>
    <cellStyle name="Percent 9 17 2 3" xfId="16549" xr:uid="{BDFF147F-6DCA-4400-B41C-9CF264E9CB58}"/>
    <cellStyle name="Percent 9 17 2 3 2" xfId="16550" xr:uid="{7A9BF802-4116-4724-8C2D-D6B258FB39CB}"/>
    <cellStyle name="Percent 9 17 2 4" xfId="16551" xr:uid="{E256F8D7-80B9-4CB0-AEF5-45FCF5B9172C}"/>
    <cellStyle name="Percent 9 17 2 5" xfId="16552" xr:uid="{D0A40E48-6C71-42CD-B46B-D639E133911F}"/>
    <cellStyle name="Percent 9 17 3" xfId="16553" xr:uid="{BD14D3D1-1D39-4B7B-AA84-A476CFAAC4F9}"/>
    <cellStyle name="Percent 9 17 3 2" xfId="16554" xr:uid="{41B1A54C-2CEA-4B02-A078-2CAEB587058B}"/>
    <cellStyle name="Percent 9 17 3 2 2" xfId="16555" xr:uid="{07F9EB07-493C-4FAF-9398-B5DFEF9F1315}"/>
    <cellStyle name="Percent 9 17 3 3" xfId="16556" xr:uid="{387401F6-FB33-49D5-ACB2-6F63E31829FF}"/>
    <cellStyle name="Percent 9 17 3 3 2" xfId="16557" xr:uid="{07FCEFF8-9E9F-434C-8BDD-EF13D44256C8}"/>
    <cellStyle name="Percent 9 17 3 4" xfId="16558" xr:uid="{B5869705-1B02-45C3-B8FC-691A645AF8B6}"/>
    <cellStyle name="Percent 9 17 4" xfId="16559" xr:uid="{BC7B1154-A131-4822-A155-A1B387F2C864}"/>
    <cellStyle name="Percent 9 17 4 2" xfId="16560" xr:uid="{4ADA79E0-856E-4769-A78A-69DFC9A62E90}"/>
    <cellStyle name="Percent 9 17 4 2 2" xfId="16561" xr:uid="{AEAFFE2E-F837-4F92-935A-476ACB5A36D2}"/>
    <cellStyle name="Percent 9 17 4 3" xfId="16562" xr:uid="{7B5815A3-0B5A-4A06-B521-24A67CAFEAD4}"/>
    <cellStyle name="Percent 9 17 4 3 2" xfId="16563" xr:uid="{100CF9D9-C155-406E-A60B-E82ED732F38A}"/>
    <cellStyle name="Percent 9 17 4 4" xfId="16564" xr:uid="{174CF2E0-8B01-453E-B4C7-A4C1D37DCEB9}"/>
    <cellStyle name="Percent 9 17 5" xfId="16565" xr:uid="{D11EA01C-345F-4FA9-8A0C-084D4E870E8F}"/>
    <cellStyle name="Percent 9 17 5 2" xfId="16566" xr:uid="{25455CCE-FEB7-43DF-8C5A-7991F7AF6947}"/>
    <cellStyle name="Percent 9 17 5 2 2" xfId="16567" xr:uid="{2D20208F-7225-4925-9E8C-F91E3B5FA59F}"/>
    <cellStyle name="Percent 9 17 5 3" xfId="16568" xr:uid="{907540EC-B3A1-4D27-B7BC-398C75510CE7}"/>
    <cellStyle name="Percent 9 17 5 3 2" xfId="16569" xr:uid="{E479E9F1-51A1-462A-85E0-2266C2A30FEE}"/>
    <cellStyle name="Percent 9 17 5 4" xfId="16570" xr:uid="{CB6BCB52-20D9-4063-B01F-5C3F1A47134B}"/>
    <cellStyle name="Percent 9 17 5 4 2" xfId="16571" xr:uid="{F52C3DEA-EC47-4068-9C7F-F3BFDCD22E4D}"/>
    <cellStyle name="Percent 9 17 5 5" xfId="16572" xr:uid="{C517CA84-D872-4305-9138-317E0572E0E3}"/>
    <cellStyle name="Percent 9 17 6" xfId="16573" xr:uid="{02EDAD83-6BFE-407E-806D-91776F09D69F}"/>
    <cellStyle name="Percent 9 17 6 2" xfId="16574" xr:uid="{5F6E5A84-DBDC-446A-B75B-B719AB3496C6}"/>
    <cellStyle name="Percent 9 17 6 2 2" xfId="16575" xr:uid="{315D35BB-F97B-43D6-BB64-94AFF7F203BF}"/>
    <cellStyle name="Percent 9 17 6 3" xfId="16576" xr:uid="{92F6599C-6816-4E0B-805A-022185241590}"/>
    <cellStyle name="Percent 9 17 6 3 2" xfId="16577" xr:uid="{E2FC30DC-B86B-4C1F-9F8F-CB7877252EDA}"/>
    <cellStyle name="Percent 9 17 6 4" xfId="16578" xr:uid="{AB8B6050-F7E4-498A-9C16-B9FE3A039137}"/>
    <cellStyle name="Percent 9 17 7" xfId="16579" xr:uid="{459A68AF-3C20-4692-BD39-DF970DD110AD}"/>
    <cellStyle name="Percent 9 17 7 2" xfId="16580" xr:uid="{14B1E445-EC9E-4F61-950F-6F14825A9389}"/>
    <cellStyle name="Percent 9 17 8" xfId="16581" xr:uid="{1A2FE9F5-5AA1-4FBB-BA4F-C761236BA1E7}"/>
    <cellStyle name="Percent 9 17 8 2" xfId="16582" xr:uid="{FA185928-8097-4836-A1F2-E158B5FDC450}"/>
    <cellStyle name="Percent 9 17 9" xfId="16583" xr:uid="{6F9CDD67-A77F-46C7-A331-E80C2458FE0C}"/>
    <cellStyle name="Percent 9 17 9 2" xfId="16584" xr:uid="{C3960502-4772-4947-A6C4-ACACE89FBCEA}"/>
    <cellStyle name="Percent 9 18" xfId="5976" xr:uid="{1B146E07-D0A6-43AB-86D2-9205429A190A}"/>
    <cellStyle name="Percent 9 18 10" xfId="16586" xr:uid="{A0110E21-602B-4478-ABF9-38110BB11767}"/>
    <cellStyle name="Percent 9 18 11" xfId="16587" xr:uid="{FBFAE69A-196E-499A-A6C5-2642CD47AC43}"/>
    <cellStyle name="Percent 9 18 12" xfId="16585" xr:uid="{714269F0-2673-4031-A84C-CCF0B9EB7446}"/>
    <cellStyle name="Percent 9 18 2" xfId="16588" xr:uid="{3A87D26F-2BA8-4BE4-B29F-9CD2A2C51E28}"/>
    <cellStyle name="Percent 9 18 2 2" xfId="16589" xr:uid="{16E70930-0753-48B3-9EB4-4AA88DFF0960}"/>
    <cellStyle name="Percent 9 18 2 2 2" xfId="16590" xr:uid="{CAEC9D5D-C194-4A19-82F8-974BF2F2EA6D}"/>
    <cellStyle name="Percent 9 18 2 3" xfId="16591" xr:uid="{43F7E20E-091E-48A7-BA3A-6D3C676D56D7}"/>
    <cellStyle name="Percent 9 18 2 3 2" xfId="16592" xr:uid="{6EF0DA6A-DE78-4A9B-84F9-3777B8098C05}"/>
    <cellStyle name="Percent 9 18 2 4" xfId="16593" xr:uid="{5AABF0CD-2A11-4FB8-91F1-32C8E5864F4C}"/>
    <cellStyle name="Percent 9 18 2 5" xfId="16594" xr:uid="{3868BB7B-1483-4EB5-9D34-678D0904007D}"/>
    <cellStyle name="Percent 9 18 3" xfId="16595" xr:uid="{F2929058-48C7-4B62-8A36-4792B07A47AC}"/>
    <cellStyle name="Percent 9 18 3 2" xfId="16596" xr:uid="{C9F3B5EF-7C02-48F1-907C-61E2C4EC663C}"/>
    <cellStyle name="Percent 9 18 3 2 2" xfId="16597" xr:uid="{7B4856F0-2C62-4085-B541-9CEF7D034C0E}"/>
    <cellStyle name="Percent 9 18 3 3" xfId="16598" xr:uid="{DD38B930-5562-472B-A19F-DDCC5516CAFC}"/>
    <cellStyle name="Percent 9 18 3 3 2" xfId="16599" xr:uid="{4857CD2C-3314-4BC2-BD18-77B686B2A703}"/>
    <cellStyle name="Percent 9 18 3 4" xfId="16600" xr:uid="{D73D73DB-6BE0-41D9-ADB3-E21336B9EE98}"/>
    <cellStyle name="Percent 9 18 4" xfId="16601" xr:uid="{3C4B703A-1DDC-4694-8F97-BADD261731D2}"/>
    <cellStyle name="Percent 9 18 4 2" xfId="16602" xr:uid="{4EEB5EE7-D8DD-48D5-9E2B-8A29E250D8E5}"/>
    <cellStyle name="Percent 9 18 4 2 2" xfId="16603" xr:uid="{1A300E78-70C4-4C52-9A1C-9452C60AF1D3}"/>
    <cellStyle name="Percent 9 18 4 3" xfId="16604" xr:uid="{36687A85-41E9-44E2-AE9B-0C86C9010731}"/>
    <cellStyle name="Percent 9 18 4 3 2" xfId="16605" xr:uid="{FF2DEF30-A669-4032-85BA-3B8D9F0DC915}"/>
    <cellStyle name="Percent 9 18 4 4" xfId="16606" xr:uid="{07F49353-846B-45F8-B21D-0EFB2DEE1C92}"/>
    <cellStyle name="Percent 9 18 5" xfId="16607" xr:uid="{0531D45E-F07E-47C1-8612-2BEE68C61B01}"/>
    <cellStyle name="Percent 9 18 5 2" xfId="16608" xr:uid="{CCAC37CA-89AB-4BFB-A88E-68B8E799FFB7}"/>
    <cellStyle name="Percent 9 18 5 2 2" xfId="16609" xr:uid="{2B274DF5-DD29-43A0-8109-C6BCFC0C06C6}"/>
    <cellStyle name="Percent 9 18 5 3" xfId="16610" xr:uid="{A8747D3D-EB4A-47D0-8E92-03AE1DA20F63}"/>
    <cellStyle name="Percent 9 18 5 3 2" xfId="16611" xr:uid="{D2439380-4686-4924-BF98-97CEFE19A5F7}"/>
    <cellStyle name="Percent 9 18 5 4" xfId="16612" xr:uid="{BCD07A42-F872-4DA4-BDAA-7AF49003ADBF}"/>
    <cellStyle name="Percent 9 18 5 4 2" xfId="16613" xr:uid="{DEE6266B-8F74-4654-9580-A8D438CA47D3}"/>
    <cellStyle name="Percent 9 18 5 5" xfId="16614" xr:uid="{4C64DBCB-515A-4A3E-9FF3-73BAA642FA76}"/>
    <cellStyle name="Percent 9 18 6" xfId="16615" xr:uid="{06F5AFB0-5B03-4773-B2C8-4ACBC9A0209A}"/>
    <cellStyle name="Percent 9 18 6 2" xfId="16616" xr:uid="{F043DB65-3DF0-42A9-9D11-E029E25E47EC}"/>
    <cellStyle name="Percent 9 18 6 2 2" xfId="16617" xr:uid="{8102BDC0-FCE9-4BB3-9EC5-1E57A87F7CD9}"/>
    <cellStyle name="Percent 9 18 6 3" xfId="16618" xr:uid="{2530FAB5-0430-427B-842F-0F4A3AA7AB0F}"/>
    <cellStyle name="Percent 9 18 6 3 2" xfId="16619" xr:uid="{B36A9345-0C6C-4D26-BB97-28C22CB94732}"/>
    <cellStyle name="Percent 9 18 6 4" xfId="16620" xr:uid="{72412E40-1656-401F-B212-E75A3F2CBA62}"/>
    <cellStyle name="Percent 9 18 7" xfId="16621" xr:uid="{87CFBD08-83A5-4E29-8D7B-471093110903}"/>
    <cellStyle name="Percent 9 18 7 2" xfId="16622" xr:uid="{3312304F-F20A-4CD2-A131-6183F2EBEF4D}"/>
    <cellStyle name="Percent 9 18 8" xfId="16623" xr:uid="{BB8FE3C0-80F8-4685-A680-8765F7A1AA70}"/>
    <cellStyle name="Percent 9 18 8 2" xfId="16624" xr:uid="{BF951F48-C62B-4872-A15D-8641598757A2}"/>
    <cellStyle name="Percent 9 18 9" xfId="16625" xr:uid="{F7030BDD-EFD0-4217-8EA8-98B99644EF09}"/>
    <cellStyle name="Percent 9 18 9 2" xfId="16626" xr:uid="{987BE9EE-15FE-4C59-8DCE-4A7E9E22165F}"/>
    <cellStyle name="Percent 9 19" xfId="5977" xr:uid="{EBA697F6-DBBF-4038-B13C-1058BDA094C2}"/>
    <cellStyle name="Percent 9 19 10" xfId="16628" xr:uid="{BD76EB1B-04F4-44B3-B2C6-40F4AB57BC57}"/>
    <cellStyle name="Percent 9 19 11" xfId="16629" xr:uid="{0DA4AC32-DB0C-41C8-8E0E-1B49D5EC2F1A}"/>
    <cellStyle name="Percent 9 19 12" xfId="16627" xr:uid="{4C590F41-D388-42CB-A363-2E37AAB2D382}"/>
    <cellStyle name="Percent 9 19 2" xfId="16630" xr:uid="{099FED92-679B-4FC3-8090-28C5BBDDD44D}"/>
    <cellStyle name="Percent 9 19 2 2" xfId="16631" xr:uid="{E3EC4C37-2D2C-4A25-8CA1-0972732679C7}"/>
    <cellStyle name="Percent 9 19 2 2 2" xfId="16632" xr:uid="{FBFFCD10-5421-4ED6-9581-1D2DD06ACE29}"/>
    <cellStyle name="Percent 9 19 2 3" xfId="16633" xr:uid="{D30F03F9-8E1A-4382-863A-BA8EFEA5AF9E}"/>
    <cellStyle name="Percent 9 19 2 3 2" xfId="16634" xr:uid="{720CB24C-E41B-4113-A5BD-93F00B07D4CB}"/>
    <cellStyle name="Percent 9 19 2 4" xfId="16635" xr:uid="{86EA844E-0540-4625-98D2-756C38F5E592}"/>
    <cellStyle name="Percent 9 19 2 5" xfId="16636" xr:uid="{8CDFF4E7-B57F-452A-AA1A-7FBFDBB92F2B}"/>
    <cellStyle name="Percent 9 19 3" xfId="16637" xr:uid="{9E80A0E1-01AD-4F54-8A10-6CCA2D62BC8B}"/>
    <cellStyle name="Percent 9 19 3 2" xfId="16638" xr:uid="{B814A848-A571-4716-9AEC-A34970C52EB8}"/>
    <cellStyle name="Percent 9 19 3 2 2" xfId="16639" xr:uid="{BCAF4E50-CBFA-46FE-908F-711CE5B4F48A}"/>
    <cellStyle name="Percent 9 19 3 3" xfId="16640" xr:uid="{73FD4F6B-5E63-492C-A2FD-AE0F6E8F29E9}"/>
    <cellStyle name="Percent 9 19 3 3 2" xfId="16641" xr:uid="{181E3B85-ACD0-4159-AA08-01F8572DB333}"/>
    <cellStyle name="Percent 9 19 3 4" xfId="16642" xr:uid="{BAA7BFCC-31E8-4912-BE82-AE1611128F3A}"/>
    <cellStyle name="Percent 9 19 4" xfId="16643" xr:uid="{9C374E81-6748-4595-BB75-89E71222ECEF}"/>
    <cellStyle name="Percent 9 19 4 2" xfId="16644" xr:uid="{72D901BD-EADC-496B-869F-EB1968A8619D}"/>
    <cellStyle name="Percent 9 19 4 2 2" xfId="16645" xr:uid="{200C3DC7-B87C-486B-A39D-C19E78250111}"/>
    <cellStyle name="Percent 9 19 4 3" xfId="16646" xr:uid="{FF604B92-BD67-4EF1-A795-5F16B92C0021}"/>
    <cellStyle name="Percent 9 19 4 3 2" xfId="16647" xr:uid="{41020E3E-CA6B-41D7-BDA8-9BD4243EBE2E}"/>
    <cellStyle name="Percent 9 19 4 4" xfId="16648" xr:uid="{A6669DBA-BE9D-4810-9F94-9FB4759D8699}"/>
    <cellStyle name="Percent 9 19 5" xfId="16649" xr:uid="{31F20865-A31D-4DB3-AC90-EA19815B1F6E}"/>
    <cellStyle name="Percent 9 19 5 2" xfId="16650" xr:uid="{22E345FA-B36B-4E5C-8F6F-940F2F868969}"/>
    <cellStyle name="Percent 9 19 5 2 2" xfId="16651" xr:uid="{77C66C3F-50ED-4C3F-9021-A186B7EC0EC3}"/>
    <cellStyle name="Percent 9 19 5 3" xfId="16652" xr:uid="{0F5190A1-553D-433B-9BF8-A5B502F8276E}"/>
    <cellStyle name="Percent 9 19 5 3 2" xfId="16653" xr:uid="{A2421EC8-F7EC-44E1-BE2B-A418BEDABE57}"/>
    <cellStyle name="Percent 9 19 5 4" xfId="16654" xr:uid="{12130D67-6D96-4A98-A756-DEA081BF5EA8}"/>
    <cellStyle name="Percent 9 19 5 4 2" xfId="16655" xr:uid="{852DD9E7-0447-401C-940C-D028F31280FA}"/>
    <cellStyle name="Percent 9 19 5 5" xfId="16656" xr:uid="{67956C4A-09E2-42B4-9799-8A27BA0C6294}"/>
    <cellStyle name="Percent 9 19 6" xfId="16657" xr:uid="{8834AF78-1E07-4AAB-AC63-7FB4AF3A1655}"/>
    <cellStyle name="Percent 9 19 6 2" xfId="16658" xr:uid="{70B7813F-AE57-4C8C-B6E9-67595B2B6BF0}"/>
    <cellStyle name="Percent 9 19 6 2 2" xfId="16659" xr:uid="{5BD31F93-8A19-4AA4-85F2-93D2D32F795F}"/>
    <cellStyle name="Percent 9 19 6 3" xfId="16660" xr:uid="{A52E8E22-7851-4475-BE9C-6A01A7B2846D}"/>
    <cellStyle name="Percent 9 19 6 3 2" xfId="16661" xr:uid="{5D4ACC1E-BD07-4DA9-B034-26C0886DE0F1}"/>
    <cellStyle name="Percent 9 19 6 4" xfId="16662" xr:uid="{EACB69A2-76DC-475E-9348-C27774FC994C}"/>
    <cellStyle name="Percent 9 19 7" xfId="16663" xr:uid="{8F12FB55-3F03-4D29-A50D-30551A28CA62}"/>
    <cellStyle name="Percent 9 19 7 2" xfId="16664" xr:uid="{C8872F45-018F-4768-9562-564B0F91CE01}"/>
    <cellStyle name="Percent 9 19 8" xfId="16665" xr:uid="{1EFF2F4D-2E16-45F3-852D-1F0CB35643A5}"/>
    <cellStyle name="Percent 9 19 8 2" xfId="16666" xr:uid="{78DBE0E2-53C3-4C6C-A08A-AF03914BE17C}"/>
    <cellStyle name="Percent 9 19 9" xfId="16667" xr:uid="{C5CEFF80-2BC2-49A9-8B20-D73E5A69C9B6}"/>
    <cellStyle name="Percent 9 19 9 2" xfId="16668" xr:uid="{AB87B467-8395-4E54-96EB-60932A21C6F0}"/>
    <cellStyle name="Percent 9 2" xfId="5978" xr:uid="{904072D5-C133-43EF-B1B2-6E6D84433DB4}"/>
    <cellStyle name="Percent 9 2 10" xfId="16670" xr:uid="{64A7CCE7-B31C-4D62-836E-0862EE8130AF}"/>
    <cellStyle name="Percent 9 2 10 2" xfId="16671" xr:uid="{F4E14934-954E-4600-A356-C52FE8B5851F}"/>
    <cellStyle name="Percent 9 2 11" xfId="16672" xr:uid="{6FC33DD3-ECD0-4E3F-B4D6-CCA1345A17CE}"/>
    <cellStyle name="Percent 9 2 12" xfId="16673" xr:uid="{FF67E1D1-F412-42B5-9EB6-87DC713021E5}"/>
    <cellStyle name="Percent 9 2 13" xfId="16669" xr:uid="{2A371429-0404-4554-B54E-BFEFF9F287D4}"/>
    <cellStyle name="Percent 9 2 2" xfId="7737" xr:uid="{65FAF299-1EA7-4598-94FF-53A1823266DC}"/>
    <cellStyle name="Percent 9 2 2 10" xfId="16675" xr:uid="{53F560C8-52EB-4A7B-AB69-0D0D3F895B80}"/>
    <cellStyle name="Percent 9 2 2 11" xfId="16674" xr:uid="{803F1B29-F4E7-48C6-97F3-E473058D4CCA}"/>
    <cellStyle name="Percent 9 2 2 2" xfId="16676" xr:uid="{2D8B408D-271E-4EE4-87E7-CA285FB643F5}"/>
    <cellStyle name="Percent 9 2 2 2 2" xfId="16677" xr:uid="{1F36B78D-5B7A-4A0A-90E1-0F3E2F76E959}"/>
    <cellStyle name="Percent 9 2 2 2 2 2" xfId="16678" xr:uid="{BB1C5E82-C219-4F4C-87F5-0F9CD7B49E37}"/>
    <cellStyle name="Percent 9 2 2 2 3" xfId="16679" xr:uid="{60DE2764-7595-4B45-A196-CC359E58A85C}"/>
    <cellStyle name="Percent 9 2 2 2 3 2" xfId="16680" xr:uid="{4501AFB2-BF40-41AE-BE01-55BB88ED4BA9}"/>
    <cellStyle name="Percent 9 2 2 2 4" xfId="16681" xr:uid="{109F1486-07F0-4BC6-98CD-105B7C171374}"/>
    <cellStyle name="Percent 9 2 2 3" xfId="16682" xr:uid="{0DCA921B-EC65-4199-88B1-CA48550A5100}"/>
    <cellStyle name="Percent 9 2 2 3 2" xfId="16683" xr:uid="{E8CB211C-1FE8-4E67-99AC-F3B6344F3AD5}"/>
    <cellStyle name="Percent 9 2 2 3 2 2" xfId="16684" xr:uid="{3B2DE07C-E200-44BC-8B22-705CA78BD793}"/>
    <cellStyle name="Percent 9 2 2 3 3" xfId="16685" xr:uid="{C8DA8F87-101D-4646-80BD-82CE05A98CE6}"/>
    <cellStyle name="Percent 9 2 2 3 3 2" xfId="16686" xr:uid="{8E20C06D-E190-4B84-B094-8C8B5D2D9BB2}"/>
    <cellStyle name="Percent 9 2 2 3 4" xfId="16687" xr:uid="{3B5ACE5B-2829-46D6-8BD9-3A0FF66B8DD0}"/>
    <cellStyle name="Percent 9 2 2 4" xfId="16688" xr:uid="{461F496A-5D85-49C2-8DF4-5F48BA0A4942}"/>
    <cellStyle name="Percent 9 2 2 4 2" xfId="16689" xr:uid="{86C40480-4ED9-4D87-895D-54147E89752D}"/>
    <cellStyle name="Percent 9 2 2 4 2 2" xfId="16690" xr:uid="{AB71B6E1-50E8-468D-B130-6CB1CDBD8AA7}"/>
    <cellStyle name="Percent 9 2 2 4 3" xfId="16691" xr:uid="{4F4F3500-6C37-4E33-BD9B-532D5E99CFE5}"/>
    <cellStyle name="Percent 9 2 2 4 3 2" xfId="16692" xr:uid="{8F540A35-D784-49D1-92B1-80109090EB64}"/>
    <cellStyle name="Percent 9 2 2 4 4" xfId="16693" xr:uid="{D00DE5D0-0575-4B52-B28E-AF16F3F5D983}"/>
    <cellStyle name="Percent 9 2 2 4 4 2" xfId="16694" xr:uid="{241B4ED3-C476-4A87-9DE1-CD527C9A0EC6}"/>
    <cellStyle name="Percent 9 2 2 4 5" xfId="16695" xr:uid="{30EAB365-33C6-40B4-9A06-5EDCC05CE2CB}"/>
    <cellStyle name="Percent 9 2 2 5" xfId="16696" xr:uid="{D2E2423F-15B8-4352-95F8-7632BD6BE1A4}"/>
    <cellStyle name="Percent 9 2 2 5 2" xfId="16697" xr:uid="{504B9DB2-C8D8-4720-988A-829BA804935C}"/>
    <cellStyle name="Percent 9 2 2 5 2 2" xfId="16698" xr:uid="{9270CACA-203F-4F52-9FF0-907A90DFBE3A}"/>
    <cellStyle name="Percent 9 2 2 5 3" xfId="16699" xr:uid="{90BEBDC8-E21E-4381-9711-8F44D026010F}"/>
    <cellStyle name="Percent 9 2 2 5 3 2" xfId="16700" xr:uid="{56EB5037-0627-4C01-A05A-654D8D4362A6}"/>
    <cellStyle name="Percent 9 2 2 5 4" xfId="16701" xr:uid="{5BE71572-1FCC-4EDB-B3C8-1EF1EF7875C9}"/>
    <cellStyle name="Percent 9 2 2 6" xfId="16702" xr:uid="{2742B796-2782-4862-8ED2-06BBF9D658A7}"/>
    <cellStyle name="Percent 9 2 2 6 2" xfId="16703" xr:uid="{3D61D033-2E5D-46D7-914E-03354B1234F2}"/>
    <cellStyle name="Percent 9 2 2 7" xfId="16704" xr:uid="{B528D4C9-DC63-4849-8762-9DA789D2AC59}"/>
    <cellStyle name="Percent 9 2 2 7 2" xfId="16705" xr:uid="{1A03E2BD-0CBD-48E9-A899-2D1B81460741}"/>
    <cellStyle name="Percent 9 2 2 8" xfId="16706" xr:uid="{21C6C67B-3E96-4197-BDD8-89407B77BD5B}"/>
    <cellStyle name="Percent 9 2 2 8 2" xfId="16707" xr:uid="{BE9CAB01-6F04-4F42-B830-BE67214B549C}"/>
    <cellStyle name="Percent 9 2 2 9" xfId="16708" xr:uid="{92414091-FD0B-4995-9E1F-75729DA915D5}"/>
    <cellStyle name="Percent 9 2 3" xfId="16709" xr:uid="{43CE4632-2016-4723-A15F-7D4CC43189BA}"/>
    <cellStyle name="Percent 9 2 3 2" xfId="16710" xr:uid="{BC450FFE-E7DA-4CC7-8763-03C404E6F6F9}"/>
    <cellStyle name="Percent 9 2 3 2 2" xfId="16711" xr:uid="{23C9DFED-6D29-4843-A4BE-A7F57C33B2BC}"/>
    <cellStyle name="Percent 9 2 3 3" xfId="16712" xr:uid="{D867DD30-7438-46C4-A1FE-E9E9EA7FB1E8}"/>
    <cellStyle name="Percent 9 2 3 3 2" xfId="16713" xr:uid="{4DE11254-331C-4C02-8082-EA503966D177}"/>
    <cellStyle name="Percent 9 2 3 4" xfId="16714" xr:uid="{F046301C-3F7D-4D75-B0FD-548D9DEB89F0}"/>
    <cellStyle name="Percent 9 2 3 5" xfId="16715" xr:uid="{99D4D572-9D37-4CDD-9D1D-30B1F3DD8C74}"/>
    <cellStyle name="Percent 9 2 4" xfId="16716" xr:uid="{134CDE0E-CE3E-4AEE-B6AA-47BBF49A3645}"/>
    <cellStyle name="Percent 9 2 4 2" xfId="16717" xr:uid="{E3B400B3-8A1A-4590-9184-B173167768B9}"/>
    <cellStyle name="Percent 9 2 4 2 2" xfId="16718" xr:uid="{FB0D0852-2952-40A0-A185-14DD6A6645FF}"/>
    <cellStyle name="Percent 9 2 4 3" xfId="16719" xr:uid="{E1022049-5639-468D-AFAA-33D2AD74552B}"/>
    <cellStyle name="Percent 9 2 4 3 2" xfId="16720" xr:uid="{6EC4ED62-50CB-4A66-960C-E247E943F3A5}"/>
    <cellStyle name="Percent 9 2 4 4" xfId="16721" xr:uid="{4870B97F-1602-4D60-B4C9-BB246E092AD7}"/>
    <cellStyle name="Percent 9 2 5" xfId="16722" xr:uid="{BCDE4F12-8AB8-47A8-9E0F-91CECE26CCC6}"/>
    <cellStyle name="Percent 9 2 5 2" xfId="16723" xr:uid="{7B70F8C0-3688-4DEF-8959-34C733CF77E0}"/>
    <cellStyle name="Percent 9 2 5 2 2" xfId="16724" xr:uid="{7994743B-5E7B-4687-91D6-43A336BBD775}"/>
    <cellStyle name="Percent 9 2 5 3" xfId="16725" xr:uid="{D31618A0-9BFF-420F-93A0-5C43A0D54545}"/>
    <cellStyle name="Percent 9 2 5 3 2" xfId="16726" xr:uid="{2F424437-CFF7-40CE-BAAF-CA6B2F20218E}"/>
    <cellStyle name="Percent 9 2 5 4" xfId="16727" xr:uid="{2FBB60F0-D1A6-42DA-94EE-4F92F497EE1B}"/>
    <cellStyle name="Percent 9 2 6" xfId="16728" xr:uid="{9539FC0C-F3A8-46A4-A07A-2CBD644CDA5E}"/>
    <cellStyle name="Percent 9 2 6 2" xfId="16729" xr:uid="{F4F1EE0D-57AB-4996-8614-C81613B055D1}"/>
    <cellStyle name="Percent 9 2 6 2 2" xfId="16730" xr:uid="{E6E69395-50DE-468B-8FD1-FC1D219D5584}"/>
    <cellStyle name="Percent 9 2 6 3" xfId="16731" xr:uid="{F2ABADAF-72C9-49E1-8F9B-24CFB0CAEE02}"/>
    <cellStyle name="Percent 9 2 6 3 2" xfId="16732" xr:uid="{D7303CB5-68BA-423A-ACDD-A1D9FA9F7D92}"/>
    <cellStyle name="Percent 9 2 6 4" xfId="16733" xr:uid="{36B71DC8-1B3B-49B2-A8A2-A2F6CFF621B6}"/>
    <cellStyle name="Percent 9 2 6 4 2" xfId="16734" xr:uid="{1A3E9CDC-EF6C-49EC-BFB1-6F58C3584E29}"/>
    <cellStyle name="Percent 9 2 6 5" xfId="16735" xr:uid="{E79D0BD4-9EEB-4516-A715-23CA039F7FC1}"/>
    <cellStyle name="Percent 9 2 7" xfId="16736" xr:uid="{B7729A8C-377D-421F-B534-996B9EA557E0}"/>
    <cellStyle name="Percent 9 2 7 2" xfId="16737" xr:uid="{EE9EA2E6-DC74-4F0B-AA62-63C07CCA9D49}"/>
    <cellStyle name="Percent 9 2 7 2 2" xfId="16738" xr:uid="{A16FC8C3-1778-4F3F-9113-5D482988F0B4}"/>
    <cellStyle name="Percent 9 2 7 3" xfId="16739" xr:uid="{C7F635D3-FDEF-48BB-9196-7EC012D2CCC4}"/>
    <cellStyle name="Percent 9 2 7 3 2" xfId="16740" xr:uid="{99D9C037-987F-499D-BDAD-595523B9FE1B}"/>
    <cellStyle name="Percent 9 2 7 4" xfId="16741" xr:uid="{91041172-4EB6-4585-8D23-905A1FF20F0A}"/>
    <cellStyle name="Percent 9 2 8" xfId="16742" xr:uid="{727F9AFF-2F3B-41C0-92A7-4DD40C1CD43C}"/>
    <cellStyle name="Percent 9 2 8 2" xfId="16743" xr:uid="{99098B59-DFC4-4013-A486-0CC9460B7E9D}"/>
    <cellStyle name="Percent 9 2 9" xfId="16744" xr:uid="{6F0C98DC-06CF-4EAE-86F1-44891A760E41}"/>
    <cellStyle name="Percent 9 2 9 2" xfId="16745" xr:uid="{4BF80B28-FFF0-4914-B908-1412ABE25347}"/>
    <cellStyle name="Percent 9 20" xfId="5979" xr:uid="{139E1A87-9796-4A1E-8F0A-193CC5BED6CF}"/>
    <cellStyle name="Percent 9 20 10" xfId="16747" xr:uid="{7C8F3570-6837-4A54-9C51-BC0C950BD551}"/>
    <cellStyle name="Percent 9 20 11" xfId="16748" xr:uid="{F06DBF1C-B721-425D-9A33-88C5FD76C378}"/>
    <cellStyle name="Percent 9 20 12" xfId="16746" xr:uid="{12C2179C-9F8A-4627-A310-7CD7A4915A21}"/>
    <cellStyle name="Percent 9 20 2" xfId="16749" xr:uid="{E81FE284-6A3E-4E6F-935E-3ED47D920553}"/>
    <cellStyle name="Percent 9 20 2 2" xfId="16750" xr:uid="{05E6B224-05DA-4240-B0BA-B4DCE982A6AD}"/>
    <cellStyle name="Percent 9 20 2 2 2" xfId="16751" xr:uid="{0B9B2B6C-37CC-41AF-9814-3CBDC2D620B3}"/>
    <cellStyle name="Percent 9 20 2 3" xfId="16752" xr:uid="{449352B5-FCE6-4360-9286-E3EE1E258FFA}"/>
    <cellStyle name="Percent 9 20 2 3 2" xfId="16753" xr:uid="{0496C8B9-7E8D-4156-AD8F-906BF54C0912}"/>
    <cellStyle name="Percent 9 20 2 4" xfId="16754" xr:uid="{09C8EBC7-8487-4FD0-9ECF-1CD1991644EE}"/>
    <cellStyle name="Percent 9 20 2 5" xfId="16755" xr:uid="{059DC0BB-03DC-4D2C-B855-D968C8893B5F}"/>
    <cellStyle name="Percent 9 20 3" xfId="16756" xr:uid="{ABDE2674-D626-4BE6-91BE-00747F1183C6}"/>
    <cellStyle name="Percent 9 20 3 2" xfId="16757" xr:uid="{85D26B80-1624-482C-8A52-2F0A44B90C97}"/>
    <cellStyle name="Percent 9 20 3 2 2" xfId="16758" xr:uid="{F20E4866-A34F-4A20-98A5-494156D2FBA4}"/>
    <cellStyle name="Percent 9 20 3 3" xfId="16759" xr:uid="{559444FB-898A-49F3-B8E9-5FC47151FCD6}"/>
    <cellStyle name="Percent 9 20 3 3 2" xfId="16760" xr:uid="{9F095D92-48ED-4AE5-A63F-06BCCC6629F8}"/>
    <cellStyle name="Percent 9 20 3 4" xfId="16761" xr:uid="{2802AF3C-889C-428C-936A-633920540537}"/>
    <cellStyle name="Percent 9 20 4" xfId="16762" xr:uid="{3B90B672-8204-4795-83A9-5A2A5735D94B}"/>
    <cellStyle name="Percent 9 20 4 2" xfId="16763" xr:uid="{9B201B28-1FFF-4CE8-812B-789FE230806D}"/>
    <cellStyle name="Percent 9 20 4 2 2" xfId="16764" xr:uid="{55FA20DC-217A-451A-9970-BA958A5DBF14}"/>
    <cellStyle name="Percent 9 20 4 3" xfId="16765" xr:uid="{F6023A34-CAE2-402B-9972-D18B2EC3B880}"/>
    <cellStyle name="Percent 9 20 4 3 2" xfId="16766" xr:uid="{D333CD1C-2A82-418D-9452-749B8770658A}"/>
    <cellStyle name="Percent 9 20 4 4" xfId="16767" xr:uid="{B9C91894-FDE8-4533-92ED-8856EAFFDC01}"/>
    <cellStyle name="Percent 9 20 5" xfId="16768" xr:uid="{4EDD3209-1B70-4DB5-A7FB-FBDEF5127282}"/>
    <cellStyle name="Percent 9 20 5 2" xfId="16769" xr:uid="{E97A9A59-5A45-4B0E-8D9F-66DAD27765B9}"/>
    <cellStyle name="Percent 9 20 5 2 2" xfId="16770" xr:uid="{806D2564-99C3-4D7B-A79D-D1BDC81043B8}"/>
    <cellStyle name="Percent 9 20 5 3" xfId="16771" xr:uid="{A6BB5D75-AF15-4ED0-B922-ED6CDBFC84F9}"/>
    <cellStyle name="Percent 9 20 5 3 2" xfId="16772" xr:uid="{423E49AC-E4DB-4279-AA87-64C153291657}"/>
    <cellStyle name="Percent 9 20 5 4" xfId="16773" xr:uid="{A9A3A875-42EF-4963-A459-A5752EB04BFD}"/>
    <cellStyle name="Percent 9 20 5 4 2" xfId="16774" xr:uid="{B56C0C59-A694-4638-B23E-52464277404A}"/>
    <cellStyle name="Percent 9 20 5 5" xfId="16775" xr:uid="{12D2B238-3A6B-4E53-9975-1CE72F47EACC}"/>
    <cellStyle name="Percent 9 20 6" xfId="16776" xr:uid="{7D9FF396-FD94-42E3-9ABA-529236C285A9}"/>
    <cellStyle name="Percent 9 20 6 2" xfId="16777" xr:uid="{241198FF-FFED-4839-842F-E6E3611AA314}"/>
    <cellStyle name="Percent 9 20 6 2 2" xfId="16778" xr:uid="{67666AEA-18FB-484E-BA06-4D5C31536ADE}"/>
    <cellStyle name="Percent 9 20 6 3" xfId="16779" xr:uid="{A6E7CFB4-0789-4FC4-8CBA-61800F40FEBE}"/>
    <cellStyle name="Percent 9 20 6 3 2" xfId="16780" xr:uid="{8E31F557-52DF-4E00-B9C6-4FB85D8CF438}"/>
    <cellStyle name="Percent 9 20 6 4" xfId="16781" xr:uid="{BE37944C-C82E-4A83-A49F-DFB9413C75F8}"/>
    <cellStyle name="Percent 9 20 7" xfId="16782" xr:uid="{00674A40-687D-43F2-85B5-16AF1F42613E}"/>
    <cellStyle name="Percent 9 20 7 2" xfId="16783" xr:uid="{095FE2EE-F6B8-44AF-BC5F-47A9398EE111}"/>
    <cellStyle name="Percent 9 20 8" xfId="16784" xr:uid="{88B0E681-34E8-4C7C-9E0C-42B7EC0C37B3}"/>
    <cellStyle name="Percent 9 20 8 2" xfId="16785" xr:uid="{98E92C07-ABC6-4E70-9E71-AF71C86550BC}"/>
    <cellStyle name="Percent 9 20 9" xfId="16786" xr:uid="{F873A2E3-0EB4-411C-9761-47DCC9FFB619}"/>
    <cellStyle name="Percent 9 20 9 2" xfId="16787" xr:uid="{50664287-52B8-43FC-8CBA-F59BDAAD0423}"/>
    <cellStyle name="Percent 9 21" xfId="7736" xr:uid="{01C6CCF8-2B45-4AD0-8D54-CA6E4A3BFF67}"/>
    <cellStyle name="Percent 9 21 2" xfId="16789" xr:uid="{D26B26D4-93B1-44AF-834C-CE9F50F3EEF4}"/>
    <cellStyle name="Percent 9 21 2 2" xfId="16790" xr:uid="{46366267-F4F5-4AE8-80CE-F45AD8FADB05}"/>
    <cellStyle name="Percent 9 21 3" xfId="16791" xr:uid="{F68C7B34-49E0-4779-8058-0451B0107A20}"/>
    <cellStyle name="Percent 9 21 3 2" xfId="16792" xr:uid="{E48AF21A-9FF6-42AA-AD93-1E8E5A6BCE80}"/>
    <cellStyle name="Percent 9 21 4" xfId="16793" xr:uid="{0F800776-2A46-4FD6-9EBC-97A92D7670EA}"/>
    <cellStyle name="Percent 9 21 5" xfId="16788" xr:uid="{23C9BE83-5D9F-4C20-9696-ED1C73767451}"/>
    <cellStyle name="Percent 9 22" xfId="16794" xr:uid="{359E3D58-45CB-4F55-972C-2D57A514E346}"/>
    <cellStyle name="Percent 9 22 2" xfId="16795" xr:uid="{9E4559FE-1B55-424D-B4CE-07A52F0424D5}"/>
    <cellStyle name="Percent 9 22 2 2" xfId="16796" xr:uid="{F613EB2E-A873-4C85-833D-299EBC911609}"/>
    <cellStyle name="Percent 9 22 3" xfId="16797" xr:uid="{46C1C599-8767-44DB-9C0D-59D4E757AF0A}"/>
    <cellStyle name="Percent 9 22 3 2" xfId="16798" xr:uid="{88539CF7-C07E-4C88-B215-B991833D3DD4}"/>
    <cellStyle name="Percent 9 22 4" xfId="16799" xr:uid="{7A68365C-9D09-488A-A708-3261B88F1957}"/>
    <cellStyle name="Percent 9 23" xfId="16800" xr:uid="{9DB902D3-1123-47BA-A310-10B964BC6E91}"/>
    <cellStyle name="Percent 9 23 2" xfId="16801" xr:uid="{DAEF6857-66D1-416F-B4A0-E29CDF80AEC3}"/>
    <cellStyle name="Percent 9 23 2 2" xfId="16802" xr:uid="{13928519-A35E-49DC-B8DC-D086AB54C4C1}"/>
    <cellStyle name="Percent 9 23 3" xfId="16803" xr:uid="{D188DFB6-9F1B-443A-8222-DD6A5A82C643}"/>
    <cellStyle name="Percent 9 23 3 2" xfId="16804" xr:uid="{927C8AF0-8BAA-4798-8B0F-9C7F9E9EE61B}"/>
    <cellStyle name="Percent 9 23 4" xfId="16805" xr:uid="{1E902329-66C7-4B5A-98B4-325F99953B79}"/>
    <cellStyle name="Percent 9 23 4 2" xfId="16806" xr:uid="{37559950-09B7-4200-BA04-F7FEE2641379}"/>
    <cellStyle name="Percent 9 23 5" xfId="16807" xr:uid="{6DEB6984-841B-41E7-9F10-DA100FDC8EB0}"/>
    <cellStyle name="Percent 9 24" xfId="16808" xr:uid="{09E34AA7-0392-4E66-AC94-9372AB72DE19}"/>
    <cellStyle name="Percent 9 24 2" xfId="16809" xr:uid="{18F272DA-353E-459E-9BD2-D3044396AA37}"/>
    <cellStyle name="Percent 9 24 2 2" xfId="16810" xr:uid="{733FE74D-D53E-4935-AFA0-3A0D88C97DFF}"/>
    <cellStyle name="Percent 9 24 3" xfId="16811" xr:uid="{A2C0B352-4A5B-450E-9DD3-D31C435F2F02}"/>
    <cellStyle name="Percent 9 24 3 2" xfId="16812" xr:uid="{051FDAB8-FC96-472D-9AAB-2DCFCEC2A6E2}"/>
    <cellStyle name="Percent 9 24 4" xfId="16813" xr:uid="{4A46E7A6-4EA1-49C2-9760-78EA2708FBF0}"/>
    <cellStyle name="Percent 9 25" xfId="16814" xr:uid="{C662BF06-45BB-4586-B235-6A94C3CA4F38}"/>
    <cellStyle name="Percent 9 25 2" xfId="16815" xr:uid="{B77ADA92-5448-46B0-931D-2632D69A6CEB}"/>
    <cellStyle name="Percent 9 26" xfId="16816" xr:uid="{959AA971-B83A-4415-8461-7BCB662C4D27}"/>
    <cellStyle name="Percent 9 26 2" xfId="16817" xr:uid="{9764AD5F-FE0B-4DB5-A167-C6BEBB28BD6C}"/>
    <cellStyle name="Percent 9 27" xfId="16818" xr:uid="{C4846AB1-7A38-4AB6-AFB7-1FBF5A2D67A3}"/>
    <cellStyle name="Percent 9 27 2" xfId="16819" xr:uid="{31415CE0-9933-4A7A-9EA4-D4CA0D127DF5}"/>
    <cellStyle name="Percent 9 28" xfId="16820" xr:uid="{7782CCEF-3CB1-4511-9798-EA320FB50C86}"/>
    <cellStyle name="Percent 9 29" xfId="16821" xr:uid="{6F239575-254E-45B9-B3E1-3C722F99EFD8}"/>
    <cellStyle name="Percent 9 3" xfId="5980" xr:uid="{930C01DD-5552-432C-B9F4-B9E7F0C26206}"/>
    <cellStyle name="Percent 9 3 10" xfId="16823" xr:uid="{8CFFBDD3-62C1-4BF3-9611-91FD12FA91BD}"/>
    <cellStyle name="Percent 9 3 10 2" xfId="16824" xr:uid="{D7AC64C2-2FBE-48A8-A404-3C6E7748B27E}"/>
    <cellStyle name="Percent 9 3 11" xfId="16825" xr:uid="{AD44937F-E423-4459-A49B-1A34F8807262}"/>
    <cellStyle name="Percent 9 3 12" xfId="16826" xr:uid="{5A6F0E49-3005-4590-B6D9-0DBBA4A2231D}"/>
    <cellStyle name="Percent 9 3 13" xfId="16822" xr:uid="{662F2CAB-A629-4349-923E-B15D689C973C}"/>
    <cellStyle name="Percent 9 3 2" xfId="7738" xr:uid="{45283B85-7F1B-4AD2-A997-5EDF5DCF3DE5}"/>
    <cellStyle name="Percent 9 3 2 10" xfId="16828" xr:uid="{4887718F-0560-40CE-B58E-E06EB138B978}"/>
    <cellStyle name="Percent 9 3 2 11" xfId="16827" xr:uid="{632A75F4-E9AC-4A06-84D3-DEDC46C6C3C3}"/>
    <cellStyle name="Percent 9 3 2 2" xfId="16829" xr:uid="{CBFFA1E2-FEC0-4111-B47D-E4D66716285C}"/>
    <cellStyle name="Percent 9 3 2 2 2" xfId="16830" xr:uid="{22772799-D014-4711-983A-ABEE9177A63E}"/>
    <cellStyle name="Percent 9 3 2 2 2 2" xfId="16831" xr:uid="{47A09FBD-7F4C-483F-890E-19F0AF5E43A3}"/>
    <cellStyle name="Percent 9 3 2 2 3" xfId="16832" xr:uid="{9E054679-EE9A-4C1F-8E51-C109932A644B}"/>
    <cellStyle name="Percent 9 3 2 2 3 2" xfId="16833" xr:uid="{B5D494C4-0677-49B1-9422-275BCAFD727F}"/>
    <cellStyle name="Percent 9 3 2 2 4" xfId="16834" xr:uid="{06C2E187-D74D-4113-B1C6-6B96223EC63D}"/>
    <cellStyle name="Percent 9 3 2 3" xfId="16835" xr:uid="{D024DF8B-82A1-43C2-9B87-F586D75361DF}"/>
    <cellStyle name="Percent 9 3 2 3 2" xfId="16836" xr:uid="{395DF4FE-5F83-4B22-9F0D-C1998F2343EF}"/>
    <cellStyle name="Percent 9 3 2 3 2 2" xfId="16837" xr:uid="{FD8F8ED4-974A-4BE6-9FEE-DB1799C0161E}"/>
    <cellStyle name="Percent 9 3 2 3 3" xfId="16838" xr:uid="{0E31056D-7CD8-4A1B-B565-A6DF03CA286B}"/>
    <cellStyle name="Percent 9 3 2 3 3 2" xfId="16839" xr:uid="{AA494FF1-1C14-4276-A63B-ADF326E28E82}"/>
    <cellStyle name="Percent 9 3 2 3 4" xfId="16840" xr:uid="{078D9FEA-CB3B-4882-9DC9-2E3A24AD64AD}"/>
    <cellStyle name="Percent 9 3 2 4" xfId="16841" xr:uid="{DC112954-DC2C-4EFB-B0B6-10C560D34B24}"/>
    <cellStyle name="Percent 9 3 2 4 2" xfId="16842" xr:uid="{500C9D10-486D-4301-B075-BF51F900E8B9}"/>
    <cellStyle name="Percent 9 3 2 4 2 2" xfId="16843" xr:uid="{7896D822-B8D8-41D4-9844-00B376C5E943}"/>
    <cellStyle name="Percent 9 3 2 4 3" xfId="16844" xr:uid="{C5C66618-82DD-458E-AB5F-C20139C1E6E0}"/>
    <cellStyle name="Percent 9 3 2 4 3 2" xfId="16845" xr:uid="{8287DE84-91E7-460D-8F15-8FF10BC2ABCE}"/>
    <cellStyle name="Percent 9 3 2 4 4" xfId="16846" xr:uid="{45422D9F-CB4F-4AC5-B4EA-D697F29730F8}"/>
    <cellStyle name="Percent 9 3 2 4 4 2" xfId="16847" xr:uid="{D989E2D9-F297-47A6-92BF-52DF48E1B79E}"/>
    <cellStyle name="Percent 9 3 2 4 5" xfId="16848" xr:uid="{A59CA96E-5F74-47BA-B99F-83F489AC8734}"/>
    <cellStyle name="Percent 9 3 2 5" xfId="16849" xr:uid="{C5A39DBD-CADE-4B4A-B416-F23814018B46}"/>
    <cellStyle name="Percent 9 3 2 5 2" xfId="16850" xr:uid="{A228D908-67AD-4B06-8735-3A16A252AA2E}"/>
    <cellStyle name="Percent 9 3 2 5 2 2" xfId="16851" xr:uid="{D232C0E5-4F77-4EF3-8517-08BDBAD0AFE6}"/>
    <cellStyle name="Percent 9 3 2 5 3" xfId="16852" xr:uid="{647C6777-3109-4EF0-8617-4575233F525F}"/>
    <cellStyle name="Percent 9 3 2 5 3 2" xfId="16853" xr:uid="{B0CC223B-2634-499E-97CF-33293301FEA3}"/>
    <cellStyle name="Percent 9 3 2 5 4" xfId="16854" xr:uid="{0A1E5169-7933-4B06-8AA9-3542738E8508}"/>
    <cellStyle name="Percent 9 3 2 6" xfId="16855" xr:uid="{36DFE839-53F3-46D6-A7AB-C4917ACD6F3C}"/>
    <cellStyle name="Percent 9 3 2 6 2" xfId="16856" xr:uid="{19F29197-6742-4FFE-B85F-91F718D398B1}"/>
    <cellStyle name="Percent 9 3 2 7" xfId="16857" xr:uid="{AF35AE0B-A6D4-41A9-AD07-0182D664F62B}"/>
    <cellStyle name="Percent 9 3 2 7 2" xfId="16858" xr:uid="{55A310BC-6FE1-422E-9B0B-F30B00CA347D}"/>
    <cellStyle name="Percent 9 3 2 8" xfId="16859" xr:uid="{82F9A30A-EB93-458D-9741-AFC2C96959D4}"/>
    <cellStyle name="Percent 9 3 2 8 2" xfId="16860" xr:uid="{A5F76ABE-F345-4253-A2FF-6FB6BE9182B8}"/>
    <cellStyle name="Percent 9 3 2 9" xfId="16861" xr:uid="{B651A05A-C59F-4758-BEAD-C8BF4412A01A}"/>
    <cellStyle name="Percent 9 3 3" xfId="16862" xr:uid="{7B73E303-BF8F-4C9E-A093-3F83DF74EAB4}"/>
    <cellStyle name="Percent 9 3 3 2" xfId="16863" xr:uid="{61C96E3A-4D40-4550-95AA-33E43A1232AC}"/>
    <cellStyle name="Percent 9 3 3 2 2" xfId="16864" xr:uid="{369E961F-C595-4F70-9B67-74C312A6C5E7}"/>
    <cellStyle name="Percent 9 3 3 3" xfId="16865" xr:uid="{4F4BCC9B-2A72-476C-A2D4-95374BF7461E}"/>
    <cellStyle name="Percent 9 3 3 3 2" xfId="16866" xr:uid="{1B615A6A-387A-4F9C-9CF7-03F5BDA6F755}"/>
    <cellStyle name="Percent 9 3 3 4" xfId="16867" xr:uid="{7C918B16-BA9A-4337-8540-DFBE387E66BC}"/>
    <cellStyle name="Percent 9 3 3 5" xfId="16868" xr:uid="{A26BEA3A-F202-401F-8D96-44140EE0963E}"/>
    <cellStyle name="Percent 9 3 4" xfId="16869" xr:uid="{6F6E2A04-9908-4884-B039-8783AC2019E1}"/>
    <cellStyle name="Percent 9 3 4 2" xfId="16870" xr:uid="{1C1D95EF-C5C4-4DF7-A332-CCD6FA6DB24C}"/>
    <cellStyle name="Percent 9 3 4 2 2" xfId="16871" xr:uid="{13852C8E-A14E-40AD-9DC5-3AF73B3010A7}"/>
    <cellStyle name="Percent 9 3 4 3" xfId="16872" xr:uid="{67BA65EA-B436-45EF-AC2F-FB6F249C0EB1}"/>
    <cellStyle name="Percent 9 3 4 3 2" xfId="16873" xr:uid="{7947EA44-A879-4EE3-BE13-9B5931E8E245}"/>
    <cellStyle name="Percent 9 3 4 4" xfId="16874" xr:uid="{9B06F32A-E6B4-4A51-8302-FAA5A3980496}"/>
    <cellStyle name="Percent 9 3 5" xfId="16875" xr:uid="{55284ABA-8D34-4713-AA04-3A3F81F51743}"/>
    <cellStyle name="Percent 9 3 5 2" xfId="16876" xr:uid="{01F7E9EF-40E5-4B99-8AE5-87F90AE8D14F}"/>
    <cellStyle name="Percent 9 3 5 2 2" xfId="16877" xr:uid="{5C19E593-18A3-49D9-B781-3C4402E3C96D}"/>
    <cellStyle name="Percent 9 3 5 3" xfId="16878" xr:uid="{9AD68E2B-55B6-4845-BF70-B1D27939E8A2}"/>
    <cellStyle name="Percent 9 3 5 3 2" xfId="16879" xr:uid="{798CEA56-7989-410A-A552-49A524EA3577}"/>
    <cellStyle name="Percent 9 3 5 4" xfId="16880" xr:uid="{DA735419-0A83-4F0F-AD60-DF9F6212B95E}"/>
    <cellStyle name="Percent 9 3 6" xfId="16881" xr:uid="{7646A12D-828E-4407-9DAC-D4192517E9B8}"/>
    <cellStyle name="Percent 9 3 6 2" xfId="16882" xr:uid="{6F14A436-7F12-43B2-89B4-172D8CA7A0B3}"/>
    <cellStyle name="Percent 9 3 6 2 2" xfId="16883" xr:uid="{4B7AD107-5584-4067-95EC-579AE8883661}"/>
    <cellStyle name="Percent 9 3 6 3" xfId="16884" xr:uid="{F7F367D6-800D-43AE-B006-329A4F6BBE0C}"/>
    <cellStyle name="Percent 9 3 6 3 2" xfId="16885" xr:uid="{66AADE09-F73C-4FE5-B3F4-B28A152432E6}"/>
    <cellStyle name="Percent 9 3 6 4" xfId="16886" xr:uid="{F1F9E18C-0312-4D8F-A24C-73D9CCE9D3AD}"/>
    <cellStyle name="Percent 9 3 6 4 2" xfId="16887" xr:uid="{A3D7037D-E8CA-4365-9C1F-520D6AD08801}"/>
    <cellStyle name="Percent 9 3 6 5" xfId="16888" xr:uid="{84C59C6B-6B4B-4DC7-AFDC-A1BB4B56468A}"/>
    <cellStyle name="Percent 9 3 7" xfId="16889" xr:uid="{4457A021-01E9-435C-AD4C-01B78FCC4A7B}"/>
    <cellStyle name="Percent 9 3 7 2" xfId="16890" xr:uid="{CAE84DE0-50BC-4614-AABD-4531B7F455B4}"/>
    <cellStyle name="Percent 9 3 7 2 2" xfId="16891" xr:uid="{838F9315-8AFC-409C-B6F8-81F3AC8B9853}"/>
    <cellStyle name="Percent 9 3 7 3" xfId="16892" xr:uid="{62A9879E-1A65-4E70-B0E9-EAAC39D74F77}"/>
    <cellStyle name="Percent 9 3 7 3 2" xfId="16893" xr:uid="{D7DCA074-FDE8-48BE-B2C3-B71F58200CF4}"/>
    <cellStyle name="Percent 9 3 7 4" xfId="16894" xr:uid="{83648BEA-2CBD-4A81-ACFB-1A5CB9CE485F}"/>
    <cellStyle name="Percent 9 3 8" xfId="16895" xr:uid="{A0237499-5655-41BB-A815-59D60217E38E}"/>
    <cellStyle name="Percent 9 3 8 2" xfId="16896" xr:uid="{1E5CB35E-2C98-4D90-810F-4B3203139F9A}"/>
    <cellStyle name="Percent 9 3 9" xfId="16897" xr:uid="{E24E8EDE-22B3-433C-9DE8-116EF6BB1F29}"/>
    <cellStyle name="Percent 9 3 9 2" xfId="16898" xr:uid="{A598DD7A-0F0B-43C8-B8AE-631F147DE791}"/>
    <cellStyle name="Percent 9 30" xfId="16248" xr:uid="{DF3C598D-6B7B-4FE6-8EA5-2C3807B6974E}"/>
    <cellStyle name="Percent 9 4" xfId="5981" xr:uid="{348E72CC-0C1E-401D-B49A-11040CE5CEBD}"/>
    <cellStyle name="Percent 9 4 10" xfId="16900" xr:uid="{F08A20EF-CA27-4777-8AE3-41C3EBB53BBB}"/>
    <cellStyle name="Percent 9 4 10 2" xfId="16901" xr:uid="{0D54BE4D-2A78-4E7D-8A4E-8E8494D97315}"/>
    <cellStyle name="Percent 9 4 11" xfId="16902" xr:uid="{02AB4EB5-70F7-49A4-A9D2-D58DF3EC0CAB}"/>
    <cellStyle name="Percent 9 4 12" xfId="16903" xr:uid="{E7AF7AB1-24D5-4583-A735-123CD444C2DB}"/>
    <cellStyle name="Percent 9 4 13" xfId="16899" xr:uid="{4F667CC4-2E93-4839-A7A0-F466FA449711}"/>
    <cellStyle name="Percent 9 4 2" xfId="7739" xr:uid="{51FC0805-B0AD-4A7E-BC80-592479E73B9E}"/>
    <cellStyle name="Percent 9 4 2 10" xfId="16905" xr:uid="{8D43A034-EC1A-40FD-B8F5-9603330C1B94}"/>
    <cellStyle name="Percent 9 4 2 11" xfId="16904" xr:uid="{0F1498CD-762D-46D8-B271-E20322B3E283}"/>
    <cellStyle name="Percent 9 4 2 2" xfId="16906" xr:uid="{437E1C25-273B-479B-8229-DE37C833AEEF}"/>
    <cellStyle name="Percent 9 4 2 2 2" xfId="16907" xr:uid="{76509B2B-A57B-4482-843B-1833DE25BE13}"/>
    <cellStyle name="Percent 9 4 2 2 2 2" xfId="16908" xr:uid="{933582CA-DDA2-49E1-9336-5A2C003FA1B7}"/>
    <cellStyle name="Percent 9 4 2 2 3" xfId="16909" xr:uid="{FC5ED9E0-2BC2-4C08-A24E-3BBEFE54CA67}"/>
    <cellStyle name="Percent 9 4 2 2 3 2" xfId="16910" xr:uid="{6A931D59-5DD8-4E7C-9C17-142F008CDE76}"/>
    <cellStyle name="Percent 9 4 2 2 4" xfId="16911" xr:uid="{1AA2801C-C667-4FA2-ACA1-9DD60CC188E9}"/>
    <cellStyle name="Percent 9 4 2 3" xfId="16912" xr:uid="{48A45FDC-8B69-4233-9438-A853B606815B}"/>
    <cellStyle name="Percent 9 4 2 3 2" xfId="16913" xr:uid="{C0AA42E2-98E7-4863-9B98-8C1D759C78E0}"/>
    <cellStyle name="Percent 9 4 2 3 2 2" xfId="16914" xr:uid="{2D2D9A23-9260-4152-99E3-A5C89296B69E}"/>
    <cellStyle name="Percent 9 4 2 3 3" xfId="16915" xr:uid="{8E60AD80-41E5-48DE-A8B1-FED17BF25342}"/>
    <cellStyle name="Percent 9 4 2 3 3 2" xfId="16916" xr:uid="{75385E93-B53E-48CA-9973-1023C63CA228}"/>
    <cellStyle name="Percent 9 4 2 3 4" xfId="16917" xr:uid="{AE9F3513-BEB4-4A50-9EFF-3492D91F4574}"/>
    <cellStyle name="Percent 9 4 2 4" xfId="16918" xr:uid="{A80F805A-B117-4F58-8EF2-C90C1F9A521A}"/>
    <cellStyle name="Percent 9 4 2 4 2" xfId="16919" xr:uid="{BF0279CB-B032-4D7E-8379-60A024AEA2F1}"/>
    <cellStyle name="Percent 9 4 2 4 2 2" xfId="16920" xr:uid="{4D6B9C9C-616A-4E18-B5CC-BBCAF54C5C6C}"/>
    <cellStyle name="Percent 9 4 2 4 3" xfId="16921" xr:uid="{14DCE8C1-7DD1-453C-9BB4-5B53734D47C0}"/>
    <cellStyle name="Percent 9 4 2 4 3 2" xfId="16922" xr:uid="{EFC18D39-AF31-4D30-B0D2-1BCA881ACA78}"/>
    <cellStyle name="Percent 9 4 2 4 4" xfId="16923" xr:uid="{57EC4765-73F7-4A05-83FF-61006D91C7D6}"/>
    <cellStyle name="Percent 9 4 2 4 4 2" xfId="16924" xr:uid="{EAAA3748-EBA6-432C-9CA8-5EFADA717ECF}"/>
    <cellStyle name="Percent 9 4 2 4 5" xfId="16925" xr:uid="{230FD5B2-C563-42CB-9612-D24F485CB15A}"/>
    <cellStyle name="Percent 9 4 2 5" xfId="16926" xr:uid="{90454B1D-AFFC-40BB-BC7B-FD4B7DDECE62}"/>
    <cellStyle name="Percent 9 4 2 5 2" xfId="16927" xr:uid="{A8291265-269E-4908-97A6-4D800140A4CE}"/>
    <cellStyle name="Percent 9 4 2 5 2 2" xfId="16928" xr:uid="{AD2512F1-4C74-4A88-98CF-95EB007EF8BB}"/>
    <cellStyle name="Percent 9 4 2 5 3" xfId="16929" xr:uid="{6596F735-530F-4318-9FB9-D86549CCE78A}"/>
    <cellStyle name="Percent 9 4 2 5 3 2" xfId="16930" xr:uid="{8FA43B7D-633B-4776-A115-621FB416F2E6}"/>
    <cellStyle name="Percent 9 4 2 5 4" xfId="16931" xr:uid="{88A25743-03CB-46D1-8C94-A87C68A9C2F1}"/>
    <cellStyle name="Percent 9 4 2 6" xfId="16932" xr:uid="{88736A56-4CC1-49FE-86D4-02581C29A7F4}"/>
    <cellStyle name="Percent 9 4 2 6 2" xfId="16933" xr:uid="{8D674490-74AC-485F-BB72-93024E8A90B3}"/>
    <cellStyle name="Percent 9 4 2 7" xfId="16934" xr:uid="{9987DA30-67BB-4ACC-AFA9-3BAF85322B3A}"/>
    <cellStyle name="Percent 9 4 2 7 2" xfId="16935" xr:uid="{EE14ADA3-31C4-4AF1-9A94-EC87A5F87E53}"/>
    <cellStyle name="Percent 9 4 2 8" xfId="16936" xr:uid="{D04292BC-F23C-42EA-9E2A-3C965F5D1855}"/>
    <cellStyle name="Percent 9 4 2 8 2" xfId="16937" xr:uid="{D31A7D28-3DBD-44D9-A3C8-D7B3D2839D9E}"/>
    <cellStyle name="Percent 9 4 2 9" xfId="16938" xr:uid="{54F64D57-0A53-4488-81B2-016798B2388D}"/>
    <cellStyle name="Percent 9 4 3" xfId="16939" xr:uid="{EFF275D8-BA7A-44F4-84D7-6CA07719CE63}"/>
    <cellStyle name="Percent 9 4 3 2" xfId="16940" xr:uid="{D1B2501B-5602-4C5A-B58B-D47FF90288EB}"/>
    <cellStyle name="Percent 9 4 3 2 2" xfId="16941" xr:uid="{107D6539-A44E-4214-BAB2-E6551B433879}"/>
    <cellStyle name="Percent 9 4 3 3" xfId="16942" xr:uid="{3D0EFF65-AF32-4BF0-9678-BB1CAC4CF301}"/>
    <cellStyle name="Percent 9 4 3 3 2" xfId="16943" xr:uid="{075B4E76-B832-4230-80EF-3BE739E7D5CB}"/>
    <cellStyle name="Percent 9 4 3 4" xfId="16944" xr:uid="{96AB32AD-40E4-4E17-8545-5437F65F3FB6}"/>
    <cellStyle name="Percent 9 4 3 5" xfId="16945" xr:uid="{9962C980-DAA8-4B84-84AB-29EF8C3BC6C1}"/>
    <cellStyle name="Percent 9 4 4" xfId="16946" xr:uid="{7E278B8E-A8C3-42CF-B7FC-57E4B6DF4173}"/>
    <cellStyle name="Percent 9 4 4 2" xfId="16947" xr:uid="{4243E632-899E-4E51-A57D-FB79D6CE1B20}"/>
    <cellStyle name="Percent 9 4 4 2 2" xfId="16948" xr:uid="{BBC9AA7D-7CFF-4207-9498-100C975EC464}"/>
    <cellStyle name="Percent 9 4 4 3" xfId="16949" xr:uid="{430871F7-1BD5-4E7F-B5EF-6078CA8AFB2A}"/>
    <cellStyle name="Percent 9 4 4 3 2" xfId="16950" xr:uid="{08ACF0D4-664C-4F9D-BD97-DBD68049C06A}"/>
    <cellStyle name="Percent 9 4 4 4" xfId="16951" xr:uid="{F8CC343B-44F0-489A-88F4-9B969270B4AE}"/>
    <cellStyle name="Percent 9 4 5" xfId="16952" xr:uid="{739E1648-AAB8-4776-ABB0-BDD78308E4A2}"/>
    <cellStyle name="Percent 9 4 5 2" xfId="16953" xr:uid="{617ABF1F-CBE3-4336-8F64-C703F3E98ABF}"/>
    <cellStyle name="Percent 9 4 5 2 2" xfId="16954" xr:uid="{DE078F4E-457C-4E63-BC24-9DA4388D4707}"/>
    <cellStyle name="Percent 9 4 5 3" xfId="16955" xr:uid="{29B63F1E-79BF-4C9A-957D-7659AB5A0449}"/>
    <cellStyle name="Percent 9 4 5 3 2" xfId="16956" xr:uid="{1B4E80F3-FB48-4C29-89A7-298859871955}"/>
    <cellStyle name="Percent 9 4 5 4" xfId="16957" xr:uid="{B87DE4A8-4239-4840-B983-131986742D30}"/>
    <cellStyle name="Percent 9 4 6" xfId="16958" xr:uid="{1D49679E-A6E2-4539-A86F-57FE5B134E96}"/>
    <cellStyle name="Percent 9 4 6 2" xfId="16959" xr:uid="{6A85241E-51E1-414F-8ECF-042FE7CF9C5B}"/>
    <cellStyle name="Percent 9 4 6 2 2" xfId="16960" xr:uid="{007455C0-D613-4AC9-8ED2-6398215DE202}"/>
    <cellStyle name="Percent 9 4 6 3" xfId="16961" xr:uid="{FED9080D-23A8-46FE-B24E-CCA3AAF259F7}"/>
    <cellStyle name="Percent 9 4 6 3 2" xfId="16962" xr:uid="{D024CB78-7520-4A78-9D35-F6A5BEC3A282}"/>
    <cellStyle name="Percent 9 4 6 4" xfId="16963" xr:uid="{94119FC1-5C12-4176-BC90-D9CDB7D831E1}"/>
    <cellStyle name="Percent 9 4 6 4 2" xfId="16964" xr:uid="{55A2275A-3C9D-4340-8D32-07B4FAB553FD}"/>
    <cellStyle name="Percent 9 4 6 5" xfId="16965" xr:uid="{C732EABD-186C-4B40-8E4B-8FE9D7F5FF4D}"/>
    <cellStyle name="Percent 9 4 7" xfId="16966" xr:uid="{F068CE9A-F1A2-49D2-84F4-38CFA15E0BCD}"/>
    <cellStyle name="Percent 9 4 7 2" xfId="16967" xr:uid="{A4DDA720-EE0F-430E-8416-7D97D9610125}"/>
    <cellStyle name="Percent 9 4 7 2 2" xfId="16968" xr:uid="{6FA01B11-5E4D-460A-A4D5-7709F9851137}"/>
    <cellStyle name="Percent 9 4 7 3" xfId="16969" xr:uid="{B2BE1C67-3BA0-4262-A1CC-1DE0208FE038}"/>
    <cellStyle name="Percent 9 4 7 3 2" xfId="16970" xr:uid="{6D17A128-1006-43CE-9CEE-4BC8D193D910}"/>
    <cellStyle name="Percent 9 4 7 4" xfId="16971" xr:uid="{E9806C13-8AF4-4923-A0C0-A09FB6B31996}"/>
    <cellStyle name="Percent 9 4 8" xfId="16972" xr:uid="{F9E77DCA-4E41-40A9-A248-071A82D33EFF}"/>
    <cellStyle name="Percent 9 4 8 2" xfId="16973" xr:uid="{1C1E6916-A083-4AD6-B01A-6DF5F6E7BCBE}"/>
    <cellStyle name="Percent 9 4 9" xfId="16974" xr:uid="{C5385D22-7527-4CF8-B624-FD1EFB049858}"/>
    <cellStyle name="Percent 9 4 9 2" xfId="16975" xr:uid="{B3EC5908-981C-4AD2-A42B-92AE53CF9A08}"/>
    <cellStyle name="Percent 9 5" xfId="5982" xr:uid="{BDB36D4E-99C2-46E7-ACEB-820FA6E273D6}"/>
    <cellStyle name="Percent 9 5 10" xfId="16977" xr:uid="{A72B8007-6513-4DF1-9FDD-29AE09433BA8}"/>
    <cellStyle name="Percent 9 5 10 2" xfId="16978" xr:uid="{C2C5C6EC-5E72-4E73-B559-F137C216DD91}"/>
    <cellStyle name="Percent 9 5 11" xfId="16979" xr:uid="{C1EEB80F-23E2-416E-981D-856FF9C9F608}"/>
    <cellStyle name="Percent 9 5 12" xfId="16980" xr:uid="{B6AA44F6-CBCB-4602-924F-B1CD4354FEEB}"/>
    <cellStyle name="Percent 9 5 13" xfId="16976" xr:uid="{D40961FE-5F0A-45D4-AF61-A4B26F6E1C8A}"/>
    <cellStyle name="Percent 9 5 2" xfId="7740" xr:uid="{204F29EC-84B9-418A-AA58-DD105DE23CE2}"/>
    <cellStyle name="Percent 9 5 2 10" xfId="16982" xr:uid="{B7E82B44-20FD-4135-89E1-7F8C86C10880}"/>
    <cellStyle name="Percent 9 5 2 11" xfId="16981" xr:uid="{D21ED7BC-224E-4EBA-82E4-7D4A0F1AFA07}"/>
    <cellStyle name="Percent 9 5 2 2" xfId="16983" xr:uid="{054F74C9-5B9F-4513-8795-ABBE3653EC77}"/>
    <cellStyle name="Percent 9 5 2 2 2" xfId="16984" xr:uid="{507980C9-C639-4AF3-B72B-DE6CFEACC330}"/>
    <cellStyle name="Percent 9 5 2 2 2 2" xfId="16985" xr:uid="{83A17D42-C1D4-484A-AE31-EEA4A80C3539}"/>
    <cellStyle name="Percent 9 5 2 2 3" xfId="16986" xr:uid="{40840BDA-EFBF-4279-83D5-AB00ECFA843E}"/>
    <cellStyle name="Percent 9 5 2 2 3 2" xfId="16987" xr:uid="{362A824E-68BF-4F2D-9BBA-56F08330A22F}"/>
    <cellStyle name="Percent 9 5 2 2 4" xfId="16988" xr:uid="{11773245-2A36-43BC-80C0-F49752A00822}"/>
    <cellStyle name="Percent 9 5 2 3" xfId="16989" xr:uid="{9C0E76E9-90E9-42FD-B44B-BED0BE8957B6}"/>
    <cellStyle name="Percent 9 5 2 3 2" xfId="16990" xr:uid="{9E670F55-67BB-4193-8A56-E14C5A1BAB40}"/>
    <cellStyle name="Percent 9 5 2 3 2 2" xfId="16991" xr:uid="{9415D03A-B018-45C2-BA12-9E818EF9232D}"/>
    <cellStyle name="Percent 9 5 2 3 3" xfId="16992" xr:uid="{BF915770-C81E-4DE3-A58F-082476984290}"/>
    <cellStyle name="Percent 9 5 2 3 3 2" xfId="16993" xr:uid="{42520C25-B6F7-4FD2-8C27-1C57F2C08857}"/>
    <cellStyle name="Percent 9 5 2 3 4" xfId="16994" xr:uid="{489009A1-0B75-42CF-95B5-7FC0A79268DA}"/>
    <cellStyle name="Percent 9 5 2 4" xfId="16995" xr:uid="{E823C1D3-C95B-4190-AEA8-B9AE2E5D9C4F}"/>
    <cellStyle name="Percent 9 5 2 4 2" xfId="16996" xr:uid="{CA7D51CE-63FE-48B3-8FA9-71E156E859C3}"/>
    <cellStyle name="Percent 9 5 2 4 2 2" xfId="16997" xr:uid="{63AAC4D4-5F36-45C0-A3B7-8C65A7FB9292}"/>
    <cellStyle name="Percent 9 5 2 4 3" xfId="16998" xr:uid="{48E5EE1A-D521-4D82-8E9D-003D69346AC0}"/>
    <cellStyle name="Percent 9 5 2 4 3 2" xfId="16999" xr:uid="{5CD27E9B-6C63-4FB6-BBA6-FB2C753F8832}"/>
    <cellStyle name="Percent 9 5 2 4 4" xfId="17000" xr:uid="{7ED6936F-57DD-4E6F-A57A-D75935FB59B7}"/>
    <cellStyle name="Percent 9 5 2 4 4 2" xfId="17001" xr:uid="{51402288-F7E9-46AA-94E0-EB0AC56C6C43}"/>
    <cellStyle name="Percent 9 5 2 4 5" xfId="17002" xr:uid="{641C1E54-8057-47BB-8B37-248900A717C7}"/>
    <cellStyle name="Percent 9 5 2 5" xfId="17003" xr:uid="{0DE11F55-3C02-469C-B79F-978F758B9D0B}"/>
    <cellStyle name="Percent 9 5 2 5 2" xfId="17004" xr:uid="{740DDD49-E807-4815-8A97-7E3CA4585547}"/>
    <cellStyle name="Percent 9 5 2 5 2 2" xfId="17005" xr:uid="{F2607693-5541-41FA-BB02-03F2E6722368}"/>
    <cellStyle name="Percent 9 5 2 5 3" xfId="17006" xr:uid="{C8A0E5D2-3A12-4FFC-ACFD-5188D231FF9D}"/>
    <cellStyle name="Percent 9 5 2 5 3 2" xfId="17007" xr:uid="{DBFE1F40-C79C-455A-A9F6-DE44826BBA64}"/>
    <cellStyle name="Percent 9 5 2 5 4" xfId="17008" xr:uid="{FACFFAA1-6DBA-4508-9186-66D3A097BAF0}"/>
    <cellStyle name="Percent 9 5 2 6" xfId="17009" xr:uid="{8970401E-D279-4097-8841-D57A7F033F28}"/>
    <cellStyle name="Percent 9 5 2 6 2" xfId="17010" xr:uid="{745D34D2-F076-43D0-B547-EF07FAABE42A}"/>
    <cellStyle name="Percent 9 5 2 7" xfId="17011" xr:uid="{5F36004D-D765-4424-96CA-3AA427528323}"/>
    <cellStyle name="Percent 9 5 2 7 2" xfId="17012" xr:uid="{7EC5769E-314C-47F3-B089-F0B62E1677EE}"/>
    <cellStyle name="Percent 9 5 2 8" xfId="17013" xr:uid="{8781F5DE-962B-4C5E-B9A9-B69EA27C7669}"/>
    <cellStyle name="Percent 9 5 2 8 2" xfId="17014" xr:uid="{A5186D53-2D93-4284-B374-0F42F8672B0A}"/>
    <cellStyle name="Percent 9 5 2 9" xfId="17015" xr:uid="{1488A8E5-D64A-4860-BAE8-7B18DD61FAC7}"/>
    <cellStyle name="Percent 9 5 3" xfId="17016" xr:uid="{54592A89-3912-4FED-BFE4-72D6744F57F8}"/>
    <cellStyle name="Percent 9 5 3 2" xfId="17017" xr:uid="{7F768D6F-50E1-47D1-BF17-E6F3067FFD30}"/>
    <cellStyle name="Percent 9 5 3 2 2" xfId="17018" xr:uid="{8354F614-E9C3-4E94-84AB-D69950242230}"/>
    <cellStyle name="Percent 9 5 3 3" xfId="17019" xr:uid="{C835C1F3-277F-4AB1-A72E-F9DA3F93773A}"/>
    <cellStyle name="Percent 9 5 3 3 2" xfId="17020" xr:uid="{2BC25E1D-58A1-4320-9056-F7A48F2E5CB1}"/>
    <cellStyle name="Percent 9 5 3 4" xfId="17021" xr:uid="{8BEFF2A1-82F1-4DF9-B8EC-FDD999F0C1A3}"/>
    <cellStyle name="Percent 9 5 3 5" xfId="17022" xr:uid="{1271E094-559E-4EBF-89A3-6C64E6961C56}"/>
    <cellStyle name="Percent 9 5 4" xfId="17023" xr:uid="{EF83EBF7-B48E-4BEA-B923-22675F77B0B6}"/>
    <cellStyle name="Percent 9 5 4 2" xfId="17024" xr:uid="{1A9D75C9-1777-42CD-B598-C703B376F7C9}"/>
    <cellStyle name="Percent 9 5 4 2 2" xfId="17025" xr:uid="{E8EB7CE2-77D4-44C2-94FF-9E6A28C9A75D}"/>
    <cellStyle name="Percent 9 5 4 3" xfId="17026" xr:uid="{721AB11F-8CC5-4452-B6E4-EDCB24779054}"/>
    <cellStyle name="Percent 9 5 4 3 2" xfId="17027" xr:uid="{759CB0A8-24E1-4056-8628-F4312EB8218A}"/>
    <cellStyle name="Percent 9 5 4 4" xfId="17028" xr:uid="{DB3FB64A-2BFC-4C2F-A2FA-1E8D8B6EFFBD}"/>
    <cellStyle name="Percent 9 5 5" xfId="17029" xr:uid="{66AB250D-0CE1-4546-AACC-76C267C5139E}"/>
    <cellStyle name="Percent 9 5 5 2" xfId="17030" xr:uid="{447E4B4B-ADC6-42D5-8EE1-0C54279BE974}"/>
    <cellStyle name="Percent 9 5 5 2 2" xfId="17031" xr:uid="{BB087B8B-69F3-4F9D-A06C-899680120EF0}"/>
    <cellStyle name="Percent 9 5 5 3" xfId="17032" xr:uid="{BCB50B93-DF64-4DE7-8F8C-43D48023527E}"/>
    <cellStyle name="Percent 9 5 5 3 2" xfId="17033" xr:uid="{552DADEF-08AD-4649-8D01-10648760284A}"/>
    <cellStyle name="Percent 9 5 5 4" xfId="17034" xr:uid="{E89EFFAB-275F-4AF9-AF28-C4FC40D92F3F}"/>
    <cellStyle name="Percent 9 5 6" xfId="17035" xr:uid="{4E0443F4-9AEA-44A6-B6A2-B37078A32A37}"/>
    <cellStyle name="Percent 9 5 6 2" xfId="17036" xr:uid="{58663232-95B7-4003-94FF-6533FD5477B9}"/>
    <cellStyle name="Percent 9 5 6 2 2" xfId="17037" xr:uid="{3A9AA5C6-AE47-42F8-8AFB-87E278DC0A6B}"/>
    <cellStyle name="Percent 9 5 6 3" xfId="17038" xr:uid="{79DB2639-46B2-4D59-8AC9-E95A20E3EED5}"/>
    <cellStyle name="Percent 9 5 6 3 2" xfId="17039" xr:uid="{B193697C-A9F2-44B3-9D08-5A0F89DEBD8F}"/>
    <cellStyle name="Percent 9 5 6 4" xfId="17040" xr:uid="{6808717A-D44F-4BC8-9407-3571428ADFA0}"/>
    <cellStyle name="Percent 9 5 6 4 2" xfId="17041" xr:uid="{A7F93A64-1987-4F6C-BE47-08B55EC1F399}"/>
    <cellStyle name="Percent 9 5 6 5" xfId="17042" xr:uid="{1A748E97-5D2F-4A24-9451-36382378C907}"/>
    <cellStyle name="Percent 9 5 7" xfId="17043" xr:uid="{A44E1658-6FC4-430E-B5F8-FCEC020A36DB}"/>
    <cellStyle name="Percent 9 5 7 2" xfId="17044" xr:uid="{F28E3B70-198C-485E-BDB3-F7691BC350FD}"/>
    <cellStyle name="Percent 9 5 7 2 2" xfId="17045" xr:uid="{2A0C79A8-240E-463F-9087-E251915499D2}"/>
    <cellStyle name="Percent 9 5 7 3" xfId="17046" xr:uid="{E1BB5192-B335-490F-BD12-552BA1737C11}"/>
    <cellStyle name="Percent 9 5 7 3 2" xfId="17047" xr:uid="{F723E182-19BC-41DB-97BA-E5DA19A3DABD}"/>
    <cellStyle name="Percent 9 5 7 4" xfId="17048" xr:uid="{6AC1467B-5619-4551-8991-E8FB7D79805B}"/>
    <cellStyle name="Percent 9 5 8" xfId="17049" xr:uid="{A04A32DF-E503-4ADE-A0A8-C2221B77A7C6}"/>
    <cellStyle name="Percent 9 5 8 2" xfId="17050" xr:uid="{7994BDAB-9A28-49A7-A50F-80A2C9AC0535}"/>
    <cellStyle name="Percent 9 5 9" xfId="17051" xr:uid="{73C6533D-62D4-4FD9-B1CE-44DF6E99E6D4}"/>
    <cellStyle name="Percent 9 5 9 2" xfId="17052" xr:uid="{1998DA6F-8AF4-4231-B59B-9AB7938B0374}"/>
    <cellStyle name="Percent 9 6" xfId="5983" xr:uid="{D010AA70-3220-4276-ADC2-2B2BABA26F8F}"/>
    <cellStyle name="Percent 9 6 10" xfId="17054" xr:uid="{7104071A-D264-4439-9536-120DBA2B98FD}"/>
    <cellStyle name="Percent 9 6 10 2" xfId="17055" xr:uid="{444E4365-43E2-4796-9554-AD26EFB3B866}"/>
    <cellStyle name="Percent 9 6 11" xfId="17056" xr:uid="{07781ECD-9C92-4C99-AAB1-61FA1B013592}"/>
    <cellStyle name="Percent 9 6 12" xfId="17057" xr:uid="{B5B4ACD8-CF22-422F-B64D-7349AC9B56E2}"/>
    <cellStyle name="Percent 9 6 13" xfId="17053" xr:uid="{6DE0D02E-0135-4195-889C-719178F8096B}"/>
    <cellStyle name="Percent 9 6 2" xfId="7741" xr:uid="{76012410-2EF9-4373-90E3-440A3E6B14EC}"/>
    <cellStyle name="Percent 9 6 2 10" xfId="17059" xr:uid="{F9913560-BD17-4692-B4B4-A3E844118D34}"/>
    <cellStyle name="Percent 9 6 2 11" xfId="17058" xr:uid="{0ED123E1-A217-43B4-972A-AEE52C838C37}"/>
    <cellStyle name="Percent 9 6 2 2" xfId="17060" xr:uid="{F4DC0C48-2E25-4AE8-9D43-AD7F6A8098D9}"/>
    <cellStyle name="Percent 9 6 2 2 2" xfId="17061" xr:uid="{BCE0AC12-10F0-43CD-930E-95F909507ED1}"/>
    <cellStyle name="Percent 9 6 2 2 2 2" xfId="17062" xr:uid="{C99475A6-E5B6-4F79-9B61-ADA6254FCE83}"/>
    <cellStyle name="Percent 9 6 2 2 3" xfId="17063" xr:uid="{B965622F-E9AF-495E-BF37-12437D102958}"/>
    <cellStyle name="Percent 9 6 2 2 3 2" xfId="17064" xr:uid="{3ECE3EC6-D43A-45C5-BD79-75A8C77042C7}"/>
    <cellStyle name="Percent 9 6 2 2 4" xfId="17065" xr:uid="{913B2FE5-FB6F-4301-BBC1-BD8BFEAC4ADF}"/>
    <cellStyle name="Percent 9 6 2 3" xfId="17066" xr:uid="{E340A288-487D-424B-BCB7-5ABF85267287}"/>
    <cellStyle name="Percent 9 6 2 3 2" xfId="17067" xr:uid="{6F3BF1F7-AB8C-4BA7-B90E-DBB62DE16DD5}"/>
    <cellStyle name="Percent 9 6 2 3 2 2" xfId="17068" xr:uid="{5B2159ED-848E-40C4-93B7-84FF0D7FEE5F}"/>
    <cellStyle name="Percent 9 6 2 3 3" xfId="17069" xr:uid="{B921BA98-F06C-4959-BC6F-C42DC842C802}"/>
    <cellStyle name="Percent 9 6 2 3 3 2" xfId="17070" xr:uid="{FC64EE2B-A43C-4EFF-A50F-7DF42449BDE6}"/>
    <cellStyle name="Percent 9 6 2 3 4" xfId="17071" xr:uid="{06A10440-B83C-464D-AAEE-BE32B70C691D}"/>
    <cellStyle name="Percent 9 6 2 4" xfId="17072" xr:uid="{1E782789-09D4-4A20-BBD8-FA0E7C406E3C}"/>
    <cellStyle name="Percent 9 6 2 4 2" xfId="17073" xr:uid="{6236D6EC-E906-4265-8711-1AEC0644EE4B}"/>
    <cellStyle name="Percent 9 6 2 4 2 2" xfId="17074" xr:uid="{523ACF9F-5DA5-45F4-A318-E9FC983F6537}"/>
    <cellStyle name="Percent 9 6 2 4 3" xfId="17075" xr:uid="{64EB2783-AC1B-4F17-ACA9-40C9880800A4}"/>
    <cellStyle name="Percent 9 6 2 4 3 2" xfId="17076" xr:uid="{42F9576C-9186-49D2-8B67-7B67AAEC6220}"/>
    <cellStyle name="Percent 9 6 2 4 4" xfId="17077" xr:uid="{6D9A2DE6-CA6E-44B2-9049-12489E04C8F1}"/>
    <cellStyle name="Percent 9 6 2 4 4 2" xfId="17078" xr:uid="{C8654283-4307-4603-9307-5C0E0BC1850D}"/>
    <cellStyle name="Percent 9 6 2 4 5" xfId="17079" xr:uid="{94D50CD3-045A-43B2-A70E-7FF465A4E837}"/>
    <cellStyle name="Percent 9 6 2 5" xfId="17080" xr:uid="{AE6ED303-1DEB-4BD9-87B8-906C7C9C3B4F}"/>
    <cellStyle name="Percent 9 6 2 5 2" xfId="17081" xr:uid="{83655844-8E28-4A80-8617-D4F8E67F8838}"/>
    <cellStyle name="Percent 9 6 2 5 2 2" xfId="17082" xr:uid="{33F4E662-BE90-48A5-B1FF-AF6D69E05D30}"/>
    <cellStyle name="Percent 9 6 2 5 3" xfId="17083" xr:uid="{7CC387F2-E718-49D8-82BF-3EB46403DD7C}"/>
    <cellStyle name="Percent 9 6 2 5 3 2" xfId="17084" xr:uid="{96B35C64-A268-444B-9115-1BA148F7E0D0}"/>
    <cellStyle name="Percent 9 6 2 5 4" xfId="17085" xr:uid="{16E4BF32-13DE-4490-A3DD-A518370AC11F}"/>
    <cellStyle name="Percent 9 6 2 6" xfId="17086" xr:uid="{38324362-B96F-4D21-B02D-5F7913AF0B24}"/>
    <cellStyle name="Percent 9 6 2 6 2" xfId="17087" xr:uid="{FAB3126B-D7BA-4665-82D6-C5162194340B}"/>
    <cellStyle name="Percent 9 6 2 7" xfId="17088" xr:uid="{BDC3B390-7B9C-4B77-B9A5-2908A3856B45}"/>
    <cellStyle name="Percent 9 6 2 7 2" xfId="17089" xr:uid="{6C34522D-0695-41D3-9635-8CDF9A7ADD73}"/>
    <cellStyle name="Percent 9 6 2 8" xfId="17090" xr:uid="{2F3B942F-B7C5-4702-B10C-2EE3DB721B06}"/>
    <cellStyle name="Percent 9 6 2 8 2" xfId="17091" xr:uid="{BDD50428-72BD-4E87-B364-CEB9FF32FEBF}"/>
    <cellStyle name="Percent 9 6 2 9" xfId="17092" xr:uid="{15FFEBE3-1964-4590-89AF-BC66E2D43318}"/>
    <cellStyle name="Percent 9 6 3" xfId="17093" xr:uid="{9F1C4F26-78E3-43FC-AA37-F8D6EACE02F0}"/>
    <cellStyle name="Percent 9 6 3 2" xfId="17094" xr:uid="{7C15597E-3B29-4489-9D00-9EFD89AF479F}"/>
    <cellStyle name="Percent 9 6 3 2 2" xfId="17095" xr:uid="{D773C07B-00B0-4DF0-A8DD-8A7BB1C57113}"/>
    <cellStyle name="Percent 9 6 3 3" xfId="17096" xr:uid="{FEB44CFF-22DC-4651-BF67-C2B9A9844FB8}"/>
    <cellStyle name="Percent 9 6 3 3 2" xfId="17097" xr:uid="{A1C82A14-C7B9-44A0-82FB-98BE2CE3F48C}"/>
    <cellStyle name="Percent 9 6 3 4" xfId="17098" xr:uid="{D79BD7F0-9BD9-46C6-8160-F128938CF8E8}"/>
    <cellStyle name="Percent 9 6 3 5" xfId="17099" xr:uid="{AEACAB98-8BA8-45BB-9B18-8BC7BCA9BEE8}"/>
    <cellStyle name="Percent 9 6 4" xfId="17100" xr:uid="{9ACC79ED-A85F-4FB0-887A-32FC6301A358}"/>
    <cellStyle name="Percent 9 6 4 2" xfId="17101" xr:uid="{2557EF32-A20E-41BE-A725-BAAC67F5E584}"/>
    <cellStyle name="Percent 9 6 4 2 2" xfId="17102" xr:uid="{BDEC5EAD-C493-4101-8AFA-87634BD0451C}"/>
    <cellStyle name="Percent 9 6 4 3" xfId="17103" xr:uid="{70FAA879-A1B2-4B4A-809D-23511D35EE44}"/>
    <cellStyle name="Percent 9 6 4 3 2" xfId="17104" xr:uid="{714EDE42-A113-445E-8C6D-06C98D882B6D}"/>
    <cellStyle name="Percent 9 6 4 4" xfId="17105" xr:uid="{2CB42D8C-9C64-4289-9536-2E6419AA61A5}"/>
    <cellStyle name="Percent 9 6 5" xfId="17106" xr:uid="{E42450BF-A900-45C8-AD5F-BB0F895825F4}"/>
    <cellStyle name="Percent 9 6 5 2" xfId="17107" xr:uid="{6762E009-D49F-4EAB-B0BA-AA9FA9F12F56}"/>
    <cellStyle name="Percent 9 6 5 2 2" xfId="17108" xr:uid="{BCCEDB57-66C6-46D0-8CBE-CDD2A534B87C}"/>
    <cellStyle name="Percent 9 6 5 3" xfId="17109" xr:uid="{0937FA9F-42D5-42C0-AEE9-B14EFB9842D5}"/>
    <cellStyle name="Percent 9 6 5 3 2" xfId="17110" xr:uid="{03A470C9-C347-46D9-866D-EDE9A5510F38}"/>
    <cellStyle name="Percent 9 6 5 4" xfId="17111" xr:uid="{5808C383-79D8-4277-B3B3-CCC20FBE5D37}"/>
    <cellStyle name="Percent 9 6 6" xfId="17112" xr:uid="{2BC52273-F119-4C5F-9C13-6921E2436216}"/>
    <cellStyle name="Percent 9 6 6 2" xfId="17113" xr:uid="{7458F420-22B9-409B-B32B-F451A3D54B75}"/>
    <cellStyle name="Percent 9 6 6 2 2" xfId="17114" xr:uid="{F92D0570-0C2B-4069-95EA-87CE51D26433}"/>
    <cellStyle name="Percent 9 6 6 3" xfId="17115" xr:uid="{D302D19B-58B2-47A5-9259-D04F91877B76}"/>
    <cellStyle name="Percent 9 6 6 3 2" xfId="17116" xr:uid="{13172481-0965-4D88-BC6C-510558E22EAE}"/>
    <cellStyle name="Percent 9 6 6 4" xfId="17117" xr:uid="{DF04B992-FA84-453E-AC54-C9B1348B4412}"/>
    <cellStyle name="Percent 9 6 6 4 2" xfId="17118" xr:uid="{7A96A091-1F4E-4276-96E9-B52BB35C4B2A}"/>
    <cellStyle name="Percent 9 6 6 5" xfId="17119" xr:uid="{B3109E49-091C-41FF-975D-C4C3B547C9BF}"/>
    <cellStyle name="Percent 9 6 7" xfId="17120" xr:uid="{7D03BA3B-B22E-4B3C-9C9A-A73451B0B2A4}"/>
    <cellStyle name="Percent 9 6 7 2" xfId="17121" xr:uid="{DFB46723-82F2-43CF-A487-FDB760DD471A}"/>
    <cellStyle name="Percent 9 6 7 2 2" xfId="17122" xr:uid="{88369A92-EB3E-4857-892B-D10FEE99631D}"/>
    <cellStyle name="Percent 9 6 7 3" xfId="17123" xr:uid="{AFAEDD4F-468A-4831-9BC2-58A64287ADE9}"/>
    <cellStyle name="Percent 9 6 7 3 2" xfId="17124" xr:uid="{FFB9E69E-3B6B-423E-9F73-C084F95FC18B}"/>
    <cellStyle name="Percent 9 6 7 4" xfId="17125" xr:uid="{E4BACE51-CDF1-4958-9781-E9DD900C1EFC}"/>
    <cellStyle name="Percent 9 6 8" xfId="17126" xr:uid="{EBF67125-CD1E-4D5D-B090-282F14BD9F09}"/>
    <cellStyle name="Percent 9 6 8 2" xfId="17127" xr:uid="{40DF5E5F-8EE8-46B9-A0B4-0A68353F1B30}"/>
    <cellStyle name="Percent 9 6 9" xfId="17128" xr:uid="{C5070D81-A54D-4D12-A5D5-CFF15AF700C1}"/>
    <cellStyle name="Percent 9 6 9 2" xfId="17129" xr:uid="{35A764F7-3FC5-48C4-A8F2-1301020F5AB7}"/>
    <cellStyle name="Percent 9 7" xfId="5984" xr:uid="{1E47425A-BB56-4E3B-8933-C230780142B7}"/>
    <cellStyle name="Percent 9 7 10" xfId="17131" xr:uid="{DC78FFD4-8D8C-46C2-8FF9-8B50C99E2350}"/>
    <cellStyle name="Percent 9 7 10 2" xfId="17132" xr:uid="{D186D19F-E131-4C46-8EB5-39EDF393ADA5}"/>
    <cellStyle name="Percent 9 7 11" xfId="17133" xr:uid="{5D82F6DF-61AB-405F-AEF5-73C6FFE3F2C2}"/>
    <cellStyle name="Percent 9 7 11 2" xfId="17134" xr:uid="{C59C9AA7-F94A-47B5-B8CC-11E3CD175918}"/>
    <cellStyle name="Percent 9 7 12" xfId="17135" xr:uid="{C9A3DEDE-95A6-4885-9E07-143B0CCBB9C3}"/>
    <cellStyle name="Percent 9 7 12 2" xfId="17136" xr:uid="{477C83FD-4DBE-40AF-997D-591F1DA76814}"/>
    <cellStyle name="Percent 9 7 13" xfId="17137" xr:uid="{F3A790F8-6E7A-4FC6-AEFC-29EB515CB14C}"/>
    <cellStyle name="Percent 9 7 14" xfId="17138" xr:uid="{8D8D1142-B3E3-4CA7-B631-1C6FA85B1607}"/>
    <cellStyle name="Percent 9 7 15" xfId="17130" xr:uid="{A520F788-EA85-4EF9-85D7-2A131C942F50}"/>
    <cellStyle name="Percent 9 7 2" xfId="5985" xr:uid="{1111EA8A-EB07-4842-9A0B-0FAA852CDE13}"/>
    <cellStyle name="Percent 9 7 2 10" xfId="17140" xr:uid="{37DDBDB8-9934-4D0A-84B6-102178D440F0}"/>
    <cellStyle name="Percent 9 7 2 11" xfId="17141" xr:uid="{F159DCD7-07EE-4D96-BF3E-82230E3E6C2E}"/>
    <cellStyle name="Percent 9 7 2 12" xfId="17139" xr:uid="{5362C925-37A3-4780-BF05-1011B5AE732C}"/>
    <cellStyle name="Percent 9 7 2 2" xfId="17142" xr:uid="{04D41A0A-9199-4413-B071-72C9B6C3907B}"/>
    <cellStyle name="Percent 9 7 2 2 2" xfId="17143" xr:uid="{FF12550A-AC06-4892-B74D-AC32A1CBADCB}"/>
    <cellStyle name="Percent 9 7 2 2 2 2" xfId="17144" xr:uid="{43F284CA-9815-4F01-82EA-7F62997B1D43}"/>
    <cellStyle name="Percent 9 7 2 2 3" xfId="17145" xr:uid="{D1230537-014D-4D01-B430-24C1DF82F222}"/>
    <cellStyle name="Percent 9 7 2 2 3 2" xfId="17146" xr:uid="{1E7F0C05-BA52-46EA-8144-78F18657512F}"/>
    <cellStyle name="Percent 9 7 2 2 4" xfId="17147" xr:uid="{7C876D98-011A-4124-97DE-63AA8BA25AAD}"/>
    <cellStyle name="Percent 9 7 2 2 5" xfId="17148" xr:uid="{A0FE51D0-AD01-48A1-A2CD-32E8FBC94B5C}"/>
    <cellStyle name="Percent 9 7 2 3" xfId="17149" xr:uid="{F521D159-45F2-4386-91A5-9D4AE15F0FFE}"/>
    <cellStyle name="Percent 9 7 2 3 2" xfId="17150" xr:uid="{51BE2DF7-99B8-49BB-A901-D49A27A47DB7}"/>
    <cellStyle name="Percent 9 7 2 3 2 2" xfId="17151" xr:uid="{1B15F028-BAC5-459F-8BB4-FEFC50546C59}"/>
    <cellStyle name="Percent 9 7 2 3 3" xfId="17152" xr:uid="{DD327B52-3578-4F41-BF8B-A908694B6918}"/>
    <cellStyle name="Percent 9 7 2 3 3 2" xfId="17153" xr:uid="{5158D9F5-CBC9-4FD1-8170-722F2808DE3C}"/>
    <cellStyle name="Percent 9 7 2 3 4" xfId="17154" xr:uid="{89C49DCB-57CC-4CD4-8FD1-8AB4A9CEDA6A}"/>
    <cellStyle name="Percent 9 7 2 4" xfId="17155" xr:uid="{6E292252-EFC8-4E7F-BC79-475499B8F981}"/>
    <cellStyle name="Percent 9 7 2 4 2" xfId="17156" xr:uid="{E632344E-CD6A-4331-930B-BD54DD1EC11F}"/>
    <cellStyle name="Percent 9 7 2 4 2 2" xfId="17157" xr:uid="{D598CC57-E96E-4A5D-8BE2-BAEDF2345E82}"/>
    <cellStyle name="Percent 9 7 2 4 3" xfId="17158" xr:uid="{A511B2AC-024B-43DD-AC2A-005C6D13EB59}"/>
    <cellStyle name="Percent 9 7 2 4 3 2" xfId="17159" xr:uid="{060FD9C9-E18B-4627-95AC-0FD112472AAB}"/>
    <cellStyle name="Percent 9 7 2 4 4" xfId="17160" xr:uid="{4F6CACE7-1528-4913-923E-798DF85C5EB8}"/>
    <cellStyle name="Percent 9 7 2 5" xfId="17161" xr:uid="{F8C95494-BB7E-4845-8748-B21138E5FEAC}"/>
    <cellStyle name="Percent 9 7 2 5 2" xfId="17162" xr:uid="{81408787-51F0-4DDA-8F65-EDC445E903DD}"/>
    <cellStyle name="Percent 9 7 2 5 2 2" xfId="17163" xr:uid="{DDB6904A-8556-40A1-AC5A-0E1E581905D1}"/>
    <cellStyle name="Percent 9 7 2 5 3" xfId="17164" xr:uid="{0DC6BEAC-8751-4D9B-A1BB-B7721C933632}"/>
    <cellStyle name="Percent 9 7 2 5 3 2" xfId="17165" xr:uid="{3B359C53-4BFB-4318-AF09-4FB8AAB62AA7}"/>
    <cellStyle name="Percent 9 7 2 5 4" xfId="17166" xr:uid="{9E5ED789-ECFA-4B75-B6F2-712FF7B6B386}"/>
    <cellStyle name="Percent 9 7 2 5 4 2" xfId="17167" xr:uid="{F6BD4BD6-80E4-47DC-9D08-8223107CF32F}"/>
    <cellStyle name="Percent 9 7 2 5 5" xfId="17168" xr:uid="{5240877C-5A5C-4A90-98BA-BD9758702A92}"/>
    <cellStyle name="Percent 9 7 2 6" xfId="17169" xr:uid="{D762BAED-4BCF-489A-ABBF-0A877CD72158}"/>
    <cellStyle name="Percent 9 7 2 6 2" xfId="17170" xr:uid="{7EA2F543-47CD-43F5-BCF9-465677959AAD}"/>
    <cellStyle name="Percent 9 7 2 6 2 2" xfId="17171" xr:uid="{07C3211D-D135-4B12-8F0B-CBB262FD7125}"/>
    <cellStyle name="Percent 9 7 2 6 3" xfId="17172" xr:uid="{A3E15409-3780-4A39-AB62-42A0D9657300}"/>
    <cellStyle name="Percent 9 7 2 6 3 2" xfId="17173" xr:uid="{EDEC29BF-52C5-45AE-A424-6333836F67A1}"/>
    <cellStyle name="Percent 9 7 2 6 4" xfId="17174" xr:uid="{66D3FAA4-05D5-44D2-8814-A996F437D4EB}"/>
    <cellStyle name="Percent 9 7 2 7" xfId="17175" xr:uid="{524CE6F5-D333-407A-90C8-5666072CEE83}"/>
    <cellStyle name="Percent 9 7 2 7 2" xfId="17176" xr:uid="{658CAE70-11EA-42BC-84C6-3433F0C2A9F0}"/>
    <cellStyle name="Percent 9 7 2 8" xfId="17177" xr:uid="{249AF8D5-493F-41F0-A640-BA70DA593E68}"/>
    <cellStyle name="Percent 9 7 2 8 2" xfId="17178" xr:uid="{0404BEFA-26A9-4731-94E3-C903DF4B3D98}"/>
    <cellStyle name="Percent 9 7 2 9" xfId="17179" xr:uid="{6202215E-44EF-4A4E-ACDD-EF4BAF727B82}"/>
    <cellStyle name="Percent 9 7 2 9 2" xfId="17180" xr:uid="{2647FCA7-193B-4457-8BE6-CA3F8555B0A4}"/>
    <cellStyle name="Percent 9 7 3" xfId="5986" xr:uid="{D8DDBF5F-5887-4705-95F2-06FA2C6A3555}"/>
    <cellStyle name="Percent 9 7 3 10" xfId="17182" xr:uid="{0F3A9B0F-52B8-44E2-8BF0-634E7F76C231}"/>
    <cellStyle name="Percent 9 7 3 11" xfId="17183" xr:uid="{770BFB17-689E-4431-B8B8-0EC9C0AED4FF}"/>
    <cellStyle name="Percent 9 7 3 12" xfId="17181" xr:uid="{4B1F5493-E1FF-47FD-A59C-7D42B17EC073}"/>
    <cellStyle name="Percent 9 7 3 2" xfId="17184" xr:uid="{B08D6711-0804-4249-A834-E2DEFB14F1EB}"/>
    <cellStyle name="Percent 9 7 3 2 2" xfId="17185" xr:uid="{40408735-18C7-4EAD-A612-2FD11E9B3A72}"/>
    <cellStyle name="Percent 9 7 3 2 2 2" xfId="17186" xr:uid="{62A9C819-9887-4E58-B664-6F12A45E67B1}"/>
    <cellStyle name="Percent 9 7 3 2 3" xfId="17187" xr:uid="{FBD9367A-BB5D-4637-B232-8B653C85AF33}"/>
    <cellStyle name="Percent 9 7 3 2 3 2" xfId="17188" xr:uid="{A1C4B2C6-D88C-4A29-8695-16CBED5299BE}"/>
    <cellStyle name="Percent 9 7 3 2 4" xfId="17189" xr:uid="{5BC47EB4-A3A8-4E64-9012-A560E58CA9B0}"/>
    <cellStyle name="Percent 9 7 3 2 5" xfId="17190" xr:uid="{8EB40D4D-7C35-4AAB-809E-BAC609732B3E}"/>
    <cellStyle name="Percent 9 7 3 3" xfId="17191" xr:uid="{52BD6D6B-8ED5-4BA1-B47E-7AF4E2F327EE}"/>
    <cellStyle name="Percent 9 7 3 3 2" xfId="17192" xr:uid="{D5DA92FE-9D01-4965-9CB9-3AB878AE6D59}"/>
    <cellStyle name="Percent 9 7 3 3 2 2" xfId="17193" xr:uid="{2C4B3D26-2994-4B29-ABC1-E30660B71065}"/>
    <cellStyle name="Percent 9 7 3 3 3" xfId="17194" xr:uid="{31F14601-B22D-48CA-8271-7A6EDFD63825}"/>
    <cellStyle name="Percent 9 7 3 3 3 2" xfId="17195" xr:uid="{4BD1EF75-513E-437F-AE67-BA423DC8E723}"/>
    <cellStyle name="Percent 9 7 3 3 4" xfId="17196" xr:uid="{40B4E327-D537-463F-823E-06206E4D026F}"/>
    <cellStyle name="Percent 9 7 3 4" xfId="17197" xr:uid="{23DB629C-FE50-4CD4-97C8-23D320EAF805}"/>
    <cellStyle name="Percent 9 7 3 4 2" xfId="17198" xr:uid="{12C3C3EE-3E0F-4861-9920-E55295D9AA14}"/>
    <cellStyle name="Percent 9 7 3 4 2 2" xfId="17199" xr:uid="{DD19A1FB-589A-4EB4-AF3E-02108D7B4ADA}"/>
    <cellStyle name="Percent 9 7 3 4 3" xfId="17200" xr:uid="{C7D9EB05-C972-48F7-84D4-58DA30DDC28D}"/>
    <cellStyle name="Percent 9 7 3 4 3 2" xfId="17201" xr:uid="{10300462-AB8C-4B3D-A035-D4C1D5C9AF98}"/>
    <cellStyle name="Percent 9 7 3 4 4" xfId="17202" xr:uid="{AB2C6254-A188-486A-A47E-5A8F97B279AE}"/>
    <cellStyle name="Percent 9 7 3 5" xfId="17203" xr:uid="{6E815DF5-A4EE-4E3A-B7DB-89F9386743EF}"/>
    <cellStyle name="Percent 9 7 3 5 2" xfId="17204" xr:uid="{92078A60-D614-4D09-9F6D-A0C51599ED78}"/>
    <cellStyle name="Percent 9 7 3 5 2 2" xfId="17205" xr:uid="{B009CEB8-9ABB-40CF-9865-D4B705EDBADC}"/>
    <cellStyle name="Percent 9 7 3 5 3" xfId="17206" xr:uid="{C03DE504-3570-419F-9A9B-C3A62CE4AABD}"/>
    <cellStyle name="Percent 9 7 3 5 3 2" xfId="17207" xr:uid="{D6680D8F-C197-4C39-86F7-EFB1D4C427D0}"/>
    <cellStyle name="Percent 9 7 3 5 4" xfId="17208" xr:uid="{9C32BCE5-6365-4981-AC27-F7F9632E6DEB}"/>
    <cellStyle name="Percent 9 7 3 5 4 2" xfId="17209" xr:uid="{745CC644-E16C-4846-B544-566A45E3F41C}"/>
    <cellStyle name="Percent 9 7 3 5 5" xfId="17210" xr:uid="{46170742-1734-4B66-B48A-58206D525447}"/>
    <cellStyle name="Percent 9 7 3 6" xfId="17211" xr:uid="{9B9439F1-DF02-4CA6-8DFA-07183C297215}"/>
    <cellStyle name="Percent 9 7 3 6 2" xfId="17212" xr:uid="{EDD337EB-7507-4BC5-9FFC-AD61EC14BF60}"/>
    <cellStyle name="Percent 9 7 3 6 2 2" xfId="17213" xr:uid="{39728B2C-ECAB-4305-9B73-A6614D9DBF7F}"/>
    <cellStyle name="Percent 9 7 3 6 3" xfId="17214" xr:uid="{CFA231D0-F9FB-4D50-A6BA-E09752E6A2CF}"/>
    <cellStyle name="Percent 9 7 3 6 3 2" xfId="17215" xr:uid="{E7569183-2008-49B7-A567-DC6D07F59476}"/>
    <cellStyle name="Percent 9 7 3 6 4" xfId="17216" xr:uid="{8036B805-F55D-4C84-872F-05048B2DF5E3}"/>
    <cellStyle name="Percent 9 7 3 7" xfId="17217" xr:uid="{44CD9F62-18E6-4FF2-AA2B-CD408593F91C}"/>
    <cellStyle name="Percent 9 7 3 7 2" xfId="17218" xr:uid="{2C1FE0C2-0D66-42CB-BE9A-E2D4682CE243}"/>
    <cellStyle name="Percent 9 7 3 8" xfId="17219" xr:uid="{7FFE4843-D713-46CB-9215-0049CF2EAF9B}"/>
    <cellStyle name="Percent 9 7 3 8 2" xfId="17220" xr:uid="{A8A8867B-A7B3-4358-BAA6-702151B18076}"/>
    <cellStyle name="Percent 9 7 3 9" xfId="17221" xr:uid="{C92B5F8C-EBE0-4399-8386-5B68D9E0F1D8}"/>
    <cellStyle name="Percent 9 7 3 9 2" xfId="17222" xr:uid="{356D47CE-1584-4AAC-B349-53C38D3BD946}"/>
    <cellStyle name="Percent 9 7 4" xfId="7742" xr:uid="{347C042C-7764-42EF-A5FA-DFB85EDEB7A9}"/>
    <cellStyle name="Percent 9 7 4 10" xfId="17224" xr:uid="{E08246A9-AFAD-4F0B-BE45-006EF43E97FD}"/>
    <cellStyle name="Percent 9 7 4 11" xfId="17223" xr:uid="{AEFEEC38-A159-4993-823D-4BC025386406}"/>
    <cellStyle name="Percent 9 7 4 2" xfId="17225" xr:uid="{6B1A2CD3-AAC5-46E8-9B50-9FC99E893642}"/>
    <cellStyle name="Percent 9 7 4 2 2" xfId="17226" xr:uid="{674F85EE-A2FD-40EA-83EE-D2AC940DCBB0}"/>
    <cellStyle name="Percent 9 7 4 2 2 2" xfId="17227" xr:uid="{972DB692-6084-4C13-8605-233AFCA47B97}"/>
    <cellStyle name="Percent 9 7 4 2 3" xfId="17228" xr:uid="{2F2B862C-9A60-425D-A092-C4635CB03A9D}"/>
    <cellStyle name="Percent 9 7 4 2 3 2" xfId="17229" xr:uid="{D96D3CEC-F9C7-4FF6-9BCE-FCDE2F428610}"/>
    <cellStyle name="Percent 9 7 4 2 4" xfId="17230" xr:uid="{7C76B744-2551-428A-81EB-839445F12863}"/>
    <cellStyle name="Percent 9 7 4 3" xfId="17231" xr:uid="{B30E24BA-B3D3-4E6E-BA95-2A22451832A6}"/>
    <cellStyle name="Percent 9 7 4 3 2" xfId="17232" xr:uid="{E2DAADB1-F763-4D8C-9F36-8F3C9CA27818}"/>
    <cellStyle name="Percent 9 7 4 3 2 2" xfId="17233" xr:uid="{290FF1BB-5F9F-4298-B437-5C34BFB2CBA1}"/>
    <cellStyle name="Percent 9 7 4 3 3" xfId="17234" xr:uid="{59980B40-E115-41B6-8C0C-D9A1F314F8CA}"/>
    <cellStyle name="Percent 9 7 4 3 3 2" xfId="17235" xr:uid="{2CF17A0F-955E-4213-AECC-1DEAFD59FDE5}"/>
    <cellStyle name="Percent 9 7 4 3 4" xfId="17236" xr:uid="{569507BB-1166-40BA-808C-8E1FB4204BE0}"/>
    <cellStyle name="Percent 9 7 4 4" xfId="17237" xr:uid="{6073DA64-C6FB-4F4D-9783-421EAA29CE71}"/>
    <cellStyle name="Percent 9 7 4 4 2" xfId="17238" xr:uid="{A4AEEDCB-9218-448E-B0B6-8091C75FA97C}"/>
    <cellStyle name="Percent 9 7 4 4 2 2" xfId="17239" xr:uid="{322FEBBB-2938-4E69-B726-25B73456C01A}"/>
    <cellStyle name="Percent 9 7 4 4 3" xfId="17240" xr:uid="{10424107-D894-4EEC-82E8-ACEDB65B51C2}"/>
    <cellStyle name="Percent 9 7 4 4 3 2" xfId="17241" xr:uid="{78BFBFFB-F8F9-423C-9B6F-F771487A08C5}"/>
    <cellStyle name="Percent 9 7 4 4 4" xfId="17242" xr:uid="{644BA026-5C1E-4FBB-AA52-E64E58EA2E14}"/>
    <cellStyle name="Percent 9 7 4 4 4 2" xfId="17243" xr:uid="{E678CD04-9DE9-4AE5-B135-21F2AE8A30AB}"/>
    <cellStyle name="Percent 9 7 4 4 5" xfId="17244" xr:uid="{0D188388-6767-4BB0-9530-DB5BDA826532}"/>
    <cellStyle name="Percent 9 7 4 5" xfId="17245" xr:uid="{8858845B-6D6B-462E-B247-3AC28618DE6D}"/>
    <cellStyle name="Percent 9 7 4 5 2" xfId="17246" xr:uid="{206A6DDE-2F6C-4253-AE8D-A1DD30C36E3D}"/>
    <cellStyle name="Percent 9 7 4 5 2 2" xfId="17247" xr:uid="{B5BFD682-07DB-4D1E-883A-086AAA7409AB}"/>
    <cellStyle name="Percent 9 7 4 5 3" xfId="17248" xr:uid="{AF4AA364-52DD-4147-B0E5-73AF7D13E64C}"/>
    <cellStyle name="Percent 9 7 4 5 3 2" xfId="17249" xr:uid="{18CF79EE-6147-403B-AF88-042CA46EBB68}"/>
    <cellStyle name="Percent 9 7 4 5 4" xfId="17250" xr:uid="{BFE0F253-0144-48EA-917B-D5285BA5D224}"/>
    <cellStyle name="Percent 9 7 4 6" xfId="17251" xr:uid="{E5F1CE36-9F15-4D1D-9449-1DFD9DA16D6B}"/>
    <cellStyle name="Percent 9 7 4 6 2" xfId="17252" xr:uid="{FC5498CD-7EF4-436C-A61B-75676A375CD3}"/>
    <cellStyle name="Percent 9 7 4 7" xfId="17253" xr:uid="{ED37B703-0A4D-4A5C-B1FF-E2195B7E2B36}"/>
    <cellStyle name="Percent 9 7 4 7 2" xfId="17254" xr:uid="{5B160ECD-CFC9-40A9-8D55-1DDC97B8BBC2}"/>
    <cellStyle name="Percent 9 7 4 8" xfId="17255" xr:uid="{CCC53E12-A1D0-46CC-94C1-3C1C22F7DB34}"/>
    <cellStyle name="Percent 9 7 4 8 2" xfId="17256" xr:uid="{8C7FFFB3-870C-4DAF-92B5-EDDCACD819E4}"/>
    <cellStyle name="Percent 9 7 4 9" xfId="17257" xr:uid="{650F7FAE-1079-4861-92BF-9DB96D12EE88}"/>
    <cellStyle name="Percent 9 7 5" xfId="17258" xr:uid="{7AF8B8E1-6EA8-4265-BDD8-755275649EF4}"/>
    <cellStyle name="Percent 9 7 5 2" xfId="17259" xr:uid="{D5058125-63C9-4187-BBDE-9F795ED1A035}"/>
    <cellStyle name="Percent 9 7 5 2 2" xfId="17260" xr:uid="{D61374A3-E9B8-478C-9D96-8A7155AE19D2}"/>
    <cellStyle name="Percent 9 7 5 3" xfId="17261" xr:uid="{C5D4B1B7-5538-463F-8ABD-4B772E09A738}"/>
    <cellStyle name="Percent 9 7 5 3 2" xfId="17262" xr:uid="{979FCD25-DB4D-4AFB-84B6-0613CBCC9AD4}"/>
    <cellStyle name="Percent 9 7 5 4" xfId="17263" xr:uid="{719FA53B-34D3-4BDB-BE8E-0C92A1F7C279}"/>
    <cellStyle name="Percent 9 7 5 5" xfId="17264" xr:uid="{91492974-7361-4DEC-9AB1-C56C7E212070}"/>
    <cellStyle name="Percent 9 7 6" xfId="17265" xr:uid="{1FA726C7-D258-440E-B7E3-25F3E8AF85F3}"/>
    <cellStyle name="Percent 9 7 6 2" xfId="17266" xr:uid="{E668CFEB-5C5A-4E5A-92FA-9D66C2CBCD3E}"/>
    <cellStyle name="Percent 9 7 6 2 2" xfId="17267" xr:uid="{BE0BAB40-8D6E-4C73-90BD-C2A16129772D}"/>
    <cellStyle name="Percent 9 7 6 3" xfId="17268" xr:uid="{566B23CF-C3C5-4D34-B5C9-C6D24A69B665}"/>
    <cellStyle name="Percent 9 7 6 3 2" xfId="17269" xr:uid="{FE5F9B4A-CDC0-4784-AB6A-77249575B500}"/>
    <cellStyle name="Percent 9 7 6 4" xfId="17270" xr:uid="{200E4319-9E8B-4FBA-895D-520863450508}"/>
    <cellStyle name="Percent 9 7 7" xfId="17271" xr:uid="{090442AF-E26F-4264-B8F8-04B3E51B8055}"/>
    <cellStyle name="Percent 9 7 7 2" xfId="17272" xr:uid="{1204F4F1-0467-4578-98E1-10910833271C}"/>
    <cellStyle name="Percent 9 7 7 2 2" xfId="17273" xr:uid="{A8B9714C-AC1A-4AB7-B9C3-DD30EECCBA63}"/>
    <cellStyle name="Percent 9 7 7 3" xfId="17274" xr:uid="{DD5278FF-BBB9-43E0-8290-4940A823E298}"/>
    <cellStyle name="Percent 9 7 7 3 2" xfId="17275" xr:uid="{F797D2D2-4B30-4D23-AEE1-E521A474B380}"/>
    <cellStyle name="Percent 9 7 7 4" xfId="17276" xr:uid="{FF3AFC5C-EB75-404F-BA1D-6C9F1E7A68BF}"/>
    <cellStyle name="Percent 9 7 8" xfId="17277" xr:uid="{09AAE336-56C4-4C08-B7D9-6D1D1E615387}"/>
    <cellStyle name="Percent 9 7 8 2" xfId="17278" xr:uid="{BC277144-3BFC-4238-B836-4EC8B2C7C86C}"/>
    <cellStyle name="Percent 9 7 8 2 2" xfId="17279" xr:uid="{F06ECCE4-1202-4AAD-B291-421E698C0B11}"/>
    <cellStyle name="Percent 9 7 8 3" xfId="17280" xr:uid="{70E981A8-6315-45B1-B78E-E121123091A1}"/>
    <cellStyle name="Percent 9 7 8 3 2" xfId="17281" xr:uid="{AE41BB3B-7E6F-4949-9B76-D2ED1F3E8EAF}"/>
    <cellStyle name="Percent 9 7 8 4" xfId="17282" xr:uid="{A2BEDE5B-15F5-455D-B3B8-6F740838472D}"/>
    <cellStyle name="Percent 9 7 8 4 2" xfId="17283" xr:uid="{142F32BA-37EC-40EE-8513-5DD91A98A2D2}"/>
    <cellStyle name="Percent 9 7 8 5" xfId="17284" xr:uid="{DFFDCD58-3ADC-4B16-8294-DD2E273E434D}"/>
    <cellStyle name="Percent 9 7 9" xfId="17285" xr:uid="{37B2334B-5109-44A3-9CA8-93A6023E31DB}"/>
    <cellStyle name="Percent 9 7 9 2" xfId="17286" xr:uid="{0A164441-5B91-4A95-B16E-CBE9B43DA143}"/>
    <cellStyle name="Percent 9 7 9 2 2" xfId="17287" xr:uid="{3E2BC2C1-E251-4A5A-8822-13FF641B70C5}"/>
    <cellStyle name="Percent 9 7 9 3" xfId="17288" xr:uid="{0923DDBA-E17D-4D15-938B-E483BDAFD811}"/>
    <cellStyle name="Percent 9 7 9 3 2" xfId="17289" xr:uid="{AC123084-BE7F-4858-977C-76AAAD91EE80}"/>
    <cellStyle name="Percent 9 7 9 4" xfId="17290" xr:uid="{C7A76564-CA4C-46BD-AA19-6CF6D8368A35}"/>
    <cellStyle name="Percent 9 8" xfId="5987" xr:uid="{547667B5-371A-452D-B3E4-DEBEFDF5D08F}"/>
    <cellStyle name="Percent 9 8 10" xfId="17292" xr:uid="{A45BE4A7-82C4-4E80-8F9A-737CFBEE5A7A}"/>
    <cellStyle name="Percent 9 8 10 2" xfId="17293" xr:uid="{E500B1D7-67E9-4CB6-997F-C83351746343}"/>
    <cellStyle name="Percent 9 8 11" xfId="17294" xr:uid="{AA9AD87E-8143-4A20-B715-5A59B9DDDB8A}"/>
    <cellStyle name="Percent 9 8 12" xfId="17295" xr:uid="{45FB80D7-590E-4E88-BA4B-4742E79727B7}"/>
    <cellStyle name="Percent 9 8 13" xfId="17291" xr:uid="{7838A443-BFC8-46D4-9DE9-EECC5A91B51B}"/>
    <cellStyle name="Percent 9 8 2" xfId="7743" xr:uid="{E58067A7-08CD-4D0F-9EF4-657B6208800E}"/>
    <cellStyle name="Percent 9 8 2 10" xfId="17297" xr:uid="{014C3674-4CC0-4163-A45C-250D193307BD}"/>
    <cellStyle name="Percent 9 8 2 11" xfId="17296" xr:uid="{FC009E95-EB8F-4654-9476-E29DFEC2A50F}"/>
    <cellStyle name="Percent 9 8 2 2" xfId="17298" xr:uid="{5F26500A-84FC-41CC-B99A-94CBB4333728}"/>
    <cellStyle name="Percent 9 8 2 2 2" xfId="17299" xr:uid="{777F7813-BC62-4526-9FFE-684F05AA44C4}"/>
    <cellStyle name="Percent 9 8 2 2 2 2" xfId="17300" xr:uid="{49AC443A-BFE4-4D43-A3C6-51E8F9C524E2}"/>
    <cellStyle name="Percent 9 8 2 2 3" xfId="17301" xr:uid="{24BEEFAC-0F52-4A83-87FF-2B4C6F1A5C87}"/>
    <cellStyle name="Percent 9 8 2 2 3 2" xfId="17302" xr:uid="{0CB7D87B-538C-4BFF-88BF-BDE7E79D4AF9}"/>
    <cellStyle name="Percent 9 8 2 2 4" xfId="17303" xr:uid="{912E2FA8-1023-4720-90A4-83FCBDDCFB20}"/>
    <cellStyle name="Percent 9 8 2 3" xfId="17304" xr:uid="{3D154265-1B19-4028-AF40-D47BD6CDC6EC}"/>
    <cellStyle name="Percent 9 8 2 3 2" xfId="17305" xr:uid="{C06B4A3E-9379-47A2-9590-D964581A296F}"/>
    <cellStyle name="Percent 9 8 2 3 2 2" xfId="17306" xr:uid="{7D0FF5DD-F4B2-41C2-9360-9F50124F2D38}"/>
    <cellStyle name="Percent 9 8 2 3 3" xfId="17307" xr:uid="{25E3B181-B0C8-4D97-914A-391A63210D6D}"/>
    <cellStyle name="Percent 9 8 2 3 3 2" xfId="17308" xr:uid="{EE02BF5C-155B-451B-B637-D4EF8E4CFAB3}"/>
    <cellStyle name="Percent 9 8 2 3 4" xfId="17309" xr:uid="{FC6EE934-A9E8-4A48-8930-64D61B77D28B}"/>
    <cellStyle name="Percent 9 8 2 4" xfId="17310" xr:uid="{B5EDACF1-6E66-4875-8385-E0423CD51EFE}"/>
    <cellStyle name="Percent 9 8 2 4 2" xfId="17311" xr:uid="{3FE8B446-18EA-4573-AF47-7A1AD6E8A985}"/>
    <cellStyle name="Percent 9 8 2 4 2 2" xfId="17312" xr:uid="{3B7A6BEF-F0C2-4AEB-AA2C-7FA3BC2A9115}"/>
    <cellStyle name="Percent 9 8 2 4 3" xfId="17313" xr:uid="{FFB7DB15-CE74-4D7A-A5F7-31339206CD8C}"/>
    <cellStyle name="Percent 9 8 2 4 3 2" xfId="17314" xr:uid="{09F4A102-A91B-495B-A60E-01D6C8B1E45C}"/>
    <cellStyle name="Percent 9 8 2 4 4" xfId="17315" xr:uid="{1A407224-6268-449E-91B1-E904F8865160}"/>
    <cellStyle name="Percent 9 8 2 4 4 2" xfId="17316" xr:uid="{4064A458-A99A-4598-B359-EFCD9D5F94EB}"/>
    <cellStyle name="Percent 9 8 2 4 5" xfId="17317" xr:uid="{19AEB0E0-4FBB-4DD1-B7E0-300DD09AE843}"/>
    <cellStyle name="Percent 9 8 2 5" xfId="17318" xr:uid="{0A195D32-E431-44DB-8A6B-926A70BD465A}"/>
    <cellStyle name="Percent 9 8 2 5 2" xfId="17319" xr:uid="{871E2B31-1299-44DC-AEC6-F0C236501641}"/>
    <cellStyle name="Percent 9 8 2 5 2 2" xfId="17320" xr:uid="{41E820E1-F42B-437A-8D35-B11643831202}"/>
    <cellStyle name="Percent 9 8 2 5 3" xfId="17321" xr:uid="{12F66115-4D54-402F-B6F3-15AADE65D747}"/>
    <cellStyle name="Percent 9 8 2 5 3 2" xfId="17322" xr:uid="{3480BD95-F5FE-4F0B-9103-FF392AD0DA27}"/>
    <cellStyle name="Percent 9 8 2 5 4" xfId="17323" xr:uid="{07EDDBF8-7D25-420E-B583-AA4835DB6644}"/>
    <cellStyle name="Percent 9 8 2 6" xfId="17324" xr:uid="{4DFD3648-EB80-43E0-B876-862F2CB6BE13}"/>
    <cellStyle name="Percent 9 8 2 6 2" xfId="17325" xr:uid="{FA1D8BA2-A9B0-415F-B160-8BDA69CF310F}"/>
    <cellStyle name="Percent 9 8 2 7" xfId="17326" xr:uid="{2848D7DC-0EC3-460C-B94B-359DC52A22C7}"/>
    <cellStyle name="Percent 9 8 2 7 2" xfId="17327" xr:uid="{C581859A-E1E3-4BB6-9940-53BFD3A13B84}"/>
    <cellStyle name="Percent 9 8 2 8" xfId="17328" xr:uid="{F05A5C38-81CA-4189-9978-531BC9BD7A7A}"/>
    <cellStyle name="Percent 9 8 2 8 2" xfId="17329" xr:uid="{E5006ECA-B8DF-43B3-8050-3103B25B5749}"/>
    <cellStyle name="Percent 9 8 2 9" xfId="17330" xr:uid="{A8D77295-BB86-48E9-9150-14EA250E440C}"/>
    <cellStyle name="Percent 9 8 3" xfId="17331" xr:uid="{F965540B-A488-46F8-B2AC-53DA60446D6A}"/>
    <cellStyle name="Percent 9 8 3 2" xfId="17332" xr:uid="{6DC341C8-3B97-40BC-855B-9F8B28A5916A}"/>
    <cellStyle name="Percent 9 8 3 2 2" xfId="17333" xr:uid="{930D0E54-584D-4B2E-BF16-16CF50117012}"/>
    <cellStyle name="Percent 9 8 3 3" xfId="17334" xr:uid="{4191FC17-5807-47CD-83A8-0EA82FE9C149}"/>
    <cellStyle name="Percent 9 8 3 3 2" xfId="17335" xr:uid="{A00A8908-B45C-4EF3-A94F-F3680E531DBE}"/>
    <cellStyle name="Percent 9 8 3 4" xfId="17336" xr:uid="{BCE05B81-8985-420E-8F76-815817E12D4F}"/>
    <cellStyle name="Percent 9 8 3 5" xfId="17337" xr:uid="{B929D43C-791E-4749-9A2A-A3305990C02F}"/>
    <cellStyle name="Percent 9 8 4" xfId="17338" xr:uid="{FEBE84A7-2048-4ACE-A331-788A29B5F2D4}"/>
    <cellStyle name="Percent 9 8 4 2" xfId="17339" xr:uid="{82D81175-FEB9-4B11-A00C-6A0FDA667D53}"/>
    <cellStyle name="Percent 9 8 4 2 2" xfId="17340" xr:uid="{8BE400B6-BBB7-4775-802E-68615DB91B73}"/>
    <cellStyle name="Percent 9 8 4 3" xfId="17341" xr:uid="{A15E8BF6-5458-48B3-88B2-E204E8298F7D}"/>
    <cellStyle name="Percent 9 8 4 3 2" xfId="17342" xr:uid="{B78C6C47-32F1-409B-BF18-3009EEB1761E}"/>
    <cellStyle name="Percent 9 8 4 4" xfId="17343" xr:uid="{EC43CF3D-C880-4B08-AE35-71761642122A}"/>
    <cellStyle name="Percent 9 8 5" xfId="17344" xr:uid="{2345DAC5-5C48-441F-A378-D9A508B0B664}"/>
    <cellStyle name="Percent 9 8 5 2" xfId="17345" xr:uid="{4EF1029F-3BA8-4C7D-9162-D9BFC7697BE0}"/>
    <cellStyle name="Percent 9 8 5 2 2" xfId="17346" xr:uid="{34C814E8-8B68-4179-931E-A1448CD8DF34}"/>
    <cellStyle name="Percent 9 8 5 3" xfId="17347" xr:uid="{FBDC5AA2-F3A0-4DBD-A9EA-48C1283D870A}"/>
    <cellStyle name="Percent 9 8 5 3 2" xfId="17348" xr:uid="{C466B05A-867E-4DD9-BC51-D25631ABF43E}"/>
    <cellStyle name="Percent 9 8 5 4" xfId="17349" xr:uid="{8B39BA9A-7980-406A-B3B4-A397E7B45CD2}"/>
    <cellStyle name="Percent 9 8 6" xfId="17350" xr:uid="{E16A5FD4-10B9-44FF-AA36-6D0CAF4F3831}"/>
    <cellStyle name="Percent 9 8 6 2" xfId="17351" xr:uid="{524E2108-4DDF-4A68-AF4B-E0CE69DCD764}"/>
    <cellStyle name="Percent 9 8 6 2 2" xfId="17352" xr:uid="{AEBDE5CC-C853-4F99-B1C8-3E122316512C}"/>
    <cellStyle name="Percent 9 8 6 3" xfId="17353" xr:uid="{51E38450-A4D8-4723-B7A9-D18E7CAA80B1}"/>
    <cellStyle name="Percent 9 8 6 3 2" xfId="17354" xr:uid="{023CB285-1ED5-4EC7-A75C-89A9187D5133}"/>
    <cellStyle name="Percent 9 8 6 4" xfId="17355" xr:uid="{E22B23A7-F33B-472E-A2A3-3F618F5DC7F4}"/>
    <cellStyle name="Percent 9 8 6 4 2" xfId="17356" xr:uid="{EEE65A02-7FB8-4F91-827F-4075A5A767DD}"/>
    <cellStyle name="Percent 9 8 6 5" xfId="17357" xr:uid="{ACF1E69D-EE92-4BA1-81F8-2CD7FFFFC6C5}"/>
    <cellStyle name="Percent 9 8 7" xfId="17358" xr:uid="{6F3A8D54-4D86-4D1C-AC39-E13B12AAA8ED}"/>
    <cellStyle name="Percent 9 8 7 2" xfId="17359" xr:uid="{BA03F263-CF1E-40DF-93E3-A3B2685003C4}"/>
    <cellStyle name="Percent 9 8 7 2 2" xfId="17360" xr:uid="{AA833BCC-A4F8-40F8-9506-37953DDB6D92}"/>
    <cellStyle name="Percent 9 8 7 3" xfId="17361" xr:uid="{C221A253-1EBD-48CB-A134-6F14743BE820}"/>
    <cellStyle name="Percent 9 8 7 3 2" xfId="17362" xr:uid="{6A39792D-5A62-4187-9C74-8EA8E582E180}"/>
    <cellStyle name="Percent 9 8 7 4" xfId="17363" xr:uid="{80124881-9BF2-4EDF-8505-703A4A11BCDC}"/>
    <cellStyle name="Percent 9 8 8" xfId="17364" xr:uid="{483C8466-E13D-4445-BDC6-B072917F6183}"/>
    <cellStyle name="Percent 9 8 8 2" xfId="17365" xr:uid="{E13F0DB7-7972-4895-A879-13C43F3976B5}"/>
    <cellStyle name="Percent 9 8 9" xfId="17366" xr:uid="{919806DF-7C77-42AC-9E12-F764D09FA8D7}"/>
    <cellStyle name="Percent 9 8 9 2" xfId="17367" xr:uid="{D6FB28F1-0A48-4C2B-A35B-07A002D74952}"/>
    <cellStyle name="Percent 9 9" xfId="5988" xr:uid="{B5F89AFD-E53C-4AE7-B581-71E640CEF352}"/>
    <cellStyle name="Percent 9 9 10" xfId="17369" xr:uid="{F6EC3AFE-4CB7-4028-AC5D-09DAAA77BCBB}"/>
    <cellStyle name="Percent 9 9 11" xfId="17370" xr:uid="{5B9E4509-F262-413F-B8DD-27465D21DD9A}"/>
    <cellStyle name="Percent 9 9 12" xfId="17368" xr:uid="{E4A531A6-D3E0-441D-8F58-8236AA947638}"/>
    <cellStyle name="Percent 9 9 2" xfId="17371" xr:uid="{D2B3EDCA-DD87-487E-8E8E-6E2DA8DA3B7A}"/>
    <cellStyle name="Percent 9 9 2 2" xfId="17372" xr:uid="{84E8BF58-DE6A-4209-A4D4-92B2E1274D73}"/>
    <cellStyle name="Percent 9 9 2 2 2" xfId="17373" xr:uid="{7BD314A6-99E2-416F-B506-C05AB4133DD5}"/>
    <cellStyle name="Percent 9 9 2 3" xfId="17374" xr:uid="{ADB65337-95E2-49F5-923D-89B3D1BF5634}"/>
    <cellStyle name="Percent 9 9 2 3 2" xfId="17375" xr:uid="{1A6595B3-4F13-4F8B-BD25-5FE1AB7E3B20}"/>
    <cellStyle name="Percent 9 9 2 4" xfId="17376" xr:uid="{B55ED25D-A4F3-460B-AECD-97F24E959D84}"/>
    <cellStyle name="Percent 9 9 2 5" xfId="17377" xr:uid="{2409B75C-C139-4174-892B-1D58BFA12623}"/>
    <cellStyle name="Percent 9 9 3" xfId="17378" xr:uid="{272BB994-45BE-4341-9013-F579C016919C}"/>
    <cellStyle name="Percent 9 9 3 2" xfId="17379" xr:uid="{653D3BEA-0901-494D-BABF-CE5922E5A700}"/>
    <cellStyle name="Percent 9 9 3 2 2" xfId="17380" xr:uid="{6FE39D59-6817-4B42-BB89-0D647AD4A305}"/>
    <cellStyle name="Percent 9 9 3 3" xfId="17381" xr:uid="{2C0CB288-D053-4D9A-A956-04BDB47BE1DD}"/>
    <cellStyle name="Percent 9 9 3 3 2" xfId="17382" xr:uid="{14887DF2-3247-4EB5-A545-BCE10DBB16C1}"/>
    <cellStyle name="Percent 9 9 3 4" xfId="17383" xr:uid="{338E80D1-6FE6-4397-983E-AB9925ABC61E}"/>
    <cellStyle name="Percent 9 9 4" xfId="17384" xr:uid="{2A4FC80F-B5A7-49E1-AC51-37DFFE005801}"/>
    <cellStyle name="Percent 9 9 4 2" xfId="17385" xr:uid="{69AEC71A-3881-4476-938A-C45C3069D64E}"/>
    <cellStyle name="Percent 9 9 4 2 2" xfId="17386" xr:uid="{A7BB7975-7B44-4505-9D4A-BA777A115D2E}"/>
    <cellStyle name="Percent 9 9 4 3" xfId="17387" xr:uid="{D504C9D8-DE95-47CE-9BB1-D94097AA03B3}"/>
    <cellStyle name="Percent 9 9 4 3 2" xfId="17388" xr:uid="{B0F84F86-FABF-47B1-9215-496CEE1A2FF6}"/>
    <cellStyle name="Percent 9 9 4 4" xfId="17389" xr:uid="{79730303-7309-4EB0-9E52-3A61AE8D8CE1}"/>
    <cellStyle name="Percent 9 9 5" xfId="17390" xr:uid="{5ECBD143-BF7E-4045-9351-1766CFF8B6E9}"/>
    <cellStyle name="Percent 9 9 5 2" xfId="17391" xr:uid="{788A21FF-8AFF-4B04-B72B-C380549EE728}"/>
    <cellStyle name="Percent 9 9 5 2 2" xfId="17392" xr:uid="{1F8ABB21-AA39-4D4E-92C0-10D41046872F}"/>
    <cellStyle name="Percent 9 9 5 3" xfId="17393" xr:uid="{0B20C12C-8718-4C0B-A840-7B38E275D3C6}"/>
    <cellStyle name="Percent 9 9 5 3 2" xfId="17394" xr:uid="{E80E2766-569C-4C99-86DC-33A2933FF5B8}"/>
    <cellStyle name="Percent 9 9 5 4" xfId="17395" xr:uid="{D200EE8B-2D5A-4ACC-B11A-DC11E07CFE1D}"/>
    <cellStyle name="Percent 9 9 5 4 2" xfId="17396" xr:uid="{A28A4AA1-8611-4C4B-9C8C-C7C248CEC413}"/>
    <cellStyle name="Percent 9 9 5 5" xfId="17397" xr:uid="{90CC8D1F-5A82-48DE-B86D-F045AC8B9DD0}"/>
    <cellStyle name="Percent 9 9 6" xfId="17398" xr:uid="{596FCDCB-D60A-4AAD-9EEE-F34640C7A4B8}"/>
    <cellStyle name="Percent 9 9 6 2" xfId="17399" xr:uid="{99564F09-B5A4-489F-BCDF-CCF590534E96}"/>
    <cellStyle name="Percent 9 9 6 2 2" xfId="17400" xr:uid="{ABB9880C-CDD3-4C0C-998E-364183838477}"/>
    <cellStyle name="Percent 9 9 6 3" xfId="17401" xr:uid="{731CAC8A-7339-4F82-9A4E-3A83B56E19B8}"/>
    <cellStyle name="Percent 9 9 6 3 2" xfId="17402" xr:uid="{012AAB2C-460F-47F1-877D-A09B67AA5824}"/>
    <cellStyle name="Percent 9 9 6 4" xfId="17403" xr:uid="{BB1DBFAF-B85D-4028-B8D3-8DA81A93B79E}"/>
    <cellStyle name="Percent 9 9 7" xfId="17404" xr:uid="{9A1921DD-0AC2-4C1B-A8AB-8CDC6A057C25}"/>
    <cellStyle name="Percent 9 9 7 2" xfId="17405" xr:uid="{D96EA32D-4E7A-4628-BB14-7368355C93D4}"/>
    <cellStyle name="Percent 9 9 8" xfId="17406" xr:uid="{A1A2B1C2-923F-4E2D-9390-14891E4D286A}"/>
    <cellStyle name="Percent 9 9 8 2" xfId="17407" xr:uid="{21EA6C6F-6729-423E-82A2-8C05016D3500}"/>
    <cellStyle name="Percent 9 9 9" xfId="17408" xr:uid="{E372CA65-B53D-49CB-BEA8-EDAAAF8FF595}"/>
    <cellStyle name="Percent 9 9 9 2" xfId="17409" xr:uid="{81A8F04F-5B25-4654-914A-8198A42860A0}"/>
    <cellStyle name="Percentagem 2 2" xfId="5989" xr:uid="{783303BA-32D1-4300-93B2-5294B860B1CA}"/>
    <cellStyle name="Percentagem 2 2 10" xfId="17411" xr:uid="{24C35DCC-00AC-4DE5-9D81-953564FE8063}"/>
    <cellStyle name="Percentagem 2 2 11" xfId="17412" xr:uid="{BBEDD069-82E8-4652-9B08-5DBD1623D385}"/>
    <cellStyle name="Percentagem 2 2 12" xfId="17410" xr:uid="{B066DC8E-A69F-47DD-857F-29A83521A8AF}"/>
    <cellStyle name="Percentagem 2 2 2" xfId="17413" xr:uid="{90D7A63A-A8F4-4409-AC64-1DA363A287E9}"/>
    <cellStyle name="Percentagem 2 2 2 2" xfId="17414" xr:uid="{5D500473-AF8F-439B-918F-6A961FB90FE6}"/>
    <cellStyle name="Percentagem 2 2 2 2 2" xfId="17415" xr:uid="{02A7C677-9EDC-42FD-B51C-214A9A797812}"/>
    <cellStyle name="Percentagem 2 2 2 3" xfId="17416" xr:uid="{7A73357F-A2EB-451F-92C4-87516AEF4FFF}"/>
    <cellStyle name="Percentagem 2 2 2 3 2" xfId="17417" xr:uid="{0DD8D65C-B86B-4D33-93A0-20604EBC3E60}"/>
    <cellStyle name="Percentagem 2 2 2 4" xfId="17418" xr:uid="{03199084-678C-48D9-8D8B-273B7C2D108E}"/>
    <cellStyle name="Percentagem 2 2 2 5" xfId="17419" xr:uid="{ED110D76-111B-4AC5-847D-F5A6A4F98932}"/>
    <cellStyle name="Percentagem 2 2 3" xfId="17420" xr:uid="{3370FE58-A5E2-44E9-8D01-04C14277F9A8}"/>
    <cellStyle name="Percentagem 2 2 3 2" xfId="17421" xr:uid="{EEC44789-A873-4273-808B-97D47D62D48C}"/>
    <cellStyle name="Percentagem 2 2 3 2 2" xfId="17422" xr:uid="{E3ABCCD4-7FC9-4274-A76F-39943E4CC686}"/>
    <cellStyle name="Percentagem 2 2 3 3" xfId="17423" xr:uid="{54846A0B-8112-42B3-A91D-BAE6815507FF}"/>
    <cellStyle name="Percentagem 2 2 3 3 2" xfId="17424" xr:uid="{C8AD0115-8D61-4C7D-ADC2-70E0E72D33C4}"/>
    <cellStyle name="Percentagem 2 2 3 4" xfId="17425" xr:uid="{4D7808D8-D866-44C5-8B7C-53DEC854C27E}"/>
    <cellStyle name="Percentagem 2 2 4" xfId="17426" xr:uid="{2414F0CE-86F4-4E3D-8AEE-7FECA4F754AA}"/>
    <cellStyle name="Percentagem 2 2 4 2" xfId="17427" xr:uid="{CFF62693-E116-4469-BD02-7C088862C007}"/>
    <cellStyle name="Percentagem 2 2 4 2 2" xfId="17428" xr:uid="{77BA3BD4-C359-4AE1-8B25-ED276753BDA4}"/>
    <cellStyle name="Percentagem 2 2 4 3" xfId="17429" xr:uid="{7D336244-1309-464F-8B07-9F0E6BC082EF}"/>
    <cellStyle name="Percentagem 2 2 4 3 2" xfId="17430" xr:uid="{2782DE25-A7A8-4E84-9A42-C0129BF5B9A5}"/>
    <cellStyle name="Percentagem 2 2 4 4" xfId="17431" xr:uid="{EF86DEEA-810E-4AA0-9146-760C86A8C738}"/>
    <cellStyle name="Percentagem 2 2 5" xfId="17432" xr:uid="{D9EEB449-2DF3-4445-9277-FF73CB26BC26}"/>
    <cellStyle name="Percentagem 2 2 5 2" xfId="17433" xr:uid="{8534D8B1-B183-424F-9478-A9C93EBE49D5}"/>
    <cellStyle name="Percentagem 2 2 5 2 2" xfId="17434" xr:uid="{B4912F81-49DF-4D9C-970D-A1FF798E3184}"/>
    <cellStyle name="Percentagem 2 2 5 3" xfId="17435" xr:uid="{6D1C2B06-61FB-4DDC-A0D8-9A8110728B02}"/>
    <cellStyle name="Percentagem 2 2 5 3 2" xfId="17436" xr:uid="{EBB85313-EEA9-4094-B4C8-339A6D10E037}"/>
    <cellStyle name="Percentagem 2 2 5 4" xfId="17437" xr:uid="{5C513CF3-76BE-4E97-B54A-1B8A20B44DC8}"/>
    <cellStyle name="Percentagem 2 2 5 4 2" xfId="17438" xr:uid="{FC437D00-1DD2-4E1A-8AD4-6F86E84F728B}"/>
    <cellStyle name="Percentagem 2 2 5 5" xfId="17439" xr:uid="{C378ADDD-C135-4A02-BC49-FF39E00489F1}"/>
    <cellStyle name="Percentagem 2 2 6" xfId="17440" xr:uid="{4732EA9A-955C-4239-87F0-8F1837CC3868}"/>
    <cellStyle name="Percentagem 2 2 6 2" xfId="17441" xr:uid="{72855BEC-085C-4435-89EE-A88DEFA3D142}"/>
    <cellStyle name="Percentagem 2 2 6 2 2" xfId="17442" xr:uid="{BFC8AA7E-12E9-4EBA-95D2-8A2118C0994E}"/>
    <cellStyle name="Percentagem 2 2 6 3" xfId="17443" xr:uid="{8FF22930-35AC-419E-8073-FA00F3A1437E}"/>
    <cellStyle name="Percentagem 2 2 6 3 2" xfId="17444" xr:uid="{2098BB77-AB71-4A19-9DAC-5DD6486512FB}"/>
    <cellStyle name="Percentagem 2 2 6 4" xfId="17445" xr:uid="{8BB34E78-691C-46AD-8249-1C0B43096FF3}"/>
    <cellStyle name="Percentagem 2 2 7" xfId="17446" xr:uid="{09836185-F7E0-45D5-8585-3DE40A8BB1F2}"/>
    <cellStyle name="Percentagem 2 2 7 2" xfId="17447" xr:uid="{BF21D578-6E25-40A9-84B2-F1DB0E708580}"/>
    <cellStyle name="Percentagem 2 2 8" xfId="17448" xr:uid="{45F982FC-DFAD-454B-83FC-B604C47956E8}"/>
    <cellStyle name="Percentagem 2 2 8 2" xfId="17449" xr:uid="{AA07F8D6-8CDB-4F1A-A258-5291C7D9812D}"/>
    <cellStyle name="Percentagem 2 2 9" xfId="17450" xr:uid="{12D907AB-CFCE-4A99-A212-6E0665EE2DB6}"/>
    <cellStyle name="Percentagem 2 2 9 2" xfId="17451" xr:uid="{B3593944-318C-40EC-A012-41D3F8ADC8DD}"/>
    <cellStyle name="Percentagem 2 3" xfId="5990" xr:uid="{B4D1D8F7-37F2-4E93-9631-55E033F19D04}"/>
    <cellStyle name="Percentagem 2 3 10" xfId="17453" xr:uid="{BA738BC9-E5F6-4C94-B2AB-F21513C5FD91}"/>
    <cellStyle name="Percentagem 2 3 11" xfId="17454" xr:uid="{15A7EB87-ED67-4E5A-A19B-CB7334678334}"/>
    <cellStyle name="Percentagem 2 3 12" xfId="17452" xr:uid="{44337C10-E822-48EA-82A9-E79B93B6A715}"/>
    <cellStyle name="Percentagem 2 3 2" xfId="17455" xr:uid="{1360B4FA-BFAC-4B4D-ACD4-0DA44A144224}"/>
    <cellStyle name="Percentagem 2 3 2 2" xfId="17456" xr:uid="{C0AAA0C7-178C-462C-814A-ABCD287DDEE8}"/>
    <cellStyle name="Percentagem 2 3 2 2 2" xfId="17457" xr:uid="{0A364AEA-B894-4450-BD10-890D4049B825}"/>
    <cellStyle name="Percentagem 2 3 2 3" xfId="17458" xr:uid="{D15F3A80-01E1-443A-836F-1B01FD49B79C}"/>
    <cellStyle name="Percentagem 2 3 2 3 2" xfId="17459" xr:uid="{357A7399-8BBF-432D-890E-A2EF725DF9EE}"/>
    <cellStyle name="Percentagem 2 3 2 4" xfId="17460" xr:uid="{69A5676B-7AFA-493C-90B1-4245D8EA662F}"/>
    <cellStyle name="Percentagem 2 3 2 5" xfId="17461" xr:uid="{5975B32B-DD22-42C6-A37D-1E2D123C69F6}"/>
    <cellStyle name="Percentagem 2 3 3" xfId="17462" xr:uid="{3275303B-9F01-4702-A141-2329AE193775}"/>
    <cellStyle name="Percentagem 2 3 3 2" xfId="17463" xr:uid="{35EAC358-1214-4389-9980-104801DFE9D2}"/>
    <cellStyle name="Percentagem 2 3 3 2 2" xfId="17464" xr:uid="{8292A7E1-EBB1-4A64-A402-DAF2EE99B841}"/>
    <cellStyle name="Percentagem 2 3 3 3" xfId="17465" xr:uid="{54C10DD7-842A-4D0E-BC98-8BA74B102549}"/>
    <cellStyle name="Percentagem 2 3 3 3 2" xfId="17466" xr:uid="{EEF4EBC8-21B3-4752-A457-D221BBC925CD}"/>
    <cellStyle name="Percentagem 2 3 3 4" xfId="17467" xr:uid="{CF178923-ECFB-4FC9-BE6C-6C9CCBD4319B}"/>
    <cellStyle name="Percentagem 2 3 4" xfId="17468" xr:uid="{86E1F4B4-2D67-42FB-94A7-34C28522DB1B}"/>
    <cellStyle name="Percentagem 2 3 4 2" xfId="17469" xr:uid="{1D41E586-F69C-4144-9647-87C8036741EE}"/>
    <cellStyle name="Percentagem 2 3 4 2 2" xfId="17470" xr:uid="{9A36B980-0C98-4C6B-A6AE-09AEE56E506C}"/>
    <cellStyle name="Percentagem 2 3 4 3" xfId="17471" xr:uid="{196B8E6C-B14B-4A83-B3A7-417B1D1C49A2}"/>
    <cellStyle name="Percentagem 2 3 4 3 2" xfId="17472" xr:uid="{B64C1CE3-F5C3-48D3-AACD-DDE7B16CD1F3}"/>
    <cellStyle name="Percentagem 2 3 4 4" xfId="17473" xr:uid="{3B87E83D-0C06-46A7-B98E-9E5D5F9B53EC}"/>
    <cellStyle name="Percentagem 2 3 5" xfId="17474" xr:uid="{2F2CE6D8-CE17-47D4-A0B5-BF49AC02B25F}"/>
    <cellStyle name="Percentagem 2 3 5 2" xfId="17475" xr:uid="{AF32BBC7-E10C-48E1-BC2B-7A52CD5346B0}"/>
    <cellStyle name="Percentagem 2 3 5 2 2" xfId="17476" xr:uid="{67A04B02-E4BB-4AFF-B0C2-48982190C617}"/>
    <cellStyle name="Percentagem 2 3 5 3" xfId="17477" xr:uid="{C9ABFD77-9D7D-4872-B8CB-F0D2E698D231}"/>
    <cellStyle name="Percentagem 2 3 5 3 2" xfId="17478" xr:uid="{52FB28D8-6DEE-413B-B678-7514E898F074}"/>
    <cellStyle name="Percentagem 2 3 5 4" xfId="17479" xr:uid="{C9AF0AA5-462C-4207-B80F-4EA967C3B2DA}"/>
    <cellStyle name="Percentagem 2 3 5 4 2" xfId="17480" xr:uid="{9FEA0A3D-E742-4304-819B-D2C462C2CF4A}"/>
    <cellStyle name="Percentagem 2 3 5 5" xfId="17481" xr:uid="{3C166E6F-7354-402C-9CC6-B36B8080F7BF}"/>
    <cellStyle name="Percentagem 2 3 6" xfId="17482" xr:uid="{D6AF66D8-F059-40E4-8757-0FC6A1459A8F}"/>
    <cellStyle name="Percentagem 2 3 6 2" xfId="17483" xr:uid="{D9C84CAA-7EE5-4134-8D3B-56A366CA634D}"/>
    <cellStyle name="Percentagem 2 3 6 2 2" xfId="17484" xr:uid="{79A7F871-0DEA-4926-B361-45A6EFCCD20C}"/>
    <cellStyle name="Percentagem 2 3 6 3" xfId="17485" xr:uid="{A29707F5-07DE-46CB-B2BD-1FBC8A81F79A}"/>
    <cellStyle name="Percentagem 2 3 6 3 2" xfId="17486" xr:uid="{8127FE30-D944-47B0-A7C5-FB628984F0C4}"/>
    <cellStyle name="Percentagem 2 3 6 4" xfId="17487" xr:uid="{DA86D553-114B-414F-A7EF-8F75FEA6E23F}"/>
    <cellStyle name="Percentagem 2 3 7" xfId="17488" xr:uid="{712A5ABC-7A3B-406B-BAA5-F6390741E638}"/>
    <cellStyle name="Percentagem 2 3 7 2" xfId="17489" xr:uid="{D1841917-4179-4557-B3C3-D086E189D533}"/>
    <cellStyle name="Percentagem 2 3 8" xfId="17490" xr:uid="{BE5BC49C-F572-438B-9E49-4F8E0F8C8B2F}"/>
    <cellStyle name="Percentagem 2 3 8 2" xfId="17491" xr:uid="{64BD8FA9-4834-49C6-987E-33DBB6BD8B15}"/>
    <cellStyle name="Percentagem 2 3 9" xfId="17492" xr:uid="{33FE3DF4-EE5D-46A0-B178-870B6644C0DD}"/>
    <cellStyle name="Percentagem 2 3 9 2" xfId="17493" xr:uid="{3ABDEB3E-A59E-4916-8235-30BD24D69B90}"/>
    <cellStyle name="Pilkku_Layo9704" xfId="1314" xr:uid="{00000000-0005-0000-0000-000024050000}"/>
    <cellStyle name="Procentowy" xfId="1294" builtinId="5"/>
    <cellStyle name="Procentowy 2" xfId="1315" xr:uid="{00000000-0005-0000-0000-000025050000}"/>
    <cellStyle name="Procentowy 2 10" xfId="1316" xr:uid="{00000000-0005-0000-0000-000026050000}"/>
    <cellStyle name="Procentowy 2 10 2" xfId="3069" xr:uid="{D4E8521B-C1ED-4DC4-81E3-64B21F95C110}"/>
    <cellStyle name="Procentowy 2 10 3" xfId="2462" xr:uid="{3ED80029-B6EC-45E8-AF53-2BA2C7390BFD}"/>
    <cellStyle name="Procentowy 2 11" xfId="1317" xr:uid="{00000000-0005-0000-0000-000027050000}"/>
    <cellStyle name="Procentowy 2 11 2" xfId="3070" xr:uid="{10F2CD51-EB3F-44AD-9718-5B4CFB832C40}"/>
    <cellStyle name="Procentowy 2 12" xfId="1318" xr:uid="{00000000-0005-0000-0000-000028050000}"/>
    <cellStyle name="Procentowy 2 12 2" xfId="3071" xr:uid="{F7C75F08-8D0B-482E-B0D5-47BE5276FF8A}"/>
    <cellStyle name="Procentowy 2 13" xfId="1319" xr:uid="{00000000-0005-0000-0000-000029050000}"/>
    <cellStyle name="Procentowy 2 13 2" xfId="3072" xr:uid="{4AD6A424-6632-4FD8-BE8F-60463459FFA8}"/>
    <cellStyle name="Procentowy 2 14" xfId="1320" xr:uid="{00000000-0005-0000-0000-00002A050000}"/>
    <cellStyle name="Procentowy 2 14 2" xfId="3073" xr:uid="{FAFF8F39-6366-4E52-9DE6-A68A15C80E24}"/>
    <cellStyle name="Procentowy 2 2" xfId="1321" xr:uid="{00000000-0005-0000-0000-00002B050000}"/>
    <cellStyle name="Procentowy 2 2 10" xfId="1322" xr:uid="{00000000-0005-0000-0000-00002C050000}"/>
    <cellStyle name="Procentowy 2 2 2" xfId="1323" xr:uid="{00000000-0005-0000-0000-00002D050000}"/>
    <cellStyle name="Procentowy 2 2 2 2" xfId="2464" xr:uid="{9EF9CC00-58B6-4DA4-9E13-A64DB1F62FFA}"/>
    <cellStyle name="Procentowy 2 2 2 3" xfId="2463" xr:uid="{B782B59E-CF45-4F11-A0D1-0480CB9D58FF}"/>
    <cellStyle name="Procentowy 2 2 3" xfId="1324" xr:uid="{00000000-0005-0000-0000-00002E050000}"/>
    <cellStyle name="Procentowy 2 2 3 2" xfId="2466" xr:uid="{2E0EE033-9A02-4F52-807A-B4C9C3830D1E}"/>
    <cellStyle name="Procentowy 2 2 3 3" xfId="2465" xr:uid="{530D03A0-E0D5-41D3-BD4F-C0F2565D3A24}"/>
    <cellStyle name="Procentowy 2 2 4" xfId="1325" xr:uid="{00000000-0005-0000-0000-00002F050000}"/>
    <cellStyle name="Procentowy 2 2 5" xfId="1326" xr:uid="{00000000-0005-0000-0000-000030050000}"/>
    <cellStyle name="Procentowy 2 2 6" xfId="1327" xr:uid="{00000000-0005-0000-0000-000031050000}"/>
    <cellStyle name="Procentowy 2 2 7" xfId="1328" xr:uid="{00000000-0005-0000-0000-000032050000}"/>
    <cellStyle name="Procentowy 2 2 8" xfId="1329" xr:uid="{00000000-0005-0000-0000-000033050000}"/>
    <cellStyle name="Procentowy 2 2 9" xfId="1330" xr:uid="{00000000-0005-0000-0000-000034050000}"/>
    <cellStyle name="Procentowy 2 3" xfId="1331" xr:uid="{00000000-0005-0000-0000-000035050000}"/>
    <cellStyle name="Procentowy 2 3 2" xfId="1332" xr:uid="{00000000-0005-0000-0000-000036050000}"/>
    <cellStyle name="Procentowy 2 3 2 2" xfId="1333" xr:uid="{00000000-0005-0000-0000-000037050000}"/>
    <cellStyle name="Procentowy 2 3 2 2 2" xfId="2470" xr:uid="{437B1DD8-9D3A-4DE2-8376-37B0C83D857A}"/>
    <cellStyle name="Procentowy 2 3 2 2 3" xfId="2469" xr:uid="{3C047813-3997-424A-BE76-85FD635D6294}"/>
    <cellStyle name="Procentowy 2 3 2 3" xfId="1334" xr:uid="{00000000-0005-0000-0000-000038050000}"/>
    <cellStyle name="Procentowy 2 3 2 3 2" xfId="2472" xr:uid="{53906731-9C89-4FFA-895C-A7474ECBFF63}"/>
    <cellStyle name="Procentowy 2 3 2 3 3" xfId="2471" xr:uid="{FDFA2203-2CA8-4F3E-8CA1-553286529392}"/>
    <cellStyle name="Procentowy 2 3 2 4" xfId="2473" xr:uid="{91A8CB37-C8EC-4E6C-9A37-E76A4B05B877}"/>
    <cellStyle name="Procentowy 2 3 2 4 2" xfId="2474" xr:uid="{459BFC5B-E517-4E8D-BEF5-4F390E93BE3C}"/>
    <cellStyle name="Procentowy 2 3 2 5" xfId="2475" xr:uid="{B3C399B8-7FF8-4F60-97C7-3D10C37A757F}"/>
    <cellStyle name="Procentowy 2 3 2 6" xfId="2468" xr:uid="{2E6B6B33-CB19-4FC2-A1B4-6014220F6AD7}"/>
    <cellStyle name="Procentowy 2 3 3" xfId="1335" xr:uid="{00000000-0005-0000-0000-000039050000}"/>
    <cellStyle name="Procentowy 2 3 3 2" xfId="2477" xr:uid="{F48058A0-8F7C-4E65-B541-048864418DAD}"/>
    <cellStyle name="Procentowy 2 3 3 3" xfId="2476" xr:uid="{0A6FB48A-26BD-4C1A-BBA5-4D72154CFEBB}"/>
    <cellStyle name="Procentowy 2 3 4" xfId="2478" xr:uid="{604D5214-B003-4756-8CE6-2F3F7ECE083B}"/>
    <cellStyle name="Procentowy 2 3 5" xfId="2467" xr:uid="{09118A04-3B97-4B10-97B3-C4AB0E0D3C82}"/>
    <cellStyle name="Procentowy 2 4" xfId="1336" xr:uid="{00000000-0005-0000-0000-00003A050000}"/>
    <cellStyle name="Procentowy 2 4 2" xfId="1337" xr:uid="{00000000-0005-0000-0000-00003B050000}"/>
    <cellStyle name="Procentowy 2 4 2 2" xfId="2481" xr:uid="{EEA08122-3279-4B77-A56F-2E8B7C347EA0}"/>
    <cellStyle name="Procentowy 2 4 2 3" xfId="2480" xr:uid="{354ABB76-B273-46F5-A13A-BD2C6E66B736}"/>
    <cellStyle name="Procentowy 2 4 3" xfId="1338" xr:uid="{00000000-0005-0000-0000-00003C050000}"/>
    <cellStyle name="Procentowy 2 4 3 2" xfId="2483" xr:uid="{3CDBB27C-2DBD-4CA4-8456-A36E9E1A4819}"/>
    <cellStyle name="Procentowy 2 4 3 3" xfId="2482" xr:uid="{88CED2E2-6AE0-4B4C-BB48-FEE4BB90DEF2}"/>
    <cellStyle name="Procentowy 2 4 4" xfId="2484" xr:uid="{17EDE5F6-29A1-481E-8264-234280191A1C}"/>
    <cellStyle name="Procentowy 2 4 4 2" xfId="2485" xr:uid="{F554E079-0546-491D-997D-CDA07A920370}"/>
    <cellStyle name="Procentowy 2 4 5" xfId="2486" xr:uid="{A36EE2B3-1973-4BFC-9300-418D4411CC23}"/>
    <cellStyle name="Procentowy 2 4 6" xfId="2479" xr:uid="{516C7E8C-9E3A-4A96-A73A-33231ACABE9F}"/>
    <cellStyle name="Procentowy 2 5" xfId="1339" xr:uid="{00000000-0005-0000-0000-00003D050000}"/>
    <cellStyle name="Procentowy 2 6" xfId="1340" xr:uid="{00000000-0005-0000-0000-00003E050000}"/>
    <cellStyle name="Procentowy 2 6 2" xfId="2488" xr:uid="{55D3568B-923B-4CD0-8B07-37ADC5C2CAFA}"/>
    <cellStyle name="Procentowy 2 6 2 2" xfId="2489" xr:uid="{C2FF6BEE-9233-4CC7-B85A-31D80D5425B9}"/>
    <cellStyle name="Procentowy 2 6 3" xfId="2490" xr:uid="{834BB02C-B2C5-423F-9224-08C6145F3314}"/>
    <cellStyle name="Procentowy 2 6 3 2" xfId="2491" xr:uid="{75AF4C28-3CB8-4050-B1BA-F7046E6483DD}"/>
    <cellStyle name="Procentowy 2 6 4" xfId="2492" xr:uid="{FACC517C-ECC9-4725-94BE-892C6C373A50}"/>
    <cellStyle name="Procentowy 2 6 5" xfId="2487" xr:uid="{AA5AA9D5-1FB0-4F53-8C3A-2F7E0819F569}"/>
    <cellStyle name="Procentowy 2 7" xfId="1341" xr:uid="{00000000-0005-0000-0000-00003F050000}"/>
    <cellStyle name="Procentowy 2 7 2" xfId="2494" xr:uid="{054FDC7C-3949-427C-8E5A-B52859A6802E}"/>
    <cellStyle name="Procentowy 2 7 3" xfId="2493" xr:uid="{B7BB3F78-98F8-4864-B508-6483C0EB93A2}"/>
    <cellStyle name="Procentowy 2 8" xfId="1342" xr:uid="{00000000-0005-0000-0000-000040050000}"/>
    <cellStyle name="Procentowy 2 8 2" xfId="2496" xr:uid="{F3287A4F-B098-4A01-BA93-9B49C5F3E202}"/>
    <cellStyle name="Procentowy 2 8 3" xfId="2497" xr:uid="{8A83610E-E082-4A08-95F5-14E7A9269B6D}"/>
    <cellStyle name="Procentowy 2 8 4" xfId="3074" xr:uid="{58089550-3CFB-43A5-B5CC-96856DC82B20}"/>
    <cellStyle name="Procentowy 2 8 5" xfId="2495" xr:uid="{7AAC0676-25C5-4F0A-82C5-BE67ADA634A9}"/>
    <cellStyle name="Procentowy 2 9" xfId="1343" xr:uid="{00000000-0005-0000-0000-000041050000}"/>
    <cellStyle name="Procentowy 2 9 2" xfId="2499" xr:uid="{43304C13-BEAF-4FEB-BB13-6B7D4F2F2B5E}"/>
    <cellStyle name="Procentowy 2 9 3" xfId="3075" xr:uid="{7006E33E-0912-4247-A8B0-1D134E28EB94}"/>
    <cellStyle name="Procentowy 2 9 4" xfId="2498" xr:uid="{BBCF7A3D-C5FE-4C34-AC82-EA398358C12E}"/>
    <cellStyle name="Procentowy 3" xfId="1344" xr:uid="{00000000-0005-0000-0000-000042050000}"/>
    <cellStyle name="Procentowy 3 2" xfId="2500" xr:uid="{FB70D396-3631-428B-B70A-4D77CFEA827C}"/>
    <cellStyle name="Procentowy 3 2 2" xfId="2501" xr:uid="{92442A4C-6114-4BF9-8C95-C2BBD226BEB7}"/>
    <cellStyle name="Procentowy 3 2 3" xfId="25641" xr:uid="{36DD2725-3029-4FC0-9563-375ED636586E}"/>
    <cellStyle name="Procentowy 3 2 3 2" xfId="25943" xr:uid="{92601DC4-7EE7-4735-9DF2-8A36033AD0F8}"/>
    <cellStyle name="Procentowy 3 2 3 3" xfId="27228" xr:uid="{AC2A20C0-7DD9-4D63-9468-F479241BE102}"/>
    <cellStyle name="Procentowy 3 3" xfId="2502" xr:uid="{C1B67152-049A-4F3C-AF5E-7D66C1C57C23}"/>
    <cellStyle name="Procentowy 3 3 2" xfId="25698" xr:uid="{266D4FA5-073B-479F-A35F-64D34F85A5B6}"/>
    <cellStyle name="Procentowy 3 3 2 2" xfId="25944" xr:uid="{7720D49F-5120-47A5-B428-6FBB80C5F98E}"/>
    <cellStyle name="Procentowy 3 3 2 3" xfId="27277" xr:uid="{4407AA66-649F-445D-AC16-FDDDA929EE3C}"/>
    <cellStyle name="Procentowy 3 4" xfId="25701" xr:uid="{649DA3C2-FEF0-4164-AFCA-29E5B003903B}"/>
    <cellStyle name="Procentowy 3 4 2" xfId="27280" xr:uid="{A625DC80-A8E5-49E1-8F1F-EFB9B15781B6}"/>
    <cellStyle name="Procentowy 4" xfId="1345" xr:uid="{00000000-0005-0000-0000-000043050000}"/>
    <cellStyle name="Procentowy 4 2" xfId="2503" xr:uid="{2A763464-887E-4EAF-B630-FF600170DC20}"/>
    <cellStyle name="Procentowy 4 2 2" xfId="25645" xr:uid="{43BB605F-7686-4B59-BE7C-4D471FEE7C4C}"/>
    <cellStyle name="Procentowy 4 2 2 2" xfId="25945" xr:uid="{16920000-5EDF-4EEC-9BE1-DCC0E2B4605E}"/>
    <cellStyle name="Procentowy 4 2 2 3" xfId="27230" xr:uid="{C7EF50F7-5CEC-4525-B05F-ACA34BD4ADC1}"/>
    <cellStyle name="Procentowy 4 3" xfId="2504" xr:uid="{EC0E9D52-0089-476E-8FFB-DBF1CC2B1F9A}"/>
    <cellStyle name="Procentowy 4 4" xfId="2505" xr:uid="{00602655-C9C3-4C78-95C4-A97B7E00E352}"/>
    <cellStyle name="Procentowy 4 4 2" xfId="2506" xr:uid="{1A44BDEE-0BE5-43BC-8CE0-706C9408993A}"/>
    <cellStyle name="Procentowy 4 4 3" xfId="2507" xr:uid="{39B1CD36-E63D-4959-8C39-7B3943A8FE6A}"/>
    <cellStyle name="Procentowy 4 5" xfId="3076" xr:uid="{AF07FF45-C668-489D-A9B1-4A15C73B716F}"/>
    <cellStyle name="Procentowy 5" xfId="2508" xr:uid="{B983B9C8-7DE9-4BB9-8B52-E3450DCA74E9}"/>
    <cellStyle name="Procentowy 5 2" xfId="2509" xr:uid="{EFE88C80-1005-4B01-9ABE-BBB98FC50468}"/>
    <cellStyle name="Procentowy 5 3" xfId="2510" xr:uid="{DB028070-E4C0-412B-830C-ACE9E24F87DF}"/>
    <cellStyle name="Procentowy 5 4" xfId="25946" xr:uid="{870BA960-05A7-411A-AD6B-CC88B6894F1C}"/>
    <cellStyle name="Procentowy 5 5" xfId="25776" xr:uid="{C1D3789C-E0D1-4447-A8D9-40995DFEA201}"/>
    <cellStyle name="Procentowy 6" xfId="2511" xr:uid="{6F23B855-4289-4BA8-8B0C-8A919C7D7940}"/>
    <cellStyle name="Procentowy 6 2" xfId="2512" xr:uid="{D69A08BD-097C-4234-BA6E-93C924DABE1E}"/>
    <cellStyle name="Procentowy 7" xfId="2513" xr:uid="{20494216-26D0-4485-80C8-F3521F652CC3}"/>
    <cellStyle name="Procentowy 7 2" xfId="2514" xr:uid="{162B341F-7D19-48B7-85FD-B78F99931B64}"/>
    <cellStyle name="Procentowy 7 2 2" xfId="2515" xr:uid="{1289BEBE-CBCD-4C36-B639-FF0C593C552C}"/>
    <cellStyle name="Procentowy 7 2 3" xfId="2516" xr:uid="{52ADF906-9723-476B-96B6-C509F776CEC5}"/>
    <cellStyle name="Procentowy 7 2 3 2" xfId="2517" xr:uid="{8CF97136-9406-4535-A7A8-31B5C7A270EA}"/>
    <cellStyle name="Procentowy 8" xfId="2518" xr:uid="{BC10A2C1-79B8-4A63-A8B8-3855664FA4BC}"/>
    <cellStyle name="Procentowy 8 2" xfId="2519" xr:uid="{0A647048-888A-49D9-A891-287AB34E4E17}"/>
    <cellStyle name="Prozent 2" xfId="1346" xr:uid="{00000000-0005-0000-0000-000044050000}"/>
    <cellStyle name="Prozent 2 2" xfId="1347" xr:uid="{00000000-0005-0000-0000-000045050000}"/>
    <cellStyle name="Prozent 3" xfId="1348" xr:uid="{00000000-0005-0000-0000-000046050000}"/>
    <cellStyle name="Prozent 4" xfId="1349" xr:uid="{00000000-0005-0000-0000-000047050000}"/>
    <cellStyle name="Prozent 5" xfId="1350" xr:uid="{00000000-0005-0000-0000-000048050000}"/>
    <cellStyle name="Prozent 5 2" xfId="1351" xr:uid="{00000000-0005-0000-0000-000049050000}"/>
    <cellStyle name="Prozent 5 2 2" xfId="1352" xr:uid="{00000000-0005-0000-0000-00004A050000}"/>
    <cellStyle name="Prozent 5 2 3" xfId="1353" xr:uid="{00000000-0005-0000-0000-00004B050000}"/>
    <cellStyle name="Prozent 5 2 3 2" xfId="2520" xr:uid="{09FE4EF0-D330-4525-8127-2EA11C68ECBA}"/>
    <cellStyle name="Prozent 5 2 3 3" xfId="2521" xr:uid="{53DF3B6C-9310-47A6-AAD7-B7FA6C4BF9FD}"/>
    <cellStyle name="Prozent 5 3" xfId="1354" xr:uid="{00000000-0005-0000-0000-00004C050000}"/>
    <cellStyle name="Prozent 5 3 2" xfId="1355" xr:uid="{00000000-0005-0000-0000-00004D050000}"/>
    <cellStyle name="Prozent 5 3 3" xfId="1356" xr:uid="{00000000-0005-0000-0000-00004E050000}"/>
    <cellStyle name="Prozent 5 3 4" xfId="1357" xr:uid="{00000000-0005-0000-0000-00004F050000}"/>
    <cellStyle name="Prozent 5 3 4 2" xfId="3077" xr:uid="{4BF6E877-A656-4C9C-BAD6-025356A80796}"/>
    <cellStyle name="Prozent 5 4" xfId="1358" xr:uid="{00000000-0005-0000-0000-000050050000}"/>
    <cellStyle name="Prozent 6" xfId="1359" xr:uid="{00000000-0005-0000-0000-000051050000}"/>
    <cellStyle name="Prozent 6 2" xfId="1360" xr:uid="{00000000-0005-0000-0000-000052050000}"/>
    <cellStyle name="Prozent 6 2 2" xfId="1361" xr:uid="{00000000-0005-0000-0000-000053050000}"/>
    <cellStyle name="Prozent 6 2 3" xfId="1362" xr:uid="{00000000-0005-0000-0000-000054050000}"/>
    <cellStyle name="Prozent 6 2 3 2" xfId="2522" xr:uid="{1E9C10DB-8423-4442-9331-73C8E1977B76}"/>
    <cellStyle name="Prozent 6 2 3 3" xfId="2523" xr:uid="{C4C2B655-766C-43D3-8226-7D2B28A69A4B}"/>
    <cellStyle name="Prozent 6 3" xfId="1363" xr:uid="{00000000-0005-0000-0000-000055050000}"/>
    <cellStyle name="Prozent 6 3 2" xfId="1364" xr:uid="{00000000-0005-0000-0000-000056050000}"/>
    <cellStyle name="Prozent 6 3 3" xfId="1365" xr:uid="{00000000-0005-0000-0000-000057050000}"/>
    <cellStyle name="Prozent 6 3 4" xfId="1366" xr:uid="{00000000-0005-0000-0000-000058050000}"/>
    <cellStyle name="Prozent 6 3 4 2" xfId="3078" xr:uid="{8C7CF29A-9DC1-45E2-80B2-219B39FD5A92}"/>
    <cellStyle name="Prozent 6 4" xfId="1367" xr:uid="{00000000-0005-0000-0000-000059050000}"/>
    <cellStyle name="Prozent 7" xfId="1368" xr:uid="{00000000-0005-0000-0000-00005A050000}"/>
    <cellStyle name="Prozent 8" xfId="1369" xr:uid="{00000000-0005-0000-0000-00005B050000}"/>
    <cellStyle name="Prozent 8 2" xfId="1370" xr:uid="{00000000-0005-0000-0000-00005C050000}"/>
    <cellStyle name="Prozent 8 2 2" xfId="1371" xr:uid="{00000000-0005-0000-0000-00005D050000}"/>
    <cellStyle name="Prozent 8 2 3" xfId="2524" xr:uid="{868DB8A0-502B-451C-A42B-E419ECBECD5C}"/>
    <cellStyle name="Prozent 8 3" xfId="1372" xr:uid="{00000000-0005-0000-0000-00005E050000}"/>
    <cellStyle name="Prozent 8 4" xfId="2525" xr:uid="{635743E7-0621-4607-B778-A9744E205062}"/>
    <cellStyle name="Pyör. luku_Layo9704" xfId="1373" xr:uid="{00000000-0005-0000-0000-00005F050000}"/>
    <cellStyle name="Pyör. valuutta_Layo9704" xfId="1374" xr:uid="{00000000-0005-0000-0000-000060050000}"/>
    <cellStyle name="RangeName" xfId="1375" xr:uid="{00000000-0005-0000-0000-000061050000}"/>
    <cellStyle name="SAPBEXaggData" xfId="1376" xr:uid="{00000000-0005-0000-0000-000062050000}"/>
    <cellStyle name="SAPBEXaggDataEmph" xfId="1377" xr:uid="{00000000-0005-0000-0000-000063050000}"/>
    <cellStyle name="SAPBEXaggItem" xfId="1378" xr:uid="{00000000-0005-0000-0000-000064050000}"/>
    <cellStyle name="SAPBEXaggItemX" xfId="1379" xr:uid="{00000000-0005-0000-0000-000065050000}"/>
    <cellStyle name="SAPBEXchaText" xfId="1380" xr:uid="{00000000-0005-0000-0000-000066050000}"/>
    <cellStyle name="SAPBEXexcBad7" xfId="1381" xr:uid="{00000000-0005-0000-0000-000067050000}"/>
    <cellStyle name="SAPBEXexcBad8" xfId="1382" xr:uid="{00000000-0005-0000-0000-000068050000}"/>
    <cellStyle name="SAPBEXexcBad9" xfId="1383" xr:uid="{00000000-0005-0000-0000-000069050000}"/>
    <cellStyle name="SAPBEXexcCritical4" xfId="1384" xr:uid="{00000000-0005-0000-0000-00006A050000}"/>
    <cellStyle name="SAPBEXexcCritical5" xfId="1385" xr:uid="{00000000-0005-0000-0000-00006B050000}"/>
    <cellStyle name="SAPBEXexcCritical6" xfId="1386" xr:uid="{00000000-0005-0000-0000-00006C050000}"/>
    <cellStyle name="SAPBEXexcGood1" xfId="1387" xr:uid="{00000000-0005-0000-0000-00006D050000}"/>
    <cellStyle name="SAPBEXexcGood2" xfId="1388" xr:uid="{00000000-0005-0000-0000-00006E050000}"/>
    <cellStyle name="SAPBEXexcGood3" xfId="1389" xr:uid="{00000000-0005-0000-0000-00006F050000}"/>
    <cellStyle name="SAPBEXfilterDrill" xfId="1390" xr:uid="{00000000-0005-0000-0000-000070050000}"/>
    <cellStyle name="SAPBEXfilterItem" xfId="1391" xr:uid="{00000000-0005-0000-0000-000071050000}"/>
    <cellStyle name="SAPBEXfilterText" xfId="1392" xr:uid="{00000000-0005-0000-0000-000072050000}"/>
    <cellStyle name="SAPBEXformats" xfId="1393" xr:uid="{00000000-0005-0000-0000-000073050000}"/>
    <cellStyle name="SAPBEXheaderItem" xfId="1394" xr:uid="{00000000-0005-0000-0000-000074050000}"/>
    <cellStyle name="SAPBEXheaderText" xfId="1395" xr:uid="{00000000-0005-0000-0000-000075050000}"/>
    <cellStyle name="SAPBEXHLevel0" xfId="1396" xr:uid="{00000000-0005-0000-0000-000076050000}"/>
    <cellStyle name="SAPBEXHLevel0X" xfId="1397" xr:uid="{00000000-0005-0000-0000-000077050000}"/>
    <cellStyle name="SAPBEXHLevel1" xfId="1398" xr:uid="{00000000-0005-0000-0000-000078050000}"/>
    <cellStyle name="SAPBEXHLevel1X" xfId="1399" xr:uid="{00000000-0005-0000-0000-000079050000}"/>
    <cellStyle name="SAPBEXHLevel2" xfId="1400" xr:uid="{00000000-0005-0000-0000-00007A050000}"/>
    <cellStyle name="SAPBEXHLevel2X" xfId="1401" xr:uid="{00000000-0005-0000-0000-00007B050000}"/>
    <cellStyle name="SAPBEXHLevel3" xfId="1402" xr:uid="{00000000-0005-0000-0000-00007C050000}"/>
    <cellStyle name="SAPBEXHLevel3X" xfId="1403" xr:uid="{00000000-0005-0000-0000-00007D050000}"/>
    <cellStyle name="SAPBEXresData" xfId="1404" xr:uid="{00000000-0005-0000-0000-00007E050000}"/>
    <cellStyle name="SAPBEXresDataEmph" xfId="1405" xr:uid="{00000000-0005-0000-0000-00007F050000}"/>
    <cellStyle name="SAPBEXresItem" xfId="1406" xr:uid="{00000000-0005-0000-0000-000080050000}"/>
    <cellStyle name="SAPBEXresItemX" xfId="1407" xr:uid="{00000000-0005-0000-0000-000081050000}"/>
    <cellStyle name="SAPBEXstdData" xfId="1408" xr:uid="{00000000-0005-0000-0000-000082050000}"/>
    <cellStyle name="SAPBEXstdDataEmph" xfId="1409" xr:uid="{00000000-0005-0000-0000-000083050000}"/>
    <cellStyle name="SAPBEXstdItem" xfId="1410" xr:uid="{00000000-0005-0000-0000-000084050000}"/>
    <cellStyle name="SAPBEXstdItemX" xfId="1411" xr:uid="{00000000-0005-0000-0000-000085050000}"/>
    <cellStyle name="SAPBEXtitle" xfId="1412" xr:uid="{00000000-0005-0000-0000-000086050000}"/>
    <cellStyle name="SAPBEXundefined" xfId="1413" xr:uid="{00000000-0005-0000-0000-000087050000}"/>
    <cellStyle name="Schlecht" xfId="5991" xr:uid="{97EA16C7-A26F-4BEC-8DA6-103A325D88DA}"/>
    <cellStyle name="Schlecht 10" xfId="17495" xr:uid="{F4BA154D-2CA3-47A0-BCBC-9631B7E71578}"/>
    <cellStyle name="Schlecht 11" xfId="17496" xr:uid="{6CE9D911-3466-4DD2-A5C3-84313BFBF622}"/>
    <cellStyle name="Schlecht 12" xfId="17494" xr:uid="{CF8459E1-3993-44DA-BE06-EC4F7E61A1E8}"/>
    <cellStyle name="Schlecht 2" xfId="1414" xr:uid="{00000000-0005-0000-0000-000088050000}"/>
    <cellStyle name="Schlecht 2 2" xfId="17498" xr:uid="{B7B33E85-7005-4853-B0C6-0FC2BC16CBA1}"/>
    <cellStyle name="Schlecht 2 2 2" xfId="17499" xr:uid="{78156036-F25E-41EE-AC73-4271424175F8}"/>
    <cellStyle name="Schlecht 2 3" xfId="17500" xr:uid="{07DA8280-2325-42D9-A696-D09F7FAB5EAE}"/>
    <cellStyle name="Schlecht 2 3 2" xfId="17501" xr:uid="{3AD13562-E644-4830-B3C9-11EFE776B6D9}"/>
    <cellStyle name="Schlecht 2 4" xfId="17502" xr:uid="{0B31AA38-1899-4571-875D-DB02F274A9F2}"/>
    <cellStyle name="Schlecht 2 5" xfId="17503" xr:uid="{942B5121-F011-43E3-8440-64B2AE74063C}"/>
    <cellStyle name="Schlecht 2 6" xfId="25546" xr:uid="{E30FD4E2-DE02-4C23-90F7-0A7143CD46E7}"/>
    <cellStyle name="Schlecht 2 7" xfId="17497" xr:uid="{EAF35D0A-A247-4AC3-8E3B-68448E038DB2}"/>
    <cellStyle name="Schlecht 3" xfId="17504" xr:uid="{C43CF0B6-32DF-4D3F-8693-126D97DFC397}"/>
    <cellStyle name="Schlecht 3 2" xfId="17505" xr:uid="{628CDAD6-F9C9-4358-80F3-58F05DAF6358}"/>
    <cellStyle name="Schlecht 3 2 2" xfId="17506" xr:uid="{7B3F5ADC-DDAC-4CCC-ACB7-C16E45E6D896}"/>
    <cellStyle name="Schlecht 3 3" xfId="17507" xr:uid="{82A9B468-29B1-4272-967B-62096D17B269}"/>
    <cellStyle name="Schlecht 3 3 2" xfId="17508" xr:uid="{DD46DA56-111F-4E5D-A8D8-F1F170E63D84}"/>
    <cellStyle name="Schlecht 3 4" xfId="17509" xr:uid="{6386520A-24AE-4228-8488-9BE3A2A91686}"/>
    <cellStyle name="Schlecht 4" xfId="17510" xr:uid="{D051DC8A-B283-4804-ACA2-9D3DB050B931}"/>
    <cellStyle name="Schlecht 4 2" xfId="17511" xr:uid="{360D2095-2ABB-4769-998F-2C97B863F000}"/>
    <cellStyle name="Schlecht 4 2 2" xfId="17512" xr:uid="{9498D65C-8F58-4C12-BE4C-4561A509B591}"/>
    <cellStyle name="Schlecht 4 3" xfId="17513" xr:uid="{F1F6A57B-F5FF-478E-82A0-C7D18B4BFF32}"/>
    <cellStyle name="Schlecht 4 3 2" xfId="17514" xr:uid="{5D951185-5453-4275-9FB3-14C2FCCDF396}"/>
    <cellStyle name="Schlecht 4 4" xfId="17515" xr:uid="{69891B6E-701F-48A5-A374-469544CE21ED}"/>
    <cellStyle name="Schlecht 5" xfId="17516" xr:uid="{8DB3EFE7-4FEF-46F0-85C0-6F1E8AC88F1D}"/>
    <cellStyle name="Schlecht 5 2" xfId="17517" xr:uid="{FC5231D3-EED2-4017-9767-F3C8447129B6}"/>
    <cellStyle name="Schlecht 5 2 2" xfId="17518" xr:uid="{0B602D5E-2586-49AA-97CE-6618EBB51CBA}"/>
    <cellStyle name="Schlecht 5 3" xfId="17519" xr:uid="{343A97AD-F065-4CA0-AD67-51F594CD7F3F}"/>
    <cellStyle name="Schlecht 5 3 2" xfId="17520" xr:uid="{A9421BEC-7EE6-4D77-AE77-CB2F00D0CE61}"/>
    <cellStyle name="Schlecht 5 4" xfId="17521" xr:uid="{2A8C6758-2961-4A27-B4B6-91EA6A68204F}"/>
    <cellStyle name="Schlecht 5 4 2" xfId="17522" xr:uid="{FDD0B507-E134-46E6-BADD-84D8CEC92B7D}"/>
    <cellStyle name="Schlecht 5 5" xfId="17523" xr:uid="{E54434A9-31EF-4280-A3FC-77F7CFC7B2FE}"/>
    <cellStyle name="Schlecht 6" xfId="17524" xr:uid="{4EAC7ABC-2BD2-462E-BB03-A7655567074D}"/>
    <cellStyle name="Schlecht 6 2" xfId="17525" xr:uid="{458D402A-3173-45E4-A68C-4353B8701593}"/>
    <cellStyle name="Schlecht 6 2 2" xfId="17526" xr:uid="{5CA41932-F5F4-4F57-9273-23F8C7AFBCDF}"/>
    <cellStyle name="Schlecht 6 3" xfId="17527" xr:uid="{DA7AADAD-BDB3-4183-A938-77C7A2C2F892}"/>
    <cellStyle name="Schlecht 6 3 2" xfId="17528" xr:uid="{B7397DD0-87F8-4982-8F93-FFB60C3F9E9D}"/>
    <cellStyle name="Schlecht 6 4" xfId="17529" xr:uid="{2269AB67-6736-45F1-98B1-6DBA86520D08}"/>
    <cellStyle name="Schlecht 7" xfId="17530" xr:uid="{5EFAC05D-C93F-4DC2-8051-B204CF68102B}"/>
    <cellStyle name="Schlecht 7 2" xfId="17531" xr:uid="{931C419E-FABB-468E-91DB-F57B7C3BC486}"/>
    <cellStyle name="Schlecht 8" xfId="17532" xr:uid="{ADC4A5D6-D28A-4A8B-97EC-5399EE22B7A4}"/>
    <cellStyle name="Schlecht 8 2" xfId="17533" xr:uid="{59E9B5D5-21E3-42C6-8546-2DB3CDA4BECF}"/>
    <cellStyle name="Schlecht 9" xfId="17534" xr:uid="{1E5CCBB5-A257-484E-8176-1A62A5AA682B}"/>
    <cellStyle name="Schlecht 9 2" xfId="17535" xr:uid="{15606A8E-C902-4BD2-B668-A5DCE388BACD}"/>
    <cellStyle name="Shade" xfId="1415" xr:uid="{00000000-0005-0000-0000-000089050000}"/>
    <cellStyle name="Shade 10" xfId="17537" xr:uid="{E014FBB4-3739-4824-A0D1-FAD6B1C3D11F}"/>
    <cellStyle name="Shade 11" xfId="17538" xr:uid="{74FE46A4-B126-4356-89F9-399DF94BD3E1}"/>
    <cellStyle name="Shade 12" xfId="17536" xr:uid="{B167DA45-7140-4386-B9BB-9EE463146FC7}"/>
    <cellStyle name="Shade 2" xfId="17539" xr:uid="{5A7FCAE4-7DEC-4B57-953D-A981174D9472}"/>
    <cellStyle name="Shade 2 2" xfId="17540" xr:uid="{9F52896C-FB68-4C61-A240-D2522652AD7B}"/>
    <cellStyle name="Shade 2 2 2" xfId="17541" xr:uid="{30FD94A3-1F92-40B9-82C9-29DC1C7AE035}"/>
    <cellStyle name="Shade 2 3" xfId="17542" xr:uid="{84AAAC46-ED69-4CC8-ADB7-7D1AB7477ACE}"/>
    <cellStyle name="Shade 2 3 2" xfId="17543" xr:uid="{2B797D11-F880-436F-BDAB-36D2FA8EBDCF}"/>
    <cellStyle name="Shade 2 4" xfId="17544" xr:uid="{71420C2A-8ACE-4E24-9363-B7673E10E3EF}"/>
    <cellStyle name="Shade 2 5" xfId="17545" xr:uid="{712D9524-B79A-46D5-B517-5FF4B44B7AC2}"/>
    <cellStyle name="Shade 3" xfId="17546" xr:uid="{D812F64E-47E7-41DB-98B1-A5E199063D6A}"/>
    <cellStyle name="Shade 3 2" xfId="17547" xr:uid="{CFEFD8EB-4046-4D81-82A7-3FA899EC5FAA}"/>
    <cellStyle name="Shade 3 2 2" xfId="17548" xr:uid="{CF01F234-296F-4829-844A-E89EBD06A88F}"/>
    <cellStyle name="Shade 3 3" xfId="17549" xr:uid="{0EB05115-55AC-4A91-98E9-5F5CE5C0B906}"/>
    <cellStyle name="Shade 3 3 2" xfId="17550" xr:uid="{3D6EB470-2BD9-4EB5-8551-68EC095F1D46}"/>
    <cellStyle name="Shade 3 4" xfId="17551" xr:uid="{856419BE-A99F-4BA8-8422-CA8B597486DF}"/>
    <cellStyle name="Shade 4" xfId="17552" xr:uid="{D80637E1-DE30-4464-9504-73F7844FFD00}"/>
    <cellStyle name="Shade 4 2" xfId="17553" xr:uid="{F6790108-CCAE-4FA1-B83D-52577B550538}"/>
    <cellStyle name="Shade 4 2 2" xfId="17554" xr:uid="{2F41DE48-8ED7-48DC-8F4E-978858069EFC}"/>
    <cellStyle name="Shade 4 3" xfId="17555" xr:uid="{769C2099-9E2A-4240-AF60-5DC66C75DF1D}"/>
    <cellStyle name="Shade 4 3 2" xfId="17556" xr:uid="{7DF872EC-E8CD-4D3B-BDA1-B8EBC5F3DB8A}"/>
    <cellStyle name="Shade 4 4" xfId="17557" xr:uid="{1F644C83-E66B-4FEF-9A55-9E59CE69E5F4}"/>
    <cellStyle name="Shade 5" xfId="17558" xr:uid="{C413FE2D-C42C-40D7-8050-6FCD19362B20}"/>
    <cellStyle name="Shade 5 2" xfId="17559" xr:uid="{85E56BCD-F902-4F37-AB73-A1D1D0F40A2B}"/>
    <cellStyle name="Shade 5 2 2" xfId="17560" xr:uid="{65909A7A-9483-4E00-A084-CA439DFD0118}"/>
    <cellStyle name="Shade 5 3" xfId="17561" xr:uid="{81468D4B-ECBB-4CB0-BAC6-6DB131518EFD}"/>
    <cellStyle name="Shade 5 3 2" xfId="17562" xr:uid="{1DEA62B8-4D47-485E-896C-6618BBF489DE}"/>
    <cellStyle name="Shade 5 4" xfId="17563" xr:uid="{D260142F-6188-447D-B1D3-A69113737B47}"/>
    <cellStyle name="Shade 5 4 2" xfId="17564" xr:uid="{DF199AE8-E594-4119-A357-B7CE499ABBF8}"/>
    <cellStyle name="Shade 5 5" xfId="17565" xr:uid="{3BF1EE1E-2887-4CBC-A54E-0F5BE93F4886}"/>
    <cellStyle name="Shade 6" xfId="17566" xr:uid="{03949A94-AF87-48C9-A006-9DECE80B08E5}"/>
    <cellStyle name="Shade 6 2" xfId="17567" xr:uid="{BF47F5D1-A68A-4FDC-A1F1-5E38179ABA8F}"/>
    <cellStyle name="Shade 6 2 2" xfId="17568" xr:uid="{104D5F20-F8A7-4AC5-AF43-95148D706A94}"/>
    <cellStyle name="Shade 6 3" xfId="17569" xr:uid="{F69CF855-46F0-48CE-AAF1-0C184FAC84DF}"/>
    <cellStyle name="Shade 6 3 2" xfId="17570" xr:uid="{63366056-6949-42ED-8F48-6A140000F12C}"/>
    <cellStyle name="Shade 6 4" xfId="17571" xr:uid="{AD4D2B7C-9CB6-45DE-BE8F-5A3B83861AF7}"/>
    <cellStyle name="Shade 7" xfId="17572" xr:uid="{104F6084-D997-4B01-9109-B939DBEE76C8}"/>
    <cellStyle name="Shade 7 2" xfId="17573" xr:uid="{28C00ACE-4FB3-468C-BD59-08FAC0742B20}"/>
    <cellStyle name="Shade 8" xfId="17574" xr:uid="{5CDFE5C9-A4C6-46A1-8129-CF9007A9203B}"/>
    <cellStyle name="Shade 8 2" xfId="17575" xr:uid="{8649E8ED-47AB-4977-991E-AD286C77F485}"/>
    <cellStyle name="Shade 9" xfId="17576" xr:uid="{866F445D-A1B5-4C39-A80E-D1A706BB1F74}"/>
    <cellStyle name="Shade 9 2" xfId="17577" xr:uid="{B7013DA0-3538-49BC-B253-3420B9938C6C}"/>
    <cellStyle name="source" xfId="3313" xr:uid="{8C6BB85B-9CB0-4011-86F4-B580A25730DE}"/>
    <cellStyle name="source 10" xfId="17579" xr:uid="{0D749B9E-92B9-458F-AD90-8B490D62CEF6}"/>
    <cellStyle name="source 11" xfId="17580" xr:uid="{291B604C-80DF-4D92-98A1-73AD1AA94A81}"/>
    <cellStyle name="source 12" xfId="17578" xr:uid="{3AE241B7-DBD9-48AB-A44E-0C5BBB5D0E1B}"/>
    <cellStyle name="source 2" xfId="5992" xr:uid="{DC2FA25F-8CC5-48A1-894A-5C9325206FE9}"/>
    <cellStyle name="source 2 2" xfId="17582" xr:uid="{D93770FE-A42C-48A3-A3E1-E90B7CB4010E}"/>
    <cellStyle name="source 2 2 2" xfId="17583" xr:uid="{12681086-47D9-4662-BDB4-778D0895C121}"/>
    <cellStyle name="source 2 3" xfId="17584" xr:uid="{AC656AF9-0366-4E21-A0C4-9A680D30ED44}"/>
    <cellStyle name="source 2 3 2" xfId="17585" xr:uid="{09E9BBCF-677E-40AA-B840-EB47DE05DAA6}"/>
    <cellStyle name="source 2 4" xfId="17586" xr:uid="{48F9ADBC-0BC8-4036-AAD0-815E680B7FAF}"/>
    <cellStyle name="source 2 5" xfId="17587" xr:uid="{B8882246-E8D5-478A-9220-D4093A62EE08}"/>
    <cellStyle name="source 2 6" xfId="17581" xr:uid="{B62897BE-526B-4094-B43A-577C25A3ACB6}"/>
    <cellStyle name="source 3" xfId="17588" xr:uid="{6CFF9AFB-779D-421A-8378-9127BFE7E656}"/>
    <cellStyle name="source 3 2" xfId="17589" xr:uid="{B3A06C51-F8D0-40DD-A288-708833FFCD5C}"/>
    <cellStyle name="source 3 2 2" xfId="17590" xr:uid="{F4734CAA-48AC-4F0E-B447-1A9AA7B239EB}"/>
    <cellStyle name="source 3 3" xfId="17591" xr:uid="{99A1C5F7-333D-404B-9D9B-44CEE91AAF34}"/>
    <cellStyle name="source 3 3 2" xfId="17592" xr:uid="{F7AACA99-E1D0-4639-8846-8D731D9C4EE2}"/>
    <cellStyle name="source 3 4" xfId="17593" xr:uid="{5F1A36BB-AABF-49AE-8912-A90B36DC08EE}"/>
    <cellStyle name="source 4" xfId="17594" xr:uid="{C5165793-8EF3-4752-9184-51B07C558CAA}"/>
    <cellStyle name="source 4 2" xfId="17595" xr:uid="{3CE0DAB6-36BA-49EA-8EA7-BB526BC66BD5}"/>
    <cellStyle name="source 4 2 2" xfId="17596" xr:uid="{8AAFA893-D7C0-4EE4-8A3A-0760B57CF396}"/>
    <cellStyle name="source 4 3" xfId="17597" xr:uid="{0FEB7991-82DD-4FFE-A198-7D1701AC8087}"/>
    <cellStyle name="source 4 3 2" xfId="17598" xr:uid="{CDF257B3-1DC2-425D-BCE0-951F6A687408}"/>
    <cellStyle name="source 4 4" xfId="17599" xr:uid="{C98342B5-6D1A-45D9-8E82-1D6DA4D85EC3}"/>
    <cellStyle name="source 5" xfId="17600" xr:uid="{292346AF-96BD-415D-89FD-170018BE4486}"/>
    <cellStyle name="source 5 2" xfId="17601" xr:uid="{163D800C-CAB4-417A-9508-80C32FE91CE5}"/>
    <cellStyle name="source 5 2 2" xfId="17602" xr:uid="{DE8F246E-B657-415E-B71A-491558C5F699}"/>
    <cellStyle name="source 5 3" xfId="17603" xr:uid="{4AD190D7-E2FC-4C65-8D30-36BAA4BBFB5F}"/>
    <cellStyle name="source 5 3 2" xfId="17604" xr:uid="{5B25FBFB-B19C-4534-A748-9E1373E96CA1}"/>
    <cellStyle name="source 5 4" xfId="17605" xr:uid="{AC5962B8-2F0A-4AC6-B4E3-C47FAA1A56C2}"/>
    <cellStyle name="source 5 4 2" xfId="17606" xr:uid="{74BA9755-B308-4307-8408-47BFF5817866}"/>
    <cellStyle name="source 5 5" xfId="17607" xr:uid="{8FEDAAF0-D6CF-404B-8048-12BFCE3E5D81}"/>
    <cellStyle name="source 6" xfId="17608" xr:uid="{C877A7F7-292F-4B5E-867D-72F36C8841C9}"/>
    <cellStyle name="source 6 2" xfId="17609" xr:uid="{3E617DA7-86C9-4DA8-93C8-9CDC3E0B99F4}"/>
    <cellStyle name="source 6 2 2" xfId="17610" xr:uid="{638EF85A-C201-428C-B4FA-D45130070492}"/>
    <cellStyle name="source 6 3" xfId="17611" xr:uid="{BBB67AA2-D163-4C71-B8A9-F1ADEE2EA6C1}"/>
    <cellStyle name="source 6 3 2" xfId="17612" xr:uid="{F78466DE-F0E0-4A3E-A8A1-595F087532A3}"/>
    <cellStyle name="source 6 4" xfId="17613" xr:uid="{F763C2CE-7E21-41AF-9BB9-980E7063E796}"/>
    <cellStyle name="source 7" xfId="17614" xr:uid="{B846B627-1567-45C4-939B-3F2E843B8C20}"/>
    <cellStyle name="source 7 2" xfId="17615" xr:uid="{694917D3-A858-4F3F-AA18-640D0FAD672A}"/>
    <cellStyle name="source 8" xfId="17616" xr:uid="{AA18D28F-0CB5-44D1-9E31-12D7A8898949}"/>
    <cellStyle name="source 8 2" xfId="17617" xr:uid="{56B5A211-963E-450E-AFD6-A559A6A892AC}"/>
    <cellStyle name="source 9" xfId="17618" xr:uid="{105C9CDD-4BDB-4E27-A00A-19EEB58498DF}"/>
    <cellStyle name="source 9 2" xfId="17619" xr:uid="{3A693F86-3477-4A5F-8DE4-D501A962F2F0}"/>
    <cellStyle name="Standaard_Blad1" xfId="1416" xr:uid="{00000000-0005-0000-0000-00008A050000}"/>
    <cellStyle name="Standard 10" xfId="1417" xr:uid="{00000000-0005-0000-0000-00008B050000}"/>
    <cellStyle name="Standard 10 2" xfId="1418" xr:uid="{00000000-0005-0000-0000-00008C050000}"/>
    <cellStyle name="Standard 11" xfId="1419" xr:uid="{00000000-0005-0000-0000-00008D050000}"/>
    <cellStyle name="Standard 11 10" xfId="3103" xr:uid="{BFBE7569-91A2-475E-AD3F-6D113D6916EE}"/>
    <cellStyle name="Standard 11 2" xfId="1420" xr:uid="{00000000-0005-0000-0000-00008E050000}"/>
    <cellStyle name="Standard 11 2 2" xfId="1421" xr:uid="{00000000-0005-0000-0000-00008F050000}"/>
    <cellStyle name="Standard 11 2 3" xfId="2528" xr:uid="{335AF8D2-B53C-4046-ACAD-9BBDAEC8D4A9}"/>
    <cellStyle name="Standard 11 2 3 2" xfId="2529" xr:uid="{AE24E07F-A204-420B-ADD1-7951573BE053}"/>
    <cellStyle name="Standard 11 2 3 3" xfId="25947" xr:uid="{BD5DC8A3-472E-4576-B380-FFDC3B794862}"/>
    <cellStyle name="Standard 11 2 4" xfId="2530" xr:uid="{D642A327-2F7D-4E2E-819D-1DF9A54E92B8}"/>
    <cellStyle name="Standard 11 2 4 2" xfId="2531" xr:uid="{5E917791-1962-41EC-BBBC-7DBA0BC8FB11}"/>
    <cellStyle name="Standard 11 2 5" xfId="2527" xr:uid="{322A5588-FAE2-4A89-838F-A8DDDBB23F81}"/>
    <cellStyle name="Standard 11 2_CHP" xfId="2532" xr:uid="{C8FEDD20-5ED3-4673-A165-7E84908DDB48}"/>
    <cellStyle name="Standard 11 3" xfId="1422" xr:uid="{00000000-0005-0000-0000-000090050000}"/>
    <cellStyle name="Standard 11 3 2" xfId="1423" xr:uid="{00000000-0005-0000-0000-000091050000}"/>
    <cellStyle name="Standard 11 3 3" xfId="2534" xr:uid="{CE8CF894-1CF4-4C5F-8C69-C0548A9C4DB8}"/>
    <cellStyle name="Standard 11 3 3 2" xfId="2535" xr:uid="{03018E35-C42D-410F-9D79-209C897613DB}"/>
    <cellStyle name="Standard 11 3 3 3" xfId="25948" xr:uid="{C83D7847-BDAA-401C-A41E-09664049C599}"/>
    <cellStyle name="Standard 11 3 4" xfId="2536" xr:uid="{BC9FEF59-F442-49CE-B177-F499F82B37EF}"/>
    <cellStyle name="Standard 11 3 4 2" xfId="2537" xr:uid="{F811C361-1B49-4FBB-999E-44E989EF568A}"/>
    <cellStyle name="Standard 11 3 5" xfId="2533" xr:uid="{72C60D96-AD9B-42A2-B373-C52013AF380E}"/>
    <cellStyle name="Standard 11 3_CHP" xfId="2538" xr:uid="{6C67AA84-7359-4542-9E30-EA175998EB61}"/>
    <cellStyle name="Standard 11 4" xfId="1424" xr:uid="{00000000-0005-0000-0000-000092050000}"/>
    <cellStyle name="Standard 11 4 2" xfId="2540" xr:uid="{0238D4C2-68F5-4B86-8B47-39A62C979578}"/>
    <cellStyle name="Standard 11 4 2 2" xfId="2541" xr:uid="{80A7BD42-ECFB-4266-B37A-5B5B55635B85}"/>
    <cellStyle name="Standard 11 4 2 3" xfId="25949" xr:uid="{042000F5-1755-46F0-96C2-325C96AC8F2D}"/>
    <cellStyle name="Standard 11 4 3" xfId="2542" xr:uid="{E2B3508D-D748-40F5-8472-8142725DE5CF}"/>
    <cellStyle name="Standard 11 4 4" xfId="2539" xr:uid="{17111DE6-3413-4B4D-99EE-502CB3525BD7}"/>
    <cellStyle name="Standard 11 5" xfId="1425" xr:uid="{00000000-0005-0000-0000-000093050000}"/>
    <cellStyle name="Standard 11 5 2" xfId="2543" xr:uid="{4BA6D3C4-82B8-4553-8CF2-7B662918E6EB}"/>
    <cellStyle name="Standard 11 5 3" xfId="2544" xr:uid="{E3478656-BCCA-4350-9A2C-BA04684A091F}"/>
    <cellStyle name="Standard 11 6" xfId="2545" xr:uid="{6611C4A5-2D63-4FB3-9AAA-8133C2278766}"/>
    <cellStyle name="Standard 11 7" xfId="2546" xr:uid="{237D702A-BA49-4F6F-96EA-95708BC9992A}"/>
    <cellStyle name="Standard 11 8" xfId="2547" xr:uid="{FF239F42-6E5E-4C6E-849C-A00685357475}"/>
    <cellStyle name="Standard 11 9" xfId="2526" xr:uid="{83E5D5E0-0780-4CC5-BEE0-EF7C24B4DC34}"/>
    <cellStyle name="Standard 12" xfId="1426" xr:uid="{00000000-0005-0000-0000-000094050000}"/>
    <cellStyle name="Standard 12 10" xfId="2548" xr:uid="{B9F45056-19B7-4F57-AD94-55966B4136C0}"/>
    <cellStyle name="Standard 12 10 2" xfId="2549" xr:uid="{B2544036-ED59-4849-B41B-C15FC9C730F2}"/>
    <cellStyle name="Standard 12 10 3" xfId="2550" xr:uid="{106E527D-6733-480B-B503-D8B795A5D1F2}"/>
    <cellStyle name="Standard 12 11" xfId="2551" xr:uid="{2003360B-3027-47C9-8CA0-0679B3AD5FDA}"/>
    <cellStyle name="Standard 12 2" xfId="1427" xr:uid="{00000000-0005-0000-0000-000095050000}"/>
    <cellStyle name="Standard 12 2 2" xfId="1428" xr:uid="{00000000-0005-0000-0000-000096050000}"/>
    <cellStyle name="Standard 12 2 2 2" xfId="1429" xr:uid="{00000000-0005-0000-0000-000097050000}"/>
    <cellStyle name="Standard 12 2 2 2 2" xfId="2552" xr:uid="{19244F12-FD92-4BB6-AD8D-A7E351DE782C}"/>
    <cellStyle name="Standard 12 2 2 2 2 2" xfId="2553" xr:uid="{EBC18416-8A1E-409A-BAE5-7433BA01C457}"/>
    <cellStyle name="Standard 12 2 2 2 2 3" xfId="2554" xr:uid="{D930EA1C-C11E-4E3B-8B0D-F565FEEEB346}"/>
    <cellStyle name="Standard 12 2 2 2 3" xfId="2555" xr:uid="{DBDFB932-5F50-442C-8607-CD56D64502F6}"/>
    <cellStyle name="Standard 12 2 2 3" xfId="2556" xr:uid="{A421E046-2F16-4A0E-A18B-0F1AD17C0CAD}"/>
    <cellStyle name="Standard 12 2 2 4" xfId="2557" xr:uid="{933091C9-3720-43A1-83E1-9C991AA78465}"/>
    <cellStyle name="Standard 12 2 2_CHP" xfId="2558" xr:uid="{C5729B0C-51CF-4018-9710-26E2B8E3EAD5}"/>
    <cellStyle name="Standard 12 2 3" xfId="2559" xr:uid="{DA79821F-3EEE-4AA8-B47A-5C9FD4DE0B2E}"/>
    <cellStyle name="Standard 12 2 3 2" xfId="2560" xr:uid="{7427BF83-8611-41E8-AD22-8A09718CC501}"/>
    <cellStyle name="Standard 12 2 3 3" xfId="3079" xr:uid="{187B4589-8805-4676-94FA-62E6ECCC6758}"/>
    <cellStyle name="Standard 12 2 3 4" xfId="25950" xr:uid="{1CDBB29D-A039-459C-819B-DB4F8DF34888}"/>
    <cellStyle name="Standard 12 2 3 5" xfId="25705" xr:uid="{4E67A253-DB00-47CD-A445-41455EC41D90}"/>
    <cellStyle name="Standard 12 2 4" xfId="2561" xr:uid="{28B71EFD-1A75-4161-9C79-4B171DFF396C}"/>
    <cellStyle name="Standard 12 2 4 2" xfId="2562" xr:uid="{E9ADF570-B6E0-4DC4-80CC-087315AF79FA}"/>
    <cellStyle name="Standard 12 2 4 3" xfId="3081" xr:uid="{434DA174-ABD0-4103-973E-9BA886586050}"/>
    <cellStyle name="Standard 12 2 4 4" xfId="3080" xr:uid="{BBD93D93-0709-4306-BDF8-5B163BB16546}"/>
    <cellStyle name="Standard 12 2 5" xfId="2563" xr:uid="{4B137F47-CC0A-499C-9A37-5F1FD7B369C3}"/>
    <cellStyle name="Standard 12 2 6" xfId="2564" xr:uid="{619E74DB-5EC6-4D9E-9CA4-B0D2B8621A53}"/>
    <cellStyle name="Standard 12 2_CHP" xfId="2565" xr:uid="{4925D6D3-3645-48D8-92D7-C813C5E940A0}"/>
    <cellStyle name="Standard 12 3" xfId="1430" xr:uid="{00000000-0005-0000-0000-000098050000}"/>
    <cellStyle name="Standard 12 3 2" xfId="2567" xr:uid="{F86CF3A8-8D47-4E44-BF3F-C80DDAED97FF}"/>
    <cellStyle name="Standard 12 3 2 2" xfId="3083" xr:uid="{2A73C929-B39A-46D5-927F-C336A653E1E5}"/>
    <cellStyle name="Standard 12 3 2 3" xfId="3082" xr:uid="{3DDD7BC8-4EEE-4114-8590-868DAFA644B6}"/>
    <cellStyle name="Standard 12 3 2 4" xfId="25951" xr:uid="{2A7201DE-06DA-488E-AF5B-EACCA4D1C3D6}"/>
    <cellStyle name="Standard 12 3 3" xfId="2568" xr:uid="{83E8F529-8DDD-473B-A457-97BD1BF0ACB5}"/>
    <cellStyle name="Standard 12 3 4" xfId="2569" xr:uid="{22730678-F703-436F-AF13-AB8551F639D6}"/>
    <cellStyle name="Standard 12 3 5" xfId="2566" xr:uid="{10E3E225-25DB-4A65-8ACB-ACFA3D77048E}"/>
    <cellStyle name="Standard 12 4" xfId="1431" xr:uid="{00000000-0005-0000-0000-000099050000}"/>
    <cellStyle name="Standard 12 4 2" xfId="2570" xr:uid="{EA907D42-8E80-42E9-A3B9-BFD1DB81F822}"/>
    <cellStyle name="Standard 12 4 3" xfId="2571" xr:uid="{DC81001C-28BE-46BE-91C7-E2F56EAFC004}"/>
    <cellStyle name="Standard 12 5" xfId="2572" xr:uid="{AD3805BC-7E83-44B3-92C9-EFD0719ECC80}"/>
    <cellStyle name="Standard 12 5 2" xfId="3085" xr:uid="{842C0AA3-0BF1-424C-8331-B055762458C4}"/>
    <cellStyle name="Standard 12 5 3" xfId="3084" xr:uid="{156EB841-5EA6-484D-8AA1-24FDFC1E8F0F}"/>
    <cellStyle name="Standard 12 6" xfId="2573" xr:uid="{4C19A5C9-D078-4952-962F-2C7C07DEFBAC}"/>
    <cellStyle name="Standard 12 6 2" xfId="2574" xr:uid="{46ECAB9A-8368-4F92-AAF8-A3315865C38C}"/>
    <cellStyle name="Standard 12 6 3" xfId="2575" xr:uid="{7EC2B1B9-A544-44FA-9945-852E685BA814}"/>
    <cellStyle name="Standard 12 6 4" xfId="3087" xr:uid="{1102ED23-3FA7-4712-90FD-F6ED3254EE98}"/>
    <cellStyle name="Standard 12 6 5" xfId="3086" xr:uid="{1CCEAAB5-D3DD-4BBF-A12D-D1764BFC9BA0}"/>
    <cellStyle name="Standard 12 7" xfId="2576" xr:uid="{FD0E2506-00B9-4093-ACD0-7F1CA1809DBB}"/>
    <cellStyle name="Standard 12 7 2" xfId="2577" xr:uid="{6C83DE8D-A407-4D8E-B3EF-994E3F87E44C}"/>
    <cellStyle name="Standard 12 7 3" xfId="2578" xr:uid="{602A4C74-B5E2-41B3-9451-4FD5D4F2FA36}"/>
    <cellStyle name="Standard 12 8" xfId="2579" xr:uid="{F96B0EED-6FE1-4B69-A926-C0D98ED78DC3}"/>
    <cellStyle name="Standard 12 9" xfId="2580" xr:uid="{5E64F7F8-53CE-4F95-AB44-7F150E9B1360}"/>
    <cellStyle name="Standard 12 9 2" xfId="2581" xr:uid="{09484DA0-1C9B-436D-A84D-F3567CB3F9F8}"/>
    <cellStyle name="Standard 12 9 3" xfId="2582" xr:uid="{AB4EBD20-BF41-446F-9198-746A89B0EDF3}"/>
    <cellStyle name="Standard 12_CHP" xfId="2583" xr:uid="{ED107CB3-BAE7-4A60-8C95-EA8D58F74F58}"/>
    <cellStyle name="Standard 13" xfId="1432" xr:uid="{00000000-0005-0000-0000-00009A050000}"/>
    <cellStyle name="Standard 13 2" xfId="1433" xr:uid="{00000000-0005-0000-0000-00009B050000}"/>
    <cellStyle name="Standard 13 3" xfId="2585" xr:uid="{F8D67D1A-D877-470C-94BF-548CA682DB16}"/>
    <cellStyle name="Standard 13 3 2" xfId="2586" xr:uid="{1EBD6B99-A88D-472A-A466-E5BBE79B1D81}"/>
    <cellStyle name="Standard 13 3 3" xfId="25952" xr:uid="{F4611321-C5B6-4CE7-BCA7-729D9885A17B}"/>
    <cellStyle name="Standard 13 4" xfId="2587" xr:uid="{BCBA2BF8-C368-4BA9-83B4-8CA02DD8762D}"/>
    <cellStyle name="Standard 13 4 2" xfId="2588" xr:uid="{35A37755-A58F-41E9-ADB8-E78606CEBE3A}"/>
    <cellStyle name="Standard 13 5" xfId="2584" xr:uid="{4288089E-FC90-4EA3-BF18-CACDD8257641}"/>
    <cellStyle name="Standard 13_CHP" xfId="2589" xr:uid="{79046F34-4928-4518-9D0B-0FB229DEE33A}"/>
    <cellStyle name="Standard 14" xfId="1434" xr:uid="{00000000-0005-0000-0000-00009C050000}"/>
    <cellStyle name="Standard 15" xfId="1435" xr:uid="{00000000-0005-0000-0000-00009D050000}"/>
    <cellStyle name="Standard 15 2" xfId="1436" xr:uid="{00000000-0005-0000-0000-00009E050000}"/>
    <cellStyle name="Standard 15 3" xfId="1437" xr:uid="{00000000-0005-0000-0000-00009F050000}"/>
    <cellStyle name="Standard 2" xfId="1438" xr:uid="{00000000-0005-0000-0000-0000A0050000}"/>
    <cellStyle name="Standard 2 10" xfId="17621" xr:uid="{F5827CA6-C463-450C-91D6-B4B80D8DF509}"/>
    <cellStyle name="Standard 2 11" xfId="17620" xr:uid="{0DC933C8-7B29-4BD7-965E-9AB73913DAF9}"/>
    <cellStyle name="Standard 2 2" xfId="1439" xr:uid="{00000000-0005-0000-0000-0000A1050000}"/>
    <cellStyle name="Standard 2 2 2" xfId="17623" xr:uid="{C0EC27BA-B238-4CFC-8146-1EBC0CEA42F7}"/>
    <cellStyle name="Standard 2 2 2 2" xfId="17624" xr:uid="{64DBBCBD-48E2-4E04-9D99-5CDF1E841C1F}"/>
    <cellStyle name="Standard 2 2 3" xfId="17625" xr:uid="{B02DB321-3423-411A-ADBB-2891D17CC93B}"/>
    <cellStyle name="Standard 2 2 3 2" xfId="17626" xr:uid="{F01D1EDA-91DC-43DA-B287-9E58DDD29DEE}"/>
    <cellStyle name="Standard 2 2 4" xfId="17627" xr:uid="{2AD36753-FD6B-4F66-9CF9-4B6AD61B8596}"/>
    <cellStyle name="Standard 2 2 5" xfId="17628" xr:uid="{7D65D7B7-EFD3-4D1D-A446-ABB9913FCFDA}"/>
    <cellStyle name="Standard 2 2 6" xfId="25547" xr:uid="{B1E44925-4A47-4783-8B1E-7C0BCAE24AFD}"/>
    <cellStyle name="Standard 2 2 7" xfId="17622" xr:uid="{C372396E-E7F3-4C02-BAD6-F5B5DD5613C8}"/>
    <cellStyle name="Standard 2 3" xfId="1440" xr:uid="{00000000-0005-0000-0000-0000A2050000}"/>
    <cellStyle name="Standard 2 3 2" xfId="1441" xr:uid="{00000000-0005-0000-0000-0000A3050000}"/>
    <cellStyle name="Standard 2 3 2 2" xfId="2592" xr:uid="{CFBEF5B3-5D55-42E3-A87B-68297F612501}"/>
    <cellStyle name="Standard 2 3 2 2 2" xfId="2593" xr:uid="{7FE22C66-C3E3-4967-B1A8-9F0DBA724644}"/>
    <cellStyle name="Standard 2 3 2 2 2 2" xfId="25954" xr:uid="{73D08A0A-9538-42F8-BDC3-E0BEF138F2E0}"/>
    <cellStyle name="Standard 2 3 2 2 2 3" xfId="25709" xr:uid="{A703529B-A400-4129-AB02-589DAE5CD762}"/>
    <cellStyle name="Standard 2 3 2 3" xfId="2594" xr:uid="{2981F50D-894F-4377-9340-349C43C0325D}"/>
    <cellStyle name="Standard 2 3 2 3 2" xfId="2595" xr:uid="{94A60CC6-F5AB-4B1D-9D59-B2FAEF7ADDAF}"/>
    <cellStyle name="Standard 2 3 2 4" xfId="2591" xr:uid="{CE72FDCB-BC0E-4506-A469-77C6B72D980E}"/>
    <cellStyle name="Standard 2 3 2_CHP" xfId="2596" xr:uid="{47D3ABA6-E626-41AB-B307-D552F7911C02}"/>
    <cellStyle name="Standard 2 3 3" xfId="1442" xr:uid="{00000000-0005-0000-0000-0000A4050000}"/>
    <cellStyle name="Standard 2 3 3 2" xfId="17630" xr:uid="{31FC4A75-7E3E-45AD-B64E-65AA3368DE12}"/>
    <cellStyle name="Standard 2 3 3 3" xfId="25549" xr:uid="{543BF9BE-AF31-4B43-BBD6-14641990C547}"/>
    <cellStyle name="Standard 2 3 3 4" xfId="17629" xr:uid="{0F043FD3-D855-4166-A92B-B5FFB9BE4DE6}"/>
    <cellStyle name="Standard 2 3 4" xfId="2597" xr:uid="{F9F7EF92-0A69-418E-9DA3-64C4D95B9BE9}"/>
    <cellStyle name="Standard 2 3 5" xfId="2590" xr:uid="{5B70ACFC-A1EB-4B54-A263-CABFAC3E81A7}"/>
    <cellStyle name="Standard 2 3 5 2" xfId="25548" xr:uid="{34B9D5BF-6B15-4D90-8F3F-28ABC59A0B37}"/>
    <cellStyle name="Standard 2 3 5 2 2" xfId="25953" xr:uid="{725ED7C7-DC8A-4ED5-89CB-34E7A9C7560F}"/>
    <cellStyle name="Standard 2 3 5 2 3" xfId="27180" xr:uid="{ACBECB72-097F-42DD-91C7-8605100F8DAA}"/>
    <cellStyle name="Standard 2 3_CHP" xfId="2598" xr:uid="{94BBC44C-683D-4BDD-AD61-A3A16A10833D}"/>
    <cellStyle name="Standard 2 4" xfId="1443" xr:uid="{00000000-0005-0000-0000-0000A5050000}"/>
    <cellStyle name="Standard 2 4 2" xfId="1444" xr:uid="{00000000-0005-0000-0000-0000A6050000}"/>
    <cellStyle name="Standard 2 4 2 2" xfId="2601" xr:uid="{26675753-728F-428B-8D5B-D362ABC40746}"/>
    <cellStyle name="Standard 2 4 2 2 2" xfId="2602" xr:uid="{2DFE2A49-7D6E-40E4-B832-8570362FAB95}"/>
    <cellStyle name="Standard 2 4 2 2 2 2" xfId="25955" xr:uid="{4F6DD80A-3B65-4C6C-BD1C-ABB567CCDEAB}"/>
    <cellStyle name="Standard 2 4 2 2 2 3" xfId="25710" xr:uid="{5D3B1FC2-E4EC-4A20-B9A2-45A067807C02}"/>
    <cellStyle name="Standard 2 4 2 3" xfId="2603" xr:uid="{831F2098-E83D-4537-B086-0F042E01079F}"/>
    <cellStyle name="Standard 2 4 2 3 2" xfId="2604" xr:uid="{9526C876-B502-481B-A0F8-E2E5EC304B34}"/>
    <cellStyle name="Standard 2 4 2 4" xfId="2600" xr:uid="{7505F252-E40C-4302-8F83-10476EE6408C}"/>
    <cellStyle name="Standard 2 4 2_CHP" xfId="2605" xr:uid="{E982A1A0-D6C4-4102-9D34-D9467EAFBEAF}"/>
    <cellStyle name="Standard 2 4 3" xfId="1445" xr:uid="{00000000-0005-0000-0000-0000A7050000}"/>
    <cellStyle name="Standard 2 4 3 2" xfId="17632" xr:uid="{77F75574-7836-4D62-8960-DD9BD70E9DAC}"/>
    <cellStyle name="Standard 2 4 3 3" xfId="25551" xr:uid="{7B356442-10DE-472A-9AF5-00604FFE6EEB}"/>
    <cellStyle name="Standard 2 4 3 4" xfId="17631" xr:uid="{D0822FFB-8DF7-45ED-8313-361EBDC4207B}"/>
    <cellStyle name="Standard 2 4 4" xfId="2606" xr:uid="{64135E30-CDD3-462D-B6AE-423F80D01CB3}"/>
    <cellStyle name="Standard 2 4 4 2" xfId="17633" xr:uid="{DFE0E19D-FD45-490E-8739-F0FFA90B36C8}"/>
    <cellStyle name="Standard 2 4 5" xfId="2599" xr:uid="{D55379B6-92CA-43E4-B257-5F37B543B885}"/>
    <cellStyle name="Standard 2 4 6" xfId="25550" xr:uid="{285C7A7E-AAB6-49F2-9553-235B7F4A95E3}"/>
    <cellStyle name="Standard 2 4_CHP" xfId="2607" xr:uid="{E50A2B9C-F9D6-4EB9-96CA-5B3F9B76E8D0}"/>
    <cellStyle name="Standard 2 5" xfId="1446" xr:uid="{00000000-0005-0000-0000-0000A8050000}"/>
    <cellStyle name="Standard 2 5 2" xfId="17635" xr:uid="{62A8EC81-3E3E-48C8-A8D6-7BBB2C0B3202}"/>
    <cellStyle name="Standard 2 5 2 2" xfId="17636" xr:uid="{8E898883-2E6F-4BA0-A5CE-AAD09986D7F9}"/>
    <cellStyle name="Standard 2 5 3" xfId="17637" xr:uid="{6E4084EC-86B4-42FE-A75C-7EE739300ED0}"/>
    <cellStyle name="Standard 2 5 3 2" xfId="17638" xr:uid="{D30D6CC2-BE49-4BB4-BDB5-1A413EF332D7}"/>
    <cellStyle name="Standard 2 5 4" xfId="17639" xr:uid="{7443B3EC-8699-4DA4-9C99-0E0074A08756}"/>
    <cellStyle name="Standard 2 5 5" xfId="25552" xr:uid="{11CA5A34-3D0F-483F-BA4B-816D3F9AEE83}"/>
    <cellStyle name="Standard 2 5 6" xfId="17634" xr:uid="{928D521C-DF7E-4A2B-BF4A-88FC7CEA376F}"/>
    <cellStyle name="Standard 2 6" xfId="17640" xr:uid="{67635293-14AE-4619-B5B9-3D01A2D93929}"/>
    <cellStyle name="Standard 2 6 2" xfId="17641" xr:uid="{E13F5A63-B9B8-44ED-BDAC-B679067B160D}"/>
    <cellStyle name="Standard 2 7" xfId="17642" xr:uid="{1236B7A9-6720-4E74-B924-CE0416CC087A}"/>
    <cellStyle name="Standard 2 7 2" xfId="17643" xr:uid="{6F4B206A-2465-44C8-95F5-C42F22A91758}"/>
    <cellStyle name="Standard 2 8" xfId="17644" xr:uid="{25B363D2-D5E3-4BCD-9C27-E75524963C58}"/>
    <cellStyle name="Standard 2 8 2" xfId="17645" xr:uid="{C48A285A-C206-4937-B18C-6A9B8AD6A88D}"/>
    <cellStyle name="Standard 2 9" xfId="17646" xr:uid="{B4BF4539-4263-4A04-AF64-671D8D6AF4A4}"/>
    <cellStyle name="Standard 3" xfId="1447" xr:uid="{00000000-0005-0000-0000-0000A9050000}"/>
    <cellStyle name="Standard 3 10" xfId="17648" xr:uid="{05B36D7E-6453-469E-BCAC-C22C11F8C4F0}"/>
    <cellStyle name="Standard 3 11" xfId="17647" xr:uid="{7844CC54-38DE-4817-A1F4-0502457C620C}"/>
    <cellStyle name="Standard 3 2" xfId="1448" xr:uid="{00000000-0005-0000-0000-0000AA050000}"/>
    <cellStyle name="Standard 3 2 2" xfId="17650" xr:uid="{4B81F88E-8D99-41FE-A255-5A07D13AC9D2}"/>
    <cellStyle name="Standard 3 2 2 2" xfId="17651" xr:uid="{8CDA1A35-EC1F-401B-8E23-829E5B874C5E}"/>
    <cellStyle name="Standard 3 2 3" xfId="17652" xr:uid="{E9EB7CE2-E4CC-4DDB-B122-41C58F6983FF}"/>
    <cellStyle name="Standard 3 2 3 2" xfId="17653" xr:uid="{D8CD85CA-710C-4194-A103-21D21A42074D}"/>
    <cellStyle name="Standard 3 2 4" xfId="17654" xr:uid="{E5A6E1ED-DAF8-4F67-96CF-C44842478F0F}"/>
    <cellStyle name="Standard 3 2 5" xfId="17655" xr:uid="{A0734186-E162-4CA8-9DA2-5537E42FD42A}"/>
    <cellStyle name="Standard 3 2 6" xfId="25553" xr:uid="{9E8A93A9-7A42-4804-84C0-35F9C1B76971}"/>
    <cellStyle name="Standard 3 2 7" xfId="17649" xr:uid="{512CC6A3-F6A4-4E04-97F1-D5B650B61294}"/>
    <cellStyle name="Standard 3 3" xfId="17656" xr:uid="{01B05929-EE93-406F-B06B-8F7EBA41D721}"/>
    <cellStyle name="Standard 3 3 2" xfId="17657" xr:uid="{0563BCE3-007F-4477-A7D9-64B8E1157F5D}"/>
    <cellStyle name="Standard 3 3 2 2" xfId="17658" xr:uid="{FEFB3FE2-9CE4-4C12-BF88-5EB1F05ECE50}"/>
    <cellStyle name="Standard 3 3 3" xfId="17659" xr:uid="{DFD65568-799A-4136-958D-E4341E2C3D13}"/>
    <cellStyle name="Standard 3 3 3 2" xfId="17660" xr:uid="{8D6A6AC0-9FF9-4D1B-8D01-29CF895716AE}"/>
    <cellStyle name="Standard 3 3 4" xfId="17661" xr:uid="{E85C871F-8CE1-43D3-8397-41A9AAB409A0}"/>
    <cellStyle name="Standard 3 4" xfId="17662" xr:uid="{BD9F0421-6A2C-4540-AB77-6259C4B323DC}"/>
    <cellStyle name="Standard 3 4 2" xfId="17663" xr:uid="{8CC695EF-5F9C-47B0-9C0D-3C7DCB64BE29}"/>
    <cellStyle name="Standard 3 4 2 2" xfId="17664" xr:uid="{271B6B95-7103-4262-9592-793E7694A05B}"/>
    <cellStyle name="Standard 3 4 3" xfId="17665" xr:uid="{0AFF8422-AD54-4B24-9D45-6ADDD854F705}"/>
    <cellStyle name="Standard 3 4 3 2" xfId="17666" xr:uid="{7AC55FB0-2D39-413C-BF13-1307D9476996}"/>
    <cellStyle name="Standard 3 4 4" xfId="17667" xr:uid="{A33F8FCB-C647-4211-84DB-E9769849ACC4}"/>
    <cellStyle name="Standard 3 4 4 2" xfId="17668" xr:uid="{76DAE6B7-3A07-4E12-9BDA-E55344126962}"/>
    <cellStyle name="Standard 3 4 5" xfId="17669" xr:uid="{6DE8B7AB-85DA-4FF0-A8EA-D1FF0B04E55E}"/>
    <cellStyle name="Standard 3 5" xfId="17670" xr:uid="{676052F3-75DA-41A8-A05B-E1FC014A154D}"/>
    <cellStyle name="Standard 3 5 2" xfId="17671" xr:uid="{3B61C2B7-4422-49BF-B653-0827FE9EFE07}"/>
    <cellStyle name="Standard 3 5 2 2" xfId="17672" xr:uid="{555D58B2-5728-44EE-B0AE-9736177A483A}"/>
    <cellStyle name="Standard 3 5 3" xfId="17673" xr:uid="{A08BBB62-CB6D-4998-AD6A-E5276245431C}"/>
    <cellStyle name="Standard 3 5 3 2" xfId="17674" xr:uid="{57BF88C5-2536-41CE-8421-A0A1DC5A0D89}"/>
    <cellStyle name="Standard 3 5 4" xfId="17675" xr:uid="{CAD86878-64D1-4973-A0C2-EC386C53A266}"/>
    <cellStyle name="Standard 3 6" xfId="17676" xr:uid="{773D69D6-69AA-435E-827B-470450517F34}"/>
    <cellStyle name="Standard 3 6 2" xfId="17677" xr:uid="{F2916AA8-601C-4746-8A94-CE00DF2B9A95}"/>
    <cellStyle name="Standard 3 7" xfId="17678" xr:uid="{6298875B-CB82-4A3A-9F6E-2C7A08EEA708}"/>
    <cellStyle name="Standard 3 7 2" xfId="17679" xr:uid="{AFEEBB79-1036-40CD-85D9-49A4E73C0490}"/>
    <cellStyle name="Standard 3 8" xfId="17680" xr:uid="{30FFAF48-C9F3-4387-B07F-4BF483C9FD33}"/>
    <cellStyle name="Standard 3 8 2" xfId="17681" xr:uid="{9167F65D-683D-456C-9A00-6013A4AFE51D}"/>
    <cellStyle name="Standard 3 9" xfId="17682" xr:uid="{4E9C45D9-1C6A-4516-BA76-3F3F8190FE8A}"/>
    <cellStyle name="Standard 3_PL" xfId="1449" xr:uid="{00000000-0005-0000-0000-0000AB050000}"/>
    <cellStyle name="Standard 4" xfId="1450" xr:uid="{00000000-0005-0000-0000-0000AC050000}"/>
    <cellStyle name="Standard 4 2" xfId="1451" xr:uid="{00000000-0005-0000-0000-0000AD050000}"/>
    <cellStyle name="Standard 4_PL" xfId="1452" xr:uid="{00000000-0005-0000-0000-0000AE050000}"/>
    <cellStyle name="Standard 5" xfId="1453" xr:uid="{00000000-0005-0000-0000-0000AF050000}"/>
    <cellStyle name="Standard 5 2" xfId="1454" xr:uid="{00000000-0005-0000-0000-0000B0050000}"/>
    <cellStyle name="Standard 5 2 2" xfId="1455" xr:uid="{00000000-0005-0000-0000-0000B1050000}"/>
    <cellStyle name="Standard 5 2 2 2" xfId="1456" xr:uid="{00000000-0005-0000-0000-0000B2050000}"/>
    <cellStyle name="Standard 5 2 2 2 2" xfId="2612" xr:uid="{44CCEB49-D2CA-4043-8F8C-724839C73233}"/>
    <cellStyle name="Standard 5 2 2 2 2 2" xfId="2613" xr:uid="{A09620E8-A2E6-446C-A357-A2AA8F86DEA4}"/>
    <cellStyle name="Standard 5 2 2 2 2 3" xfId="25956" xr:uid="{F97A5EC1-A6CA-4F73-BC4C-32DD78C6AC19}"/>
    <cellStyle name="Standard 5 2 2 2 3" xfId="2614" xr:uid="{A7E21740-9E51-4336-92FC-AEBC06A12BD4}"/>
    <cellStyle name="Standard 5 2 2 2 3 2" xfId="2615" xr:uid="{5006A7EB-F36C-4BB2-BCFA-55A1F712435B}"/>
    <cellStyle name="Standard 5 2 2 2 4" xfId="2611" xr:uid="{7110BE13-C722-4D43-9872-909A2EA8EFB7}"/>
    <cellStyle name="Standard 5 2 2 2_CHP" xfId="2616" xr:uid="{DD4A34C0-2611-4F55-A90A-F04A225CDC3B}"/>
    <cellStyle name="Standard 5 2 2 3" xfId="1457" xr:uid="{00000000-0005-0000-0000-0000B3050000}"/>
    <cellStyle name="Standard 5 2 2 4" xfId="2617" xr:uid="{67394B60-F4A8-457A-B7D7-2B315EE4C8F7}"/>
    <cellStyle name="Standard 5 2 2 5" xfId="2610" xr:uid="{75FD9DC2-2294-46EF-A60C-82F7EE4D784B}"/>
    <cellStyle name="Standard 5 2 2_CHP" xfId="2618" xr:uid="{D1EE7384-171F-4BAE-A2CD-D3257BDDE04E}"/>
    <cellStyle name="Standard 5 2 3" xfId="1458" xr:uid="{00000000-0005-0000-0000-0000B4050000}"/>
    <cellStyle name="Standard 5 2 3 2" xfId="1459" xr:uid="{00000000-0005-0000-0000-0000B5050000}"/>
    <cellStyle name="Standard 5 2 3 2 2" xfId="2621" xr:uid="{0349E043-09C5-4ECD-B5A3-CB5AB5C9A4F3}"/>
    <cellStyle name="Standard 5 2 3 2 2 2" xfId="2622" xr:uid="{C0D02F6B-4D20-4C2C-96DB-527035E964DD}"/>
    <cellStyle name="Standard 5 2 3 2 2 3" xfId="25957" xr:uid="{E72485BD-74DB-4C78-8289-C1D89612F075}"/>
    <cellStyle name="Standard 5 2 3 2 3" xfId="2623" xr:uid="{349EB507-EC39-4B89-B02F-7651BF27918A}"/>
    <cellStyle name="Standard 5 2 3 2 3 2" xfId="2624" xr:uid="{F55EA270-BEB6-4DA5-A9FA-D36B2901A97F}"/>
    <cellStyle name="Standard 5 2 3 2 4" xfId="2620" xr:uid="{DDD7C55D-C78A-42A2-B408-16C0061E9E8F}"/>
    <cellStyle name="Standard 5 2 3 2_CHP" xfId="2625" xr:uid="{B1B78D30-7556-417A-832A-E9A0B7793E5B}"/>
    <cellStyle name="Standard 5 2 3 3" xfId="1460" xr:uid="{00000000-0005-0000-0000-0000B6050000}"/>
    <cellStyle name="Standard 5 2 3 4" xfId="2626" xr:uid="{4294B374-6AF8-4CF5-BDFF-28A2ED84F7FF}"/>
    <cellStyle name="Standard 5 2 3 5" xfId="2619" xr:uid="{28DF4959-FFDF-4CA4-B784-150142535FB4}"/>
    <cellStyle name="Standard 5 2 3_CHP" xfId="2627" xr:uid="{4DCD4863-AEB0-4ECD-8EBD-61AD6C741B3D}"/>
    <cellStyle name="Standard 5 2 4" xfId="1461" xr:uid="{00000000-0005-0000-0000-0000B7050000}"/>
    <cellStyle name="Standard 5 2 4 2" xfId="2629" xr:uid="{3AD2FB30-650D-4D67-B97C-B948FDD773BE}"/>
    <cellStyle name="Standard 5 2 4 2 2" xfId="2630" xr:uid="{98FB9079-F7D4-4516-A6A8-84CCD044C6C3}"/>
    <cellStyle name="Standard 5 2 4 2 3" xfId="25958" xr:uid="{B94D5455-8B35-4229-8F56-7F4863232B25}"/>
    <cellStyle name="Standard 5 2 4 3" xfId="2631" xr:uid="{E0BC03E6-EA7C-41FF-ABE3-F6B55B2D39CB}"/>
    <cellStyle name="Standard 5 2 4 3 2" xfId="2632" xr:uid="{7B48DDC0-72B1-4213-8EAB-BC679D2B229D}"/>
    <cellStyle name="Standard 5 2 4 4" xfId="2628" xr:uid="{77B88C2D-E518-45DE-AD9C-B51298C4321C}"/>
    <cellStyle name="Standard 5 2 4_CHP" xfId="2633" xr:uid="{12845831-003B-4C12-A365-CB056B9F3080}"/>
    <cellStyle name="Standard 5 2 5" xfId="1462" xr:uid="{00000000-0005-0000-0000-0000B8050000}"/>
    <cellStyle name="Standard 5 2 6" xfId="2634" xr:uid="{92000C0B-E121-4572-BFFE-D2CB4F9E12AC}"/>
    <cellStyle name="Standard 5 2 7" xfId="2609" xr:uid="{C59EEC9C-B744-451D-A604-99A2C767F892}"/>
    <cellStyle name="Standard 5 2_CHP" xfId="2635" xr:uid="{E2DCFE64-A651-4166-9EBF-3D638E2AD8A9}"/>
    <cellStyle name="Standard 5 3" xfId="1463" xr:uid="{00000000-0005-0000-0000-0000BA050000}"/>
    <cellStyle name="Standard 5 3 2" xfId="1464" xr:uid="{00000000-0005-0000-0000-0000BB050000}"/>
    <cellStyle name="Standard 5 3 2 2" xfId="2638" xr:uid="{DD7132B7-DC86-407D-B0FB-BDB038CFAB9F}"/>
    <cellStyle name="Standard 5 3 2 2 2" xfId="2639" xr:uid="{672EE6F7-F9AE-4966-828E-FA2E212F7D8E}"/>
    <cellStyle name="Standard 5 3 2 2 3" xfId="25959" xr:uid="{4F31E845-C7CD-4190-935E-AB278CDD82E4}"/>
    <cellStyle name="Standard 5 3 2 3" xfId="2640" xr:uid="{578A1C2B-6197-47A4-A5EE-456797F84D0F}"/>
    <cellStyle name="Standard 5 3 2 3 2" xfId="2641" xr:uid="{C01BAF3A-F972-4D85-85FF-32FC0921398D}"/>
    <cellStyle name="Standard 5 3 2 4" xfId="2637" xr:uid="{081A6E6D-436E-4FAC-8094-C8BF5C321DB6}"/>
    <cellStyle name="Standard 5 3 2_CHP" xfId="2642" xr:uid="{61578832-E328-45EF-88E4-1E82A8FB5F06}"/>
    <cellStyle name="Standard 5 3 3" xfId="1465" xr:uid="{00000000-0005-0000-0000-0000BC050000}"/>
    <cellStyle name="Standard 5 3 4" xfId="2643" xr:uid="{6C29BDC0-C8B5-449D-9B5A-496043F12DAB}"/>
    <cellStyle name="Standard 5 3 5" xfId="2636" xr:uid="{5964B55D-9C41-4F68-8CA8-D04BCD229CCC}"/>
    <cellStyle name="Standard 5 3_CHP" xfId="2644" xr:uid="{DB095043-6423-406B-AA2A-50E858F1A517}"/>
    <cellStyle name="Standard 5 4" xfId="1466" xr:uid="{00000000-0005-0000-0000-0000BD050000}"/>
    <cellStyle name="Standard 5 4 2" xfId="1467" xr:uid="{00000000-0005-0000-0000-0000BE050000}"/>
    <cellStyle name="Standard 5 4 2 2" xfId="2647" xr:uid="{1D8360A3-B685-4D64-8A80-3E3C2A6512DE}"/>
    <cellStyle name="Standard 5 4 2 2 2" xfId="2648" xr:uid="{38ADF1A4-D760-43DC-8A34-C7F87EB58773}"/>
    <cellStyle name="Standard 5 4 2 2 3" xfId="25960" xr:uid="{E0C6236C-321F-4D9B-81C2-790ABD09A84C}"/>
    <cellStyle name="Standard 5 4 2 3" xfId="2649" xr:uid="{B2391E7C-383A-4370-B3B6-2AA5E44DEF30}"/>
    <cellStyle name="Standard 5 4 2 3 2" xfId="2650" xr:uid="{C1BF4962-65E2-4B74-A6CD-7EBDA6AA98C1}"/>
    <cellStyle name="Standard 5 4 2 4" xfId="2646" xr:uid="{61558D42-7768-4AE6-85A9-2636099D5A0B}"/>
    <cellStyle name="Standard 5 4 2_CHP" xfId="2651" xr:uid="{09D2E7C2-2748-456E-9907-1DDA6D416799}"/>
    <cellStyle name="Standard 5 4 3" xfId="1468" xr:uid="{00000000-0005-0000-0000-0000BF050000}"/>
    <cellStyle name="Standard 5 4 4" xfId="2652" xr:uid="{9AC8EEDB-9026-4C60-B81C-1AC4808ED3E8}"/>
    <cellStyle name="Standard 5 4 5" xfId="2645" xr:uid="{C0B48415-2BDB-443F-BF5F-F65050FE82DD}"/>
    <cellStyle name="Standard 5 4_CHP" xfId="2653" xr:uid="{867CEBC8-C743-4A1C-B31E-40F73B3DAB24}"/>
    <cellStyle name="Standard 5 5" xfId="1469" xr:uid="{00000000-0005-0000-0000-0000C0050000}"/>
    <cellStyle name="Standard 5 5 2" xfId="1470" xr:uid="{00000000-0005-0000-0000-0000C1050000}"/>
    <cellStyle name="Standard 5 5 2 2" xfId="2656" xr:uid="{90A7EDAE-C847-4508-AFBD-5C75F8C6BE2C}"/>
    <cellStyle name="Standard 5 5 2 2 2" xfId="2657" xr:uid="{1D272A1D-508B-47B9-87E4-9EC67F2C11FA}"/>
    <cellStyle name="Standard 5 5 2 2 3" xfId="25961" xr:uid="{8FD5E85B-7890-4688-B986-5313D5BCBAA0}"/>
    <cellStyle name="Standard 5 5 2 3" xfId="2658" xr:uid="{3931108A-B031-4C70-928C-A71F976AB1CF}"/>
    <cellStyle name="Standard 5 5 2 3 2" xfId="2659" xr:uid="{5A2E9A37-0076-4E03-B55A-6DD6DDF6824E}"/>
    <cellStyle name="Standard 5 5 2 4" xfId="2655" xr:uid="{1099FBC3-4DB9-4913-B419-D6B60A39A0E3}"/>
    <cellStyle name="Standard 5 5 2_CHP" xfId="2660" xr:uid="{F5008740-11FE-4713-8E9D-C756A19DD4C8}"/>
    <cellStyle name="Standard 5 5 3" xfId="1471" xr:uid="{00000000-0005-0000-0000-0000C2050000}"/>
    <cellStyle name="Standard 5 5 4" xfId="2661" xr:uid="{3B6BBF26-A55F-4C8B-944E-798DC8275B6C}"/>
    <cellStyle name="Standard 5 5 5" xfId="2654" xr:uid="{E854D87D-89B9-4EEC-BCC5-BFB7D4523B23}"/>
    <cellStyle name="Standard 5 5_CHP" xfId="2662" xr:uid="{1C73721C-8B18-44CD-82A4-E420E9893815}"/>
    <cellStyle name="Standard 5 6" xfId="1472" xr:uid="{00000000-0005-0000-0000-0000C3050000}"/>
    <cellStyle name="Standard 5 6 2" xfId="2664" xr:uid="{AAEA48D1-0A9B-4D77-9B35-77008E680D01}"/>
    <cellStyle name="Standard 5 6 2 2" xfId="2665" xr:uid="{388D6AC3-E284-4424-B937-F8C04AC03804}"/>
    <cellStyle name="Standard 5 6 2 3" xfId="25962" xr:uid="{FFF8E757-553F-4716-80C2-A9C36480C313}"/>
    <cellStyle name="Standard 5 6 3" xfId="2666" xr:uid="{8A768207-E3D7-4E94-B5F7-BB976F4889C2}"/>
    <cellStyle name="Standard 5 6 3 2" xfId="2667" xr:uid="{E3D3A023-F5E4-47D9-AF0D-87F31E460E55}"/>
    <cellStyle name="Standard 5 6 4" xfId="2663" xr:uid="{D5FE2CE1-D807-4CCD-B974-9D5529E7FAC7}"/>
    <cellStyle name="Standard 5 6_CHP" xfId="2668" xr:uid="{E83A6AD0-465B-46C7-947C-E808CE95B86E}"/>
    <cellStyle name="Standard 5 7" xfId="1473" xr:uid="{00000000-0005-0000-0000-0000C4050000}"/>
    <cellStyle name="Standard 5 8" xfId="2669" xr:uid="{905D4FA0-D3F3-49B0-9344-070F2BF128EF}"/>
    <cellStyle name="Standard 5 9" xfId="2608" xr:uid="{6F0D945C-AF02-4778-A282-62A04E02CABF}"/>
    <cellStyle name="Standard 5_CHP" xfId="2670" xr:uid="{01DD3643-E943-4867-BA58-DEF0DE264D67}"/>
    <cellStyle name="Standard 6" xfId="1474" xr:uid="{00000000-0005-0000-0000-0000C6050000}"/>
    <cellStyle name="Standard 6 2" xfId="1475" xr:uid="{00000000-0005-0000-0000-0000C7050000}"/>
    <cellStyle name="Standard 6 2 2" xfId="1476" xr:uid="{00000000-0005-0000-0000-0000C8050000}"/>
    <cellStyle name="Standard 6 2 3" xfId="2672" xr:uid="{188A7073-84E4-4EBD-9AF2-9A5A1A76C554}"/>
    <cellStyle name="Standard 6 2 3 2" xfId="2673" xr:uid="{17C6EC90-1AEF-479E-88DF-3795EA3C78CF}"/>
    <cellStyle name="Standard 6 2 3 3" xfId="25963" xr:uid="{2DE870B2-F88D-461A-BF30-3D5FD7F280D4}"/>
    <cellStyle name="Standard 6 2 4" xfId="2674" xr:uid="{C518F70D-C012-4954-AF70-4BBE1A4A67BF}"/>
    <cellStyle name="Standard 6 2 4 2" xfId="2675" xr:uid="{8A6D6763-E5C3-4561-92A2-703BD838A166}"/>
    <cellStyle name="Standard 6 2 5" xfId="2671" xr:uid="{E32CD696-4E49-4AA6-A28D-5FFB26F03D8F}"/>
    <cellStyle name="Standard 6 2_CHP" xfId="2676" xr:uid="{48D934F5-FECF-43F0-8DE0-1930B091146D}"/>
    <cellStyle name="Standard 7" xfId="1477" xr:uid="{00000000-0005-0000-0000-0000C9050000}"/>
    <cellStyle name="Standard 8" xfId="1478" xr:uid="{00000000-0005-0000-0000-0000CA050000}"/>
    <cellStyle name="Standard 8 2" xfId="1479" xr:uid="{00000000-0005-0000-0000-0000CB050000}"/>
    <cellStyle name="Standard 8 2 2" xfId="2679" xr:uid="{3FD26372-5CAD-4C6C-8032-7C1B10AFE29E}"/>
    <cellStyle name="Standard 8 2 2 2" xfId="2680" xr:uid="{92BABC80-EF16-4426-9A5C-842B46E59373}"/>
    <cellStyle name="Standard 8 2 2 3" xfId="25964" xr:uid="{62CAE756-2BDE-4F5F-BBA3-DFF090F9913B}"/>
    <cellStyle name="Standard 8 2 3" xfId="2681" xr:uid="{13756825-1502-4D63-8AAE-FCE472656EC4}"/>
    <cellStyle name="Standard 8 2 3 2" xfId="2682" xr:uid="{5D40BEAF-B233-4503-992A-CED8F4344339}"/>
    <cellStyle name="Standard 8 2 4" xfId="2678" xr:uid="{B7B5AFEB-97DC-4C07-B685-6BBE43E477FA}"/>
    <cellStyle name="Standard 8 2_CHP" xfId="2683" xr:uid="{20570ECD-E469-4EAD-8697-AEF8B38A6B9E}"/>
    <cellStyle name="Standard 8 3" xfId="1480" xr:uid="{00000000-0005-0000-0000-0000CC050000}"/>
    <cellStyle name="Standard 8 4" xfId="2684" xr:uid="{9C4ADE15-4D3C-479C-94F7-564A8A701693}"/>
    <cellStyle name="Standard 8 5" xfId="2677" xr:uid="{6622EB1F-460B-4C7E-B739-966DDFD69C3F}"/>
    <cellStyle name="Standard 8_CHP" xfId="2685" xr:uid="{E9751F55-B58D-4321-B2FF-0C822742126A}"/>
    <cellStyle name="Standard 9" xfId="1481" xr:uid="{00000000-0005-0000-0000-0000CD050000}"/>
    <cellStyle name="Standard 9 2" xfId="1482" xr:uid="{00000000-0005-0000-0000-0000CE050000}"/>
    <cellStyle name="Standard 9 2 2" xfId="2688" xr:uid="{8B3C6741-FC07-482D-9CBE-BBB4669DBE64}"/>
    <cellStyle name="Standard 9 2 2 2" xfId="2689" xr:uid="{2C63B093-6E61-426E-B5F6-F5DD7BF68EED}"/>
    <cellStyle name="Standard 9 2 2 3" xfId="25965" xr:uid="{76EF3C5F-1CA8-48BB-A215-4DFDF4D28851}"/>
    <cellStyle name="Standard 9 2 3" xfId="2690" xr:uid="{C1E86CBC-A7A0-4368-AABF-536C399C8D8E}"/>
    <cellStyle name="Standard 9 2 3 2" xfId="2691" xr:uid="{2A2A65E8-E3BD-4CCD-96F7-759B6762F888}"/>
    <cellStyle name="Standard 9 2 4" xfId="2687" xr:uid="{C7A9AC92-7A50-4DD7-AC42-58840B83786C}"/>
    <cellStyle name="Standard 9 2_CHP" xfId="2692" xr:uid="{910850EF-E91E-4DBB-844F-405034630787}"/>
    <cellStyle name="Standard 9 3" xfId="1483" xr:uid="{00000000-0005-0000-0000-0000CF050000}"/>
    <cellStyle name="Standard 9 4" xfId="2693" xr:uid="{4E84E05E-3B58-48F5-A87B-A4208A68FAA9}"/>
    <cellStyle name="Standard 9 5" xfId="2686" xr:uid="{33749538-D56C-4BBF-A298-36E80904EEDF}"/>
    <cellStyle name="Standard 9_CHP" xfId="2694" xr:uid="{363AA371-A341-4A64-BED8-7AAE3642EC3A}"/>
    <cellStyle name="Standard_FI00EU01" xfId="1484" xr:uid="{00000000-0005-0000-0000-0000D0050000}"/>
    <cellStyle name="Style 1" xfId="5993" xr:uid="{B54E0F17-7116-4AA1-99EC-F306EC54D331}"/>
    <cellStyle name="Style 1 10" xfId="17684" xr:uid="{44618BBE-F0D5-447E-AD24-EFBB07EE8AF8}"/>
    <cellStyle name="Style 1 11" xfId="17685" xr:uid="{12B37788-8B38-4AC6-A643-90CF9EF63B01}"/>
    <cellStyle name="Style 1 12" xfId="17683" xr:uid="{C9FAFDAC-D77F-47D1-A6C6-56F62BE87DEF}"/>
    <cellStyle name="Style 1 2" xfId="17686" xr:uid="{9411F634-2D20-44B3-B780-BCFE8239D8C0}"/>
    <cellStyle name="Style 1 2 2" xfId="17687" xr:uid="{B33B83AC-0959-433F-A4D9-E9719E447436}"/>
    <cellStyle name="Style 1 2 2 2" xfId="17688" xr:uid="{63A493B9-BE2E-4E66-A6DE-22A9094CAD47}"/>
    <cellStyle name="Style 1 2 3" xfId="17689" xr:uid="{A046B43A-69B1-4C50-BBFF-951A59E04C85}"/>
    <cellStyle name="Style 1 2 3 2" xfId="17690" xr:uid="{0C1602B1-8924-4A1F-8E6B-D541B27E5A04}"/>
    <cellStyle name="Style 1 2 4" xfId="17691" xr:uid="{B1585E6A-7870-4497-B06B-F3D7CB451670}"/>
    <cellStyle name="Style 1 2 5" xfId="17692" xr:uid="{25AD78D3-3D27-41A9-AF89-42B8349EBC7C}"/>
    <cellStyle name="Style 1 3" xfId="17693" xr:uid="{72340003-D031-46A1-AC03-A3FD30324244}"/>
    <cellStyle name="Style 1 3 2" xfId="17694" xr:uid="{864CB55E-2629-40A9-81E3-95F435CE04F4}"/>
    <cellStyle name="Style 1 3 2 2" xfId="17695" xr:uid="{1192B4DF-303E-4A8A-B6AF-B21DCFF44ABD}"/>
    <cellStyle name="Style 1 3 3" xfId="17696" xr:uid="{D3156C07-7BC5-4578-AF86-93359051B80B}"/>
    <cellStyle name="Style 1 3 3 2" xfId="17697" xr:uid="{F9478A55-122C-49B2-BC1E-6777410D3A64}"/>
    <cellStyle name="Style 1 3 4" xfId="17698" xr:uid="{891619FF-9A1E-4BDD-AFD3-74F02EBCB58C}"/>
    <cellStyle name="Style 1 4" xfId="17699" xr:uid="{8E851808-391B-4D53-B046-9C5CADCA45FC}"/>
    <cellStyle name="Style 1 4 2" xfId="17700" xr:uid="{23F35150-4E72-47DD-A5C7-D36662E2C24D}"/>
    <cellStyle name="Style 1 4 2 2" xfId="17701" xr:uid="{440D3562-0D90-4E32-8A5F-FC875087758B}"/>
    <cellStyle name="Style 1 4 3" xfId="17702" xr:uid="{C380D45F-DAAB-4336-8D31-7E195CC75FA7}"/>
    <cellStyle name="Style 1 4 3 2" xfId="17703" xr:uid="{5F767356-5ED6-4230-988F-D3B28B86A6A8}"/>
    <cellStyle name="Style 1 4 4" xfId="17704" xr:uid="{8BF579C2-CA79-46A1-84A2-6D8D52E34B5D}"/>
    <cellStyle name="Style 1 5" xfId="17705" xr:uid="{1B5A184C-6362-4BE9-8D1B-29441E00B8C3}"/>
    <cellStyle name="Style 1 5 2" xfId="17706" xr:uid="{425E894D-09D1-432B-8F84-0062BE8E06CC}"/>
    <cellStyle name="Style 1 5 2 2" xfId="17707" xr:uid="{20566C44-264E-4FB3-A10A-469C0CE16E2B}"/>
    <cellStyle name="Style 1 5 3" xfId="17708" xr:uid="{C3FE77BD-3114-4CBD-BB74-6C499D2B144B}"/>
    <cellStyle name="Style 1 5 3 2" xfId="17709" xr:uid="{B3DECDD3-75DB-4B03-A95B-20F412154C51}"/>
    <cellStyle name="Style 1 5 4" xfId="17710" xr:uid="{B24C5AA2-448E-44B3-999C-5F6D90C63784}"/>
    <cellStyle name="Style 1 5 4 2" xfId="17711" xr:uid="{DF91F93B-B21D-49AB-BDEB-8D50F0A35C50}"/>
    <cellStyle name="Style 1 5 5" xfId="17712" xr:uid="{5D83834F-9E1B-4D33-B7E2-06D870FBA868}"/>
    <cellStyle name="Style 1 6" xfId="17713" xr:uid="{104B26C7-EE89-4542-A644-2ED42C6E39F2}"/>
    <cellStyle name="Style 1 6 2" xfId="17714" xr:uid="{2CBB2649-CE42-45A1-B418-8DC62EF245DF}"/>
    <cellStyle name="Style 1 6 2 2" xfId="17715" xr:uid="{937B4511-584E-4668-A42E-0A6D226A9C0B}"/>
    <cellStyle name="Style 1 6 3" xfId="17716" xr:uid="{282DDD4C-2BF4-4CFE-8FBD-D5B1877CEACC}"/>
    <cellStyle name="Style 1 6 3 2" xfId="17717" xr:uid="{B9577BB9-BC17-4EE9-91AD-82F44362B36D}"/>
    <cellStyle name="Style 1 6 4" xfId="17718" xr:uid="{C6E83120-F50F-4AC4-97E2-C13C11FC6FCD}"/>
    <cellStyle name="Style 1 7" xfId="17719" xr:uid="{A672B51B-19E9-46C4-A2FB-DFB597DAFA5E}"/>
    <cellStyle name="Style 1 7 2" xfId="17720" xr:uid="{C17C0601-4631-4AE7-BCA3-CDAE4298FA39}"/>
    <cellStyle name="Style 1 8" xfId="17721" xr:uid="{56EBC2B2-05A4-43B3-8AF3-081CE6A31E90}"/>
    <cellStyle name="Style 1 8 2" xfId="17722" xr:uid="{0D678BD9-63B7-46EC-80DD-8D94D19F5B84}"/>
    <cellStyle name="Style 1 9" xfId="17723" xr:uid="{40FF99AB-9CC1-4AE5-AAE7-323208832B51}"/>
    <cellStyle name="Style 1 9 2" xfId="17724" xr:uid="{B4147417-B83B-47E4-8F95-334C00EB0A03}"/>
    <cellStyle name="Style 103" xfId="5994" xr:uid="{68223DEA-4279-4A4E-87B5-5DC6483FC4A4}"/>
    <cellStyle name="Style 103 2" xfId="5995" xr:uid="{7FB1458B-71E4-4492-B2B5-31ACE3141EDC}"/>
    <cellStyle name="Style 103 3" xfId="5996" xr:uid="{3F4B2705-BCD4-405E-A8CB-8FCDD09D4016}"/>
    <cellStyle name="Style 104" xfId="5997" xr:uid="{A2015A2E-E5F4-4F5E-A841-27D5D9E0EC99}"/>
    <cellStyle name="Style 104 2" xfId="5998" xr:uid="{DD2D8F81-A594-460C-9360-9CCF0ABE7C93}"/>
    <cellStyle name="Style 104 3" xfId="5999" xr:uid="{6D7E556D-1515-4012-B7D2-30516C4CA27A}"/>
    <cellStyle name="Style 105" xfId="6000" xr:uid="{77117A1A-983E-4A0B-B9A6-AAB6DF0C8FCC}"/>
    <cellStyle name="Style 105 2" xfId="6001" xr:uid="{480135A6-3EAA-44BD-AB92-06D55D418042}"/>
    <cellStyle name="Style 106" xfId="6002" xr:uid="{8C154235-29CA-4EA3-809C-6D6C95A3C0A4}"/>
    <cellStyle name="Style 106 2" xfId="6003" xr:uid="{86D60040-81D5-4880-BB26-5FB7BA251840}"/>
    <cellStyle name="Style 107" xfId="6004" xr:uid="{C2B0BD41-4D8E-4853-AA55-D2865D80AA9F}"/>
    <cellStyle name="Style 107 2" xfId="6005" xr:uid="{9C4F2503-198E-4B58-AD2F-8A5C2E8A4AA4}"/>
    <cellStyle name="Style 108" xfId="6006" xr:uid="{F0701F35-BCE7-4298-BA5D-76C3F20051E8}"/>
    <cellStyle name="Style 108 2" xfId="6007" xr:uid="{B09C4A55-5402-43D1-A405-2C9886168055}"/>
    <cellStyle name="Style 108 3" xfId="6008" xr:uid="{9304C616-AB54-43C1-88FB-A453784F7D53}"/>
    <cellStyle name="Style 109" xfId="6009" xr:uid="{01C95A87-D32C-48D4-9A2E-68B157FC1BFF}"/>
    <cellStyle name="Style 109 2" xfId="6010" xr:uid="{F128E8A6-79D9-484A-8F63-E5CD3F745553}"/>
    <cellStyle name="Style 110" xfId="6011" xr:uid="{AEA13A91-A61B-4B29-99B2-43D10A57C0EC}"/>
    <cellStyle name="Style 110 2" xfId="6012" xr:uid="{7188CCE7-5D56-4E16-9967-B92EDE54A6CE}"/>
    <cellStyle name="Style 114" xfId="6013" xr:uid="{CCDE218C-0D23-4499-AD47-E81D59E6AC2D}"/>
    <cellStyle name="Style 114 2" xfId="6014" xr:uid="{8C3F058A-E878-4D70-9BFA-D99CCD4E7716}"/>
    <cellStyle name="Style 114 3" xfId="6015" xr:uid="{8C8B42CA-EAC2-47F2-AA60-52D1C3FB844F}"/>
    <cellStyle name="Style 115" xfId="6016" xr:uid="{F403FBA8-46A0-4ED4-862F-B14726BD36A9}"/>
    <cellStyle name="Style 115 2" xfId="6017" xr:uid="{2A23B5AE-5D07-4F11-B340-659CB6A20D3E}"/>
    <cellStyle name="Style 115 3" xfId="6018" xr:uid="{DBF7EEFA-C916-4649-B3AC-EB909AC057F1}"/>
    <cellStyle name="Style 116" xfId="6019" xr:uid="{7C6DB6C6-7CB3-4471-A252-B51B7B0A8B98}"/>
    <cellStyle name="Style 116 2" xfId="6020" xr:uid="{FF6F2976-BCD1-408A-8DE5-5244720DE0D6}"/>
    <cellStyle name="Style 117" xfId="6021" xr:uid="{AF73DD76-D419-4F02-AE31-092675790738}"/>
    <cellStyle name="Style 117 2" xfId="6022" xr:uid="{0B7C04D5-8414-4936-AB5F-F31A1B9255CF}"/>
    <cellStyle name="Style 118" xfId="6023" xr:uid="{EFA567C7-CAF6-47CA-AAFA-1CD0894400CB}"/>
    <cellStyle name="Style 118 2" xfId="6024" xr:uid="{1190C923-1817-4DB7-9A09-08020B4BF2FA}"/>
    <cellStyle name="Style 119" xfId="6025" xr:uid="{9317AC0C-5507-4633-BB24-51A778F4F7B0}"/>
    <cellStyle name="Style 119 2" xfId="6026" xr:uid="{1BB8E488-99CD-4C68-AE25-24C7AB9A8456}"/>
    <cellStyle name="Style 119 3" xfId="6027" xr:uid="{43A8C83E-1A70-4ED6-A32B-614B854AAA61}"/>
    <cellStyle name="Style 120" xfId="6028" xr:uid="{080A3F3C-4659-411E-855F-0D91C4024958}"/>
    <cellStyle name="Style 120 2" xfId="6029" xr:uid="{BDBE912B-3BC5-4EAB-AD5D-267708A58D34}"/>
    <cellStyle name="Style 121" xfId="6030" xr:uid="{7749B571-DA7B-4503-828C-D43D1AC04DDD}"/>
    <cellStyle name="Style 121 2" xfId="6031" xr:uid="{E82E85DE-6AED-4CAB-A9E8-0A425F58A7E2}"/>
    <cellStyle name="Style 126" xfId="6032" xr:uid="{EC231426-7D24-4A2E-A8D1-45442BE64867}"/>
    <cellStyle name="Style 126 2" xfId="6033" xr:uid="{C538F9C3-8478-424B-8BF4-E46F8ADAAADD}"/>
    <cellStyle name="Style 126 3" xfId="6034" xr:uid="{A4BB088E-CBE0-4BEA-B969-4A1AE1A54D6F}"/>
    <cellStyle name="Style 127" xfId="6035" xr:uid="{1CBBB668-1250-4B5A-8475-2AA8ED384E90}"/>
    <cellStyle name="Style 127 2" xfId="6036" xr:uid="{E8ABA9E0-013D-497C-8E15-F959829B467F}"/>
    <cellStyle name="Style 128" xfId="6037" xr:uid="{C5B972CE-1E54-49E7-A01F-084A5BDAE388}"/>
    <cellStyle name="Style 128 2" xfId="6038" xr:uid="{A59CFA4E-F55D-40E1-A7CA-7BAFAE14ECCC}"/>
    <cellStyle name="Style 129" xfId="6039" xr:uid="{639CFDCB-2947-42D2-B2CF-96499B140139}"/>
    <cellStyle name="Style 129 2" xfId="6040" xr:uid="{EDC632A0-755A-4689-850B-D9F32C386B29}"/>
    <cellStyle name="Style 130" xfId="6041" xr:uid="{3A47332F-5035-47C6-8197-F116208EE0A8}"/>
    <cellStyle name="Style 130 2" xfId="6042" xr:uid="{6F437735-CF9A-46F9-890B-882411CAEF64}"/>
    <cellStyle name="Style 130 3" xfId="6043" xr:uid="{4DFF52A1-693E-43F3-A27A-1979A13389AF}"/>
    <cellStyle name="Style 131" xfId="6044" xr:uid="{6F84FB07-1658-4ABE-930E-6120F3D45D76}"/>
    <cellStyle name="Style 131 2" xfId="6045" xr:uid="{E3FF61E6-954A-4945-9389-1B7F0B0BF245}"/>
    <cellStyle name="Style 132" xfId="6046" xr:uid="{7C67644B-6B65-4A79-ADE1-A495A3156514}"/>
    <cellStyle name="Style 132 2" xfId="6047" xr:uid="{00BD5205-2D5C-4BF8-9845-DD2BBDA5EA5E}"/>
    <cellStyle name="Style 137" xfId="6048" xr:uid="{9EDBD803-D597-4803-A3DD-3F2F76864F1E}"/>
    <cellStyle name="Style 137 2" xfId="6049" xr:uid="{B625DD31-E10A-4C14-8BDB-04A6FC164BFE}"/>
    <cellStyle name="Style 137 3" xfId="6050" xr:uid="{F95AA99D-51CC-4A07-8968-D841D96A29D1}"/>
    <cellStyle name="Style 138" xfId="6051" xr:uid="{747EB14E-F5FE-4B90-8D00-70B2E90EEF9A}"/>
    <cellStyle name="Style 138 2" xfId="6052" xr:uid="{B786A3DA-6CD5-452C-BB9C-40D0E492C4F8}"/>
    <cellStyle name="Style 139" xfId="6053" xr:uid="{A7A0C669-6A00-456F-82CA-C36EFBA17AA9}"/>
    <cellStyle name="Style 139 2" xfId="6054" xr:uid="{62C6802E-19BF-4FFF-8AF6-0C52F738B21B}"/>
    <cellStyle name="Style 140" xfId="6055" xr:uid="{BCCD4E9C-8AC9-4365-9966-B23B2529C0E4}"/>
    <cellStyle name="Style 140 2" xfId="6056" xr:uid="{CB635734-8D75-4AAA-A697-B2AC1640C0EE}"/>
    <cellStyle name="Style 141" xfId="6057" xr:uid="{EEDB4666-CCF4-4405-AC69-D27308D67811}"/>
    <cellStyle name="Style 141 2" xfId="6058" xr:uid="{187198FB-0DF4-42C9-95EF-5F70537D43B3}"/>
    <cellStyle name="Style 141 3" xfId="6059" xr:uid="{9CF4FD7A-AF79-4D9E-852D-26055E7866D0}"/>
    <cellStyle name="Style 142" xfId="6060" xr:uid="{84BACED2-77CD-469B-9C94-E728A5BE3B4F}"/>
    <cellStyle name="Style 142 2" xfId="6061" xr:uid="{493ECD71-AF6C-4E8E-9F50-A416E07D6E96}"/>
    <cellStyle name="Style 143" xfId="6062" xr:uid="{0D8F1078-9827-4BAE-8383-7EC27635D7EB}"/>
    <cellStyle name="Style 143 2" xfId="6063" xr:uid="{16861A00-8D90-425B-B51F-074D814115EE}"/>
    <cellStyle name="Style 148" xfId="6064" xr:uid="{81A1F606-3116-4241-B763-EB0AD32D9806}"/>
    <cellStyle name="Style 148 2" xfId="6065" xr:uid="{88DADF62-8C75-4F36-800A-93924343BE57}"/>
    <cellStyle name="Style 148 3" xfId="6066" xr:uid="{F04CE284-1507-4E5E-AEB6-BC1DC1712663}"/>
    <cellStyle name="Style 149" xfId="6067" xr:uid="{2957E5AC-AEF6-4DE1-95A3-8FC7FC48AA29}"/>
    <cellStyle name="Style 149 2" xfId="6068" xr:uid="{1BAEC3A5-B010-4423-8FAA-8CA0958FDF15}"/>
    <cellStyle name="Style 150" xfId="6069" xr:uid="{2237AE7D-1044-44DB-922F-D1747B201D5A}"/>
    <cellStyle name="Style 150 2" xfId="6070" xr:uid="{059C6773-05D6-4731-93EA-73D8C78B3434}"/>
    <cellStyle name="Style 151" xfId="6071" xr:uid="{9C82067C-2F6D-43B4-87A3-3D8063BD45DC}"/>
    <cellStyle name="Style 151 2" xfId="6072" xr:uid="{23D9EEC9-397F-4987-8E43-C8D71B3D090B}"/>
    <cellStyle name="Style 152" xfId="6073" xr:uid="{1B105A69-7588-44FB-BE8E-F5310474DA2B}"/>
    <cellStyle name="Style 152 2" xfId="6074" xr:uid="{882806FD-D790-4A3D-8280-2C03487AAB4E}"/>
    <cellStyle name="Style 152 3" xfId="6075" xr:uid="{95B984F6-E6DE-4A6A-B35D-1BBA27577684}"/>
    <cellStyle name="Style 153" xfId="6076" xr:uid="{1D9D4757-6BA0-436B-B56F-6E335A75155C}"/>
    <cellStyle name="Style 153 2" xfId="6077" xr:uid="{DF065F9E-7F8B-4348-952D-7424F4FEE661}"/>
    <cellStyle name="Style 154" xfId="6078" xr:uid="{B9F94B57-CEBF-45B5-A69D-223F7886898F}"/>
    <cellStyle name="Style 154 2" xfId="6079" xr:uid="{A4950C66-EC4C-40B9-B08E-C0ED08E50AD8}"/>
    <cellStyle name="Style 159" xfId="6080" xr:uid="{9B8F43F4-C0C7-416C-B093-39C2A20DD3D8}"/>
    <cellStyle name="Style 159 2" xfId="6081" xr:uid="{326173B4-1D52-4EA1-9C58-12D56AC70BF9}"/>
    <cellStyle name="Style 159 3" xfId="6082" xr:uid="{8F17E2EC-4884-4BD4-8064-FC08B98115EA}"/>
    <cellStyle name="Style 160" xfId="6083" xr:uid="{69FED5D5-F22D-4B5F-AF0A-EC4C8379327E}"/>
    <cellStyle name="Style 160 2" xfId="6084" xr:uid="{057F4D84-A3BE-4533-8522-7EB8BFE47544}"/>
    <cellStyle name="Style 161" xfId="6085" xr:uid="{FE65D1B0-2155-4A12-9CC4-FB75FE7BF3F5}"/>
    <cellStyle name="Style 161 2" xfId="6086" xr:uid="{B0CE13F3-68C1-4F09-AB40-9C698F626735}"/>
    <cellStyle name="Style 162" xfId="6087" xr:uid="{4BCDA881-60A0-4CE1-AB22-615AC6EC411C}"/>
    <cellStyle name="Style 162 2" xfId="6088" xr:uid="{9F7A545B-DD72-4CB4-AFF4-22B03D1ABEE5}"/>
    <cellStyle name="Style 163" xfId="6089" xr:uid="{0A0CF127-A69A-4AB7-8052-583060ACC61E}"/>
    <cellStyle name="Style 163 2" xfId="6090" xr:uid="{7EDC4215-1F9E-4702-9F78-154502735363}"/>
    <cellStyle name="Style 163 3" xfId="6091" xr:uid="{FE5FD545-5F3C-497D-8566-3767810A850F}"/>
    <cellStyle name="Style 164" xfId="6092" xr:uid="{D44387BD-0CBB-4030-8F19-75D8B82D3E21}"/>
    <cellStyle name="Style 164 2" xfId="6093" xr:uid="{2EAE8F11-A941-44FC-A9A3-93F7DB2C4753}"/>
    <cellStyle name="Style 165" xfId="6094" xr:uid="{0E0381A2-C892-4C75-8B8C-A5DC15C63744}"/>
    <cellStyle name="Style 165 2" xfId="6095" xr:uid="{D451DCA4-B2DD-4452-8A8E-81D02DC2F16D}"/>
    <cellStyle name="Style 21" xfId="1485" xr:uid="{00000000-0005-0000-0000-0000D1050000}"/>
    <cellStyle name="Style 21 10" xfId="17726" xr:uid="{279C35B3-17EC-4A93-9E5A-E12B066AEAD6}"/>
    <cellStyle name="Style 21 10 2" xfId="17727" xr:uid="{4156923C-08D0-455D-B722-BF4EF3B334A4}"/>
    <cellStyle name="Style 21 11" xfId="17728" xr:uid="{C461BB22-3B35-4624-A871-09ACFC4B7AD4}"/>
    <cellStyle name="Style 21 12" xfId="17729" xr:uid="{0C58F8DB-6A72-4BBF-9789-115A40E62C39}"/>
    <cellStyle name="Style 21 13" xfId="17725" xr:uid="{2CE569AA-4221-4C8D-B3BF-6F8E08D901B5}"/>
    <cellStyle name="Style 21 14" xfId="25554" xr:uid="{7B6AC15B-477B-4CA4-BA2B-084A21D15B46}"/>
    <cellStyle name="Style 21 2" xfId="1486" xr:uid="{00000000-0005-0000-0000-0000D2050000}"/>
    <cellStyle name="Style 21 2 10" xfId="17731" xr:uid="{339B9E4D-58F4-4A66-A462-A35B79ABE7B6}"/>
    <cellStyle name="Style 21 2 11" xfId="17732" xr:uid="{8747E529-2BEC-4773-B55D-04920CEAF5F6}"/>
    <cellStyle name="Style 21 2 12" xfId="17730" xr:uid="{B208D74A-22D5-4362-889E-D431D1188DF8}"/>
    <cellStyle name="Style 21 2 2" xfId="6098" xr:uid="{4BD26A8B-BC9F-47BC-8C46-77C726AFDC74}"/>
    <cellStyle name="Style 21 2 2 2" xfId="17734" xr:uid="{3EFF5F9A-FA6D-469B-B908-7F8A7EC21A66}"/>
    <cellStyle name="Style 21 2 2 2 2" xfId="17735" xr:uid="{1F71C7ED-5B95-42CE-819C-B8B60302AC04}"/>
    <cellStyle name="Style 21 2 2 3" xfId="17736" xr:uid="{2370364F-AF83-4E13-9B3E-5976C8115E0B}"/>
    <cellStyle name="Style 21 2 2 3 2" xfId="17737" xr:uid="{739F2256-DAFC-46C0-9CC8-06152B0DE3DC}"/>
    <cellStyle name="Style 21 2 2 4" xfId="17738" xr:uid="{2C1FF035-A26E-4A85-8B07-6E382F375ABC}"/>
    <cellStyle name="Style 21 2 2 5" xfId="17739" xr:uid="{B520ED25-0546-4A10-BF9A-3CFE78F88D46}"/>
    <cellStyle name="Style 21 2 2 6" xfId="17733" xr:uid="{FA25F252-08CD-4506-B5B2-93CD9494A53A}"/>
    <cellStyle name="Style 21 2 3" xfId="6097" xr:uid="{069574F9-5EE0-4886-A29C-379A008FBC87}"/>
    <cellStyle name="Style 21 2 3 2" xfId="17741" xr:uid="{1C811E13-AD89-4D9B-9186-F16473423709}"/>
    <cellStyle name="Style 21 2 3 2 2" xfId="17742" xr:uid="{9D8371BA-6907-4229-A11C-80FB8EDFD890}"/>
    <cellStyle name="Style 21 2 3 3" xfId="17743" xr:uid="{F8643E57-F973-4F9B-BA5E-13F1BB0DCA25}"/>
    <cellStyle name="Style 21 2 3 3 2" xfId="17744" xr:uid="{0E239843-0BC0-4723-89B9-387CE1B92C30}"/>
    <cellStyle name="Style 21 2 3 4" xfId="17745" xr:uid="{FB707877-A5C8-4E67-AD4C-321C4E7B084B}"/>
    <cellStyle name="Style 21 2 3 5" xfId="17740" xr:uid="{000495C8-3B63-4A5A-B624-DF6AF9F57CD4}"/>
    <cellStyle name="Style 21 2 4" xfId="17746" xr:uid="{8CA99D50-22A7-475F-8B42-394A54498789}"/>
    <cellStyle name="Style 21 2 4 2" xfId="17747" xr:uid="{7637B487-615F-4578-A4E6-8463B0820D93}"/>
    <cellStyle name="Style 21 2 4 2 2" xfId="17748" xr:uid="{521E296F-ECFE-45DD-BC31-00A958B3CEFA}"/>
    <cellStyle name="Style 21 2 4 3" xfId="17749" xr:uid="{6B064AB9-BC3E-462F-99C8-DB7B6D377439}"/>
    <cellStyle name="Style 21 2 4 3 2" xfId="17750" xr:uid="{F7CA5859-F681-4DC2-B1EA-9DDC3E5FE9AB}"/>
    <cellStyle name="Style 21 2 4 4" xfId="17751" xr:uid="{78153473-9362-4550-AC16-B2B16D6B0486}"/>
    <cellStyle name="Style 21 2 5" xfId="17752" xr:uid="{09145E87-CE94-4442-B13F-DE0CFF0FA7EB}"/>
    <cellStyle name="Style 21 2 5 2" xfId="17753" xr:uid="{F6ABD65F-AB6D-4BB5-A21D-60CC5C1FA7A3}"/>
    <cellStyle name="Style 21 2 5 2 2" xfId="17754" xr:uid="{341887EB-8095-4E0D-A82A-556C60576E92}"/>
    <cellStyle name="Style 21 2 5 3" xfId="17755" xr:uid="{A077587D-EB86-4792-939F-950CCFF4EF9D}"/>
    <cellStyle name="Style 21 2 5 3 2" xfId="17756" xr:uid="{D1E4FD68-A24F-46D2-B560-530A2CE919B9}"/>
    <cellStyle name="Style 21 2 5 4" xfId="17757" xr:uid="{F46CB20E-F953-4B7C-89FA-B4DD789D16F3}"/>
    <cellStyle name="Style 21 2 5 4 2" xfId="17758" xr:uid="{CE718436-EFD0-439C-A836-21C88938A247}"/>
    <cellStyle name="Style 21 2 5 5" xfId="17759" xr:uid="{747B875F-A7D5-4C76-A807-F045776E0BE2}"/>
    <cellStyle name="Style 21 2 6" xfId="17760" xr:uid="{C2D720F3-4E68-48E4-8D6E-7570F903B584}"/>
    <cellStyle name="Style 21 2 6 2" xfId="17761" xr:uid="{90DCA865-0017-4156-93CB-A32B900798C7}"/>
    <cellStyle name="Style 21 2 6 2 2" xfId="17762" xr:uid="{457EA9B4-2835-4552-93A5-E3D0AAC50EBB}"/>
    <cellStyle name="Style 21 2 6 3" xfId="17763" xr:uid="{5FCEB708-46D2-485D-92CC-7AE6E4CA10F6}"/>
    <cellStyle name="Style 21 2 6 3 2" xfId="17764" xr:uid="{DF1E371F-EE22-4930-831A-8B06757065DC}"/>
    <cellStyle name="Style 21 2 6 4" xfId="17765" xr:uid="{3847B9F2-0BE7-44C1-9AB1-3B2817A650AF}"/>
    <cellStyle name="Style 21 2 7" xfId="17766" xr:uid="{8015812D-AFD0-43BD-BC9F-BBF8E891AB66}"/>
    <cellStyle name="Style 21 2 7 2" xfId="17767" xr:uid="{624DE999-40BB-43E4-BAD5-CA1EA43EBAE2}"/>
    <cellStyle name="Style 21 2 8" xfId="17768" xr:uid="{A81BA25B-903C-4450-A240-DBB66E76392F}"/>
    <cellStyle name="Style 21 2 8 2" xfId="17769" xr:uid="{4416F7E3-5FCE-4A7D-B2DE-0FBFB71398C4}"/>
    <cellStyle name="Style 21 2 9" xfId="17770" xr:uid="{D04EA6C2-191D-45CE-982F-52DBC5A30DA9}"/>
    <cellStyle name="Style 21 2 9 2" xfId="17771" xr:uid="{A6E71600-36E7-47BC-A47F-68EB0F2C7C32}"/>
    <cellStyle name="Style 21 3" xfId="1487" xr:uid="{00000000-0005-0000-0000-0000D3050000}"/>
    <cellStyle name="Style 21 3 2" xfId="7744" xr:uid="{E8284A3D-13D6-4E25-B719-1DB4399C98DB}"/>
    <cellStyle name="Style 21 3 2 2" xfId="17774" xr:uid="{F80A2786-33C5-4B90-BE1D-B1A74138F155}"/>
    <cellStyle name="Style 21 3 2 3" xfId="17773" xr:uid="{ECCD0265-C028-4711-8778-DDC4F0E96039}"/>
    <cellStyle name="Style 21 3 3" xfId="17775" xr:uid="{52114313-37B2-472A-B3A5-1038C489835F}"/>
    <cellStyle name="Style 21 3 3 2" xfId="17776" xr:uid="{D5026B6D-5AC8-4166-A613-A76ED7EDED6A}"/>
    <cellStyle name="Style 21 3 4" xfId="17777" xr:uid="{0E70E7B7-E010-4F99-83DA-6A2597DB474B}"/>
    <cellStyle name="Style 21 3 5" xfId="17778" xr:uid="{B044D5BE-371F-48A2-9D06-307ECB0784B3}"/>
    <cellStyle name="Style 21 3 6" xfId="17772" xr:uid="{42DF152B-3203-4C7B-ADAB-7999C9BD8C5A}"/>
    <cellStyle name="Style 21 3 7" xfId="6099" xr:uid="{BBE97498-B1DF-4514-9C9C-5A019F822E96}"/>
    <cellStyle name="Style 21 4" xfId="2695" xr:uid="{DD9CE0C9-12D6-4501-B806-E146D9002072}"/>
    <cellStyle name="Style 21 4 2" xfId="17780" xr:uid="{C0A8B479-3762-4024-9133-726E73D9C5B3}"/>
    <cellStyle name="Style 21 4 2 2" xfId="17781" xr:uid="{D6806125-A7D5-4946-84AF-BD4B6BF9F6C9}"/>
    <cellStyle name="Style 21 4 3" xfId="17782" xr:uid="{40E88B8C-CFA3-4529-B2E5-978EAEAF3226}"/>
    <cellStyle name="Style 21 4 3 2" xfId="17783" xr:uid="{F900F9EE-5AED-432F-B42B-5F003CCE738A}"/>
    <cellStyle name="Style 21 4 4" xfId="17784" xr:uid="{CDD5719F-FC85-4BCA-A0CE-D55965A7D6B8}"/>
    <cellStyle name="Style 21 4 5" xfId="17779" xr:uid="{B9CC15D6-50FC-48EC-A796-C7F9ECDC649C}"/>
    <cellStyle name="Style 21 4 6" xfId="6100" xr:uid="{03C94057-24DF-4DC5-BF68-DF6419599975}"/>
    <cellStyle name="Style 21 4 6 2" xfId="25966" xr:uid="{21DE8430-90EF-4243-9D73-B17639BBF5C0}"/>
    <cellStyle name="Style 21 4 6 3" xfId="26876" xr:uid="{B206BF0E-9E67-4F03-BA24-389D43C85139}"/>
    <cellStyle name="Style 21 5" xfId="2696" xr:uid="{F77FB066-B1C4-4B2E-A5F1-080879FAE28E}"/>
    <cellStyle name="Style 21 5 2" xfId="17786" xr:uid="{196A9EA9-9D69-4E73-B4C3-F7E117889230}"/>
    <cellStyle name="Style 21 5 2 2" xfId="17787" xr:uid="{A8AA5422-4ED4-4BA6-92AF-9C9A7EC5A120}"/>
    <cellStyle name="Style 21 5 3" xfId="17788" xr:uid="{9B4C97C5-E4A0-4F0B-92FC-1C98DA979962}"/>
    <cellStyle name="Style 21 5 3 2" xfId="17789" xr:uid="{A8F93064-3A26-4E89-8BFE-9D6B8BE2CDB1}"/>
    <cellStyle name="Style 21 5 4" xfId="17790" xr:uid="{B03A53A7-33D2-4122-81F1-3F97748D1D28}"/>
    <cellStyle name="Style 21 5 5" xfId="17785" xr:uid="{7F116DF6-49B8-4294-9118-0FDE483E30C7}"/>
    <cellStyle name="Style 21 5 6" xfId="6096" xr:uid="{CF287E10-3662-447B-A004-CA2379A84838}"/>
    <cellStyle name="Style 21 5 6 2" xfId="25967" xr:uid="{893A6723-FBA6-48DA-9DE7-31E68DBAEDDF}"/>
    <cellStyle name="Style 21 5 6 3" xfId="26875" xr:uid="{3F5541DF-E18D-4E46-922C-D47B6247A169}"/>
    <cellStyle name="Style 21 6" xfId="17791" xr:uid="{35B76AE4-D19C-4DCE-BD76-87A13D21819E}"/>
    <cellStyle name="Style 21 6 2" xfId="17792" xr:uid="{605C62C9-5EEC-4AA9-A499-DD721FE21A7C}"/>
    <cellStyle name="Style 21 6 2 2" xfId="17793" xr:uid="{D25B78CF-4234-48F2-A73B-ADD3D6ECC139}"/>
    <cellStyle name="Style 21 6 3" xfId="17794" xr:uid="{8F2FD6E9-3DB1-4041-B34F-6C7638498E1E}"/>
    <cellStyle name="Style 21 6 3 2" xfId="17795" xr:uid="{21008247-C8F6-43F6-A48F-A2B3DE0294CB}"/>
    <cellStyle name="Style 21 6 4" xfId="17796" xr:uid="{3FB6ACE1-FC52-45BB-AD91-917751122B76}"/>
    <cellStyle name="Style 21 6 4 2" xfId="17797" xr:uid="{DA00CEDD-3796-46AC-8D8D-2602F269464B}"/>
    <cellStyle name="Style 21 6 5" xfId="17798" xr:uid="{C4D07292-9D40-40BC-94D3-13892EAA2332}"/>
    <cellStyle name="Style 21 7" xfId="17799" xr:uid="{1DED1A38-761A-42CB-876B-12FF9D44092C}"/>
    <cellStyle name="Style 21 7 2" xfId="17800" xr:uid="{1A4A83B9-B97B-4495-B627-C4456CB0E52A}"/>
    <cellStyle name="Style 21 7 2 2" xfId="17801" xr:uid="{F39DCB64-EFD3-4425-B88A-829E26CE7888}"/>
    <cellStyle name="Style 21 7 3" xfId="17802" xr:uid="{957BEF29-40F4-42D2-8CAE-A24636926444}"/>
    <cellStyle name="Style 21 7 3 2" xfId="17803" xr:uid="{D684B8C3-E4A1-4C73-B581-6FA6323DFF7C}"/>
    <cellStyle name="Style 21 7 4" xfId="17804" xr:uid="{2D4BDC77-D0BD-4A1B-8308-36A2E6DCF578}"/>
    <cellStyle name="Style 21 8" xfId="17805" xr:uid="{6B17018A-EEFE-4E24-A25F-B5E1C6602971}"/>
    <cellStyle name="Style 21 8 2" xfId="17806" xr:uid="{BB4937C5-B283-40F9-935B-1814BB72090D}"/>
    <cellStyle name="Style 21 9" xfId="17807" xr:uid="{17A56D48-BD65-485E-BBC1-2E89AA30EAD3}"/>
    <cellStyle name="Style 21 9 2" xfId="17808" xr:uid="{6358760B-B045-4470-9C12-E615DACBF239}"/>
    <cellStyle name="Style 22" xfId="1488" xr:uid="{00000000-0005-0000-0000-0000D4050000}"/>
    <cellStyle name="Style 22 10" xfId="17810" xr:uid="{C9AC7598-D18A-4BE8-B6FD-8CEC1A85317B}"/>
    <cellStyle name="Style 22 11" xfId="17811" xr:uid="{016CB93B-BA30-424C-BA52-9FC6A75BD94B}"/>
    <cellStyle name="Style 22 12" xfId="17809" xr:uid="{C4D10960-F454-48B6-8EF5-34D8F826EECE}"/>
    <cellStyle name="Style 22 13" xfId="25555" xr:uid="{4FACF56D-C07E-41E3-A4D4-249991416A1A}"/>
    <cellStyle name="Style 22 2" xfId="1489" xr:uid="{00000000-0005-0000-0000-0000D5050000}"/>
    <cellStyle name="Style 22 2 2" xfId="17813" xr:uid="{B102D35F-D083-408C-825D-46031CD39E53}"/>
    <cellStyle name="Style 22 2 2 2" xfId="17814" xr:uid="{1B1DAD24-91DA-415C-9F45-03FAAC16D3C3}"/>
    <cellStyle name="Style 22 2 3" xfId="17815" xr:uid="{A31FC2D0-F341-400A-A1C8-A7FD87066BFC}"/>
    <cellStyle name="Style 22 2 3 2" xfId="17816" xr:uid="{D0CA76CA-5282-45D9-B268-C0BA8A807488}"/>
    <cellStyle name="Style 22 2 4" xfId="17817" xr:uid="{99884531-AE11-47AC-AC7F-5C8E594823AE}"/>
    <cellStyle name="Style 22 2 5" xfId="17818" xr:uid="{A96515B7-35D1-4025-AED8-143E3B5B8ECE}"/>
    <cellStyle name="Style 22 2 6" xfId="17812" xr:uid="{BB1DF027-517A-4374-A75B-26A992D372F6}"/>
    <cellStyle name="Style 22 3" xfId="2697" xr:uid="{B33BB630-1CF0-4C70-BAC5-8184BD90CBFA}"/>
    <cellStyle name="Style 22 3 2" xfId="17820" xr:uid="{6014E77B-837A-4E4C-9A75-94C1FE152A2E}"/>
    <cellStyle name="Style 22 3 2 2" xfId="17821" xr:uid="{0413E472-AEF3-4452-8234-88683E8D2715}"/>
    <cellStyle name="Style 22 3 3" xfId="17822" xr:uid="{73A993B5-F213-4A8A-98E0-A3DDB7D5B276}"/>
    <cellStyle name="Style 22 3 3 2" xfId="17823" xr:uid="{97D81F5B-D02E-45DB-9CA1-C4869490DD20}"/>
    <cellStyle name="Style 22 3 4" xfId="17824" xr:uid="{C8BFABA7-1491-466B-9B73-7803BC691B8B}"/>
    <cellStyle name="Style 22 3 5" xfId="17819" xr:uid="{1C685822-B00E-4335-971F-08BA77984F53}"/>
    <cellStyle name="Style 22 3 6" xfId="6101" xr:uid="{422C7C2E-C1B9-4F68-8189-46C393F521FA}"/>
    <cellStyle name="Style 22 3 6 2" xfId="25968" xr:uid="{024E3D6B-1813-4380-BD23-B67AE6EE8CFE}"/>
    <cellStyle name="Style 22 3 6 3" xfId="26877" xr:uid="{74265AF3-5411-40E8-8E4E-4C3E9A4B125D}"/>
    <cellStyle name="Style 22 4" xfId="2698" xr:uid="{09B52E06-93CB-48C1-99BF-479C827FD056}"/>
    <cellStyle name="Style 22 4 2" xfId="17826" xr:uid="{73DC8BB1-5BA4-4539-AE91-C3B1B417A12D}"/>
    <cellStyle name="Style 22 4 2 2" xfId="17827" xr:uid="{835E018B-345A-4F77-A95C-1125D00E67D2}"/>
    <cellStyle name="Style 22 4 3" xfId="17828" xr:uid="{D6B11B24-DBF0-47A6-ADEA-D316D998957D}"/>
    <cellStyle name="Style 22 4 3 2" xfId="17829" xr:uid="{D5EC05E6-6F69-4B66-81A3-4E26A80C5670}"/>
    <cellStyle name="Style 22 4 4" xfId="17830" xr:uid="{A499973F-A4D2-49A2-85D8-7FDA16F91292}"/>
    <cellStyle name="Style 22 4 5" xfId="17825" xr:uid="{895A8211-F9E7-4C78-8198-B5C751E5D3FF}"/>
    <cellStyle name="Style 22 4 5 2" xfId="25969" xr:uid="{E838976C-0F1F-4E3B-B65F-E84EE534F56F}"/>
    <cellStyle name="Style 22 4 5 3" xfId="27132" xr:uid="{3BB6F590-B641-41F5-B76B-B79F3AF618DE}"/>
    <cellStyle name="Style 22 5" xfId="17831" xr:uid="{AD8951CD-7540-40FE-89D2-ED7C5C32F143}"/>
    <cellStyle name="Style 22 5 2" xfId="17832" xr:uid="{877B8B13-DF9C-4533-B3D7-8F952013599C}"/>
    <cellStyle name="Style 22 5 2 2" xfId="17833" xr:uid="{B469E829-CC76-45FD-BE30-1278E5A528AF}"/>
    <cellStyle name="Style 22 5 3" xfId="17834" xr:uid="{6431AE52-F303-42D8-AC0D-E0EBCC76CAAC}"/>
    <cellStyle name="Style 22 5 3 2" xfId="17835" xr:uid="{1ADFC5DE-F980-424C-922B-AD0E8E603D45}"/>
    <cellStyle name="Style 22 5 4" xfId="17836" xr:uid="{0D9BA2F4-E617-48F6-8F37-C827B14B1E65}"/>
    <cellStyle name="Style 22 5 4 2" xfId="17837" xr:uid="{905ED4A0-D366-450A-B2AD-15E37923F168}"/>
    <cellStyle name="Style 22 5 5" xfId="17838" xr:uid="{49BC8F10-C81D-420F-8260-4B8278E513EE}"/>
    <cellStyle name="Style 22 6" xfId="17839" xr:uid="{1ACB061F-6437-4815-9986-2F2BD0F93AE0}"/>
    <cellStyle name="Style 22 6 2" xfId="17840" xr:uid="{9AD54EF3-CADA-4F05-88D2-5BA8E7B3FBA2}"/>
    <cellStyle name="Style 22 6 2 2" xfId="17841" xr:uid="{7E831E95-C433-46E9-87A9-757974C3BE82}"/>
    <cellStyle name="Style 22 6 3" xfId="17842" xr:uid="{551C6D73-EA98-4BB1-90C9-2E9C7C91DF45}"/>
    <cellStyle name="Style 22 6 3 2" xfId="17843" xr:uid="{9C300CE9-2911-40A2-B12F-E87024E912C5}"/>
    <cellStyle name="Style 22 6 4" xfId="17844" xr:uid="{4D28FBC9-7AF8-4506-A893-A5B1945A5939}"/>
    <cellStyle name="Style 22 7" xfId="17845" xr:uid="{54B8689F-C458-4C74-B8A7-79A8EE3E95D6}"/>
    <cellStyle name="Style 22 7 2" xfId="17846" xr:uid="{956981AA-41CB-4884-8058-7CC39F70B8E5}"/>
    <cellStyle name="Style 22 8" xfId="17847" xr:uid="{3E6A294C-948D-463F-AC17-3DA580B250B1}"/>
    <cellStyle name="Style 22 8 2" xfId="17848" xr:uid="{A6B0F154-D72E-44EE-80EB-A10CC3F6D829}"/>
    <cellStyle name="Style 22 9" xfId="17849" xr:uid="{BD64F281-28BA-4C6F-A831-AAF79BA3EB8E}"/>
    <cellStyle name="Style 22 9 2" xfId="17850" xr:uid="{4B5149F5-6F2A-41E6-A042-0CD52D9C4994}"/>
    <cellStyle name="Style 23" xfId="1490" xr:uid="{00000000-0005-0000-0000-0000D6050000}"/>
    <cellStyle name="Style 23 10" xfId="17852" xr:uid="{5F634D1F-689B-44E6-BF4C-9926CEE51DD5}"/>
    <cellStyle name="Style 23 11" xfId="17853" xr:uid="{44945B4A-45E6-4472-A319-1C9ADE72F580}"/>
    <cellStyle name="Style 23 12" xfId="17851" xr:uid="{B59A8156-0128-4E5B-8812-741D89405D96}"/>
    <cellStyle name="Style 23 13" xfId="25556" xr:uid="{B14955C3-B897-4B59-866C-65A01CEC7B19}"/>
    <cellStyle name="Style 23 2" xfId="1491" xr:uid="{00000000-0005-0000-0000-0000D7050000}"/>
    <cellStyle name="Style 23 2 2" xfId="17855" xr:uid="{233F34FC-A564-48AD-A24E-11B5569CCE7D}"/>
    <cellStyle name="Style 23 2 2 2" xfId="17856" xr:uid="{C3FC3D84-9BA1-4AC3-AE6A-0E70A623A330}"/>
    <cellStyle name="Style 23 2 3" xfId="17857" xr:uid="{DCFC45AF-99EE-47FF-91AF-7B5C842D5615}"/>
    <cellStyle name="Style 23 2 3 2" xfId="17858" xr:uid="{5A61D871-CE95-40BD-93AD-4916062BC385}"/>
    <cellStyle name="Style 23 2 4" xfId="17859" xr:uid="{EC938F92-591E-4B80-8D90-387919202838}"/>
    <cellStyle name="Style 23 2 5" xfId="17860" xr:uid="{8F0D6C58-EC35-4771-8464-5D443EEBB26C}"/>
    <cellStyle name="Style 23 2 6" xfId="17854" xr:uid="{8EF0FD8C-0113-422C-A3AD-390CF46CB3F2}"/>
    <cellStyle name="Style 23 3" xfId="2699" xr:uid="{EA6A8030-2F4B-4A4F-BD0B-D99C1ED05B83}"/>
    <cellStyle name="Style 23 3 2" xfId="17862" xr:uid="{60A58CE0-9E2B-4DBA-B623-C4D68E1C2C00}"/>
    <cellStyle name="Style 23 3 2 2" xfId="17863" xr:uid="{035E9B76-0E2D-4117-B656-D75B22140A5C}"/>
    <cellStyle name="Style 23 3 3" xfId="17864" xr:uid="{FFBA2178-9BE9-4273-A298-21AAD2DD6BDE}"/>
    <cellStyle name="Style 23 3 3 2" xfId="17865" xr:uid="{05D7D914-6693-4291-B0F5-ED08452A57BB}"/>
    <cellStyle name="Style 23 3 4" xfId="17866" xr:uid="{69E02962-572C-4231-9FDB-E4A769DE0159}"/>
    <cellStyle name="Style 23 3 5" xfId="17861" xr:uid="{4A8AD1AB-BBEB-4E00-A053-BA24CB1087E4}"/>
    <cellStyle name="Style 23 3 6" xfId="6102" xr:uid="{9699DB92-0366-4764-8AF2-3683C4014486}"/>
    <cellStyle name="Style 23 3 6 2" xfId="25970" xr:uid="{888C7F4D-D901-4EFB-8115-A28EE8F7A9A9}"/>
    <cellStyle name="Style 23 3 6 3" xfId="26878" xr:uid="{96845E77-95E4-4006-B603-BC50D8E95358}"/>
    <cellStyle name="Style 23 4" xfId="2700" xr:uid="{664B9E37-E517-4AD2-8816-69B91D069D80}"/>
    <cellStyle name="Style 23 4 2" xfId="17868" xr:uid="{5FCC73A6-4187-43F0-B252-F22DBD511A62}"/>
    <cellStyle name="Style 23 4 2 2" xfId="17869" xr:uid="{28B6F8D0-E09E-49C6-862F-D380DA51BB62}"/>
    <cellStyle name="Style 23 4 3" xfId="17870" xr:uid="{965A9395-02C9-4E9E-BAC9-A6CB7F829F41}"/>
    <cellStyle name="Style 23 4 3 2" xfId="17871" xr:uid="{F3811012-BB43-4BAF-8BF6-BE1E3C131286}"/>
    <cellStyle name="Style 23 4 4" xfId="17872" xr:uid="{7F85A3AB-AFF0-4B8F-AADA-986306587765}"/>
    <cellStyle name="Style 23 4 5" xfId="17867" xr:uid="{939CFCED-6828-46B7-8911-EE12D7EF04D6}"/>
    <cellStyle name="Style 23 4 5 2" xfId="25971" xr:uid="{7BA6D7C7-08AE-4BC1-B966-09152A440AB2}"/>
    <cellStyle name="Style 23 4 5 3" xfId="27133" xr:uid="{60790745-2F5A-4853-BA52-CD209FBE1456}"/>
    <cellStyle name="Style 23 5" xfId="17873" xr:uid="{E001C400-495A-4F09-99CE-53F1ECA7CD03}"/>
    <cellStyle name="Style 23 5 2" xfId="17874" xr:uid="{523BE181-4491-42FB-9212-2E48794DDF94}"/>
    <cellStyle name="Style 23 5 2 2" xfId="17875" xr:uid="{FA99341A-D37F-4B5E-8C6E-06C851BF4A02}"/>
    <cellStyle name="Style 23 5 3" xfId="17876" xr:uid="{748616ED-2378-4560-8A2D-221B3BC50400}"/>
    <cellStyle name="Style 23 5 3 2" xfId="17877" xr:uid="{DF57316B-EFD9-4662-B432-308AB8F3C766}"/>
    <cellStyle name="Style 23 5 4" xfId="17878" xr:uid="{B0DA6325-B7CB-423C-96A3-F548227B9D8E}"/>
    <cellStyle name="Style 23 5 4 2" xfId="17879" xr:uid="{E5888EF2-F78F-4B5A-88CE-9E5FA86123BC}"/>
    <cellStyle name="Style 23 5 5" xfId="17880" xr:uid="{3A3A4FD1-3B18-4ADB-B711-D7C12CC65892}"/>
    <cellStyle name="Style 23 6" xfId="17881" xr:uid="{70271185-2CBF-4C0E-B9AA-453A473F5914}"/>
    <cellStyle name="Style 23 6 2" xfId="17882" xr:uid="{F9F481C1-4A45-4D93-A916-813D22159F89}"/>
    <cellStyle name="Style 23 6 2 2" xfId="17883" xr:uid="{C4CB2CD6-4FCC-4417-83CA-7781810564C0}"/>
    <cellStyle name="Style 23 6 3" xfId="17884" xr:uid="{8084CF36-7500-4CF4-9BF5-657FD6739F47}"/>
    <cellStyle name="Style 23 6 3 2" xfId="17885" xr:uid="{3E776AE1-EA19-43D7-B9E7-A257D1F84743}"/>
    <cellStyle name="Style 23 6 4" xfId="17886" xr:uid="{6C782632-179E-48E9-BD15-64422AF21835}"/>
    <cellStyle name="Style 23 7" xfId="17887" xr:uid="{0536FC13-707B-4EE9-86FB-2D57FF8A26B9}"/>
    <cellStyle name="Style 23 7 2" xfId="17888" xr:uid="{121C8027-EFCA-4B21-BAEE-B4552E0D8122}"/>
    <cellStyle name="Style 23 8" xfId="17889" xr:uid="{08C2BA43-1203-4A82-B512-312CC81BC314}"/>
    <cellStyle name="Style 23 8 2" xfId="17890" xr:uid="{69DB0032-C723-412E-93FC-53C089E7AEFD}"/>
    <cellStyle name="Style 23 9" xfId="17891" xr:uid="{E61474CF-82FA-4440-8A5E-44CD5E6730BD}"/>
    <cellStyle name="Style 23 9 2" xfId="17892" xr:uid="{058FD7A3-299E-42CB-862A-A14A96F60806}"/>
    <cellStyle name="Style 24" xfId="1492" xr:uid="{00000000-0005-0000-0000-0000D8050000}"/>
    <cellStyle name="Style 24 10" xfId="17894" xr:uid="{4163AAE4-D386-46A6-B31D-02603B66D9AC}"/>
    <cellStyle name="Style 24 11" xfId="17895" xr:uid="{86810375-F617-4423-8987-8135BA37FE72}"/>
    <cellStyle name="Style 24 12" xfId="17893" xr:uid="{F16D37D0-4D2E-43B7-9C55-FE457679765A}"/>
    <cellStyle name="Style 24 13" xfId="25557" xr:uid="{19D286EF-E5CD-44EE-855B-7BC57BDD75CE}"/>
    <cellStyle name="Style 24 2" xfId="1493" xr:uid="{00000000-0005-0000-0000-0000D9050000}"/>
    <cellStyle name="Style 24 2 2" xfId="17897" xr:uid="{53EAA07B-FEAC-481A-B02A-09C8ECD30647}"/>
    <cellStyle name="Style 24 2 2 2" xfId="17898" xr:uid="{13310320-3AE7-4EED-8805-8438301E6F30}"/>
    <cellStyle name="Style 24 2 3" xfId="17899" xr:uid="{387962EF-65E7-428C-A726-78583E6198DB}"/>
    <cellStyle name="Style 24 2 3 2" xfId="17900" xr:uid="{7BB4434F-5F04-4F90-B6BC-ECA3C1F9910A}"/>
    <cellStyle name="Style 24 2 4" xfId="17901" xr:uid="{55195FE0-9A56-47E8-8DCA-26BB7AD2077B}"/>
    <cellStyle name="Style 24 2 5" xfId="17902" xr:uid="{488AA561-DF0D-4BEF-97A7-DC070F9118B4}"/>
    <cellStyle name="Style 24 2 6" xfId="17896" xr:uid="{6EC5BA9E-2C09-4EE7-A6B6-B20DB83F388E}"/>
    <cellStyle name="Style 24 3" xfId="2701" xr:uid="{B1612EFF-A436-404A-8C8D-22CF84DDD28D}"/>
    <cellStyle name="Style 24 3 2" xfId="17904" xr:uid="{F0F67EDA-9A2A-41B3-AF8C-8D96106BF367}"/>
    <cellStyle name="Style 24 3 2 2" xfId="17905" xr:uid="{37FDB805-8C9B-4CEE-A959-580634ACF31E}"/>
    <cellStyle name="Style 24 3 3" xfId="17906" xr:uid="{EB97352D-7659-4664-988C-85C5808F5CD2}"/>
    <cellStyle name="Style 24 3 3 2" xfId="17907" xr:uid="{7C1EB636-7112-4FB8-B583-16AF0628F465}"/>
    <cellStyle name="Style 24 3 4" xfId="17908" xr:uid="{03BBD59D-C56D-4552-BEED-94A53D21AEDC}"/>
    <cellStyle name="Style 24 3 5" xfId="17903" xr:uid="{9B5383A6-B22A-436E-84A3-CAF163E95E0E}"/>
    <cellStyle name="Style 24 3 6" xfId="6103" xr:uid="{1C2A5541-24F0-4A54-93B6-5F319229C76F}"/>
    <cellStyle name="Style 24 3 6 2" xfId="25972" xr:uid="{F98BCA98-F554-4D41-9145-97B0AD9A75F8}"/>
    <cellStyle name="Style 24 3 6 3" xfId="26879" xr:uid="{F87240E7-62DC-4DAF-984F-3A4FEB2A50BA}"/>
    <cellStyle name="Style 24 4" xfId="2702" xr:uid="{B036A63B-9A25-4372-8222-9C52B05CB840}"/>
    <cellStyle name="Style 24 4 2" xfId="17910" xr:uid="{2AC675AF-59F3-4435-88F9-737D61B195DB}"/>
    <cellStyle name="Style 24 4 2 2" xfId="17911" xr:uid="{4A831B82-890A-4049-8811-15057151D5BA}"/>
    <cellStyle name="Style 24 4 3" xfId="17912" xr:uid="{FBA3FA70-EF39-4624-AE6F-BD6138325A61}"/>
    <cellStyle name="Style 24 4 3 2" xfId="17913" xr:uid="{6CD0CE2A-8358-4C7F-8DAA-88E637FE8673}"/>
    <cellStyle name="Style 24 4 4" xfId="17914" xr:uid="{0687EB20-07FB-43EB-AA20-2F87EFB4440A}"/>
    <cellStyle name="Style 24 4 5" xfId="17909" xr:uid="{4F6239E8-DFBA-4ADE-81F8-58BB3C9E9982}"/>
    <cellStyle name="Style 24 4 5 2" xfId="25973" xr:uid="{C6DCB7D9-0514-414B-8ABE-928B457FE9E5}"/>
    <cellStyle name="Style 24 4 5 3" xfId="27134" xr:uid="{8DC7592C-C5B3-44E8-8557-5EAC6E2C99F3}"/>
    <cellStyle name="Style 24 5" xfId="17915" xr:uid="{18DFD9FE-6DCA-4713-8C6C-045CCD268463}"/>
    <cellStyle name="Style 24 5 2" xfId="17916" xr:uid="{0A3FA203-4F0C-4076-AC97-2377944052E8}"/>
    <cellStyle name="Style 24 5 2 2" xfId="17917" xr:uid="{7CF2DD01-BF40-4042-BBA1-7B91BADDA011}"/>
    <cellStyle name="Style 24 5 3" xfId="17918" xr:uid="{DED14107-8D05-4AA4-B5C2-ADF72473053E}"/>
    <cellStyle name="Style 24 5 3 2" xfId="17919" xr:uid="{7E8ACA52-DAF4-427A-A53B-15F85E2EF647}"/>
    <cellStyle name="Style 24 5 4" xfId="17920" xr:uid="{348A4E5B-0C5E-42C5-9949-AAF8F03FB741}"/>
    <cellStyle name="Style 24 5 4 2" xfId="17921" xr:uid="{8CC8417E-4A7F-4D5A-A045-D0761E59A4B1}"/>
    <cellStyle name="Style 24 5 5" xfId="17922" xr:uid="{0011DE57-513B-4965-826A-0ED991D23892}"/>
    <cellStyle name="Style 24 6" xfId="17923" xr:uid="{458F3C73-F205-449C-A6BC-F00B14054CB2}"/>
    <cellStyle name="Style 24 6 2" xfId="17924" xr:uid="{87F6E4C7-749A-44A8-9ED6-074754FA0FFD}"/>
    <cellStyle name="Style 24 6 2 2" xfId="17925" xr:uid="{78A84728-2691-4DBB-83E2-A8C325E9B471}"/>
    <cellStyle name="Style 24 6 3" xfId="17926" xr:uid="{2801E97D-1A2E-4BD8-8C27-22B51436E386}"/>
    <cellStyle name="Style 24 6 3 2" xfId="17927" xr:uid="{6011F72F-8C9B-4FFC-BAEF-CFEF8CB6AA1E}"/>
    <cellStyle name="Style 24 6 4" xfId="17928" xr:uid="{914B9366-F880-4111-AD68-3249263F8825}"/>
    <cellStyle name="Style 24 7" xfId="17929" xr:uid="{CA6041EF-EE34-4639-BB40-B7D4A3181DB7}"/>
    <cellStyle name="Style 24 7 2" xfId="17930" xr:uid="{4F6B8B59-9083-42A4-98BC-09A40D12A70E}"/>
    <cellStyle name="Style 24 8" xfId="17931" xr:uid="{D04CE927-205F-4D79-92C3-97AABA808FD7}"/>
    <cellStyle name="Style 24 8 2" xfId="17932" xr:uid="{81BB732E-F4DF-4CDC-895E-32AEB99662B9}"/>
    <cellStyle name="Style 24 9" xfId="17933" xr:uid="{D4F4CB42-9462-42D7-946D-99971240FB81}"/>
    <cellStyle name="Style 24 9 2" xfId="17934" xr:uid="{E7F1C588-AD0A-4ECC-AF03-2AE2FD566963}"/>
    <cellStyle name="Style 25" xfId="1494" xr:uid="{00000000-0005-0000-0000-0000DA050000}"/>
    <cellStyle name="Style 25 10" xfId="17936" xr:uid="{F65A111C-6F4B-4858-A183-4E6362F1F022}"/>
    <cellStyle name="Style 25 10 2" xfId="17937" xr:uid="{1E7466EF-2276-4B15-BD81-8085E83115B6}"/>
    <cellStyle name="Style 25 11" xfId="17938" xr:uid="{472BEE9C-BECF-4F8E-B96D-82FA956914E1}"/>
    <cellStyle name="Style 25 12" xfId="17939" xr:uid="{C331DA8B-7458-421E-BF39-773C1FBF5D51}"/>
    <cellStyle name="Style 25 13" xfId="17935" xr:uid="{E49AAC2C-5FE7-422C-9E6D-897D6D91D873}"/>
    <cellStyle name="Style 25 14" xfId="25558" xr:uid="{0F2DA6F0-8003-470D-8EC4-B1363AF54983}"/>
    <cellStyle name="Style 25 2" xfId="1495" xr:uid="{00000000-0005-0000-0000-0000DB050000}"/>
    <cellStyle name="Style 25 2 10" xfId="17941" xr:uid="{11881A3D-56E5-4B36-AA8B-1B0C2F3BF81D}"/>
    <cellStyle name="Style 25 2 11" xfId="17942" xr:uid="{3F8F2F07-EE6D-4BBC-9A1B-8CC2C09640D0}"/>
    <cellStyle name="Style 25 2 12" xfId="17940" xr:uid="{F793D5B1-86E0-4619-8AA0-033CE89185BE}"/>
    <cellStyle name="Style 25 2 2" xfId="7745" xr:uid="{4EDBA445-7922-4566-BA54-F056BEBA4EBC}"/>
    <cellStyle name="Style 25 2 2 2" xfId="17944" xr:uid="{6090E607-8D5F-4F1C-BD0B-C99D4B81C2F9}"/>
    <cellStyle name="Style 25 2 2 2 2" xfId="17945" xr:uid="{2E354006-8977-4342-A356-1FEC9DDADEBF}"/>
    <cellStyle name="Style 25 2 2 3" xfId="17946" xr:uid="{885FB2C8-DD12-4E41-981A-28FB3E46D47D}"/>
    <cellStyle name="Style 25 2 2 3 2" xfId="17947" xr:uid="{6AB06A5B-6BB3-4A15-A207-25A9C000B4EB}"/>
    <cellStyle name="Style 25 2 2 4" xfId="17948" xr:uid="{95049DD9-0E58-4D2A-B40A-59D65EFEDC46}"/>
    <cellStyle name="Style 25 2 2 5" xfId="17949" xr:uid="{7E599FFD-9521-45D1-81BB-655431C28C43}"/>
    <cellStyle name="Style 25 2 2 6" xfId="17943" xr:uid="{B44C40D5-7B96-4BC6-B451-D1ECACCC2BA7}"/>
    <cellStyle name="Style 25 2 3" xfId="17950" xr:uid="{D02C7DD7-BA2C-493B-80C7-8AF6C553071E}"/>
    <cellStyle name="Style 25 2 3 2" xfId="17951" xr:uid="{86DE80E0-4EAB-493E-951F-25C8CA2DC34F}"/>
    <cellStyle name="Style 25 2 3 2 2" xfId="17952" xr:uid="{85E393E7-9B4B-4FCD-B171-368F0347882B}"/>
    <cellStyle name="Style 25 2 3 3" xfId="17953" xr:uid="{D0B5F4F7-9D9B-4F3C-B675-19DAFE1053C9}"/>
    <cellStyle name="Style 25 2 3 3 2" xfId="17954" xr:uid="{A23937B1-16AC-427E-9322-E5EA1586EE1F}"/>
    <cellStyle name="Style 25 2 3 4" xfId="17955" xr:uid="{92B20942-D3A5-4B85-9988-0898EB51DA2E}"/>
    <cellStyle name="Style 25 2 4" xfId="17956" xr:uid="{6FD5ADAA-C29B-4AE7-943F-2F6E006CD12C}"/>
    <cellStyle name="Style 25 2 4 2" xfId="17957" xr:uid="{0C50B17E-2CDF-47FD-A5FE-B1ED2AA9F1AB}"/>
    <cellStyle name="Style 25 2 4 2 2" xfId="17958" xr:uid="{9575A99B-B0D7-431F-8F4B-AE5DA6F6830E}"/>
    <cellStyle name="Style 25 2 4 3" xfId="17959" xr:uid="{A11C7111-1192-4D3C-830F-76E543E1DD2A}"/>
    <cellStyle name="Style 25 2 4 3 2" xfId="17960" xr:uid="{76609919-AA9E-4B33-A926-EAA4C00C745E}"/>
    <cellStyle name="Style 25 2 4 4" xfId="17961" xr:uid="{2155D09D-F197-4883-A29F-2D8103784367}"/>
    <cellStyle name="Style 25 2 5" xfId="17962" xr:uid="{D2442AAB-990D-45AE-9D8A-7D6FC00CFE41}"/>
    <cellStyle name="Style 25 2 5 2" xfId="17963" xr:uid="{BDE65984-1E4E-45F6-ADF0-AE47DDE4909B}"/>
    <cellStyle name="Style 25 2 5 2 2" xfId="17964" xr:uid="{D484BB85-07B3-4EC7-9824-79AC8C8906BD}"/>
    <cellStyle name="Style 25 2 5 3" xfId="17965" xr:uid="{754FE9C2-6F37-454E-A7DA-766E51F51002}"/>
    <cellStyle name="Style 25 2 5 3 2" xfId="17966" xr:uid="{ED7FCBFB-B946-4855-AD3D-5629FE1E6AAE}"/>
    <cellStyle name="Style 25 2 5 4" xfId="17967" xr:uid="{341834A8-02F4-49C2-95FC-157B7B6C8665}"/>
    <cellStyle name="Style 25 2 5 4 2" xfId="17968" xr:uid="{5EEA1348-CF2D-4D51-A015-ECE7C1CFDF75}"/>
    <cellStyle name="Style 25 2 5 5" xfId="17969" xr:uid="{59242316-28DD-401C-B0C6-8EA7EFCE2995}"/>
    <cellStyle name="Style 25 2 6" xfId="17970" xr:uid="{D70DD0CF-6B37-4951-A163-CD6951BF9479}"/>
    <cellStyle name="Style 25 2 6 2" xfId="17971" xr:uid="{352270AD-CB9D-41BC-B507-07DE04B2377E}"/>
    <cellStyle name="Style 25 2 6 2 2" xfId="17972" xr:uid="{DC5BCE01-77AE-47CB-B405-34EEB2731401}"/>
    <cellStyle name="Style 25 2 6 3" xfId="17973" xr:uid="{AEA40734-705E-413A-AD67-4AFAA1B37B2F}"/>
    <cellStyle name="Style 25 2 6 3 2" xfId="17974" xr:uid="{B293B281-869A-46ED-82C4-B1D583AE0239}"/>
    <cellStyle name="Style 25 2 6 4" xfId="17975" xr:uid="{96A62C78-57A2-4E1B-95B8-16957DCCEB02}"/>
    <cellStyle name="Style 25 2 7" xfId="17976" xr:uid="{EE5DE77E-A468-43E3-AC51-8637C30B6E76}"/>
    <cellStyle name="Style 25 2 7 2" xfId="17977" xr:uid="{DC6A3937-AE39-407F-8B31-956CA3C6A5C6}"/>
    <cellStyle name="Style 25 2 8" xfId="17978" xr:uid="{2430C407-349E-49A9-B7DD-7D4F5861C70A}"/>
    <cellStyle name="Style 25 2 8 2" xfId="17979" xr:uid="{E30826DB-1F3C-4C88-B035-8AB60473A53B}"/>
    <cellStyle name="Style 25 2 9" xfId="17980" xr:uid="{1D49F1DF-8B2F-4525-B536-C5F3CAF07CC2}"/>
    <cellStyle name="Style 25 2 9 2" xfId="17981" xr:uid="{281822C6-E2D8-40D0-8AD0-C5C4942DB98E}"/>
    <cellStyle name="Style 25 3" xfId="1496" xr:uid="{00000000-0005-0000-0000-0000DC050000}"/>
    <cellStyle name="Style 25 3 2" xfId="7746" xr:uid="{D63A4EB9-B31F-4EDB-B94C-050E4737EB46}"/>
    <cellStyle name="Style 25 3 2 2" xfId="17984" xr:uid="{E740DE6B-AF24-4703-BC82-BE363A341653}"/>
    <cellStyle name="Style 25 3 2 3" xfId="17983" xr:uid="{12150300-3169-4AEF-BBA5-2BBB1DA9D51E}"/>
    <cellStyle name="Style 25 3 3" xfId="17985" xr:uid="{6A67FB71-B67D-4602-AA9E-52F212F3534E}"/>
    <cellStyle name="Style 25 3 3 2" xfId="17986" xr:uid="{32984707-D212-4DB4-AEB8-5019A9B4B2F5}"/>
    <cellStyle name="Style 25 3 4" xfId="17987" xr:uid="{A84EBD28-A5B6-4EF9-A302-34251816E6AC}"/>
    <cellStyle name="Style 25 3 5" xfId="17988" xr:uid="{07855D6E-2E93-4A86-B9C8-B35498FEDC9A}"/>
    <cellStyle name="Style 25 3 6" xfId="17982" xr:uid="{06CCDC10-066A-4AAB-845A-84E3629F2DA4}"/>
    <cellStyle name="Style 25 3 7" xfId="6105" xr:uid="{D2CE5EA2-2E92-4334-BA96-6996DCDDF4FE}"/>
    <cellStyle name="Style 25 4" xfId="2703" xr:uid="{E4BB379B-AB77-4B1D-9BC1-7CC1A9973D9F}"/>
    <cellStyle name="Style 25 4 2" xfId="17990" xr:uid="{A1E74DD1-B988-40C2-8F77-A46316723B80}"/>
    <cellStyle name="Style 25 4 2 2" xfId="17991" xr:uid="{180185D2-FEEE-4924-9E43-565D416C6D1A}"/>
    <cellStyle name="Style 25 4 3" xfId="17992" xr:uid="{16064561-D6BD-4E92-BEE9-2D4749EC55AF}"/>
    <cellStyle name="Style 25 4 3 2" xfId="17993" xr:uid="{4FA3FB5C-003F-41B2-8ED1-660C22286440}"/>
    <cellStyle name="Style 25 4 4" xfId="17994" xr:uid="{6AA11367-DCCF-401C-8EC5-E0772EC8FED7}"/>
    <cellStyle name="Style 25 4 5" xfId="17989" xr:uid="{C94A77DE-F43E-4576-94A3-C9790E959E28}"/>
    <cellStyle name="Style 25 4 6" xfId="6104" xr:uid="{C1204F6D-1308-41F3-AFBF-2DE0412DCF2D}"/>
    <cellStyle name="Style 25 4 6 2" xfId="25974" xr:uid="{172E9A93-D302-43D3-9A8A-750C875212B8}"/>
    <cellStyle name="Style 25 4 6 3" xfId="26880" xr:uid="{7D728CF6-8801-4417-9FB0-4D81C68A6BC0}"/>
    <cellStyle name="Style 25 5" xfId="2704" xr:uid="{A6747DED-EC9C-45E3-B374-958F36977F6E}"/>
    <cellStyle name="Style 25 5 2" xfId="17996" xr:uid="{2B94899F-DF0F-476C-A15B-5918DCA1659F}"/>
    <cellStyle name="Style 25 5 2 2" xfId="17997" xr:uid="{E5BA2C1D-7328-4CD6-A7A6-D7810BA55FA6}"/>
    <cellStyle name="Style 25 5 3" xfId="17998" xr:uid="{0E3A451A-5A92-45AE-835B-2C897184D485}"/>
    <cellStyle name="Style 25 5 3 2" xfId="17999" xr:uid="{E92D2DB0-910C-4161-8F6A-53B7E10AEA00}"/>
    <cellStyle name="Style 25 5 4" xfId="18000" xr:uid="{992396F4-D2CA-41C3-A356-743A853BA143}"/>
    <cellStyle name="Style 25 5 5" xfId="17995" xr:uid="{64736BDC-6626-44FC-A3FE-6CDE3AEE1BBC}"/>
    <cellStyle name="Style 25 5 5 2" xfId="25975" xr:uid="{C5B2DA25-AAEC-49C7-AE2E-C3B1574C3C2C}"/>
    <cellStyle name="Style 25 5 5 3" xfId="27135" xr:uid="{7DDD3520-84A7-4E47-8E91-49D44B360B33}"/>
    <cellStyle name="Style 25 6" xfId="18001" xr:uid="{FA15FCB7-F179-4853-B2A5-EF6DB7E3DED4}"/>
    <cellStyle name="Style 25 6 2" xfId="18002" xr:uid="{EF09FEDD-8590-4E28-9C13-E2B26B3D2F35}"/>
    <cellStyle name="Style 25 6 2 2" xfId="18003" xr:uid="{1FD265C9-95FB-4338-AC32-9829E89F9BC5}"/>
    <cellStyle name="Style 25 6 3" xfId="18004" xr:uid="{D18B8009-F90F-470F-9ACF-63E9F00C2919}"/>
    <cellStyle name="Style 25 6 3 2" xfId="18005" xr:uid="{0FB8D50A-AA55-4A95-9308-0F994D769DBF}"/>
    <cellStyle name="Style 25 6 4" xfId="18006" xr:uid="{40039A99-2F0B-4D1F-AB27-20B3A1AFAB3D}"/>
    <cellStyle name="Style 25 6 4 2" xfId="18007" xr:uid="{8089D5C0-E7DF-4E93-8B4A-314FE6B47E92}"/>
    <cellStyle name="Style 25 6 5" xfId="18008" xr:uid="{8E50FAD0-02DC-4B19-BB5A-42AF99C34C50}"/>
    <cellStyle name="Style 25 7" xfId="18009" xr:uid="{FE86FFCB-4BA9-4FDF-A7D2-463A27A08C7F}"/>
    <cellStyle name="Style 25 7 2" xfId="18010" xr:uid="{00623C48-50E2-440A-AB8D-05557651ABB9}"/>
    <cellStyle name="Style 25 7 2 2" xfId="18011" xr:uid="{7575D164-524A-4E23-BF23-22EB70AD9543}"/>
    <cellStyle name="Style 25 7 3" xfId="18012" xr:uid="{45846C0B-98BA-406C-A7C9-C5EB140FF4BC}"/>
    <cellStyle name="Style 25 7 3 2" xfId="18013" xr:uid="{E5E121E9-3A7F-418F-8E33-9A96F5400302}"/>
    <cellStyle name="Style 25 7 4" xfId="18014" xr:uid="{5C3C231C-C821-4953-9C54-03235EFEDB64}"/>
    <cellStyle name="Style 25 8" xfId="18015" xr:uid="{74CE1C4F-6A6F-4776-8862-0C9876AC7298}"/>
    <cellStyle name="Style 25 8 2" xfId="18016" xr:uid="{8B7C698A-B256-4BC2-887B-F906B11D090B}"/>
    <cellStyle name="Style 25 9" xfId="18017" xr:uid="{1BC3866E-5263-4FDE-9A39-8666AB4DBC19}"/>
    <cellStyle name="Style 25 9 2" xfId="18018" xr:uid="{8AEA770A-0C78-4520-AB23-F56934DEAABB}"/>
    <cellStyle name="Style 26" xfId="1497" xr:uid="{00000000-0005-0000-0000-0000DD050000}"/>
    <cellStyle name="Style 26 10" xfId="18020" xr:uid="{21BF3169-AEC2-4339-A4F1-3A1363800D1F}"/>
    <cellStyle name="Style 26 11" xfId="18021" xr:uid="{19D13FAF-74C7-4C52-854B-F75CB52EE399}"/>
    <cellStyle name="Style 26 12" xfId="18019" xr:uid="{6AFA9546-AD86-4897-B4EE-5BFD12068619}"/>
    <cellStyle name="Style 26 13" xfId="25559" xr:uid="{D76E1740-5E67-4E8E-B0F6-6E8EB0C8190E}"/>
    <cellStyle name="Style 26 2" xfId="1498" xr:uid="{00000000-0005-0000-0000-0000DE050000}"/>
    <cellStyle name="Style 26 2 2" xfId="18023" xr:uid="{6EE6DA59-BC3E-4EF2-BA38-DC366898B8C4}"/>
    <cellStyle name="Style 26 2 2 2" xfId="18024" xr:uid="{BB2E7CCE-18EE-4C98-9973-FC2FDBB1A10C}"/>
    <cellStyle name="Style 26 2 3" xfId="18025" xr:uid="{B36CE9F9-D826-4EC3-9A66-0098215AAA6A}"/>
    <cellStyle name="Style 26 2 3 2" xfId="18026" xr:uid="{1FAAC592-D382-43C2-9E3C-E5EA83A13FDC}"/>
    <cellStyle name="Style 26 2 4" xfId="18027" xr:uid="{0ED841DD-2269-44C7-B908-9ECA6B16E112}"/>
    <cellStyle name="Style 26 2 5" xfId="18028" xr:uid="{A7236B42-B1C7-44D6-9332-0589AB4EF3F4}"/>
    <cellStyle name="Style 26 2 6" xfId="18022" xr:uid="{AF233B14-0F27-4B65-BE9B-C4F461CBBEA8}"/>
    <cellStyle name="Style 26 3" xfId="2705" xr:uid="{ECA4908F-B89C-4489-A360-FD824534E6DD}"/>
    <cellStyle name="Style 26 3 2" xfId="18030" xr:uid="{F479B8B6-0D47-4254-8B77-F2442DB89121}"/>
    <cellStyle name="Style 26 3 2 2" xfId="18031" xr:uid="{D23ECAAE-BA74-42A8-856A-30DFB78D6FA4}"/>
    <cellStyle name="Style 26 3 3" xfId="18032" xr:uid="{F220D8B0-DE42-435C-91A1-2C154A3080E8}"/>
    <cellStyle name="Style 26 3 3 2" xfId="18033" xr:uid="{01B68C75-89E5-4C7E-9EC4-F6812B23D191}"/>
    <cellStyle name="Style 26 3 4" xfId="18034" xr:uid="{5115C689-DCF2-4C6B-9399-7A5621633921}"/>
    <cellStyle name="Style 26 3 5" xfId="18029" xr:uid="{461B6A39-8B3B-4357-A917-BA21D83CD6C5}"/>
    <cellStyle name="Style 26 3 6" xfId="6106" xr:uid="{C8796939-BC98-4324-A23A-EFED919D419B}"/>
    <cellStyle name="Style 26 3 6 2" xfId="25976" xr:uid="{0CD211A2-9E44-4C61-8571-A92F6B518B64}"/>
    <cellStyle name="Style 26 3 6 3" xfId="26881" xr:uid="{9D627492-43E0-4556-BAA0-374C7CA35C95}"/>
    <cellStyle name="Style 26 4" xfId="2706" xr:uid="{9E1D83A3-B8B0-4111-8F76-DE1D40D0A50F}"/>
    <cellStyle name="Style 26 4 2" xfId="18036" xr:uid="{BA6E8916-C1D2-4831-8F16-7F1788F145EA}"/>
    <cellStyle name="Style 26 4 2 2" xfId="18037" xr:uid="{1BE19931-6D40-45CC-BD2F-CC05CDC28479}"/>
    <cellStyle name="Style 26 4 3" xfId="18038" xr:uid="{C0613DCE-3176-4B16-96FA-2259A48E563F}"/>
    <cellStyle name="Style 26 4 3 2" xfId="18039" xr:uid="{8D29161E-6D15-4F6B-8013-5279BF5319DC}"/>
    <cellStyle name="Style 26 4 4" xfId="18040" xr:uid="{392BBAC6-5981-413A-8DC2-C0FBB211CFBE}"/>
    <cellStyle name="Style 26 4 5" xfId="18035" xr:uid="{88844060-6658-456C-8D1E-7A743D297A83}"/>
    <cellStyle name="Style 26 4 5 2" xfId="25977" xr:uid="{CA0DF8B9-5177-4092-967A-8D65D437559B}"/>
    <cellStyle name="Style 26 4 5 3" xfId="27136" xr:uid="{EE0A1388-13BA-43B0-A1E8-153AECC6A612}"/>
    <cellStyle name="Style 26 5" xfId="18041" xr:uid="{F4D92C5A-D8BF-4ACF-AEE0-CB6911964D08}"/>
    <cellStyle name="Style 26 5 2" xfId="18042" xr:uid="{27536217-5B11-4D55-9EDF-798750E0F8EE}"/>
    <cellStyle name="Style 26 5 2 2" xfId="18043" xr:uid="{9DF425A0-1CE6-42E2-BB3E-0907A76B2F04}"/>
    <cellStyle name="Style 26 5 3" xfId="18044" xr:uid="{9D64C5E1-047D-4FE2-A516-F9D54482B76C}"/>
    <cellStyle name="Style 26 5 3 2" xfId="18045" xr:uid="{3A57A8D4-9753-40DD-9390-C4B773DD4B0D}"/>
    <cellStyle name="Style 26 5 4" xfId="18046" xr:uid="{BE4FA400-3730-470C-AB04-2EC66D0EF6F9}"/>
    <cellStyle name="Style 26 5 4 2" xfId="18047" xr:uid="{8AA19B1E-81C5-4013-BC6E-0885D9EAA00D}"/>
    <cellStyle name="Style 26 5 5" xfId="18048" xr:uid="{976583C7-06E5-4D91-9F17-2ACE8D6B37D3}"/>
    <cellStyle name="Style 26 6" xfId="18049" xr:uid="{8A2FC688-3E7D-45EC-99EA-3A63D2D8473B}"/>
    <cellStyle name="Style 26 6 2" xfId="18050" xr:uid="{B1284FF0-7472-41D0-A90B-A73D042F37B4}"/>
    <cellStyle name="Style 26 6 2 2" xfId="18051" xr:uid="{6DAF50A3-941A-46CE-9CD4-391763A33DB3}"/>
    <cellStyle name="Style 26 6 3" xfId="18052" xr:uid="{DF762A94-CBCE-4D62-9F4E-2C540EE7EE05}"/>
    <cellStyle name="Style 26 6 3 2" xfId="18053" xr:uid="{7ABE8B58-A427-4DEF-88CD-F6FB618FFCE3}"/>
    <cellStyle name="Style 26 6 4" xfId="18054" xr:uid="{085AA626-5465-4055-BFBE-D0B9BD7F5193}"/>
    <cellStyle name="Style 26 7" xfId="18055" xr:uid="{468FC5C0-139B-4C52-B5A3-2CDDEE83FF56}"/>
    <cellStyle name="Style 26 7 2" xfId="18056" xr:uid="{691C6674-D872-4686-84DA-2E45ADCC311E}"/>
    <cellStyle name="Style 26 8" xfId="18057" xr:uid="{C168897F-C32B-424F-B3ED-F7FCD112D01C}"/>
    <cellStyle name="Style 26 8 2" xfId="18058" xr:uid="{0198C75D-549B-45FA-809F-25161CB7346D}"/>
    <cellStyle name="Style 26 9" xfId="18059" xr:uid="{B4A77F0E-AEE7-4E30-9ED8-99F70171F4F7}"/>
    <cellStyle name="Style 26 9 2" xfId="18060" xr:uid="{017879F2-84F0-4404-A419-1665ED1C5B39}"/>
    <cellStyle name="Style 27" xfId="1499" xr:uid="{00000000-0005-0000-0000-0000DF050000}"/>
    <cellStyle name="Style 27 2" xfId="6108" xr:uid="{2DE06EBC-51F1-47DE-9530-575DF7844246}"/>
    <cellStyle name="Style 27 3" xfId="25560" xr:uid="{C38F2C58-3A69-4580-B75C-728E5B43827B}"/>
    <cellStyle name="Style 27 4" xfId="6107" xr:uid="{3AE54CEF-61A2-42CA-9FDE-2A7063DA2FBE}"/>
    <cellStyle name="Style 28" xfId="1500" xr:uid="{00000000-0005-0000-0000-0000E0050000}"/>
    <cellStyle name="Style 29" xfId="1501" xr:uid="{00000000-0005-0000-0000-0000E1050000}"/>
    <cellStyle name="Style 30" xfId="1502" xr:uid="{00000000-0005-0000-0000-0000E2050000}"/>
    <cellStyle name="Style 31" xfId="1503" xr:uid="{00000000-0005-0000-0000-0000E3050000}"/>
    <cellStyle name="Style 32" xfId="1504" xr:uid="{00000000-0005-0000-0000-0000E4050000}"/>
    <cellStyle name="Style 33" xfId="1505" xr:uid="{00000000-0005-0000-0000-0000E5050000}"/>
    <cellStyle name="Style 34" xfId="1506" xr:uid="{00000000-0005-0000-0000-0000E6050000}"/>
    <cellStyle name="Style 35" xfId="1507" xr:uid="{00000000-0005-0000-0000-0000E7050000}"/>
    <cellStyle name="Style 35 2" xfId="6110" xr:uid="{51559FAC-246C-4BF9-929D-702EB8011F46}"/>
    <cellStyle name="Style 35 3" xfId="6111" xr:uid="{CBBE2896-57F0-4DF1-A816-2CFA359125F8}"/>
    <cellStyle name="Style 35 4" xfId="25561" xr:uid="{A499C5F0-F9BD-48B0-B18B-6C70CC682ADF}"/>
    <cellStyle name="Style 35 5" xfId="6109" xr:uid="{ECB3B4E5-B3FD-441A-8158-BB2B90AC3B2B}"/>
    <cellStyle name="Style 36" xfId="6112" xr:uid="{36A8C6EC-8600-4E7B-ADD2-AA51282581A0}"/>
    <cellStyle name="Style 36 2" xfId="6113" xr:uid="{222FC64E-F6B2-4667-9E75-C541D54D3FE9}"/>
    <cellStyle name="Style 37" xfId="6114" xr:uid="{338A41FA-29E6-4A17-B1FA-24A2488CED00}"/>
    <cellStyle name="Style 37 2" xfId="6115" xr:uid="{818C1C3B-479C-44D7-9028-6701CA6B2E91}"/>
    <cellStyle name="Style 38" xfId="6116" xr:uid="{09741DAF-9E1C-435D-AB00-FE9CD3B35263}"/>
    <cellStyle name="Style 38 2" xfId="6117" xr:uid="{7146A936-F72B-447F-A08B-76FF75531EDA}"/>
    <cellStyle name="Style 39" xfId="6118" xr:uid="{E44B8F8B-57E7-416A-8036-B72442F333BC}"/>
    <cellStyle name="Style 39 2" xfId="6119" xr:uid="{BA7A46A0-2C5A-41D5-BA0E-51FF47A74D82}"/>
    <cellStyle name="Style 39 3" xfId="6120" xr:uid="{B79527CD-6387-47D5-B153-D547B33CA25B}"/>
    <cellStyle name="Style 40" xfId="6121" xr:uid="{CD54A1BA-B2F4-4BB3-B461-7E244DB1D2D1}"/>
    <cellStyle name="Style 40 2" xfId="6122" xr:uid="{8341D60B-B9F4-4D2F-B5F9-3E3268EDF23C}"/>
    <cellStyle name="Style 41" xfId="6123" xr:uid="{BDB610C9-7ED2-4170-92F9-3CD1D554A58F}"/>
    <cellStyle name="Style 41 2" xfId="6124" xr:uid="{C3D458FA-FE0D-4A1B-99B1-8E80B2BB5B94}"/>
    <cellStyle name="Style 46" xfId="6125" xr:uid="{602A2C30-7D54-4F45-87A7-3099FF28D2D9}"/>
    <cellStyle name="Style 46 2" xfId="6126" xr:uid="{9A8CE53F-9C1D-43E7-A30E-F8B1DC79930F}"/>
    <cellStyle name="Style 46 3" xfId="6127" xr:uid="{5AC11A13-6360-44B7-8ED7-7DBB34FA8D0C}"/>
    <cellStyle name="Style 47" xfId="6128" xr:uid="{4074D320-877F-42B8-AA9D-798183D5BDB0}"/>
    <cellStyle name="Style 47 2" xfId="6129" xr:uid="{53C0269C-12C4-40B9-893E-A423576FAF26}"/>
    <cellStyle name="Style 48" xfId="6130" xr:uid="{7AA63D98-DD28-435F-8203-DE3C17AE4CC5}"/>
    <cellStyle name="Style 48 2" xfId="6131" xr:uid="{4810AF70-90F5-4EAE-9DD0-77E8A96E5747}"/>
    <cellStyle name="Style 49" xfId="6132" xr:uid="{A14E7A0A-D925-4523-ACA3-9599E4A2A5AB}"/>
    <cellStyle name="Style 49 2" xfId="6133" xr:uid="{07DECA40-57F8-4F20-BAF2-827609D750C2}"/>
    <cellStyle name="Style 50" xfId="6134" xr:uid="{0FFD37B2-C9E7-4FCD-A286-F901E11AF171}"/>
    <cellStyle name="Style 50 2" xfId="6135" xr:uid="{5379E0B8-0DD3-4361-9E99-CBAD5C9E1F1A}"/>
    <cellStyle name="Style 50 3" xfId="6136" xr:uid="{41A148C5-98C9-4E9D-9BB9-AE7F0D73B27A}"/>
    <cellStyle name="Style 51" xfId="6137" xr:uid="{A1D3AA78-7200-45E4-B527-88B70216960B}"/>
    <cellStyle name="Style 51 2" xfId="6138" xr:uid="{1AEC2A53-24D3-463E-9078-7AD97F5E6A4B}"/>
    <cellStyle name="Style 52" xfId="6139" xr:uid="{DEDCC581-1FE4-4526-93D2-869D7E5B046D}"/>
    <cellStyle name="Style 52 2" xfId="6140" xr:uid="{A86BFBAB-6377-4D06-932F-F96D9B87DE56}"/>
    <cellStyle name="Style 58" xfId="6141" xr:uid="{6D2C2D5B-50DD-4E93-B390-BDFFAEEEB6F2}"/>
    <cellStyle name="Style 58 2" xfId="6142" xr:uid="{85F744BD-A424-484A-B1E8-A44A5B2221E9}"/>
    <cellStyle name="Style 58 3" xfId="6143" xr:uid="{44DA11E2-DBCB-40C0-94E8-CD0E43F54191}"/>
    <cellStyle name="Style 59" xfId="6144" xr:uid="{8FF39BFC-89A1-4FDD-8DA4-846B9801B585}"/>
    <cellStyle name="Style 59 2" xfId="6145" xr:uid="{40DF3F09-6A0C-44C8-843D-02D63BF1B144}"/>
    <cellStyle name="Style 60" xfId="6146" xr:uid="{1FB112EC-A95F-4B73-9CC4-2765A343B5B9}"/>
    <cellStyle name="Style 60 2" xfId="6147" xr:uid="{9C4CC3A1-4BC9-4BAD-92EA-FBDD0519EC7E}"/>
    <cellStyle name="Style 61" xfId="6148" xr:uid="{1BF0DDFB-E5DE-4595-A0BC-AB940E91CADC}"/>
    <cellStyle name="Style 61 2" xfId="6149" xr:uid="{876E81EF-E418-489D-A040-1F7DFCE16A65}"/>
    <cellStyle name="Style 62" xfId="6150" xr:uid="{B654E18E-B4D4-46E5-932F-25DBE02CB745}"/>
    <cellStyle name="Style 62 2" xfId="6151" xr:uid="{24111753-3189-43AE-A2CF-F0F7B433EDFD}"/>
    <cellStyle name="Style 62 3" xfId="6152" xr:uid="{A473221F-9EB9-4027-8FCA-67D646F05EF0}"/>
    <cellStyle name="Style 63" xfId="6153" xr:uid="{F1555719-708C-41AB-95EF-44461D0D2BFC}"/>
    <cellStyle name="Style 63 2" xfId="6154" xr:uid="{57E2B47E-EA0A-4365-A525-2F7965508455}"/>
    <cellStyle name="Style 64" xfId="6155" xr:uid="{9F2BBA09-1857-4D62-BEC9-E4573151F40E}"/>
    <cellStyle name="Style 64 2" xfId="6156" xr:uid="{5C360FC1-D0DB-4232-B276-69BD4D98D312}"/>
    <cellStyle name="Style 69" xfId="6157" xr:uid="{FBD77446-CBC7-4F75-A750-19E28960AC4A}"/>
    <cellStyle name="Style 69 2" xfId="6158" xr:uid="{BF7C3138-3E61-49BA-9990-A1BACBB95B19}"/>
    <cellStyle name="Style 69 3" xfId="6159" xr:uid="{D587EC22-3B55-4258-978C-2C3D9D743606}"/>
    <cellStyle name="Style 70" xfId="6160" xr:uid="{6AB00EA7-175F-4278-A66D-F912111831D5}"/>
    <cellStyle name="Style 70 2" xfId="6161" xr:uid="{4CC83B7C-6395-4FE7-805D-8A51FD6AF2F0}"/>
    <cellStyle name="Style 71" xfId="6162" xr:uid="{B9805622-CA57-4596-ACAD-3E5A4CF01DC1}"/>
    <cellStyle name="Style 71 2" xfId="6163" xr:uid="{F6EDE8BF-8233-4ACB-B2D1-E41263E96CE5}"/>
    <cellStyle name="Style 72" xfId="6164" xr:uid="{CCA50C24-453C-4695-9B9A-8DD6F26DE079}"/>
    <cellStyle name="Style 72 2" xfId="6165" xr:uid="{86221954-B982-4697-B980-47F27EE61607}"/>
    <cellStyle name="Style 73" xfId="6166" xr:uid="{6A9B2AEF-0354-47DE-A4F8-BA230B55C02F}"/>
    <cellStyle name="Style 73 2" xfId="6167" xr:uid="{8669FD2F-C602-4847-B59C-2041C0767691}"/>
    <cellStyle name="Style 73 3" xfId="6168" xr:uid="{90AC5DD8-BCD3-4F14-BACE-2364D79B655B}"/>
    <cellStyle name="Style 74" xfId="6169" xr:uid="{A71288AB-8C8B-428A-ABA7-63597D5DB5A7}"/>
    <cellStyle name="Style 74 2" xfId="6170" xr:uid="{3F04177C-C895-4D0D-8E63-591EC739FF81}"/>
    <cellStyle name="Style 75" xfId="6171" xr:uid="{6B8F58F4-1D04-4C7F-B707-88E8372CAF76}"/>
    <cellStyle name="Style 75 2" xfId="6172" xr:uid="{6FC1EAD5-4A31-4375-846E-7EAB71026FA9}"/>
    <cellStyle name="Style 80" xfId="6173" xr:uid="{F59DDF43-696F-4242-B571-0309B93E9AE3}"/>
    <cellStyle name="Style 80 2" xfId="6174" xr:uid="{4205893B-C644-40E5-B5A6-0DB33E7B4081}"/>
    <cellStyle name="Style 80 3" xfId="6175" xr:uid="{212DE487-CCF1-41E2-982D-8440F4D2D93B}"/>
    <cellStyle name="Style 81" xfId="6176" xr:uid="{51B2B9BE-1457-48CD-9DE1-9E201CB24E3E}"/>
    <cellStyle name="Style 81 2" xfId="6177" xr:uid="{2735AFC8-A013-4A73-930D-52DD268420F7}"/>
    <cellStyle name="Style 81 3" xfId="6178" xr:uid="{55BCD721-4ADA-4A87-A5D5-E6C84DA62C5C}"/>
    <cellStyle name="Style 82" xfId="6179" xr:uid="{EA3FECE7-E772-43A4-B62F-08128178DCF7}"/>
    <cellStyle name="Style 82 2" xfId="6180" xr:uid="{C6C5E39C-58D1-432F-A403-18D47D9D2268}"/>
    <cellStyle name="Style 83" xfId="6181" xr:uid="{DAF376A5-950C-472D-8CF6-D874921589DD}"/>
    <cellStyle name="Style 83 2" xfId="6182" xr:uid="{E903E939-5112-4493-960D-4E4657547FFA}"/>
    <cellStyle name="Style 84" xfId="6183" xr:uid="{1B6B891E-C3C8-42DA-B9A2-A766B02D1524}"/>
    <cellStyle name="Style 84 2" xfId="6184" xr:uid="{56088F91-770E-4F51-8F2E-B36A09CA116D}"/>
    <cellStyle name="Style 85" xfId="6185" xr:uid="{DEF931E8-D980-4252-B449-45690D9D86A9}"/>
    <cellStyle name="Style 85 2" xfId="6186" xr:uid="{A8958B72-4B74-4153-90E5-4902F5E59AC8}"/>
    <cellStyle name="Style 85 3" xfId="6187" xr:uid="{36F82F33-7DB9-450A-BBE8-9A5E45D11ED3}"/>
    <cellStyle name="Style 86" xfId="6188" xr:uid="{8F2FF3BE-348C-4BBE-8829-E1DBC881C022}"/>
    <cellStyle name="Style 86 2" xfId="6189" xr:uid="{49E58C38-FA3E-47BB-96DF-468FDEC0EEFC}"/>
    <cellStyle name="Style 87" xfId="6190" xr:uid="{D7771010-DDEE-4FB8-9A2A-528FEC4DE56F}"/>
    <cellStyle name="Style 87 2" xfId="6191" xr:uid="{636F324E-AB67-4DB4-9EE6-0E18DA4B0319}"/>
    <cellStyle name="Style 93" xfId="6192" xr:uid="{BE788EB9-A46A-4E58-B266-8E5F259CEA88}"/>
    <cellStyle name="Style 93 2" xfId="6193" xr:uid="{00D959AD-11AF-4F18-A71B-73F77F16E670}"/>
    <cellStyle name="Style 93 3" xfId="6194" xr:uid="{F56519C0-7928-4DD6-8FC7-C3C9D418F5C3}"/>
    <cellStyle name="Style 94" xfId="6195" xr:uid="{F7697009-096B-44A3-AD4E-38305D1C9889}"/>
    <cellStyle name="Style 94 2" xfId="6196" xr:uid="{D9323E00-4012-4718-87D7-16625434BA13}"/>
    <cellStyle name="Style 95" xfId="6197" xr:uid="{183AEE34-B82B-4B8C-8E26-EEF543BC499D}"/>
    <cellStyle name="Style 95 2" xfId="6198" xr:uid="{34FEF9F5-B3DA-44F8-89E9-C1BC756009C5}"/>
    <cellStyle name="Style 96" xfId="6199" xr:uid="{CE0444E0-18A1-4C90-8CEC-F0A94C0CFFAF}"/>
    <cellStyle name="Style 96 2" xfId="6200" xr:uid="{9F547197-0298-400B-817D-65955B916A04}"/>
    <cellStyle name="Style 97" xfId="6201" xr:uid="{76044D7F-422A-4D4B-95C5-9FD58698F47D}"/>
    <cellStyle name="Style 97 2" xfId="6202" xr:uid="{20AF154C-223F-4B17-8436-5908F78048A3}"/>
    <cellStyle name="Style 97 3" xfId="6203" xr:uid="{A9B4688E-ED48-431F-9D2C-FC6E3AEFCCAD}"/>
    <cellStyle name="Style 98" xfId="6204" xr:uid="{D0D6D4AD-877C-4865-8C95-D9D9D23C0830}"/>
    <cellStyle name="Style 98 2" xfId="6205" xr:uid="{0678DCB6-B137-42CD-8722-B9AFA579F9B0}"/>
    <cellStyle name="Style 99" xfId="6206" xr:uid="{60499F18-C355-4199-AB80-91940868681F}"/>
    <cellStyle name="Style 99 2" xfId="6207" xr:uid="{3DAA50EB-7794-470C-A817-D7E01EFBED3F}"/>
    <cellStyle name="Suma" xfId="2707" xr:uid="{6323EB4B-E3F2-4CEF-B725-36BC14D57C3A}"/>
    <cellStyle name="Suma 10" xfId="1508" xr:uid="{00000000-0005-0000-0000-0000E8050000}"/>
    <cellStyle name="Suma 10 2" xfId="1509" xr:uid="{00000000-0005-0000-0000-0000E9050000}"/>
    <cellStyle name="Suma 10 3" xfId="1510" xr:uid="{00000000-0005-0000-0000-0000EA050000}"/>
    <cellStyle name="Suma 10_CHP" xfId="2708" xr:uid="{0A7A307B-A4F4-4869-A5DF-A7DA7969BCD6}"/>
    <cellStyle name="Suma 11" xfId="1511" xr:uid="{00000000-0005-0000-0000-0000EB050000}"/>
    <cellStyle name="Suma 11 2" xfId="2710" xr:uid="{01F29D79-D754-4F3C-96B7-B8717F9FA80D}"/>
    <cellStyle name="Suma 11 3" xfId="2711" xr:uid="{43E649BF-B0D6-43E1-9F5F-E7A70E08F9C0}"/>
    <cellStyle name="Suma 11 4" xfId="2709" xr:uid="{04E9D32A-4113-4689-BA16-05A7895F36E1}"/>
    <cellStyle name="Suma 11_CHP" xfId="2712" xr:uid="{1577F78A-E029-4A7D-8195-E3E7927E2219}"/>
    <cellStyle name="Suma 12" xfId="1512" xr:uid="{00000000-0005-0000-0000-0000EC050000}"/>
    <cellStyle name="Suma 13" xfId="1513" xr:uid="{00000000-0005-0000-0000-0000ED050000}"/>
    <cellStyle name="Suma 14" xfId="1514" xr:uid="{00000000-0005-0000-0000-0000EE050000}"/>
    <cellStyle name="Suma 15" xfId="1515" xr:uid="{00000000-0005-0000-0000-0000EF050000}"/>
    <cellStyle name="Suma 15 2" xfId="3089" xr:uid="{FA68C293-4425-4DB5-9525-0F871B51B90F}"/>
    <cellStyle name="Suma 15 3" xfId="3088" xr:uid="{2372BD4C-F461-424C-8A3D-BD2F5182E121}"/>
    <cellStyle name="Suma 15 4" xfId="2713" xr:uid="{559FB35E-1EEB-4DAA-92EA-258CAA8FC135}"/>
    <cellStyle name="Suma 16" xfId="1516" xr:uid="{00000000-0005-0000-0000-0000F0050000}"/>
    <cellStyle name="Suma 17" xfId="1517" xr:uid="{00000000-0005-0000-0000-0000F1050000}"/>
    <cellStyle name="Suma 18" xfId="1518" xr:uid="{00000000-0005-0000-0000-0000F2050000}"/>
    <cellStyle name="Suma 19" xfId="1519" xr:uid="{00000000-0005-0000-0000-0000F3050000}"/>
    <cellStyle name="Suma 2" xfId="1520" xr:uid="{00000000-0005-0000-0000-0000F4050000}"/>
    <cellStyle name="Suma 20" xfId="1521" xr:uid="{00000000-0005-0000-0000-0000F5050000}"/>
    <cellStyle name="Suma 3" xfId="1522" xr:uid="{00000000-0005-0000-0000-0000F6050000}"/>
    <cellStyle name="Suma 4" xfId="1523" xr:uid="{00000000-0005-0000-0000-0000F7050000}"/>
    <cellStyle name="Suma 5" xfId="1524" xr:uid="{00000000-0005-0000-0000-0000F8050000}"/>
    <cellStyle name="Suma 6" xfId="1525" xr:uid="{00000000-0005-0000-0000-0000F9050000}"/>
    <cellStyle name="Suma 7" xfId="1526" xr:uid="{00000000-0005-0000-0000-0000FA050000}"/>
    <cellStyle name="Suma 8" xfId="1527" xr:uid="{00000000-0005-0000-0000-0000FB050000}"/>
    <cellStyle name="Suma 9" xfId="1528" xr:uid="{00000000-0005-0000-0000-0000FC050000}"/>
    <cellStyle name="Suma 9 2" xfId="1529" xr:uid="{00000000-0005-0000-0000-0000FD050000}"/>
    <cellStyle name="Suma 9 3" xfId="1530" xr:uid="{00000000-0005-0000-0000-0000FE050000}"/>
    <cellStyle name="Suma 9_CHP" xfId="2714" xr:uid="{F26CF9CC-0C9D-41F6-B486-DB7419E7B0A5}"/>
    <cellStyle name="Suma_D_HEAT" xfId="2715" xr:uid="{61BBA2E3-CE8F-4665-8E27-1CCC8A5C049C}"/>
    <cellStyle name="tableau | cellule | normal | decimal 1" xfId="3314" xr:uid="{3CCC6B94-58EE-46AB-A2FD-132B5FA99095}"/>
    <cellStyle name="tableau | cellule | normal | decimal 1 10" xfId="18062" xr:uid="{ECE5EBB8-CBD0-4288-91D4-349EDF08770D}"/>
    <cellStyle name="tableau | cellule | normal | decimal 1 11" xfId="18063" xr:uid="{52344594-BD9C-43F9-B208-65F934F037A0}"/>
    <cellStyle name="tableau | cellule | normal | decimal 1 12" xfId="18061" xr:uid="{6CC8F995-32D5-4705-928E-10DA35872513}"/>
    <cellStyle name="tableau | cellule | normal | decimal 1 2" xfId="18064" xr:uid="{92A36DD0-3BFC-4D8C-837A-645723AF7D91}"/>
    <cellStyle name="tableau | cellule | normal | decimal 1 2 2" xfId="18065" xr:uid="{91609458-D3C9-4828-8089-1CF5A3D840E2}"/>
    <cellStyle name="tableau | cellule | normal | decimal 1 2 2 2" xfId="18066" xr:uid="{D017168E-9FD1-4B74-9881-7E292F67DDB2}"/>
    <cellStyle name="tableau | cellule | normal | decimal 1 2 3" xfId="18067" xr:uid="{41D98C52-C4BF-4B67-B19A-10FADE48BC14}"/>
    <cellStyle name="tableau | cellule | normal | decimal 1 2 3 2" xfId="18068" xr:uid="{2CC9648A-EF64-472E-8F37-7AA83B20E309}"/>
    <cellStyle name="tableau | cellule | normal | decimal 1 2 4" xfId="18069" xr:uid="{394120EC-0A36-4B4A-AED5-DA4E68914435}"/>
    <cellStyle name="tableau | cellule | normal | decimal 1 2 5" xfId="18070" xr:uid="{843E3B8A-D030-41D5-A60C-BFB971DBB2D5}"/>
    <cellStyle name="tableau | cellule | normal | decimal 1 3" xfId="18071" xr:uid="{ED540109-951E-4C66-A16E-6C32AE94F885}"/>
    <cellStyle name="tableau | cellule | normal | decimal 1 3 2" xfId="18072" xr:uid="{7275C284-CA5D-4CAF-9137-25921E8FBFD6}"/>
    <cellStyle name="tableau | cellule | normal | decimal 1 3 2 2" xfId="18073" xr:uid="{7F7569BA-177E-4C95-B0B4-454957622BBF}"/>
    <cellStyle name="tableau | cellule | normal | decimal 1 3 3" xfId="18074" xr:uid="{F6ABCACD-0DB9-46BC-A837-D1F3336D97A0}"/>
    <cellStyle name="tableau | cellule | normal | decimal 1 3 3 2" xfId="18075" xr:uid="{1DBEA14D-146A-48F8-9789-D8C613A061EB}"/>
    <cellStyle name="tableau | cellule | normal | decimal 1 3 4" xfId="18076" xr:uid="{E7D562A6-EB02-417C-BE24-E2304920E051}"/>
    <cellStyle name="tableau | cellule | normal | decimal 1 4" xfId="18077" xr:uid="{E0410BE7-076B-4B2F-91B3-FEB9D877E6BE}"/>
    <cellStyle name="tableau | cellule | normal | decimal 1 4 2" xfId="18078" xr:uid="{9A4CEAEB-D77B-459E-8E0E-8E63A2B35C73}"/>
    <cellStyle name="tableau | cellule | normal | decimal 1 4 2 2" xfId="18079" xr:uid="{9C271345-27B2-42DB-B398-DB556B68294D}"/>
    <cellStyle name="tableau | cellule | normal | decimal 1 4 3" xfId="18080" xr:uid="{97FC4EF6-B6F9-4350-A906-EF69D21FE582}"/>
    <cellStyle name="tableau | cellule | normal | decimal 1 4 3 2" xfId="18081" xr:uid="{E33C1BFF-C82F-49F9-8FEF-B74692C58EEE}"/>
    <cellStyle name="tableau | cellule | normal | decimal 1 4 4" xfId="18082" xr:uid="{13EA9CCA-A96A-4989-A769-216A5E6A3C88}"/>
    <cellStyle name="tableau | cellule | normal | decimal 1 5" xfId="18083" xr:uid="{B61B6A10-9AEC-47D1-A153-B94B721D3EB6}"/>
    <cellStyle name="tableau | cellule | normal | decimal 1 5 2" xfId="18084" xr:uid="{320ECD52-5E0B-4500-B74D-A9E9D8F78B44}"/>
    <cellStyle name="tableau | cellule | normal | decimal 1 5 2 2" xfId="18085" xr:uid="{A1530792-5974-44EA-A96D-C0A32057EE6C}"/>
    <cellStyle name="tableau | cellule | normal | decimal 1 5 3" xfId="18086" xr:uid="{0E8BED88-5907-4E96-84C9-F6266B017034}"/>
    <cellStyle name="tableau | cellule | normal | decimal 1 5 3 2" xfId="18087" xr:uid="{6C1C13A3-A78B-47E3-B4D9-C858E4F6A27E}"/>
    <cellStyle name="tableau | cellule | normal | decimal 1 5 4" xfId="18088" xr:uid="{F2FB9C4E-7C59-4E80-8C07-E2C336077753}"/>
    <cellStyle name="tableau | cellule | normal | decimal 1 5 4 2" xfId="18089" xr:uid="{CAB01FAD-0A55-4F0D-BE86-6E596453D6E3}"/>
    <cellStyle name="tableau | cellule | normal | decimal 1 5 5" xfId="18090" xr:uid="{36D4B0B5-B345-4CB9-BB25-9074B05E1264}"/>
    <cellStyle name="tableau | cellule | normal | decimal 1 6" xfId="18091" xr:uid="{D3396962-32CB-4CA0-8B0D-17532E6EE897}"/>
    <cellStyle name="tableau | cellule | normal | decimal 1 6 2" xfId="18092" xr:uid="{00039881-259E-4398-B539-217ACF7D918D}"/>
    <cellStyle name="tableau | cellule | normal | decimal 1 6 2 2" xfId="18093" xr:uid="{720BE8B9-0680-47E7-A076-867DEF49DF21}"/>
    <cellStyle name="tableau | cellule | normal | decimal 1 6 3" xfId="18094" xr:uid="{C3D48CEF-5F08-4871-A9FC-9F413D3EEAE0}"/>
    <cellStyle name="tableau | cellule | normal | decimal 1 6 3 2" xfId="18095" xr:uid="{936B178C-F6F9-409F-A7B6-908C8A74B243}"/>
    <cellStyle name="tableau | cellule | normal | decimal 1 6 4" xfId="18096" xr:uid="{B75A0F77-8B13-421F-BF8D-ECC77B17F652}"/>
    <cellStyle name="tableau | cellule | normal | decimal 1 7" xfId="18097" xr:uid="{463ED46E-12CE-4187-9CB1-CF20046AC437}"/>
    <cellStyle name="tableau | cellule | normal | decimal 1 7 2" xfId="18098" xr:uid="{9BBC3219-A25C-454E-B078-C434245A5240}"/>
    <cellStyle name="tableau | cellule | normal | decimal 1 8" xfId="18099" xr:uid="{6E4AA5D1-7BC4-4B66-AE1C-33D2AF96EE56}"/>
    <cellStyle name="tableau | cellule | normal | decimal 1 8 2" xfId="18100" xr:uid="{22DE3F48-6C4E-4B54-A69C-013AD8B97BC2}"/>
    <cellStyle name="tableau | cellule | normal | decimal 1 9" xfId="18101" xr:uid="{E8589F09-8D1A-4DE9-AC6B-A9CAA1DF1836}"/>
    <cellStyle name="tableau | cellule | normal | decimal 1 9 2" xfId="18102" xr:uid="{2BD1F7C6-D3A7-4560-920E-8434F5746234}"/>
    <cellStyle name="tableau | cellule | normal | pourcentage | decimal 1" xfId="3315" xr:uid="{83B970EC-7A9F-47CE-81F3-8C306850526B}"/>
    <cellStyle name="tableau | cellule | normal | pourcentage | decimal 1 10" xfId="18104" xr:uid="{484FD2F5-7D15-4879-97C9-70C869061243}"/>
    <cellStyle name="tableau | cellule | normal | pourcentage | decimal 1 11" xfId="18105" xr:uid="{F1BD496C-8FAD-4CAE-95CC-CC93FE208ACD}"/>
    <cellStyle name="tableau | cellule | normal | pourcentage | decimal 1 12" xfId="18103" xr:uid="{A5DD3182-44AC-4706-A4B1-C7B9E322F775}"/>
    <cellStyle name="tableau | cellule | normal | pourcentage | decimal 1 2" xfId="18106" xr:uid="{B5F5CAC4-2B90-436B-B27E-609EE52461A8}"/>
    <cellStyle name="tableau | cellule | normal | pourcentage | decimal 1 2 2" xfId="18107" xr:uid="{912ADCBE-0308-473F-917E-D6745726907B}"/>
    <cellStyle name="tableau | cellule | normal | pourcentage | decimal 1 2 2 2" xfId="18108" xr:uid="{DF01B5D9-E5DD-44BA-973A-04F45907B052}"/>
    <cellStyle name="tableau | cellule | normal | pourcentage | decimal 1 2 3" xfId="18109" xr:uid="{E90D5C72-66B1-4587-B739-C3CFA4F61CB0}"/>
    <cellStyle name="tableau | cellule | normal | pourcentage | decimal 1 2 3 2" xfId="18110" xr:uid="{9C799B49-9B4A-4E0B-9774-CF464D81C819}"/>
    <cellStyle name="tableau | cellule | normal | pourcentage | decimal 1 2 4" xfId="18111" xr:uid="{3EF5DFB5-DDA7-4D5B-9521-3BFDE8FCDDE1}"/>
    <cellStyle name="tableau | cellule | normal | pourcentage | decimal 1 2 5" xfId="18112" xr:uid="{6E27A02A-0CCA-4605-9198-AB7F58962C6C}"/>
    <cellStyle name="tableau | cellule | normal | pourcentage | decimal 1 3" xfId="18113" xr:uid="{98360945-EA24-45ED-8F1F-9B3A7BFB1A21}"/>
    <cellStyle name="tableau | cellule | normal | pourcentage | decimal 1 3 2" xfId="18114" xr:uid="{1A0C0976-AC8F-432B-B5AF-1458D293F43D}"/>
    <cellStyle name="tableau | cellule | normal | pourcentage | decimal 1 3 2 2" xfId="18115" xr:uid="{C9C5A0DB-42AB-4CA7-B232-883245CA739E}"/>
    <cellStyle name="tableau | cellule | normal | pourcentage | decimal 1 3 3" xfId="18116" xr:uid="{30BDAA29-26ED-4D66-A8E4-9FC599DBA4A3}"/>
    <cellStyle name="tableau | cellule | normal | pourcentage | decimal 1 3 3 2" xfId="18117" xr:uid="{C3807970-52CF-4A00-83F8-ACEC59FAB1D5}"/>
    <cellStyle name="tableau | cellule | normal | pourcentage | decimal 1 3 4" xfId="18118" xr:uid="{F8524106-9ED0-4CFE-899F-2342123B0CFE}"/>
    <cellStyle name="tableau | cellule | normal | pourcentage | decimal 1 4" xfId="18119" xr:uid="{C8E0E1E1-F6DB-44A9-A67C-AF546D61FEA4}"/>
    <cellStyle name="tableau | cellule | normal | pourcentage | decimal 1 4 2" xfId="18120" xr:uid="{6D5358E2-1725-45AB-BB29-730A4B142885}"/>
    <cellStyle name="tableau | cellule | normal | pourcentage | decimal 1 4 2 2" xfId="18121" xr:uid="{C084EDBB-5072-4B89-8A56-D1B52D76FCDB}"/>
    <cellStyle name="tableau | cellule | normal | pourcentage | decimal 1 4 3" xfId="18122" xr:uid="{4FA5FC22-ABEF-4B8D-A1D6-19A0D0AECF36}"/>
    <cellStyle name="tableau | cellule | normal | pourcentage | decimal 1 4 3 2" xfId="18123" xr:uid="{436E3725-6C83-4887-BB72-18C636D6EFBC}"/>
    <cellStyle name="tableau | cellule | normal | pourcentage | decimal 1 4 4" xfId="18124" xr:uid="{D39C8857-C8E2-483A-95F2-4EC1831FC68A}"/>
    <cellStyle name="tableau | cellule | normal | pourcentage | decimal 1 5" xfId="18125" xr:uid="{6974F38C-1081-42C6-9694-B8FBFDB337BF}"/>
    <cellStyle name="tableau | cellule | normal | pourcentage | decimal 1 5 2" xfId="18126" xr:uid="{2E0B7915-CBB9-410C-A7BE-623C159F00A9}"/>
    <cellStyle name="tableau | cellule | normal | pourcentage | decimal 1 5 2 2" xfId="18127" xr:uid="{3DCC51BE-7700-4374-9BE4-4D66EA3C9EDF}"/>
    <cellStyle name="tableau | cellule | normal | pourcentage | decimal 1 5 3" xfId="18128" xr:uid="{3B3A4142-6821-4D8D-8504-55A9D028C0FC}"/>
    <cellStyle name="tableau | cellule | normal | pourcentage | decimal 1 5 3 2" xfId="18129" xr:uid="{B564FADA-D00F-454E-9D5F-4F8B46670354}"/>
    <cellStyle name="tableau | cellule | normal | pourcentage | decimal 1 5 4" xfId="18130" xr:uid="{95817108-D599-46EF-8E57-7B8EC241DB38}"/>
    <cellStyle name="tableau | cellule | normal | pourcentage | decimal 1 5 4 2" xfId="18131" xr:uid="{7DEEBEB2-317F-4559-9081-A5E9E19455BF}"/>
    <cellStyle name="tableau | cellule | normal | pourcentage | decimal 1 5 5" xfId="18132" xr:uid="{F1F01888-019A-406E-86D4-5041245EE917}"/>
    <cellStyle name="tableau | cellule | normal | pourcentage | decimal 1 6" xfId="18133" xr:uid="{D6FD4880-41E8-46D9-812E-D0BA98458361}"/>
    <cellStyle name="tableau | cellule | normal | pourcentage | decimal 1 6 2" xfId="18134" xr:uid="{04AFD9B7-2EE9-4600-AE15-6FB0A2E9E0F1}"/>
    <cellStyle name="tableau | cellule | normal | pourcentage | decimal 1 6 2 2" xfId="18135" xr:uid="{6EC25037-6A1A-4301-AAEE-662A1945B7A2}"/>
    <cellStyle name="tableau | cellule | normal | pourcentage | decimal 1 6 3" xfId="18136" xr:uid="{D8270F29-D34A-409B-9714-610617833F1E}"/>
    <cellStyle name="tableau | cellule | normal | pourcentage | decimal 1 6 3 2" xfId="18137" xr:uid="{909137FF-04A8-4793-8D5C-8323EF1D4F9E}"/>
    <cellStyle name="tableau | cellule | normal | pourcentage | decimal 1 6 4" xfId="18138" xr:uid="{A83FBE4C-D2DD-4514-BE2A-9FF4F428842D}"/>
    <cellStyle name="tableau | cellule | normal | pourcentage | decimal 1 7" xfId="18139" xr:uid="{1F07CC18-B4B4-47BA-B9BF-05CFB46BE819}"/>
    <cellStyle name="tableau | cellule | normal | pourcentage | decimal 1 7 2" xfId="18140" xr:uid="{FB2604EC-D6F4-4F25-B811-F0FC31A9741B}"/>
    <cellStyle name="tableau | cellule | normal | pourcentage | decimal 1 8" xfId="18141" xr:uid="{D4F1DC2C-910B-4A48-91BF-DCF1C24780B9}"/>
    <cellStyle name="tableau | cellule | normal | pourcentage | decimal 1 8 2" xfId="18142" xr:uid="{394F2E6B-2FCF-4617-B756-96C15B439C24}"/>
    <cellStyle name="tableau | cellule | normal | pourcentage | decimal 1 9" xfId="18143" xr:uid="{025E372D-1309-462D-9072-C8ED05DA804F}"/>
    <cellStyle name="tableau | cellule | normal | pourcentage | decimal 1 9 2" xfId="18144" xr:uid="{7CE07E98-C5F2-4529-A1F0-53F26AD214DB}"/>
    <cellStyle name="tableau | cellule | total | decimal 1" xfId="3316" xr:uid="{7FDB3E94-D95C-452A-8BFE-67B54A1F99F3}"/>
    <cellStyle name="tableau | cellule | total | decimal 1 10" xfId="18146" xr:uid="{CF633752-EC0A-4BF1-BDA7-4F4DDAD34FEC}"/>
    <cellStyle name="tableau | cellule | total | decimal 1 11" xfId="18147" xr:uid="{B0A2C982-3339-4A9D-A12B-52FFC4583C19}"/>
    <cellStyle name="tableau | cellule | total | decimal 1 12" xfId="18145" xr:uid="{045FB9D6-7784-4339-AF99-BFBEED9AC3C0}"/>
    <cellStyle name="tableau | cellule | total | decimal 1 2" xfId="18148" xr:uid="{511AC6BE-2C75-40D7-AE54-237E3B1165A9}"/>
    <cellStyle name="tableau | cellule | total | decimal 1 2 2" xfId="18149" xr:uid="{10486A08-7A13-4435-A076-4034DC57E203}"/>
    <cellStyle name="tableau | cellule | total | decimal 1 2 2 2" xfId="18150" xr:uid="{B3CE728B-C7B4-4E43-8462-719D2BB787CD}"/>
    <cellStyle name="tableau | cellule | total | decimal 1 2 3" xfId="18151" xr:uid="{99EDA94C-BC30-467C-906E-5B52A095D2D4}"/>
    <cellStyle name="tableau | cellule | total | decimal 1 2 3 2" xfId="18152" xr:uid="{B1B90BF2-D31F-47C7-987D-511BE99E4FEA}"/>
    <cellStyle name="tableau | cellule | total | decimal 1 2 4" xfId="18153" xr:uid="{449C366D-7847-4D23-BF64-085F9ADF5036}"/>
    <cellStyle name="tableau | cellule | total | decimal 1 2 5" xfId="18154" xr:uid="{C128EE1F-AE89-48ED-A02E-3133A79F3C35}"/>
    <cellStyle name="tableau | cellule | total | decimal 1 3" xfId="18155" xr:uid="{F4CD70B1-C0DF-412D-A1E7-8634184D4A8C}"/>
    <cellStyle name="tableau | cellule | total | decimal 1 3 2" xfId="18156" xr:uid="{5AA78860-CC26-48D5-8570-E16B6A033234}"/>
    <cellStyle name="tableau | cellule | total | decimal 1 3 2 2" xfId="18157" xr:uid="{51750170-EC67-4527-9775-BA4766EAE6F1}"/>
    <cellStyle name="tableau | cellule | total | decimal 1 3 3" xfId="18158" xr:uid="{7577DB5A-29E2-435B-BAEF-0DE579F428B4}"/>
    <cellStyle name="tableau | cellule | total | decimal 1 3 3 2" xfId="18159" xr:uid="{01C2E98F-1D4A-4269-9A43-CB0688B6118E}"/>
    <cellStyle name="tableau | cellule | total | decimal 1 3 4" xfId="18160" xr:uid="{4F4DEAE7-AAA0-4C4B-BBAC-2C1873E63D39}"/>
    <cellStyle name="tableau | cellule | total | decimal 1 4" xfId="18161" xr:uid="{7DFA045D-FD3F-4591-9364-B3138C89FDBE}"/>
    <cellStyle name="tableau | cellule | total | decimal 1 4 2" xfId="18162" xr:uid="{E50CC3E4-B8E8-48CB-A45B-DCC48478C711}"/>
    <cellStyle name="tableau | cellule | total | decimal 1 4 2 2" xfId="18163" xr:uid="{CE547D01-9235-48D4-B73A-C7CE9B0B4C6D}"/>
    <cellStyle name="tableau | cellule | total | decimal 1 4 3" xfId="18164" xr:uid="{B0C17D05-EDC7-4395-823F-07FD7B7106C2}"/>
    <cellStyle name="tableau | cellule | total | decimal 1 4 3 2" xfId="18165" xr:uid="{E78F341E-BCAF-4A27-8E4C-8D613FC29E35}"/>
    <cellStyle name="tableau | cellule | total | decimal 1 4 4" xfId="18166" xr:uid="{4AD15C67-4209-4F82-A190-FE141FC3B898}"/>
    <cellStyle name="tableau | cellule | total | decimal 1 5" xfId="18167" xr:uid="{FD9C6FD1-9F7A-4FBD-B23C-B52B729A5D34}"/>
    <cellStyle name="tableau | cellule | total | decimal 1 5 2" xfId="18168" xr:uid="{5563559E-5F5E-4A45-A539-8FB8647C727A}"/>
    <cellStyle name="tableau | cellule | total | decimal 1 5 2 2" xfId="18169" xr:uid="{373AE780-F566-4A83-BDC9-B7942D0F89F8}"/>
    <cellStyle name="tableau | cellule | total | decimal 1 5 3" xfId="18170" xr:uid="{8E939AE5-D726-4254-9113-BEA7DF5D7732}"/>
    <cellStyle name="tableau | cellule | total | decimal 1 5 3 2" xfId="18171" xr:uid="{737A8D39-21ED-4FF2-8C9C-30F220E634A1}"/>
    <cellStyle name="tableau | cellule | total | decimal 1 5 4" xfId="18172" xr:uid="{E79494FA-79E2-43BE-A618-93D7A0E8F87C}"/>
    <cellStyle name="tableau | cellule | total | decimal 1 5 4 2" xfId="18173" xr:uid="{BA194921-9D95-44E3-BB50-0C40816D8F95}"/>
    <cellStyle name="tableau | cellule | total | decimal 1 5 5" xfId="18174" xr:uid="{08EF760B-E6C1-4A5A-9742-28FBF5C7E581}"/>
    <cellStyle name="tableau | cellule | total | decimal 1 6" xfId="18175" xr:uid="{C8D46AE7-A8DD-4854-AE9B-A5F290D8F4B5}"/>
    <cellStyle name="tableau | cellule | total | decimal 1 6 2" xfId="18176" xr:uid="{BF030AA8-B7C0-4613-8012-78506E678AC4}"/>
    <cellStyle name="tableau | cellule | total | decimal 1 6 2 2" xfId="18177" xr:uid="{A53BCBF1-D0E2-41B9-A11E-0A58585358B2}"/>
    <cellStyle name="tableau | cellule | total | decimal 1 6 3" xfId="18178" xr:uid="{BE6C419B-C5D6-4E7B-BD3D-089B7332F55A}"/>
    <cellStyle name="tableau | cellule | total | decimal 1 6 3 2" xfId="18179" xr:uid="{0BC96024-CB8C-457D-9B5B-C1AF29E94AC5}"/>
    <cellStyle name="tableau | cellule | total | decimal 1 6 4" xfId="18180" xr:uid="{DCE4D7A8-549F-4278-9377-5791788943F0}"/>
    <cellStyle name="tableau | cellule | total | decimal 1 7" xfId="18181" xr:uid="{FB8E69E9-8311-4B17-AA6C-E01BBFD047CF}"/>
    <cellStyle name="tableau | cellule | total | decimal 1 7 2" xfId="18182" xr:uid="{1C9E850B-27AA-4B3E-9769-BF08F3E1FF82}"/>
    <cellStyle name="tableau | cellule | total | decimal 1 8" xfId="18183" xr:uid="{8BF6DAC3-6443-40E9-BD5A-2871F40CCBF4}"/>
    <cellStyle name="tableau | cellule | total | decimal 1 8 2" xfId="18184" xr:uid="{62508C27-7402-4930-8C5F-9EE1EFE797A1}"/>
    <cellStyle name="tableau | cellule | total | decimal 1 9" xfId="18185" xr:uid="{D02A9544-1B2B-4EC7-A888-0F69B5AF3B26}"/>
    <cellStyle name="tableau | cellule | total | decimal 1 9 2" xfId="18186" xr:uid="{62C67716-13DF-4DC8-A1A7-470D264ACD8A}"/>
    <cellStyle name="tableau | coin superieur gauche" xfId="3317" xr:uid="{E703B729-AA04-440F-8689-52FB424AF231}"/>
    <cellStyle name="tableau | coin superieur gauche 10" xfId="18188" xr:uid="{6B54FFF1-FC23-4AD5-8EA4-2A31FFC3FE51}"/>
    <cellStyle name="tableau | coin superieur gauche 11" xfId="18189" xr:uid="{F252327E-E169-4751-9807-6C287EE3C8A2}"/>
    <cellStyle name="tableau | coin superieur gauche 12" xfId="18187" xr:uid="{40DA5991-95F5-40A1-866D-531114EB5D60}"/>
    <cellStyle name="tableau | coin superieur gauche 2" xfId="18190" xr:uid="{9D0FF64F-2614-4AE6-ABC5-2C2F9F7F2115}"/>
    <cellStyle name="tableau | coin superieur gauche 2 2" xfId="18191" xr:uid="{49AA68E5-F54A-45D3-AC09-6C7D9F16E9AA}"/>
    <cellStyle name="tableau | coin superieur gauche 2 2 2" xfId="18192" xr:uid="{E239FC81-E48D-4227-90D9-F97D7BD8065E}"/>
    <cellStyle name="tableau | coin superieur gauche 2 3" xfId="18193" xr:uid="{D3CFC8DE-A10B-4807-8B14-655FF429A33C}"/>
    <cellStyle name="tableau | coin superieur gauche 2 3 2" xfId="18194" xr:uid="{E3A702C8-AE8A-4664-B17D-DA46DE16E997}"/>
    <cellStyle name="tableau | coin superieur gauche 2 4" xfId="18195" xr:uid="{8395277F-97BF-4B09-8B25-3E7FDC82A0CA}"/>
    <cellStyle name="tableau | coin superieur gauche 2 5" xfId="18196" xr:uid="{64931A87-0A25-4443-809D-BBFFBA160030}"/>
    <cellStyle name="tableau | coin superieur gauche 3" xfId="18197" xr:uid="{AC764AE7-1161-465E-A5EC-BAA6AF40B5D0}"/>
    <cellStyle name="tableau | coin superieur gauche 3 2" xfId="18198" xr:uid="{626A7FF6-4F51-4E25-9783-2EAAA8496285}"/>
    <cellStyle name="tableau | coin superieur gauche 3 2 2" xfId="18199" xr:uid="{9DBF822D-1C64-450D-B552-7FBF1BA6527C}"/>
    <cellStyle name="tableau | coin superieur gauche 3 3" xfId="18200" xr:uid="{A1EA9F15-C0A5-4A8F-98C6-C3BAB9E36388}"/>
    <cellStyle name="tableau | coin superieur gauche 3 3 2" xfId="18201" xr:uid="{9E6F4CE0-864F-4963-8805-47E04DE6DDF4}"/>
    <cellStyle name="tableau | coin superieur gauche 3 4" xfId="18202" xr:uid="{F1238286-3997-4BB2-97F4-919AAF4FD825}"/>
    <cellStyle name="tableau | coin superieur gauche 4" xfId="18203" xr:uid="{A3695CB6-A0E3-4FBC-8811-57D33F872FAF}"/>
    <cellStyle name="tableau | coin superieur gauche 4 2" xfId="18204" xr:uid="{5E27E1D2-2ACD-4283-8C64-FDF943D3F43C}"/>
    <cellStyle name="tableau | coin superieur gauche 4 2 2" xfId="18205" xr:uid="{116F4EFA-0ED8-4ADE-A2E0-D957027BC318}"/>
    <cellStyle name="tableau | coin superieur gauche 4 3" xfId="18206" xr:uid="{38822B36-CE48-480E-9603-292871E5FF07}"/>
    <cellStyle name="tableau | coin superieur gauche 4 3 2" xfId="18207" xr:uid="{CBC1D6AE-376E-434D-8431-510E0D147AB0}"/>
    <cellStyle name="tableau | coin superieur gauche 4 4" xfId="18208" xr:uid="{E151EABA-BAD5-42F3-B981-1EA433E9C03D}"/>
    <cellStyle name="tableau | coin superieur gauche 5" xfId="18209" xr:uid="{D371F5A1-0D73-4A5D-9E30-1F9AF013F617}"/>
    <cellStyle name="tableau | coin superieur gauche 5 2" xfId="18210" xr:uid="{337C7A3C-FC7E-4AF9-9DFE-BFBD9F295999}"/>
    <cellStyle name="tableau | coin superieur gauche 5 2 2" xfId="18211" xr:uid="{7D4EBA2F-388D-4513-8F08-3D1871242214}"/>
    <cellStyle name="tableau | coin superieur gauche 5 3" xfId="18212" xr:uid="{318A46FD-9282-4514-B16E-BB4A69054D99}"/>
    <cellStyle name="tableau | coin superieur gauche 5 3 2" xfId="18213" xr:uid="{A6E7E4F3-B64C-443C-AF76-95F1288F6AB6}"/>
    <cellStyle name="tableau | coin superieur gauche 5 4" xfId="18214" xr:uid="{2C995122-DA56-418F-BD94-21A71B7C8CD1}"/>
    <cellStyle name="tableau | coin superieur gauche 5 4 2" xfId="18215" xr:uid="{447A78CF-18E0-44C4-A225-4FBAA7B833BC}"/>
    <cellStyle name="tableau | coin superieur gauche 5 5" xfId="18216" xr:uid="{DCADD4DA-9404-45A6-9279-FC849BD10A89}"/>
    <cellStyle name="tableau | coin superieur gauche 6" xfId="18217" xr:uid="{AA0001C8-3C51-4655-9B48-F4130B35112D}"/>
    <cellStyle name="tableau | coin superieur gauche 6 2" xfId="18218" xr:uid="{D0CD4A6D-97D3-4F23-B43E-A9C61368E714}"/>
    <cellStyle name="tableau | coin superieur gauche 6 2 2" xfId="18219" xr:uid="{4AFE8AD4-2044-4312-AD49-2846FDB79391}"/>
    <cellStyle name="tableau | coin superieur gauche 6 3" xfId="18220" xr:uid="{9DDADE7E-F05C-44FA-825B-7D57DC92F277}"/>
    <cellStyle name="tableau | coin superieur gauche 6 3 2" xfId="18221" xr:uid="{81FD3B6B-7BCA-45C0-A0CD-B1BC81FB18BC}"/>
    <cellStyle name="tableau | coin superieur gauche 6 4" xfId="18222" xr:uid="{9B4C8E28-7A16-4E28-A857-77BD53FFC9A8}"/>
    <cellStyle name="tableau | coin superieur gauche 7" xfId="18223" xr:uid="{531833A1-4AAC-4E92-9F37-0E536998B0A7}"/>
    <cellStyle name="tableau | coin superieur gauche 7 2" xfId="18224" xr:uid="{6B7AEF96-26BB-4734-A5EF-458CE58F98DC}"/>
    <cellStyle name="tableau | coin superieur gauche 8" xfId="18225" xr:uid="{4955F551-F632-4E8E-87A0-5FB0B7ED37AC}"/>
    <cellStyle name="tableau | coin superieur gauche 8 2" xfId="18226" xr:uid="{2D85FABE-99B9-4E47-B23E-F3530D5B19C6}"/>
    <cellStyle name="tableau | coin superieur gauche 9" xfId="18227" xr:uid="{AEE1B935-88FA-4CCB-ADAC-86C2480135E2}"/>
    <cellStyle name="tableau | coin superieur gauche 9 2" xfId="18228" xr:uid="{7173D34A-1DB2-4B2B-86AD-C0A5EA9CC01A}"/>
    <cellStyle name="tableau | entete-colonne | series" xfId="3318" xr:uid="{B9BBF3C7-6C6D-479D-BC36-F29E40FA41CD}"/>
    <cellStyle name="tableau | entete-colonne | series 10" xfId="18230" xr:uid="{CD9DE557-6DDF-4C2B-B3A3-19BF57D653BF}"/>
    <cellStyle name="tableau | entete-colonne | series 11" xfId="18231" xr:uid="{0DE4E468-FE6A-4207-9F89-DF633B861D56}"/>
    <cellStyle name="tableau | entete-colonne | series 12" xfId="18229" xr:uid="{2606A6B9-C64A-4BFC-91A4-9DE1C76D95CC}"/>
    <cellStyle name="tableau | entete-colonne | series 2" xfId="18232" xr:uid="{150CE03C-60FD-4A70-88B7-75C1ABB70C67}"/>
    <cellStyle name="tableau | entete-colonne | series 2 2" xfId="18233" xr:uid="{F38C36FA-992A-4B94-987E-7B02C5FEFE1B}"/>
    <cellStyle name="tableau | entete-colonne | series 2 2 2" xfId="18234" xr:uid="{5B281EA7-91F9-48B2-ABF2-692341787A2E}"/>
    <cellStyle name="tableau | entete-colonne | series 2 3" xfId="18235" xr:uid="{D18349CC-5C91-4087-B0FF-9E76C6D073B9}"/>
    <cellStyle name="tableau | entete-colonne | series 2 3 2" xfId="18236" xr:uid="{2EC01A1B-1E88-4BAD-8F36-4E04E4D5BFA7}"/>
    <cellStyle name="tableau | entete-colonne | series 2 4" xfId="18237" xr:uid="{8B7A3D5A-4946-45BC-A6C6-815A74FCE06A}"/>
    <cellStyle name="tableau | entete-colonne | series 2 5" xfId="18238" xr:uid="{7AE0EB85-8117-40EF-9551-AAD94D47B379}"/>
    <cellStyle name="tableau | entete-colonne | series 3" xfId="18239" xr:uid="{63F84268-BD62-4449-9044-3733122C0791}"/>
    <cellStyle name="tableau | entete-colonne | series 3 2" xfId="18240" xr:uid="{9539EA73-4143-4BFB-8694-9CB98C093B75}"/>
    <cellStyle name="tableau | entete-colonne | series 3 2 2" xfId="18241" xr:uid="{8D4D8AED-FA55-4CA7-B20E-CDA89A771A67}"/>
    <cellStyle name="tableau | entete-colonne | series 3 3" xfId="18242" xr:uid="{11E4871F-DDEF-4985-A718-389FB35AD18E}"/>
    <cellStyle name="tableau | entete-colonne | series 3 3 2" xfId="18243" xr:uid="{94682334-3D9A-4D6E-976A-429E6E0DFD2F}"/>
    <cellStyle name="tableau | entete-colonne | series 3 4" xfId="18244" xr:uid="{2E55EA04-CAF0-460B-BCDE-ABA7231B1723}"/>
    <cellStyle name="tableau | entete-colonne | series 4" xfId="18245" xr:uid="{04978BD4-047C-482A-8F54-566D5FE001C5}"/>
    <cellStyle name="tableau | entete-colonne | series 4 2" xfId="18246" xr:uid="{1AA329F3-9395-4513-87FB-337882C26C1A}"/>
    <cellStyle name="tableau | entete-colonne | series 4 2 2" xfId="18247" xr:uid="{1B6164C7-A900-4CD3-96B3-54A7F17EFAE1}"/>
    <cellStyle name="tableau | entete-colonne | series 4 3" xfId="18248" xr:uid="{BCAC3615-FDAB-4991-86BB-2705C65EACBE}"/>
    <cellStyle name="tableau | entete-colonne | series 4 3 2" xfId="18249" xr:uid="{33E85B31-E25E-4AA1-9B83-45F597EA9C98}"/>
    <cellStyle name="tableau | entete-colonne | series 4 4" xfId="18250" xr:uid="{ACA65C20-4E5C-4E7B-A25E-27AE6C61B91D}"/>
    <cellStyle name="tableau | entete-colonne | series 5" xfId="18251" xr:uid="{A574741A-5EA6-4EEB-A6F1-3FE00A845C80}"/>
    <cellStyle name="tableau | entete-colonne | series 5 2" xfId="18252" xr:uid="{7932BEA2-AF9A-485B-A3B3-8B962C9371D7}"/>
    <cellStyle name="tableau | entete-colonne | series 5 2 2" xfId="18253" xr:uid="{B0AB3EAA-7884-4F65-8316-7E4DC17BDEE1}"/>
    <cellStyle name="tableau | entete-colonne | series 5 3" xfId="18254" xr:uid="{8F3AE03F-68E7-4FFB-AC41-EB0CDA8DC7FF}"/>
    <cellStyle name="tableau | entete-colonne | series 5 3 2" xfId="18255" xr:uid="{B0EBCE13-4175-4DCD-976F-7029D73DB38D}"/>
    <cellStyle name="tableau | entete-colonne | series 5 4" xfId="18256" xr:uid="{5FE39B59-0528-42F3-AC4F-8571C83A9AB2}"/>
    <cellStyle name="tableau | entete-colonne | series 5 4 2" xfId="18257" xr:uid="{8D0F5B3B-4834-4D28-ACA2-7E001EF75E63}"/>
    <cellStyle name="tableau | entete-colonne | series 5 5" xfId="18258" xr:uid="{DF30DA0B-B94A-4AF7-8EE7-F8F3D46BA1E9}"/>
    <cellStyle name="tableau | entete-colonne | series 6" xfId="18259" xr:uid="{B8040CAD-6819-402C-9E98-41C3E59E9FC8}"/>
    <cellStyle name="tableau | entete-colonne | series 6 2" xfId="18260" xr:uid="{0559ED41-304B-4F84-A842-4410F93AA5C2}"/>
    <cellStyle name="tableau | entete-colonne | series 6 2 2" xfId="18261" xr:uid="{7E1BF10D-ECAB-43E1-9CF1-E002D9061AFA}"/>
    <cellStyle name="tableau | entete-colonne | series 6 3" xfId="18262" xr:uid="{AD68BD54-4EAF-4672-88C7-7EA6234178A7}"/>
    <cellStyle name="tableau | entete-colonne | series 6 3 2" xfId="18263" xr:uid="{500957BF-287E-44BE-9883-7BA7F5A62086}"/>
    <cellStyle name="tableau | entete-colonne | series 6 4" xfId="18264" xr:uid="{CD81D7B6-F2DD-4C40-8A14-84825F0D9235}"/>
    <cellStyle name="tableau | entete-colonne | series 7" xfId="18265" xr:uid="{20B212AD-D6B4-4627-ABDD-0B976BED33AE}"/>
    <cellStyle name="tableau | entete-colonne | series 7 2" xfId="18266" xr:uid="{D74EB290-3031-4B12-8D17-523F3E00BADB}"/>
    <cellStyle name="tableau | entete-colonne | series 8" xfId="18267" xr:uid="{3163FF3E-F98E-43BD-B133-ED352D28703B}"/>
    <cellStyle name="tableau | entete-colonne | series 8 2" xfId="18268" xr:uid="{1140ED8F-4407-40BC-8BC7-E5E709C988FF}"/>
    <cellStyle name="tableau | entete-colonne | series 9" xfId="18269" xr:uid="{57201600-B841-4AE6-AD3A-2140F4A9E1E7}"/>
    <cellStyle name="tableau | entete-colonne | series 9 2" xfId="18270" xr:uid="{436E3630-D410-4EB8-B613-F87FB3709BBF}"/>
    <cellStyle name="tableau | entete-ligne | normal" xfId="3319" xr:uid="{34E85471-6D68-4CF0-B24A-C7CE2F912405}"/>
    <cellStyle name="tableau | entete-ligne | normal 10" xfId="18272" xr:uid="{33369CA3-293F-47E9-80D8-CC4F2E85CB69}"/>
    <cellStyle name="tableau | entete-ligne | normal 11" xfId="18273" xr:uid="{6C84FC17-10A1-47B5-AF2B-CD9D00F428A1}"/>
    <cellStyle name="tableau | entete-ligne | normal 12" xfId="18271" xr:uid="{61463C2C-60CD-41DD-8D83-0404A67A81A6}"/>
    <cellStyle name="tableau | entete-ligne | normal 2" xfId="18274" xr:uid="{5FA22ABB-AEA0-47A8-A0DE-54234DC1E9CF}"/>
    <cellStyle name="tableau | entete-ligne | normal 2 2" xfId="18275" xr:uid="{67B5375A-AF6F-478B-AA29-580445AD8AC6}"/>
    <cellStyle name="tableau | entete-ligne | normal 2 2 2" xfId="18276" xr:uid="{4E562F63-1900-4985-90CB-FE5BA430B57B}"/>
    <cellStyle name="tableau | entete-ligne | normal 2 3" xfId="18277" xr:uid="{FDD97998-6B60-4C8B-BE79-65CE42CCAC41}"/>
    <cellStyle name="tableau | entete-ligne | normal 2 3 2" xfId="18278" xr:uid="{0AD2C346-DEB6-4778-8A44-297E0E84741A}"/>
    <cellStyle name="tableau | entete-ligne | normal 2 4" xfId="18279" xr:uid="{29888C87-46CA-49BA-AF7B-EC06BCC76043}"/>
    <cellStyle name="tableau | entete-ligne | normal 2 5" xfId="18280" xr:uid="{31B2CE03-C2A7-4190-9E62-FC5D6556F8A8}"/>
    <cellStyle name="tableau | entete-ligne | normal 3" xfId="18281" xr:uid="{FA9C4D38-2C63-44CD-A6CE-E8B3A18B5FFC}"/>
    <cellStyle name="tableau | entete-ligne | normal 3 2" xfId="18282" xr:uid="{B7F79C0C-1C72-48C2-97CB-22CF5DBC6F60}"/>
    <cellStyle name="tableau | entete-ligne | normal 3 2 2" xfId="18283" xr:uid="{99D70245-3BFB-4818-838E-ACC0A4A17DB5}"/>
    <cellStyle name="tableau | entete-ligne | normal 3 3" xfId="18284" xr:uid="{0B90F450-6D37-4723-B186-248E8086D9B6}"/>
    <cellStyle name="tableau | entete-ligne | normal 3 3 2" xfId="18285" xr:uid="{967D3077-3773-4910-A49B-E7145CBAFB66}"/>
    <cellStyle name="tableau | entete-ligne | normal 3 4" xfId="18286" xr:uid="{23D4E1F0-ABCE-4E71-B45F-7E947CD84717}"/>
    <cellStyle name="tableau | entete-ligne | normal 4" xfId="18287" xr:uid="{B47053B1-D69E-4B76-B2F6-1F633A7B307D}"/>
    <cellStyle name="tableau | entete-ligne | normal 4 2" xfId="18288" xr:uid="{3AEC24B3-44B5-4038-A775-D0816CDE2730}"/>
    <cellStyle name="tableau | entete-ligne | normal 4 2 2" xfId="18289" xr:uid="{9674578E-BCCC-45CD-B45E-F6434A6BD0F3}"/>
    <cellStyle name="tableau | entete-ligne | normal 4 3" xfId="18290" xr:uid="{27B6D23E-6DFB-4674-AB95-A0778EEB937F}"/>
    <cellStyle name="tableau | entete-ligne | normal 4 3 2" xfId="18291" xr:uid="{13F526E1-6349-48C5-AD6D-7BB3549489F4}"/>
    <cellStyle name="tableau | entete-ligne | normal 4 4" xfId="18292" xr:uid="{2FE17FB3-13FA-4ECF-AA46-DA3693600FA7}"/>
    <cellStyle name="tableau | entete-ligne | normal 5" xfId="18293" xr:uid="{3896172D-AA6A-4710-9A26-E434CCFE258D}"/>
    <cellStyle name="tableau | entete-ligne | normal 5 2" xfId="18294" xr:uid="{092A7A3B-B98B-4D48-BCF6-0A4C327892A1}"/>
    <cellStyle name="tableau | entete-ligne | normal 5 2 2" xfId="18295" xr:uid="{FDBB1792-453F-4B6A-9AAE-843BA5644B2F}"/>
    <cellStyle name="tableau | entete-ligne | normal 5 3" xfId="18296" xr:uid="{A2D8CB2B-604B-4879-A9D3-BADB1A83EFC9}"/>
    <cellStyle name="tableau | entete-ligne | normal 5 3 2" xfId="18297" xr:uid="{F040B7B8-B8A0-4013-8F55-C863B136D615}"/>
    <cellStyle name="tableau | entete-ligne | normal 5 4" xfId="18298" xr:uid="{1761E389-310B-4CD1-B7F9-84B6647BED8C}"/>
    <cellStyle name="tableau | entete-ligne | normal 5 4 2" xfId="18299" xr:uid="{8605CC8F-E0AC-43EF-9E63-E5199C4ACA93}"/>
    <cellStyle name="tableau | entete-ligne | normal 5 5" xfId="18300" xr:uid="{1A1DAAF8-3022-445F-BB84-F7522CC90911}"/>
    <cellStyle name="tableau | entete-ligne | normal 6" xfId="18301" xr:uid="{F6E52706-D9FE-4760-B696-ECCD8E0CA642}"/>
    <cellStyle name="tableau | entete-ligne | normal 6 2" xfId="18302" xr:uid="{1BD013F7-9E1F-4742-BBAC-3174863FE962}"/>
    <cellStyle name="tableau | entete-ligne | normal 6 2 2" xfId="18303" xr:uid="{2FB46CAC-42D2-4E50-A591-3C6F8610D8DF}"/>
    <cellStyle name="tableau | entete-ligne | normal 6 3" xfId="18304" xr:uid="{FE021AB3-266F-4F0F-A10D-2219F792AECB}"/>
    <cellStyle name="tableau | entete-ligne | normal 6 3 2" xfId="18305" xr:uid="{84FCEE3F-5B4E-4FEA-8520-5B60D3D85455}"/>
    <cellStyle name="tableau | entete-ligne | normal 6 4" xfId="18306" xr:uid="{71602631-1C28-4758-BCE5-1BBCB2EAEE78}"/>
    <cellStyle name="tableau | entete-ligne | normal 7" xfId="18307" xr:uid="{D3454D87-3936-44D6-91E8-20732BBFBD14}"/>
    <cellStyle name="tableau | entete-ligne | normal 7 2" xfId="18308" xr:uid="{725B3E25-8482-4A13-A111-78B2E016A1B9}"/>
    <cellStyle name="tableau | entete-ligne | normal 8" xfId="18309" xr:uid="{1E17D7AC-F6D2-40FB-8C53-969BB0D360B7}"/>
    <cellStyle name="tableau | entete-ligne | normal 8 2" xfId="18310" xr:uid="{7AFCEDC8-BB22-4E9F-91A6-BE184FCDAD43}"/>
    <cellStyle name="tableau | entete-ligne | normal 9" xfId="18311" xr:uid="{05D86831-CA9C-4097-B0FB-D78DC6544CDE}"/>
    <cellStyle name="tableau | entete-ligne | normal 9 2" xfId="18312" xr:uid="{E4C35C27-E7E2-48AE-A2C2-837F281EFC38}"/>
    <cellStyle name="tableau | entete-ligne | total" xfId="3320" xr:uid="{D6ABDE40-0486-4394-BFAF-1E89BD63D69C}"/>
    <cellStyle name="tableau | entete-ligne | total 10" xfId="18314" xr:uid="{7B0672D1-CD1F-470B-84D2-55F064AA7895}"/>
    <cellStyle name="tableau | entete-ligne | total 11" xfId="18315" xr:uid="{E32046FD-CF8F-42EF-80F8-226198F54151}"/>
    <cellStyle name="tableau | entete-ligne | total 12" xfId="18313" xr:uid="{8E487E88-CF33-4C98-9DA4-5D3CDC97E65D}"/>
    <cellStyle name="tableau | entete-ligne | total 2" xfId="18316" xr:uid="{5647741B-78DB-4C20-B325-0D048334DE44}"/>
    <cellStyle name="tableau | entete-ligne | total 2 2" xfId="18317" xr:uid="{1BAC9CEF-5E36-44F1-BB4C-BE32C0D05252}"/>
    <cellStyle name="tableau | entete-ligne | total 2 2 2" xfId="18318" xr:uid="{BE0F7CBE-25B0-49ED-8DC2-CBF9F3A18989}"/>
    <cellStyle name="tableau | entete-ligne | total 2 3" xfId="18319" xr:uid="{3BF50B3E-F188-406A-B32B-D324690C0553}"/>
    <cellStyle name="tableau | entete-ligne | total 2 3 2" xfId="18320" xr:uid="{A8EB83A3-0D54-4AB5-AF3C-8D2F9795171D}"/>
    <cellStyle name="tableau | entete-ligne | total 2 4" xfId="18321" xr:uid="{EE0C489E-0275-4F46-BFF2-E937EB544D47}"/>
    <cellStyle name="tableau | entete-ligne | total 2 5" xfId="18322" xr:uid="{3E1012A1-42A4-44D4-B510-D151644A0303}"/>
    <cellStyle name="tableau | entete-ligne | total 3" xfId="18323" xr:uid="{7617BEDA-F5B9-4AF3-819A-ADAF1EDA0255}"/>
    <cellStyle name="tableau | entete-ligne | total 3 2" xfId="18324" xr:uid="{7B3BE92B-8A40-4E75-BD7E-9DDBA51C4FAE}"/>
    <cellStyle name="tableau | entete-ligne | total 3 2 2" xfId="18325" xr:uid="{35E550E5-1C36-4F3D-87E8-D6CB780B96FE}"/>
    <cellStyle name="tableau | entete-ligne | total 3 3" xfId="18326" xr:uid="{27A2C7E4-8EF9-4F94-B735-0249EB9A1FEB}"/>
    <cellStyle name="tableau | entete-ligne | total 3 3 2" xfId="18327" xr:uid="{033C9B2D-8F17-4398-8EB2-475295D3CA5D}"/>
    <cellStyle name="tableau | entete-ligne | total 3 4" xfId="18328" xr:uid="{3C78FC72-70BB-4A94-A5AB-7313257FA2C0}"/>
    <cellStyle name="tableau | entete-ligne | total 4" xfId="18329" xr:uid="{95160BCE-FBC2-4FFB-A0A4-EF43F9CAFA5E}"/>
    <cellStyle name="tableau | entete-ligne | total 4 2" xfId="18330" xr:uid="{6A9E73D9-504B-426F-ACD2-B8097A243CD7}"/>
    <cellStyle name="tableau | entete-ligne | total 4 2 2" xfId="18331" xr:uid="{FC3A7826-D541-4F3A-84B1-97296A52940B}"/>
    <cellStyle name="tableau | entete-ligne | total 4 3" xfId="18332" xr:uid="{EF5B3784-19C1-4FAB-98F1-66121537421B}"/>
    <cellStyle name="tableau | entete-ligne | total 4 3 2" xfId="18333" xr:uid="{2899BF9A-EA83-473F-AE28-06B402614D8C}"/>
    <cellStyle name="tableau | entete-ligne | total 4 4" xfId="18334" xr:uid="{C5B01DE8-E759-4862-8ADE-E5761797C9FF}"/>
    <cellStyle name="tableau | entete-ligne | total 5" xfId="18335" xr:uid="{93846818-AF48-44D4-9FC1-32EE295FF9C7}"/>
    <cellStyle name="tableau | entete-ligne | total 5 2" xfId="18336" xr:uid="{727ECF99-5FD8-4F8E-84A0-2A6F6976C6E2}"/>
    <cellStyle name="tableau | entete-ligne | total 5 2 2" xfId="18337" xr:uid="{AC412E9C-3C08-4882-94FB-A6291F7020A8}"/>
    <cellStyle name="tableau | entete-ligne | total 5 3" xfId="18338" xr:uid="{8AF13E67-1E2F-4B1A-ACF9-E74CD6DA6FEF}"/>
    <cellStyle name="tableau | entete-ligne | total 5 3 2" xfId="18339" xr:uid="{36D42975-612B-4F9C-B5B4-3C3EF6ADBBE5}"/>
    <cellStyle name="tableau | entete-ligne | total 5 4" xfId="18340" xr:uid="{7F46BC2D-5E04-4F7C-83B2-D27714D8B07C}"/>
    <cellStyle name="tableau | entete-ligne | total 5 4 2" xfId="18341" xr:uid="{C53F54BB-5D97-4E1C-825D-E9C67F680A28}"/>
    <cellStyle name="tableau | entete-ligne | total 5 5" xfId="18342" xr:uid="{13814A10-EA0E-470E-AD6F-0FDCE9E8C33C}"/>
    <cellStyle name="tableau | entete-ligne | total 6" xfId="18343" xr:uid="{8C3E95B8-F9B9-4EE7-93D1-CC4FF3618A6F}"/>
    <cellStyle name="tableau | entete-ligne | total 6 2" xfId="18344" xr:uid="{DDEEA583-3355-45CC-A915-BCB92922F870}"/>
    <cellStyle name="tableau | entete-ligne | total 6 2 2" xfId="18345" xr:uid="{D2BD0EAE-C11A-44A3-88E1-F4539C89EE92}"/>
    <cellStyle name="tableau | entete-ligne | total 6 3" xfId="18346" xr:uid="{A0126EDF-C4BA-4FA9-8C09-D0D9C18A24DE}"/>
    <cellStyle name="tableau | entete-ligne | total 6 3 2" xfId="18347" xr:uid="{E9D2B021-E42C-42BF-8540-B4F556C9300D}"/>
    <cellStyle name="tableau | entete-ligne | total 6 4" xfId="18348" xr:uid="{51FDF5FF-ADBA-4A2B-ABE8-35B1B0AE0A25}"/>
    <cellStyle name="tableau | entete-ligne | total 7" xfId="18349" xr:uid="{7DAF8DB2-EDAA-421C-8417-2693C23A80AD}"/>
    <cellStyle name="tableau | entete-ligne | total 7 2" xfId="18350" xr:uid="{23C8C110-1FED-4F0A-ACB3-C6C8965C1ACE}"/>
    <cellStyle name="tableau | entete-ligne | total 8" xfId="18351" xr:uid="{114B5B1A-A344-4C26-BD01-A5A086A76B05}"/>
    <cellStyle name="tableau | entete-ligne | total 8 2" xfId="18352" xr:uid="{C3D1D61E-8B7A-430B-9F66-EE20C373B949}"/>
    <cellStyle name="tableau | entete-ligne | total 9" xfId="18353" xr:uid="{599FB10D-2C43-4B61-B0F4-32394E111E3D}"/>
    <cellStyle name="tableau | entete-ligne | total 9 2" xfId="18354" xr:uid="{EAB65DC7-82B2-4918-A7CA-8BE6B190AB29}"/>
    <cellStyle name="tableau | ligne-titre | niveau1" xfId="3321" xr:uid="{F9FA1170-10BE-49BB-9A56-D2AEF38E2336}"/>
    <cellStyle name="tableau | ligne-titre | niveau1 10" xfId="18356" xr:uid="{86E11AF9-E5E8-4FA5-AD25-02AFE4DA7736}"/>
    <cellStyle name="tableau | ligne-titre | niveau1 11" xfId="18357" xr:uid="{96E93ACC-60F8-41FD-AFBD-EC25E95325E0}"/>
    <cellStyle name="tableau | ligne-titre | niveau1 12" xfId="18355" xr:uid="{DC7D95D4-2B6E-4C5C-8807-70CB96A35A11}"/>
    <cellStyle name="tableau | ligne-titre | niveau1 2" xfId="18358" xr:uid="{337E0C77-C568-40AD-9331-52E19B92CF2C}"/>
    <cellStyle name="tableau | ligne-titre | niveau1 2 2" xfId="18359" xr:uid="{F61BC8F9-B8BD-4B22-8CB2-099A8BEE3A09}"/>
    <cellStyle name="tableau | ligne-titre | niveau1 2 2 2" xfId="18360" xr:uid="{5E93B525-EDDF-4E90-BBC1-D1A46A6818D6}"/>
    <cellStyle name="tableau | ligne-titre | niveau1 2 3" xfId="18361" xr:uid="{A27AA13E-2113-46CB-9224-5BC20731CB34}"/>
    <cellStyle name="tableau | ligne-titre | niveau1 2 3 2" xfId="18362" xr:uid="{019E9E6C-633A-48EA-8F5C-B4099A011D2C}"/>
    <cellStyle name="tableau | ligne-titre | niveau1 2 4" xfId="18363" xr:uid="{F243B758-83AF-4FAF-B4C8-55C3D15F3EA6}"/>
    <cellStyle name="tableau | ligne-titre | niveau1 2 5" xfId="18364" xr:uid="{EE516D9D-AB77-46DA-B526-BA20B57E0D58}"/>
    <cellStyle name="tableau | ligne-titre | niveau1 3" xfId="18365" xr:uid="{08A1416F-23AA-489C-8E84-52F8FA08E125}"/>
    <cellStyle name="tableau | ligne-titre | niveau1 3 2" xfId="18366" xr:uid="{6A7989CB-8A0C-47A3-B3C3-D45C7897EA64}"/>
    <cellStyle name="tableau | ligne-titre | niveau1 3 2 2" xfId="18367" xr:uid="{46E749E4-150B-40CF-9A4A-83392FE527D4}"/>
    <cellStyle name="tableau | ligne-titre | niveau1 3 3" xfId="18368" xr:uid="{E7F1BE85-F824-4743-84A6-8C268128AD79}"/>
    <cellStyle name="tableau | ligne-titre | niveau1 3 3 2" xfId="18369" xr:uid="{C805D8A2-2E92-4335-A794-B585B15223ED}"/>
    <cellStyle name="tableau | ligne-titre | niveau1 3 4" xfId="18370" xr:uid="{144B980D-6A07-4E94-9C52-F2260FCF1A72}"/>
    <cellStyle name="tableau | ligne-titre | niveau1 4" xfId="18371" xr:uid="{F905D8DF-BC60-49C3-A7F3-FD6C6A886EA8}"/>
    <cellStyle name="tableau | ligne-titre | niveau1 4 2" xfId="18372" xr:uid="{0BD25A7B-355F-48CF-ABC0-2AAFCBC6E319}"/>
    <cellStyle name="tableau | ligne-titre | niveau1 4 2 2" xfId="18373" xr:uid="{50878EE3-61DE-43C4-BF79-0977DE49E819}"/>
    <cellStyle name="tableau | ligne-titre | niveau1 4 3" xfId="18374" xr:uid="{1EFACC8E-54F3-48CE-9A00-7B490B0B7F8A}"/>
    <cellStyle name="tableau | ligne-titre | niveau1 4 3 2" xfId="18375" xr:uid="{A2DDD996-4313-4D3B-8D9A-C67290FF49F9}"/>
    <cellStyle name="tableau | ligne-titre | niveau1 4 4" xfId="18376" xr:uid="{1EA5FEC7-0B8E-49D3-87DD-F1E09E1DF0BF}"/>
    <cellStyle name="tableau | ligne-titre | niveau1 5" xfId="18377" xr:uid="{15D4DA74-3EE3-4C9F-9996-0E6886619C4D}"/>
    <cellStyle name="tableau | ligne-titre | niveau1 5 2" xfId="18378" xr:uid="{305A4DC4-E14D-4082-AC74-9EFE6B7100F3}"/>
    <cellStyle name="tableau | ligne-titre | niveau1 5 2 2" xfId="18379" xr:uid="{DB230D68-3C4E-4A1E-A629-B2BD2D8FA7E0}"/>
    <cellStyle name="tableau | ligne-titre | niveau1 5 3" xfId="18380" xr:uid="{C96134B2-CAD3-4DE7-9E5D-707B3A0A9195}"/>
    <cellStyle name="tableau | ligne-titre | niveau1 5 3 2" xfId="18381" xr:uid="{BB9D238D-490A-444F-A337-7154C5331449}"/>
    <cellStyle name="tableau | ligne-titre | niveau1 5 4" xfId="18382" xr:uid="{8A387806-C97E-4B57-B7EE-926D79AE6A83}"/>
    <cellStyle name="tableau | ligne-titre | niveau1 5 4 2" xfId="18383" xr:uid="{3309C805-AF64-4A2B-9698-C83DC0099115}"/>
    <cellStyle name="tableau | ligne-titre | niveau1 5 5" xfId="18384" xr:uid="{5FC89CE2-BCE7-4FA6-989C-E234ADBFE9F9}"/>
    <cellStyle name="tableau | ligne-titre | niveau1 6" xfId="18385" xr:uid="{5C6ADCE8-BA40-49EF-9907-6F71FB2BFE35}"/>
    <cellStyle name="tableau | ligne-titre | niveau1 6 2" xfId="18386" xr:uid="{906D0CA0-8FAD-4BB0-B4F1-D6E0D8B9CC82}"/>
    <cellStyle name="tableau | ligne-titre | niveau1 6 2 2" xfId="18387" xr:uid="{E40DADE2-019F-4A32-B945-A90B953ED1D4}"/>
    <cellStyle name="tableau | ligne-titre | niveau1 6 3" xfId="18388" xr:uid="{C7B33296-FABE-4AE3-A9FB-754BA4A8F578}"/>
    <cellStyle name="tableau | ligne-titre | niveau1 6 3 2" xfId="18389" xr:uid="{5699F48C-0FD9-4945-9F13-F5FFC88AB318}"/>
    <cellStyle name="tableau | ligne-titre | niveau1 6 4" xfId="18390" xr:uid="{3DA7EDB9-C4AA-4F00-934E-2A614963C05C}"/>
    <cellStyle name="tableau | ligne-titre | niveau1 7" xfId="18391" xr:uid="{3574AB8F-E9EE-4BD7-BE43-054061887B17}"/>
    <cellStyle name="tableau | ligne-titre | niveau1 7 2" xfId="18392" xr:uid="{ED8D05E2-A266-41D4-8AFD-81737CFB68AD}"/>
    <cellStyle name="tableau | ligne-titre | niveau1 8" xfId="18393" xr:uid="{BC02AD70-E82E-4636-A1CA-2724C652B052}"/>
    <cellStyle name="tableau | ligne-titre | niveau1 8 2" xfId="18394" xr:uid="{AAD5D6D7-F39D-4426-8BBD-5D3D1E2BF2B8}"/>
    <cellStyle name="tableau | ligne-titre | niveau1 9" xfId="18395" xr:uid="{204B28BF-35B9-4A88-A1CB-2A6AE286EB63}"/>
    <cellStyle name="tableau | ligne-titre | niveau1 9 2" xfId="18396" xr:uid="{52E46275-C206-40F6-806C-6D9CF495B1A4}"/>
    <cellStyle name="tableau | ligne-titre | niveau2" xfId="3322" xr:uid="{4B609C05-F4DD-43CE-A2F2-89DEDADD7C22}"/>
    <cellStyle name="tableau | ligne-titre | niveau2 10" xfId="18398" xr:uid="{CCF5201A-D213-4764-8F17-53DD65637F9C}"/>
    <cellStyle name="tableau | ligne-titre | niveau2 11" xfId="18399" xr:uid="{15DB6169-9FA8-4F2F-B9F2-F603339F8BD0}"/>
    <cellStyle name="tableau | ligne-titre | niveau2 12" xfId="18397" xr:uid="{92FE661B-805A-488B-8EF6-B0E3F8D0A250}"/>
    <cellStyle name="tableau | ligne-titre | niveau2 2" xfId="18400" xr:uid="{97BC056A-4441-48E0-BC4C-D8E379066496}"/>
    <cellStyle name="tableau | ligne-titre | niveau2 2 2" xfId="18401" xr:uid="{FC9377D3-8196-4A62-B3BF-60AB31A76DC4}"/>
    <cellStyle name="tableau | ligne-titre | niveau2 2 2 2" xfId="18402" xr:uid="{7AC20042-0FC6-4EDA-B2D0-3E7C6C5B7342}"/>
    <cellStyle name="tableau | ligne-titre | niveau2 2 3" xfId="18403" xr:uid="{91CE65B5-C68E-46F7-9723-152929FFD38C}"/>
    <cellStyle name="tableau | ligne-titre | niveau2 2 3 2" xfId="18404" xr:uid="{FEA79336-31E9-4082-A388-932291431DD4}"/>
    <cellStyle name="tableau | ligne-titre | niveau2 2 4" xfId="18405" xr:uid="{897CD6D8-9331-43EF-A223-261AF0CC7A46}"/>
    <cellStyle name="tableau | ligne-titre | niveau2 2 5" xfId="18406" xr:uid="{7E5192AD-ADE2-416E-AF4D-E5D7EFAFF82D}"/>
    <cellStyle name="tableau | ligne-titre | niveau2 3" xfId="18407" xr:uid="{DB5CD3F8-2C38-497A-9196-AC37AA7896E0}"/>
    <cellStyle name="tableau | ligne-titre | niveau2 3 2" xfId="18408" xr:uid="{03A4B101-EA66-452D-8A62-0457CE6158EE}"/>
    <cellStyle name="tableau | ligne-titre | niveau2 3 2 2" xfId="18409" xr:uid="{58812A03-50E6-411C-BFCF-8F7223B028D4}"/>
    <cellStyle name="tableau | ligne-titre | niveau2 3 3" xfId="18410" xr:uid="{ED1813DF-F131-49C1-B576-C21DE4224CB0}"/>
    <cellStyle name="tableau | ligne-titre | niveau2 3 3 2" xfId="18411" xr:uid="{5E8F2DC8-97F5-4935-9EFC-A3C8CA6EA620}"/>
    <cellStyle name="tableau | ligne-titre | niveau2 3 4" xfId="18412" xr:uid="{B44BA6D3-D077-40CF-A001-08666726E699}"/>
    <cellStyle name="tableau | ligne-titre | niveau2 4" xfId="18413" xr:uid="{DCDE0594-2151-485E-B0F7-B0859285DA0A}"/>
    <cellStyle name="tableau | ligne-titre | niveau2 4 2" xfId="18414" xr:uid="{10A794AF-E885-4DA7-8733-05E409FF0F3A}"/>
    <cellStyle name="tableau | ligne-titre | niveau2 4 2 2" xfId="18415" xr:uid="{10332508-531C-46D1-9AB9-2E57C82ED495}"/>
    <cellStyle name="tableau | ligne-titre | niveau2 4 3" xfId="18416" xr:uid="{0703B4C3-564E-4D56-92ED-332FF57636FA}"/>
    <cellStyle name="tableau | ligne-titre | niveau2 4 3 2" xfId="18417" xr:uid="{E7D49796-5E3F-4F49-AE74-6A4A14067789}"/>
    <cellStyle name="tableau | ligne-titre | niveau2 4 4" xfId="18418" xr:uid="{7F0CE2A2-4304-4761-A997-B98BDC371E92}"/>
    <cellStyle name="tableau | ligne-titre | niveau2 5" xfId="18419" xr:uid="{ED64E0E6-6629-456A-9C40-2808D7414F07}"/>
    <cellStyle name="tableau | ligne-titre | niveau2 5 2" xfId="18420" xr:uid="{6F3AD210-55A7-4F6A-B64B-2DB65E7B56FD}"/>
    <cellStyle name="tableau | ligne-titre | niveau2 5 2 2" xfId="18421" xr:uid="{087E01C9-B66D-45E7-92BC-9DEE2F33787C}"/>
    <cellStyle name="tableau | ligne-titre | niveau2 5 3" xfId="18422" xr:uid="{8C591F8B-E800-48F6-AE61-EB907BF1C073}"/>
    <cellStyle name="tableau | ligne-titre | niveau2 5 3 2" xfId="18423" xr:uid="{091915B3-5E32-4257-80CD-CBC81843163E}"/>
    <cellStyle name="tableau | ligne-titre | niveau2 5 4" xfId="18424" xr:uid="{2408B8D7-0B30-4F46-AAF6-F00116D00CAE}"/>
    <cellStyle name="tableau | ligne-titre | niveau2 5 4 2" xfId="18425" xr:uid="{F4F4A85A-046E-421C-A9B5-56C8972E3345}"/>
    <cellStyle name="tableau | ligne-titre | niveau2 5 5" xfId="18426" xr:uid="{42EFD02C-361A-468C-B223-C4DDBC473AAA}"/>
    <cellStyle name="tableau | ligne-titre | niveau2 6" xfId="18427" xr:uid="{88D32F23-E942-4D04-BFC9-3B7E68DAD6BA}"/>
    <cellStyle name="tableau | ligne-titre | niveau2 6 2" xfId="18428" xr:uid="{29EDA7E1-6B71-4CC6-B747-7DDA4B2D2947}"/>
    <cellStyle name="tableau | ligne-titre | niveau2 6 2 2" xfId="18429" xr:uid="{71C6772B-C213-45B0-A12D-AC64A46792C0}"/>
    <cellStyle name="tableau | ligne-titre | niveau2 6 3" xfId="18430" xr:uid="{B45449AF-0CBB-4D17-8B06-E6F7F6A573D9}"/>
    <cellStyle name="tableau | ligne-titre | niveau2 6 3 2" xfId="18431" xr:uid="{039ADE64-054B-4F62-A0EC-1D40F523F020}"/>
    <cellStyle name="tableau | ligne-titre | niveau2 6 4" xfId="18432" xr:uid="{E48FEB87-E385-4BFC-B110-2B97C6C41C04}"/>
    <cellStyle name="tableau | ligne-titre | niveau2 7" xfId="18433" xr:uid="{88157549-FDD4-4504-A2CB-FFDDED79740B}"/>
    <cellStyle name="tableau | ligne-titre | niveau2 7 2" xfId="18434" xr:uid="{A56753B3-6FC2-4895-931D-AFD0B88572D6}"/>
    <cellStyle name="tableau | ligne-titre | niveau2 8" xfId="18435" xr:uid="{FF54957F-16CC-4425-A3D1-64E87D32CBDC}"/>
    <cellStyle name="tableau | ligne-titre | niveau2 8 2" xfId="18436" xr:uid="{8540C330-9099-4E38-A8C0-71DDF4B5D3E2}"/>
    <cellStyle name="tableau | ligne-titre | niveau2 9" xfId="18437" xr:uid="{4E4A3B9D-6DAC-41C2-B550-87950FE7D443}"/>
    <cellStyle name="tableau | ligne-titre | niveau2 9 2" xfId="18438" xr:uid="{086D1277-69EF-43FA-A75B-5A76F5F75BFD}"/>
    <cellStyle name="Tekst objaśnienia" xfId="2716" xr:uid="{72D6A1EA-276B-4FFA-9891-41D357912CB2}"/>
    <cellStyle name="Tekst objaśnienia 10" xfId="1531" xr:uid="{00000000-0005-0000-0000-0000FF050000}"/>
    <cellStyle name="Tekst objaśnienia 10 2" xfId="1532" xr:uid="{00000000-0005-0000-0000-000000060000}"/>
    <cellStyle name="Tekst objaśnienia 10 3" xfId="1533" xr:uid="{00000000-0005-0000-0000-000001060000}"/>
    <cellStyle name="Tekst objaśnienia 10_COM_BND" xfId="2717" xr:uid="{BF1A89DA-E4E4-4F6E-850F-6A51BA6928F0}"/>
    <cellStyle name="Tekst objaśnienia 11" xfId="1534" xr:uid="{00000000-0005-0000-0000-000002060000}"/>
    <cellStyle name="Tekst objaśnienia 11 2" xfId="2719" xr:uid="{6F7FB7FA-260B-4DF5-8AB1-3447F2E74BE1}"/>
    <cellStyle name="Tekst objaśnienia 11 3" xfId="2720" xr:uid="{EC59ABA1-F48E-4357-94BC-75C1F9FB3CF6}"/>
    <cellStyle name="Tekst objaśnienia 11 4" xfId="2718" xr:uid="{46383A3E-3C6C-4178-9BB6-DEBDDAABA10A}"/>
    <cellStyle name="Tekst objaśnienia 12" xfId="1535" xr:uid="{00000000-0005-0000-0000-000003060000}"/>
    <cellStyle name="Tekst objaśnienia 13" xfId="1536" xr:uid="{00000000-0005-0000-0000-000004060000}"/>
    <cellStyle name="Tekst objaśnienia 14" xfId="1537" xr:uid="{00000000-0005-0000-0000-000005060000}"/>
    <cellStyle name="Tekst objaśnienia 15" xfId="1538" xr:uid="{00000000-0005-0000-0000-000006060000}"/>
    <cellStyle name="Tekst objaśnienia 15 2" xfId="3091" xr:uid="{725CAB21-4159-46FA-AEDD-E163FDB8DBC3}"/>
    <cellStyle name="Tekst objaśnienia 15 3" xfId="3090" xr:uid="{F699E1AE-FCFB-4C46-B942-9827CA0732F9}"/>
    <cellStyle name="Tekst objaśnienia 15 4" xfId="2721" xr:uid="{AFC6AA62-9283-4148-B81F-DEF3AAE34F94}"/>
    <cellStyle name="Tekst objaśnienia 16" xfId="1539" xr:uid="{00000000-0005-0000-0000-000007060000}"/>
    <cellStyle name="Tekst objaśnienia 17" xfId="1540" xr:uid="{00000000-0005-0000-0000-000008060000}"/>
    <cellStyle name="Tekst objaśnienia 18" xfId="1541" xr:uid="{00000000-0005-0000-0000-000009060000}"/>
    <cellStyle name="Tekst objaśnienia 19" xfId="1542" xr:uid="{00000000-0005-0000-0000-00000A060000}"/>
    <cellStyle name="Tekst objaśnienia 2" xfId="1543" xr:uid="{00000000-0005-0000-0000-00000B060000}"/>
    <cellStyle name="Tekst objaśnienia 20" xfId="1544" xr:uid="{00000000-0005-0000-0000-00000C060000}"/>
    <cellStyle name="Tekst objaśnienia 3" xfId="1545" xr:uid="{00000000-0005-0000-0000-00000D060000}"/>
    <cellStyle name="Tekst objaśnienia 4" xfId="1546" xr:uid="{00000000-0005-0000-0000-00000E060000}"/>
    <cellStyle name="Tekst objaśnienia 5" xfId="1547" xr:uid="{00000000-0005-0000-0000-00000F060000}"/>
    <cellStyle name="Tekst objaśnienia 6" xfId="1548" xr:uid="{00000000-0005-0000-0000-000010060000}"/>
    <cellStyle name="Tekst objaśnienia 7" xfId="1549" xr:uid="{00000000-0005-0000-0000-000011060000}"/>
    <cellStyle name="Tekst objaśnienia 8" xfId="1550" xr:uid="{00000000-0005-0000-0000-000012060000}"/>
    <cellStyle name="Tekst objaśnienia 9" xfId="1551" xr:uid="{00000000-0005-0000-0000-000013060000}"/>
    <cellStyle name="Tekst objaśnienia 9 2" xfId="1552" xr:uid="{00000000-0005-0000-0000-000014060000}"/>
    <cellStyle name="Tekst objaśnienia 9 3" xfId="1553" xr:uid="{00000000-0005-0000-0000-000015060000}"/>
    <cellStyle name="Tekst objaśnienia 9_COM_BND" xfId="2722" xr:uid="{CB588B74-ECEB-49B7-A671-30D83F350F08}"/>
    <cellStyle name="Tekst objaśnienia_D_HEAT" xfId="2723" xr:uid="{924B4A8C-EE61-4F58-B87A-9C607956C7B2}"/>
    <cellStyle name="Tekst ostrzeżenia" xfId="2724" xr:uid="{96E5FFF2-A5CF-4818-9A09-72D9F06B7459}"/>
    <cellStyle name="Tekst ostrzeżenia 10" xfId="1554" xr:uid="{00000000-0005-0000-0000-000016060000}"/>
    <cellStyle name="Tekst ostrzeżenia 10 2" xfId="1555" xr:uid="{00000000-0005-0000-0000-000017060000}"/>
    <cellStyle name="Tekst ostrzeżenia 10 3" xfId="1556" xr:uid="{00000000-0005-0000-0000-000018060000}"/>
    <cellStyle name="Tekst ostrzeżenia 10_COM_BND" xfId="2725" xr:uid="{A2113C5E-11ED-4286-A51D-1518EDC38FC1}"/>
    <cellStyle name="Tekst ostrzeżenia 11" xfId="1557" xr:uid="{00000000-0005-0000-0000-000019060000}"/>
    <cellStyle name="Tekst ostrzeżenia 11 2" xfId="2727" xr:uid="{0929131E-B5FD-48E5-8DD7-680219D1FF55}"/>
    <cellStyle name="Tekst ostrzeżenia 11 3" xfId="2728" xr:uid="{FF68C6A0-3CD6-452F-A77A-8BD813E1187E}"/>
    <cellStyle name="Tekst ostrzeżenia 11 4" xfId="2726" xr:uid="{821C88F6-7FB5-409F-93E9-3B99BAE4C29D}"/>
    <cellStyle name="Tekst ostrzeżenia 12" xfId="1558" xr:uid="{00000000-0005-0000-0000-00001A060000}"/>
    <cellStyle name="Tekst ostrzeżenia 13" xfId="1559" xr:uid="{00000000-0005-0000-0000-00001B060000}"/>
    <cellStyle name="Tekst ostrzeżenia 14" xfId="1560" xr:uid="{00000000-0005-0000-0000-00001C060000}"/>
    <cellStyle name="Tekst ostrzeżenia 15" xfId="1561" xr:uid="{00000000-0005-0000-0000-00001D060000}"/>
    <cellStyle name="Tekst ostrzeżenia 15 2" xfId="3093" xr:uid="{F5CDCCF7-2396-470E-A94C-0B7CFBE59B26}"/>
    <cellStyle name="Tekst ostrzeżenia 15 3" xfId="3092" xr:uid="{1745330D-AE67-496A-952D-595440859814}"/>
    <cellStyle name="Tekst ostrzeżenia 15 4" xfId="2729" xr:uid="{B478FFFB-DE09-4001-8C57-3817CAC4F4E8}"/>
    <cellStyle name="Tekst ostrzeżenia 16" xfId="1562" xr:uid="{00000000-0005-0000-0000-00001E060000}"/>
    <cellStyle name="Tekst ostrzeżenia 17" xfId="1563" xr:uid="{00000000-0005-0000-0000-00001F060000}"/>
    <cellStyle name="Tekst ostrzeżenia 18" xfId="1564" xr:uid="{00000000-0005-0000-0000-000020060000}"/>
    <cellStyle name="Tekst ostrzeżenia 19" xfId="1565" xr:uid="{00000000-0005-0000-0000-000021060000}"/>
    <cellStyle name="Tekst ostrzeżenia 2" xfId="1566" xr:uid="{00000000-0005-0000-0000-000022060000}"/>
    <cellStyle name="Tekst ostrzeżenia 20" xfId="1567" xr:uid="{00000000-0005-0000-0000-000023060000}"/>
    <cellStyle name="Tekst ostrzeżenia 3" xfId="1568" xr:uid="{00000000-0005-0000-0000-000024060000}"/>
    <cellStyle name="Tekst ostrzeżenia 4" xfId="1569" xr:uid="{00000000-0005-0000-0000-000025060000}"/>
    <cellStyle name="Tekst ostrzeżenia 5" xfId="1570" xr:uid="{00000000-0005-0000-0000-000026060000}"/>
    <cellStyle name="Tekst ostrzeżenia 6" xfId="1571" xr:uid="{00000000-0005-0000-0000-000027060000}"/>
    <cellStyle name="Tekst ostrzeżenia 7" xfId="1572" xr:uid="{00000000-0005-0000-0000-000028060000}"/>
    <cellStyle name="Tekst ostrzeżenia 8" xfId="1573" xr:uid="{00000000-0005-0000-0000-000029060000}"/>
    <cellStyle name="Tekst ostrzeżenia 9" xfId="1574" xr:uid="{00000000-0005-0000-0000-00002A060000}"/>
    <cellStyle name="Tekst ostrzeżenia 9 2" xfId="1575" xr:uid="{00000000-0005-0000-0000-00002B060000}"/>
    <cellStyle name="Tekst ostrzeżenia 9 3" xfId="1576" xr:uid="{00000000-0005-0000-0000-00002C060000}"/>
    <cellStyle name="Tekst ostrzeżenia 9_COM_BND" xfId="2730" xr:uid="{51738B92-CBDC-4A4E-BE6E-9F3CD9084BCF}"/>
    <cellStyle name="Tekst ostrzeżenia_D_HEAT" xfId="2731" xr:uid="{F703FF3E-442C-46AF-84CE-8BCC22E1719F}"/>
    <cellStyle name="Title 10" xfId="6208" xr:uid="{5A6FE8E8-FF60-471A-913D-791C6CA26A0F}"/>
    <cellStyle name="Title 10 10" xfId="18440" xr:uid="{955CC3DC-0CFE-496C-9EC0-DC23F8F8D12E}"/>
    <cellStyle name="Title 10 11" xfId="18441" xr:uid="{760E2E2F-4066-4F6F-84D6-DE67ED09366F}"/>
    <cellStyle name="Title 10 12" xfId="18439" xr:uid="{61124581-EADD-471F-94D7-E5B92E8054D0}"/>
    <cellStyle name="Title 10 2" xfId="18442" xr:uid="{D73F6B63-B76F-4D1F-974F-FE4EE1FF6A23}"/>
    <cellStyle name="Title 10 2 2" xfId="18443" xr:uid="{3F9E61FC-0BB3-4F4E-9D85-F6C254280EE2}"/>
    <cellStyle name="Title 10 2 2 2" xfId="18444" xr:uid="{5B2B27CF-14B1-4A0D-AD1E-76E4BA26266C}"/>
    <cellStyle name="Title 10 2 3" xfId="18445" xr:uid="{F3402FA4-FD4D-4D81-A34F-73BB9ADE03E0}"/>
    <cellStyle name="Title 10 2 3 2" xfId="18446" xr:uid="{B119DD88-2643-4B04-BF5C-9139CB7E8B8D}"/>
    <cellStyle name="Title 10 2 4" xfId="18447" xr:uid="{7CAAFDAF-285F-4070-8E6F-CC1FE3B78D3C}"/>
    <cellStyle name="Title 10 2 5" xfId="18448" xr:uid="{0D17FB61-A30E-413D-9AB2-CD3A3859822C}"/>
    <cellStyle name="Title 10 3" xfId="18449" xr:uid="{26937F5D-FBE1-4832-8FE6-CA39D67FA9CD}"/>
    <cellStyle name="Title 10 3 2" xfId="18450" xr:uid="{27960CA3-3933-42BD-90AA-D6F085F023D7}"/>
    <cellStyle name="Title 10 3 2 2" xfId="18451" xr:uid="{6D727A41-BE10-46A9-9DCF-A93ED10391E1}"/>
    <cellStyle name="Title 10 3 3" xfId="18452" xr:uid="{3384EDAF-FA20-4D2E-A717-81B0A8B3501E}"/>
    <cellStyle name="Title 10 3 3 2" xfId="18453" xr:uid="{F2C12493-28EA-4630-8031-C6F6161AD000}"/>
    <cellStyle name="Title 10 3 4" xfId="18454" xr:uid="{00F6C777-D348-45B9-A0BA-1C668DF23510}"/>
    <cellStyle name="Title 10 4" xfId="18455" xr:uid="{713FCA49-8316-4467-9F18-835C58F8E526}"/>
    <cellStyle name="Title 10 4 2" xfId="18456" xr:uid="{A05423EE-C8A6-4527-A3CF-411107547904}"/>
    <cellStyle name="Title 10 4 2 2" xfId="18457" xr:uid="{79886AA5-70BC-40AC-84DD-1841D24A5EDF}"/>
    <cellStyle name="Title 10 4 3" xfId="18458" xr:uid="{D1B14AFF-0899-4004-8DBF-C3AA014C416C}"/>
    <cellStyle name="Title 10 4 3 2" xfId="18459" xr:uid="{2D1E2999-090D-4302-8C68-CA825B4919DA}"/>
    <cellStyle name="Title 10 4 4" xfId="18460" xr:uid="{A1F5B48A-9588-4AB6-B2BA-30ABDC57494F}"/>
    <cellStyle name="Title 10 5" xfId="18461" xr:uid="{E1EEBF46-93B4-4750-825B-7FC27AB37801}"/>
    <cellStyle name="Title 10 5 2" xfId="18462" xr:uid="{559E5B07-6679-4F36-8090-F9D24171B5C9}"/>
    <cellStyle name="Title 10 5 2 2" xfId="18463" xr:uid="{08628C7C-D38E-4B87-BDD4-3A73010F20B3}"/>
    <cellStyle name="Title 10 5 3" xfId="18464" xr:uid="{606AFBF9-00CE-4DA2-8143-E6621F8E99C6}"/>
    <cellStyle name="Title 10 5 3 2" xfId="18465" xr:uid="{1CF1BEB5-1E69-44D1-9483-83E702A5B256}"/>
    <cellStyle name="Title 10 5 4" xfId="18466" xr:uid="{80960390-E52A-452C-9D01-31F4631BF71C}"/>
    <cellStyle name="Title 10 5 4 2" xfId="18467" xr:uid="{399E5443-3767-41F3-BAD8-5758589F0114}"/>
    <cellStyle name="Title 10 5 5" xfId="18468" xr:uid="{0758141C-1850-4603-8954-751124F48CCC}"/>
    <cellStyle name="Title 10 6" xfId="18469" xr:uid="{A832AEC4-C184-4B12-8ACF-070DD8E8E5BA}"/>
    <cellStyle name="Title 10 6 2" xfId="18470" xr:uid="{B35118B3-86A5-4FC8-90F1-B179E9E15EB6}"/>
    <cellStyle name="Title 10 6 2 2" xfId="18471" xr:uid="{2BC5AA49-DBF3-431C-BC7D-BC2737639BE1}"/>
    <cellStyle name="Title 10 6 3" xfId="18472" xr:uid="{535D3159-0EF1-4049-B128-DB37A6A28984}"/>
    <cellStyle name="Title 10 6 3 2" xfId="18473" xr:uid="{C2871FE5-D0F4-4276-8DF6-D200683AA335}"/>
    <cellStyle name="Title 10 6 4" xfId="18474" xr:uid="{2E76D32A-3605-4949-A794-E4F827D7FDC6}"/>
    <cellStyle name="Title 10 7" xfId="18475" xr:uid="{EF8926AA-7A0E-4B05-A603-37C99766F0EE}"/>
    <cellStyle name="Title 10 7 2" xfId="18476" xr:uid="{1DB55C17-726C-49C7-969E-BDCD21A1ACA2}"/>
    <cellStyle name="Title 10 8" xfId="18477" xr:uid="{85CDB0CA-0F98-401C-857D-9731B9B65D2A}"/>
    <cellStyle name="Title 10 8 2" xfId="18478" xr:uid="{32DDF1B8-230E-49C6-8C76-478C4C5B1833}"/>
    <cellStyle name="Title 10 9" xfId="18479" xr:uid="{3F794AD0-003E-4FF9-A913-B49BD3932D4A}"/>
    <cellStyle name="Title 10 9 2" xfId="18480" xr:uid="{E6D70D48-B087-4B90-90C4-80C88F8F8D04}"/>
    <cellStyle name="Title 11" xfId="6209" xr:uid="{B8423076-8E8E-4E73-8891-8580E9ADA0FB}"/>
    <cellStyle name="Title 11 10" xfId="18482" xr:uid="{2FB6278F-0F02-4A00-8D0D-64DBDA7CA726}"/>
    <cellStyle name="Title 11 11" xfId="18483" xr:uid="{95A298B6-AFF7-41B3-9386-1C380AD116D1}"/>
    <cellStyle name="Title 11 12" xfId="18481" xr:uid="{7B82BF72-D2A8-4B2B-96E2-88AD2E36348D}"/>
    <cellStyle name="Title 11 2" xfId="18484" xr:uid="{9E69181F-6495-42FF-9D2C-12958259E9E3}"/>
    <cellStyle name="Title 11 2 2" xfId="18485" xr:uid="{75CAE115-9921-4282-A0B2-949D5529A8C1}"/>
    <cellStyle name="Title 11 2 2 2" xfId="18486" xr:uid="{547982AE-2F2D-4422-A55D-908EE03959B9}"/>
    <cellStyle name="Title 11 2 3" xfId="18487" xr:uid="{5804AAFB-C64C-43F7-AD72-C95413EA3C5D}"/>
    <cellStyle name="Title 11 2 3 2" xfId="18488" xr:uid="{CCE96B6B-87C3-459D-B4E2-38EEDD5B84ED}"/>
    <cellStyle name="Title 11 2 4" xfId="18489" xr:uid="{44968DA7-1401-45DC-B5B6-02F94B83E797}"/>
    <cellStyle name="Title 11 2 5" xfId="18490" xr:uid="{7CDF1B70-0806-4F84-B763-A77AAA304EED}"/>
    <cellStyle name="Title 11 3" xfId="18491" xr:uid="{9B6C9EA1-4E80-434C-BEE4-3EED6AB05361}"/>
    <cellStyle name="Title 11 3 2" xfId="18492" xr:uid="{CB147393-9426-4755-83AA-CD9DB8051242}"/>
    <cellStyle name="Title 11 3 2 2" xfId="18493" xr:uid="{F2E7A233-2724-44AD-A25B-723DFDBCFAAE}"/>
    <cellStyle name="Title 11 3 3" xfId="18494" xr:uid="{91CC056A-7416-4FD3-9283-150398E8828C}"/>
    <cellStyle name="Title 11 3 3 2" xfId="18495" xr:uid="{5A09374C-EBBE-403C-814A-47483B6BE4FC}"/>
    <cellStyle name="Title 11 3 4" xfId="18496" xr:uid="{8CB64AB5-07FD-4F01-AB89-E7577650F099}"/>
    <cellStyle name="Title 11 4" xfId="18497" xr:uid="{D73F872E-0625-4C9C-B21C-ACE8A88BF5B4}"/>
    <cellStyle name="Title 11 4 2" xfId="18498" xr:uid="{95FD5D22-4C40-446B-8302-6BC0720E99C4}"/>
    <cellStyle name="Title 11 4 2 2" xfId="18499" xr:uid="{10589699-443A-4B48-868C-53DB8DB5594B}"/>
    <cellStyle name="Title 11 4 3" xfId="18500" xr:uid="{4BEB7996-70EA-4892-AE64-73FE2642CE65}"/>
    <cellStyle name="Title 11 4 3 2" xfId="18501" xr:uid="{87516799-B899-4BC6-ABFC-0A6BF8B39DEB}"/>
    <cellStyle name="Title 11 4 4" xfId="18502" xr:uid="{F4550A0D-D9D1-42B7-A9B2-674A3B7C8A07}"/>
    <cellStyle name="Title 11 5" xfId="18503" xr:uid="{71EA7D82-C282-4FAF-8BDC-0C0F8C548C7E}"/>
    <cellStyle name="Title 11 5 2" xfId="18504" xr:uid="{82410FB4-88CD-4BD2-B7DE-7E23A1E0A850}"/>
    <cellStyle name="Title 11 5 2 2" xfId="18505" xr:uid="{5230FB88-1774-41E5-B772-29967747A62A}"/>
    <cellStyle name="Title 11 5 3" xfId="18506" xr:uid="{EDD7E4B7-A661-46AF-81D3-E80E3890B8E0}"/>
    <cellStyle name="Title 11 5 3 2" xfId="18507" xr:uid="{E4E5B743-A756-458E-819B-767B6BD707BC}"/>
    <cellStyle name="Title 11 5 4" xfId="18508" xr:uid="{D261C6D0-E05C-45D0-9334-5584E20D755E}"/>
    <cellStyle name="Title 11 5 4 2" xfId="18509" xr:uid="{2B05DD13-CB14-4210-A244-C82D74823673}"/>
    <cellStyle name="Title 11 5 5" xfId="18510" xr:uid="{C2BC7F8E-21C1-4144-9297-ED82747A10A3}"/>
    <cellStyle name="Title 11 6" xfId="18511" xr:uid="{29872B24-670F-461D-B126-3115B5696AF7}"/>
    <cellStyle name="Title 11 6 2" xfId="18512" xr:uid="{E7ECECE4-2F69-4584-9668-75BD0116825D}"/>
    <cellStyle name="Title 11 6 2 2" xfId="18513" xr:uid="{6F8515FD-5628-4C65-BC12-2497A03E2986}"/>
    <cellStyle name="Title 11 6 3" xfId="18514" xr:uid="{B317E146-D70B-4F76-B518-F1E25245EBC2}"/>
    <cellStyle name="Title 11 6 3 2" xfId="18515" xr:uid="{FF27024D-3F71-40D3-B422-34765C27E4F1}"/>
    <cellStyle name="Title 11 6 4" xfId="18516" xr:uid="{42363E4C-6D6E-44C2-B452-8B8938414A16}"/>
    <cellStyle name="Title 11 7" xfId="18517" xr:uid="{F5040018-EC63-4E49-8CA3-F5637B43AA35}"/>
    <cellStyle name="Title 11 7 2" xfId="18518" xr:uid="{D6A72B65-92E5-41B1-B74F-44C258AECB98}"/>
    <cellStyle name="Title 11 8" xfId="18519" xr:uid="{A98C03AA-114B-4650-9AFF-B4C240CE308E}"/>
    <cellStyle name="Title 11 8 2" xfId="18520" xr:uid="{5EB5C726-5CC3-405A-AD6E-5FDAF5266AA4}"/>
    <cellStyle name="Title 11 9" xfId="18521" xr:uid="{16449E16-B203-4DE1-BAFA-9975FCA1F912}"/>
    <cellStyle name="Title 11 9 2" xfId="18522" xr:uid="{BCA5AA93-DEE2-4A26-8A9B-F232A5CCD572}"/>
    <cellStyle name="Title 12" xfId="6210" xr:uid="{F7A3A1DD-F73B-4C00-8D33-FC6FD8868706}"/>
    <cellStyle name="Title 12 10" xfId="18524" xr:uid="{27738F28-491F-49B3-87A7-C341D8742735}"/>
    <cellStyle name="Title 12 11" xfId="18525" xr:uid="{4B0AC916-4661-43BC-82D1-E6E0BADC766B}"/>
    <cellStyle name="Title 12 12" xfId="18523" xr:uid="{88281A08-2702-47DF-98F2-AD8ABBCF2FDC}"/>
    <cellStyle name="Title 12 2" xfId="18526" xr:uid="{2F809552-721B-4C3E-913B-8C0CE62F4564}"/>
    <cellStyle name="Title 12 2 2" xfId="18527" xr:uid="{40C6B290-7B00-451C-8CCA-876CAA54EBE7}"/>
    <cellStyle name="Title 12 2 2 2" xfId="18528" xr:uid="{501FF25E-56DE-4C5C-AD25-48B145D6756B}"/>
    <cellStyle name="Title 12 2 3" xfId="18529" xr:uid="{4827B5C6-01A1-4795-994B-0A7361CEAAD1}"/>
    <cellStyle name="Title 12 2 3 2" xfId="18530" xr:uid="{463CD129-EB11-4811-A43E-E12BB6E21F19}"/>
    <cellStyle name="Title 12 2 4" xfId="18531" xr:uid="{0ECF3459-DABF-4B79-9F8A-9381375492E9}"/>
    <cellStyle name="Title 12 2 5" xfId="18532" xr:uid="{F9960AD7-7C8A-48EA-94A4-F12DF3C4CA78}"/>
    <cellStyle name="Title 12 3" xfId="18533" xr:uid="{7817E4C9-55D9-4C5D-9761-1CED5B5C0434}"/>
    <cellStyle name="Title 12 3 2" xfId="18534" xr:uid="{36BDED1B-7AEC-40EA-9253-56AC21A67F18}"/>
    <cellStyle name="Title 12 3 2 2" xfId="18535" xr:uid="{2A5E0EA9-C35C-45BA-A3B6-82FD97ED4EF7}"/>
    <cellStyle name="Title 12 3 3" xfId="18536" xr:uid="{8D49E667-7224-42B7-B166-1EB31CC7A927}"/>
    <cellStyle name="Title 12 3 3 2" xfId="18537" xr:uid="{2934E101-D720-4D5D-B6A5-AA616FC04329}"/>
    <cellStyle name="Title 12 3 4" xfId="18538" xr:uid="{590DB5E0-D398-44DA-8710-12C91476F424}"/>
    <cellStyle name="Title 12 4" xfId="18539" xr:uid="{A08AF705-12C0-4B9F-A8EF-BC697CC6631F}"/>
    <cellStyle name="Title 12 4 2" xfId="18540" xr:uid="{C5761C64-B75C-41C6-AA68-05F1EB7FB9DA}"/>
    <cellStyle name="Title 12 4 2 2" xfId="18541" xr:uid="{FB3B56E8-BC2B-4BC1-BD08-FD891F4AB5C5}"/>
    <cellStyle name="Title 12 4 3" xfId="18542" xr:uid="{94CD89AA-7B55-4965-A00E-C00CF4DB604A}"/>
    <cellStyle name="Title 12 4 3 2" xfId="18543" xr:uid="{42CA97EE-E4AC-4D05-9E93-F7F79F9C313D}"/>
    <cellStyle name="Title 12 4 4" xfId="18544" xr:uid="{39B4F2BC-8240-4E89-AACF-B7DECA40A7D0}"/>
    <cellStyle name="Title 12 5" xfId="18545" xr:uid="{121CF5C0-D52E-44CA-BC39-583E9CBCAA0D}"/>
    <cellStyle name="Title 12 5 2" xfId="18546" xr:uid="{D12149AA-BBAD-4DBC-A883-B22CE75F4A7A}"/>
    <cellStyle name="Title 12 5 2 2" xfId="18547" xr:uid="{D1B58FBE-3EAC-42FE-81E4-F6D2631FE1E9}"/>
    <cellStyle name="Title 12 5 3" xfId="18548" xr:uid="{02C9AC25-28E8-4905-A70A-BAEAF46D7913}"/>
    <cellStyle name="Title 12 5 3 2" xfId="18549" xr:uid="{9513A2C5-6C2E-4B71-8030-9FF5E4418B4C}"/>
    <cellStyle name="Title 12 5 4" xfId="18550" xr:uid="{7F94B0DC-F78A-410F-853C-D80FAFE0B0F9}"/>
    <cellStyle name="Title 12 5 4 2" xfId="18551" xr:uid="{C57F10E2-3B55-4DBA-8395-02B9DF468F55}"/>
    <cellStyle name="Title 12 5 5" xfId="18552" xr:uid="{E7F3D7D6-03CE-403D-94A6-69FC4F66DE17}"/>
    <cellStyle name="Title 12 6" xfId="18553" xr:uid="{E111879C-3825-4237-BEC5-3336330B87FC}"/>
    <cellStyle name="Title 12 6 2" xfId="18554" xr:uid="{329E7287-A5CB-48E9-95F0-3E3362FDEB7C}"/>
    <cellStyle name="Title 12 6 2 2" xfId="18555" xr:uid="{31A39796-AA03-40B0-8A47-139D4DB9A9A9}"/>
    <cellStyle name="Title 12 6 3" xfId="18556" xr:uid="{B23601DF-C5DC-4039-93A4-FEE1E01D391F}"/>
    <cellStyle name="Title 12 6 3 2" xfId="18557" xr:uid="{01DFA359-59BA-4736-A6A9-1088F0B91222}"/>
    <cellStyle name="Title 12 6 4" xfId="18558" xr:uid="{DEA73774-186D-48A2-B29F-B1BC3FF20284}"/>
    <cellStyle name="Title 12 7" xfId="18559" xr:uid="{C433422F-4B58-4C09-A671-06414556C8BC}"/>
    <cellStyle name="Title 12 7 2" xfId="18560" xr:uid="{9E5FA17C-2D31-4408-9E09-3099DD67F18B}"/>
    <cellStyle name="Title 12 8" xfId="18561" xr:uid="{79A9C504-E16D-4226-B4CD-60D939BF30FC}"/>
    <cellStyle name="Title 12 8 2" xfId="18562" xr:uid="{FCAC527C-A9D5-43D6-9B2C-0E895F982EDC}"/>
    <cellStyle name="Title 12 9" xfId="18563" xr:uid="{A31E249B-2B3B-42F5-B281-AE18918F9DAD}"/>
    <cellStyle name="Title 12 9 2" xfId="18564" xr:uid="{B90A6D11-3555-4A0F-8B7E-AD5BA3085282}"/>
    <cellStyle name="Title 13" xfId="6211" xr:uid="{496777FC-8AA4-4758-8AB3-5560E8556EF1}"/>
    <cellStyle name="Title 13 10" xfId="18566" xr:uid="{2019444B-0AA8-4EB0-AD42-4A176FA33B90}"/>
    <cellStyle name="Title 13 11" xfId="18567" xr:uid="{0F1F8A96-9EF1-4CBA-96A7-068AD3BC2CA6}"/>
    <cellStyle name="Title 13 12" xfId="18565" xr:uid="{19381A52-65C9-4D7C-9871-43AFF61CA0FD}"/>
    <cellStyle name="Title 13 2" xfId="18568" xr:uid="{DE8BBC85-21EB-4550-8D6C-DB18312F2A84}"/>
    <cellStyle name="Title 13 2 2" xfId="18569" xr:uid="{A80387F0-572B-4AAD-8E69-6A933899DC79}"/>
    <cellStyle name="Title 13 2 2 2" xfId="18570" xr:uid="{7FBC22A7-60E2-4FB9-972E-E170FEC07088}"/>
    <cellStyle name="Title 13 2 3" xfId="18571" xr:uid="{5BC44488-562B-4DAF-AF28-9C52F61D9882}"/>
    <cellStyle name="Title 13 2 3 2" xfId="18572" xr:uid="{B0E2DED3-F4CA-4A76-8505-B40E8B09A5EF}"/>
    <cellStyle name="Title 13 2 4" xfId="18573" xr:uid="{0A140832-2BF9-41DE-A076-3E244CBB4F85}"/>
    <cellStyle name="Title 13 2 5" xfId="18574" xr:uid="{932C69B6-C872-47FD-9B24-4D2161C0C122}"/>
    <cellStyle name="Title 13 3" xfId="18575" xr:uid="{EF04600C-6D18-46BA-82FB-F35CBE00C05A}"/>
    <cellStyle name="Title 13 3 2" xfId="18576" xr:uid="{B29244B3-B935-44FF-BF1D-346C10F934D5}"/>
    <cellStyle name="Title 13 3 2 2" xfId="18577" xr:uid="{E59001C6-3CE6-4C31-B741-8158CD5D321A}"/>
    <cellStyle name="Title 13 3 3" xfId="18578" xr:uid="{890DB04C-C580-4BD9-862B-27C8D5828D84}"/>
    <cellStyle name="Title 13 3 3 2" xfId="18579" xr:uid="{04124F59-A7A4-4718-849F-9089262682C4}"/>
    <cellStyle name="Title 13 3 4" xfId="18580" xr:uid="{4AD1CFC6-37E3-412C-A54E-96BD9A405C21}"/>
    <cellStyle name="Title 13 4" xfId="18581" xr:uid="{DDCF9E85-87F7-4792-ADC5-47CCF3C92079}"/>
    <cellStyle name="Title 13 4 2" xfId="18582" xr:uid="{A20F196F-0515-451D-AA68-91FC115256E1}"/>
    <cellStyle name="Title 13 4 2 2" xfId="18583" xr:uid="{B9EABA99-A9AB-403E-A791-748A7C455EC0}"/>
    <cellStyle name="Title 13 4 3" xfId="18584" xr:uid="{1F75BE77-D28B-4DA3-A8DC-34D26623C317}"/>
    <cellStyle name="Title 13 4 3 2" xfId="18585" xr:uid="{6C2128D5-1631-4C2F-B7EF-6950D458AE2D}"/>
    <cellStyle name="Title 13 4 4" xfId="18586" xr:uid="{9A7F8C37-93F5-4812-9D70-D14C72187EC0}"/>
    <cellStyle name="Title 13 5" xfId="18587" xr:uid="{0906942D-6790-4B71-9D59-E1FC1622B8A6}"/>
    <cellStyle name="Title 13 5 2" xfId="18588" xr:uid="{4A2B7689-5F84-4B44-8834-28786EDE3B87}"/>
    <cellStyle name="Title 13 5 2 2" xfId="18589" xr:uid="{9622908D-D672-4E48-8EF1-BBB10C08B5C7}"/>
    <cellStyle name="Title 13 5 3" xfId="18590" xr:uid="{2C0952A3-574D-481B-A5B9-6A9BB58892F6}"/>
    <cellStyle name="Title 13 5 3 2" xfId="18591" xr:uid="{893F2A6A-FB63-444E-A175-AFB254791365}"/>
    <cellStyle name="Title 13 5 4" xfId="18592" xr:uid="{58F16A47-2BF7-4C2A-A7BC-BF6DBBDB3FE4}"/>
    <cellStyle name="Title 13 5 4 2" xfId="18593" xr:uid="{04B99B8E-A958-4F26-B79D-20F25F59797C}"/>
    <cellStyle name="Title 13 5 5" xfId="18594" xr:uid="{23B6DEFF-83B1-4CCE-942B-72513878D780}"/>
    <cellStyle name="Title 13 6" xfId="18595" xr:uid="{0500544A-492C-4B60-8CEC-A5D0FBEB34C3}"/>
    <cellStyle name="Title 13 6 2" xfId="18596" xr:uid="{BA2841E3-1C10-4813-BDEF-7188165FD6A5}"/>
    <cellStyle name="Title 13 6 2 2" xfId="18597" xr:uid="{FA938ED5-62C7-4CB2-8505-2473E05A9920}"/>
    <cellStyle name="Title 13 6 3" xfId="18598" xr:uid="{6A0820B7-CAF9-4894-88F5-C93F9A4CAA06}"/>
    <cellStyle name="Title 13 6 3 2" xfId="18599" xr:uid="{B2BD18AC-7717-4FC1-8725-68E7C7CD8574}"/>
    <cellStyle name="Title 13 6 4" xfId="18600" xr:uid="{A07F077B-54CD-4867-A34F-3C87899B31E4}"/>
    <cellStyle name="Title 13 7" xfId="18601" xr:uid="{FA57A50E-0A45-4AA2-B93C-75A2E737F274}"/>
    <cellStyle name="Title 13 7 2" xfId="18602" xr:uid="{68900713-538C-434F-A50B-1AA758807366}"/>
    <cellStyle name="Title 13 8" xfId="18603" xr:uid="{46F70E6D-9C54-4C5D-A5F8-C76E8EDAB088}"/>
    <cellStyle name="Title 13 8 2" xfId="18604" xr:uid="{D926E2DB-55B6-4EBE-A0A1-A3EC918566EE}"/>
    <cellStyle name="Title 13 9" xfId="18605" xr:uid="{4A0E22FB-EB0F-40FB-9B03-575777A4539A}"/>
    <cellStyle name="Title 13 9 2" xfId="18606" xr:uid="{07658D14-C99C-458B-BCDD-409CEDCF9420}"/>
    <cellStyle name="Title 14" xfId="6212" xr:uid="{53A44CD0-BF9C-4776-BE35-4A190A872853}"/>
    <cellStyle name="Title 14 10" xfId="18608" xr:uid="{CAF9367D-9F90-4FFF-B251-CBAA04A65F5A}"/>
    <cellStyle name="Title 14 11" xfId="18609" xr:uid="{21AC21FF-98FF-4BFC-9396-67875EB646E7}"/>
    <cellStyle name="Title 14 12" xfId="18607" xr:uid="{58D15443-E7D5-435A-8787-40E5C751BB68}"/>
    <cellStyle name="Title 14 2" xfId="18610" xr:uid="{08B8B8D3-5442-4DF4-B71D-F8980EA2E05B}"/>
    <cellStyle name="Title 14 2 2" xfId="18611" xr:uid="{E827F45C-05F7-45BC-BFC4-7B7A91387CFB}"/>
    <cellStyle name="Title 14 2 2 2" xfId="18612" xr:uid="{08D1C246-7F5C-4EA7-A105-0492A181AAEE}"/>
    <cellStyle name="Title 14 2 3" xfId="18613" xr:uid="{A48AF486-2668-4FDF-B868-4F46FEAF194E}"/>
    <cellStyle name="Title 14 2 3 2" xfId="18614" xr:uid="{E5785FE7-1534-4589-B4A0-F5768F6AC494}"/>
    <cellStyle name="Title 14 2 4" xfId="18615" xr:uid="{9AEA5949-A0A1-489B-8006-DF244484CA02}"/>
    <cellStyle name="Title 14 2 5" xfId="18616" xr:uid="{B6994457-41C2-47E1-937D-5880B18A6B4E}"/>
    <cellStyle name="Title 14 3" xfId="18617" xr:uid="{D499AD8A-5EF2-4D70-B6A2-B06AEB52A7EB}"/>
    <cellStyle name="Title 14 3 2" xfId="18618" xr:uid="{020B9DA3-92C9-4612-AD58-058063959FD6}"/>
    <cellStyle name="Title 14 3 2 2" xfId="18619" xr:uid="{D585FDE5-5DEB-4295-AAEE-A8371B6AB4AD}"/>
    <cellStyle name="Title 14 3 3" xfId="18620" xr:uid="{3A972FB7-A741-4667-9D42-A145175E7AC2}"/>
    <cellStyle name="Title 14 3 3 2" xfId="18621" xr:uid="{F44F8ADA-18C2-4ADB-BAE3-9B48285743A0}"/>
    <cellStyle name="Title 14 3 4" xfId="18622" xr:uid="{E115B5D0-9DA6-4D74-AF7D-C71C8AA4F462}"/>
    <cellStyle name="Title 14 4" xfId="18623" xr:uid="{06E6E29E-291C-4CAA-A068-70C186839C61}"/>
    <cellStyle name="Title 14 4 2" xfId="18624" xr:uid="{1C298E26-EBE9-45FE-9B2F-C567DB18F525}"/>
    <cellStyle name="Title 14 4 2 2" xfId="18625" xr:uid="{3B955A83-C525-4637-BAA0-8CB4DCFAD82D}"/>
    <cellStyle name="Title 14 4 3" xfId="18626" xr:uid="{AE1CF522-5E68-40F2-A854-B2053E822DBD}"/>
    <cellStyle name="Title 14 4 3 2" xfId="18627" xr:uid="{6CD08A8C-83AC-4949-A824-16CBF5C51A2B}"/>
    <cellStyle name="Title 14 4 4" xfId="18628" xr:uid="{33C7573F-14BF-4015-A47E-C9EC93B71309}"/>
    <cellStyle name="Title 14 5" xfId="18629" xr:uid="{36EF364C-B14D-4567-AD26-1695655F46E2}"/>
    <cellStyle name="Title 14 5 2" xfId="18630" xr:uid="{986B68FC-85FF-4836-BFD3-18F1966B6919}"/>
    <cellStyle name="Title 14 5 2 2" xfId="18631" xr:uid="{DE06CD54-2570-4121-9BF6-DDFA21FF5439}"/>
    <cellStyle name="Title 14 5 3" xfId="18632" xr:uid="{B54C73C3-FBB8-4CF3-A7E6-B9FD337CC70B}"/>
    <cellStyle name="Title 14 5 3 2" xfId="18633" xr:uid="{C3F211E9-9131-4353-86E1-BC7BB35C7D17}"/>
    <cellStyle name="Title 14 5 4" xfId="18634" xr:uid="{636AB5BE-402C-4F1E-A8C0-E00D48F74353}"/>
    <cellStyle name="Title 14 5 4 2" xfId="18635" xr:uid="{31ED0F6F-97C6-4041-8CB1-17C861630B07}"/>
    <cellStyle name="Title 14 5 5" xfId="18636" xr:uid="{252AEABC-9872-4C97-BCBB-62BEF1DF39BC}"/>
    <cellStyle name="Title 14 6" xfId="18637" xr:uid="{C4718A1C-A8B8-4F61-8D3E-1084BF5F2AFA}"/>
    <cellStyle name="Title 14 6 2" xfId="18638" xr:uid="{4BDB5E8D-C319-43A0-8C8F-DC13F6BC13B6}"/>
    <cellStyle name="Title 14 6 2 2" xfId="18639" xr:uid="{D40266B8-5EC7-480F-90BD-34BCD5CAEEC6}"/>
    <cellStyle name="Title 14 6 3" xfId="18640" xr:uid="{CD329C6C-ADBA-4C64-ACD0-3E15241ACF01}"/>
    <cellStyle name="Title 14 6 3 2" xfId="18641" xr:uid="{2639575B-DBD5-401A-871B-3BFB62600F02}"/>
    <cellStyle name="Title 14 6 4" xfId="18642" xr:uid="{4D34D5EF-BA6D-4D4F-A887-DD7490A13D3D}"/>
    <cellStyle name="Title 14 7" xfId="18643" xr:uid="{B4CC9B25-A946-4F39-BE0B-B16B787CEB75}"/>
    <cellStyle name="Title 14 7 2" xfId="18644" xr:uid="{3CBB34B0-6D44-4B7C-AAF8-E2E4590FA2D0}"/>
    <cellStyle name="Title 14 8" xfId="18645" xr:uid="{0CC50A8F-0AD5-43EB-832A-9F7E52B189FF}"/>
    <cellStyle name="Title 14 8 2" xfId="18646" xr:uid="{5E537569-6512-4DAC-9825-938BB3E8DCCD}"/>
    <cellStyle name="Title 14 9" xfId="18647" xr:uid="{A9B60EA3-F2F4-4A85-8454-F77FD74B7A46}"/>
    <cellStyle name="Title 14 9 2" xfId="18648" xr:uid="{50AB3136-77F5-464F-978E-3095F37C5928}"/>
    <cellStyle name="Title 15" xfId="6213" xr:uid="{14BAABE0-739A-479A-A57B-D80987372F42}"/>
    <cellStyle name="Title 15 10" xfId="18650" xr:uid="{6FF982E8-58D4-43B1-9F0C-0AB379A92298}"/>
    <cellStyle name="Title 15 11" xfId="18651" xr:uid="{CA20C74F-0157-4F27-A2CE-100483A1AF91}"/>
    <cellStyle name="Title 15 12" xfId="18649" xr:uid="{E5AE6C47-5753-452F-87E5-E4C058C69A57}"/>
    <cellStyle name="Title 15 2" xfId="18652" xr:uid="{FA082C2E-FA69-4FE4-815D-2A9926725CA1}"/>
    <cellStyle name="Title 15 2 2" xfId="18653" xr:uid="{EE3F6D54-73AF-4FF1-A65E-A4D8224863B6}"/>
    <cellStyle name="Title 15 2 2 2" xfId="18654" xr:uid="{E093CD91-C1A1-46AD-B828-20B521AD4B77}"/>
    <cellStyle name="Title 15 2 3" xfId="18655" xr:uid="{A1E1122A-06CF-4DEF-AED7-D4A0ACDDD5BA}"/>
    <cellStyle name="Title 15 2 3 2" xfId="18656" xr:uid="{4F2D7B45-7D40-42E6-8D84-E9548C9167BA}"/>
    <cellStyle name="Title 15 2 4" xfId="18657" xr:uid="{07073B4F-9DD2-44E1-8B5F-55429EBBF796}"/>
    <cellStyle name="Title 15 2 5" xfId="18658" xr:uid="{59C012E6-372B-4377-96F3-58ADA0B4D31C}"/>
    <cellStyle name="Title 15 3" xfId="18659" xr:uid="{EE433CF8-71A8-45CF-A302-3A86A70BC0EC}"/>
    <cellStyle name="Title 15 3 2" xfId="18660" xr:uid="{421AEA6C-6A85-4D27-954C-D98974D42E25}"/>
    <cellStyle name="Title 15 3 2 2" xfId="18661" xr:uid="{B2FE9609-E3C3-4D76-B705-A1BE8B234D44}"/>
    <cellStyle name="Title 15 3 3" xfId="18662" xr:uid="{6E4DF56B-D5CC-4E5C-90EA-BE1525C65323}"/>
    <cellStyle name="Title 15 3 3 2" xfId="18663" xr:uid="{36FCD350-3A99-41B8-955A-87ACB4563B25}"/>
    <cellStyle name="Title 15 3 4" xfId="18664" xr:uid="{7AC63342-AE6A-4C53-B9B2-653E45B051F9}"/>
    <cellStyle name="Title 15 4" xfId="18665" xr:uid="{1F71CE9C-6A12-46A7-90D7-374F56363284}"/>
    <cellStyle name="Title 15 4 2" xfId="18666" xr:uid="{1FFA79A4-BB6A-46DC-AB71-E73D8233E085}"/>
    <cellStyle name="Title 15 4 2 2" xfId="18667" xr:uid="{0E6FE092-FA19-4D43-A66F-C04C5B753256}"/>
    <cellStyle name="Title 15 4 3" xfId="18668" xr:uid="{190E1624-F1F1-403E-9DF3-BECCBE8C52F8}"/>
    <cellStyle name="Title 15 4 3 2" xfId="18669" xr:uid="{C57D9157-5131-4DEE-8BFB-272B5FD32DAE}"/>
    <cellStyle name="Title 15 4 4" xfId="18670" xr:uid="{2C84E475-1256-4F21-8DA4-EEE35F7417F8}"/>
    <cellStyle name="Title 15 5" xfId="18671" xr:uid="{CDCBD379-6DB0-4E1C-811A-098F54DE5D22}"/>
    <cellStyle name="Title 15 5 2" xfId="18672" xr:uid="{E6D9B11A-F8C7-4DA3-9430-726B5027A6ED}"/>
    <cellStyle name="Title 15 5 2 2" xfId="18673" xr:uid="{5CB4C5A3-78C6-439F-B64F-34A71A7429BE}"/>
    <cellStyle name="Title 15 5 3" xfId="18674" xr:uid="{F685719F-3F6F-4907-A6FF-A658880BC4B5}"/>
    <cellStyle name="Title 15 5 3 2" xfId="18675" xr:uid="{EB5F140B-1740-4A7A-85DF-CAA6ECD7FB8D}"/>
    <cellStyle name="Title 15 5 4" xfId="18676" xr:uid="{44E3897B-49B4-46BC-8F19-C346DFAB3808}"/>
    <cellStyle name="Title 15 5 4 2" xfId="18677" xr:uid="{B0560D15-CD22-4403-A113-BC6AFD075ED7}"/>
    <cellStyle name="Title 15 5 5" xfId="18678" xr:uid="{B2B0936F-4B1B-498F-B362-B6063F525800}"/>
    <cellStyle name="Title 15 6" xfId="18679" xr:uid="{20D4B6AC-D566-44F7-8869-FE6C18CCB46D}"/>
    <cellStyle name="Title 15 6 2" xfId="18680" xr:uid="{8CDB2183-A5B0-4F1B-BCF9-2666F138101E}"/>
    <cellStyle name="Title 15 6 2 2" xfId="18681" xr:uid="{34073346-6EFE-4F97-BCE4-D6FE8E72B876}"/>
    <cellStyle name="Title 15 6 3" xfId="18682" xr:uid="{0A7557D1-0C54-4E13-904E-761AAB412D32}"/>
    <cellStyle name="Title 15 6 3 2" xfId="18683" xr:uid="{BA3C964E-7EF1-4469-95C2-71453E296258}"/>
    <cellStyle name="Title 15 6 4" xfId="18684" xr:uid="{EC94600E-D305-4BFF-A5C7-FDDC4D5D70BC}"/>
    <cellStyle name="Title 15 7" xfId="18685" xr:uid="{8A7EA6DB-494E-467B-A64F-6DEABACE7782}"/>
    <cellStyle name="Title 15 7 2" xfId="18686" xr:uid="{D8A9420B-ECB5-423E-B7A1-7580A8AEFF4A}"/>
    <cellStyle name="Title 15 8" xfId="18687" xr:uid="{35F157BA-A096-4F6E-B091-A7F8E9BBA966}"/>
    <cellStyle name="Title 15 8 2" xfId="18688" xr:uid="{94AAF905-2B1D-4FA1-9707-26B56B63E4D5}"/>
    <cellStyle name="Title 15 9" xfId="18689" xr:uid="{53DDA177-6C04-42EF-91B4-1E3B1FDF31FD}"/>
    <cellStyle name="Title 15 9 2" xfId="18690" xr:uid="{BF6DE232-25A1-4C86-A283-4A84FC8898FC}"/>
    <cellStyle name="Title 16" xfId="6214" xr:uid="{559576A2-32F6-4AAA-B6EC-81A6C8850DC1}"/>
    <cellStyle name="Title 16 10" xfId="18692" xr:uid="{A9C18FA3-82F2-46C7-B7ED-D7EF8EB2B7D5}"/>
    <cellStyle name="Title 16 11" xfId="18693" xr:uid="{E4C8DAA9-4B24-499C-A656-27C0D5386F23}"/>
    <cellStyle name="Title 16 12" xfId="18691" xr:uid="{B7C7D1FE-E796-4AAB-8793-F2931CCFB4F1}"/>
    <cellStyle name="Title 16 2" xfId="18694" xr:uid="{E3445FF1-B6A4-4E1D-9BF2-46E82553C415}"/>
    <cellStyle name="Title 16 2 2" xfId="18695" xr:uid="{368BA398-2D88-4CB4-ACC2-EC403BEF0164}"/>
    <cellStyle name="Title 16 2 2 2" xfId="18696" xr:uid="{7E6F83E8-B602-4534-9640-9D88B5B11606}"/>
    <cellStyle name="Title 16 2 3" xfId="18697" xr:uid="{E7203303-D6D3-4312-9BD2-36FD62E6B3AF}"/>
    <cellStyle name="Title 16 2 3 2" xfId="18698" xr:uid="{4620BB7B-5F87-48EE-AAAE-E6D63FEA3A4C}"/>
    <cellStyle name="Title 16 2 4" xfId="18699" xr:uid="{2CA10560-6471-45AE-9F3A-2CFAD4AD14C4}"/>
    <cellStyle name="Title 16 2 5" xfId="18700" xr:uid="{A5DE5B76-4C13-4132-B18A-85D2176BDC7E}"/>
    <cellStyle name="Title 16 3" xfId="18701" xr:uid="{D5E049F5-0370-410A-AEA0-A5C3C150F73E}"/>
    <cellStyle name="Title 16 3 2" xfId="18702" xr:uid="{3C2E74DE-DC19-4762-85B7-60DD6F1D7543}"/>
    <cellStyle name="Title 16 3 2 2" xfId="18703" xr:uid="{B7E22CC8-D6C6-4CEF-8A7D-1D235819023F}"/>
    <cellStyle name="Title 16 3 3" xfId="18704" xr:uid="{FC066A13-4F45-4DC0-8A05-32721EF3FCDA}"/>
    <cellStyle name="Title 16 3 3 2" xfId="18705" xr:uid="{4198EEF2-7B02-41F1-919C-AA54F88148E0}"/>
    <cellStyle name="Title 16 3 4" xfId="18706" xr:uid="{07C3FCBD-2A65-4D31-AFA6-7C994F144B7E}"/>
    <cellStyle name="Title 16 4" xfId="18707" xr:uid="{34420DBA-7EA8-43E4-B8FE-D08461F5CD9E}"/>
    <cellStyle name="Title 16 4 2" xfId="18708" xr:uid="{92AF7B4E-8EA5-45F2-B3AB-DC145A68AC52}"/>
    <cellStyle name="Title 16 4 2 2" xfId="18709" xr:uid="{082F751C-F82D-483C-A09A-5393345DBB07}"/>
    <cellStyle name="Title 16 4 3" xfId="18710" xr:uid="{4260A53F-1E50-4F9D-9659-28710F9D42DB}"/>
    <cellStyle name="Title 16 4 3 2" xfId="18711" xr:uid="{CB041F37-5428-44E3-A0BD-ED8CF30BAF4A}"/>
    <cellStyle name="Title 16 4 4" xfId="18712" xr:uid="{BC8A5405-2437-4B68-942E-7F4A90EA9240}"/>
    <cellStyle name="Title 16 5" xfId="18713" xr:uid="{65A0B6D0-5C35-47A8-80B5-F58D74510DBE}"/>
    <cellStyle name="Title 16 5 2" xfId="18714" xr:uid="{17F4F6FD-4CC1-49E5-8239-7CA5E47D83B1}"/>
    <cellStyle name="Title 16 5 2 2" xfId="18715" xr:uid="{184A2762-9EA6-474F-8011-21FD2EAFE629}"/>
    <cellStyle name="Title 16 5 3" xfId="18716" xr:uid="{D8F9F5F9-1FFC-492C-955E-93BF174C9559}"/>
    <cellStyle name="Title 16 5 3 2" xfId="18717" xr:uid="{4C9106CC-0B45-47DA-8D9A-B8D6505C8132}"/>
    <cellStyle name="Title 16 5 4" xfId="18718" xr:uid="{083E612A-78A6-408D-8A69-2FAEE72070FB}"/>
    <cellStyle name="Title 16 5 4 2" xfId="18719" xr:uid="{DFFCB38B-F108-4C52-A023-D6EA448A5DB5}"/>
    <cellStyle name="Title 16 5 5" xfId="18720" xr:uid="{9BC55F9A-49CC-4F2A-8D5B-114591AC3114}"/>
    <cellStyle name="Title 16 6" xfId="18721" xr:uid="{90A3EB33-9A6D-438E-A0CF-02A60F74657D}"/>
    <cellStyle name="Title 16 6 2" xfId="18722" xr:uid="{27ADDC06-E088-438C-9C7D-FF47FC256641}"/>
    <cellStyle name="Title 16 6 2 2" xfId="18723" xr:uid="{32A98A24-947F-4877-B525-5082F54A9E11}"/>
    <cellStyle name="Title 16 6 3" xfId="18724" xr:uid="{E53A77CC-FC6B-4CCF-B340-BD6401A00084}"/>
    <cellStyle name="Title 16 6 3 2" xfId="18725" xr:uid="{6B4D4AD5-48AC-41EA-8A90-B356DEB762C5}"/>
    <cellStyle name="Title 16 6 4" xfId="18726" xr:uid="{ABE8500E-1B50-4441-BE79-E0140F20A9EA}"/>
    <cellStyle name="Title 16 7" xfId="18727" xr:uid="{DEEC59D5-9E9E-4125-A134-716622665A67}"/>
    <cellStyle name="Title 16 7 2" xfId="18728" xr:uid="{7A085B7A-A492-4DF8-9CCA-4EEA3EF8A6D0}"/>
    <cellStyle name="Title 16 8" xfId="18729" xr:uid="{087CC71C-5324-460C-94AA-ED91FB7DB084}"/>
    <cellStyle name="Title 16 8 2" xfId="18730" xr:uid="{A6026B2B-012A-44BE-A215-44B63BA68C68}"/>
    <cellStyle name="Title 16 9" xfId="18731" xr:uid="{A889D990-7E32-4064-9DB4-AF4C306FBBE5}"/>
    <cellStyle name="Title 16 9 2" xfId="18732" xr:uid="{97A44E95-25D8-436F-B25E-81463E36EAB9}"/>
    <cellStyle name="Title 17" xfId="6215" xr:uid="{88D12966-D934-4782-8852-D3275D1E5957}"/>
    <cellStyle name="Title 17 10" xfId="18734" xr:uid="{8979830A-63EC-454D-87DC-9BDC6B0981BC}"/>
    <cellStyle name="Title 17 11" xfId="18735" xr:uid="{7D462A9F-95FD-4DA7-A8CA-114B06E9186A}"/>
    <cellStyle name="Title 17 12" xfId="18733" xr:uid="{EBA95F1E-97AB-4121-8BDB-BEBA3EBDB8DC}"/>
    <cellStyle name="Title 17 2" xfId="18736" xr:uid="{8368D564-5FEB-4D1F-9878-C03B44801A51}"/>
    <cellStyle name="Title 17 2 2" xfId="18737" xr:uid="{15C147D2-8626-464C-8BDF-F380B7233EBA}"/>
    <cellStyle name="Title 17 2 2 2" xfId="18738" xr:uid="{4AA83486-3AF3-4945-9B6D-3516F9C58C09}"/>
    <cellStyle name="Title 17 2 3" xfId="18739" xr:uid="{9AE7BCF4-58B0-4CED-BE3E-3F52DFD081C8}"/>
    <cellStyle name="Title 17 2 3 2" xfId="18740" xr:uid="{37E74EAD-A41C-49CD-9403-BF99D16E638F}"/>
    <cellStyle name="Title 17 2 4" xfId="18741" xr:uid="{BFEFC40D-A061-4D17-BFF8-CA97E7C8B5BA}"/>
    <cellStyle name="Title 17 2 5" xfId="18742" xr:uid="{81C4CAFF-9CD1-45A0-AF7C-990F752D4DA7}"/>
    <cellStyle name="Title 17 3" xfId="18743" xr:uid="{F1589B8E-99E6-4B95-A44B-64098AF06475}"/>
    <cellStyle name="Title 17 3 2" xfId="18744" xr:uid="{938FE96B-34E9-49CB-86EC-3BD90D4AF653}"/>
    <cellStyle name="Title 17 3 2 2" xfId="18745" xr:uid="{C17B05D8-98F5-44BF-8265-D62D8027866F}"/>
    <cellStyle name="Title 17 3 3" xfId="18746" xr:uid="{075DA12F-280D-49E5-9D29-D00288EC8259}"/>
    <cellStyle name="Title 17 3 3 2" xfId="18747" xr:uid="{2EF22FBE-2B95-4B2D-B80E-E0F9A7B73740}"/>
    <cellStyle name="Title 17 3 4" xfId="18748" xr:uid="{58A2B7CC-D95E-4A0B-8CB1-8141064259AD}"/>
    <cellStyle name="Title 17 4" xfId="18749" xr:uid="{DF8D532E-AE83-49BF-9CBA-F3299B7DBD11}"/>
    <cellStyle name="Title 17 4 2" xfId="18750" xr:uid="{DC5BFEC8-DA91-4273-89E3-DD9797969966}"/>
    <cellStyle name="Title 17 4 2 2" xfId="18751" xr:uid="{8C814E91-1531-49E7-ADE4-19F421956AE8}"/>
    <cellStyle name="Title 17 4 3" xfId="18752" xr:uid="{C9116DDA-0C6E-4BD4-8A0A-A6B083944EA2}"/>
    <cellStyle name="Title 17 4 3 2" xfId="18753" xr:uid="{C4F77405-55C9-4723-8890-C524B2B04089}"/>
    <cellStyle name="Title 17 4 4" xfId="18754" xr:uid="{D26D6671-F079-4C55-94F6-DA1023AA4AC4}"/>
    <cellStyle name="Title 17 5" xfId="18755" xr:uid="{CF79EBFA-DB24-4060-A72A-BB62591C355D}"/>
    <cellStyle name="Title 17 5 2" xfId="18756" xr:uid="{88A832B7-8B68-410C-B022-D2B749E755C3}"/>
    <cellStyle name="Title 17 5 2 2" xfId="18757" xr:uid="{224F5405-8706-4E5F-95F2-067FB3301DA6}"/>
    <cellStyle name="Title 17 5 3" xfId="18758" xr:uid="{9D229BE0-7E5A-4EB8-957C-9DD7E3C043E6}"/>
    <cellStyle name="Title 17 5 3 2" xfId="18759" xr:uid="{BDD27532-4B1A-4B96-826A-19F87D6BD70B}"/>
    <cellStyle name="Title 17 5 4" xfId="18760" xr:uid="{98FE2789-9E8E-4031-939A-BA6A8F04C3A2}"/>
    <cellStyle name="Title 17 5 4 2" xfId="18761" xr:uid="{28486F05-734D-4AEF-97D5-15E26C81905C}"/>
    <cellStyle name="Title 17 5 5" xfId="18762" xr:uid="{AE94F823-6DF2-40EA-80D7-05E367FCFA17}"/>
    <cellStyle name="Title 17 6" xfId="18763" xr:uid="{AE5B86F6-C28B-4A80-BED2-09FFA7502319}"/>
    <cellStyle name="Title 17 6 2" xfId="18764" xr:uid="{1E5E4C13-15FD-42A7-89FB-1E7BF7338CF7}"/>
    <cellStyle name="Title 17 6 2 2" xfId="18765" xr:uid="{6A8F1F44-3CD7-44D8-8A65-DFD91117D306}"/>
    <cellStyle name="Title 17 6 3" xfId="18766" xr:uid="{2CED4A99-3BC2-420D-AC32-61A789016A1E}"/>
    <cellStyle name="Title 17 6 3 2" xfId="18767" xr:uid="{95003F15-4A5E-4829-8AE4-9F1C3795FCAC}"/>
    <cellStyle name="Title 17 6 4" xfId="18768" xr:uid="{09B78DFE-B237-4173-ACE8-410DDD922446}"/>
    <cellStyle name="Title 17 7" xfId="18769" xr:uid="{0A3FF598-F9E0-4BAE-906B-197F35A6BA06}"/>
    <cellStyle name="Title 17 7 2" xfId="18770" xr:uid="{810B371F-E103-48A1-BFF4-E8DC5332C19D}"/>
    <cellStyle name="Title 17 8" xfId="18771" xr:uid="{39159C24-92BC-4E4D-BC39-D9803C4ECA22}"/>
    <cellStyle name="Title 17 8 2" xfId="18772" xr:uid="{D35EDEF5-F185-4B14-A33E-736F2BD6E8A0}"/>
    <cellStyle name="Title 17 9" xfId="18773" xr:uid="{66F85ACF-9C02-41BA-9C78-BCECE6B0F44F}"/>
    <cellStyle name="Title 17 9 2" xfId="18774" xr:uid="{F9AD4A99-7867-4543-80A3-75E8F6794985}"/>
    <cellStyle name="Title 18" xfId="6216" xr:uid="{9B1393C1-F49C-4E08-8EA7-50E15EF42B86}"/>
    <cellStyle name="Title 18 10" xfId="18776" xr:uid="{490DBEFE-90FF-4963-AA54-C2EA5DD9D02E}"/>
    <cellStyle name="Title 18 11" xfId="18777" xr:uid="{A6796DF7-D381-4C90-B525-994A9A40800D}"/>
    <cellStyle name="Title 18 12" xfId="18775" xr:uid="{88B16F69-92C7-42DC-9844-FF5C10FC71AB}"/>
    <cellStyle name="Title 18 2" xfId="18778" xr:uid="{BB14CB77-B96A-48D8-BB91-D7A51FDB61FB}"/>
    <cellStyle name="Title 18 2 2" xfId="18779" xr:uid="{EC7F0A21-88AD-4322-8D30-4CA43C4902D9}"/>
    <cellStyle name="Title 18 2 2 2" xfId="18780" xr:uid="{1BD8FC33-8014-480C-B704-C12A899A051B}"/>
    <cellStyle name="Title 18 2 3" xfId="18781" xr:uid="{1F7D5F72-5472-44E4-A6F3-14A9DA84DD68}"/>
    <cellStyle name="Title 18 2 3 2" xfId="18782" xr:uid="{C89A9227-607F-491E-8F76-823189ABDBEF}"/>
    <cellStyle name="Title 18 2 4" xfId="18783" xr:uid="{1D6C182C-401A-4B61-9BB2-C235D45AD80F}"/>
    <cellStyle name="Title 18 2 5" xfId="18784" xr:uid="{885DF1DB-A2EA-4BF3-AE5B-FA5BCA3F8F13}"/>
    <cellStyle name="Title 18 3" xfId="18785" xr:uid="{A43868F1-B5C6-4260-A838-46B6555F32E4}"/>
    <cellStyle name="Title 18 3 2" xfId="18786" xr:uid="{2C86CC3E-4461-4AA0-AAB2-39D2D2204FB0}"/>
    <cellStyle name="Title 18 3 2 2" xfId="18787" xr:uid="{86CD4AB0-B570-4911-B3B8-5D9BA60A638D}"/>
    <cellStyle name="Title 18 3 3" xfId="18788" xr:uid="{2CEAD78D-13C4-4C07-B691-D769D0E1B6ED}"/>
    <cellStyle name="Title 18 3 3 2" xfId="18789" xr:uid="{4C06514B-CA90-45E7-88DF-30D0A2ADEF40}"/>
    <cellStyle name="Title 18 3 4" xfId="18790" xr:uid="{B5260C00-C118-4B16-BCF3-A56063C8E410}"/>
    <cellStyle name="Title 18 4" xfId="18791" xr:uid="{BD4A3DA4-B314-43C2-A8C8-38001B6CF923}"/>
    <cellStyle name="Title 18 4 2" xfId="18792" xr:uid="{401C4A4E-2FFA-4118-96FA-2976A0AAEDE9}"/>
    <cellStyle name="Title 18 4 2 2" xfId="18793" xr:uid="{7259D658-BDA9-4F02-933B-97A576C3596D}"/>
    <cellStyle name="Title 18 4 3" xfId="18794" xr:uid="{BEE42C19-32C3-4448-BB1A-218565A59D12}"/>
    <cellStyle name="Title 18 4 3 2" xfId="18795" xr:uid="{4A91C26E-1523-4EFD-AB2C-C2F2812CE653}"/>
    <cellStyle name="Title 18 4 4" xfId="18796" xr:uid="{B88A33EB-8787-48E5-90FB-8479AAE984B9}"/>
    <cellStyle name="Title 18 5" xfId="18797" xr:uid="{BF1178D4-72A2-449C-8424-A9527AE79CBD}"/>
    <cellStyle name="Title 18 5 2" xfId="18798" xr:uid="{46F030E0-72DF-41F4-A47A-B085E439E4E4}"/>
    <cellStyle name="Title 18 5 2 2" xfId="18799" xr:uid="{7B78C688-B8E9-431B-A571-84E531DCC133}"/>
    <cellStyle name="Title 18 5 3" xfId="18800" xr:uid="{B515E95C-7F2A-4408-99A1-1923D7F6BFE6}"/>
    <cellStyle name="Title 18 5 3 2" xfId="18801" xr:uid="{90CC1603-ABB5-49D0-8516-CB39C48D606D}"/>
    <cellStyle name="Title 18 5 4" xfId="18802" xr:uid="{E9A65D99-024E-4584-AED7-226DCD4D6E5A}"/>
    <cellStyle name="Title 18 5 4 2" xfId="18803" xr:uid="{3A18D37B-9E32-46C6-866D-D7522AA00AAD}"/>
    <cellStyle name="Title 18 5 5" xfId="18804" xr:uid="{54EF1490-04C0-4F25-A9C6-0C3BF7B1A9B1}"/>
    <cellStyle name="Title 18 6" xfId="18805" xr:uid="{2E18636C-DB47-4789-9900-63BF7B14BD19}"/>
    <cellStyle name="Title 18 6 2" xfId="18806" xr:uid="{AA6C5E8E-B73F-4702-A773-6BA6649D9CBB}"/>
    <cellStyle name="Title 18 6 2 2" xfId="18807" xr:uid="{904709F9-09A3-4021-84DE-CEAB3DD68277}"/>
    <cellStyle name="Title 18 6 3" xfId="18808" xr:uid="{8F812D2A-C2B3-4ACE-992A-9512985C3D3A}"/>
    <cellStyle name="Title 18 6 3 2" xfId="18809" xr:uid="{BABFED2D-E731-4827-86D2-DB4C08DA4F6E}"/>
    <cellStyle name="Title 18 6 4" xfId="18810" xr:uid="{9EECE3F9-BBE2-4038-9571-DDB38EE99AC8}"/>
    <cellStyle name="Title 18 7" xfId="18811" xr:uid="{C94733D9-B269-4F46-8991-79758DE5A5B1}"/>
    <cellStyle name="Title 18 7 2" xfId="18812" xr:uid="{A93CF4A3-F479-46EC-882F-726EB072554A}"/>
    <cellStyle name="Title 18 8" xfId="18813" xr:uid="{C674AED3-BA77-4797-AF99-645DD88E1551}"/>
    <cellStyle name="Title 18 8 2" xfId="18814" xr:uid="{C72FFC13-DD17-42F5-9901-D0564651666A}"/>
    <cellStyle name="Title 18 9" xfId="18815" xr:uid="{8A174B67-7F78-4919-A110-B8C198714128}"/>
    <cellStyle name="Title 18 9 2" xfId="18816" xr:uid="{EAD96FB7-B228-45EE-A730-616B6435E66D}"/>
    <cellStyle name="Title 19" xfId="6217" xr:uid="{3B06B735-A932-4D36-B7B3-0A5AF1524636}"/>
    <cellStyle name="Title 19 10" xfId="18818" xr:uid="{8322382E-D749-45B1-AE91-CF07D2F18F8B}"/>
    <cellStyle name="Title 19 11" xfId="18819" xr:uid="{E9E608DF-8B5A-4E57-BE65-67FD50009CF8}"/>
    <cellStyle name="Title 19 12" xfId="18817" xr:uid="{3D50C250-5597-402E-9DD0-1483EF52191C}"/>
    <cellStyle name="Title 19 2" xfId="18820" xr:uid="{69B86B63-9353-4DD8-BFA7-9C08E9711FC7}"/>
    <cellStyle name="Title 19 2 2" xfId="18821" xr:uid="{64D4B59D-B1A0-4EEC-82AD-24269F24D395}"/>
    <cellStyle name="Title 19 2 2 2" xfId="18822" xr:uid="{C82BA780-BD58-454E-B370-87645FBE032C}"/>
    <cellStyle name="Title 19 2 3" xfId="18823" xr:uid="{57D25AB1-588E-400D-B310-473381B6F2D6}"/>
    <cellStyle name="Title 19 2 3 2" xfId="18824" xr:uid="{D2D6F3DF-D7D8-43AB-AEB5-7A94AB264EAB}"/>
    <cellStyle name="Title 19 2 4" xfId="18825" xr:uid="{15316BD6-157F-4E06-9F60-82BDE1A2A0A7}"/>
    <cellStyle name="Title 19 2 5" xfId="18826" xr:uid="{68912D1D-019D-4760-88A2-D6B0B54A307D}"/>
    <cellStyle name="Title 19 3" xfId="18827" xr:uid="{C651B58B-6BDB-4591-B97D-6A6D7D5F957E}"/>
    <cellStyle name="Title 19 3 2" xfId="18828" xr:uid="{6D4DD363-1642-4FF5-BB89-B005CA480018}"/>
    <cellStyle name="Title 19 3 2 2" xfId="18829" xr:uid="{11DF83AD-3E00-4828-86A4-E1162CC381C7}"/>
    <cellStyle name="Title 19 3 3" xfId="18830" xr:uid="{0BA72707-A7CD-488C-9B00-F316CD52AB33}"/>
    <cellStyle name="Title 19 3 3 2" xfId="18831" xr:uid="{0C733C81-F46D-4DE8-9BAE-23BB99F11662}"/>
    <cellStyle name="Title 19 3 4" xfId="18832" xr:uid="{441CF296-E0D5-40BA-97BF-5F2068395E98}"/>
    <cellStyle name="Title 19 4" xfId="18833" xr:uid="{69EE94EE-0195-4C03-973A-3A04FAA2F4E5}"/>
    <cellStyle name="Title 19 4 2" xfId="18834" xr:uid="{A1EA0DA6-929C-4FEC-B8E4-5C71A89FDB6F}"/>
    <cellStyle name="Title 19 4 2 2" xfId="18835" xr:uid="{75258F81-FA65-4DC1-8231-6105980E1D25}"/>
    <cellStyle name="Title 19 4 3" xfId="18836" xr:uid="{A89C53E6-87E9-4C16-A906-90040829844D}"/>
    <cellStyle name="Title 19 4 3 2" xfId="18837" xr:uid="{CECC2839-1E34-4EAA-91A4-75A7A5F923BA}"/>
    <cellStyle name="Title 19 4 4" xfId="18838" xr:uid="{5B2F3B27-2487-4ED9-AC6E-F9BAF2742A55}"/>
    <cellStyle name="Title 19 5" xfId="18839" xr:uid="{F154A7E7-280E-49D0-988C-C9B64F31A56C}"/>
    <cellStyle name="Title 19 5 2" xfId="18840" xr:uid="{23DF6227-4EF5-4836-970D-ADD586423BF8}"/>
    <cellStyle name="Title 19 5 2 2" xfId="18841" xr:uid="{3E4E9296-6BD5-49A3-AC95-FF85224F9180}"/>
    <cellStyle name="Title 19 5 3" xfId="18842" xr:uid="{42D002CE-E99C-4EC1-87A1-071113FF7C17}"/>
    <cellStyle name="Title 19 5 3 2" xfId="18843" xr:uid="{297C2622-3C6E-450C-8254-1EA4582DB8FF}"/>
    <cellStyle name="Title 19 5 4" xfId="18844" xr:uid="{4956AA18-948B-4EEE-A2C9-46630A913571}"/>
    <cellStyle name="Title 19 5 4 2" xfId="18845" xr:uid="{F08C69A6-3E8F-48B7-996B-B5A29F5BA558}"/>
    <cellStyle name="Title 19 5 5" xfId="18846" xr:uid="{8454C7B4-DC70-4F46-A94B-5666797873B9}"/>
    <cellStyle name="Title 19 6" xfId="18847" xr:uid="{72379A29-E8A4-450A-AFCC-4BA24ABB6909}"/>
    <cellStyle name="Title 19 6 2" xfId="18848" xr:uid="{53EEF603-992C-43BC-94FC-533015D70083}"/>
    <cellStyle name="Title 19 6 2 2" xfId="18849" xr:uid="{CD085FA7-AFFD-4855-8956-1A7A7A966405}"/>
    <cellStyle name="Title 19 6 3" xfId="18850" xr:uid="{26ED9BA9-6D92-4B2B-BCEA-ABB7A9B4B369}"/>
    <cellStyle name="Title 19 6 3 2" xfId="18851" xr:uid="{2D838170-0691-42A9-BEFE-55C4C3633A61}"/>
    <cellStyle name="Title 19 6 4" xfId="18852" xr:uid="{598ED70C-AB62-4B0C-A8E0-B31B13914FEE}"/>
    <cellStyle name="Title 19 7" xfId="18853" xr:uid="{FC639CEC-C198-4CA5-B779-D7FC0C7D68D6}"/>
    <cellStyle name="Title 19 7 2" xfId="18854" xr:uid="{C37F0B9F-EE88-4E40-AAD6-0B20223A312C}"/>
    <cellStyle name="Title 19 8" xfId="18855" xr:uid="{2ED2E2EC-E42E-489E-A2AA-263E538F4DE5}"/>
    <cellStyle name="Title 19 8 2" xfId="18856" xr:uid="{0DABC973-820C-410C-ADE2-FA14A1F270A0}"/>
    <cellStyle name="Title 19 9" xfId="18857" xr:uid="{BC968A37-77DA-463E-BB48-8CEF3ABB3D5E}"/>
    <cellStyle name="Title 19 9 2" xfId="18858" xr:uid="{5FBE1CE5-A58E-4437-98AD-12F46E90ABB9}"/>
    <cellStyle name="Title 2" xfId="1577" xr:uid="{00000000-0005-0000-0000-00002D060000}"/>
    <cellStyle name="Title 2 10" xfId="7747" xr:uid="{22A733B8-976B-44E9-B395-26BA2012D990}"/>
    <cellStyle name="Title 2 10 10" xfId="18861" xr:uid="{72C6A70B-504E-4333-B7D8-0F57B3A4E83B}"/>
    <cellStyle name="Title 2 10 11" xfId="18860" xr:uid="{147B55B4-D9D9-4E4D-924D-20D6815A2FF8}"/>
    <cellStyle name="Title 2 10 2" xfId="18862" xr:uid="{FE61AD14-CB3B-49C4-A9FE-CBC41D289C6C}"/>
    <cellStyle name="Title 2 10 2 2" xfId="18863" xr:uid="{3FF72E70-E153-40C7-8E1E-E1CFF0288EFA}"/>
    <cellStyle name="Title 2 10 2 2 2" xfId="18864" xr:uid="{ADE9E2FF-7642-4172-9950-6AAF3B78499C}"/>
    <cellStyle name="Title 2 10 2 3" xfId="18865" xr:uid="{EDEE5C58-8F85-4A9C-B073-4E2DDAE8BD62}"/>
    <cellStyle name="Title 2 10 2 3 2" xfId="18866" xr:uid="{C8FD3ABC-DB45-4FF2-A41F-E5BAC088C670}"/>
    <cellStyle name="Title 2 10 2 4" xfId="18867" xr:uid="{74713849-7372-464C-A4B3-5D860DFE321D}"/>
    <cellStyle name="Title 2 10 3" xfId="18868" xr:uid="{6A4AAEA2-04D0-4751-B552-7EF2264207A6}"/>
    <cellStyle name="Title 2 10 3 2" xfId="18869" xr:uid="{40626CFC-C51C-4ED5-8314-5C0A38A03BAE}"/>
    <cellStyle name="Title 2 10 3 2 2" xfId="18870" xr:uid="{658B536B-BE0C-4FBB-9961-6125AA54E025}"/>
    <cellStyle name="Title 2 10 3 3" xfId="18871" xr:uid="{BE910E95-F767-4147-9B24-0D0D21686DFF}"/>
    <cellStyle name="Title 2 10 3 3 2" xfId="18872" xr:uid="{05654997-E749-41EF-BEF7-B8D278E2F45B}"/>
    <cellStyle name="Title 2 10 3 4" xfId="18873" xr:uid="{D16345D2-2196-4737-947D-E52F2F984691}"/>
    <cellStyle name="Title 2 10 4" xfId="18874" xr:uid="{71014153-01D3-4C74-8EEE-33A9F9B073AC}"/>
    <cellStyle name="Title 2 10 4 2" xfId="18875" xr:uid="{43163326-80B9-4E1D-B90A-15D00635630D}"/>
    <cellStyle name="Title 2 10 4 2 2" xfId="18876" xr:uid="{CC317E22-6E31-4033-AC4E-2490EF38C4CB}"/>
    <cellStyle name="Title 2 10 4 3" xfId="18877" xr:uid="{0A42808D-1B15-4634-8D26-AB866108F800}"/>
    <cellStyle name="Title 2 10 4 3 2" xfId="18878" xr:uid="{3E0D8111-B4A4-43E1-80CE-0AC5D77B899F}"/>
    <cellStyle name="Title 2 10 4 4" xfId="18879" xr:uid="{DE793865-AC1B-400E-AB4C-F0319844C43A}"/>
    <cellStyle name="Title 2 10 4 4 2" xfId="18880" xr:uid="{40DA6B7C-5118-4290-AF9B-105141B4C193}"/>
    <cellStyle name="Title 2 10 4 5" xfId="18881" xr:uid="{2DE8BB98-7103-4FC8-AE73-73BB8EC78F80}"/>
    <cellStyle name="Title 2 10 5" xfId="18882" xr:uid="{D3973F25-68ED-4F48-A26D-2E1DC1E3DE3A}"/>
    <cellStyle name="Title 2 10 5 2" xfId="18883" xr:uid="{60A5DF4F-0664-4F09-9B24-A93302E717C5}"/>
    <cellStyle name="Title 2 10 5 2 2" xfId="18884" xr:uid="{35AD9DE4-4B58-42DF-A838-70B140331895}"/>
    <cellStyle name="Title 2 10 5 3" xfId="18885" xr:uid="{A7B3396A-2DF1-4AC4-951A-5F401E947CD6}"/>
    <cellStyle name="Title 2 10 5 3 2" xfId="18886" xr:uid="{FF7A774A-5B17-483E-9FC3-98DFF76E1EFA}"/>
    <cellStyle name="Title 2 10 5 4" xfId="18887" xr:uid="{0275409B-B055-4CC4-88A8-C174969E8D61}"/>
    <cellStyle name="Title 2 10 6" xfId="18888" xr:uid="{22C4BFFD-672F-476A-ABF5-871CAA916B03}"/>
    <cellStyle name="Title 2 10 6 2" xfId="18889" xr:uid="{92DBEE9F-C721-45B8-929F-BCDD51E6F052}"/>
    <cellStyle name="Title 2 10 7" xfId="18890" xr:uid="{BBBF655B-9F82-4C42-9601-2DDF11C67019}"/>
    <cellStyle name="Title 2 10 7 2" xfId="18891" xr:uid="{B6D55A4F-1D5F-412B-93D3-940C97DF686E}"/>
    <cellStyle name="Title 2 10 8" xfId="18892" xr:uid="{0A6E09CF-E708-449E-A216-62204E47C448}"/>
    <cellStyle name="Title 2 10 8 2" xfId="18893" xr:uid="{16D5BA6A-DAF6-4A9D-B70B-E0826F605579}"/>
    <cellStyle name="Title 2 10 9" xfId="18894" xr:uid="{8A2C6A37-E19A-4AF2-81D8-32F30F30E8BC}"/>
    <cellStyle name="Title 2 11" xfId="18895" xr:uid="{25EAD40A-7168-4BA6-B489-8F6759B21C98}"/>
    <cellStyle name="Title 2 11 10" xfId="18896" xr:uid="{9ED12FE5-B09B-4DCE-BF63-543A05A5FF27}"/>
    <cellStyle name="Title 2 11 2" xfId="18897" xr:uid="{FBEB1029-1A75-48ED-93C6-3C1259212433}"/>
    <cellStyle name="Title 2 11 2 2" xfId="18898" xr:uid="{F44153BD-F5AF-4AB7-99D7-2748A7552755}"/>
    <cellStyle name="Title 2 11 2 2 2" xfId="18899" xr:uid="{FA284807-7D73-47E2-9E8F-198B49862826}"/>
    <cellStyle name="Title 2 11 2 3" xfId="18900" xr:uid="{01D4C0CB-A304-4598-94C8-9B52B41ADF86}"/>
    <cellStyle name="Title 2 11 2 3 2" xfId="18901" xr:uid="{E20F46AE-D709-44D1-9D8B-BFCB4E7C992F}"/>
    <cellStyle name="Title 2 11 2 4" xfId="18902" xr:uid="{339722AB-D492-40B7-A113-093E65EA5F09}"/>
    <cellStyle name="Title 2 11 3" xfId="18903" xr:uid="{80FBD511-69C8-4AC3-BC5E-955919B9BED7}"/>
    <cellStyle name="Title 2 11 3 2" xfId="18904" xr:uid="{FE42B488-573E-4224-B30C-A11871D6D4B8}"/>
    <cellStyle name="Title 2 11 3 2 2" xfId="18905" xr:uid="{5A6E8C21-DEE6-41B6-AD87-6EE9266649D7}"/>
    <cellStyle name="Title 2 11 3 3" xfId="18906" xr:uid="{9D352903-02B5-4040-B2FF-9F3D84A2089A}"/>
    <cellStyle name="Title 2 11 3 3 2" xfId="18907" xr:uid="{51631993-039F-4166-838A-1F9AC1E596F0}"/>
    <cellStyle name="Title 2 11 3 4" xfId="18908" xr:uid="{8F76C49C-E24A-44FE-8662-0565C7BFA2C0}"/>
    <cellStyle name="Title 2 11 4" xfId="18909" xr:uid="{4C93F6C5-9934-4486-B9C1-585BDE7F7671}"/>
    <cellStyle name="Title 2 11 4 2" xfId="18910" xr:uid="{FB8DECC2-02BB-45B0-8166-51E7BBEB9C93}"/>
    <cellStyle name="Title 2 11 4 2 2" xfId="18911" xr:uid="{BDEF3B6A-CA3D-44E8-BB6D-C434713A7F09}"/>
    <cellStyle name="Title 2 11 4 3" xfId="18912" xr:uid="{1AB60876-A68E-42BD-BC52-5EA3629E24E0}"/>
    <cellStyle name="Title 2 11 4 3 2" xfId="18913" xr:uid="{0F8D4E37-1B48-40B0-872D-0B319DD06C93}"/>
    <cellStyle name="Title 2 11 4 4" xfId="18914" xr:uid="{B460DA17-1E00-4D77-86F0-640E72C98948}"/>
    <cellStyle name="Title 2 11 4 4 2" xfId="18915" xr:uid="{7B77279D-167C-4438-89D2-BFB61D987E0A}"/>
    <cellStyle name="Title 2 11 4 5" xfId="18916" xr:uid="{673BF8E9-D892-478C-BA13-54C088DD14F9}"/>
    <cellStyle name="Title 2 11 5" xfId="18917" xr:uid="{7FC8B62D-990A-4915-A9E3-9AFC5426BDDC}"/>
    <cellStyle name="Title 2 11 5 2" xfId="18918" xr:uid="{C223F5F2-DA0A-49F6-B2C4-6482A0AE1DB3}"/>
    <cellStyle name="Title 2 11 5 2 2" xfId="18919" xr:uid="{2F432C21-336D-4307-A753-8F7449FEC870}"/>
    <cellStyle name="Title 2 11 5 3" xfId="18920" xr:uid="{3DDDBF3B-7192-4C70-A6E8-F2EF536F6874}"/>
    <cellStyle name="Title 2 11 5 3 2" xfId="18921" xr:uid="{FD09A3C5-C6CC-4C47-BEFB-965A8EFEC42C}"/>
    <cellStyle name="Title 2 11 5 4" xfId="18922" xr:uid="{1E3FCD05-9137-48CB-B21C-5EC7E786B4AE}"/>
    <cellStyle name="Title 2 11 6" xfId="18923" xr:uid="{F86504EE-B6E7-4F72-A0EA-5D4B7EE1DC26}"/>
    <cellStyle name="Title 2 11 6 2" xfId="18924" xr:uid="{6041EC69-FA15-4951-B9C7-27D3A69976CC}"/>
    <cellStyle name="Title 2 11 7" xfId="18925" xr:uid="{C5B6B4FD-4D2F-42A8-BB70-D77315BF9651}"/>
    <cellStyle name="Title 2 11 7 2" xfId="18926" xr:uid="{F16A2D23-B727-4849-B226-34A98FEDB490}"/>
    <cellStyle name="Title 2 11 8" xfId="18927" xr:uid="{2A757353-DE19-4337-92A8-AD523A6AF17A}"/>
    <cellStyle name="Title 2 11 8 2" xfId="18928" xr:uid="{71210F2E-F2DE-4B43-B0B4-1F07D4ADA767}"/>
    <cellStyle name="Title 2 11 9" xfId="18929" xr:uid="{8B19F28E-A596-4FFD-9B8E-1086C633B47B}"/>
    <cellStyle name="Title 2 12" xfId="18930" xr:uid="{EFA04DFA-BFD9-421F-8E52-26A6FBDF39D6}"/>
    <cellStyle name="Title 2 12 2" xfId="18931" xr:uid="{65CBA2CD-8AFD-4C46-ABA4-00DE597DDF74}"/>
    <cellStyle name="Title 2 12 2 2" xfId="18932" xr:uid="{43671798-3B02-4804-8593-6C8CD4118527}"/>
    <cellStyle name="Title 2 12 3" xfId="18933" xr:uid="{FFBEE706-0E66-4689-B36D-61F6BA281FAA}"/>
    <cellStyle name="Title 2 12 3 2" xfId="18934" xr:uid="{33B41257-1A44-41AB-9106-11C35A6CCF45}"/>
    <cellStyle name="Title 2 12 4" xfId="18935" xr:uid="{96776857-6D2E-48AB-8904-AF59C24591F1}"/>
    <cellStyle name="Title 2 12 5" xfId="18936" xr:uid="{772F1E02-5DC1-461F-8986-6AD291B30721}"/>
    <cellStyle name="Title 2 13" xfId="18937" xr:uid="{E8DC4076-E062-4188-815A-312C058ADE70}"/>
    <cellStyle name="Title 2 13 2" xfId="18938" xr:uid="{920DE3AB-B23C-4C16-85AB-579EE4410449}"/>
    <cellStyle name="Title 2 13 2 2" xfId="18939" xr:uid="{9B7CB60E-6AA9-4EA9-AF92-F4B784E7DE7C}"/>
    <cellStyle name="Title 2 13 3" xfId="18940" xr:uid="{D766A90A-147A-496D-8B77-B932830EC70E}"/>
    <cellStyle name="Title 2 13 3 2" xfId="18941" xr:uid="{53F48B0B-6CF7-4652-9250-FC97AA93AD92}"/>
    <cellStyle name="Title 2 13 4" xfId="18942" xr:uid="{12BD1BD6-8E68-45A3-AF45-C1372A349B70}"/>
    <cellStyle name="Title 2 14" xfId="18943" xr:uid="{95F2C92F-7BD8-45E4-9269-24B79DAC1774}"/>
    <cellStyle name="Title 2 14 2" xfId="18944" xr:uid="{7F1FD9A9-2DCF-48DB-9473-1B37BC0F6342}"/>
    <cellStyle name="Title 2 14 2 2" xfId="18945" xr:uid="{5B2C5406-7860-423D-82B5-0947794F32E3}"/>
    <cellStyle name="Title 2 14 3" xfId="18946" xr:uid="{9B281667-C9B2-428D-A145-ABD7D9B22BEB}"/>
    <cellStyle name="Title 2 14 3 2" xfId="18947" xr:uid="{CC84DBDC-B1D0-4F3C-BD1C-70CFE993E591}"/>
    <cellStyle name="Title 2 14 4" xfId="18948" xr:uid="{41F72CE1-737A-48BB-AF4E-66292D4551D9}"/>
    <cellStyle name="Title 2 15" xfId="18949" xr:uid="{3827816C-8AC3-48AB-A31B-591CB2393FC7}"/>
    <cellStyle name="Title 2 15 2" xfId="18950" xr:uid="{88C4DEBB-0BEE-465D-8DF9-021965AAACEE}"/>
    <cellStyle name="Title 2 15 2 2" xfId="18951" xr:uid="{2EA372E7-27F0-4873-8A47-14F5E72C17F0}"/>
    <cellStyle name="Title 2 15 3" xfId="18952" xr:uid="{0E2E1D12-C6CB-48A2-B696-E1F102A91CCC}"/>
    <cellStyle name="Title 2 15 3 2" xfId="18953" xr:uid="{D89482D0-CC9C-4A6B-A125-A478EE891321}"/>
    <cellStyle name="Title 2 15 4" xfId="18954" xr:uid="{8F6E3402-8768-4B37-AF14-6C252522207F}"/>
    <cellStyle name="Title 2 15 4 2" xfId="18955" xr:uid="{07A7010D-FEE5-49A3-96D0-0EB37FB00D0C}"/>
    <cellStyle name="Title 2 15 5" xfId="18956" xr:uid="{C37B538D-A1EB-401C-8633-A3DE851E8471}"/>
    <cellStyle name="Title 2 16" xfId="18957" xr:uid="{6CFFD336-BD2E-40C2-8E0C-FE1E831226FB}"/>
    <cellStyle name="Title 2 16 2" xfId="18958" xr:uid="{4C9E5137-01F2-424F-800A-7F5263F8F7C5}"/>
    <cellStyle name="Title 2 16 2 2" xfId="18959" xr:uid="{010C51EF-37A3-412A-B723-823708CB3E37}"/>
    <cellStyle name="Title 2 16 3" xfId="18960" xr:uid="{83EDDCD8-583C-4852-9E74-563F46AE00F1}"/>
    <cellStyle name="Title 2 16 3 2" xfId="18961" xr:uid="{71F9EC1E-B5B0-437C-B146-A2F850896805}"/>
    <cellStyle name="Title 2 16 4" xfId="18962" xr:uid="{09D136FA-361A-495E-87FD-501B909E1E34}"/>
    <cellStyle name="Title 2 17" xfId="18963" xr:uid="{A9D3BC1F-562F-48F3-86C9-893E465D7085}"/>
    <cellStyle name="Title 2 17 2" xfId="18964" xr:uid="{886F4A62-0F36-4827-AC87-00222D2187B0}"/>
    <cellStyle name="Title 2 18" xfId="18965" xr:uid="{FCA61C33-077B-4C88-AF03-23FA662B3350}"/>
    <cellStyle name="Title 2 18 2" xfId="18966" xr:uid="{DAC49936-7E26-402B-B6E4-5FDFAE5A158D}"/>
    <cellStyle name="Title 2 19" xfId="18967" xr:uid="{21DDFA37-B40B-47CD-9250-FCBBF93590A6}"/>
    <cellStyle name="Title 2 19 2" xfId="18968" xr:uid="{A1300044-679C-47B5-9953-79C28893AF3C}"/>
    <cellStyle name="Title 2 2" xfId="7748" xr:uid="{8024B375-9479-4A1D-8DB7-6A9FCA343156}"/>
    <cellStyle name="Title 2 2 10" xfId="18970" xr:uid="{B7343DC1-AA2C-4CAE-B995-E04E54673123}"/>
    <cellStyle name="Title 2 2 11" xfId="18969" xr:uid="{4446B6CF-00A8-4E1C-B9AE-1543DF12A717}"/>
    <cellStyle name="Title 2 2 2" xfId="18971" xr:uid="{34A029C7-4F3E-4550-95B8-2CD7F31B2CA2}"/>
    <cellStyle name="Title 2 2 2 2" xfId="18972" xr:uid="{24B8EB9C-0F9A-4E35-82F7-C4F81ECDEF3F}"/>
    <cellStyle name="Title 2 2 2 2 2" xfId="18973" xr:uid="{ED1C7ED9-CB00-40CD-9893-3767D87B5098}"/>
    <cellStyle name="Title 2 2 2 3" xfId="18974" xr:uid="{50B28913-DF8D-4E84-B326-C7B705BFC82A}"/>
    <cellStyle name="Title 2 2 2 3 2" xfId="18975" xr:uid="{D14A4C86-5F7E-48EB-B0B9-D8C0B1DAFFCA}"/>
    <cellStyle name="Title 2 2 2 4" xfId="18976" xr:uid="{FD088289-07BA-43F6-8CDA-29F719238F9C}"/>
    <cellStyle name="Title 2 2 3" xfId="18977" xr:uid="{E8B48FB1-64BA-4982-B1E1-23EFDC744469}"/>
    <cellStyle name="Title 2 2 3 2" xfId="18978" xr:uid="{72D3ACA0-AF38-4B7A-8DD1-55FDB2E34CAA}"/>
    <cellStyle name="Title 2 2 3 2 2" xfId="18979" xr:uid="{CC7E3411-57C9-4CA0-BA2B-21AF1A5C547E}"/>
    <cellStyle name="Title 2 2 3 3" xfId="18980" xr:uid="{E443157C-DAB4-4101-A1DA-CA4C41A44D32}"/>
    <cellStyle name="Title 2 2 3 3 2" xfId="18981" xr:uid="{9759B85B-AD74-4DD8-BFC8-D65071FD3608}"/>
    <cellStyle name="Title 2 2 3 4" xfId="18982" xr:uid="{6DC1E8ED-70B0-478F-BEF6-57C07F9F98D7}"/>
    <cellStyle name="Title 2 2 4" xfId="18983" xr:uid="{4CDC77A3-3285-41CB-88B0-18399EAB8957}"/>
    <cellStyle name="Title 2 2 4 2" xfId="18984" xr:uid="{94272241-A6AA-464E-89EA-E8BB0AE5A4B4}"/>
    <cellStyle name="Title 2 2 4 2 2" xfId="18985" xr:uid="{982C7CD3-7EF9-44EE-A66A-5F706DBBC470}"/>
    <cellStyle name="Title 2 2 4 3" xfId="18986" xr:uid="{4E4E8DAF-F5F1-4387-8A8B-66AF9635BD9D}"/>
    <cellStyle name="Title 2 2 4 3 2" xfId="18987" xr:uid="{15C0CF61-C662-4729-B90D-BE70B00A8CFE}"/>
    <cellStyle name="Title 2 2 4 4" xfId="18988" xr:uid="{5A6CEF1B-6895-4FEA-BE52-A80C6E56EE87}"/>
    <cellStyle name="Title 2 2 4 4 2" xfId="18989" xr:uid="{E8B74595-58FE-4FED-9265-A377A301473F}"/>
    <cellStyle name="Title 2 2 4 5" xfId="18990" xr:uid="{31670D60-BE7B-4E01-A761-A378A08D6018}"/>
    <cellStyle name="Title 2 2 5" xfId="18991" xr:uid="{87981E05-1374-4B15-98C7-FFC1C3931032}"/>
    <cellStyle name="Title 2 2 5 2" xfId="18992" xr:uid="{C3FFB54A-B87C-460D-B392-FEC12195EE57}"/>
    <cellStyle name="Title 2 2 5 2 2" xfId="18993" xr:uid="{8A4AB33E-EEB0-494F-B637-163ACFD91470}"/>
    <cellStyle name="Title 2 2 5 3" xfId="18994" xr:uid="{D25A6C27-1812-4A07-ACEC-F98BF4B67414}"/>
    <cellStyle name="Title 2 2 5 3 2" xfId="18995" xr:uid="{221AC7A5-2104-4A33-B7A1-A6C7B072CF69}"/>
    <cellStyle name="Title 2 2 5 4" xfId="18996" xr:uid="{2111CD35-90E4-44B6-9449-74A61347612D}"/>
    <cellStyle name="Title 2 2 6" xfId="18997" xr:uid="{5FCE650C-1BE2-40A5-BB8C-BD66C935A201}"/>
    <cellStyle name="Title 2 2 6 2" xfId="18998" xr:uid="{AADC9D41-E763-4D74-A535-902ED60B5FA8}"/>
    <cellStyle name="Title 2 2 7" xfId="18999" xr:uid="{9BF6AB03-D81C-4F88-BAD4-7940EC5DF96A}"/>
    <cellStyle name="Title 2 2 7 2" xfId="19000" xr:uid="{656CDE70-C43B-46F7-ABBC-1363DFB901DA}"/>
    <cellStyle name="Title 2 2 8" xfId="19001" xr:uid="{D568CABC-2645-40A0-A59C-520B4CFF5D9A}"/>
    <cellStyle name="Title 2 2 8 2" xfId="19002" xr:uid="{4A168E82-BF16-40ED-B387-E40A56272780}"/>
    <cellStyle name="Title 2 2 9" xfId="19003" xr:uid="{62D44AA1-5965-4AB8-AF89-A1E770AD0D2C}"/>
    <cellStyle name="Title 2 20" xfId="19004" xr:uid="{8F117C82-0B1A-47E3-B6FE-9F4FAAD828F3}"/>
    <cellStyle name="Title 2 21" xfId="19005" xr:uid="{43B8043E-C069-4CF4-952E-8259C2BDE655}"/>
    <cellStyle name="Title 2 22" xfId="18859" xr:uid="{2C8646BC-F76C-4A72-8BA2-29CC21B6227F}"/>
    <cellStyle name="Title 2 3" xfId="7749" xr:uid="{8E61F66C-B198-4DAA-850E-B74A53453E48}"/>
    <cellStyle name="Title 2 3 10" xfId="19007" xr:uid="{BF443163-C97F-46CE-B2FB-B4377E06F90D}"/>
    <cellStyle name="Title 2 3 11" xfId="19006" xr:uid="{2C0474D9-DDD9-4BEB-BA70-7192E9D273F0}"/>
    <cellStyle name="Title 2 3 2" xfId="19008" xr:uid="{76EE6E2B-D31E-4D2E-B74A-B5CC9158F9B5}"/>
    <cellStyle name="Title 2 3 2 2" xfId="19009" xr:uid="{BF2133D0-1CD2-4688-A295-882D211E7EE1}"/>
    <cellStyle name="Title 2 3 2 2 2" xfId="19010" xr:uid="{0CEB6D40-3FFB-4BC6-8E6E-DCFA353A5F9C}"/>
    <cellStyle name="Title 2 3 2 3" xfId="19011" xr:uid="{3EDE4ED0-B0EB-49D7-BC2E-D120DA4777B9}"/>
    <cellStyle name="Title 2 3 2 3 2" xfId="19012" xr:uid="{E6D4986C-7FAF-4384-B288-96D7A16F3E83}"/>
    <cellStyle name="Title 2 3 2 4" xfId="19013" xr:uid="{7094056F-2EFC-4593-9485-3BF43BCF07F0}"/>
    <cellStyle name="Title 2 3 3" xfId="19014" xr:uid="{8CB73113-A5FE-42A9-A737-C6873700B9BE}"/>
    <cellStyle name="Title 2 3 3 2" xfId="19015" xr:uid="{645EB28E-0355-4DC5-B405-DD551E7BD009}"/>
    <cellStyle name="Title 2 3 3 2 2" xfId="19016" xr:uid="{5749087E-43B2-4CE4-95BE-A63CA092350D}"/>
    <cellStyle name="Title 2 3 3 3" xfId="19017" xr:uid="{C143BB09-393C-40A1-B361-B423DA290D16}"/>
    <cellStyle name="Title 2 3 3 3 2" xfId="19018" xr:uid="{23B77E5B-2B4E-4F36-AB1C-93BF9C6DC80C}"/>
    <cellStyle name="Title 2 3 3 4" xfId="19019" xr:uid="{3339B4FE-528F-463A-BE26-3081FCE5E78A}"/>
    <cellStyle name="Title 2 3 4" xfId="19020" xr:uid="{A05110EE-0A34-4DAB-9677-647347B4E6F9}"/>
    <cellStyle name="Title 2 3 4 2" xfId="19021" xr:uid="{8DA4B2D9-4D38-4D17-9F43-C744BDA09243}"/>
    <cellStyle name="Title 2 3 4 2 2" xfId="19022" xr:uid="{FE07FB90-1C53-4090-AC7E-E7D2AC7B65A9}"/>
    <cellStyle name="Title 2 3 4 3" xfId="19023" xr:uid="{A8CE4FE6-F723-434A-9334-9C18D4E7A44A}"/>
    <cellStyle name="Title 2 3 4 3 2" xfId="19024" xr:uid="{CF68CAC8-689B-4BCD-881E-2B1FD92DEBAF}"/>
    <cellStyle name="Title 2 3 4 4" xfId="19025" xr:uid="{1FB149DB-30C0-477D-9C8F-C1F72716E291}"/>
    <cellStyle name="Title 2 3 4 4 2" xfId="19026" xr:uid="{38A31618-EF12-4062-8FB5-FF1EF8EE0417}"/>
    <cellStyle name="Title 2 3 4 5" xfId="19027" xr:uid="{DB32D399-429E-4751-95EB-9402A54517F9}"/>
    <cellStyle name="Title 2 3 5" xfId="19028" xr:uid="{9AEA24C4-ACAB-4A68-A375-A6339F4353A7}"/>
    <cellStyle name="Title 2 3 5 2" xfId="19029" xr:uid="{6780FDA1-F0BD-4D5A-9343-9203C1CB13B1}"/>
    <cellStyle name="Title 2 3 5 2 2" xfId="19030" xr:uid="{ABDB93AF-F00E-4AA8-859A-0E2474B18BD5}"/>
    <cellStyle name="Title 2 3 5 3" xfId="19031" xr:uid="{DC0597C9-9B50-45F3-990F-C52AF2D2F142}"/>
    <cellStyle name="Title 2 3 5 3 2" xfId="19032" xr:uid="{AD0B40F1-68D7-4BFD-A508-509F694103E0}"/>
    <cellStyle name="Title 2 3 5 4" xfId="19033" xr:uid="{F4BAAA34-D39E-49E8-9E0B-1B500AC3FEF3}"/>
    <cellStyle name="Title 2 3 6" xfId="19034" xr:uid="{3DF3AFAB-1670-43D6-8F0C-2A0EFB819ACC}"/>
    <cellStyle name="Title 2 3 6 2" xfId="19035" xr:uid="{87D921D2-B1B7-4412-9580-8FE10839A7D4}"/>
    <cellStyle name="Title 2 3 7" xfId="19036" xr:uid="{D33C79AB-FF14-4F86-9C60-40FE960F46AE}"/>
    <cellStyle name="Title 2 3 7 2" xfId="19037" xr:uid="{C396A683-5EF6-433E-B55F-19D26CB53D60}"/>
    <cellStyle name="Title 2 3 8" xfId="19038" xr:uid="{5E882B10-3760-4216-A953-51E6F349E933}"/>
    <cellStyle name="Title 2 3 8 2" xfId="19039" xr:uid="{FEABDDEA-0074-477A-91D1-A6A67D6C028B}"/>
    <cellStyle name="Title 2 3 9" xfId="19040" xr:uid="{AD5542C7-DBF6-499D-ACBD-2CE139471CA2}"/>
    <cellStyle name="Title 2 4" xfId="7750" xr:uid="{B38CCC8D-D758-4B54-8719-AAC3C6AC48B8}"/>
    <cellStyle name="Title 2 4 10" xfId="19042" xr:uid="{754E5DFF-648A-4338-80A0-0CE26F16B945}"/>
    <cellStyle name="Title 2 4 11" xfId="19041" xr:uid="{80F980BC-1D34-4EE1-91AD-293EE2C70B56}"/>
    <cellStyle name="Title 2 4 2" xfId="19043" xr:uid="{00D138E5-760D-4D4C-8FC3-3A6587FFB969}"/>
    <cellStyle name="Title 2 4 2 2" xfId="19044" xr:uid="{E72AFCEA-4554-4386-8612-558109B6C186}"/>
    <cellStyle name="Title 2 4 2 2 2" xfId="19045" xr:uid="{0A235E96-C345-477E-ABFC-EE4443753DAF}"/>
    <cellStyle name="Title 2 4 2 3" xfId="19046" xr:uid="{7611F2F8-F1E1-41FF-B0D1-DB81AAF28E4F}"/>
    <cellStyle name="Title 2 4 2 3 2" xfId="19047" xr:uid="{0FFCD36D-D160-4E2D-9E5C-E76CD903748C}"/>
    <cellStyle name="Title 2 4 2 4" xfId="19048" xr:uid="{9560A15D-4996-4BD2-82B8-576E09A30699}"/>
    <cellStyle name="Title 2 4 3" xfId="19049" xr:uid="{45370180-F72D-4FC2-97BE-08FC33FB1B44}"/>
    <cellStyle name="Title 2 4 3 2" xfId="19050" xr:uid="{32545156-4D96-4FE4-BF25-9F5742435D5A}"/>
    <cellStyle name="Title 2 4 3 2 2" xfId="19051" xr:uid="{238C0679-1A92-4402-BDCB-76E470D2D367}"/>
    <cellStyle name="Title 2 4 3 3" xfId="19052" xr:uid="{68CD27B0-FCCB-4757-8EF6-E19FC3F39B07}"/>
    <cellStyle name="Title 2 4 3 3 2" xfId="19053" xr:uid="{F5149C4E-2DC0-4A7D-BA27-3DE8397FF061}"/>
    <cellStyle name="Title 2 4 3 4" xfId="19054" xr:uid="{0AC41967-1E80-4DFB-B21D-4184277640AC}"/>
    <cellStyle name="Title 2 4 4" xfId="19055" xr:uid="{C0B304A6-C254-4CCE-BE52-00A04F5A9C49}"/>
    <cellStyle name="Title 2 4 4 2" xfId="19056" xr:uid="{DB091879-6AEA-4366-89FA-B4903AF70570}"/>
    <cellStyle name="Title 2 4 4 2 2" xfId="19057" xr:uid="{4FF48F81-9DC2-42BF-8F19-F0C5BF253824}"/>
    <cellStyle name="Title 2 4 4 3" xfId="19058" xr:uid="{FE9E7FFB-BF28-4918-8712-9E744F628C91}"/>
    <cellStyle name="Title 2 4 4 3 2" xfId="19059" xr:uid="{A16A8169-F49B-4571-A671-9B2F932B5C06}"/>
    <cellStyle name="Title 2 4 4 4" xfId="19060" xr:uid="{B8C93522-0588-46DB-9D6A-B7282D2D2EA9}"/>
    <cellStyle name="Title 2 4 4 4 2" xfId="19061" xr:uid="{3CDF87AA-CC50-4C42-AA89-C1CF4A3401C8}"/>
    <cellStyle name="Title 2 4 4 5" xfId="19062" xr:uid="{2A38D505-1DE9-4D62-8938-3C7DAFCFCA76}"/>
    <cellStyle name="Title 2 4 5" xfId="19063" xr:uid="{CAA1748B-7D30-4984-A4F1-291DCB27B27C}"/>
    <cellStyle name="Title 2 4 5 2" xfId="19064" xr:uid="{A5B2A38D-A11F-4EC7-BDEF-61E0652F1830}"/>
    <cellStyle name="Title 2 4 5 2 2" xfId="19065" xr:uid="{9BD3EDA1-DEE3-4BE7-99EF-A95C3F8056B2}"/>
    <cellStyle name="Title 2 4 5 3" xfId="19066" xr:uid="{8FA9B642-B3C2-4BB5-AB94-E433EFA15913}"/>
    <cellStyle name="Title 2 4 5 3 2" xfId="19067" xr:uid="{0E003C3C-5D2B-4356-AE6B-F5FCCFF4BA52}"/>
    <cellStyle name="Title 2 4 5 4" xfId="19068" xr:uid="{08818FB6-C733-43FB-BF5A-8E48DF1982D2}"/>
    <cellStyle name="Title 2 4 6" xfId="19069" xr:uid="{F9945C19-2614-48C0-B622-1409FE6EBBE2}"/>
    <cellStyle name="Title 2 4 6 2" xfId="19070" xr:uid="{44FDE66C-F49F-4265-BD0D-416289CC9225}"/>
    <cellStyle name="Title 2 4 7" xfId="19071" xr:uid="{CC0E1373-56E4-48CD-ABAE-A80AA5139134}"/>
    <cellStyle name="Title 2 4 7 2" xfId="19072" xr:uid="{ABD1B5D0-28A4-4212-BE78-E0FBE923D640}"/>
    <cellStyle name="Title 2 4 8" xfId="19073" xr:uid="{6911352F-F66A-46D8-B129-663AA59EACE7}"/>
    <cellStyle name="Title 2 4 8 2" xfId="19074" xr:uid="{1EF2B343-75F5-4AF9-AFF8-3B12759B58B3}"/>
    <cellStyle name="Title 2 4 9" xfId="19075" xr:uid="{080B5478-2578-4DE3-9AC8-114467734585}"/>
    <cellStyle name="Title 2 5" xfId="7751" xr:uid="{A1455C89-2475-4B6F-9580-6C74D628C431}"/>
    <cellStyle name="Title 2 5 10" xfId="19077" xr:uid="{97B38F10-4763-421A-A4E9-ED02EE8AB5C7}"/>
    <cellStyle name="Title 2 5 11" xfId="19076" xr:uid="{0639890C-4651-42DF-AE88-C82392E1F16D}"/>
    <cellStyle name="Title 2 5 2" xfId="19078" xr:uid="{1A24D673-7213-44B2-A456-37A70C88625F}"/>
    <cellStyle name="Title 2 5 2 2" xfId="19079" xr:uid="{7E50D7ED-2F31-45D1-B322-FBC6ADF7D947}"/>
    <cellStyle name="Title 2 5 2 2 2" xfId="19080" xr:uid="{8E718E64-8681-4B49-9E73-6F458B36DF9F}"/>
    <cellStyle name="Title 2 5 2 3" xfId="19081" xr:uid="{705C1734-1D89-4E4F-B34E-C9568D6162AD}"/>
    <cellStyle name="Title 2 5 2 3 2" xfId="19082" xr:uid="{E6699FE8-A922-414D-8680-B4630F9E25CA}"/>
    <cellStyle name="Title 2 5 2 4" xfId="19083" xr:uid="{BE0D0609-4AC1-403D-B5BF-BA23A25FD79C}"/>
    <cellStyle name="Title 2 5 3" xfId="19084" xr:uid="{8B164614-CDE0-4134-AB27-E92E99F0906E}"/>
    <cellStyle name="Title 2 5 3 2" xfId="19085" xr:uid="{A0D9834A-C2AF-42AE-B50B-4654D5743115}"/>
    <cellStyle name="Title 2 5 3 2 2" xfId="19086" xr:uid="{3A2DBDDC-14CA-43A2-BB50-56A53F9C7914}"/>
    <cellStyle name="Title 2 5 3 3" xfId="19087" xr:uid="{3390B8A7-59A8-4D5A-B498-3C9F59231784}"/>
    <cellStyle name="Title 2 5 3 3 2" xfId="19088" xr:uid="{9BCE30B5-46D1-4B57-BC85-8A65EFBE7B20}"/>
    <cellStyle name="Title 2 5 3 4" xfId="19089" xr:uid="{442B254D-4F93-404C-B616-14DEE9BBB3AF}"/>
    <cellStyle name="Title 2 5 4" xfId="19090" xr:uid="{1EFF42BA-388B-440D-A8D5-A77EB15DCA66}"/>
    <cellStyle name="Title 2 5 4 2" xfId="19091" xr:uid="{14D47A01-9D57-48D0-84D7-9D941BB2BCED}"/>
    <cellStyle name="Title 2 5 4 2 2" xfId="19092" xr:uid="{A56058AF-3242-4315-96C4-ECB6487942E6}"/>
    <cellStyle name="Title 2 5 4 3" xfId="19093" xr:uid="{FB38261B-F1F4-4E49-9AC4-4CDF77F46B55}"/>
    <cellStyle name="Title 2 5 4 3 2" xfId="19094" xr:uid="{228A50C5-5202-4306-B1E8-12032AC46C5E}"/>
    <cellStyle name="Title 2 5 4 4" xfId="19095" xr:uid="{6446FE2E-F16C-4CD5-BFFE-B94CFE639B88}"/>
    <cellStyle name="Title 2 5 4 4 2" xfId="19096" xr:uid="{F607F33E-DF7B-41CE-854C-75E1306E48FF}"/>
    <cellStyle name="Title 2 5 4 5" xfId="19097" xr:uid="{AE67C4C9-51B0-4643-99D7-BE90FD9E0B38}"/>
    <cellStyle name="Title 2 5 5" xfId="19098" xr:uid="{47C80EF1-DF9C-4606-938D-04D1267CCD0B}"/>
    <cellStyle name="Title 2 5 5 2" xfId="19099" xr:uid="{B1E58106-5FF0-406C-99CD-F903944F05D2}"/>
    <cellStyle name="Title 2 5 5 2 2" xfId="19100" xr:uid="{DF1FB00B-13B9-43CE-A40D-85578ACA64D7}"/>
    <cellStyle name="Title 2 5 5 3" xfId="19101" xr:uid="{B34D0436-9154-4E68-8C71-A7E0441CB62E}"/>
    <cellStyle name="Title 2 5 5 3 2" xfId="19102" xr:uid="{47D689E0-5F7F-4816-B8CD-99352C845F10}"/>
    <cellStyle name="Title 2 5 5 4" xfId="19103" xr:uid="{380F0165-9A20-4CA7-89B7-E797593421E2}"/>
    <cellStyle name="Title 2 5 6" xfId="19104" xr:uid="{679DB4D5-29EC-467E-82DF-03DF6C829A15}"/>
    <cellStyle name="Title 2 5 6 2" xfId="19105" xr:uid="{C63BD7AD-12F9-4415-8561-8B3C5EAFF298}"/>
    <cellStyle name="Title 2 5 7" xfId="19106" xr:uid="{4EDD2589-0140-459B-BEF8-B09D4EE2E2BF}"/>
    <cellStyle name="Title 2 5 7 2" xfId="19107" xr:uid="{AE0C90A2-B089-4A0F-B843-D5D217519CB5}"/>
    <cellStyle name="Title 2 5 8" xfId="19108" xr:uid="{934A0399-009D-4477-B05B-83F27AC396E3}"/>
    <cellStyle name="Title 2 5 8 2" xfId="19109" xr:uid="{B580F998-C593-40CE-BEAF-4847CD889A1F}"/>
    <cellStyle name="Title 2 5 9" xfId="19110" xr:uid="{11BB85D2-AD46-4122-BF17-A1AE64483482}"/>
    <cellStyle name="Title 2 6" xfId="7752" xr:uid="{611B8827-50AB-488B-80F4-3F3856192A7C}"/>
    <cellStyle name="Title 2 6 10" xfId="19112" xr:uid="{A7AB79EF-58E7-45C8-A8E8-EBB04858ADB0}"/>
    <cellStyle name="Title 2 6 11" xfId="19111" xr:uid="{BBEC4543-007E-485F-94A3-9ED69244DCE3}"/>
    <cellStyle name="Title 2 6 2" xfId="19113" xr:uid="{FFFAF7F3-CAB0-4238-BA42-A64AAC4DF7C9}"/>
    <cellStyle name="Title 2 6 2 2" xfId="19114" xr:uid="{0C4B819E-7D07-434F-9705-071C77695C78}"/>
    <cellStyle name="Title 2 6 2 2 2" xfId="19115" xr:uid="{DFA27E38-1F0C-47E4-917F-5FA04D660DBE}"/>
    <cellStyle name="Title 2 6 2 3" xfId="19116" xr:uid="{FBC5D7E5-76E1-4469-A5E0-94078D145CAA}"/>
    <cellStyle name="Title 2 6 2 3 2" xfId="19117" xr:uid="{A1AF061D-11BC-4B6C-B030-8B125B2AD58C}"/>
    <cellStyle name="Title 2 6 2 4" xfId="19118" xr:uid="{FC3D7B35-F232-4AC4-9505-AE8DA17C39D2}"/>
    <cellStyle name="Title 2 6 3" xfId="19119" xr:uid="{2361A550-8ED8-4A12-9184-80D389F74DF4}"/>
    <cellStyle name="Title 2 6 3 2" xfId="19120" xr:uid="{08A3D541-5429-4B17-993F-4B7A919B6F46}"/>
    <cellStyle name="Title 2 6 3 2 2" xfId="19121" xr:uid="{7B85AF64-7013-4BB6-856E-9AD0863FDE7C}"/>
    <cellStyle name="Title 2 6 3 3" xfId="19122" xr:uid="{32DF7D48-4AB8-4D45-8DDF-0C1F70DC9A3D}"/>
    <cellStyle name="Title 2 6 3 3 2" xfId="19123" xr:uid="{51CCC2FF-C9C7-413D-8D20-38AAD5192280}"/>
    <cellStyle name="Title 2 6 3 4" xfId="19124" xr:uid="{EDF9D4CC-4E85-4281-ADF8-5968F67AC62A}"/>
    <cellStyle name="Title 2 6 4" xfId="19125" xr:uid="{A06B1A53-D858-4285-A336-27927249D9B1}"/>
    <cellStyle name="Title 2 6 4 2" xfId="19126" xr:uid="{B8E0DA03-96C1-448D-AD8D-C95FE7046015}"/>
    <cellStyle name="Title 2 6 4 2 2" xfId="19127" xr:uid="{8B081F09-23CA-4AD7-99B6-AEB78971ED0E}"/>
    <cellStyle name="Title 2 6 4 3" xfId="19128" xr:uid="{E7BEAB9A-32CE-4441-AA17-157109F19580}"/>
    <cellStyle name="Title 2 6 4 3 2" xfId="19129" xr:uid="{D80B258D-1B94-42F0-9324-B3D1DBF14EA7}"/>
    <cellStyle name="Title 2 6 4 4" xfId="19130" xr:uid="{4F429055-DF05-4AB3-9764-66AED9269288}"/>
    <cellStyle name="Title 2 6 4 4 2" xfId="19131" xr:uid="{17F9CE38-5EE1-4993-99F5-D7456461997A}"/>
    <cellStyle name="Title 2 6 4 5" xfId="19132" xr:uid="{D2E5C498-6C91-4BB4-AF2C-9B2510BF7FA0}"/>
    <cellStyle name="Title 2 6 5" xfId="19133" xr:uid="{E520B4B3-A9DD-4345-A5D1-C692529A7633}"/>
    <cellStyle name="Title 2 6 5 2" xfId="19134" xr:uid="{48FC4317-0265-4D81-BF9E-7097BA2A13AD}"/>
    <cellStyle name="Title 2 6 5 2 2" xfId="19135" xr:uid="{F7277312-00B1-4DA8-BCAE-FA6D91C8E996}"/>
    <cellStyle name="Title 2 6 5 3" xfId="19136" xr:uid="{A1D82BB5-2DBA-46A2-ADDE-6FBAAED40C14}"/>
    <cellStyle name="Title 2 6 5 3 2" xfId="19137" xr:uid="{65244102-501E-47CC-B179-3A4C3178883B}"/>
    <cellStyle name="Title 2 6 5 4" xfId="19138" xr:uid="{1B7FC363-6B85-4763-8754-5942EEF93BE2}"/>
    <cellStyle name="Title 2 6 6" xfId="19139" xr:uid="{34E2A491-8D1A-4DA5-ABB1-7F0A5976E1B7}"/>
    <cellStyle name="Title 2 6 6 2" xfId="19140" xr:uid="{0458851F-22EC-459A-B00C-27F44FA6873B}"/>
    <cellStyle name="Title 2 6 7" xfId="19141" xr:uid="{9FF44457-3090-4F8B-A99A-76E2A2148C12}"/>
    <cellStyle name="Title 2 6 7 2" xfId="19142" xr:uid="{41E42050-EDF0-44DA-961E-5B32B27D49D0}"/>
    <cellStyle name="Title 2 6 8" xfId="19143" xr:uid="{B9FB5DE3-3182-4299-95F1-CDDBD309A4B3}"/>
    <cellStyle name="Title 2 6 8 2" xfId="19144" xr:uid="{93F3AD64-673E-4B64-A2E5-D77E9302FDF3}"/>
    <cellStyle name="Title 2 6 9" xfId="19145" xr:uid="{E98114AF-9D8F-4237-ABD4-8B5067260021}"/>
    <cellStyle name="Title 2 7" xfId="7753" xr:uid="{CB48BFB6-D181-430A-A652-EDEC8F23F1CF}"/>
    <cellStyle name="Title 2 7 10" xfId="19147" xr:uid="{BEC33E85-D0A6-4A83-971B-2EC254A5F433}"/>
    <cellStyle name="Title 2 7 11" xfId="19146" xr:uid="{33B57E08-C472-45C0-A648-4B35FCE50C27}"/>
    <cellStyle name="Title 2 7 2" xfId="19148" xr:uid="{BBCA8256-C2A4-4D6C-A690-710C3C960DBC}"/>
    <cellStyle name="Title 2 7 2 2" xfId="19149" xr:uid="{0DAEBD7C-6B13-4E3F-A9A5-891FA2D3545B}"/>
    <cellStyle name="Title 2 7 2 2 2" xfId="19150" xr:uid="{41F9E529-E2DA-4187-B107-8D6BB85D7D87}"/>
    <cellStyle name="Title 2 7 2 3" xfId="19151" xr:uid="{68882655-A122-46AE-80CB-F13E02EA66C6}"/>
    <cellStyle name="Title 2 7 2 3 2" xfId="19152" xr:uid="{D7CB440A-79E4-4496-98BB-C9FC31D5BD10}"/>
    <cellStyle name="Title 2 7 2 4" xfId="19153" xr:uid="{80BE6ADF-23C7-4222-B19E-73519A89CFF5}"/>
    <cellStyle name="Title 2 7 3" xfId="19154" xr:uid="{6A72FC2B-3B25-4AE5-860A-ADE1B8F6D8F0}"/>
    <cellStyle name="Title 2 7 3 2" xfId="19155" xr:uid="{CB81DEDB-ED22-4732-9728-2BFF2DEF1BEA}"/>
    <cellStyle name="Title 2 7 3 2 2" xfId="19156" xr:uid="{7A9612BC-9F37-4A47-8893-43C1CC71202F}"/>
    <cellStyle name="Title 2 7 3 3" xfId="19157" xr:uid="{8B14B41F-C479-4EE7-B828-3D907260D3E2}"/>
    <cellStyle name="Title 2 7 3 3 2" xfId="19158" xr:uid="{FC41E92C-B330-40AA-ADC9-41BE91F76093}"/>
    <cellStyle name="Title 2 7 3 4" xfId="19159" xr:uid="{6242A0AC-15B1-4C77-9EF1-B6B564EBE65D}"/>
    <cellStyle name="Title 2 7 4" xfId="19160" xr:uid="{6AB0FA8D-B1F3-46FF-8DF3-1993D984B510}"/>
    <cellStyle name="Title 2 7 4 2" xfId="19161" xr:uid="{73C7371A-E632-4BBB-A09C-9FCC8FCFAAA7}"/>
    <cellStyle name="Title 2 7 4 2 2" xfId="19162" xr:uid="{E8DA115A-B6A6-4D63-96C1-FE1DA1C60962}"/>
    <cellStyle name="Title 2 7 4 3" xfId="19163" xr:uid="{DA4CC14A-8A1E-4CD7-AD77-DE549A1EF3C9}"/>
    <cellStyle name="Title 2 7 4 3 2" xfId="19164" xr:uid="{0EC292FF-1E53-4C65-815A-E1405ECC6784}"/>
    <cellStyle name="Title 2 7 4 4" xfId="19165" xr:uid="{88492ACB-C26A-481A-978D-0DACB5C81B58}"/>
    <cellStyle name="Title 2 7 4 4 2" xfId="19166" xr:uid="{CC6EA289-ECDD-4BC4-9F68-237A57F11BEE}"/>
    <cellStyle name="Title 2 7 4 5" xfId="19167" xr:uid="{EDE1BA03-8032-4EFA-AEEA-9CB486AAB778}"/>
    <cellStyle name="Title 2 7 5" xfId="19168" xr:uid="{A1054647-41B9-4BB8-A152-50F1A240EB5D}"/>
    <cellStyle name="Title 2 7 5 2" xfId="19169" xr:uid="{9440F2B6-FD86-4D88-A942-AC3E48AC5100}"/>
    <cellStyle name="Title 2 7 5 2 2" xfId="19170" xr:uid="{BCED593B-6AE3-4688-BF53-519553BB47BE}"/>
    <cellStyle name="Title 2 7 5 3" xfId="19171" xr:uid="{4BDD4996-8304-41D8-B5E6-B26A4996681C}"/>
    <cellStyle name="Title 2 7 5 3 2" xfId="19172" xr:uid="{28E47DF8-7E96-4A9A-800E-7AF1E567132E}"/>
    <cellStyle name="Title 2 7 5 4" xfId="19173" xr:uid="{33F2D340-3EF5-4E8A-AE77-0F2E35F687B2}"/>
    <cellStyle name="Title 2 7 6" xfId="19174" xr:uid="{3AA48237-2E6A-4695-BADC-606CC65F347E}"/>
    <cellStyle name="Title 2 7 6 2" xfId="19175" xr:uid="{3ABCC579-FCB2-43A8-84AC-B40C4FEFAFC7}"/>
    <cellStyle name="Title 2 7 7" xfId="19176" xr:uid="{1F9458F8-2262-41CB-88B0-9F8D1CB8FFCD}"/>
    <cellStyle name="Title 2 7 7 2" xfId="19177" xr:uid="{0AEC4D19-073F-4B16-BD7E-C416DC7407DC}"/>
    <cellStyle name="Title 2 7 8" xfId="19178" xr:uid="{13A81F86-9BD0-40D7-AD30-B646C4B30576}"/>
    <cellStyle name="Title 2 7 8 2" xfId="19179" xr:uid="{928F2B65-AE80-4B81-B54C-DB2CAAF3EED3}"/>
    <cellStyle name="Title 2 7 9" xfId="19180" xr:uid="{ECD926F8-1917-40DD-9D34-1787C845EC56}"/>
    <cellStyle name="Title 2 8" xfId="7754" xr:uid="{16E84690-9DCC-40FD-AA0E-DBFE9E42E82E}"/>
    <cellStyle name="Title 2 8 10" xfId="19182" xr:uid="{418E1E0D-D2A7-4EE3-A0BE-405E738E0E10}"/>
    <cellStyle name="Title 2 8 11" xfId="19181" xr:uid="{6A3F6557-71A1-459D-B3F6-64FBBC6662ED}"/>
    <cellStyle name="Title 2 8 2" xfId="19183" xr:uid="{7F431166-43B8-48DE-83F0-13C863F5E8BE}"/>
    <cellStyle name="Title 2 8 2 2" xfId="19184" xr:uid="{A8CAA81E-44BA-460C-AA84-F9A485210A1C}"/>
    <cellStyle name="Title 2 8 2 2 2" xfId="19185" xr:uid="{ADC21C72-7C38-40F9-A3FF-5317BB3BBA11}"/>
    <cellStyle name="Title 2 8 2 3" xfId="19186" xr:uid="{A2EF7759-423F-4F32-B4AC-2E27D7CB6D94}"/>
    <cellStyle name="Title 2 8 2 3 2" xfId="19187" xr:uid="{68F08EEA-BBC4-4832-B894-0D2001E1C273}"/>
    <cellStyle name="Title 2 8 2 4" xfId="19188" xr:uid="{EF48D1ED-09AC-4B03-8A26-F9B7B03EC56F}"/>
    <cellStyle name="Title 2 8 3" xfId="19189" xr:uid="{CC30311A-A73A-4143-8AEC-3D677DD40910}"/>
    <cellStyle name="Title 2 8 3 2" xfId="19190" xr:uid="{2CB40AC9-12CF-44D9-8EF6-274C55082299}"/>
    <cellStyle name="Title 2 8 3 2 2" xfId="19191" xr:uid="{01963C68-67EC-4C83-8403-89FA359C571B}"/>
    <cellStyle name="Title 2 8 3 3" xfId="19192" xr:uid="{F2EAAD91-D79E-4EDE-BB7D-C6B2042CB2AA}"/>
    <cellStyle name="Title 2 8 3 3 2" xfId="19193" xr:uid="{F56DEBDE-7787-48FD-A055-7CFB44263199}"/>
    <cellStyle name="Title 2 8 3 4" xfId="19194" xr:uid="{F4115407-6748-4CA1-A591-A743B5C5C2DC}"/>
    <cellStyle name="Title 2 8 4" xfId="19195" xr:uid="{0462E977-D116-4958-AED6-03DB061B34D1}"/>
    <cellStyle name="Title 2 8 4 2" xfId="19196" xr:uid="{A06C986F-9162-44E9-A718-BB785D74D89C}"/>
    <cellStyle name="Title 2 8 4 2 2" xfId="19197" xr:uid="{421432B8-E725-4C3C-A384-352BD985894B}"/>
    <cellStyle name="Title 2 8 4 3" xfId="19198" xr:uid="{9A58294E-C495-4CB0-BBC1-6DA84190425F}"/>
    <cellStyle name="Title 2 8 4 3 2" xfId="19199" xr:uid="{31107B61-A700-4AB1-B321-01A4DFF15448}"/>
    <cellStyle name="Title 2 8 4 4" xfId="19200" xr:uid="{2461B82D-90F8-4A40-A412-352FDB51BCF8}"/>
    <cellStyle name="Title 2 8 4 4 2" xfId="19201" xr:uid="{FBD9A55C-90E3-4287-A709-D497D45C91A7}"/>
    <cellStyle name="Title 2 8 4 5" xfId="19202" xr:uid="{4B9AB6AA-56D5-426C-9241-59D4AF143E61}"/>
    <cellStyle name="Title 2 8 5" xfId="19203" xr:uid="{77F670B6-8286-4899-8DBD-2F19E37ADC69}"/>
    <cellStyle name="Title 2 8 5 2" xfId="19204" xr:uid="{5F78A84A-4D98-47B6-A2CB-C0F37B6A1D55}"/>
    <cellStyle name="Title 2 8 5 2 2" xfId="19205" xr:uid="{5763372B-5A1A-44B2-AF7F-62761181C248}"/>
    <cellStyle name="Title 2 8 5 3" xfId="19206" xr:uid="{5C0C723E-F505-4E13-B300-280D33581AA1}"/>
    <cellStyle name="Title 2 8 5 3 2" xfId="19207" xr:uid="{6F500DEA-AE11-44DD-91FA-00FC63FDFE05}"/>
    <cellStyle name="Title 2 8 5 4" xfId="19208" xr:uid="{69392F03-7EED-4687-A647-59B1B5D37397}"/>
    <cellStyle name="Title 2 8 6" xfId="19209" xr:uid="{C7B65664-384E-4605-9ADB-4A80E50E7A6D}"/>
    <cellStyle name="Title 2 8 6 2" xfId="19210" xr:uid="{E0205610-4EF5-4354-A71A-D6B502000405}"/>
    <cellStyle name="Title 2 8 7" xfId="19211" xr:uid="{308253E8-3008-4D45-B6F5-A31549472E6B}"/>
    <cellStyle name="Title 2 8 7 2" xfId="19212" xr:uid="{67CD3855-0DDB-4AF2-9E43-692FA240322C}"/>
    <cellStyle name="Title 2 8 8" xfId="19213" xr:uid="{BD5F3A8D-9D77-4105-8778-C7C5F0B5F38B}"/>
    <cellStyle name="Title 2 8 8 2" xfId="19214" xr:uid="{49DC2B0A-09D3-4AED-BCED-D4840CE36E0D}"/>
    <cellStyle name="Title 2 8 9" xfId="19215" xr:uid="{173335D4-8FD4-4691-B690-4DD106A38818}"/>
    <cellStyle name="Title 2 9" xfId="7755" xr:uid="{3134C95A-1A12-4EB7-BABF-07734F50A987}"/>
    <cellStyle name="Title 2 9 10" xfId="19217" xr:uid="{D2A95D9D-9144-4380-9D50-4325CA38B23C}"/>
    <cellStyle name="Title 2 9 11" xfId="19216" xr:uid="{6B7A3FEA-7E13-4A1E-AF42-A2BE154C2F9E}"/>
    <cellStyle name="Title 2 9 2" xfId="19218" xr:uid="{D12AF131-86AC-407C-ADC6-29D1E11FC38B}"/>
    <cellStyle name="Title 2 9 2 2" xfId="19219" xr:uid="{F0C522C0-FBC5-47E0-99EE-F7D6E9E7EB0E}"/>
    <cellStyle name="Title 2 9 2 2 2" xfId="19220" xr:uid="{13203AA0-AE98-4A77-8DCE-E261C4EDD63F}"/>
    <cellStyle name="Title 2 9 2 3" xfId="19221" xr:uid="{B3951738-D63F-4E59-9BD1-097096DE1359}"/>
    <cellStyle name="Title 2 9 2 3 2" xfId="19222" xr:uid="{26BD0969-4CFC-415C-9E10-2E8AB8809FF7}"/>
    <cellStyle name="Title 2 9 2 4" xfId="19223" xr:uid="{4C60F520-B258-4497-B735-90C36523A55C}"/>
    <cellStyle name="Title 2 9 3" xfId="19224" xr:uid="{64568E0A-315C-4140-8608-2B74A54A455E}"/>
    <cellStyle name="Title 2 9 3 2" xfId="19225" xr:uid="{8D765711-7B53-4B7F-9160-14FE89EC8039}"/>
    <cellStyle name="Title 2 9 3 2 2" xfId="19226" xr:uid="{9F21CBFB-2123-4036-BB13-7103CAFA7304}"/>
    <cellStyle name="Title 2 9 3 3" xfId="19227" xr:uid="{85E34419-D598-4314-B567-80A4B504FD1C}"/>
    <cellStyle name="Title 2 9 3 3 2" xfId="19228" xr:uid="{B6AFF94E-949D-4B69-B372-9BD58C48E73D}"/>
    <cellStyle name="Title 2 9 3 4" xfId="19229" xr:uid="{E487F49C-F8C0-421F-963F-5AFDD1F23A64}"/>
    <cellStyle name="Title 2 9 4" xfId="19230" xr:uid="{9E1B70F7-DC35-460D-9168-95C8421584D5}"/>
    <cellStyle name="Title 2 9 4 2" xfId="19231" xr:uid="{C909D201-2277-4ABB-AD48-8A145D1C2CB3}"/>
    <cellStyle name="Title 2 9 4 2 2" xfId="19232" xr:uid="{4353F292-0DF6-4683-B687-CF3C86AAFBE1}"/>
    <cellStyle name="Title 2 9 4 3" xfId="19233" xr:uid="{588555B3-3053-4736-928B-6A054549CB69}"/>
    <cellStyle name="Title 2 9 4 3 2" xfId="19234" xr:uid="{F7B13033-585B-4F0D-99E1-C199C6CEC59B}"/>
    <cellStyle name="Title 2 9 4 4" xfId="19235" xr:uid="{0A785C9A-F78B-4D6F-BC7F-6898D361FC1D}"/>
    <cellStyle name="Title 2 9 4 4 2" xfId="19236" xr:uid="{0911DB96-8F17-4251-8C65-DD7857CACBC2}"/>
    <cellStyle name="Title 2 9 4 5" xfId="19237" xr:uid="{ED7C4CBB-B4E1-4BFB-9C57-82A56015B705}"/>
    <cellStyle name="Title 2 9 5" xfId="19238" xr:uid="{B08B8886-5528-4E50-AB61-A7E58B8B098B}"/>
    <cellStyle name="Title 2 9 5 2" xfId="19239" xr:uid="{16ED5EC6-70E4-400B-BCF7-D73DEE83A46A}"/>
    <cellStyle name="Title 2 9 5 2 2" xfId="19240" xr:uid="{1B6DCDA1-D928-4244-841B-22971DDE7CA5}"/>
    <cellStyle name="Title 2 9 5 3" xfId="19241" xr:uid="{8EA49EF5-9BEA-4BED-AF8C-E8A638F48C17}"/>
    <cellStyle name="Title 2 9 5 3 2" xfId="19242" xr:uid="{C93C26DD-47CC-4937-9C23-19B254053F96}"/>
    <cellStyle name="Title 2 9 5 4" xfId="19243" xr:uid="{233667D0-7917-4030-8037-A0B6DEFAA7FE}"/>
    <cellStyle name="Title 2 9 6" xfId="19244" xr:uid="{7F4850F3-775E-4CF1-93AF-214091A3FFFC}"/>
    <cellStyle name="Title 2 9 6 2" xfId="19245" xr:uid="{32427CF4-DA2F-46F7-A39B-872AF9FA4B53}"/>
    <cellStyle name="Title 2 9 7" xfId="19246" xr:uid="{B9C697AF-812F-4ED9-ACA5-39ECB598EFCB}"/>
    <cellStyle name="Title 2 9 7 2" xfId="19247" xr:uid="{478C8FF8-5C84-49D6-A6B9-93705C8053DB}"/>
    <cellStyle name="Title 2 9 8" xfId="19248" xr:uid="{69176935-920E-40FF-8DFF-0444ED1D5DA4}"/>
    <cellStyle name="Title 2 9 8 2" xfId="19249" xr:uid="{A7D5F558-04EB-4D6A-A373-D56AE928A8BC}"/>
    <cellStyle name="Title 2 9 9" xfId="19250" xr:uid="{55AD7BFF-F7CD-4403-885C-A9D2977B038A}"/>
    <cellStyle name="Title 20" xfId="6218" xr:uid="{9763F1E6-8FA7-4FA9-B47C-BE981BA8B4E9}"/>
    <cellStyle name="Title 20 10" xfId="19252" xr:uid="{500297F2-5828-4FEE-AB2C-7792ECFAD852}"/>
    <cellStyle name="Title 20 11" xfId="19253" xr:uid="{012E051A-C99D-41C5-89BD-46ECDE7D5413}"/>
    <cellStyle name="Title 20 12" xfId="19251" xr:uid="{D5A99078-E27B-43D2-AA71-2B2167C7BCEC}"/>
    <cellStyle name="Title 20 2" xfId="19254" xr:uid="{1F13BE91-53FA-49E7-BE5E-64C6219D2CEC}"/>
    <cellStyle name="Title 20 2 2" xfId="19255" xr:uid="{B51FBB6F-0E92-4F76-B530-D0AD70F14F0A}"/>
    <cellStyle name="Title 20 2 2 2" xfId="19256" xr:uid="{3679404E-9DE2-4530-95D2-208AEEFECFFB}"/>
    <cellStyle name="Title 20 2 3" xfId="19257" xr:uid="{D204A9CA-8951-46BA-8CE2-4A59E226A222}"/>
    <cellStyle name="Title 20 2 3 2" xfId="19258" xr:uid="{FECD3577-181C-4140-8380-E81E36220FB1}"/>
    <cellStyle name="Title 20 2 4" xfId="19259" xr:uid="{5EEE6B94-45DB-43F7-BDF3-FD1BC2D7B964}"/>
    <cellStyle name="Title 20 2 5" xfId="19260" xr:uid="{C6B1B681-F04D-421D-8BD7-CC4C5251B06C}"/>
    <cellStyle name="Title 20 3" xfId="19261" xr:uid="{98B79279-AF79-465F-B7E0-4916B57C9B53}"/>
    <cellStyle name="Title 20 3 2" xfId="19262" xr:uid="{02FA6411-C8FD-424D-9483-17A37A0CCECE}"/>
    <cellStyle name="Title 20 3 2 2" xfId="19263" xr:uid="{4FBB8D91-FB96-4D60-B40A-2B8A3E5160D2}"/>
    <cellStyle name="Title 20 3 3" xfId="19264" xr:uid="{10EA7E91-6032-4840-A512-A69BF29E055C}"/>
    <cellStyle name="Title 20 3 3 2" xfId="19265" xr:uid="{520229C4-8902-496A-A6B5-2D65AB1895D2}"/>
    <cellStyle name="Title 20 3 4" xfId="19266" xr:uid="{17500EB4-3142-4B51-9189-35614E0D498A}"/>
    <cellStyle name="Title 20 4" xfId="19267" xr:uid="{A071549E-B5BE-40CA-B56F-F707A60BFCE8}"/>
    <cellStyle name="Title 20 4 2" xfId="19268" xr:uid="{C096FB52-4855-455D-B534-C77171EF1C22}"/>
    <cellStyle name="Title 20 4 2 2" xfId="19269" xr:uid="{C85AEF5A-37D9-4723-B563-4BC03CDA1A31}"/>
    <cellStyle name="Title 20 4 3" xfId="19270" xr:uid="{6DD27297-33B5-4659-A7A7-88E21DFFB426}"/>
    <cellStyle name="Title 20 4 3 2" xfId="19271" xr:uid="{2ABC853D-9DA2-460A-916A-4C19D8584283}"/>
    <cellStyle name="Title 20 4 4" xfId="19272" xr:uid="{7B35AB88-38F1-4818-96FD-B8BE1FFEC2FB}"/>
    <cellStyle name="Title 20 5" xfId="19273" xr:uid="{3DAA051B-87AE-4F31-9402-B0A8948EB4CE}"/>
    <cellStyle name="Title 20 5 2" xfId="19274" xr:uid="{D3D882AB-8B57-4D4B-A0E5-DC901737B84C}"/>
    <cellStyle name="Title 20 5 2 2" xfId="19275" xr:uid="{70550000-6B65-4700-A2B6-9181CDE516B4}"/>
    <cellStyle name="Title 20 5 3" xfId="19276" xr:uid="{1B6DD0F9-1885-49D3-8137-7E838DE8E9E9}"/>
    <cellStyle name="Title 20 5 3 2" xfId="19277" xr:uid="{6A3617A2-20EB-4F0A-A743-5B2D1C779B78}"/>
    <cellStyle name="Title 20 5 4" xfId="19278" xr:uid="{012C051B-9D26-403C-A55B-A1156F35D002}"/>
    <cellStyle name="Title 20 5 4 2" xfId="19279" xr:uid="{88E6FC4C-CE44-48D6-9246-01963B25B5F6}"/>
    <cellStyle name="Title 20 5 5" xfId="19280" xr:uid="{CE7D6877-D95A-420B-A0AB-632037AC51F2}"/>
    <cellStyle name="Title 20 6" xfId="19281" xr:uid="{A498DB86-C2CA-4274-9892-D01CA291A7FA}"/>
    <cellStyle name="Title 20 6 2" xfId="19282" xr:uid="{1A09256D-AE70-40C6-8DF1-FD8E1FD9948F}"/>
    <cellStyle name="Title 20 6 2 2" xfId="19283" xr:uid="{A9C2D4B1-B39E-47E4-A273-22C717F93A14}"/>
    <cellStyle name="Title 20 6 3" xfId="19284" xr:uid="{2D10F772-1A3E-44F3-93B0-0CA63605E4A7}"/>
    <cellStyle name="Title 20 6 3 2" xfId="19285" xr:uid="{3238123E-81C1-41C4-AA9E-FB0D01C3EC42}"/>
    <cellStyle name="Title 20 6 4" xfId="19286" xr:uid="{127B8394-B454-4D27-A6FB-5CD7C8CF96B6}"/>
    <cellStyle name="Title 20 7" xfId="19287" xr:uid="{0BDE6F8D-559E-4ECB-8DF7-74CCA67CF1AC}"/>
    <cellStyle name="Title 20 7 2" xfId="19288" xr:uid="{008A14B4-859F-42B0-BDB8-6D6BD3A4F1D8}"/>
    <cellStyle name="Title 20 8" xfId="19289" xr:uid="{4AC9CFD4-D788-4DAF-AB54-3FF61F7CBD1E}"/>
    <cellStyle name="Title 20 8 2" xfId="19290" xr:uid="{A9DBEF5B-43F7-40BF-9A16-55503A6C063C}"/>
    <cellStyle name="Title 20 9" xfId="19291" xr:uid="{24243384-809C-46A0-B02C-5D4104E30AE0}"/>
    <cellStyle name="Title 20 9 2" xfId="19292" xr:uid="{952557B8-2251-4E47-A996-B20EF491B6F0}"/>
    <cellStyle name="Title 21" xfId="6219" xr:uid="{D6CBA849-47AE-4E0F-B7E5-D68A41DB9C78}"/>
    <cellStyle name="Title 21 10" xfId="19294" xr:uid="{AD907BC8-AB3F-4999-B6B2-B29BEC9FB61C}"/>
    <cellStyle name="Title 21 11" xfId="19295" xr:uid="{7BB24824-E7D4-469C-A8FB-312D931746EF}"/>
    <cellStyle name="Title 21 12" xfId="19293" xr:uid="{18F14EBB-CA13-4597-B1CB-78B457491D7C}"/>
    <cellStyle name="Title 21 2" xfId="19296" xr:uid="{CA4CBA2A-F29D-4ACE-8614-D86745A65DA0}"/>
    <cellStyle name="Title 21 2 2" xfId="19297" xr:uid="{1AB139A8-05D3-4D61-88AC-297918B4942C}"/>
    <cellStyle name="Title 21 2 2 2" xfId="19298" xr:uid="{E1BBC107-0B83-4DE7-B326-B18A5A5BB5EA}"/>
    <cellStyle name="Title 21 2 3" xfId="19299" xr:uid="{19AD077B-6F04-4FF9-90DB-4F42F207C26F}"/>
    <cellStyle name="Title 21 2 3 2" xfId="19300" xr:uid="{EC1BC060-B4B7-493A-88DA-ED07E1DDBACD}"/>
    <cellStyle name="Title 21 2 4" xfId="19301" xr:uid="{F9DA3F8D-DA4F-4619-A85E-59B5F7FD3B05}"/>
    <cellStyle name="Title 21 2 5" xfId="19302" xr:uid="{C5A11F80-70C3-4103-B44B-8F916397E837}"/>
    <cellStyle name="Title 21 3" xfId="19303" xr:uid="{839701E1-79B3-44E6-8559-9BB3A8573C86}"/>
    <cellStyle name="Title 21 3 2" xfId="19304" xr:uid="{0EF9632B-0C7F-41C8-AC09-F482027FD98B}"/>
    <cellStyle name="Title 21 3 2 2" xfId="19305" xr:uid="{DBEB0DB7-77CF-4A89-9C62-C15F76F23395}"/>
    <cellStyle name="Title 21 3 3" xfId="19306" xr:uid="{3339F3CF-BD83-43B5-A1E0-05576E72E8AE}"/>
    <cellStyle name="Title 21 3 3 2" xfId="19307" xr:uid="{19E15F02-FDB5-4400-A2A7-23382B10131A}"/>
    <cellStyle name="Title 21 3 4" xfId="19308" xr:uid="{1CD45CD9-B913-4476-8596-95E60E9C1FCA}"/>
    <cellStyle name="Title 21 4" xfId="19309" xr:uid="{9E1D0512-1F8C-47D9-8449-735751E4F06D}"/>
    <cellStyle name="Title 21 4 2" xfId="19310" xr:uid="{17347F18-F245-45B7-A727-E9C0366652D8}"/>
    <cellStyle name="Title 21 4 2 2" xfId="19311" xr:uid="{56B892E0-ED9A-471F-8A08-AD8149458D65}"/>
    <cellStyle name="Title 21 4 3" xfId="19312" xr:uid="{61FD1AD4-189A-4D6D-8295-AC815E811C06}"/>
    <cellStyle name="Title 21 4 3 2" xfId="19313" xr:uid="{5BB9E76D-DE0D-4FC0-88B8-D45E66F81364}"/>
    <cellStyle name="Title 21 4 4" xfId="19314" xr:uid="{E83FE2CC-942A-4039-AEC4-6BA1B650975A}"/>
    <cellStyle name="Title 21 5" xfId="19315" xr:uid="{8B06C499-63F3-4502-A59D-5AEC1CB4550C}"/>
    <cellStyle name="Title 21 5 2" xfId="19316" xr:uid="{64504DC4-CE77-45C8-98D2-C803964DF968}"/>
    <cellStyle name="Title 21 5 2 2" xfId="19317" xr:uid="{CD383945-9B13-4697-B645-7C5B590040E5}"/>
    <cellStyle name="Title 21 5 3" xfId="19318" xr:uid="{BF3D2DAB-81D9-48B7-9FDE-A748EC497D6C}"/>
    <cellStyle name="Title 21 5 3 2" xfId="19319" xr:uid="{67A45AF7-6848-4679-BD6B-EE11F9B967E6}"/>
    <cellStyle name="Title 21 5 4" xfId="19320" xr:uid="{5DFD19B9-ABDA-41DA-99B6-26F5B2C1450F}"/>
    <cellStyle name="Title 21 5 4 2" xfId="19321" xr:uid="{DF6C0825-57BC-426F-ADC0-856ECF7EA6C3}"/>
    <cellStyle name="Title 21 5 5" xfId="19322" xr:uid="{7045BFCB-3E63-41E1-9CEE-B67D8B5836E7}"/>
    <cellStyle name="Title 21 6" xfId="19323" xr:uid="{BEE329E9-F25C-4845-8161-260B09586506}"/>
    <cellStyle name="Title 21 6 2" xfId="19324" xr:uid="{07386C35-2F27-4BC9-A538-B153BB3AB42B}"/>
    <cellStyle name="Title 21 6 2 2" xfId="19325" xr:uid="{1DE6FB7F-1618-49F2-AB32-EFEDEAAAC4E2}"/>
    <cellStyle name="Title 21 6 3" xfId="19326" xr:uid="{3612D378-F3D0-47FD-8591-5F2E22DBEE73}"/>
    <cellStyle name="Title 21 6 3 2" xfId="19327" xr:uid="{D5CC6E25-59E9-4477-BD3B-E1887128C163}"/>
    <cellStyle name="Title 21 6 4" xfId="19328" xr:uid="{BDAA0200-91E8-465A-8F6C-16E237530148}"/>
    <cellStyle name="Title 21 7" xfId="19329" xr:uid="{C5457848-5C8A-4DB0-A4B8-8D0B5E0299F6}"/>
    <cellStyle name="Title 21 7 2" xfId="19330" xr:uid="{E72572B4-C78B-479B-9A2A-8FDA9A381E91}"/>
    <cellStyle name="Title 21 8" xfId="19331" xr:uid="{3F19C0DF-6FA3-41FF-BB7D-E8C52B75C715}"/>
    <cellStyle name="Title 21 8 2" xfId="19332" xr:uid="{462A78D8-9FF3-47AE-8436-B143ED77C637}"/>
    <cellStyle name="Title 21 9" xfId="19333" xr:uid="{CAE3F754-AFA8-482A-B1D5-24E1C7AF24B0}"/>
    <cellStyle name="Title 21 9 2" xfId="19334" xr:uid="{5C2A46BD-A18B-486F-82F9-1A6A5D40C61C}"/>
    <cellStyle name="Title 22" xfId="6220" xr:uid="{B6061B74-530D-47DF-9AAA-80633F9BA626}"/>
    <cellStyle name="Title 22 10" xfId="19336" xr:uid="{9C6CF191-C245-4449-A2D3-0B4D101D1C4B}"/>
    <cellStyle name="Title 22 11" xfId="19337" xr:uid="{5D300C9F-1BD7-4809-BEEA-6BA8E3758208}"/>
    <cellStyle name="Title 22 12" xfId="19335" xr:uid="{19FEE08E-63FD-4E69-A515-5416025C5001}"/>
    <cellStyle name="Title 22 2" xfId="19338" xr:uid="{9A4AE2C8-7D60-40AD-AE72-25BD2FD1A976}"/>
    <cellStyle name="Title 22 2 2" xfId="19339" xr:uid="{789499B2-03BA-40DF-AFC0-94DC1C0306DC}"/>
    <cellStyle name="Title 22 2 2 2" xfId="19340" xr:uid="{06FEB59F-EFA8-4BB6-8B1E-91E0700D69E0}"/>
    <cellStyle name="Title 22 2 3" xfId="19341" xr:uid="{438B2D44-3262-4301-AB11-209D058979A9}"/>
    <cellStyle name="Title 22 2 3 2" xfId="19342" xr:uid="{B7E272EB-2B8D-4EB1-8FF3-E4F059E0919E}"/>
    <cellStyle name="Title 22 2 4" xfId="19343" xr:uid="{F99837AA-1315-4635-A084-98D1F831152F}"/>
    <cellStyle name="Title 22 2 5" xfId="19344" xr:uid="{7BDD4DA7-AF0C-4DE7-94D6-F5D2C017C517}"/>
    <cellStyle name="Title 22 3" xfId="19345" xr:uid="{8B749EAF-13B8-4621-9985-FCEF33E7543F}"/>
    <cellStyle name="Title 22 3 2" xfId="19346" xr:uid="{DF4AB5A9-DD21-4A93-9731-543B331D1F98}"/>
    <cellStyle name="Title 22 3 2 2" xfId="19347" xr:uid="{DB256A0E-4657-4D2A-8B54-71A9B7AA627C}"/>
    <cellStyle name="Title 22 3 3" xfId="19348" xr:uid="{B7951AB9-9294-420C-A2AD-736F1B0A838F}"/>
    <cellStyle name="Title 22 3 3 2" xfId="19349" xr:uid="{C5979DC6-15FB-4CC5-8E6A-D955A3016709}"/>
    <cellStyle name="Title 22 3 4" xfId="19350" xr:uid="{10D0474A-8197-47C9-A688-7A418E997B0A}"/>
    <cellStyle name="Title 22 4" xfId="19351" xr:uid="{13ECBCCE-5108-4ACA-AA14-8101EE335B28}"/>
    <cellStyle name="Title 22 4 2" xfId="19352" xr:uid="{01633C0D-BEE7-45E5-810D-4FA3DAF33932}"/>
    <cellStyle name="Title 22 4 2 2" xfId="19353" xr:uid="{F1504F7B-B745-41F0-BE7F-F0A8D77B7498}"/>
    <cellStyle name="Title 22 4 3" xfId="19354" xr:uid="{4987CF79-40CD-4B8E-AAF9-72CE99D674FF}"/>
    <cellStyle name="Title 22 4 3 2" xfId="19355" xr:uid="{E2CAC9AF-79BC-4DB1-8691-002DD5FFCE3E}"/>
    <cellStyle name="Title 22 4 4" xfId="19356" xr:uid="{23AC89D6-1629-4C2B-B593-AE9D5CE76A48}"/>
    <cellStyle name="Title 22 5" xfId="19357" xr:uid="{09050A9A-0C1D-4FCE-B5EE-A285A6D2DAE5}"/>
    <cellStyle name="Title 22 5 2" xfId="19358" xr:uid="{0970D8EF-313D-4E5D-96AA-18C65519D7F8}"/>
    <cellStyle name="Title 22 5 2 2" xfId="19359" xr:uid="{2BE0CA3B-E50A-47FF-8A96-964CE47E9B64}"/>
    <cellStyle name="Title 22 5 3" xfId="19360" xr:uid="{8EE8D2E9-9801-4EB7-93E8-3B27C3CA404A}"/>
    <cellStyle name="Title 22 5 3 2" xfId="19361" xr:uid="{3FFF9A18-177E-49BC-BF36-5600C3622294}"/>
    <cellStyle name="Title 22 5 4" xfId="19362" xr:uid="{D2C352CA-45D2-48AD-A9BD-F373210C7A90}"/>
    <cellStyle name="Title 22 5 4 2" xfId="19363" xr:uid="{244C44DC-837E-4777-8074-4BE4A76E4145}"/>
    <cellStyle name="Title 22 5 5" xfId="19364" xr:uid="{A3A4C503-C36F-4DBA-AFFC-F3571D5CFA39}"/>
    <cellStyle name="Title 22 6" xfId="19365" xr:uid="{FAD7C857-FADE-4A33-9CF8-D3BFAD6A6F4F}"/>
    <cellStyle name="Title 22 6 2" xfId="19366" xr:uid="{4E07FB22-3CF2-4A72-8F09-577512B2195E}"/>
    <cellStyle name="Title 22 6 2 2" xfId="19367" xr:uid="{86362F5F-2186-49D5-9ED8-A02E5FF1558B}"/>
    <cellStyle name="Title 22 6 3" xfId="19368" xr:uid="{4FAC3825-6863-410E-8E57-317CB6CD40E7}"/>
    <cellStyle name="Title 22 6 3 2" xfId="19369" xr:uid="{DDD7E91D-2536-4C8D-8332-FAA1D5372374}"/>
    <cellStyle name="Title 22 6 4" xfId="19370" xr:uid="{E83107A2-6BE2-46B1-A827-D3BBDBF48C12}"/>
    <cellStyle name="Title 22 7" xfId="19371" xr:uid="{53D13189-EF78-4310-9761-3B53D7F8D4C6}"/>
    <cellStyle name="Title 22 7 2" xfId="19372" xr:uid="{FA1CE087-7981-4222-BD75-9425C1DFDD21}"/>
    <cellStyle name="Title 22 8" xfId="19373" xr:uid="{56543AE1-6D8C-4FE9-BFE1-D74D84425AB0}"/>
    <cellStyle name="Title 22 8 2" xfId="19374" xr:uid="{9A77379F-D188-4363-BAF0-83E3E3AAF593}"/>
    <cellStyle name="Title 22 9" xfId="19375" xr:uid="{356ABC28-4E7D-467D-B3DC-E862B46135BA}"/>
    <cellStyle name="Title 22 9 2" xfId="19376" xr:uid="{1E0DF906-7B02-4808-B185-060FA9B9F459}"/>
    <cellStyle name="Title 23" xfId="6221" xr:uid="{1F50E2D2-613F-42F1-B7F8-6E9987FB13D2}"/>
    <cellStyle name="Title 23 10" xfId="19378" xr:uid="{23B5B383-5891-4234-8DA8-452462A60685}"/>
    <cellStyle name="Title 23 11" xfId="19379" xr:uid="{E75E3182-B17B-4ED5-8FA7-94A8634D1ED0}"/>
    <cellStyle name="Title 23 12" xfId="19377" xr:uid="{B7ACCE6E-0799-4430-92C6-D94A6F93495B}"/>
    <cellStyle name="Title 23 2" xfId="19380" xr:uid="{7A08DDF5-FE02-4DFE-83F2-10677311C435}"/>
    <cellStyle name="Title 23 2 2" xfId="19381" xr:uid="{0D085529-7DCF-4A92-BF17-B607FEF33A72}"/>
    <cellStyle name="Title 23 2 2 2" xfId="19382" xr:uid="{AF138FAB-E942-4256-A036-CD59F83C690B}"/>
    <cellStyle name="Title 23 2 3" xfId="19383" xr:uid="{32F90A95-598D-4F08-859D-1658029509EF}"/>
    <cellStyle name="Title 23 2 3 2" xfId="19384" xr:uid="{924DA824-4279-4C72-9996-2C6619B6FCE1}"/>
    <cellStyle name="Title 23 2 4" xfId="19385" xr:uid="{F0D5A515-50D7-4EF1-9348-3CED2067B596}"/>
    <cellStyle name="Title 23 2 5" xfId="19386" xr:uid="{607E1F4B-63CB-4E38-A089-D139ADD27159}"/>
    <cellStyle name="Title 23 3" xfId="19387" xr:uid="{0A97E8DC-F300-4BDF-B620-6CB7B1ADE4B2}"/>
    <cellStyle name="Title 23 3 2" xfId="19388" xr:uid="{BE1B33A6-0EEA-48F2-8A34-34C8FB65EFC5}"/>
    <cellStyle name="Title 23 3 2 2" xfId="19389" xr:uid="{6C8B79A5-8096-4571-AF73-D0CA6AA40A83}"/>
    <cellStyle name="Title 23 3 3" xfId="19390" xr:uid="{D4793A04-C824-41C9-92D4-0F0F4F522C0C}"/>
    <cellStyle name="Title 23 3 3 2" xfId="19391" xr:uid="{FF8C709A-FBFE-4006-B6C4-2E8A5974E304}"/>
    <cellStyle name="Title 23 3 4" xfId="19392" xr:uid="{7EEBC758-FA32-47E0-839E-199F8FAA2C3C}"/>
    <cellStyle name="Title 23 4" xfId="19393" xr:uid="{4C617051-40AA-43B8-83C2-5EA1D80BDF59}"/>
    <cellStyle name="Title 23 4 2" xfId="19394" xr:uid="{1259FB64-26BF-4480-A802-01AA64806D31}"/>
    <cellStyle name="Title 23 4 2 2" xfId="19395" xr:uid="{4BBC68EB-E595-435B-A224-C43562921A8A}"/>
    <cellStyle name="Title 23 4 3" xfId="19396" xr:uid="{0FF58AA4-0914-4040-97E8-2CFC918C96CD}"/>
    <cellStyle name="Title 23 4 3 2" xfId="19397" xr:uid="{55392ADE-391A-4A05-8A6D-E2CE933B7663}"/>
    <cellStyle name="Title 23 4 4" xfId="19398" xr:uid="{6A0A4F68-B7A1-4C11-AD20-EF370DDF41E0}"/>
    <cellStyle name="Title 23 5" xfId="19399" xr:uid="{E3295285-330C-4371-9B88-EBE7293FC8D9}"/>
    <cellStyle name="Title 23 5 2" xfId="19400" xr:uid="{F1920D66-9785-449E-85EE-EB1D7A5A5269}"/>
    <cellStyle name="Title 23 5 2 2" xfId="19401" xr:uid="{C75C763A-FAFC-4450-AE60-2F155C58CF7F}"/>
    <cellStyle name="Title 23 5 3" xfId="19402" xr:uid="{4C90911B-6BF9-4EE9-8505-CDD36DB8AB09}"/>
    <cellStyle name="Title 23 5 3 2" xfId="19403" xr:uid="{6AE72FC4-9A73-4364-913C-4124696395C5}"/>
    <cellStyle name="Title 23 5 4" xfId="19404" xr:uid="{1F5ACF57-CADA-46FA-9153-8C39EC59EB7C}"/>
    <cellStyle name="Title 23 5 4 2" xfId="19405" xr:uid="{D401E735-BB65-4085-859F-6323BEB1FA00}"/>
    <cellStyle name="Title 23 5 5" xfId="19406" xr:uid="{0340BFEA-A924-4E3C-AF4F-DBA7DEE8C4D2}"/>
    <cellStyle name="Title 23 6" xfId="19407" xr:uid="{C6E220B7-DBA9-4C67-A060-9C4C31728A30}"/>
    <cellStyle name="Title 23 6 2" xfId="19408" xr:uid="{8C20B531-B24B-4B9A-8B5B-6A3C2EE2B6E1}"/>
    <cellStyle name="Title 23 6 2 2" xfId="19409" xr:uid="{C83225D3-F9E1-4BD3-B9E7-AFCF7BE8692E}"/>
    <cellStyle name="Title 23 6 3" xfId="19410" xr:uid="{FABCDFF3-C978-4102-AB40-1DA4512F3167}"/>
    <cellStyle name="Title 23 6 3 2" xfId="19411" xr:uid="{E95EA172-2430-4AB9-8781-0F2FDFE5C140}"/>
    <cellStyle name="Title 23 6 4" xfId="19412" xr:uid="{3CA574EC-4F97-4B8D-953A-528CD20978D1}"/>
    <cellStyle name="Title 23 7" xfId="19413" xr:uid="{6639E28D-0EAA-47E3-885C-0793930246F7}"/>
    <cellStyle name="Title 23 7 2" xfId="19414" xr:uid="{625A3E9E-D829-4693-BC61-9EE59DCA5CC1}"/>
    <cellStyle name="Title 23 8" xfId="19415" xr:uid="{93ECAB78-693C-450E-90B6-3335EF19A2F0}"/>
    <cellStyle name="Title 23 8 2" xfId="19416" xr:uid="{A1AA9AA9-1E6C-44F7-96D6-AB16BEC5228B}"/>
    <cellStyle name="Title 23 9" xfId="19417" xr:uid="{2DD0A0E1-099B-44BD-8704-F605B016C99D}"/>
    <cellStyle name="Title 23 9 2" xfId="19418" xr:uid="{0651D7B8-F5D8-4171-94F9-70663462CA7B}"/>
    <cellStyle name="Title 24" xfId="6222" xr:uid="{5AA9B1DF-B6F1-422D-BF64-E42C63B02275}"/>
    <cellStyle name="Title 24 10" xfId="19420" xr:uid="{4BA1EA76-4C62-475A-9F99-39D898E32160}"/>
    <cellStyle name="Title 24 11" xfId="19421" xr:uid="{D044CE28-AECE-4FCB-B823-7816C79E0451}"/>
    <cellStyle name="Title 24 12" xfId="19419" xr:uid="{04E2D504-7FDA-4416-86C2-906ED4565848}"/>
    <cellStyle name="Title 24 2" xfId="19422" xr:uid="{AD5EF90D-BCEE-4F7A-8B43-1185006999E6}"/>
    <cellStyle name="Title 24 2 2" xfId="19423" xr:uid="{A47468CD-AADE-406B-82AD-6BA1EB1DAF7A}"/>
    <cellStyle name="Title 24 2 2 2" xfId="19424" xr:uid="{8E229616-98A0-4942-881F-02FC405383DA}"/>
    <cellStyle name="Title 24 2 3" xfId="19425" xr:uid="{4320F2E8-30DB-4A3E-976C-4CDD973AC766}"/>
    <cellStyle name="Title 24 2 3 2" xfId="19426" xr:uid="{9FFD864C-75AC-4F8E-BC47-94DFF297AA71}"/>
    <cellStyle name="Title 24 2 4" xfId="19427" xr:uid="{925689E0-F0D8-4085-972A-191D4BCA10E1}"/>
    <cellStyle name="Title 24 2 5" xfId="19428" xr:uid="{D22B63FD-B05F-45E3-ADA6-ACF6417662FD}"/>
    <cellStyle name="Title 24 3" xfId="19429" xr:uid="{CCF79820-02AA-4B3B-A8B8-5809704DDC7E}"/>
    <cellStyle name="Title 24 3 2" xfId="19430" xr:uid="{3835D830-3D49-4AA2-83D6-A72BD4FC4A65}"/>
    <cellStyle name="Title 24 3 2 2" xfId="19431" xr:uid="{499F2469-A6B1-4F4E-A9A2-B6AC0D41BAF0}"/>
    <cellStyle name="Title 24 3 3" xfId="19432" xr:uid="{82BC4486-8AE7-434F-8B23-152A6DB09B48}"/>
    <cellStyle name="Title 24 3 3 2" xfId="19433" xr:uid="{9D996CC8-BD8C-4F4D-A54F-A4352C9BB8B0}"/>
    <cellStyle name="Title 24 3 4" xfId="19434" xr:uid="{08973174-717C-4010-8913-50618B81B0AB}"/>
    <cellStyle name="Title 24 4" xfId="19435" xr:uid="{3FFED8EB-4A50-4458-9ECD-1C1D1CF2812C}"/>
    <cellStyle name="Title 24 4 2" xfId="19436" xr:uid="{4F2D97F4-55C3-4867-99DC-FF1C3456BF55}"/>
    <cellStyle name="Title 24 4 2 2" xfId="19437" xr:uid="{0DFC8D88-1D87-4566-BE44-FD9D5CD314CB}"/>
    <cellStyle name="Title 24 4 3" xfId="19438" xr:uid="{BAC3F189-6EC2-4FC2-AFBD-2788FB048B41}"/>
    <cellStyle name="Title 24 4 3 2" xfId="19439" xr:uid="{491EE782-C5D8-4F45-AE2A-8C50665878F4}"/>
    <cellStyle name="Title 24 4 4" xfId="19440" xr:uid="{47D8BC34-E5F0-4AFD-A175-B58A3AC586E9}"/>
    <cellStyle name="Title 24 5" xfId="19441" xr:uid="{943F3BBC-41E2-4BCC-B297-96B9B49182C5}"/>
    <cellStyle name="Title 24 5 2" xfId="19442" xr:uid="{C1174AB0-71ED-4CCB-8C2F-85BFA3312064}"/>
    <cellStyle name="Title 24 5 2 2" xfId="19443" xr:uid="{9B0F3A9E-61A1-489E-8B46-6F999B25CEB2}"/>
    <cellStyle name="Title 24 5 3" xfId="19444" xr:uid="{E799CBF9-F65D-4823-88EC-20A6CBC1314F}"/>
    <cellStyle name="Title 24 5 3 2" xfId="19445" xr:uid="{C26B7C27-D703-45DF-9EE5-0DFF25C39911}"/>
    <cellStyle name="Title 24 5 4" xfId="19446" xr:uid="{B9F0D0BA-F0B4-4645-AEEB-5D3AE049561A}"/>
    <cellStyle name="Title 24 5 4 2" xfId="19447" xr:uid="{C87F61DE-D4B0-4942-87C1-2D0FD41C3DEB}"/>
    <cellStyle name="Title 24 5 5" xfId="19448" xr:uid="{4623F40A-3679-4637-8F21-F2B2166DC48E}"/>
    <cellStyle name="Title 24 6" xfId="19449" xr:uid="{618BEE21-24BB-499F-9757-40A598737FE0}"/>
    <cellStyle name="Title 24 6 2" xfId="19450" xr:uid="{756CE074-3415-4C15-A7FD-F2FF19E5699A}"/>
    <cellStyle name="Title 24 6 2 2" xfId="19451" xr:uid="{DF5E156C-75E0-47A4-B93C-6D4805EB40D4}"/>
    <cellStyle name="Title 24 6 3" xfId="19452" xr:uid="{74257C56-5AE9-4EA9-B88C-0AB28BF05E8E}"/>
    <cellStyle name="Title 24 6 3 2" xfId="19453" xr:uid="{86ABF590-6204-4D5B-BF69-6A7FAE512336}"/>
    <cellStyle name="Title 24 6 4" xfId="19454" xr:uid="{330FB4C5-D126-4887-B21D-88847B2F1FDF}"/>
    <cellStyle name="Title 24 7" xfId="19455" xr:uid="{0EB84342-95CE-4C6A-B0E9-B2D145BE4804}"/>
    <cellStyle name="Title 24 7 2" xfId="19456" xr:uid="{0821562A-ACF1-402F-9A82-8659D4A289B3}"/>
    <cellStyle name="Title 24 8" xfId="19457" xr:uid="{2964856C-A45C-4E6A-A3F8-8DA65CB6FDC6}"/>
    <cellStyle name="Title 24 8 2" xfId="19458" xr:uid="{9CBFB8C3-5ECC-4C2C-AED0-E31AF54D6177}"/>
    <cellStyle name="Title 24 9" xfId="19459" xr:uid="{942A186C-AF1E-4A16-801E-63386A17D5E7}"/>
    <cellStyle name="Title 24 9 2" xfId="19460" xr:uid="{483CEEFC-2E36-4405-8705-0EF1A201A5FB}"/>
    <cellStyle name="Title 25" xfId="6223" xr:uid="{F3DA71EC-B579-47D6-BC61-CAF764BD3828}"/>
    <cellStyle name="Title 25 10" xfId="19462" xr:uid="{3087660C-C561-4295-8105-B3D5CF0C2F6D}"/>
    <cellStyle name="Title 25 11" xfId="19463" xr:uid="{6C58F1B2-A18D-42A0-AEAA-A7AEE1F1A85A}"/>
    <cellStyle name="Title 25 12" xfId="19461" xr:uid="{1B212AB0-4CFF-41A2-BFCB-747872227245}"/>
    <cellStyle name="Title 25 2" xfId="19464" xr:uid="{9CB141DB-5606-48C3-A54B-9765A3F5EDCF}"/>
    <cellStyle name="Title 25 2 2" xfId="19465" xr:uid="{979454C5-260F-4CA1-BED0-CE1084A94FBD}"/>
    <cellStyle name="Title 25 2 2 2" xfId="19466" xr:uid="{C2BBCCA6-E025-4B7F-92D5-A3E0852527AD}"/>
    <cellStyle name="Title 25 2 3" xfId="19467" xr:uid="{1ED05F29-2A21-40DF-99A4-9E6D4C714907}"/>
    <cellStyle name="Title 25 2 3 2" xfId="19468" xr:uid="{876643C8-CED6-4C8D-89B9-9E44E5205AD8}"/>
    <cellStyle name="Title 25 2 4" xfId="19469" xr:uid="{3B163C57-970C-4EE7-89CF-66FCA4E9CF0F}"/>
    <cellStyle name="Title 25 2 5" xfId="19470" xr:uid="{F83724B4-AFEB-4904-BD0C-FCE53F7F0E3D}"/>
    <cellStyle name="Title 25 3" xfId="19471" xr:uid="{7C45B017-5F38-4A25-B111-052E26194077}"/>
    <cellStyle name="Title 25 3 2" xfId="19472" xr:uid="{331826F7-462A-465E-94F6-A22518181630}"/>
    <cellStyle name="Title 25 3 2 2" xfId="19473" xr:uid="{BEAE64A0-D718-4483-8F80-B332B41551B4}"/>
    <cellStyle name="Title 25 3 3" xfId="19474" xr:uid="{6BE917B8-AB7B-497F-A029-0B15A25B9C98}"/>
    <cellStyle name="Title 25 3 3 2" xfId="19475" xr:uid="{108A131F-902C-48F0-80B9-81693065DEEA}"/>
    <cellStyle name="Title 25 3 4" xfId="19476" xr:uid="{970F55FD-FA47-47A0-9393-1365C39169D6}"/>
    <cellStyle name="Title 25 4" xfId="19477" xr:uid="{1C24D299-8EFD-43B2-8B63-CFBF1C8CB250}"/>
    <cellStyle name="Title 25 4 2" xfId="19478" xr:uid="{C476546E-3813-43F4-8F42-7C87363F11DB}"/>
    <cellStyle name="Title 25 4 2 2" xfId="19479" xr:uid="{8289BEDC-5742-4CFC-85E8-9648CBB61DA4}"/>
    <cellStyle name="Title 25 4 3" xfId="19480" xr:uid="{B85705FD-7A92-4786-9F9D-BD0D103C5D6F}"/>
    <cellStyle name="Title 25 4 3 2" xfId="19481" xr:uid="{2C0E49BA-81EC-42F8-87E5-61A325F60E80}"/>
    <cellStyle name="Title 25 4 4" xfId="19482" xr:uid="{6EAE4682-3D60-496B-AF83-655A98933084}"/>
    <cellStyle name="Title 25 5" xfId="19483" xr:uid="{98C39CFD-0615-4208-B4D2-45FFA3CE1163}"/>
    <cellStyle name="Title 25 5 2" xfId="19484" xr:uid="{EF1841CF-0B43-4C57-8AAE-FD68383C0EA7}"/>
    <cellStyle name="Title 25 5 2 2" xfId="19485" xr:uid="{EF4DCCB9-1D92-44C6-B32D-02CD057E8E56}"/>
    <cellStyle name="Title 25 5 3" xfId="19486" xr:uid="{E2B80FE6-7889-4836-B723-F10133305FAC}"/>
    <cellStyle name="Title 25 5 3 2" xfId="19487" xr:uid="{7E362AE7-C779-4E08-9F7B-EE3042DAA989}"/>
    <cellStyle name="Title 25 5 4" xfId="19488" xr:uid="{E6286D6A-24B3-47C0-97D7-73984AB28FEA}"/>
    <cellStyle name="Title 25 5 4 2" xfId="19489" xr:uid="{4E8D88F7-EBF2-4DD4-9D5E-DCE089B55023}"/>
    <cellStyle name="Title 25 5 5" xfId="19490" xr:uid="{47E74125-26A4-478C-B0BC-762B2B1F5DF7}"/>
    <cellStyle name="Title 25 6" xfId="19491" xr:uid="{0FF0575C-1C80-44F2-A25F-C93E05D81130}"/>
    <cellStyle name="Title 25 6 2" xfId="19492" xr:uid="{185390AD-2F29-473E-8115-DE22DE0E83BF}"/>
    <cellStyle name="Title 25 6 2 2" xfId="19493" xr:uid="{7184E4D0-37C5-4A25-AAB5-F4B0BB5962D2}"/>
    <cellStyle name="Title 25 6 3" xfId="19494" xr:uid="{527A4E0E-FCCB-490C-8905-E1BCFFEC5F91}"/>
    <cellStyle name="Title 25 6 3 2" xfId="19495" xr:uid="{49E9DC05-750C-4D40-96B2-83F69A5E860F}"/>
    <cellStyle name="Title 25 6 4" xfId="19496" xr:uid="{CB980CF3-22A1-48F9-A14B-B9A9C9B753F6}"/>
    <cellStyle name="Title 25 7" xfId="19497" xr:uid="{2FF79A3E-7BAB-4179-A175-EF2C47D7FDF6}"/>
    <cellStyle name="Title 25 7 2" xfId="19498" xr:uid="{949FB2A8-90F8-4EFA-9CE1-EA3B40B8F16E}"/>
    <cellStyle name="Title 25 8" xfId="19499" xr:uid="{C7FBF1F9-BFA8-4A85-B56E-7A728087C1FA}"/>
    <cellStyle name="Title 25 8 2" xfId="19500" xr:uid="{1F2A60D6-4EA5-4319-A998-E8D92A8A6628}"/>
    <cellStyle name="Title 25 9" xfId="19501" xr:uid="{5CA16C21-7BD4-4308-8006-4906FE0537F2}"/>
    <cellStyle name="Title 25 9 2" xfId="19502" xr:uid="{4AB8FB01-E0C4-4E14-A295-A9AE41D3DCA8}"/>
    <cellStyle name="Title 26" xfId="6224" xr:uid="{0F36F47C-E2B4-4F51-A792-4EA584CB75B4}"/>
    <cellStyle name="Title 26 10" xfId="19504" xr:uid="{93C42DCF-A792-400C-9A39-F942F93DF1B8}"/>
    <cellStyle name="Title 26 11" xfId="19505" xr:uid="{58DE16EA-3947-4261-ADE8-2C8DDF1E95DE}"/>
    <cellStyle name="Title 26 12" xfId="19503" xr:uid="{97DD32E0-CA00-4538-87A3-681733B7E090}"/>
    <cellStyle name="Title 26 2" xfId="19506" xr:uid="{9B20C80B-E08E-4881-854F-CC7A83D0483C}"/>
    <cellStyle name="Title 26 2 2" xfId="19507" xr:uid="{90028940-5153-405B-A181-CDDB973ECDCA}"/>
    <cellStyle name="Title 26 2 2 2" xfId="19508" xr:uid="{C6A820A6-C877-4AA9-87B6-9F4CAA1E7CCE}"/>
    <cellStyle name="Title 26 2 3" xfId="19509" xr:uid="{B92F91F2-6F04-4C82-8CE3-F092D2991D01}"/>
    <cellStyle name="Title 26 2 3 2" xfId="19510" xr:uid="{BB979CFA-A1B5-4D1C-81BC-C2CFE1EE4409}"/>
    <cellStyle name="Title 26 2 4" xfId="19511" xr:uid="{010D8045-A4B5-4BEC-8E49-5ADFB2168B13}"/>
    <cellStyle name="Title 26 2 5" xfId="19512" xr:uid="{7BCD4980-F6CD-4821-ABCB-116E4C1A8D71}"/>
    <cellStyle name="Title 26 3" xfId="19513" xr:uid="{95BBC5EE-E3DA-4B44-AF3A-6D179F6C7DA5}"/>
    <cellStyle name="Title 26 3 2" xfId="19514" xr:uid="{1DA6022B-48C4-4A7D-8EE6-07B02801D4F4}"/>
    <cellStyle name="Title 26 3 2 2" xfId="19515" xr:uid="{FCF53D03-2D46-4245-8122-E5601C9A03CF}"/>
    <cellStyle name="Title 26 3 3" xfId="19516" xr:uid="{BF66C3F3-F849-43B7-8E40-5A4A14D78261}"/>
    <cellStyle name="Title 26 3 3 2" xfId="19517" xr:uid="{5F9AA906-FB48-4AA9-99FE-570B6E96C747}"/>
    <cellStyle name="Title 26 3 4" xfId="19518" xr:uid="{55473E07-009D-453D-9343-02837E82DAB2}"/>
    <cellStyle name="Title 26 4" xfId="19519" xr:uid="{BAB79F56-2158-4629-8943-C03062116463}"/>
    <cellStyle name="Title 26 4 2" xfId="19520" xr:uid="{877C498F-8980-4B5A-928B-821186808EB4}"/>
    <cellStyle name="Title 26 4 2 2" xfId="19521" xr:uid="{831DE647-6005-46F3-9298-89D66A7C24E0}"/>
    <cellStyle name="Title 26 4 3" xfId="19522" xr:uid="{9CEFE3EA-1F6B-4527-B719-A9F2FA303D4E}"/>
    <cellStyle name="Title 26 4 3 2" xfId="19523" xr:uid="{D5F75631-C1E8-4F39-B799-173ACDDD5DC6}"/>
    <cellStyle name="Title 26 4 4" xfId="19524" xr:uid="{A099E49F-3C5B-4744-8660-3F91BB50C398}"/>
    <cellStyle name="Title 26 5" xfId="19525" xr:uid="{58DBAD59-7109-4CB5-89BB-D63046DA64D2}"/>
    <cellStyle name="Title 26 5 2" xfId="19526" xr:uid="{8A1E9A60-1FD3-49C9-AACE-A3DD936CBD06}"/>
    <cellStyle name="Title 26 5 2 2" xfId="19527" xr:uid="{794B62D3-793A-4708-A888-6C4CC9606CEC}"/>
    <cellStyle name="Title 26 5 3" xfId="19528" xr:uid="{F1319BE9-500D-42B4-8A4F-188480DFA79A}"/>
    <cellStyle name="Title 26 5 3 2" xfId="19529" xr:uid="{F5560541-8F0C-4A31-BA1E-AC511B00AFCB}"/>
    <cellStyle name="Title 26 5 4" xfId="19530" xr:uid="{AF0F75A6-9101-40E5-8859-5D92B0059B83}"/>
    <cellStyle name="Title 26 5 4 2" xfId="19531" xr:uid="{0CA68F08-A2E3-402E-87BD-1E825C1F76D7}"/>
    <cellStyle name="Title 26 5 5" xfId="19532" xr:uid="{8F1292BA-9EDF-4B1B-962F-91DD3599F07A}"/>
    <cellStyle name="Title 26 6" xfId="19533" xr:uid="{030B6FB2-0B3B-4017-93DB-43DC42824288}"/>
    <cellStyle name="Title 26 6 2" xfId="19534" xr:uid="{378863AD-3E67-47CA-B7F5-AE9448EC1340}"/>
    <cellStyle name="Title 26 6 2 2" xfId="19535" xr:uid="{5BD2B00A-F8EA-44CB-B1BA-009F80007B98}"/>
    <cellStyle name="Title 26 6 3" xfId="19536" xr:uid="{4883E770-72E0-4827-B745-71EE73C97DCB}"/>
    <cellStyle name="Title 26 6 3 2" xfId="19537" xr:uid="{769D33A2-1962-459D-A6D4-7438213793B3}"/>
    <cellStyle name="Title 26 6 4" xfId="19538" xr:uid="{0FDF55B0-F303-4107-8074-8FA9983D34D0}"/>
    <cellStyle name="Title 26 7" xfId="19539" xr:uid="{FD1108C6-CF7E-4248-B835-C86054D0CAB5}"/>
    <cellStyle name="Title 26 7 2" xfId="19540" xr:uid="{55C2C033-C0F3-4FEB-9424-2819AF752D13}"/>
    <cellStyle name="Title 26 8" xfId="19541" xr:uid="{5BF3C85C-4601-4CA6-9165-5C2EC87B347E}"/>
    <cellStyle name="Title 26 8 2" xfId="19542" xr:uid="{7F43FB14-7C07-4104-9161-987B3476C900}"/>
    <cellStyle name="Title 26 9" xfId="19543" xr:uid="{3FDED0C2-87E8-48A6-84F3-F0F56842F246}"/>
    <cellStyle name="Title 26 9 2" xfId="19544" xr:uid="{E02F01A0-7C6A-4502-805C-1E981DBFDC2E}"/>
    <cellStyle name="Title 27" xfId="6225" xr:uid="{A43563FD-331F-4492-8170-65048585B55A}"/>
    <cellStyle name="Title 27 10" xfId="19546" xr:uid="{F90F5A66-A666-476C-BAB3-0FA6FCB6DCC3}"/>
    <cellStyle name="Title 27 11" xfId="19547" xr:uid="{E74DF3B2-1A13-49AF-B818-BA89030770EF}"/>
    <cellStyle name="Title 27 12" xfId="19545" xr:uid="{217DF311-FB79-4F2F-AA97-FE1AFD17ADB4}"/>
    <cellStyle name="Title 27 2" xfId="19548" xr:uid="{10FCA50C-14C6-4417-A7E7-F0D9B0D8695E}"/>
    <cellStyle name="Title 27 2 2" xfId="19549" xr:uid="{5677261D-E75E-428E-B57B-39FF7E06323B}"/>
    <cellStyle name="Title 27 2 2 2" xfId="19550" xr:uid="{9D4B9D5A-BFC1-4B0B-BC55-888D475A1598}"/>
    <cellStyle name="Title 27 2 3" xfId="19551" xr:uid="{A0D347D0-65BF-430F-A94F-39415A383946}"/>
    <cellStyle name="Title 27 2 3 2" xfId="19552" xr:uid="{854501B9-646D-45C5-AE19-E570ACC479B4}"/>
    <cellStyle name="Title 27 2 4" xfId="19553" xr:uid="{B08B072A-EA96-4556-B37B-D3C85679106C}"/>
    <cellStyle name="Title 27 2 5" xfId="19554" xr:uid="{2306250A-C760-46C4-AA8E-A4A3C43DFEDB}"/>
    <cellStyle name="Title 27 3" xfId="19555" xr:uid="{FD4B5EB6-54A2-4B1A-877C-AA85575B0669}"/>
    <cellStyle name="Title 27 3 2" xfId="19556" xr:uid="{95781404-26B2-4BC1-BE03-0A8F26240542}"/>
    <cellStyle name="Title 27 3 2 2" xfId="19557" xr:uid="{BDD2DDE0-8CFF-4B4D-8EF7-5FE6F523D1F8}"/>
    <cellStyle name="Title 27 3 3" xfId="19558" xr:uid="{A6656702-09A4-4B6F-B674-84701941E1FE}"/>
    <cellStyle name="Title 27 3 3 2" xfId="19559" xr:uid="{52245838-AD62-4326-9617-ACD47326ACF9}"/>
    <cellStyle name="Title 27 3 4" xfId="19560" xr:uid="{D4E835AD-0CCF-4F59-98EA-13375000B75E}"/>
    <cellStyle name="Title 27 4" xfId="19561" xr:uid="{5DDAF356-ABE9-4F91-B5E9-AE304B6A374E}"/>
    <cellStyle name="Title 27 4 2" xfId="19562" xr:uid="{88D913C6-C9D6-444E-8C10-C9CB2E6409FF}"/>
    <cellStyle name="Title 27 4 2 2" xfId="19563" xr:uid="{E0D268E2-2918-4771-935E-40C54AD3AD63}"/>
    <cellStyle name="Title 27 4 3" xfId="19564" xr:uid="{D4FF0BBF-50FC-440F-A805-E7DC997D9575}"/>
    <cellStyle name="Title 27 4 3 2" xfId="19565" xr:uid="{0915983D-13AC-480B-983E-918259D3447C}"/>
    <cellStyle name="Title 27 4 4" xfId="19566" xr:uid="{F79877C1-E6EC-4120-88AA-5801360F2F2E}"/>
    <cellStyle name="Title 27 5" xfId="19567" xr:uid="{93FA8E38-E1A7-48F3-81E6-10741F949034}"/>
    <cellStyle name="Title 27 5 2" xfId="19568" xr:uid="{C5668114-840B-4BA0-A8B8-EEFA223BD175}"/>
    <cellStyle name="Title 27 5 2 2" xfId="19569" xr:uid="{600F6EC3-9C02-4AF3-9F90-CB62CC6B0952}"/>
    <cellStyle name="Title 27 5 3" xfId="19570" xr:uid="{94392A0A-DE96-4B81-9AE3-A7B0661C37FC}"/>
    <cellStyle name="Title 27 5 3 2" xfId="19571" xr:uid="{784A0DF5-4174-4B9B-B6EF-727C26008170}"/>
    <cellStyle name="Title 27 5 4" xfId="19572" xr:uid="{908B22EE-6B55-47D1-97BC-69676EED2B92}"/>
    <cellStyle name="Title 27 5 4 2" xfId="19573" xr:uid="{BE34BEA5-3995-48B8-B79A-3BEAF3B37DC8}"/>
    <cellStyle name="Title 27 5 5" xfId="19574" xr:uid="{46CAF4A7-CC24-4DE8-B6FC-E46B9ACBB1FB}"/>
    <cellStyle name="Title 27 6" xfId="19575" xr:uid="{0C7C7E6B-DEE8-40BE-953D-28419CEF2C25}"/>
    <cellStyle name="Title 27 6 2" xfId="19576" xr:uid="{E28C2192-5BDC-4D5A-8D76-0A57C7E16B17}"/>
    <cellStyle name="Title 27 6 2 2" xfId="19577" xr:uid="{3772BE35-ACC9-40C2-8BF7-377D50B657AD}"/>
    <cellStyle name="Title 27 6 3" xfId="19578" xr:uid="{980E8B3C-77FC-46BA-BA13-B9DD4A3668D9}"/>
    <cellStyle name="Title 27 6 3 2" xfId="19579" xr:uid="{EA5044AF-99F9-4F8A-A7B7-44BADDF500D0}"/>
    <cellStyle name="Title 27 6 4" xfId="19580" xr:uid="{830C7135-C714-4F13-87C3-372CCFBBFCC7}"/>
    <cellStyle name="Title 27 7" xfId="19581" xr:uid="{8258C813-7DCB-4C4A-80AE-669AC8FFFDB5}"/>
    <cellStyle name="Title 27 7 2" xfId="19582" xr:uid="{7B685087-81A2-4CCB-9611-82AA9A683FA3}"/>
    <cellStyle name="Title 27 8" xfId="19583" xr:uid="{63E51D53-3EE1-4F62-8871-36B628A80171}"/>
    <cellStyle name="Title 27 8 2" xfId="19584" xr:uid="{062F859F-F5FA-4F57-91B6-D88E382E0357}"/>
    <cellStyle name="Title 27 9" xfId="19585" xr:uid="{EC42CB90-5761-4E51-9A53-766B1C118636}"/>
    <cellStyle name="Title 27 9 2" xfId="19586" xr:uid="{596A9EA9-76CC-48F4-A666-A13F62ED1CDA}"/>
    <cellStyle name="Title 28" xfId="6226" xr:uid="{3BBE7F09-5E7D-4DA8-89E8-E75147D1EAEA}"/>
    <cellStyle name="Title 28 10" xfId="19588" xr:uid="{CE26B272-0360-431E-A530-D9395EA648C4}"/>
    <cellStyle name="Title 28 11" xfId="19589" xr:uid="{63D5EBDB-623F-462E-B2C8-29A7D5A5391C}"/>
    <cellStyle name="Title 28 12" xfId="19587" xr:uid="{2B1E1405-04FE-4F8D-8393-183A5604B88C}"/>
    <cellStyle name="Title 28 2" xfId="19590" xr:uid="{B5A99BB8-1F96-44E4-B930-9D9FC897D8F9}"/>
    <cellStyle name="Title 28 2 2" xfId="19591" xr:uid="{8B7D41EA-7505-4C98-9DC7-A4BD0F85D8AF}"/>
    <cellStyle name="Title 28 2 2 2" xfId="19592" xr:uid="{18739C59-C163-49D2-8022-4BD86068C208}"/>
    <cellStyle name="Title 28 2 3" xfId="19593" xr:uid="{E2E01594-B13A-45F2-9377-C5271FC40387}"/>
    <cellStyle name="Title 28 2 3 2" xfId="19594" xr:uid="{2F439D6B-7A24-4462-B590-3230E8C4251C}"/>
    <cellStyle name="Title 28 2 4" xfId="19595" xr:uid="{5A7BF720-7448-4664-95AA-82717491A76E}"/>
    <cellStyle name="Title 28 2 5" xfId="19596" xr:uid="{1398B10D-7F1D-464D-8FA9-ED144FB2FFE9}"/>
    <cellStyle name="Title 28 3" xfId="19597" xr:uid="{28EB0E41-B7E0-4144-9512-FBABD559C839}"/>
    <cellStyle name="Title 28 3 2" xfId="19598" xr:uid="{26DA6381-3246-4DC9-91E5-4831721336BA}"/>
    <cellStyle name="Title 28 3 2 2" xfId="19599" xr:uid="{53D7783F-C600-4532-B4F4-5EA053D636D3}"/>
    <cellStyle name="Title 28 3 3" xfId="19600" xr:uid="{8BC9901B-2141-4493-BB86-BB80F8E59A6D}"/>
    <cellStyle name="Title 28 3 3 2" xfId="19601" xr:uid="{F08F06E1-F3B1-43C4-A5B6-E3103097CD64}"/>
    <cellStyle name="Title 28 3 4" xfId="19602" xr:uid="{7FDC7BAD-5F4D-46AE-925D-594C6DAA42E8}"/>
    <cellStyle name="Title 28 4" xfId="19603" xr:uid="{A46D4965-C8EA-455A-93E2-09DA613C3EF8}"/>
    <cellStyle name="Title 28 4 2" xfId="19604" xr:uid="{C2DC2CB2-EDCB-42A0-BACB-F77A2270A167}"/>
    <cellStyle name="Title 28 4 2 2" xfId="19605" xr:uid="{6CF6CDAB-C97D-4C53-90AE-3643858EAA47}"/>
    <cellStyle name="Title 28 4 3" xfId="19606" xr:uid="{253AFAD2-1CCF-466F-AC08-588B72017428}"/>
    <cellStyle name="Title 28 4 3 2" xfId="19607" xr:uid="{DDE403DA-9334-4307-B172-050A1C7F54B2}"/>
    <cellStyle name="Title 28 4 4" xfId="19608" xr:uid="{5B8F4C5B-7AC0-464F-AE17-2198FE204B4C}"/>
    <cellStyle name="Title 28 5" xfId="19609" xr:uid="{BA8BED4F-425B-4D7A-94A3-7A11D365AB80}"/>
    <cellStyle name="Title 28 5 2" xfId="19610" xr:uid="{42158F69-2684-4367-8D95-0BD44037C5CC}"/>
    <cellStyle name="Title 28 5 2 2" xfId="19611" xr:uid="{617A7F6C-E13B-4691-862D-7BA9712E139E}"/>
    <cellStyle name="Title 28 5 3" xfId="19612" xr:uid="{99E0CF91-E309-400D-ADB3-4F09C0B5D0DD}"/>
    <cellStyle name="Title 28 5 3 2" xfId="19613" xr:uid="{C10234C7-4DA3-4C93-8EB3-7A5B0FC8357D}"/>
    <cellStyle name="Title 28 5 4" xfId="19614" xr:uid="{4DC9B813-C6FA-405D-AE77-ADFEBFFEAB88}"/>
    <cellStyle name="Title 28 5 4 2" xfId="19615" xr:uid="{36E98103-5D08-4C4A-BEE2-CEF5B305F088}"/>
    <cellStyle name="Title 28 5 5" xfId="19616" xr:uid="{29E409BE-63C5-4E56-9050-C84A05D124CD}"/>
    <cellStyle name="Title 28 6" xfId="19617" xr:uid="{9B4AA1D0-150E-4EDB-803A-44A05E2EDEEE}"/>
    <cellStyle name="Title 28 6 2" xfId="19618" xr:uid="{9B26818B-78B2-4201-9C27-5C268289F392}"/>
    <cellStyle name="Title 28 6 2 2" xfId="19619" xr:uid="{1F660106-7F62-4345-B100-CBBFB3633A69}"/>
    <cellStyle name="Title 28 6 3" xfId="19620" xr:uid="{3E3BC085-23FF-4301-98E4-E6C1A7EECF66}"/>
    <cellStyle name="Title 28 6 3 2" xfId="19621" xr:uid="{B7CF63E9-C6F7-46CA-9705-4E58146F64A2}"/>
    <cellStyle name="Title 28 6 4" xfId="19622" xr:uid="{97DA00F8-EF0A-40C1-9796-74490C8BBF7A}"/>
    <cellStyle name="Title 28 7" xfId="19623" xr:uid="{FD4CC2F2-6AE3-4DC8-98CA-6402E6D5BB0D}"/>
    <cellStyle name="Title 28 7 2" xfId="19624" xr:uid="{61A8D863-FA25-4E3F-96EB-A3BB81D98AC3}"/>
    <cellStyle name="Title 28 8" xfId="19625" xr:uid="{96D393AB-86B7-4E56-A13C-76BE9DA010EC}"/>
    <cellStyle name="Title 28 8 2" xfId="19626" xr:uid="{73E8DF90-1796-4F7D-AC6F-7408EB5C9F33}"/>
    <cellStyle name="Title 28 9" xfId="19627" xr:uid="{713ACBDF-BCE9-472B-85E7-13E9C4E23831}"/>
    <cellStyle name="Title 28 9 2" xfId="19628" xr:uid="{DD80F350-C9F1-4575-86E4-86FBB54E78C9}"/>
    <cellStyle name="Title 29" xfId="6227" xr:uid="{6A0AFBF1-C55D-47DF-A47A-1C142F549CAD}"/>
    <cellStyle name="Title 29 10" xfId="19630" xr:uid="{A8667F39-8A8B-4DB3-AEEC-530DD8A352FB}"/>
    <cellStyle name="Title 29 11" xfId="19631" xr:uid="{3B5717B6-76F7-468A-B0F7-32BF801C0237}"/>
    <cellStyle name="Title 29 12" xfId="19629" xr:uid="{24D7CD4C-F3A8-4205-BBB3-4A50F1709186}"/>
    <cellStyle name="Title 29 2" xfId="19632" xr:uid="{544DFDCA-2C77-4E93-B5D0-883E02ED41AE}"/>
    <cellStyle name="Title 29 2 2" xfId="19633" xr:uid="{B2040F29-B762-4419-A29F-552E7E4225E3}"/>
    <cellStyle name="Title 29 2 2 2" xfId="19634" xr:uid="{B5C8EC78-192D-4E7C-8D29-76D8ACDCCF91}"/>
    <cellStyle name="Title 29 2 3" xfId="19635" xr:uid="{F8C3FC25-5668-465C-998C-727B62CA24EC}"/>
    <cellStyle name="Title 29 2 3 2" xfId="19636" xr:uid="{CC5E83EB-888A-457F-B9AC-865D69FD228D}"/>
    <cellStyle name="Title 29 2 4" xfId="19637" xr:uid="{A947A998-2D21-49FA-A471-2F75E87145D3}"/>
    <cellStyle name="Title 29 2 5" xfId="19638" xr:uid="{C3CDDE68-C70C-42AD-9BE4-5BAAE423B407}"/>
    <cellStyle name="Title 29 3" xfId="19639" xr:uid="{40DDFA9E-8776-48E2-AF3A-D2F9F59EF59C}"/>
    <cellStyle name="Title 29 3 2" xfId="19640" xr:uid="{613BCE2D-C583-4B2E-B7C0-4EC0496E3B2B}"/>
    <cellStyle name="Title 29 3 2 2" xfId="19641" xr:uid="{92FA9170-715C-4D3D-8CA5-688C5EB88F32}"/>
    <cellStyle name="Title 29 3 3" xfId="19642" xr:uid="{C3815507-2CD3-496A-A3CD-7EA0A47EAAC6}"/>
    <cellStyle name="Title 29 3 3 2" xfId="19643" xr:uid="{7DB304C1-3555-4AD4-A40E-DB7F76132643}"/>
    <cellStyle name="Title 29 3 4" xfId="19644" xr:uid="{9BE30520-2015-4156-8E23-2C91B91B7A77}"/>
    <cellStyle name="Title 29 4" xfId="19645" xr:uid="{126231ED-DB65-4DF0-960D-AB6C88511A15}"/>
    <cellStyle name="Title 29 4 2" xfId="19646" xr:uid="{DD1C914D-B1EC-4387-9C2D-11ED134A924C}"/>
    <cellStyle name="Title 29 4 2 2" xfId="19647" xr:uid="{6168CA78-64A4-460A-A454-FC890952F1BA}"/>
    <cellStyle name="Title 29 4 3" xfId="19648" xr:uid="{73951334-A98A-4694-8D74-A32356A6000E}"/>
    <cellStyle name="Title 29 4 3 2" xfId="19649" xr:uid="{FF01012F-3320-4662-AD0E-A5F1F91B0D11}"/>
    <cellStyle name="Title 29 4 4" xfId="19650" xr:uid="{1B2DDE7E-C254-4C1D-B7DE-34CAD731741A}"/>
    <cellStyle name="Title 29 5" xfId="19651" xr:uid="{898AAFBC-7F1E-4F1B-AFED-F9E7D3431186}"/>
    <cellStyle name="Title 29 5 2" xfId="19652" xr:uid="{FEB015BB-EB06-434E-9538-A6CAC8DBA218}"/>
    <cellStyle name="Title 29 5 2 2" xfId="19653" xr:uid="{33F9B38B-D6F5-48E0-B6DF-24B489B9922B}"/>
    <cellStyle name="Title 29 5 3" xfId="19654" xr:uid="{CAF84915-E33A-4900-93C3-FFD1C08AF6F9}"/>
    <cellStyle name="Title 29 5 3 2" xfId="19655" xr:uid="{144080A0-6464-4E5C-9CDF-A221E8689C0C}"/>
    <cellStyle name="Title 29 5 4" xfId="19656" xr:uid="{FB7FEE71-DB3D-4FC4-9513-B7A915CF4F99}"/>
    <cellStyle name="Title 29 5 4 2" xfId="19657" xr:uid="{5B70E371-36BD-4BD6-A5DB-1F5EF6371E8B}"/>
    <cellStyle name="Title 29 5 5" xfId="19658" xr:uid="{DD74A92C-0233-4CE1-AD1C-1BA2C0427E94}"/>
    <cellStyle name="Title 29 6" xfId="19659" xr:uid="{597244A8-463F-4ED1-A8D6-63FF566884D7}"/>
    <cellStyle name="Title 29 6 2" xfId="19660" xr:uid="{193C42E0-7945-4E4A-B4EB-CE5A1A240800}"/>
    <cellStyle name="Title 29 6 2 2" xfId="19661" xr:uid="{1B038520-21FC-4120-9B87-5C011BFBBF58}"/>
    <cellStyle name="Title 29 6 3" xfId="19662" xr:uid="{7E9B4056-1A65-4224-8BF4-85E11FF6B16F}"/>
    <cellStyle name="Title 29 6 3 2" xfId="19663" xr:uid="{6E3B9037-28CB-4FD8-9836-1CE5800398EA}"/>
    <cellStyle name="Title 29 6 4" xfId="19664" xr:uid="{0E40B9C9-FE30-4F15-BC2D-F8776A2E1495}"/>
    <cellStyle name="Title 29 7" xfId="19665" xr:uid="{080E7F2D-3877-4A7E-8512-52103F491608}"/>
    <cellStyle name="Title 29 7 2" xfId="19666" xr:uid="{ECD57CD9-4A46-4AC9-B751-E64CDDB4883D}"/>
    <cellStyle name="Title 29 8" xfId="19667" xr:uid="{DCB5D41E-A76E-4872-8AD2-8CDCDDF5ECDE}"/>
    <cellStyle name="Title 29 8 2" xfId="19668" xr:uid="{6E365A14-9640-4AEE-BBB7-64B89F9FD722}"/>
    <cellStyle name="Title 29 9" xfId="19669" xr:uid="{8F2E4359-883F-4324-8F7F-11B164B20939}"/>
    <cellStyle name="Title 29 9 2" xfId="19670" xr:uid="{CD8845DF-EDD2-43ED-8AE3-0DCCBC58F77F}"/>
    <cellStyle name="Title 3" xfId="1578" xr:uid="{00000000-0005-0000-0000-00002E060000}"/>
    <cellStyle name="Title 3 10" xfId="19672" xr:uid="{FD0D15AC-8676-4B0A-ABA8-9BA3CF2E1FCE}"/>
    <cellStyle name="Title 3 10 2" xfId="19673" xr:uid="{DB39087F-90AE-4EC5-A61D-2A3E521884FA}"/>
    <cellStyle name="Title 3 11" xfId="19674" xr:uid="{FE8DC1B3-29E1-4ADB-AAB5-B3205AE32178}"/>
    <cellStyle name="Title 3 12" xfId="19675" xr:uid="{72871367-9ED9-4138-BEDD-45336665F607}"/>
    <cellStyle name="Title 3 13" xfId="19671" xr:uid="{13450BF7-CD02-47F6-8C21-FBC473B79B1C}"/>
    <cellStyle name="Title 3 2" xfId="6228" xr:uid="{9022C8A2-AD08-44D2-9DA1-F27C7B2983EE}"/>
    <cellStyle name="Title 3 2 10" xfId="19677" xr:uid="{CF534C51-80DA-4F2B-B757-8B01DD5D9CB9}"/>
    <cellStyle name="Title 3 2 11" xfId="19676" xr:uid="{6936B40C-6E4C-47FF-8DBF-F358091540A5}"/>
    <cellStyle name="Title 3 2 2" xfId="19678" xr:uid="{B11B6EA7-B9EF-4F0B-93C8-EFD067970622}"/>
    <cellStyle name="Title 3 2 2 2" xfId="19679" xr:uid="{5410541B-3A2A-46A0-83BD-87D4B978C0AA}"/>
    <cellStyle name="Title 3 2 2 2 2" xfId="19680" xr:uid="{CED105F9-C84F-43B3-ADE8-22EC40B3225A}"/>
    <cellStyle name="Title 3 2 2 3" xfId="19681" xr:uid="{7A1DAC29-DDAD-47E5-B55B-E152C80EAA94}"/>
    <cellStyle name="Title 3 2 2 3 2" xfId="19682" xr:uid="{4B82BA0B-84BC-4C76-9E1C-28968F25D31C}"/>
    <cellStyle name="Title 3 2 2 4" xfId="19683" xr:uid="{C720E583-FB2E-4549-BBE2-545C1337C5C5}"/>
    <cellStyle name="Title 3 2 3" xfId="19684" xr:uid="{A8DE64FA-AD74-44AF-8D9E-5FDBB0383BAC}"/>
    <cellStyle name="Title 3 2 3 2" xfId="19685" xr:uid="{1BDE7F28-6D75-4D13-B6BE-DB1D657E98D4}"/>
    <cellStyle name="Title 3 2 3 2 2" xfId="19686" xr:uid="{139DC167-CA58-4AB6-BE14-7AFC1DBF9E1A}"/>
    <cellStyle name="Title 3 2 3 3" xfId="19687" xr:uid="{1608D704-86F0-4EAD-847B-852CB923E901}"/>
    <cellStyle name="Title 3 2 3 3 2" xfId="19688" xr:uid="{9BE22152-49DD-4C34-9FF3-13C73E9956BB}"/>
    <cellStyle name="Title 3 2 3 4" xfId="19689" xr:uid="{F69E65D4-1226-4673-91D1-0D500BA6E4B9}"/>
    <cellStyle name="Title 3 2 4" xfId="19690" xr:uid="{C7171681-E11F-404A-8195-1CC6AB630F36}"/>
    <cellStyle name="Title 3 2 4 2" xfId="19691" xr:uid="{145C6332-BEAE-416B-A7A6-F4494943F60C}"/>
    <cellStyle name="Title 3 2 4 2 2" xfId="19692" xr:uid="{6E9A219F-B82C-48C2-A702-9397A798E779}"/>
    <cellStyle name="Title 3 2 4 3" xfId="19693" xr:uid="{B230AA32-4090-4BE6-ABEF-AA88980AE324}"/>
    <cellStyle name="Title 3 2 4 3 2" xfId="19694" xr:uid="{0E61A1A2-A7D9-46FC-831E-447969506CC5}"/>
    <cellStyle name="Title 3 2 4 4" xfId="19695" xr:uid="{EAE1CCE4-C969-4748-9451-1E6C574FFA64}"/>
    <cellStyle name="Title 3 2 4 4 2" xfId="19696" xr:uid="{6011C283-43FC-4582-9FA9-2EA4514FF549}"/>
    <cellStyle name="Title 3 2 4 5" xfId="19697" xr:uid="{DB88130B-18B8-474A-81C7-03EBE44B4A05}"/>
    <cellStyle name="Title 3 2 5" xfId="19698" xr:uid="{881D9AC3-5D26-40BA-B305-7A376C59C80A}"/>
    <cellStyle name="Title 3 2 5 2" xfId="19699" xr:uid="{34E33FD4-64B2-4D9B-9987-89CD42E6E38B}"/>
    <cellStyle name="Title 3 2 5 2 2" xfId="19700" xr:uid="{063D5C91-82F8-4733-A37F-62A21525546C}"/>
    <cellStyle name="Title 3 2 5 3" xfId="19701" xr:uid="{9ADFF078-8643-4EA2-BAAA-F65E7EC63421}"/>
    <cellStyle name="Title 3 2 5 3 2" xfId="19702" xr:uid="{73E2BA33-30FD-476E-AAF6-D2D62020F9B6}"/>
    <cellStyle name="Title 3 2 5 4" xfId="19703" xr:uid="{523F5D37-7BF0-4983-9F84-D21A3A18BC23}"/>
    <cellStyle name="Title 3 2 6" xfId="19704" xr:uid="{B8FE8E5A-E5F9-42A3-AE44-DE04FD64B318}"/>
    <cellStyle name="Title 3 2 6 2" xfId="19705" xr:uid="{28F2E869-C0C8-4845-9783-D4B704030ACC}"/>
    <cellStyle name="Title 3 2 7" xfId="19706" xr:uid="{17D360A1-5A7F-4C71-ACCF-05FF08F3E166}"/>
    <cellStyle name="Title 3 2 7 2" xfId="19707" xr:uid="{BB32E9BE-34D3-4944-A66F-5D07700D72A2}"/>
    <cellStyle name="Title 3 2 8" xfId="19708" xr:uid="{7E0D7CB9-E4D7-4092-B0F5-063BADC9EACD}"/>
    <cellStyle name="Title 3 2 8 2" xfId="19709" xr:uid="{2864560C-8BCE-4B28-988E-4C9DE9515A80}"/>
    <cellStyle name="Title 3 2 9" xfId="19710" xr:uid="{EBFD8F5F-AC2E-4D86-91CE-D5F471B32159}"/>
    <cellStyle name="Title 3 3" xfId="7756" xr:uid="{0E4E8602-4507-4C22-B2C1-86610A1EEE17}"/>
    <cellStyle name="Title 3 3 2" xfId="19712" xr:uid="{48C97161-D311-4E3D-8ED9-C3E7B543779C}"/>
    <cellStyle name="Title 3 3 2 2" xfId="19713" xr:uid="{EE20B83C-1593-482E-A6CF-7FFCE3C4A1F9}"/>
    <cellStyle name="Title 3 3 3" xfId="19714" xr:uid="{27084FD2-1960-460F-B32F-E28D48850477}"/>
    <cellStyle name="Title 3 3 3 2" xfId="19715" xr:uid="{1B4B77E8-8CD5-45F0-94C4-F35148511870}"/>
    <cellStyle name="Title 3 3 4" xfId="19716" xr:uid="{559FB710-E474-42F3-9BFD-0F1A1DFF172F}"/>
    <cellStyle name="Title 3 3 5" xfId="19717" xr:uid="{22C05E1F-391C-4050-A8E4-AB3C7C85F247}"/>
    <cellStyle name="Title 3 3 6" xfId="19711" xr:uid="{20083DC5-50B6-4911-BA48-2399EDF15CBE}"/>
    <cellStyle name="Title 3 4" xfId="19718" xr:uid="{D7DF1984-2975-4500-AD69-BEA0E8B26409}"/>
    <cellStyle name="Title 3 4 2" xfId="19719" xr:uid="{7DADBEB2-B712-4269-BED8-0FB695C811E5}"/>
    <cellStyle name="Title 3 4 2 2" xfId="19720" xr:uid="{8C655966-C30C-441B-83B4-363382D37674}"/>
    <cellStyle name="Title 3 4 3" xfId="19721" xr:uid="{4A8F6F9F-A1B4-4A28-91E2-784C8A6A8EAC}"/>
    <cellStyle name="Title 3 4 3 2" xfId="19722" xr:uid="{C7E1E8FE-D7E9-44C1-98D3-5179B8A4DA5B}"/>
    <cellStyle name="Title 3 4 4" xfId="19723" xr:uid="{EB65C295-AF9A-4774-BF12-19B1A21C8D0D}"/>
    <cellStyle name="Title 3 5" xfId="19724" xr:uid="{E289CA6D-B3E1-439E-B8F4-F1C158A65135}"/>
    <cellStyle name="Title 3 5 2" xfId="19725" xr:uid="{5F749A6C-E3FD-4C1F-8EE6-FD54F132A55B}"/>
    <cellStyle name="Title 3 5 2 2" xfId="19726" xr:uid="{48E9F990-7799-417B-987F-EC93358D655A}"/>
    <cellStyle name="Title 3 5 3" xfId="19727" xr:uid="{607FAA00-2C39-4F01-B900-82B43785187C}"/>
    <cellStyle name="Title 3 5 3 2" xfId="19728" xr:uid="{A96AE414-2B00-444B-9817-DF079612D0C7}"/>
    <cellStyle name="Title 3 5 4" xfId="19729" xr:uid="{A029B7D7-A361-4AC3-AD58-056FCACAA7D7}"/>
    <cellStyle name="Title 3 6" xfId="19730" xr:uid="{F7E4C4AE-6FC8-4AE8-8C4A-3199BC96B29D}"/>
    <cellStyle name="Title 3 6 2" xfId="19731" xr:uid="{D4E2C9B9-48F0-4857-AA68-16BFF19D645A}"/>
    <cellStyle name="Title 3 6 2 2" xfId="19732" xr:uid="{288B8034-F452-4C5C-A00D-3EC546FCD69A}"/>
    <cellStyle name="Title 3 6 3" xfId="19733" xr:uid="{E11BCB7C-960A-499B-B491-43F5BBBD7F44}"/>
    <cellStyle name="Title 3 6 3 2" xfId="19734" xr:uid="{021187B9-DFFE-46BF-9665-3A2E22CB7319}"/>
    <cellStyle name="Title 3 6 4" xfId="19735" xr:uid="{38EB47FC-E01C-4EAD-AE15-CC6736A1B556}"/>
    <cellStyle name="Title 3 6 4 2" xfId="19736" xr:uid="{B7F421E6-DFE7-4782-8DC2-8BB805EB301B}"/>
    <cellStyle name="Title 3 6 5" xfId="19737" xr:uid="{9EB5C292-FB94-4089-BE66-31A49F0E891A}"/>
    <cellStyle name="Title 3 7" xfId="19738" xr:uid="{CC78E3C2-5D7F-4B93-A1AF-381F886F5100}"/>
    <cellStyle name="Title 3 7 2" xfId="19739" xr:uid="{9CCB2812-7378-44BE-AEE5-A36264F5FE07}"/>
    <cellStyle name="Title 3 7 2 2" xfId="19740" xr:uid="{98505211-2A1E-4310-887E-084510910BB3}"/>
    <cellStyle name="Title 3 7 3" xfId="19741" xr:uid="{F6135B33-B3E4-4D7A-9DF5-ACF148A251E8}"/>
    <cellStyle name="Title 3 7 3 2" xfId="19742" xr:uid="{484A2576-5397-4D65-9DB1-6B0F0B2E81C4}"/>
    <cellStyle name="Title 3 7 4" xfId="19743" xr:uid="{7F6F8657-55D0-487B-BA79-1CDB65FAB6F6}"/>
    <cellStyle name="Title 3 8" xfId="19744" xr:uid="{E0C6B53A-8B8D-4BCB-9C07-8F78AFB76416}"/>
    <cellStyle name="Title 3 8 2" xfId="19745" xr:uid="{2A907F40-A53B-4A77-98F1-C8E69194619A}"/>
    <cellStyle name="Title 3 9" xfId="19746" xr:uid="{BF28B9D3-3D93-44E2-BC70-2E70B0F6A101}"/>
    <cellStyle name="Title 3 9 2" xfId="19747" xr:uid="{EA6EA54F-50E9-4700-A653-49E821BEFB4C}"/>
    <cellStyle name="Title 30" xfId="6229" xr:uid="{E7F4A233-B10A-4221-9FBA-7D977753BE06}"/>
    <cellStyle name="Title 30 10" xfId="19749" xr:uid="{4D009925-2348-485F-BEC7-25AC3F4A6CA1}"/>
    <cellStyle name="Title 30 11" xfId="19750" xr:uid="{C05C83BC-5BB6-4852-AB7F-0BC19071F4CD}"/>
    <cellStyle name="Title 30 12" xfId="19748" xr:uid="{1E61B309-7A91-4D8B-9FF0-B65E34C6A326}"/>
    <cellStyle name="Title 30 2" xfId="19751" xr:uid="{CA851700-F991-49B6-B610-A53EDD6FEFAE}"/>
    <cellStyle name="Title 30 2 2" xfId="19752" xr:uid="{B26F8390-9AF0-4BB0-9B09-E89B1C847B4E}"/>
    <cellStyle name="Title 30 2 2 2" xfId="19753" xr:uid="{2756E49E-CA90-4537-A724-7DEDB7EF4F03}"/>
    <cellStyle name="Title 30 2 3" xfId="19754" xr:uid="{C46975D0-1EDB-430C-97F3-AB74C6B40AD6}"/>
    <cellStyle name="Title 30 2 3 2" xfId="19755" xr:uid="{8BA451B8-1C2C-4E30-9593-1FAFDEC3ECA5}"/>
    <cellStyle name="Title 30 2 4" xfId="19756" xr:uid="{F7E019DA-C475-4673-89EF-5CD75BA65746}"/>
    <cellStyle name="Title 30 2 5" xfId="19757" xr:uid="{40AAB390-F43A-4AFF-A1D1-D9BD167C2D12}"/>
    <cellStyle name="Title 30 3" xfId="19758" xr:uid="{44914B83-D52F-4E47-9F37-6018DA7DE71A}"/>
    <cellStyle name="Title 30 3 2" xfId="19759" xr:uid="{2445F0C9-C639-4CCB-AEE5-4934941B493B}"/>
    <cellStyle name="Title 30 3 2 2" xfId="19760" xr:uid="{2A5D3EBD-0F6C-41BF-B54A-AD17962BD2ED}"/>
    <cellStyle name="Title 30 3 3" xfId="19761" xr:uid="{A24405E8-F9CF-42C6-83F1-E5A227395DF3}"/>
    <cellStyle name="Title 30 3 3 2" xfId="19762" xr:uid="{463C0CFE-FD73-4396-8E20-56C1EC60636D}"/>
    <cellStyle name="Title 30 3 4" xfId="19763" xr:uid="{80D8F8AD-6B84-4D4A-B4A3-5A7BB24E6AD5}"/>
    <cellStyle name="Title 30 4" xfId="19764" xr:uid="{37B9C834-775D-452C-BC33-2F7CAD22F207}"/>
    <cellStyle name="Title 30 4 2" xfId="19765" xr:uid="{6ACEFF20-EB50-489A-AF18-FF5F744A425B}"/>
    <cellStyle name="Title 30 4 2 2" xfId="19766" xr:uid="{F3ABA516-43B5-4272-8542-9953EB628C8A}"/>
    <cellStyle name="Title 30 4 3" xfId="19767" xr:uid="{C1B4A741-DE45-421B-8B48-14F086817105}"/>
    <cellStyle name="Title 30 4 3 2" xfId="19768" xr:uid="{3E92951F-51EA-4692-9332-47F51343E4B7}"/>
    <cellStyle name="Title 30 4 4" xfId="19769" xr:uid="{359C55BF-C3C6-44D4-A480-B33653756243}"/>
    <cellStyle name="Title 30 5" xfId="19770" xr:uid="{D8B4E706-13F3-4E60-9EF4-BA51F182E12F}"/>
    <cellStyle name="Title 30 5 2" xfId="19771" xr:uid="{64645E2C-ABF0-422B-B559-C118A307FF0C}"/>
    <cellStyle name="Title 30 5 2 2" xfId="19772" xr:uid="{7A3AED46-404E-4F67-A6DD-A7180E647CBC}"/>
    <cellStyle name="Title 30 5 3" xfId="19773" xr:uid="{8CE3A09D-AF75-45D2-A134-88B2884E8926}"/>
    <cellStyle name="Title 30 5 3 2" xfId="19774" xr:uid="{0F7DBEF6-287A-4FD7-92EB-7786028511D1}"/>
    <cellStyle name="Title 30 5 4" xfId="19775" xr:uid="{FC053667-0EAC-4A8C-98C7-2C8B2DBF8CBC}"/>
    <cellStyle name="Title 30 5 4 2" xfId="19776" xr:uid="{F7F161D6-1974-49E5-8C3B-05D9A8993794}"/>
    <cellStyle name="Title 30 5 5" xfId="19777" xr:uid="{66EA6A26-9369-4583-9D82-312548DAD6ED}"/>
    <cellStyle name="Title 30 6" xfId="19778" xr:uid="{EB4EAD7C-BBA0-4802-BF16-452854543F31}"/>
    <cellStyle name="Title 30 6 2" xfId="19779" xr:uid="{61886546-F905-4722-BC1C-F37028F5C05E}"/>
    <cellStyle name="Title 30 6 2 2" xfId="19780" xr:uid="{8B640F89-35D0-41AF-967B-0BA10FC039AF}"/>
    <cellStyle name="Title 30 6 3" xfId="19781" xr:uid="{ED270555-5AA1-45F3-B807-3189863C7133}"/>
    <cellStyle name="Title 30 6 3 2" xfId="19782" xr:uid="{FB837503-7941-42F8-8D88-02A8CEED77A9}"/>
    <cellStyle name="Title 30 6 4" xfId="19783" xr:uid="{3EB11405-7E27-4B01-9156-A3C221C7FE48}"/>
    <cellStyle name="Title 30 7" xfId="19784" xr:uid="{C5DE6DA2-727D-4816-BCFD-B6FDBBB465F4}"/>
    <cellStyle name="Title 30 7 2" xfId="19785" xr:uid="{166DEC5B-A434-4FDB-84D9-9766DD8F1F80}"/>
    <cellStyle name="Title 30 8" xfId="19786" xr:uid="{8B8E087B-D4F3-4127-BCBE-F9CB20C5299D}"/>
    <cellStyle name="Title 30 8 2" xfId="19787" xr:uid="{C465E071-44A6-436B-AB0A-5579740F484D}"/>
    <cellStyle name="Title 30 9" xfId="19788" xr:uid="{9B4AECD8-2498-41BC-A99B-8C7446B2DC2B}"/>
    <cellStyle name="Title 30 9 2" xfId="19789" xr:uid="{F1890201-011C-4D6C-9EA4-6D41F1E9C10B}"/>
    <cellStyle name="Title 31" xfId="6230" xr:uid="{1E4DE099-0697-479C-B1AC-8684EA1F515B}"/>
    <cellStyle name="Title 31 10" xfId="19791" xr:uid="{C4FB914C-BA85-477C-981E-7F894449440F}"/>
    <cellStyle name="Title 31 11" xfId="19792" xr:uid="{392D7E0E-7980-4AA3-838B-F144DB43EB9F}"/>
    <cellStyle name="Title 31 12" xfId="19790" xr:uid="{DF06AA48-41FA-424A-B6D2-345BB5885A72}"/>
    <cellStyle name="Title 31 2" xfId="19793" xr:uid="{02E0761D-F957-4547-B79B-EDE4DD716291}"/>
    <cellStyle name="Title 31 2 2" xfId="19794" xr:uid="{2E803B2D-0642-44CF-A068-2A8C2A0CFBDA}"/>
    <cellStyle name="Title 31 2 2 2" xfId="19795" xr:uid="{925DDCD9-A6A9-4B31-B612-9539EC8BC6B3}"/>
    <cellStyle name="Title 31 2 3" xfId="19796" xr:uid="{F6D9F79D-BFF1-4DB2-9F14-0D6192CAE8BB}"/>
    <cellStyle name="Title 31 2 3 2" xfId="19797" xr:uid="{46CBD6D7-1BAE-42C6-BB1C-D0CC11EC91C5}"/>
    <cellStyle name="Title 31 2 4" xfId="19798" xr:uid="{912695C0-5EB7-4723-8769-754126344310}"/>
    <cellStyle name="Title 31 2 5" xfId="19799" xr:uid="{1D6783CB-B113-48BE-B5DD-D6ACA697CEC9}"/>
    <cellStyle name="Title 31 3" xfId="19800" xr:uid="{830CC862-FB58-4591-9717-1B96925EF429}"/>
    <cellStyle name="Title 31 3 2" xfId="19801" xr:uid="{5E79FEED-81F2-4EC9-B7CB-D73660BE592B}"/>
    <cellStyle name="Title 31 3 2 2" xfId="19802" xr:uid="{FFC7F23D-B2E8-46CE-B102-C088489D6BEB}"/>
    <cellStyle name="Title 31 3 3" xfId="19803" xr:uid="{96CF739C-93BB-4315-87CE-482056EFA4E5}"/>
    <cellStyle name="Title 31 3 3 2" xfId="19804" xr:uid="{50FE25F3-EECF-49BB-8AB9-BA52718E0A0F}"/>
    <cellStyle name="Title 31 3 4" xfId="19805" xr:uid="{E3826E99-C754-45B0-8384-39342CFA34AF}"/>
    <cellStyle name="Title 31 4" xfId="19806" xr:uid="{20619F8F-244F-4031-8DFE-2EFD8763EBE1}"/>
    <cellStyle name="Title 31 4 2" xfId="19807" xr:uid="{8DA67688-4D63-49F9-A538-E9B8C56419E2}"/>
    <cellStyle name="Title 31 4 2 2" xfId="19808" xr:uid="{89343A14-7AB6-4807-ADEB-DD222E13F3DD}"/>
    <cellStyle name="Title 31 4 3" xfId="19809" xr:uid="{9EBE05BE-5CD1-458E-9650-D434A3BC6DF5}"/>
    <cellStyle name="Title 31 4 3 2" xfId="19810" xr:uid="{5AB3F916-D17D-496E-87E5-26EAA159EE09}"/>
    <cellStyle name="Title 31 4 4" xfId="19811" xr:uid="{DF0F7316-6356-4824-A017-D6DA6F3ADC10}"/>
    <cellStyle name="Title 31 5" xfId="19812" xr:uid="{198D9F3A-38EC-4AB8-A588-76ECFC3461FA}"/>
    <cellStyle name="Title 31 5 2" xfId="19813" xr:uid="{21FCB02A-8CF7-4A84-B3E4-BB3C7D293E27}"/>
    <cellStyle name="Title 31 5 2 2" xfId="19814" xr:uid="{A8D0AC21-34B5-4292-A6D7-3A1BFDD0A0D0}"/>
    <cellStyle name="Title 31 5 3" xfId="19815" xr:uid="{4F1A0208-301B-4EAA-B032-F4AB0DE7F6F8}"/>
    <cellStyle name="Title 31 5 3 2" xfId="19816" xr:uid="{3E31B71B-E515-449A-A798-3FCCF50F4824}"/>
    <cellStyle name="Title 31 5 4" xfId="19817" xr:uid="{2EDD2AA3-95B7-40FE-ADE2-2AD85C23F3B4}"/>
    <cellStyle name="Title 31 5 4 2" xfId="19818" xr:uid="{846BB2E4-C32D-4DE7-913D-2B5944DDD8B2}"/>
    <cellStyle name="Title 31 5 5" xfId="19819" xr:uid="{D04BA44A-D861-4B2B-8AD7-D60223C5015C}"/>
    <cellStyle name="Title 31 6" xfId="19820" xr:uid="{393DC6BA-7585-44F8-BB1D-C57893554803}"/>
    <cellStyle name="Title 31 6 2" xfId="19821" xr:uid="{55DE21AE-6CF9-426E-9FC5-16D6814085A3}"/>
    <cellStyle name="Title 31 6 2 2" xfId="19822" xr:uid="{C76DDEEF-702A-4A4B-B87D-58C054AC779E}"/>
    <cellStyle name="Title 31 6 3" xfId="19823" xr:uid="{FE799B91-52A9-4037-8491-21725C534A9A}"/>
    <cellStyle name="Title 31 6 3 2" xfId="19824" xr:uid="{4AD6604F-EF88-4E1B-803E-D08ACAC3F315}"/>
    <cellStyle name="Title 31 6 4" xfId="19825" xr:uid="{0F2B7B78-92EC-4B05-B2B8-35893EC98EDD}"/>
    <cellStyle name="Title 31 7" xfId="19826" xr:uid="{79143B11-2D42-429C-93D8-593373195692}"/>
    <cellStyle name="Title 31 7 2" xfId="19827" xr:uid="{AE753129-F56A-447D-9EF0-C2CDD8BFF000}"/>
    <cellStyle name="Title 31 8" xfId="19828" xr:uid="{C2B3D289-6E9E-4926-A505-AD4AEE54621C}"/>
    <cellStyle name="Title 31 8 2" xfId="19829" xr:uid="{EE433CE1-751C-4585-9356-FAFB7088DD2F}"/>
    <cellStyle name="Title 31 9" xfId="19830" xr:uid="{C14B72E0-3FF8-4C50-BA83-4A3B3366CA9E}"/>
    <cellStyle name="Title 31 9 2" xfId="19831" xr:uid="{AC688969-0450-4917-9ABF-6B16D13E9B55}"/>
    <cellStyle name="Title 32" xfId="6231" xr:uid="{2A94D3A2-C4D7-40A8-9E9C-C4718AD356B7}"/>
    <cellStyle name="Title 32 10" xfId="19833" xr:uid="{CAEC3847-6E57-4063-9AC8-443CC3BAF698}"/>
    <cellStyle name="Title 32 11" xfId="19834" xr:uid="{1D334CAF-0B54-49D0-80BA-0A593DD71BCC}"/>
    <cellStyle name="Title 32 12" xfId="19832" xr:uid="{09AAFC89-C2CE-4913-A987-EEF906CAED17}"/>
    <cellStyle name="Title 32 2" xfId="19835" xr:uid="{ECB2762C-CD3E-43F6-B516-C9469FE4D98B}"/>
    <cellStyle name="Title 32 2 2" xfId="19836" xr:uid="{612B815D-8183-4718-9C99-53B4C2653971}"/>
    <cellStyle name="Title 32 2 2 2" xfId="19837" xr:uid="{68CC52EF-7C0C-45A5-8BC3-3FDAC9BD15E3}"/>
    <cellStyle name="Title 32 2 3" xfId="19838" xr:uid="{97D9E43B-259F-4F92-80FD-0103B417B742}"/>
    <cellStyle name="Title 32 2 3 2" xfId="19839" xr:uid="{0C6EB0B7-F3BC-42DF-9C09-0167B2E4934C}"/>
    <cellStyle name="Title 32 2 4" xfId="19840" xr:uid="{F080F2E6-FA06-4C5B-937F-1DBC99F8F5D9}"/>
    <cellStyle name="Title 32 2 5" xfId="19841" xr:uid="{4A6E9B3C-A0AE-415B-9FCD-81DCC6B5E55B}"/>
    <cellStyle name="Title 32 3" xfId="19842" xr:uid="{98E7D7C3-D658-49A0-9F7B-BD46722F9601}"/>
    <cellStyle name="Title 32 3 2" xfId="19843" xr:uid="{B4AD7575-98D3-4614-B7B6-BC0C3F4ED178}"/>
    <cellStyle name="Title 32 3 2 2" xfId="19844" xr:uid="{D4FC5BC1-70B1-475C-BD02-58C1DE33B78E}"/>
    <cellStyle name="Title 32 3 3" xfId="19845" xr:uid="{3BC106BF-243D-47C6-8262-6EE82B066AFA}"/>
    <cellStyle name="Title 32 3 3 2" xfId="19846" xr:uid="{56F558AD-E5DC-444A-9AE6-641AC1D07A25}"/>
    <cellStyle name="Title 32 3 4" xfId="19847" xr:uid="{97450BFF-E9D9-44AF-A1B5-B3B7C6EBD191}"/>
    <cellStyle name="Title 32 4" xfId="19848" xr:uid="{BFA8820C-3DC6-4CD9-A246-348A5C472222}"/>
    <cellStyle name="Title 32 4 2" xfId="19849" xr:uid="{BBDC6061-D00E-4EBF-8B27-E9A76F389D5A}"/>
    <cellStyle name="Title 32 4 2 2" xfId="19850" xr:uid="{6F2F170B-C7BE-49E1-A15F-9C95C04B49DB}"/>
    <cellStyle name="Title 32 4 3" xfId="19851" xr:uid="{EA3505A8-931F-4FE6-A435-C749CBCB4AEB}"/>
    <cellStyle name="Title 32 4 3 2" xfId="19852" xr:uid="{DADFED93-4465-4955-9D37-87126ED7F3B1}"/>
    <cellStyle name="Title 32 4 4" xfId="19853" xr:uid="{24E607E8-B36A-49B3-972C-161AA1267783}"/>
    <cellStyle name="Title 32 5" xfId="19854" xr:uid="{A117EB09-F9C9-4F91-82BC-8744B7CA8E36}"/>
    <cellStyle name="Title 32 5 2" xfId="19855" xr:uid="{DA9D6B00-232D-4961-A223-0A98E1BF2512}"/>
    <cellStyle name="Title 32 5 2 2" xfId="19856" xr:uid="{0EBF5860-151F-4128-B94D-9B0B1BBE900C}"/>
    <cellStyle name="Title 32 5 3" xfId="19857" xr:uid="{E6BE6C7F-5045-4EA3-A842-D848862280BC}"/>
    <cellStyle name="Title 32 5 3 2" xfId="19858" xr:uid="{4C51ED42-6CAF-4C65-8933-A9BE724A02D6}"/>
    <cellStyle name="Title 32 5 4" xfId="19859" xr:uid="{59A913F5-B23E-4BD6-B2D2-11154872F7F1}"/>
    <cellStyle name="Title 32 5 4 2" xfId="19860" xr:uid="{63FFF378-25A5-4396-B6EC-CE073FFC482B}"/>
    <cellStyle name="Title 32 5 5" xfId="19861" xr:uid="{E7D55F10-9FE0-4B9F-A345-69DE5D45B277}"/>
    <cellStyle name="Title 32 6" xfId="19862" xr:uid="{F2CA4873-427B-49A6-8DB8-CFEC87DE9E5A}"/>
    <cellStyle name="Title 32 6 2" xfId="19863" xr:uid="{5799F97B-F687-4318-8CCB-C2BCF1530E0C}"/>
    <cellStyle name="Title 32 6 2 2" xfId="19864" xr:uid="{3A34EE4F-B921-4672-8947-0B06F6D7524D}"/>
    <cellStyle name="Title 32 6 3" xfId="19865" xr:uid="{A00DC042-A371-40D8-93F9-BD471F1AC2CD}"/>
    <cellStyle name="Title 32 6 3 2" xfId="19866" xr:uid="{7658A760-7EAD-4DF1-B4FA-57B968AC13C8}"/>
    <cellStyle name="Title 32 6 4" xfId="19867" xr:uid="{D82545E5-2628-43D3-BF7E-771014B73E97}"/>
    <cellStyle name="Title 32 7" xfId="19868" xr:uid="{9DAA01D9-3AFE-468F-87D3-6CCA36F17C26}"/>
    <cellStyle name="Title 32 7 2" xfId="19869" xr:uid="{4937B9E1-695F-4C40-8218-244A787314E6}"/>
    <cellStyle name="Title 32 8" xfId="19870" xr:uid="{CDA14074-BB81-4C58-A455-23B91785FECF}"/>
    <cellStyle name="Title 32 8 2" xfId="19871" xr:uid="{0550CE83-90D9-4714-9CF8-703BBCC3D87E}"/>
    <cellStyle name="Title 32 9" xfId="19872" xr:uid="{E3FABF81-480C-4E2E-99C2-0E1E40B84067}"/>
    <cellStyle name="Title 32 9 2" xfId="19873" xr:uid="{9EA8AD77-8613-4FCD-8191-302102346D06}"/>
    <cellStyle name="Title 33" xfId="6232" xr:uid="{139D085A-C414-4F00-8806-1EEA1041FCAC}"/>
    <cellStyle name="Title 33 10" xfId="19875" xr:uid="{1268B5FF-9957-452A-A3E5-A817789BADA0}"/>
    <cellStyle name="Title 33 11" xfId="19876" xr:uid="{98FB2B6D-61C5-49B6-BAD0-4037BB1B51DF}"/>
    <cellStyle name="Title 33 12" xfId="19874" xr:uid="{CD879DA8-5EC7-42B3-8CAE-9FD84ADA0D53}"/>
    <cellStyle name="Title 33 2" xfId="19877" xr:uid="{5181F11A-7ED1-42D2-91C7-F0FCE12A935B}"/>
    <cellStyle name="Title 33 2 2" xfId="19878" xr:uid="{9C00ED46-8A7E-47E4-9A3D-D71DF6284FFD}"/>
    <cellStyle name="Title 33 2 2 2" xfId="19879" xr:uid="{5B61ED8E-5517-4D1C-898D-05A96BB81FCB}"/>
    <cellStyle name="Title 33 2 3" xfId="19880" xr:uid="{423DF2EA-F63C-4AC8-829F-49C3614BAB8D}"/>
    <cellStyle name="Title 33 2 3 2" xfId="19881" xr:uid="{AA181784-A883-49C7-B18D-364476C01201}"/>
    <cellStyle name="Title 33 2 4" xfId="19882" xr:uid="{EE85C967-4EA3-4F72-A92A-5AA00D611D0F}"/>
    <cellStyle name="Title 33 2 5" xfId="19883" xr:uid="{6FA92BB3-75EF-42FE-A103-33B0B9799853}"/>
    <cellStyle name="Title 33 3" xfId="19884" xr:uid="{36F1AFF7-9BDD-42C4-846A-927748B7195D}"/>
    <cellStyle name="Title 33 3 2" xfId="19885" xr:uid="{112CB6D4-8DFD-4D4A-A340-F929E75A6308}"/>
    <cellStyle name="Title 33 3 2 2" xfId="19886" xr:uid="{41B86CAA-54F3-4D7D-B40D-BAAAF2B9A812}"/>
    <cellStyle name="Title 33 3 3" xfId="19887" xr:uid="{CA81B585-5AB5-472D-A657-21F713167138}"/>
    <cellStyle name="Title 33 3 3 2" xfId="19888" xr:uid="{889CBC06-DC3B-4BCC-AACD-9172951BCE32}"/>
    <cellStyle name="Title 33 3 4" xfId="19889" xr:uid="{77626168-4CD8-4374-8958-709D8358199A}"/>
    <cellStyle name="Title 33 4" xfId="19890" xr:uid="{960C3EED-470B-49B9-8EFE-9F36639989DF}"/>
    <cellStyle name="Title 33 4 2" xfId="19891" xr:uid="{A3095D6D-0856-4654-8282-DB27835C6861}"/>
    <cellStyle name="Title 33 4 2 2" xfId="19892" xr:uid="{1E5A93B9-7A50-4722-A216-BF03CD31B43F}"/>
    <cellStyle name="Title 33 4 3" xfId="19893" xr:uid="{E155B473-BA17-485E-A888-A2F28888AA9B}"/>
    <cellStyle name="Title 33 4 3 2" xfId="19894" xr:uid="{E9C0E026-48E8-4C56-AF1E-3BDF3C6920CE}"/>
    <cellStyle name="Title 33 4 4" xfId="19895" xr:uid="{BEAAE0D3-4852-44B4-A1BE-B18B7A23AAFC}"/>
    <cellStyle name="Title 33 5" xfId="19896" xr:uid="{68851D1E-C4C6-44FB-811F-37E7956831F2}"/>
    <cellStyle name="Title 33 5 2" xfId="19897" xr:uid="{36FF2FCF-0B9B-4284-9E48-D756EFAA5640}"/>
    <cellStyle name="Title 33 5 2 2" xfId="19898" xr:uid="{FDA47D73-66CF-4FBF-8025-1C7177A38D05}"/>
    <cellStyle name="Title 33 5 3" xfId="19899" xr:uid="{BFFEECB5-1DE1-429B-9C57-41A83EF3FAE5}"/>
    <cellStyle name="Title 33 5 3 2" xfId="19900" xr:uid="{B566CFA4-5FA2-487F-A1D6-7BF47A4C91D1}"/>
    <cellStyle name="Title 33 5 4" xfId="19901" xr:uid="{610F5729-C6CA-4131-A331-6A7DC9B2403C}"/>
    <cellStyle name="Title 33 5 4 2" xfId="19902" xr:uid="{B4386665-B3D3-4BDC-BFB3-E92351704D89}"/>
    <cellStyle name="Title 33 5 5" xfId="19903" xr:uid="{DBFF50BD-F9EB-4523-9A53-11BF0B14DF4F}"/>
    <cellStyle name="Title 33 6" xfId="19904" xr:uid="{36EFA690-BAB4-4855-A8F0-6C64417BFB1F}"/>
    <cellStyle name="Title 33 6 2" xfId="19905" xr:uid="{B0442636-2D93-4429-A4C9-49CC17315C51}"/>
    <cellStyle name="Title 33 6 2 2" xfId="19906" xr:uid="{AF9AF69E-75F9-4E52-8CD7-8A8F7E6332D8}"/>
    <cellStyle name="Title 33 6 3" xfId="19907" xr:uid="{9D9418C0-51BC-45A7-971E-0062E926418C}"/>
    <cellStyle name="Title 33 6 3 2" xfId="19908" xr:uid="{6FE86B70-FCD2-4533-BFAB-4824EB0F6B66}"/>
    <cellStyle name="Title 33 6 4" xfId="19909" xr:uid="{0BCDBFD6-3087-458C-BC2B-338F595879B8}"/>
    <cellStyle name="Title 33 7" xfId="19910" xr:uid="{E64B1267-3EE4-4A0F-A855-2B54B6AFE5E6}"/>
    <cellStyle name="Title 33 7 2" xfId="19911" xr:uid="{7A1E4881-AC3A-46E5-8935-7733304AAD7D}"/>
    <cellStyle name="Title 33 8" xfId="19912" xr:uid="{A22E40D7-FC6B-4F93-AD91-F65F4A31FBBF}"/>
    <cellStyle name="Title 33 8 2" xfId="19913" xr:uid="{0B695DEA-1C0B-4F2F-8F2F-06E29398AD71}"/>
    <cellStyle name="Title 33 9" xfId="19914" xr:uid="{07BCE223-7FF7-4104-9099-9BAD683BF86E}"/>
    <cellStyle name="Title 33 9 2" xfId="19915" xr:uid="{E8203714-C262-45CF-8188-9903B0B26820}"/>
    <cellStyle name="Title 34" xfId="6233" xr:uid="{A21EB17F-A508-481D-A7EA-DB89E24FB201}"/>
    <cellStyle name="Title 34 10" xfId="19917" xr:uid="{0BECACD2-1656-4862-A2CC-26AA94312CCB}"/>
    <cellStyle name="Title 34 11" xfId="19918" xr:uid="{247A5F2B-FA06-4731-AEBE-4051159279C4}"/>
    <cellStyle name="Title 34 12" xfId="19916" xr:uid="{D3B3063F-9457-4CF8-A979-74770B89E69B}"/>
    <cellStyle name="Title 34 2" xfId="19919" xr:uid="{ACDB6BD6-741E-43DA-BF21-C027F0A32B69}"/>
    <cellStyle name="Title 34 2 2" xfId="19920" xr:uid="{67D7F3F1-73C5-47B5-9AD9-FC9135C45BC6}"/>
    <cellStyle name="Title 34 2 2 2" xfId="19921" xr:uid="{98C9F925-408E-4775-B570-E96714D87EB6}"/>
    <cellStyle name="Title 34 2 3" xfId="19922" xr:uid="{951D156E-00FE-4337-B902-979BD7A9D448}"/>
    <cellStyle name="Title 34 2 3 2" xfId="19923" xr:uid="{1DC1D464-849E-4230-9749-B2C58113A501}"/>
    <cellStyle name="Title 34 2 4" xfId="19924" xr:uid="{336DC7F4-9F41-4EE0-AF2C-CBB4CA42A931}"/>
    <cellStyle name="Title 34 2 5" xfId="19925" xr:uid="{B82B0D15-3637-44FF-8AE4-12C2A8C00A45}"/>
    <cellStyle name="Title 34 3" xfId="19926" xr:uid="{60FDE09E-430B-4F8B-A8E3-ED0AFF0061AA}"/>
    <cellStyle name="Title 34 3 2" xfId="19927" xr:uid="{91F37FC4-6F0E-46F6-B3AE-623CCF01CCBD}"/>
    <cellStyle name="Title 34 3 2 2" xfId="19928" xr:uid="{D92D455F-AA5F-4086-B910-F7D9A730E1FF}"/>
    <cellStyle name="Title 34 3 3" xfId="19929" xr:uid="{9AA3E267-5472-46B0-83AB-70661908F7E1}"/>
    <cellStyle name="Title 34 3 3 2" xfId="19930" xr:uid="{258B5B9A-9849-4F3D-B9CE-DAFECABEC707}"/>
    <cellStyle name="Title 34 3 4" xfId="19931" xr:uid="{D8B3B5F9-AF9C-487E-8C44-A8CB425F3197}"/>
    <cellStyle name="Title 34 4" xfId="19932" xr:uid="{B22CEA5D-D20E-4C55-995F-D893DDFB52CB}"/>
    <cellStyle name="Title 34 4 2" xfId="19933" xr:uid="{4AAFB385-9EB3-4776-BC0C-C0C0EEFEEF62}"/>
    <cellStyle name="Title 34 4 2 2" xfId="19934" xr:uid="{2E494C16-4431-4BC4-9E60-6106534461CF}"/>
    <cellStyle name="Title 34 4 3" xfId="19935" xr:uid="{F8291490-1A78-4B1C-BB83-6E198B9E7539}"/>
    <cellStyle name="Title 34 4 3 2" xfId="19936" xr:uid="{BA085257-C07C-4F19-8D7C-C35ED75CD00C}"/>
    <cellStyle name="Title 34 4 4" xfId="19937" xr:uid="{471F27ED-952B-47F3-8E5E-BD931F38CA88}"/>
    <cellStyle name="Title 34 5" xfId="19938" xr:uid="{BA0F2B26-9593-486D-B18F-45D42B826EEF}"/>
    <cellStyle name="Title 34 5 2" xfId="19939" xr:uid="{91C88A34-807B-4475-AFC7-411A6702F7D8}"/>
    <cellStyle name="Title 34 5 2 2" xfId="19940" xr:uid="{C792F2FA-D234-4B02-9BF6-21D0F9ABFA28}"/>
    <cellStyle name="Title 34 5 3" xfId="19941" xr:uid="{8A3ED469-8FDF-40A8-9163-0FBB892FBEB8}"/>
    <cellStyle name="Title 34 5 3 2" xfId="19942" xr:uid="{E849431A-5D56-4311-AA92-95589A4B763D}"/>
    <cellStyle name="Title 34 5 4" xfId="19943" xr:uid="{993A17DD-B1B3-4BC2-BCCA-78057E9056F4}"/>
    <cellStyle name="Title 34 5 4 2" xfId="19944" xr:uid="{4012E117-8B46-43CD-97AD-27694BF24633}"/>
    <cellStyle name="Title 34 5 5" xfId="19945" xr:uid="{9DF9D225-379F-4B3D-885C-95C12BA6A632}"/>
    <cellStyle name="Title 34 6" xfId="19946" xr:uid="{90D60643-11D1-4099-9633-27FBCC2BF601}"/>
    <cellStyle name="Title 34 6 2" xfId="19947" xr:uid="{5AF567C5-8F84-4BC0-ADD4-0AD0D6EA8313}"/>
    <cellStyle name="Title 34 6 2 2" xfId="19948" xr:uid="{15A9AC56-5CE1-4791-A74D-4D850751667B}"/>
    <cellStyle name="Title 34 6 3" xfId="19949" xr:uid="{C467D642-C07A-4988-ACA1-AD5D05AF6509}"/>
    <cellStyle name="Title 34 6 3 2" xfId="19950" xr:uid="{BA74977D-3E5C-4B3F-B5AB-DD5BA17FC687}"/>
    <cellStyle name="Title 34 6 4" xfId="19951" xr:uid="{A62ABB1E-3CCA-4077-80EF-8B71A8E7C6B9}"/>
    <cellStyle name="Title 34 7" xfId="19952" xr:uid="{7A13AA07-DE0D-421C-971B-168ACFCC0B62}"/>
    <cellStyle name="Title 34 7 2" xfId="19953" xr:uid="{D65D5971-73EF-4C39-AF2A-925E989FF729}"/>
    <cellStyle name="Title 34 8" xfId="19954" xr:uid="{FB6C8176-1F11-4B50-ADFA-205986372380}"/>
    <cellStyle name="Title 34 8 2" xfId="19955" xr:uid="{76499002-3AA1-40C3-845F-E2D16C478E86}"/>
    <cellStyle name="Title 34 9" xfId="19956" xr:uid="{FE66F068-7DF7-4589-A054-A13855706B78}"/>
    <cellStyle name="Title 34 9 2" xfId="19957" xr:uid="{7C4DC65F-CD67-4372-A802-3B96D09AD3BF}"/>
    <cellStyle name="Title 35" xfId="6234" xr:uid="{48F9D3AD-DBCE-46BF-A67C-E035EADBB676}"/>
    <cellStyle name="Title 35 10" xfId="19959" xr:uid="{3722D0C5-921B-4C91-9460-C26E25FDFEB3}"/>
    <cellStyle name="Title 35 11" xfId="19960" xr:uid="{BABC6964-574F-42AD-A14D-470198EF0983}"/>
    <cellStyle name="Title 35 12" xfId="19958" xr:uid="{C7C743D5-E029-4FBC-8C83-8A87E42531A8}"/>
    <cellStyle name="Title 35 2" xfId="19961" xr:uid="{6944CA48-4FDE-4A1F-97C5-EF548F62A344}"/>
    <cellStyle name="Title 35 2 2" xfId="19962" xr:uid="{36E3DEFA-9F53-4A2B-8375-93D46B096CC9}"/>
    <cellStyle name="Title 35 2 2 2" xfId="19963" xr:uid="{6281DB52-4809-4AFC-984A-470EEBD2FA53}"/>
    <cellStyle name="Title 35 2 3" xfId="19964" xr:uid="{79E63E85-D53E-42D9-953C-11CD80C6AA6C}"/>
    <cellStyle name="Title 35 2 3 2" xfId="19965" xr:uid="{78890179-796E-4EDD-AFCF-E4417117D179}"/>
    <cellStyle name="Title 35 2 4" xfId="19966" xr:uid="{2DCA2AD8-E507-44DA-8CC0-64027E789661}"/>
    <cellStyle name="Title 35 2 5" xfId="19967" xr:uid="{B79C6ED3-37D9-4420-853A-58405704C8BB}"/>
    <cellStyle name="Title 35 3" xfId="19968" xr:uid="{08A53959-E1FC-4BD7-84D0-CF4D5D926E21}"/>
    <cellStyle name="Title 35 3 2" xfId="19969" xr:uid="{3DAC5732-FDD3-4AAB-8130-AFA77A9E035A}"/>
    <cellStyle name="Title 35 3 2 2" xfId="19970" xr:uid="{54DBE233-C503-45E3-8836-53C165430C1A}"/>
    <cellStyle name="Title 35 3 3" xfId="19971" xr:uid="{D8EB9734-5566-4775-A3C2-BEE721E1A263}"/>
    <cellStyle name="Title 35 3 3 2" xfId="19972" xr:uid="{277D3258-B28E-4D5E-A105-B98AE5E3E05B}"/>
    <cellStyle name="Title 35 3 4" xfId="19973" xr:uid="{F95EC9F0-C61A-42F1-A691-D5F46E645528}"/>
    <cellStyle name="Title 35 4" xfId="19974" xr:uid="{10951F2C-3488-4ED4-82F3-58D96DDB4D0C}"/>
    <cellStyle name="Title 35 4 2" xfId="19975" xr:uid="{78A85A83-C093-468F-B314-BB779A31167B}"/>
    <cellStyle name="Title 35 4 2 2" xfId="19976" xr:uid="{F042DCEA-F2ED-464B-AE4C-9D94F0132B64}"/>
    <cellStyle name="Title 35 4 3" xfId="19977" xr:uid="{327D3756-CC21-4875-B542-0749BF5C7B50}"/>
    <cellStyle name="Title 35 4 3 2" xfId="19978" xr:uid="{4FD9056A-9E1C-4032-B81C-654C163B6E2A}"/>
    <cellStyle name="Title 35 4 4" xfId="19979" xr:uid="{003E2D6B-57F8-4B2D-8EC7-BC854CECB0E2}"/>
    <cellStyle name="Title 35 5" xfId="19980" xr:uid="{F56C1338-99E6-48BB-AAEE-6AA9324907EA}"/>
    <cellStyle name="Title 35 5 2" xfId="19981" xr:uid="{F84E87B0-3A79-4165-9D9B-A1EB9B782373}"/>
    <cellStyle name="Title 35 5 2 2" xfId="19982" xr:uid="{BA90579E-7C94-4E79-909F-8FA656491682}"/>
    <cellStyle name="Title 35 5 3" xfId="19983" xr:uid="{EC4CE1B6-8BF1-4497-8523-43C56E6D5D41}"/>
    <cellStyle name="Title 35 5 3 2" xfId="19984" xr:uid="{3877EA9E-7763-4FB3-999D-2DDA470FAEDE}"/>
    <cellStyle name="Title 35 5 4" xfId="19985" xr:uid="{5079DC69-B17D-4569-A553-3E924A31EA4F}"/>
    <cellStyle name="Title 35 5 4 2" xfId="19986" xr:uid="{85FCF803-FA71-4815-919C-D731B5873B0E}"/>
    <cellStyle name="Title 35 5 5" xfId="19987" xr:uid="{2E694621-A10B-4E37-8173-2C7EEF3C4717}"/>
    <cellStyle name="Title 35 6" xfId="19988" xr:uid="{810A4E59-2859-4801-A490-B3F89AEB0713}"/>
    <cellStyle name="Title 35 6 2" xfId="19989" xr:uid="{BB60E4FF-2DE7-43E9-B2F9-681CCD891384}"/>
    <cellStyle name="Title 35 6 2 2" xfId="19990" xr:uid="{90AA6445-7F78-4BB0-A2BF-AAB0D6B24D7B}"/>
    <cellStyle name="Title 35 6 3" xfId="19991" xr:uid="{BA71F8DD-E47A-40EB-AE4C-DD3B8660447B}"/>
    <cellStyle name="Title 35 6 3 2" xfId="19992" xr:uid="{1B50D366-3561-4777-B6CA-8A5A3C9764ED}"/>
    <cellStyle name="Title 35 6 4" xfId="19993" xr:uid="{2BDBFAC8-9068-4C61-90A2-0904D8951C6B}"/>
    <cellStyle name="Title 35 7" xfId="19994" xr:uid="{EB1286FF-2504-4026-8D2E-294F927F2B05}"/>
    <cellStyle name="Title 35 7 2" xfId="19995" xr:uid="{606E246A-CC3B-4BE3-B1C3-2499CBDE7ED6}"/>
    <cellStyle name="Title 35 8" xfId="19996" xr:uid="{1B125EA9-662D-4042-AEC5-F99D06BF4BC6}"/>
    <cellStyle name="Title 35 8 2" xfId="19997" xr:uid="{40E03D43-924B-43BF-9020-08AE9335442C}"/>
    <cellStyle name="Title 35 9" xfId="19998" xr:uid="{0C990BBC-D8EE-479C-BCEE-AE8FE2E339C2}"/>
    <cellStyle name="Title 35 9 2" xfId="19999" xr:uid="{B28732F1-EAC3-4C00-AC31-FCD12F636CB7}"/>
    <cellStyle name="Title 36" xfId="6235" xr:uid="{26EF9326-A3EE-4176-9F27-9B99D6E15601}"/>
    <cellStyle name="Title 36 10" xfId="20001" xr:uid="{469571AA-9C12-48DE-AC76-3DC8E786124C}"/>
    <cellStyle name="Title 36 11" xfId="20002" xr:uid="{5C946211-592F-4421-B6DE-5F4CF75EFDF0}"/>
    <cellStyle name="Title 36 12" xfId="20000" xr:uid="{02C1BF92-C73A-45B0-8424-B4DD1B034CAE}"/>
    <cellStyle name="Title 36 2" xfId="20003" xr:uid="{FE75D897-FB27-4948-B015-31197C4C3B71}"/>
    <cellStyle name="Title 36 2 2" xfId="20004" xr:uid="{EAB446A3-539B-4E7E-8B40-EF7EAE1F1BA9}"/>
    <cellStyle name="Title 36 2 2 2" xfId="20005" xr:uid="{ACA44748-9F31-4897-A36E-135613DE0332}"/>
    <cellStyle name="Title 36 2 3" xfId="20006" xr:uid="{6ED65802-663B-4117-8204-74F2024D871C}"/>
    <cellStyle name="Title 36 2 3 2" xfId="20007" xr:uid="{E25AC280-7E02-4B73-BAEC-284717A98AF0}"/>
    <cellStyle name="Title 36 2 4" xfId="20008" xr:uid="{36EFE5BB-0B0F-4C2C-A179-07F3F9778583}"/>
    <cellStyle name="Title 36 2 5" xfId="20009" xr:uid="{FF9E799C-E746-4B9F-B035-0961B595167B}"/>
    <cellStyle name="Title 36 3" xfId="20010" xr:uid="{D5E06C9D-6AB0-4EE3-976B-B8FA964567BB}"/>
    <cellStyle name="Title 36 3 2" xfId="20011" xr:uid="{A91ECBAF-BA83-4801-9E78-5C7365952720}"/>
    <cellStyle name="Title 36 3 2 2" xfId="20012" xr:uid="{04373864-CF0C-4A56-A5A8-C4D0D596F729}"/>
    <cellStyle name="Title 36 3 3" xfId="20013" xr:uid="{BDFCE8BA-33C2-4E51-B966-B7CF1A382824}"/>
    <cellStyle name="Title 36 3 3 2" xfId="20014" xr:uid="{F49C32DE-CC88-44BF-BE87-F380D26B4462}"/>
    <cellStyle name="Title 36 3 4" xfId="20015" xr:uid="{303CDF7D-C8F6-44CA-9EC0-78C2F71BC55F}"/>
    <cellStyle name="Title 36 4" xfId="20016" xr:uid="{9B9F6A2E-E93C-4C2C-93B0-D6E3875387F8}"/>
    <cellStyle name="Title 36 4 2" xfId="20017" xr:uid="{D22F15EC-EF79-4D6B-B214-3F20F09BEB58}"/>
    <cellStyle name="Title 36 4 2 2" xfId="20018" xr:uid="{2791A85A-8C97-4ABD-931B-BBF3D289B635}"/>
    <cellStyle name="Title 36 4 3" xfId="20019" xr:uid="{65FDFD8E-A402-470B-B21C-963CE5FD206F}"/>
    <cellStyle name="Title 36 4 3 2" xfId="20020" xr:uid="{112E624C-80B9-4CF9-A74E-297A5CE6414F}"/>
    <cellStyle name="Title 36 4 4" xfId="20021" xr:uid="{0C782863-3C6B-417F-B034-E723A8B04AC8}"/>
    <cellStyle name="Title 36 5" xfId="20022" xr:uid="{D63D9750-BDF6-42D3-ABF2-967B4BDB6250}"/>
    <cellStyle name="Title 36 5 2" xfId="20023" xr:uid="{27DA00C2-3D94-40BC-BF75-A93D10A6D499}"/>
    <cellStyle name="Title 36 5 2 2" xfId="20024" xr:uid="{D2F4FBCE-5DD7-4A1A-A144-02C8E5533811}"/>
    <cellStyle name="Title 36 5 3" xfId="20025" xr:uid="{C8DC81BA-6D5D-41C4-BD0B-18CC87EAA977}"/>
    <cellStyle name="Title 36 5 3 2" xfId="20026" xr:uid="{F0A408CB-09CC-471E-8582-B4BBCCB5B166}"/>
    <cellStyle name="Title 36 5 4" xfId="20027" xr:uid="{33E5A497-6205-4AFB-ADC5-9F32A42E38BF}"/>
    <cellStyle name="Title 36 5 4 2" xfId="20028" xr:uid="{DD6DF054-C423-44EE-B00C-9F43DAF45705}"/>
    <cellStyle name="Title 36 5 5" xfId="20029" xr:uid="{EDB05D13-DBD4-466A-B9AE-2080BCA4CA1A}"/>
    <cellStyle name="Title 36 6" xfId="20030" xr:uid="{427CE2A5-D45A-49F8-BE7C-949C053CF977}"/>
    <cellStyle name="Title 36 6 2" xfId="20031" xr:uid="{49D6EDA7-64C4-4BB8-9992-96379590DD33}"/>
    <cellStyle name="Title 36 6 2 2" xfId="20032" xr:uid="{BE9D213F-92A4-4678-831D-36B0C90E33BE}"/>
    <cellStyle name="Title 36 6 3" xfId="20033" xr:uid="{0561412D-F158-4CC1-9E7D-43E7F0AA4910}"/>
    <cellStyle name="Title 36 6 3 2" xfId="20034" xr:uid="{B00FDD60-5966-4F9A-8996-078C500D05DF}"/>
    <cellStyle name="Title 36 6 4" xfId="20035" xr:uid="{22ED1454-F364-42DD-BE00-701A54DA73CC}"/>
    <cellStyle name="Title 36 7" xfId="20036" xr:uid="{B3B0D9A7-7AF7-4E0E-8ECF-B2068F078C02}"/>
    <cellStyle name="Title 36 7 2" xfId="20037" xr:uid="{7C7E9D9B-7C6A-4675-91A2-654DB1B3494F}"/>
    <cellStyle name="Title 36 8" xfId="20038" xr:uid="{68816A82-72F7-4427-A834-A74CCC792BD0}"/>
    <cellStyle name="Title 36 8 2" xfId="20039" xr:uid="{08A08687-254A-4872-8D27-3839D60A4D2D}"/>
    <cellStyle name="Title 36 9" xfId="20040" xr:uid="{B1F9AA09-C443-4FDC-911A-6036C34B34BE}"/>
    <cellStyle name="Title 36 9 2" xfId="20041" xr:uid="{F4F29D1E-80F7-4081-B31B-FB0D203DB47B}"/>
    <cellStyle name="Title 37" xfId="6236" xr:uid="{A47A382D-B8E2-4C4A-9630-2B40E1B750BF}"/>
    <cellStyle name="Title 37 10" xfId="20043" xr:uid="{2B3CA51B-AF54-4AB3-B709-D4B817354285}"/>
    <cellStyle name="Title 37 11" xfId="20044" xr:uid="{FB90FDDB-E0D3-4336-AADC-92BFB8E43686}"/>
    <cellStyle name="Title 37 12" xfId="20042" xr:uid="{4FFBCBD9-567A-4D5F-B2A4-A53DE2DF6980}"/>
    <cellStyle name="Title 37 2" xfId="20045" xr:uid="{871840EA-634E-444A-89D2-2D193804B184}"/>
    <cellStyle name="Title 37 2 2" xfId="20046" xr:uid="{90495DF4-3C52-4696-B796-1BF7A7EE534A}"/>
    <cellStyle name="Title 37 2 2 2" xfId="20047" xr:uid="{673EE580-F5FB-4987-AB43-7902063354A4}"/>
    <cellStyle name="Title 37 2 3" xfId="20048" xr:uid="{9839E24F-73A6-48EF-9AD6-2FFD2071694B}"/>
    <cellStyle name="Title 37 2 3 2" xfId="20049" xr:uid="{150F9CF3-B18B-42F9-8EAD-93999247E17B}"/>
    <cellStyle name="Title 37 2 4" xfId="20050" xr:uid="{D72BDF20-1DC9-4461-BCA3-1FF0E06D2A7E}"/>
    <cellStyle name="Title 37 2 5" xfId="20051" xr:uid="{6BDCD26A-F5E1-4CF1-9A86-B3E07A762566}"/>
    <cellStyle name="Title 37 3" xfId="20052" xr:uid="{0356ED69-6EE8-40BA-A472-7AEF2EDDDF17}"/>
    <cellStyle name="Title 37 3 2" xfId="20053" xr:uid="{A0EBB9EA-713E-4960-B524-A7F8BD6E1FA1}"/>
    <cellStyle name="Title 37 3 2 2" xfId="20054" xr:uid="{1C47CDD6-2A26-449E-AE92-E0D5F276A4E1}"/>
    <cellStyle name="Title 37 3 3" xfId="20055" xr:uid="{259CEB59-A055-408C-8AA6-812CD369BAB0}"/>
    <cellStyle name="Title 37 3 3 2" xfId="20056" xr:uid="{89F5E45E-D418-427D-8BA5-5666DC5D9B05}"/>
    <cellStyle name="Title 37 3 4" xfId="20057" xr:uid="{19230707-EF40-4122-BC2D-8DA24FEEF185}"/>
    <cellStyle name="Title 37 4" xfId="20058" xr:uid="{6AA3D5BA-058F-4FE4-BB58-3A7A099FED8D}"/>
    <cellStyle name="Title 37 4 2" xfId="20059" xr:uid="{2CB45536-55F5-4901-B5A1-B40664733656}"/>
    <cellStyle name="Title 37 4 2 2" xfId="20060" xr:uid="{B8300174-90B0-4F2C-B225-4570EFA8DC6C}"/>
    <cellStyle name="Title 37 4 3" xfId="20061" xr:uid="{2B22A4BB-BDAC-4169-B26E-F2D23E3C66E6}"/>
    <cellStyle name="Title 37 4 3 2" xfId="20062" xr:uid="{74BE95E1-4FA0-4DC8-85BD-A6B1258FC406}"/>
    <cellStyle name="Title 37 4 4" xfId="20063" xr:uid="{2CC0C0F7-A6B2-4D56-9F23-8437059E3C6E}"/>
    <cellStyle name="Title 37 5" xfId="20064" xr:uid="{249B0FD0-DEE3-429F-AA55-D7DACA9FAA80}"/>
    <cellStyle name="Title 37 5 2" xfId="20065" xr:uid="{AF2951AB-6277-43BF-B341-5A2693866FD6}"/>
    <cellStyle name="Title 37 5 2 2" xfId="20066" xr:uid="{66784D9D-1BC1-4962-94D5-2815B0038564}"/>
    <cellStyle name="Title 37 5 3" xfId="20067" xr:uid="{E779A6E5-5EB8-4640-81A5-1832CBDBC5FA}"/>
    <cellStyle name="Title 37 5 3 2" xfId="20068" xr:uid="{DBC9514F-4DAF-4586-9CF5-4F2B141656AA}"/>
    <cellStyle name="Title 37 5 4" xfId="20069" xr:uid="{EC32C7EA-60EF-49F9-B3DE-385412B9B917}"/>
    <cellStyle name="Title 37 5 4 2" xfId="20070" xr:uid="{BE3F911B-8B4F-49EB-A877-98FF94B14893}"/>
    <cellStyle name="Title 37 5 5" xfId="20071" xr:uid="{78F09956-B8BE-4AFD-B9E1-D328A94AB654}"/>
    <cellStyle name="Title 37 6" xfId="20072" xr:uid="{2DEF3525-6F85-4ACA-B34E-3D36CCD474D3}"/>
    <cellStyle name="Title 37 6 2" xfId="20073" xr:uid="{5B306241-E984-4B25-A215-CD79B6DA42A9}"/>
    <cellStyle name="Title 37 6 2 2" xfId="20074" xr:uid="{82CFFDFC-34CE-4779-8E36-AC26CA56461D}"/>
    <cellStyle name="Title 37 6 3" xfId="20075" xr:uid="{4858EC88-6B00-46B4-9051-66A114A7DF38}"/>
    <cellStyle name="Title 37 6 3 2" xfId="20076" xr:uid="{5434E715-873D-4155-9DD7-7E5C5C714BB2}"/>
    <cellStyle name="Title 37 6 4" xfId="20077" xr:uid="{335E0AAB-03F5-4F32-9274-F2EAB1EA953E}"/>
    <cellStyle name="Title 37 7" xfId="20078" xr:uid="{BBDD8E46-757C-410D-A10F-D2B3E41B49E6}"/>
    <cellStyle name="Title 37 7 2" xfId="20079" xr:uid="{635CC683-AF05-4917-B39A-2342A55A300C}"/>
    <cellStyle name="Title 37 8" xfId="20080" xr:uid="{83E5BF30-D670-46CB-8F48-97A9EC3F8041}"/>
    <cellStyle name="Title 37 8 2" xfId="20081" xr:uid="{EBEB24E5-61B7-4969-8705-62185AC4A6C5}"/>
    <cellStyle name="Title 37 9" xfId="20082" xr:uid="{54A70C2F-C086-40ED-8626-CFB3FE32F9FD}"/>
    <cellStyle name="Title 37 9 2" xfId="20083" xr:uid="{A4D2DCE0-EDFF-4A9A-90A8-96F1C7A32657}"/>
    <cellStyle name="Title 38" xfId="6237" xr:uid="{F943EEC9-2091-41C5-B9DA-43C686DB86C1}"/>
    <cellStyle name="Title 38 10" xfId="20085" xr:uid="{292EFA71-E534-4052-8036-27EB8D349169}"/>
    <cellStyle name="Title 38 11" xfId="20086" xr:uid="{E13E44FB-FD97-4852-8CBC-B023036AA878}"/>
    <cellStyle name="Title 38 12" xfId="20084" xr:uid="{DB171B43-991B-4E4B-9B6A-9282C12184D9}"/>
    <cellStyle name="Title 38 2" xfId="20087" xr:uid="{31EEAB77-10A8-43D3-9FC9-5088ED2E9940}"/>
    <cellStyle name="Title 38 2 2" xfId="20088" xr:uid="{10FDCF1B-38B7-45E0-8767-C651751C9C53}"/>
    <cellStyle name="Title 38 2 2 2" xfId="20089" xr:uid="{843A69F5-8A68-4A15-BFF3-AAE39EBA825C}"/>
    <cellStyle name="Title 38 2 3" xfId="20090" xr:uid="{19B98BF6-D0F0-4674-8D34-9257D5D393EF}"/>
    <cellStyle name="Title 38 2 3 2" xfId="20091" xr:uid="{CC37AADF-2F39-452C-9CAF-FEA2BDEB2A9C}"/>
    <cellStyle name="Title 38 2 4" xfId="20092" xr:uid="{67AEB4F9-301C-4AD4-823D-6079625E20A4}"/>
    <cellStyle name="Title 38 2 5" xfId="20093" xr:uid="{5BB0F5A0-3D81-4471-8671-1C90CC863B8E}"/>
    <cellStyle name="Title 38 3" xfId="20094" xr:uid="{D1B489D8-50C7-4B67-8C06-CC5363BFCD32}"/>
    <cellStyle name="Title 38 3 2" xfId="20095" xr:uid="{8F55DF02-2E0B-4214-BAAB-AFE9B3CEDCE3}"/>
    <cellStyle name="Title 38 3 2 2" xfId="20096" xr:uid="{C666C1A9-EE44-46FE-88AF-5C2E0BE1178C}"/>
    <cellStyle name="Title 38 3 3" xfId="20097" xr:uid="{BA69CF8B-E717-41CD-8E0F-D0D50BADF86F}"/>
    <cellStyle name="Title 38 3 3 2" xfId="20098" xr:uid="{D48DC2BE-909D-4E98-A485-7E610B9A00DD}"/>
    <cellStyle name="Title 38 3 4" xfId="20099" xr:uid="{15060EDC-B869-4093-9347-176705AA67C7}"/>
    <cellStyle name="Title 38 4" xfId="20100" xr:uid="{9F5994C1-8A0E-4C90-9254-04952E722A2D}"/>
    <cellStyle name="Title 38 4 2" xfId="20101" xr:uid="{001D7BAB-22D6-46E6-8839-2C0E5BCB53FF}"/>
    <cellStyle name="Title 38 4 2 2" xfId="20102" xr:uid="{545B1061-DC87-4CFD-BDE5-1A1C10995F6E}"/>
    <cellStyle name="Title 38 4 3" xfId="20103" xr:uid="{4B64FD71-4924-448B-B2DA-2AA4CBD64D67}"/>
    <cellStyle name="Title 38 4 3 2" xfId="20104" xr:uid="{72C0CE5E-F9C3-4D5B-A5AA-84D7370958DD}"/>
    <cellStyle name="Title 38 4 4" xfId="20105" xr:uid="{B3FDAA47-C7C4-400B-950D-A7320777AF22}"/>
    <cellStyle name="Title 38 5" xfId="20106" xr:uid="{65BA3CD7-43F7-4870-ADA8-4DC4612502C7}"/>
    <cellStyle name="Title 38 5 2" xfId="20107" xr:uid="{AA357224-F834-4B7D-A457-969B8E7A4E31}"/>
    <cellStyle name="Title 38 5 2 2" xfId="20108" xr:uid="{CA412068-D176-4409-B4DD-EF480665DB90}"/>
    <cellStyle name="Title 38 5 3" xfId="20109" xr:uid="{A44D8055-5AB9-4B7B-AECD-7E33FD15F5E5}"/>
    <cellStyle name="Title 38 5 3 2" xfId="20110" xr:uid="{5A83D55D-2A42-4A00-B913-9C3271730C4E}"/>
    <cellStyle name="Title 38 5 4" xfId="20111" xr:uid="{48FCCBBC-5DA0-4594-92D3-ECFB459422A4}"/>
    <cellStyle name="Title 38 5 4 2" xfId="20112" xr:uid="{678FE10E-5600-4C65-A24B-799FCFBECC40}"/>
    <cellStyle name="Title 38 5 5" xfId="20113" xr:uid="{08CE8A37-A04A-46A4-A821-0CBEB896E909}"/>
    <cellStyle name="Title 38 6" xfId="20114" xr:uid="{340C54B9-AE25-4907-B26F-7F188E5DBA29}"/>
    <cellStyle name="Title 38 6 2" xfId="20115" xr:uid="{942805B3-1C49-4278-BA8E-C9E6636F8778}"/>
    <cellStyle name="Title 38 6 2 2" xfId="20116" xr:uid="{1CD6B85A-1FBA-4CBF-9244-13E47AD38B3A}"/>
    <cellStyle name="Title 38 6 3" xfId="20117" xr:uid="{FCDC2D8C-DFFB-49A3-A1E5-63940F0B8B36}"/>
    <cellStyle name="Title 38 6 3 2" xfId="20118" xr:uid="{8DB17F1A-66B7-41E2-8F5C-EFCA7E37073D}"/>
    <cellStyle name="Title 38 6 4" xfId="20119" xr:uid="{C4671FCB-DF98-48CF-AF8D-381EBB31DAB1}"/>
    <cellStyle name="Title 38 7" xfId="20120" xr:uid="{CD432A65-3DF6-41FE-BA9A-959E9308C59E}"/>
    <cellStyle name="Title 38 7 2" xfId="20121" xr:uid="{5D07B747-1D49-4D2E-ACC3-6AD70AC19EBE}"/>
    <cellStyle name="Title 38 8" xfId="20122" xr:uid="{44B9F06F-9EDF-4D3B-B38F-6246B71D5383}"/>
    <cellStyle name="Title 38 8 2" xfId="20123" xr:uid="{FB92BDCF-E9C7-4FEB-8EE3-05322DE13A0B}"/>
    <cellStyle name="Title 38 9" xfId="20124" xr:uid="{F01A1448-85BC-4C42-8133-4E716FAF49A6}"/>
    <cellStyle name="Title 38 9 2" xfId="20125" xr:uid="{565B2EE8-4671-4135-83DD-9B03BBB93B11}"/>
    <cellStyle name="Title 39" xfId="6238" xr:uid="{445ECDC0-1B37-41A0-80CD-76283927D4B8}"/>
    <cellStyle name="Title 39 10" xfId="20127" xr:uid="{4649C388-48C7-4912-8E4A-C1BBFDCB2002}"/>
    <cellStyle name="Title 39 11" xfId="20128" xr:uid="{A6FDEB72-C4FF-406B-B4AF-D05330B44764}"/>
    <cellStyle name="Title 39 12" xfId="20126" xr:uid="{9B4CF28F-6892-4494-9CB0-4D95F648E101}"/>
    <cellStyle name="Title 39 2" xfId="20129" xr:uid="{E08F3F6A-21CD-461D-98BA-93F341354E74}"/>
    <cellStyle name="Title 39 2 2" xfId="20130" xr:uid="{C60F057B-42D5-462A-978B-532C781238F1}"/>
    <cellStyle name="Title 39 2 2 2" xfId="20131" xr:uid="{7A376374-91DE-44C2-80CD-146415396966}"/>
    <cellStyle name="Title 39 2 3" xfId="20132" xr:uid="{EEAB8DF4-1EE2-4216-AF81-DE2B6F2130B4}"/>
    <cellStyle name="Title 39 2 3 2" xfId="20133" xr:uid="{BCF6E422-CB0A-48B5-B06B-517EAC0151F3}"/>
    <cellStyle name="Title 39 2 4" xfId="20134" xr:uid="{3179565D-33C1-454F-A43B-1B02E323784D}"/>
    <cellStyle name="Title 39 2 5" xfId="20135" xr:uid="{98BF5118-2959-4853-A19B-9821AC7F3380}"/>
    <cellStyle name="Title 39 3" xfId="20136" xr:uid="{31304453-9E21-4601-B4F0-DAAAD402AF05}"/>
    <cellStyle name="Title 39 3 2" xfId="20137" xr:uid="{796CD439-7E87-4180-A99B-0EC0131F8CD0}"/>
    <cellStyle name="Title 39 3 2 2" xfId="20138" xr:uid="{C67FD562-63CB-4388-9F41-D9FB0F39AECF}"/>
    <cellStyle name="Title 39 3 3" xfId="20139" xr:uid="{A301F2FD-77FF-44D6-9889-D325D8E5AB4A}"/>
    <cellStyle name="Title 39 3 3 2" xfId="20140" xr:uid="{3A51E160-6F9F-4F1E-A3C6-89FB4ED79A27}"/>
    <cellStyle name="Title 39 3 4" xfId="20141" xr:uid="{30773EAE-E7AB-4A81-8ABE-3FF7B7505181}"/>
    <cellStyle name="Title 39 4" xfId="20142" xr:uid="{71FBC63F-C38E-4FE3-BF0A-0FF49B4590F5}"/>
    <cellStyle name="Title 39 4 2" xfId="20143" xr:uid="{CFA489B7-3CA1-41EC-A6D2-7A99DD578133}"/>
    <cellStyle name="Title 39 4 2 2" xfId="20144" xr:uid="{3D9AACDA-D833-4785-B32E-AFCB890BD837}"/>
    <cellStyle name="Title 39 4 3" xfId="20145" xr:uid="{F2F6B6D2-B034-4D78-A14F-2FDF841C35DE}"/>
    <cellStyle name="Title 39 4 3 2" xfId="20146" xr:uid="{B8D65129-89E7-47D2-BE61-E3E2DB1A8228}"/>
    <cellStyle name="Title 39 4 4" xfId="20147" xr:uid="{CC305707-1381-495E-BEE7-A8DAA24B99F1}"/>
    <cellStyle name="Title 39 5" xfId="20148" xr:uid="{187BBC35-C299-43F8-AEE7-5795645AF908}"/>
    <cellStyle name="Title 39 5 2" xfId="20149" xr:uid="{7D53DB56-82A6-4823-9C78-94A7E4AD991E}"/>
    <cellStyle name="Title 39 5 2 2" xfId="20150" xr:uid="{30E533B1-AEF6-4CEC-834F-F29F947D3CDA}"/>
    <cellStyle name="Title 39 5 3" xfId="20151" xr:uid="{C8209E86-49D4-47DB-B1FC-04A796842238}"/>
    <cellStyle name="Title 39 5 3 2" xfId="20152" xr:uid="{D04EDA3E-84F1-4C3E-AD91-7F14B9896176}"/>
    <cellStyle name="Title 39 5 4" xfId="20153" xr:uid="{64C449CB-E52A-47A6-B905-CEC8B5A71A15}"/>
    <cellStyle name="Title 39 5 4 2" xfId="20154" xr:uid="{D94C999B-B817-44D4-AA8D-CB90BDC79605}"/>
    <cellStyle name="Title 39 5 5" xfId="20155" xr:uid="{CC9DD9D3-FE56-4A32-81DC-87E63D5D999F}"/>
    <cellStyle name="Title 39 6" xfId="20156" xr:uid="{963A1BC3-EAB2-40EE-BA56-F91C2A20F053}"/>
    <cellStyle name="Title 39 6 2" xfId="20157" xr:uid="{22DE5190-5FC5-4C14-A129-55D8687C87D6}"/>
    <cellStyle name="Title 39 6 2 2" xfId="20158" xr:uid="{22A098EF-D013-4CBD-8242-6FFC8F80D357}"/>
    <cellStyle name="Title 39 6 3" xfId="20159" xr:uid="{2C69FF74-B3B4-4E26-A973-4BF7E7137D50}"/>
    <cellStyle name="Title 39 6 3 2" xfId="20160" xr:uid="{11BE56E5-DCA4-48AF-8D82-5876AF9D144F}"/>
    <cellStyle name="Title 39 6 4" xfId="20161" xr:uid="{814C7E64-A683-46F4-9B8A-49FB64FE5F25}"/>
    <cellStyle name="Title 39 7" xfId="20162" xr:uid="{7F1A1E0C-CD02-40C8-9801-C97F1EC29352}"/>
    <cellStyle name="Title 39 7 2" xfId="20163" xr:uid="{FCF5851F-B3F2-4AB8-A9C5-EE6BC77F3176}"/>
    <cellStyle name="Title 39 8" xfId="20164" xr:uid="{C448B971-8ABF-40D7-9B72-1D3EA0306443}"/>
    <cellStyle name="Title 39 8 2" xfId="20165" xr:uid="{765CEA80-46A4-48AF-9E03-1F45900E0957}"/>
    <cellStyle name="Title 39 9" xfId="20166" xr:uid="{CFB93A4D-CDB6-40A0-A85B-0FCA8CBABB4B}"/>
    <cellStyle name="Title 39 9 2" xfId="20167" xr:uid="{66F6E3C5-2F6A-4158-A260-369912CB7736}"/>
    <cellStyle name="Title 4" xfId="6239" xr:uid="{386EC753-DB04-488F-B7F4-907CEBB84A7C}"/>
    <cellStyle name="Title 4 10" xfId="20169" xr:uid="{B748F0D7-108C-4617-AFC2-FD837A288594}"/>
    <cellStyle name="Title 4 10 2" xfId="20170" xr:uid="{591D8F10-5ABE-4531-A24D-8C077FCD4169}"/>
    <cellStyle name="Title 4 11" xfId="20171" xr:uid="{407689EB-0B41-4F0D-B139-7B44298FF302}"/>
    <cellStyle name="Title 4 12" xfId="20172" xr:uid="{B6A19314-E33A-48B2-93F7-73B882C460DF}"/>
    <cellStyle name="Title 4 13" xfId="20168" xr:uid="{6DCABC91-A94B-491C-9C92-C34082E2C517}"/>
    <cellStyle name="Title 4 2" xfId="20173" xr:uid="{C2A30ABC-B232-467D-B14B-80558E29FD9F}"/>
    <cellStyle name="Title 4 2 10" xfId="20174" xr:uid="{67E11F2F-94DF-4BA2-B625-6C9E86951BB6}"/>
    <cellStyle name="Title 4 2 2" xfId="20175" xr:uid="{E736735B-9796-4650-8157-A7E4BDA02AF5}"/>
    <cellStyle name="Title 4 2 2 2" xfId="20176" xr:uid="{9F0BC055-5756-4859-8B92-893DF3211B9B}"/>
    <cellStyle name="Title 4 2 2 2 2" xfId="20177" xr:uid="{52698B25-F614-42AB-A0CB-617A3A7E2543}"/>
    <cellStyle name="Title 4 2 2 3" xfId="20178" xr:uid="{EC82C760-CAD1-4F02-A6E1-069844462F12}"/>
    <cellStyle name="Title 4 2 2 3 2" xfId="20179" xr:uid="{CB50B1EF-76BF-48B2-9EF0-0E8FD48FE39F}"/>
    <cellStyle name="Title 4 2 2 4" xfId="20180" xr:uid="{BF103B0A-804C-4146-91C4-A2A0D4544A43}"/>
    <cellStyle name="Title 4 2 3" xfId="20181" xr:uid="{93393000-69E6-4627-8F82-EF7490A6A824}"/>
    <cellStyle name="Title 4 2 3 2" xfId="20182" xr:uid="{B02B9653-8373-4CCF-905A-643760DE3277}"/>
    <cellStyle name="Title 4 2 3 2 2" xfId="20183" xr:uid="{221BFE1C-7497-4F71-8B03-D40B26524012}"/>
    <cellStyle name="Title 4 2 3 3" xfId="20184" xr:uid="{74C04374-29E2-4C72-A5AF-50D3B327DEEA}"/>
    <cellStyle name="Title 4 2 3 3 2" xfId="20185" xr:uid="{0028ABC5-CF45-497E-AE9D-13A7D1134427}"/>
    <cellStyle name="Title 4 2 3 4" xfId="20186" xr:uid="{E0C1A782-E9B1-4FD0-9E87-0E409C9CD100}"/>
    <cellStyle name="Title 4 2 4" xfId="20187" xr:uid="{A73EEDD6-A395-461D-99DC-A0932E40B2ED}"/>
    <cellStyle name="Title 4 2 4 2" xfId="20188" xr:uid="{938C771E-C969-481B-94E6-5EDFB6F63093}"/>
    <cellStyle name="Title 4 2 4 2 2" xfId="20189" xr:uid="{23C60AD2-1D9B-4146-B4BA-00A33A382948}"/>
    <cellStyle name="Title 4 2 4 3" xfId="20190" xr:uid="{51CC980F-B95F-4CD9-8BFA-9A70FC8E7142}"/>
    <cellStyle name="Title 4 2 4 3 2" xfId="20191" xr:uid="{72474B5D-C40F-426E-A274-991D72658CFF}"/>
    <cellStyle name="Title 4 2 4 4" xfId="20192" xr:uid="{4461977B-8538-4FDE-AEA1-56DC8C435FF2}"/>
    <cellStyle name="Title 4 2 4 4 2" xfId="20193" xr:uid="{CED4D748-BD9F-4FCA-9B72-89E33CB0BFA5}"/>
    <cellStyle name="Title 4 2 4 5" xfId="20194" xr:uid="{6311FC61-ADDC-4FAD-83FB-5E7906811141}"/>
    <cellStyle name="Title 4 2 5" xfId="20195" xr:uid="{88F2D167-9168-44CC-8635-A4AA74132400}"/>
    <cellStyle name="Title 4 2 5 2" xfId="20196" xr:uid="{A9EFBCCC-FB4F-49B8-B03E-0B8B26D7128F}"/>
    <cellStyle name="Title 4 2 5 2 2" xfId="20197" xr:uid="{AFD17176-7F0B-4B1E-A62A-91C5C3FDB52E}"/>
    <cellStyle name="Title 4 2 5 3" xfId="20198" xr:uid="{4E2B802E-4CA3-4EE2-ADB2-006E50257DF1}"/>
    <cellStyle name="Title 4 2 5 3 2" xfId="20199" xr:uid="{16848119-C3DC-43CA-9582-F63D3354D37D}"/>
    <cellStyle name="Title 4 2 5 4" xfId="20200" xr:uid="{38E42A77-34FE-4743-9E02-7D8E6D8FE110}"/>
    <cellStyle name="Title 4 2 6" xfId="20201" xr:uid="{87BE3A0C-EFB2-4DB1-AE8B-27B7859544DC}"/>
    <cellStyle name="Title 4 2 6 2" xfId="20202" xr:uid="{6EEE9A81-82CB-4D39-B6A3-7DA27F0EB400}"/>
    <cellStyle name="Title 4 2 7" xfId="20203" xr:uid="{9B1B7309-2D5B-4DCA-89BD-623D75ED70BB}"/>
    <cellStyle name="Title 4 2 7 2" xfId="20204" xr:uid="{96F8498D-53C3-43CC-8FF1-8F11E5EC0576}"/>
    <cellStyle name="Title 4 2 8" xfId="20205" xr:uid="{EFE7A32B-6B7D-42ED-B0A6-56DB41C52CF0}"/>
    <cellStyle name="Title 4 2 8 2" xfId="20206" xr:uid="{B7663E51-CB94-47BD-84BB-B63152A8F946}"/>
    <cellStyle name="Title 4 2 9" xfId="20207" xr:uid="{C5079D6C-536A-4018-98E9-8EA8887D0368}"/>
    <cellStyle name="Title 4 3" xfId="20208" xr:uid="{CC43D671-BCF4-441E-A972-41C3F7F35ACA}"/>
    <cellStyle name="Title 4 3 2" xfId="20209" xr:uid="{417EBF8C-6C26-4BB0-A7BC-C50C9383F476}"/>
    <cellStyle name="Title 4 3 2 2" xfId="20210" xr:uid="{F3E3FFF5-7F19-43DF-96E1-C4CD4DCA571C}"/>
    <cellStyle name="Title 4 3 3" xfId="20211" xr:uid="{6BC4C03F-3DE2-40D0-9044-D70D2F409F39}"/>
    <cellStyle name="Title 4 3 3 2" xfId="20212" xr:uid="{A9281ADD-D0A9-4A6F-AAFF-BD59D57C801D}"/>
    <cellStyle name="Title 4 3 4" xfId="20213" xr:uid="{74AA56A7-10F5-401F-8E41-7DDDB1F5D3DF}"/>
    <cellStyle name="Title 4 3 5" xfId="20214" xr:uid="{1A86A0BD-82BF-4899-BE7F-2D1C4A5C35FE}"/>
    <cellStyle name="Title 4 4" xfId="20215" xr:uid="{0ABA64A6-B6FE-4AF0-AA77-4D2E49D021C5}"/>
    <cellStyle name="Title 4 4 2" xfId="20216" xr:uid="{236FDB0C-6E08-4E13-B138-3E331A8D4215}"/>
    <cellStyle name="Title 4 4 2 2" xfId="20217" xr:uid="{AA3B6250-0D93-4870-9A1D-E43342F57F07}"/>
    <cellStyle name="Title 4 4 3" xfId="20218" xr:uid="{DB36A831-66A0-4FAE-8469-258E764FF162}"/>
    <cellStyle name="Title 4 4 3 2" xfId="20219" xr:uid="{74792D49-EFD2-4350-8564-465766DB5926}"/>
    <cellStyle name="Title 4 4 4" xfId="20220" xr:uid="{B45DFF8F-BEA2-4A39-98A6-536B33750C6F}"/>
    <cellStyle name="Title 4 5" xfId="20221" xr:uid="{782804C7-6A20-4D41-835C-A201713FF2B3}"/>
    <cellStyle name="Title 4 5 2" xfId="20222" xr:uid="{39854D94-A783-41FD-8360-EF0BEE2BB9B4}"/>
    <cellStyle name="Title 4 5 2 2" xfId="20223" xr:uid="{26C4B220-211E-4E18-93BA-540616FE35F5}"/>
    <cellStyle name="Title 4 5 3" xfId="20224" xr:uid="{75CFF534-6DAD-4F96-8E75-DF212AEAD669}"/>
    <cellStyle name="Title 4 5 3 2" xfId="20225" xr:uid="{681E81ED-10D9-4D37-8248-3FDC1685659C}"/>
    <cellStyle name="Title 4 5 4" xfId="20226" xr:uid="{6F68CF0D-3AEF-4EA3-AB4A-C1E95942E17F}"/>
    <cellStyle name="Title 4 6" xfId="20227" xr:uid="{C2736CBC-7522-4A68-901C-11AE8660BEEA}"/>
    <cellStyle name="Title 4 6 2" xfId="20228" xr:uid="{271A8C61-0F2A-433F-B09D-5D22F2A16EF2}"/>
    <cellStyle name="Title 4 6 2 2" xfId="20229" xr:uid="{3A1629E6-914F-4885-89ED-C344C1051A90}"/>
    <cellStyle name="Title 4 6 3" xfId="20230" xr:uid="{E9B412A1-A135-41A9-9CAF-968526A52EEC}"/>
    <cellStyle name="Title 4 6 3 2" xfId="20231" xr:uid="{21CEF278-A465-4A62-872D-F6752EA4E2B7}"/>
    <cellStyle name="Title 4 6 4" xfId="20232" xr:uid="{61A1D122-DAFA-460C-BEF1-9187267FE089}"/>
    <cellStyle name="Title 4 6 4 2" xfId="20233" xr:uid="{F9BD74FA-2254-4EC1-AAE7-B2ABAF5A76A8}"/>
    <cellStyle name="Title 4 6 5" xfId="20234" xr:uid="{2A1968F9-3860-4824-ABE3-FA471227F272}"/>
    <cellStyle name="Title 4 7" xfId="20235" xr:uid="{BE35B6AF-1F79-47BC-9B40-F130961813E5}"/>
    <cellStyle name="Title 4 7 2" xfId="20236" xr:uid="{4E2DE462-3901-4F6A-9801-DDEE3064A6F3}"/>
    <cellStyle name="Title 4 7 2 2" xfId="20237" xr:uid="{6EA15BE3-63B2-4EA3-BF36-CDF26B819CD5}"/>
    <cellStyle name="Title 4 7 3" xfId="20238" xr:uid="{ECAF6EF8-1100-4B92-BE01-5A1889DC10A4}"/>
    <cellStyle name="Title 4 7 3 2" xfId="20239" xr:uid="{CAE833DD-141D-4BA5-A7AE-42B453AE55BD}"/>
    <cellStyle name="Title 4 7 4" xfId="20240" xr:uid="{F7AD53E4-F57B-4361-AA40-58661568D382}"/>
    <cellStyle name="Title 4 8" xfId="20241" xr:uid="{13543D91-C39D-4A41-AD19-23960C375987}"/>
    <cellStyle name="Title 4 8 2" xfId="20242" xr:uid="{35562340-F0E7-4840-9151-EBBBDE3C31B7}"/>
    <cellStyle name="Title 4 9" xfId="20243" xr:uid="{6BA47658-5469-4E31-AC66-370B04944524}"/>
    <cellStyle name="Title 4 9 2" xfId="20244" xr:uid="{686860E8-CF70-4F1A-A07B-B653F090890E}"/>
    <cellStyle name="Title 40" xfId="6240" xr:uid="{6BA8094A-8E61-4979-B561-0F735ECA9789}"/>
    <cellStyle name="Title 40 10" xfId="20246" xr:uid="{ABB8EF5F-605E-4EB8-8EA8-BBD7C2A08770}"/>
    <cellStyle name="Title 40 11" xfId="20247" xr:uid="{F3C29A69-D547-4B22-B272-21AC72874541}"/>
    <cellStyle name="Title 40 12" xfId="20245" xr:uid="{F888E3CD-A3AA-4C58-9DA9-CB8183C7845D}"/>
    <cellStyle name="Title 40 2" xfId="20248" xr:uid="{3E5AEA23-1246-4A56-B064-467DC07AAF91}"/>
    <cellStyle name="Title 40 2 2" xfId="20249" xr:uid="{7721EF6D-5A12-4C2C-9E0D-5FAB35C7D528}"/>
    <cellStyle name="Title 40 2 2 2" xfId="20250" xr:uid="{6F304C9B-11FE-4D3A-8D54-2D46B7703735}"/>
    <cellStyle name="Title 40 2 3" xfId="20251" xr:uid="{0B9A4CFC-C7E1-4DF2-8A84-CBAD93E3B0F7}"/>
    <cellStyle name="Title 40 2 3 2" xfId="20252" xr:uid="{387DA3B2-A486-47C2-8538-84A1B1BE14D3}"/>
    <cellStyle name="Title 40 2 4" xfId="20253" xr:uid="{8F4B5EAF-758D-426E-A112-E58FA9D8106B}"/>
    <cellStyle name="Title 40 2 5" xfId="20254" xr:uid="{0F48B6D5-9E09-47EF-AF11-C2583B10EBCC}"/>
    <cellStyle name="Title 40 3" xfId="20255" xr:uid="{B4AAD2E3-45BD-47BA-8BBE-8055045E79EA}"/>
    <cellStyle name="Title 40 3 2" xfId="20256" xr:uid="{6F77F21A-86B0-4176-9979-6443F986C67F}"/>
    <cellStyle name="Title 40 3 2 2" xfId="20257" xr:uid="{DB4CA316-FBD4-4A01-BE1F-627CAD0B24D3}"/>
    <cellStyle name="Title 40 3 3" xfId="20258" xr:uid="{B5A7E6DB-7CF5-4485-B461-FD7288D31F99}"/>
    <cellStyle name="Title 40 3 3 2" xfId="20259" xr:uid="{866892B4-80D8-4A39-B535-8F4AE694AE42}"/>
    <cellStyle name="Title 40 3 4" xfId="20260" xr:uid="{91CFB5D7-91A2-498C-923D-B3409D22AEDE}"/>
    <cellStyle name="Title 40 4" xfId="20261" xr:uid="{97AA692B-D375-4777-B919-A6B8DE3EF4D6}"/>
    <cellStyle name="Title 40 4 2" xfId="20262" xr:uid="{29D13027-A364-482F-A2E5-E9FA1E808FDB}"/>
    <cellStyle name="Title 40 4 2 2" xfId="20263" xr:uid="{B01EC353-AACF-4667-B677-57ED1ADA660B}"/>
    <cellStyle name="Title 40 4 3" xfId="20264" xr:uid="{38C7279C-36B6-447E-8619-1379C9DC9A91}"/>
    <cellStyle name="Title 40 4 3 2" xfId="20265" xr:uid="{D9D5A7C5-8421-43A7-8B55-11B4DF993AC9}"/>
    <cellStyle name="Title 40 4 4" xfId="20266" xr:uid="{4793CCEF-8572-4F3E-9651-B66043C49E60}"/>
    <cellStyle name="Title 40 5" xfId="20267" xr:uid="{22E790C8-BA8E-4A14-8168-CFE919D35F44}"/>
    <cellStyle name="Title 40 5 2" xfId="20268" xr:uid="{C37A62C2-A3EA-49FA-9102-0CB6F3796CA0}"/>
    <cellStyle name="Title 40 5 2 2" xfId="20269" xr:uid="{0F43E4C5-1F18-423E-8484-D7A013A6EF7D}"/>
    <cellStyle name="Title 40 5 3" xfId="20270" xr:uid="{3084DDE7-6827-4188-A836-3E80D100D4AF}"/>
    <cellStyle name="Title 40 5 3 2" xfId="20271" xr:uid="{4C6FC6B8-440E-40E9-B5E6-0EFAA1A77953}"/>
    <cellStyle name="Title 40 5 4" xfId="20272" xr:uid="{D78A6D61-C0E1-4251-BA81-878519759E4C}"/>
    <cellStyle name="Title 40 5 4 2" xfId="20273" xr:uid="{466F21BD-43A1-436A-8EC4-6573144B62B2}"/>
    <cellStyle name="Title 40 5 5" xfId="20274" xr:uid="{8626F531-E60E-4F6F-A9D9-22960C2C6124}"/>
    <cellStyle name="Title 40 6" xfId="20275" xr:uid="{F01BC40D-9CD9-4334-8BA5-0155A868C855}"/>
    <cellStyle name="Title 40 6 2" xfId="20276" xr:uid="{0B692CB2-427D-493F-AC7B-AB56DBF00528}"/>
    <cellStyle name="Title 40 6 2 2" xfId="20277" xr:uid="{6322DD03-3553-4418-AE54-46983A4259FD}"/>
    <cellStyle name="Title 40 6 3" xfId="20278" xr:uid="{A862116A-833F-44C7-9718-11B4BB723051}"/>
    <cellStyle name="Title 40 6 3 2" xfId="20279" xr:uid="{C542A276-53C2-46EE-B684-2B5EEDF79824}"/>
    <cellStyle name="Title 40 6 4" xfId="20280" xr:uid="{3B4F1F79-F686-4C28-A4E9-665B47DD2175}"/>
    <cellStyle name="Title 40 7" xfId="20281" xr:uid="{38D31613-913F-4098-BBD9-7D605AA85242}"/>
    <cellStyle name="Title 40 7 2" xfId="20282" xr:uid="{942CB4FC-10EA-44AA-8C9C-0A900FACDC16}"/>
    <cellStyle name="Title 40 8" xfId="20283" xr:uid="{8409EE03-C47B-4DF7-A785-9DE18E35C06C}"/>
    <cellStyle name="Title 40 8 2" xfId="20284" xr:uid="{EE0C64C5-2936-4F2E-BC62-23B14E579EF3}"/>
    <cellStyle name="Title 40 9" xfId="20285" xr:uid="{5D9B31E9-FE50-46E5-BD5B-2825F10791E4}"/>
    <cellStyle name="Title 40 9 2" xfId="20286" xr:uid="{8239C100-04AE-4E8A-B1F4-3AC9DC47309A}"/>
    <cellStyle name="Title 41" xfId="6241" xr:uid="{2279E47E-450C-44BC-90D3-47A2B8EAD76A}"/>
    <cellStyle name="Title 41 10" xfId="20288" xr:uid="{1A204F23-BFBA-4697-90BC-C07513AD2249}"/>
    <cellStyle name="Title 41 11" xfId="20289" xr:uid="{9C9B84FC-51E6-4EB8-8998-B1FF17621AAF}"/>
    <cellStyle name="Title 41 12" xfId="20287" xr:uid="{8827126E-FD71-408D-AEC3-C6EF35EE4747}"/>
    <cellStyle name="Title 41 2" xfId="20290" xr:uid="{E03D518B-14D2-4294-ABC0-B807C641798D}"/>
    <cellStyle name="Title 41 2 2" xfId="20291" xr:uid="{C3ED1C32-0EF7-4F52-AC9A-1C22D4563675}"/>
    <cellStyle name="Title 41 2 2 2" xfId="20292" xr:uid="{884A8BE8-B4EA-437A-8891-926C2A5702E0}"/>
    <cellStyle name="Title 41 2 3" xfId="20293" xr:uid="{2F4C7FAF-481B-4E28-B433-C2C8B89488CC}"/>
    <cellStyle name="Title 41 2 3 2" xfId="20294" xr:uid="{EECEDD62-5F01-4B48-A5D1-604E172A954A}"/>
    <cellStyle name="Title 41 2 4" xfId="20295" xr:uid="{4807E799-5088-45E2-9C2A-CED2A0B088E5}"/>
    <cellStyle name="Title 41 2 5" xfId="20296" xr:uid="{BABDF41F-640F-4F93-B548-3B8CC471B457}"/>
    <cellStyle name="Title 41 3" xfId="20297" xr:uid="{72E583C9-C436-4012-96B1-5373E22DBFFE}"/>
    <cellStyle name="Title 41 3 2" xfId="20298" xr:uid="{C61DBB62-8B3A-4B9D-B8A4-B2B8204F21C4}"/>
    <cellStyle name="Title 41 3 2 2" xfId="20299" xr:uid="{CE060A15-331D-402C-AA1B-997A84D98D1A}"/>
    <cellStyle name="Title 41 3 3" xfId="20300" xr:uid="{90CAC880-4DB0-44C5-8126-786D7B06ED33}"/>
    <cellStyle name="Title 41 3 3 2" xfId="20301" xr:uid="{1D9447C3-6F3E-4FD9-A765-EEC89755E596}"/>
    <cellStyle name="Title 41 3 4" xfId="20302" xr:uid="{96C43120-2E5D-429F-BF62-E350C9B46952}"/>
    <cellStyle name="Title 41 4" xfId="20303" xr:uid="{87619F6F-C57C-4ACE-B3C9-1BAC406734C6}"/>
    <cellStyle name="Title 41 4 2" xfId="20304" xr:uid="{3443C3DD-C8C9-429D-AF10-BA5C2A507F14}"/>
    <cellStyle name="Title 41 4 2 2" xfId="20305" xr:uid="{5634B8E3-2B2B-44E5-9D89-53A31367CE6E}"/>
    <cellStyle name="Title 41 4 3" xfId="20306" xr:uid="{1A48CD89-A647-427E-B251-983B180022E6}"/>
    <cellStyle name="Title 41 4 3 2" xfId="20307" xr:uid="{41DF62A3-7129-4E23-8AEC-2F2169DA0A24}"/>
    <cellStyle name="Title 41 4 4" xfId="20308" xr:uid="{09E93734-9086-4098-8613-AC1404330B21}"/>
    <cellStyle name="Title 41 5" xfId="20309" xr:uid="{F259BB25-2A51-4D1C-AD12-F6901DC86ED2}"/>
    <cellStyle name="Title 41 5 2" xfId="20310" xr:uid="{DFDB7F7F-33EA-4EAE-9F94-1BAAB08D7157}"/>
    <cellStyle name="Title 41 5 2 2" xfId="20311" xr:uid="{8D09BFB1-16AC-4809-8669-D50DEC648C3E}"/>
    <cellStyle name="Title 41 5 3" xfId="20312" xr:uid="{48F5729C-4724-4D09-B6D3-B5273DED580D}"/>
    <cellStyle name="Title 41 5 3 2" xfId="20313" xr:uid="{7D99D7A3-D6FF-4F08-BA62-545C31D623B8}"/>
    <cellStyle name="Title 41 5 4" xfId="20314" xr:uid="{F1A58248-4A7C-4F7C-9282-27002F503511}"/>
    <cellStyle name="Title 41 5 4 2" xfId="20315" xr:uid="{ACBA0B54-89CE-494E-B676-A9633271D85E}"/>
    <cellStyle name="Title 41 5 5" xfId="20316" xr:uid="{A73A9FEC-8998-4E27-AB8C-B28A0EBDE794}"/>
    <cellStyle name="Title 41 6" xfId="20317" xr:uid="{C92D0B4F-6722-4699-A0D7-DFC119C61302}"/>
    <cellStyle name="Title 41 6 2" xfId="20318" xr:uid="{46C49CC7-5281-4E13-A4BC-2F2313B5CBD0}"/>
    <cellStyle name="Title 41 6 2 2" xfId="20319" xr:uid="{167C7909-378A-4FCD-A152-06EC78A786FF}"/>
    <cellStyle name="Title 41 6 3" xfId="20320" xr:uid="{AF5045CE-B27B-441B-96B8-1444808E2F28}"/>
    <cellStyle name="Title 41 6 3 2" xfId="20321" xr:uid="{B9E4C7DA-FA87-4C1C-9EF6-45380B808D65}"/>
    <cellStyle name="Title 41 6 4" xfId="20322" xr:uid="{DDA8C588-E1C1-4CEA-A927-96908DB52B2C}"/>
    <cellStyle name="Title 41 7" xfId="20323" xr:uid="{28221883-A557-4709-B691-FCA31CE2CB97}"/>
    <cellStyle name="Title 41 7 2" xfId="20324" xr:uid="{3D9A45B6-74EB-40B3-98F4-4BDF21FB2D39}"/>
    <cellStyle name="Title 41 8" xfId="20325" xr:uid="{CDE54F3A-9699-4651-8335-24B8EC045FDC}"/>
    <cellStyle name="Title 41 8 2" xfId="20326" xr:uid="{C3371A7F-6B0C-4126-9C6A-801819D9D7B1}"/>
    <cellStyle name="Title 41 9" xfId="20327" xr:uid="{ADCDF3D6-7BE7-41A8-A995-DC0A753B3F8C}"/>
    <cellStyle name="Title 41 9 2" xfId="20328" xr:uid="{21847046-6EB8-4A2A-995D-01DF404EB193}"/>
    <cellStyle name="Title 42" xfId="6242" xr:uid="{9C6E7FBD-DF90-4B9E-A6B4-57A5CF133505}"/>
    <cellStyle name="Title 42 10" xfId="20330" xr:uid="{9A0DB994-52FB-488F-A8F1-EB7C939685C6}"/>
    <cellStyle name="Title 42 11" xfId="20331" xr:uid="{85937D31-42CE-496E-A6A8-BF468890D75F}"/>
    <cellStyle name="Title 42 12" xfId="20329" xr:uid="{7760555A-E2A7-4195-87A0-9A2799490E2A}"/>
    <cellStyle name="Title 42 2" xfId="20332" xr:uid="{23AE228A-8035-4206-ABA6-341CFB7A6589}"/>
    <cellStyle name="Title 42 2 2" xfId="20333" xr:uid="{20A97355-F3E3-4B00-8754-0F39458831A8}"/>
    <cellStyle name="Title 42 2 2 2" xfId="20334" xr:uid="{B6286D98-92C3-4518-BC61-75C27C52D391}"/>
    <cellStyle name="Title 42 2 3" xfId="20335" xr:uid="{97E81F72-B747-48D4-B1B9-A9641CDFC162}"/>
    <cellStyle name="Title 42 2 3 2" xfId="20336" xr:uid="{8632899A-4693-491F-BA7D-0263C286607E}"/>
    <cellStyle name="Title 42 2 4" xfId="20337" xr:uid="{59413720-0C58-47F7-9C77-E8EE03F8A734}"/>
    <cellStyle name="Title 42 2 5" xfId="20338" xr:uid="{A8EB74A2-6171-4C3A-8913-DD81C3E3C3F4}"/>
    <cellStyle name="Title 42 3" xfId="20339" xr:uid="{14666092-D833-49AE-8C75-C1C5FB3CCC50}"/>
    <cellStyle name="Title 42 3 2" xfId="20340" xr:uid="{F13BA873-A2D3-4A04-A1F1-1F96DDAB1126}"/>
    <cellStyle name="Title 42 3 2 2" xfId="20341" xr:uid="{AEA87DD3-BA61-4662-9436-3F60846EFA01}"/>
    <cellStyle name="Title 42 3 3" xfId="20342" xr:uid="{B6A12CC0-AE62-48FD-A41F-1CC47BACFD31}"/>
    <cellStyle name="Title 42 3 3 2" xfId="20343" xr:uid="{5A72DB8E-BF81-4D3B-A0F9-ED72E9D9CBCF}"/>
    <cellStyle name="Title 42 3 4" xfId="20344" xr:uid="{857E88CF-5F40-4FC3-BCD1-217A9A4C0941}"/>
    <cellStyle name="Title 42 4" xfId="20345" xr:uid="{217AD319-E341-4917-8DD3-C421887C8943}"/>
    <cellStyle name="Title 42 4 2" xfId="20346" xr:uid="{C99549D7-9034-472B-9D46-B8F0BA601435}"/>
    <cellStyle name="Title 42 4 2 2" xfId="20347" xr:uid="{EE5771AD-1DC9-409B-BBA1-D23326203406}"/>
    <cellStyle name="Title 42 4 3" xfId="20348" xr:uid="{C189B0A3-DCA2-4221-A092-EF4B509C24BD}"/>
    <cellStyle name="Title 42 4 3 2" xfId="20349" xr:uid="{8AB450D8-372E-4C5D-8E5F-8A66E335F78A}"/>
    <cellStyle name="Title 42 4 4" xfId="20350" xr:uid="{A5395389-F9D6-4AB8-B11F-CACA54B50024}"/>
    <cellStyle name="Title 42 5" xfId="20351" xr:uid="{1097E921-5BB4-4E35-8C4A-A711A347369B}"/>
    <cellStyle name="Title 42 5 2" xfId="20352" xr:uid="{E4568EB5-4B63-4AE0-95EF-2E9DE714E54C}"/>
    <cellStyle name="Title 42 5 2 2" xfId="20353" xr:uid="{E23EBDCC-651C-4A37-9292-5D5A32B2CE75}"/>
    <cellStyle name="Title 42 5 3" xfId="20354" xr:uid="{30B3FBC0-01F8-49B1-9013-B1B9D819A6FD}"/>
    <cellStyle name="Title 42 5 3 2" xfId="20355" xr:uid="{FB140923-27D4-4A75-9CFB-B9DD5BF98853}"/>
    <cellStyle name="Title 42 5 4" xfId="20356" xr:uid="{62E9DB40-0917-4E1A-A58B-51E6A5CF262C}"/>
    <cellStyle name="Title 42 5 4 2" xfId="20357" xr:uid="{802C28C7-A6A9-4844-9ADA-D337C07D9FD9}"/>
    <cellStyle name="Title 42 5 5" xfId="20358" xr:uid="{680A5893-128A-4AA7-AE1D-2D3D4F062262}"/>
    <cellStyle name="Title 42 6" xfId="20359" xr:uid="{DF429256-7694-4390-A141-17A08023DFE0}"/>
    <cellStyle name="Title 42 6 2" xfId="20360" xr:uid="{8C621D32-6BFF-4697-8640-72E980F6D89D}"/>
    <cellStyle name="Title 42 6 2 2" xfId="20361" xr:uid="{E30893DD-649A-41FC-9CA3-7345E287147F}"/>
    <cellStyle name="Title 42 6 3" xfId="20362" xr:uid="{FE57D9C6-4297-487F-AF4C-145984930963}"/>
    <cellStyle name="Title 42 6 3 2" xfId="20363" xr:uid="{333F4DD3-7CC1-4EDC-8DDC-1EB756883107}"/>
    <cellStyle name="Title 42 6 4" xfId="20364" xr:uid="{7B335254-D851-4857-AC51-114AC888E670}"/>
    <cellStyle name="Title 42 7" xfId="20365" xr:uid="{AEBA59E5-2279-4BB0-ACDF-0D6F3459C26F}"/>
    <cellStyle name="Title 42 7 2" xfId="20366" xr:uid="{7256F376-4547-43CF-9BD6-D7CDD19D2BE3}"/>
    <cellStyle name="Title 42 8" xfId="20367" xr:uid="{FD575602-0E46-4AE3-A171-BD74A2945693}"/>
    <cellStyle name="Title 42 8 2" xfId="20368" xr:uid="{B18443F0-710A-4F5D-AF5B-34D183C3AFEA}"/>
    <cellStyle name="Title 42 9" xfId="20369" xr:uid="{5A4D6AF4-78CB-44B9-AFF6-36128B5A7864}"/>
    <cellStyle name="Title 42 9 2" xfId="20370" xr:uid="{FE54D5A4-115A-406D-B23E-6D2639DEBCEB}"/>
    <cellStyle name="Title 43" xfId="6243" xr:uid="{3091D561-70A4-49DD-83BD-ACF77EC67E1E}"/>
    <cellStyle name="Title 43 10" xfId="20372" xr:uid="{FD4B2FA2-7FB2-490C-8C36-E5228D81A62E}"/>
    <cellStyle name="Title 43 11" xfId="20373" xr:uid="{4915B937-BC9D-48FB-ADED-BB7F55410651}"/>
    <cellStyle name="Title 43 12" xfId="20371" xr:uid="{FD250DD6-0920-47B4-BFEB-091B0DA9F710}"/>
    <cellStyle name="Title 43 2" xfId="20374" xr:uid="{FE18B0A2-EFB8-49D0-80FF-B3AE5A4F7CC0}"/>
    <cellStyle name="Title 43 2 2" xfId="20375" xr:uid="{5D494310-C6A7-4AC1-8FEC-D871D5B3F588}"/>
    <cellStyle name="Title 43 2 2 2" xfId="20376" xr:uid="{796DD55B-7E05-4D1B-BC87-F4025E9B4D8E}"/>
    <cellStyle name="Title 43 2 3" xfId="20377" xr:uid="{CE1E631F-CF5B-4F8A-BFA1-D8C85B21CAA2}"/>
    <cellStyle name="Title 43 2 3 2" xfId="20378" xr:uid="{5799BBDE-54BF-41A9-BE9C-CA58D3CD838A}"/>
    <cellStyle name="Title 43 2 4" xfId="20379" xr:uid="{40333C93-F1C1-4A3E-A5BF-464343419D3D}"/>
    <cellStyle name="Title 43 2 5" xfId="20380" xr:uid="{C769BA1C-FD20-470C-998A-6322851F3C0F}"/>
    <cellStyle name="Title 43 3" xfId="20381" xr:uid="{4FA4F814-A755-4EBA-9F07-084FFD54D51A}"/>
    <cellStyle name="Title 43 3 2" xfId="20382" xr:uid="{0B0B45B5-6C32-435D-A0CA-1770DC999691}"/>
    <cellStyle name="Title 43 3 2 2" xfId="20383" xr:uid="{CFB5E42C-CF36-4E15-B61F-58BCCEEF2718}"/>
    <cellStyle name="Title 43 3 3" xfId="20384" xr:uid="{4AFD90C0-E657-4046-81A9-2B41CCCD51F7}"/>
    <cellStyle name="Title 43 3 3 2" xfId="20385" xr:uid="{18819C48-15EE-4FE6-A764-95EEE5FC65D6}"/>
    <cellStyle name="Title 43 3 4" xfId="20386" xr:uid="{71C01D41-51CA-4B42-8BED-A9FF26ED4654}"/>
    <cellStyle name="Title 43 4" xfId="20387" xr:uid="{297AD4B2-5BD2-48F7-9CB4-4E537F5990A2}"/>
    <cellStyle name="Title 43 4 2" xfId="20388" xr:uid="{9B15F796-C67E-4B49-9832-E231D2341E01}"/>
    <cellStyle name="Title 43 4 2 2" xfId="20389" xr:uid="{70781155-83F6-4B83-8CCA-B19317F39512}"/>
    <cellStyle name="Title 43 4 3" xfId="20390" xr:uid="{ECFE3401-DA02-4949-BBAF-8EC910A22009}"/>
    <cellStyle name="Title 43 4 3 2" xfId="20391" xr:uid="{7935DBAB-6F8F-465C-A10F-EB5CFFD053CF}"/>
    <cellStyle name="Title 43 4 4" xfId="20392" xr:uid="{54FDCB76-BED4-46E9-A648-2DB8AB85B7A8}"/>
    <cellStyle name="Title 43 5" xfId="20393" xr:uid="{54B5B282-9621-498B-A653-78C798332A0C}"/>
    <cellStyle name="Title 43 5 2" xfId="20394" xr:uid="{D536C111-97D1-4D04-95FF-2D9A11DDE3FE}"/>
    <cellStyle name="Title 43 5 2 2" xfId="20395" xr:uid="{CD0D971A-1CEC-4F69-B452-4AC5BC0FBA34}"/>
    <cellStyle name="Title 43 5 3" xfId="20396" xr:uid="{A61AC360-BAA1-45AE-BB2A-3FDF18B10067}"/>
    <cellStyle name="Title 43 5 3 2" xfId="20397" xr:uid="{7A32F519-E0E0-4FB8-BC06-4A661555CE61}"/>
    <cellStyle name="Title 43 5 4" xfId="20398" xr:uid="{A118FB3A-9954-4075-83CC-0CCD0DC30C97}"/>
    <cellStyle name="Title 43 5 4 2" xfId="20399" xr:uid="{092C5694-4048-49B6-90EE-40A3AB3A2F02}"/>
    <cellStyle name="Title 43 5 5" xfId="20400" xr:uid="{13332356-3BA3-4BF9-91B0-806861FE5734}"/>
    <cellStyle name="Title 43 6" xfId="20401" xr:uid="{52D8B900-78D7-4040-9F22-F49018F29E22}"/>
    <cellStyle name="Title 43 6 2" xfId="20402" xr:uid="{52C4C29C-6C44-4AA5-B853-3A50F90608C7}"/>
    <cellStyle name="Title 43 6 2 2" xfId="20403" xr:uid="{58B98AB6-13B5-4839-8617-D61F078B40C9}"/>
    <cellStyle name="Title 43 6 3" xfId="20404" xr:uid="{FB867BA8-01C6-4CAB-A5B4-EC6FB14648E4}"/>
    <cellStyle name="Title 43 6 3 2" xfId="20405" xr:uid="{1E6D2702-6CB8-4E42-A9EF-CC052B5AA408}"/>
    <cellStyle name="Title 43 6 4" xfId="20406" xr:uid="{3075E10C-58FE-4B98-8804-C1F4CEE02FF6}"/>
    <cellStyle name="Title 43 7" xfId="20407" xr:uid="{29710463-A166-447E-A31D-04566D2C4A67}"/>
    <cellStyle name="Title 43 7 2" xfId="20408" xr:uid="{5F845F3F-E413-4374-9591-76DCE1832111}"/>
    <cellStyle name="Title 43 8" xfId="20409" xr:uid="{A6F904D6-8626-4CA2-AC96-BBF600E3042A}"/>
    <cellStyle name="Title 43 8 2" xfId="20410" xr:uid="{78A73A68-3D9D-49CF-8EE9-4DDF021682D0}"/>
    <cellStyle name="Title 43 9" xfId="20411" xr:uid="{DDE75D18-103A-43A3-8818-41299ECBD705}"/>
    <cellStyle name="Title 43 9 2" xfId="20412" xr:uid="{F9E0A124-6081-4FFF-8897-A24C66211437}"/>
    <cellStyle name="Title 44" xfId="3106" xr:uid="{79F69777-3793-4F6C-95BA-63FBE0765F3A}"/>
    <cellStyle name="Title 5" xfId="6244" xr:uid="{5343C9B2-97B8-4697-A20A-59A9EE0071AC}"/>
    <cellStyle name="Title 5 10" xfId="20414" xr:uid="{7DE992F8-F668-45E9-8C2D-41DECBB5C29B}"/>
    <cellStyle name="Title 5 10 2" xfId="20415" xr:uid="{95035DD9-2B38-46A8-94F4-409E96CCA3AF}"/>
    <cellStyle name="Title 5 11" xfId="20416" xr:uid="{50F508E1-9483-40AC-A8CA-DDC79C6F1447}"/>
    <cellStyle name="Title 5 12" xfId="20417" xr:uid="{ABF01CF2-9EF1-4759-AEBD-81C18F271D33}"/>
    <cellStyle name="Title 5 13" xfId="20413" xr:uid="{CDED49E4-2337-4E2E-8652-7577012E3F6C}"/>
    <cellStyle name="Title 5 2" xfId="20418" xr:uid="{DC807521-4AA9-437A-B574-E71B58CD88A2}"/>
    <cellStyle name="Title 5 2 10" xfId="20419" xr:uid="{4BB2159D-0B33-4AB3-A569-ADE410DE64C7}"/>
    <cellStyle name="Title 5 2 2" xfId="20420" xr:uid="{362C439D-77BD-4D4E-8542-E463C730BB23}"/>
    <cellStyle name="Title 5 2 2 2" xfId="20421" xr:uid="{DA23FD9C-652F-4A44-98A9-B9E6A17B0B53}"/>
    <cellStyle name="Title 5 2 2 2 2" xfId="20422" xr:uid="{04F83C19-80F3-4CAF-B7DD-33CF5EAFBDE9}"/>
    <cellStyle name="Title 5 2 2 3" xfId="20423" xr:uid="{A32C75B7-636C-4F45-997C-C6F502F5C0E2}"/>
    <cellStyle name="Title 5 2 2 3 2" xfId="20424" xr:uid="{485D3539-5748-4036-9343-7826BFF56641}"/>
    <cellStyle name="Title 5 2 2 4" xfId="20425" xr:uid="{65AC4104-60B8-4CF5-A7A1-B7F172424152}"/>
    <cellStyle name="Title 5 2 3" xfId="20426" xr:uid="{394D2A46-6590-4C77-8366-6423FA727492}"/>
    <cellStyle name="Title 5 2 3 2" xfId="20427" xr:uid="{DCB7674F-A96E-4322-BF7F-0E76B4FC3E0F}"/>
    <cellStyle name="Title 5 2 3 2 2" xfId="20428" xr:uid="{1B461531-4409-45B6-9ACF-1CFD3AFD2CC2}"/>
    <cellStyle name="Title 5 2 3 3" xfId="20429" xr:uid="{EAAEF1B4-9FAD-4EBF-BC5F-24454397595F}"/>
    <cellStyle name="Title 5 2 3 3 2" xfId="20430" xr:uid="{DF93F863-A962-45F5-A418-534CFEB05530}"/>
    <cellStyle name="Title 5 2 3 4" xfId="20431" xr:uid="{FB86F4DD-A8F6-4D27-84BF-9416CFC8225B}"/>
    <cellStyle name="Title 5 2 4" xfId="20432" xr:uid="{A95B35AA-2000-4390-AE6A-4BBF6A5CFD43}"/>
    <cellStyle name="Title 5 2 4 2" xfId="20433" xr:uid="{1EC5D87D-F09C-451C-943E-C28B7B4F1AF6}"/>
    <cellStyle name="Title 5 2 4 2 2" xfId="20434" xr:uid="{D473360E-6FAC-49E4-99A0-22ED89F26194}"/>
    <cellStyle name="Title 5 2 4 3" xfId="20435" xr:uid="{F87C44AF-EA2E-4438-BBDE-2C313F947014}"/>
    <cellStyle name="Title 5 2 4 3 2" xfId="20436" xr:uid="{8CCE9A07-781C-4689-8470-0A9B230D3905}"/>
    <cellStyle name="Title 5 2 4 4" xfId="20437" xr:uid="{88F92556-DF48-4092-9CE6-33CEB4978D5B}"/>
    <cellStyle name="Title 5 2 4 4 2" xfId="20438" xr:uid="{5EC6E51C-2BF9-4EE2-B6DE-915CABDBA040}"/>
    <cellStyle name="Title 5 2 4 5" xfId="20439" xr:uid="{0C6ADA50-035E-4924-9497-ACD89D433775}"/>
    <cellStyle name="Title 5 2 5" xfId="20440" xr:uid="{07D213AE-720D-4232-AF23-03819988B4F2}"/>
    <cellStyle name="Title 5 2 5 2" xfId="20441" xr:uid="{CE703864-1653-43DD-891B-7F46423ED6CE}"/>
    <cellStyle name="Title 5 2 5 2 2" xfId="20442" xr:uid="{6B3EE0E8-61BE-4C74-B383-62DC1F0FA34F}"/>
    <cellStyle name="Title 5 2 5 3" xfId="20443" xr:uid="{4687CC8E-3A52-4DD9-B604-B5559CA53371}"/>
    <cellStyle name="Title 5 2 5 3 2" xfId="20444" xr:uid="{C7F5616F-5F89-46CC-8E62-55CF0AD61ADE}"/>
    <cellStyle name="Title 5 2 5 4" xfId="20445" xr:uid="{0A10A831-68B1-4FBE-8D47-2F721794D83D}"/>
    <cellStyle name="Title 5 2 6" xfId="20446" xr:uid="{5DDEDD43-7DD0-4C93-AF5E-47856AA4A687}"/>
    <cellStyle name="Title 5 2 6 2" xfId="20447" xr:uid="{8FC97FE0-6865-4F07-8DDE-3A7739106135}"/>
    <cellStyle name="Title 5 2 7" xfId="20448" xr:uid="{7CB97754-68D5-47B4-BD57-53DABF0A80D9}"/>
    <cellStyle name="Title 5 2 7 2" xfId="20449" xr:uid="{E80086E9-0B64-4CDA-8744-D2F41DFB4111}"/>
    <cellStyle name="Title 5 2 8" xfId="20450" xr:uid="{FBC4B56D-E5FB-4022-A26D-F4D906A42758}"/>
    <cellStyle name="Title 5 2 8 2" xfId="20451" xr:uid="{9615E321-C8C0-4AA1-BB45-580B910A3A5D}"/>
    <cellStyle name="Title 5 2 9" xfId="20452" xr:uid="{E17E8EDE-ED34-45EB-A01F-495B43A82C3D}"/>
    <cellStyle name="Title 5 3" xfId="20453" xr:uid="{5F37A6F1-6F23-40A4-AE2D-68CC0DFFA03E}"/>
    <cellStyle name="Title 5 3 2" xfId="20454" xr:uid="{3A229CEC-8E41-4ACF-841B-99DA06EC9C90}"/>
    <cellStyle name="Title 5 3 2 2" xfId="20455" xr:uid="{3C2FAE2D-12C2-4DE4-8F8E-04183AE9876B}"/>
    <cellStyle name="Title 5 3 3" xfId="20456" xr:uid="{88A5B749-88BA-416A-8C48-827D27645A9C}"/>
    <cellStyle name="Title 5 3 3 2" xfId="20457" xr:uid="{E3E4EF57-D74F-4CA6-BD0C-1CD8E53D11BC}"/>
    <cellStyle name="Title 5 3 4" xfId="20458" xr:uid="{AC73AF69-D376-49CD-B434-572F77770D12}"/>
    <cellStyle name="Title 5 3 5" xfId="20459" xr:uid="{2E9966B5-52D7-42C9-8169-846321082917}"/>
    <cellStyle name="Title 5 4" xfId="20460" xr:uid="{0DBEB4C2-BD95-4C54-B731-194A79C4446B}"/>
    <cellStyle name="Title 5 4 2" xfId="20461" xr:uid="{E0A8871D-A157-4ADB-9A98-E9C3E05CD524}"/>
    <cellStyle name="Title 5 4 2 2" xfId="20462" xr:uid="{78A43F26-0F55-44DB-8AFC-ECD06A1FA3E3}"/>
    <cellStyle name="Title 5 4 3" xfId="20463" xr:uid="{44C343CC-5D7E-4268-BDD5-C48152A5B7A8}"/>
    <cellStyle name="Title 5 4 3 2" xfId="20464" xr:uid="{61B83DDB-0036-4C20-A7F0-ED040EB67D04}"/>
    <cellStyle name="Title 5 4 4" xfId="20465" xr:uid="{3564B921-5353-4D65-AEAC-686B5A469E86}"/>
    <cellStyle name="Title 5 5" xfId="20466" xr:uid="{61E464A6-ADDD-4F95-A9E3-2727FC06FB59}"/>
    <cellStyle name="Title 5 5 2" xfId="20467" xr:uid="{5B79E376-BD3A-4F77-BBDC-99DC8355CEB4}"/>
    <cellStyle name="Title 5 5 2 2" xfId="20468" xr:uid="{0BCA3619-8299-46FA-A1F7-7DE157CCF939}"/>
    <cellStyle name="Title 5 5 3" xfId="20469" xr:uid="{22C56E59-D00C-46AE-B92E-D000F8CC61AE}"/>
    <cellStyle name="Title 5 5 3 2" xfId="20470" xr:uid="{E7625DF7-1351-4E34-9A09-FCB232D9CC58}"/>
    <cellStyle name="Title 5 5 4" xfId="20471" xr:uid="{88AAE492-218C-42AC-86C5-A73E3A9C16DF}"/>
    <cellStyle name="Title 5 6" xfId="20472" xr:uid="{1D0BAB46-2132-4375-90E8-0EF38677DE30}"/>
    <cellStyle name="Title 5 6 2" xfId="20473" xr:uid="{FA55A2EA-C991-4AFF-8C7B-CDE6F4B47ED4}"/>
    <cellStyle name="Title 5 6 2 2" xfId="20474" xr:uid="{B33C5F35-8683-44D6-AAC9-033E427B7355}"/>
    <cellStyle name="Title 5 6 3" xfId="20475" xr:uid="{8B083AB4-32F9-437A-979D-48B71F7BE41E}"/>
    <cellStyle name="Title 5 6 3 2" xfId="20476" xr:uid="{11FEC078-DB1F-4A60-8204-FC4C876B3FFD}"/>
    <cellStyle name="Title 5 6 4" xfId="20477" xr:uid="{10441495-6690-492C-B2A0-CEBB6B68BAEC}"/>
    <cellStyle name="Title 5 6 4 2" xfId="20478" xr:uid="{7FC3B1C0-BDBB-46A8-9076-BC7993563807}"/>
    <cellStyle name="Title 5 6 5" xfId="20479" xr:uid="{3710E529-7F12-44FA-89F1-CC0020DAE95B}"/>
    <cellStyle name="Title 5 7" xfId="20480" xr:uid="{4582412E-E900-481A-8DE2-CBBA16780817}"/>
    <cellStyle name="Title 5 7 2" xfId="20481" xr:uid="{C612DFC4-B2D6-4EF0-9A52-A1DB1A44A305}"/>
    <cellStyle name="Title 5 7 2 2" xfId="20482" xr:uid="{DFF801B0-656C-4D40-A6A5-145C0EC8F588}"/>
    <cellStyle name="Title 5 7 3" xfId="20483" xr:uid="{5097E558-E03C-4A17-BABB-588D7EF0FCE7}"/>
    <cellStyle name="Title 5 7 3 2" xfId="20484" xr:uid="{F0DE3C68-3365-4EBD-836A-F8C9ABF3D10C}"/>
    <cellStyle name="Title 5 7 4" xfId="20485" xr:uid="{3DA2287F-B433-4BFF-B1B7-A66A77CAA22F}"/>
    <cellStyle name="Title 5 8" xfId="20486" xr:uid="{435EF6E4-8E61-48DB-B97C-D21AC764B521}"/>
    <cellStyle name="Title 5 8 2" xfId="20487" xr:uid="{11FE82BA-18E1-4E92-B02F-63A0C0F2DD10}"/>
    <cellStyle name="Title 5 9" xfId="20488" xr:uid="{CC16D33F-DF19-4AAF-8309-5B626C37CFC3}"/>
    <cellStyle name="Title 5 9 2" xfId="20489" xr:uid="{351753DF-03B8-400D-AFFC-169405CFB9D6}"/>
    <cellStyle name="Title 6" xfId="6245" xr:uid="{C327A591-FE42-4C56-B744-1097046A03C4}"/>
    <cellStyle name="Title 6 10" xfId="20491" xr:uid="{51DD408A-B97C-4B02-AF08-F3294B2454C1}"/>
    <cellStyle name="Title 6 10 2" xfId="20492" xr:uid="{0F15A029-4EE3-4C50-A515-C4C06F95B336}"/>
    <cellStyle name="Title 6 11" xfId="20493" xr:uid="{B9D6D1CB-7894-4DD2-B710-EFCF42F1643A}"/>
    <cellStyle name="Title 6 12" xfId="20494" xr:uid="{2063A7DB-F3B2-4956-9B8C-55124C930D1A}"/>
    <cellStyle name="Title 6 13" xfId="20490" xr:uid="{B6D6156D-EFDD-4CDD-BE6E-2BE286B19CAE}"/>
    <cellStyle name="Title 6 2" xfId="20495" xr:uid="{5844C1A6-F3B2-47C1-AEDD-7D55216A0FA9}"/>
    <cellStyle name="Title 6 2 10" xfId="20496" xr:uid="{FD1AC0E6-B036-470F-9611-130E54E39639}"/>
    <cellStyle name="Title 6 2 2" xfId="20497" xr:uid="{5F7A8085-70AE-4FEA-96BA-BF27BE45D111}"/>
    <cellStyle name="Title 6 2 2 2" xfId="20498" xr:uid="{C5D33D53-42E4-4E40-BD2B-2C7FEC1805CE}"/>
    <cellStyle name="Title 6 2 2 2 2" xfId="20499" xr:uid="{78BE88D4-5C01-4E10-AFD4-C0796C14DD09}"/>
    <cellStyle name="Title 6 2 2 3" xfId="20500" xr:uid="{0E2E0B5C-FDE5-4CD9-9674-9DE94F12904B}"/>
    <cellStyle name="Title 6 2 2 3 2" xfId="20501" xr:uid="{27891F88-B961-41B5-B7B9-32FFD12C2924}"/>
    <cellStyle name="Title 6 2 2 4" xfId="20502" xr:uid="{161F140A-9A3A-4452-B519-319B9B79C5B6}"/>
    <cellStyle name="Title 6 2 3" xfId="20503" xr:uid="{2913FFF8-3699-450A-90A5-92496022484B}"/>
    <cellStyle name="Title 6 2 3 2" xfId="20504" xr:uid="{18A2BE12-857C-44B8-B5D3-4778B0E9F26C}"/>
    <cellStyle name="Title 6 2 3 2 2" xfId="20505" xr:uid="{508983DD-8EAA-49E3-AF42-4AF76106A570}"/>
    <cellStyle name="Title 6 2 3 3" xfId="20506" xr:uid="{B3A0B4D1-8371-4817-9BD0-2C71492AED49}"/>
    <cellStyle name="Title 6 2 3 3 2" xfId="20507" xr:uid="{8BC47069-C38E-44DB-B30E-8776D234F3D2}"/>
    <cellStyle name="Title 6 2 3 4" xfId="20508" xr:uid="{1AAFF23D-F098-4A3E-A87E-639067E4462C}"/>
    <cellStyle name="Title 6 2 4" xfId="20509" xr:uid="{65DAB41D-A619-4BA6-90CB-5A0F901648EB}"/>
    <cellStyle name="Title 6 2 4 2" xfId="20510" xr:uid="{6C55F704-684D-47FD-9F36-5D604CBC4EE1}"/>
    <cellStyle name="Title 6 2 4 2 2" xfId="20511" xr:uid="{BCBF1E58-D202-4145-BBF1-E1DEB053995C}"/>
    <cellStyle name="Title 6 2 4 3" xfId="20512" xr:uid="{AF0965B5-4C72-44A0-87C6-39E2B28A5F75}"/>
    <cellStyle name="Title 6 2 4 3 2" xfId="20513" xr:uid="{16CA6248-CFB4-4BFB-B6D4-1F037CD62295}"/>
    <cellStyle name="Title 6 2 4 4" xfId="20514" xr:uid="{15603ACB-E947-41D6-AD12-2A15B8AF1AF7}"/>
    <cellStyle name="Title 6 2 4 4 2" xfId="20515" xr:uid="{DC576F3C-0D25-4027-87DC-203B22D2E63E}"/>
    <cellStyle name="Title 6 2 4 5" xfId="20516" xr:uid="{79ECB173-5F72-4F87-97F1-4C77DB907EF1}"/>
    <cellStyle name="Title 6 2 5" xfId="20517" xr:uid="{C7EAAC6F-9F30-48F0-AD7C-3EA462B0272D}"/>
    <cellStyle name="Title 6 2 5 2" xfId="20518" xr:uid="{C65FD366-2406-4BBE-A1F4-D63C699C45EF}"/>
    <cellStyle name="Title 6 2 5 2 2" xfId="20519" xr:uid="{385355DB-2C03-480D-8E2C-36CDEEDBE29A}"/>
    <cellStyle name="Title 6 2 5 3" xfId="20520" xr:uid="{D564033E-6924-4D50-8267-D52F570A7A00}"/>
    <cellStyle name="Title 6 2 5 3 2" xfId="20521" xr:uid="{7EFE0CBE-C9A5-40C3-9728-76D8A7A6B5D1}"/>
    <cellStyle name="Title 6 2 5 4" xfId="20522" xr:uid="{877FCE1D-A924-4B30-8EE0-B22B7B1E6106}"/>
    <cellStyle name="Title 6 2 6" xfId="20523" xr:uid="{1AE098BC-EAA6-4028-9F9B-6374C638DA2A}"/>
    <cellStyle name="Title 6 2 6 2" xfId="20524" xr:uid="{6561BB49-6FC4-4FB0-9D3F-7FBD201DA4CA}"/>
    <cellStyle name="Title 6 2 7" xfId="20525" xr:uid="{EC5312D8-A48A-4C3F-A780-BB35357E84F7}"/>
    <cellStyle name="Title 6 2 7 2" xfId="20526" xr:uid="{1730D040-2ADA-4A6A-8461-E140B5874ACF}"/>
    <cellStyle name="Title 6 2 8" xfId="20527" xr:uid="{54A4ACCD-AB61-46BF-9F5C-DEDBB478C892}"/>
    <cellStyle name="Title 6 2 8 2" xfId="20528" xr:uid="{BB572A53-D969-4016-A21C-CDA2261AC76A}"/>
    <cellStyle name="Title 6 2 9" xfId="20529" xr:uid="{F0D65562-9D39-4C1D-9FCC-1154300FCAF4}"/>
    <cellStyle name="Title 6 3" xfId="20530" xr:uid="{1337F3B7-86CC-4FBE-B64C-80D65723DCF5}"/>
    <cellStyle name="Title 6 3 2" xfId="20531" xr:uid="{594AF7C9-5DBF-4C3F-9D32-0F32185D7E24}"/>
    <cellStyle name="Title 6 3 2 2" xfId="20532" xr:uid="{62979F96-4D20-4DCB-81D6-3C3F400AF750}"/>
    <cellStyle name="Title 6 3 3" xfId="20533" xr:uid="{CDB42B53-7423-4747-9C93-B055A5B33ACC}"/>
    <cellStyle name="Title 6 3 3 2" xfId="20534" xr:uid="{F263A871-48D4-4E8F-AE0B-BA7BE183C491}"/>
    <cellStyle name="Title 6 3 4" xfId="20535" xr:uid="{8A1CD0CF-28E9-4217-B3E0-900A63C571A2}"/>
    <cellStyle name="Title 6 3 5" xfId="20536" xr:uid="{90C95E99-993D-443A-939A-2F3A74BFE0C0}"/>
    <cellStyle name="Title 6 4" xfId="20537" xr:uid="{A76DB240-0210-46EC-814F-496CB3BEE019}"/>
    <cellStyle name="Title 6 4 2" xfId="20538" xr:uid="{76D673F9-A422-4D23-93E4-62DDAC554D97}"/>
    <cellStyle name="Title 6 4 2 2" xfId="20539" xr:uid="{1A90A1D9-2B0B-4746-9219-0BA9D533853F}"/>
    <cellStyle name="Title 6 4 3" xfId="20540" xr:uid="{B441340A-5C37-4106-9305-70415681B75A}"/>
    <cellStyle name="Title 6 4 3 2" xfId="20541" xr:uid="{5315F3D0-55A4-424F-9630-F690828ADC8A}"/>
    <cellStyle name="Title 6 4 4" xfId="20542" xr:uid="{FA6F59CF-A23C-4EE9-8733-6A9ABF65E76F}"/>
    <cellStyle name="Title 6 5" xfId="20543" xr:uid="{01473099-88FD-4663-90EC-14925165EE17}"/>
    <cellStyle name="Title 6 5 2" xfId="20544" xr:uid="{EAFE8ABB-734C-49FB-944E-ECA13046DC1A}"/>
    <cellStyle name="Title 6 5 2 2" xfId="20545" xr:uid="{C7EACDBD-88EE-4E70-8ED8-A8C3BE3C5B16}"/>
    <cellStyle name="Title 6 5 3" xfId="20546" xr:uid="{EE87C120-2DD6-4E19-A365-DDECA320F31F}"/>
    <cellStyle name="Title 6 5 3 2" xfId="20547" xr:uid="{5E4B3476-A8F4-409D-B2C3-0EF0F48EACB3}"/>
    <cellStyle name="Title 6 5 4" xfId="20548" xr:uid="{BB533C89-4CD6-41FE-AF5D-42F3417727D4}"/>
    <cellStyle name="Title 6 6" xfId="20549" xr:uid="{6FD902C7-5C34-4897-ABAC-32BE92B386C6}"/>
    <cellStyle name="Title 6 6 2" xfId="20550" xr:uid="{CD5A9968-3AC9-41B8-908B-9D37085DDA38}"/>
    <cellStyle name="Title 6 6 2 2" xfId="20551" xr:uid="{6CF43124-4C29-4302-BE62-7E99F5328419}"/>
    <cellStyle name="Title 6 6 3" xfId="20552" xr:uid="{8631F250-93A8-4394-81F2-E708C3291034}"/>
    <cellStyle name="Title 6 6 3 2" xfId="20553" xr:uid="{93DA0903-220D-4475-BFAE-6100461B5A87}"/>
    <cellStyle name="Title 6 6 4" xfId="20554" xr:uid="{789518AD-321B-4523-B1E3-0CF4F6599F66}"/>
    <cellStyle name="Title 6 6 4 2" xfId="20555" xr:uid="{3A08A8D3-2E82-4ED7-9E53-DB3E66BAFE92}"/>
    <cellStyle name="Title 6 6 5" xfId="20556" xr:uid="{1CCB3E14-9E53-42F6-A66C-3C2790DC48F6}"/>
    <cellStyle name="Title 6 7" xfId="20557" xr:uid="{0665AFDB-08F7-4F69-990C-90652718D42B}"/>
    <cellStyle name="Title 6 7 2" xfId="20558" xr:uid="{AFAD0CB0-EEDD-4A23-B9F2-CECD43CC09F8}"/>
    <cellStyle name="Title 6 7 2 2" xfId="20559" xr:uid="{A0EF8A0B-0ECC-4AA4-9BB3-54600D1BB2D4}"/>
    <cellStyle name="Title 6 7 3" xfId="20560" xr:uid="{A4774965-2B93-4342-B534-DFD5D8E12B74}"/>
    <cellStyle name="Title 6 7 3 2" xfId="20561" xr:uid="{7E7EC7F3-5E88-4653-9A97-4ED7E2F2FBE5}"/>
    <cellStyle name="Title 6 7 4" xfId="20562" xr:uid="{34AA6BE0-9D9F-4431-8B06-7A7606119DE7}"/>
    <cellStyle name="Title 6 8" xfId="20563" xr:uid="{65FF10EC-5230-4CB2-969F-3BDF637B9281}"/>
    <cellStyle name="Title 6 8 2" xfId="20564" xr:uid="{D6DC350E-4A6E-4D8F-81F4-87B47A8C3C21}"/>
    <cellStyle name="Title 6 9" xfId="20565" xr:uid="{331799E5-25BE-479B-A69E-0C1C65066B2B}"/>
    <cellStyle name="Title 6 9 2" xfId="20566" xr:uid="{C3B29E36-A01A-4820-8BA6-CEACB6FE3CAB}"/>
    <cellStyle name="Title 7" xfId="6246" xr:uid="{63F2B399-CC63-4D03-8AF3-B483589EF7C3}"/>
    <cellStyle name="Title 7 10" xfId="20568" xr:uid="{B5EE2DF9-C956-4B87-A34C-D53134641796}"/>
    <cellStyle name="Title 7 11" xfId="20569" xr:uid="{F005202F-6E29-4BD2-BB3B-3F688A5CE424}"/>
    <cellStyle name="Title 7 12" xfId="20567" xr:uid="{96511FD5-CA3E-4831-A88E-07686A3B9BAC}"/>
    <cellStyle name="Title 7 2" xfId="20570" xr:uid="{98200C41-B18D-45F7-8143-03061A507693}"/>
    <cellStyle name="Title 7 2 2" xfId="20571" xr:uid="{C7854C6F-F0B7-48C8-B075-63E73441D491}"/>
    <cellStyle name="Title 7 2 2 2" xfId="20572" xr:uid="{EB5FC5AA-DDC1-461C-9BEF-83F3B5C0749C}"/>
    <cellStyle name="Title 7 2 3" xfId="20573" xr:uid="{2189B468-20AC-4FBB-97D0-7AB1214129C4}"/>
    <cellStyle name="Title 7 2 3 2" xfId="20574" xr:uid="{BBDBF030-8D5A-420E-A34E-8BD2EAFA9A8E}"/>
    <cellStyle name="Title 7 2 4" xfId="20575" xr:uid="{B5EB3FFB-9B79-4206-A71D-4EE74281184E}"/>
    <cellStyle name="Title 7 2 5" xfId="20576" xr:uid="{775AB2A9-94F4-4B16-8249-ABC0CAA63C3B}"/>
    <cellStyle name="Title 7 3" xfId="20577" xr:uid="{6E4707EF-FE92-427D-BA30-6D1C55CD5E39}"/>
    <cellStyle name="Title 7 3 2" xfId="20578" xr:uid="{E677CF01-21A5-4E0C-9C4B-9922BD023AC4}"/>
    <cellStyle name="Title 7 3 2 2" xfId="20579" xr:uid="{6C517184-9700-4A29-90D6-5F1805904B54}"/>
    <cellStyle name="Title 7 3 3" xfId="20580" xr:uid="{CF579031-7EB1-4105-8776-E04525FAA251}"/>
    <cellStyle name="Title 7 3 3 2" xfId="20581" xr:uid="{6C0DE58D-6110-4E21-B371-E51016DD66AA}"/>
    <cellStyle name="Title 7 3 4" xfId="20582" xr:uid="{D234F056-D659-44CA-A464-BFD65F43538E}"/>
    <cellStyle name="Title 7 4" xfId="20583" xr:uid="{B73EF60F-87B8-436D-8069-780BF48D5061}"/>
    <cellStyle name="Title 7 4 2" xfId="20584" xr:uid="{C1F176F6-9CE9-44BE-A440-A3D52CF1F440}"/>
    <cellStyle name="Title 7 4 2 2" xfId="20585" xr:uid="{9CD6E629-F397-4220-90D8-CB745AF7CE1B}"/>
    <cellStyle name="Title 7 4 3" xfId="20586" xr:uid="{636C6C8C-5983-4086-BA32-3ED70AF3FDF0}"/>
    <cellStyle name="Title 7 4 3 2" xfId="20587" xr:uid="{EFEB162F-3DAC-4BFD-B33F-93AF24AD7FFF}"/>
    <cellStyle name="Title 7 4 4" xfId="20588" xr:uid="{C911C153-727B-4D81-A8D1-F16F5A283E96}"/>
    <cellStyle name="Title 7 5" xfId="20589" xr:uid="{DA006CEB-652F-4A05-8828-DA562EBE0A42}"/>
    <cellStyle name="Title 7 5 2" xfId="20590" xr:uid="{A54B3D12-6863-450E-9B8A-23FA116DE607}"/>
    <cellStyle name="Title 7 5 2 2" xfId="20591" xr:uid="{AF56B849-9AB9-4ED0-AEB1-ECD88447A73B}"/>
    <cellStyle name="Title 7 5 3" xfId="20592" xr:uid="{2DCE9DB0-0279-44A5-A86A-9D860C264476}"/>
    <cellStyle name="Title 7 5 3 2" xfId="20593" xr:uid="{90E1A2CB-922F-4BF7-8956-0160E9CCECCB}"/>
    <cellStyle name="Title 7 5 4" xfId="20594" xr:uid="{8BA68431-8389-48D2-BBCA-8B2B1BD06D8D}"/>
    <cellStyle name="Title 7 5 4 2" xfId="20595" xr:uid="{A844EF7F-898D-4457-A2FD-2C02EDCDC7AA}"/>
    <cellStyle name="Title 7 5 5" xfId="20596" xr:uid="{699032C7-E832-4183-8E10-6894824AA48A}"/>
    <cellStyle name="Title 7 6" xfId="20597" xr:uid="{BBA816BE-279E-49D5-98E9-B191F1E1F6E3}"/>
    <cellStyle name="Title 7 6 2" xfId="20598" xr:uid="{D9F9D946-D781-4E23-B925-3809166F3D9C}"/>
    <cellStyle name="Title 7 6 2 2" xfId="20599" xr:uid="{5BE77F97-2C70-4398-9F49-AC534197A6C2}"/>
    <cellStyle name="Title 7 6 3" xfId="20600" xr:uid="{200390FE-17CA-4914-89E9-A9A956969FBC}"/>
    <cellStyle name="Title 7 6 3 2" xfId="20601" xr:uid="{92CF2287-3B36-403A-B7A0-01B1F9365D4D}"/>
    <cellStyle name="Title 7 6 4" xfId="20602" xr:uid="{321139C2-483D-4FEC-8462-2C7226D5C5BD}"/>
    <cellStyle name="Title 7 7" xfId="20603" xr:uid="{A19FAF50-15BE-4C2B-A4EF-1E1F4EBA0D9F}"/>
    <cellStyle name="Title 7 7 2" xfId="20604" xr:uid="{DF46BF08-0F3D-473B-B3EF-B91459B67DD4}"/>
    <cellStyle name="Title 7 8" xfId="20605" xr:uid="{A8DE5F26-EE3C-4B80-B55E-E67584A1A897}"/>
    <cellStyle name="Title 7 8 2" xfId="20606" xr:uid="{F0206546-861E-46CD-97E8-46F73620485C}"/>
    <cellStyle name="Title 7 9" xfId="20607" xr:uid="{61F544ED-640C-4672-8A84-425B3A71D2BE}"/>
    <cellStyle name="Title 7 9 2" xfId="20608" xr:uid="{E40D0844-98A6-4724-B477-2A629AAEC8B3}"/>
    <cellStyle name="Title 8" xfId="6247" xr:uid="{77068090-2097-4A3A-B949-ECA090C4AAB1}"/>
    <cellStyle name="Title 8 10" xfId="20610" xr:uid="{AFA01F9A-F437-4C22-A830-4BDB4C075B3B}"/>
    <cellStyle name="Title 8 11" xfId="20611" xr:uid="{C4FAEC45-1222-401D-AA51-2B7A8F63A8D5}"/>
    <cellStyle name="Title 8 12" xfId="20609" xr:uid="{A14492B1-18FE-4563-BB8F-BB3379CDD685}"/>
    <cellStyle name="Title 8 2" xfId="20612" xr:uid="{1F2DF4C6-B00E-4BB3-8053-103434BE0B09}"/>
    <cellStyle name="Title 8 2 2" xfId="20613" xr:uid="{64376B30-386D-4F5A-AFE1-C534D063482F}"/>
    <cellStyle name="Title 8 2 2 2" xfId="20614" xr:uid="{F91CDAE3-CC6C-4C65-A963-B1032AC2288A}"/>
    <cellStyle name="Title 8 2 3" xfId="20615" xr:uid="{CDB01EE6-F15D-4E94-A415-10D0D16590F3}"/>
    <cellStyle name="Title 8 2 3 2" xfId="20616" xr:uid="{43432A89-2C26-426F-AD35-0A57442581E5}"/>
    <cellStyle name="Title 8 2 4" xfId="20617" xr:uid="{98499913-473A-4C22-8D65-55A9DB63252A}"/>
    <cellStyle name="Title 8 2 5" xfId="20618" xr:uid="{3675CECB-9EFC-472A-A865-F82828076027}"/>
    <cellStyle name="Title 8 3" xfId="20619" xr:uid="{591624C7-04BD-4AFB-B36F-19FC1DE7AE67}"/>
    <cellStyle name="Title 8 3 2" xfId="20620" xr:uid="{FB40689D-0DA9-45DD-A995-7CECF2F92FD0}"/>
    <cellStyle name="Title 8 3 2 2" xfId="20621" xr:uid="{45753984-3AC6-41F2-9ADB-820FC492C8F0}"/>
    <cellStyle name="Title 8 3 3" xfId="20622" xr:uid="{5316C97B-6071-4325-A5CF-62E0F25A3B27}"/>
    <cellStyle name="Title 8 3 3 2" xfId="20623" xr:uid="{1C9F09B3-7156-4259-A957-AFBB98A8F523}"/>
    <cellStyle name="Title 8 3 4" xfId="20624" xr:uid="{1217BCDC-2EF1-4E1C-945A-F2FEE4DF5762}"/>
    <cellStyle name="Title 8 4" xfId="20625" xr:uid="{E623E3C3-F0B3-47E4-A1B6-AEDCDA953932}"/>
    <cellStyle name="Title 8 4 2" xfId="20626" xr:uid="{E329CA24-117E-45C8-8974-BDFAC50431DE}"/>
    <cellStyle name="Title 8 4 2 2" xfId="20627" xr:uid="{12519441-E283-4789-9886-1CFF2EFE1140}"/>
    <cellStyle name="Title 8 4 3" xfId="20628" xr:uid="{1D87AFBF-238A-4414-A8A5-2AC84100512A}"/>
    <cellStyle name="Title 8 4 3 2" xfId="20629" xr:uid="{87B66A0A-94AF-4078-85BA-D9915CDC8152}"/>
    <cellStyle name="Title 8 4 4" xfId="20630" xr:uid="{0F9B4135-A39C-47EC-836A-1D392DE4CF2D}"/>
    <cellStyle name="Title 8 5" xfId="20631" xr:uid="{45794B5D-BB3A-4A5C-81B9-F5BDC2B136E9}"/>
    <cellStyle name="Title 8 5 2" xfId="20632" xr:uid="{12C18C5A-E4C1-4F55-BB4E-64C2F5A58B8D}"/>
    <cellStyle name="Title 8 5 2 2" xfId="20633" xr:uid="{E8FCC1D5-2405-4152-9162-E4F35CE25FA2}"/>
    <cellStyle name="Title 8 5 3" xfId="20634" xr:uid="{2FCE05D8-17F3-4E2C-AE5B-F8019DD98BD7}"/>
    <cellStyle name="Title 8 5 3 2" xfId="20635" xr:uid="{BE3CBB55-DD5B-4BE4-A58A-B962FEF56423}"/>
    <cellStyle name="Title 8 5 4" xfId="20636" xr:uid="{50B17D7C-0390-4069-A1A7-EC8D83632A7E}"/>
    <cellStyle name="Title 8 5 4 2" xfId="20637" xr:uid="{095D6447-1E39-42E4-B5F4-63A365B72B38}"/>
    <cellStyle name="Title 8 5 5" xfId="20638" xr:uid="{305E257C-F1C5-4A79-BB99-81C0211750D5}"/>
    <cellStyle name="Title 8 6" xfId="20639" xr:uid="{94DDE07C-5C01-4BCF-AC20-8A8ED50AD2D1}"/>
    <cellStyle name="Title 8 6 2" xfId="20640" xr:uid="{A2F73524-3D22-4F5E-89E1-7F7044F7862F}"/>
    <cellStyle name="Title 8 6 2 2" xfId="20641" xr:uid="{652B4AD4-E271-472B-880B-589BF2C7B200}"/>
    <cellStyle name="Title 8 6 3" xfId="20642" xr:uid="{467E39C2-F944-45F5-8946-9597F6EC4323}"/>
    <cellStyle name="Title 8 6 3 2" xfId="20643" xr:uid="{10FBA788-51B7-4E2D-8C25-B6FE27CC7CEF}"/>
    <cellStyle name="Title 8 6 4" xfId="20644" xr:uid="{5EF3C744-1DE1-4EBB-8EEC-58798B96FF86}"/>
    <cellStyle name="Title 8 7" xfId="20645" xr:uid="{D702FEF6-1945-454C-80B6-0E875D673C98}"/>
    <cellStyle name="Title 8 7 2" xfId="20646" xr:uid="{2F526D1D-3AAF-4C08-85BA-D36BDA36945D}"/>
    <cellStyle name="Title 8 8" xfId="20647" xr:uid="{8B488F35-1009-4A8C-AFC2-24B30DF2EB8F}"/>
    <cellStyle name="Title 8 8 2" xfId="20648" xr:uid="{74CB1391-7292-4DB6-8E5C-33733690A79A}"/>
    <cellStyle name="Title 8 9" xfId="20649" xr:uid="{1AB218CB-5B64-4DF6-8952-99A6BE9E4355}"/>
    <cellStyle name="Title 8 9 2" xfId="20650" xr:uid="{3A975C88-772A-484C-B5E1-798A815695A1}"/>
    <cellStyle name="Title 9" xfId="6248" xr:uid="{E966F3AC-12DA-4463-940C-D7CB2BB75843}"/>
    <cellStyle name="Title 9 10" xfId="20652" xr:uid="{6494DC58-EF99-4046-99FF-0BA80F52D046}"/>
    <cellStyle name="Title 9 11" xfId="20653" xr:uid="{7191BA50-9A53-4E28-8F40-EC9950841A10}"/>
    <cellStyle name="Title 9 12" xfId="20651" xr:uid="{E49978FF-C3C4-41B8-B045-CCDB7F827824}"/>
    <cellStyle name="Title 9 2" xfId="20654" xr:uid="{16D2FFCA-ABFB-4106-ADF7-ACBF4DFA060B}"/>
    <cellStyle name="Title 9 2 2" xfId="20655" xr:uid="{1460B18E-CD42-42B3-8E26-6ABAB93E80C2}"/>
    <cellStyle name="Title 9 2 2 2" xfId="20656" xr:uid="{815A68C4-622A-4F7D-9730-6BBDD89AD3E8}"/>
    <cellStyle name="Title 9 2 3" xfId="20657" xr:uid="{7A6D3803-900A-4F30-BF3A-8F193C5DB465}"/>
    <cellStyle name="Title 9 2 3 2" xfId="20658" xr:uid="{5A75544D-AE0A-4D5C-A0D5-8F8EC194B0E0}"/>
    <cellStyle name="Title 9 2 4" xfId="20659" xr:uid="{D06F274C-DB07-4912-A5FC-9D491B0460DA}"/>
    <cellStyle name="Title 9 2 5" xfId="20660" xr:uid="{204985A2-E05F-4813-A072-D81C89B3ECE3}"/>
    <cellStyle name="Title 9 3" xfId="20661" xr:uid="{C63D1375-CBED-4459-8A5F-D0BC93B3BB3D}"/>
    <cellStyle name="Title 9 3 2" xfId="20662" xr:uid="{0183AE41-950E-4069-A610-BE49E1BC72DF}"/>
    <cellStyle name="Title 9 3 2 2" xfId="20663" xr:uid="{43CD3538-C2CC-4C78-9F2E-D3972CE9A077}"/>
    <cellStyle name="Title 9 3 3" xfId="20664" xr:uid="{B7D86188-4D31-4ADF-B89C-C672883DA2B3}"/>
    <cellStyle name="Title 9 3 3 2" xfId="20665" xr:uid="{9B3F1E23-3BFC-49C2-8A2D-6D2D4F9C0103}"/>
    <cellStyle name="Title 9 3 4" xfId="20666" xr:uid="{A35349D5-82A2-4358-9F68-21716C34A61A}"/>
    <cellStyle name="Title 9 4" xfId="20667" xr:uid="{C10279C1-72AE-44C5-910C-1B73817D08B9}"/>
    <cellStyle name="Title 9 4 2" xfId="20668" xr:uid="{5DE546CD-6141-4B8F-8474-708898AE9F3C}"/>
    <cellStyle name="Title 9 4 2 2" xfId="20669" xr:uid="{6FAE7846-85C6-49BE-8FD2-19D416969EA5}"/>
    <cellStyle name="Title 9 4 3" xfId="20670" xr:uid="{9430F068-BBF8-4698-80D1-7D0CBF8A207B}"/>
    <cellStyle name="Title 9 4 3 2" xfId="20671" xr:uid="{6D3D76F2-DC78-4899-8A62-9EE28070AE73}"/>
    <cellStyle name="Title 9 4 4" xfId="20672" xr:uid="{8F05C55B-4305-44C4-9FC9-3A31D5CA5F23}"/>
    <cellStyle name="Title 9 5" xfId="20673" xr:uid="{3FC7C7A6-FE41-4EEA-936D-09D03CCFCDC3}"/>
    <cellStyle name="Title 9 5 2" xfId="20674" xr:uid="{E84C6ED7-7294-4BA1-A891-3DA95006DA0E}"/>
    <cellStyle name="Title 9 5 2 2" xfId="20675" xr:uid="{804646D4-CFFA-415A-9B26-D505C45B350E}"/>
    <cellStyle name="Title 9 5 3" xfId="20676" xr:uid="{FA2E89E6-6C98-40A0-93BE-CACDEEBC0E96}"/>
    <cellStyle name="Title 9 5 3 2" xfId="20677" xr:uid="{503236A3-C183-402D-A6C9-A33387820E2E}"/>
    <cellStyle name="Title 9 5 4" xfId="20678" xr:uid="{3A53314A-B1CB-4C0F-A7A6-BAF6817B7722}"/>
    <cellStyle name="Title 9 5 4 2" xfId="20679" xr:uid="{CE1A063E-C512-4425-B484-5A8D01C61205}"/>
    <cellStyle name="Title 9 5 5" xfId="20680" xr:uid="{79B826C0-8528-48C3-96C9-8EE9C8E636FA}"/>
    <cellStyle name="Title 9 6" xfId="20681" xr:uid="{5E40335C-A735-412A-97AB-C9CA8A615B9B}"/>
    <cellStyle name="Title 9 6 2" xfId="20682" xr:uid="{B181A626-C7F4-4024-A6EF-DB2909C8CFD7}"/>
    <cellStyle name="Title 9 6 2 2" xfId="20683" xr:uid="{5EDAFE2E-653A-4B76-BA56-EAFC7904656D}"/>
    <cellStyle name="Title 9 6 3" xfId="20684" xr:uid="{34B5AFD9-3F27-4578-9075-ACB8C5A0ED5A}"/>
    <cellStyle name="Title 9 6 3 2" xfId="20685" xr:uid="{37269A18-FAB0-4A85-B296-8A13D6ABA1F5}"/>
    <cellStyle name="Title 9 6 4" xfId="20686" xr:uid="{31DD599D-EA76-4191-9242-E661897E81CD}"/>
    <cellStyle name="Title 9 7" xfId="20687" xr:uid="{50001B95-754B-4499-86DD-4DF9530C3B2A}"/>
    <cellStyle name="Title 9 7 2" xfId="20688" xr:uid="{197A5F35-234A-4135-A967-872E2271C339}"/>
    <cellStyle name="Title 9 8" xfId="20689" xr:uid="{48ECF9E1-F33E-4FC8-9982-0BD9016FC8F8}"/>
    <cellStyle name="Title 9 8 2" xfId="20690" xr:uid="{49EFD9C9-4FEE-4F67-A8A8-461618114F10}"/>
    <cellStyle name="Title 9 9" xfId="20691" xr:uid="{759DBA4C-484F-4564-B1F5-90ABC52F8A4B}"/>
    <cellStyle name="Title 9 9 2" xfId="20692" xr:uid="{01147662-3E68-49E2-9337-E498675DDDDE}"/>
    <cellStyle name="Total 10" xfId="1579" xr:uid="{00000000-0005-0000-0000-00002F060000}"/>
    <cellStyle name="Total 10 10" xfId="20694" xr:uid="{094A6C6D-D300-4CDE-8C30-1734B0CC35A5}"/>
    <cellStyle name="Total 10 11" xfId="20695" xr:uid="{F1D6B1D3-CC4E-49D5-8259-7FF9DA5B4F5F}"/>
    <cellStyle name="Total 10 12" xfId="20693" xr:uid="{FA7E245C-A0D6-44F8-869F-9429B5F65479}"/>
    <cellStyle name="Total 10 13" xfId="25562" xr:uid="{89DF9780-40C4-40D5-8405-3B4BC6D4E601}"/>
    <cellStyle name="Total 10 14" xfId="6249" xr:uid="{D04A9061-85D5-4CD3-B891-4B065C813C62}"/>
    <cellStyle name="Total 10 2" xfId="20696" xr:uid="{12911752-38C6-4557-9E07-8DE285E68F9C}"/>
    <cellStyle name="Total 10 2 2" xfId="20697" xr:uid="{A5877CFB-A31F-4ABA-8F77-200DE24907E4}"/>
    <cellStyle name="Total 10 2 2 2" xfId="20698" xr:uid="{32B85A08-985A-47CF-9752-89B7DD5413FA}"/>
    <cellStyle name="Total 10 2 3" xfId="20699" xr:uid="{E6C30C38-90ED-4458-AE5C-3403C325FAD0}"/>
    <cellStyle name="Total 10 2 3 2" xfId="20700" xr:uid="{949FCE43-7A7A-45D2-874C-A260FBFB2D51}"/>
    <cellStyle name="Total 10 2 4" xfId="20701" xr:uid="{AC4B9FAF-5AFF-414A-8DD7-42546DFCB131}"/>
    <cellStyle name="Total 10 2 5" xfId="20702" xr:uid="{2707EB6E-F42C-4C57-AB76-D7EB72CB6FD6}"/>
    <cellStyle name="Total 10 3" xfId="20703" xr:uid="{0FCC197E-585A-4D00-8B3D-5E4177EF7109}"/>
    <cellStyle name="Total 10 3 2" xfId="20704" xr:uid="{55665FE8-1C26-4FFF-AEB2-040091DF9150}"/>
    <cellStyle name="Total 10 3 2 2" xfId="20705" xr:uid="{BF0B72CC-84A6-4E29-BBB8-1296F0AC9804}"/>
    <cellStyle name="Total 10 3 3" xfId="20706" xr:uid="{DED4F784-5793-4774-AD2C-794D606E0F39}"/>
    <cellStyle name="Total 10 3 3 2" xfId="20707" xr:uid="{FEC4BE04-D318-4108-9D25-8B1733DCE482}"/>
    <cellStyle name="Total 10 3 4" xfId="20708" xr:uid="{CC82C503-6E8F-4F9D-B38A-545B14F21B83}"/>
    <cellStyle name="Total 10 4" xfId="20709" xr:uid="{E8E20B26-2A16-4572-A5EE-77E87C47EC7C}"/>
    <cellStyle name="Total 10 4 2" xfId="20710" xr:uid="{9317B4F6-246F-4A2E-846A-B3E6851B3305}"/>
    <cellStyle name="Total 10 4 2 2" xfId="20711" xr:uid="{5EA871C0-82A6-4EB4-81FE-AE22A1C1DD26}"/>
    <cellStyle name="Total 10 4 3" xfId="20712" xr:uid="{3C6EBFAE-94DC-456E-A15D-41D79535C0C5}"/>
    <cellStyle name="Total 10 4 3 2" xfId="20713" xr:uid="{38E6CD16-544B-4904-B920-E8624B96715B}"/>
    <cellStyle name="Total 10 4 4" xfId="20714" xr:uid="{A05D3187-FF2A-419F-883C-211511AFF51A}"/>
    <cellStyle name="Total 10 5" xfId="20715" xr:uid="{E42A9557-D3F6-402B-B59F-CBBABB2CBF68}"/>
    <cellStyle name="Total 10 5 2" xfId="20716" xr:uid="{47E156BC-36AD-4189-9677-82565B3E95FA}"/>
    <cellStyle name="Total 10 5 2 2" xfId="20717" xr:uid="{F0571A28-D4A2-466B-9A02-09CEE257A270}"/>
    <cellStyle name="Total 10 5 3" xfId="20718" xr:uid="{D57EEF65-C634-4B45-9F2A-298148DC9BB3}"/>
    <cellStyle name="Total 10 5 3 2" xfId="20719" xr:uid="{2CEC7EF6-C46B-4E47-978C-24BA54B75771}"/>
    <cellStyle name="Total 10 5 4" xfId="20720" xr:uid="{9A851803-6834-4346-8424-5A40EDD82FA4}"/>
    <cellStyle name="Total 10 5 4 2" xfId="20721" xr:uid="{E9CDDA83-CE2C-447C-A76F-4EB0D2C8DEC9}"/>
    <cellStyle name="Total 10 5 5" xfId="20722" xr:uid="{2D1889E6-6A65-4F87-B4CD-01244D0ADF91}"/>
    <cellStyle name="Total 10 6" xfId="20723" xr:uid="{629639DD-4F69-4151-B337-365625C2FAB1}"/>
    <cellStyle name="Total 10 6 2" xfId="20724" xr:uid="{F06E35DE-7255-4F4C-9973-BB272069477B}"/>
    <cellStyle name="Total 10 6 2 2" xfId="20725" xr:uid="{402040B9-8E25-4F45-AB24-A54FB7349921}"/>
    <cellStyle name="Total 10 6 3" xfId="20726" xr:uid="{6AD5974F-A0A2-4647-98BD-59E1BB242B62}"/>
    <cellStyle name="Total 10 6 3 2" xfId="20727" xr:uid="{1CB216A2-7E40-4AA0-AD42-39F7EC4BE84A}"/>
    <cellStyle name="Total 10 6 4" xfId="20728" xr:uid="{4D99DB11-60ED-40E5-A8B9-836DEFE1AF96}"/>
    <cellStyle name="Total 10 7" xfId="20729" xr:uid="{D8164218-0C0B-4CB8-8EF7-0FDEF9A982FE}"/>
    <cellStyle name="Total 10 7 2" xfId="20730" xr:uid="{8795CB28-E8EF-47F9-B5DF-207EBBEEDD09}"/>
    <cellStyle name="Total 10 8" xfId="20731" xr:uid="{CFE2F7DC-FB1E-4895-96D4-AECB27C90E02}"/>
    <cellStyle name="Total 10 8 2" xfId="20732" xr:uid="{2F42F6E3-A3A2-435E-84A1-0A05A381E792}"/>
    <cellStyle name="Total 10 9" xfId="20733" xr:uid="{97F3A1F1-F627-4203-80B3-2BDCB51883AD}"/>
    <cellStyle name="Total 10 9 2" xfId="20734" xr:uid="{F8EB5B33-A305-40E9-9825-B66B186E69D9}"/>
    <cellStyle name="Total 11" xfId="1580" xr:uid="{00000000-0005-0000-0000-000030060000}"/>
    <cellStyle name="Total 11 10" xfId="20736" xr:uid="{55F9AA3D-9AA8-4977-A658-DD7BFC0CE284}"/>
    <cellStyle name="Total 11 11" xfId="20737" xr:uid="{7C711FD4-CE2B-4C8B-B794-1D296C49BCAF}"/>
    <cellStyle name="Total 11 12" xfId="20735" xr:uid="{4A74532E-F8B5-4EB9-BA4E-90A7600085BD}"/>
    <cellStyle name="Total 11 13" xfId="25563" xr:uid="{ED979020-C0A8-46A8-A5E6-3B49E4EBECCA}"/>
    <cellStyle name="Total 11 14" xfId="6250" xr:uid="{C75ED824-DE6C-4F6A-9B0D-A10AFCE6296A}"/>
    <cellStyle name="Total 11 2" xfId="20738" xr:uid="{B32CCE77-4719-47F3-A8D6-C57EC2B3EF98}"/>
    <cellStyle name="Total 11 2 2" xfId="20739" xr:uid="{45ECA7A9-AE73-4D44-9FB0-8DA317F1556E}"/>
    <cellStyle name="Total 11 2 2 2" xfId="20740" xr:uid="{4C36AD2E-F047-4970-9B42-B3F8A0244120}"/>
    <cellStyle name="Total 11 2 3" xfId="20741" xr:uid="{3A5CE4AA-8F62-41B1-9AC0-401A3C36745A}"/>
    <cellStyle name="Total 11 2 3 2" xfId="20742" xr:uid="{DC3FFA9D-1BF3-44E3-B921-FD725AD11FDD}"/>
    <cellStyle name="Total 11 2 4" xfId="20743" xr:uid="{B80AFA1A-CBCE-4186-B742-167E401D708D}"/>
    <cellStyle name="Total 11 2 5" xfId="20744" xr:uid="{D1842AC5-C64E-44AC-8868-90B72CFCB12C}"/>
    <cellStyle name="Total 11 3" xfId="20745" xr:uid="{EC66B523-5DAA-4289-9B81-E955623E8588}"/>
    <cellStyle name="Total 11 3 2" xfId="20746" xr:uid="{E54E5F11-3A67-4794-A02B-917A57725D81}"/>
    <cellStyle name="Total 11 3 2 2" xfId="20747" xr:uid="{4952B427-C3C6-4450-91C6-234374245BEE}"/>
    <cellStyle name="Total 11 3 3" xfId="20748" xr:uid="{2A9AA8F9-3043-438F-BA31-B1B2FD025FC5}"/>
    <cellStyle name="Total 11 3 3 2" xfId="20749" xr:uid="{C7EA9470-51EA-4B37-AA17-CE71D0F529EA}"/>
    <cellStyle name="Total 11 3 4" xfId="20750" xr:uid="{1457F45C-6ECA-493A-8C7F-0814C94B04DA}"/>
    <cellStyle name="Total 11 4" xfId="20751" xr:uid="{064A7FFB-43B8-42EF-8EBA-A03311C69469}"/>
    <cellStyle name="Total 11 4 2" xfId="20752" xr:uid="{7225B376-20E9-48D9-B74D-EC909FD93D0A}"/>
    <cellStyle name="Total 11 4 2 2" xfId="20753" xr:uid="{2B9D7A53-0E77-467A-9B83-C61CC16C492E}"/>
    <cellStyle name="Total 11 4 3" xfId="20754" xr:uid="{091A1B7D-55DD-4BC2-8EA5-90FA4F20C926}"/>
    <cellStyle name="Total 11 4 3 2" xfId="20755" xr:uid="{98581205-D28F-4926-9831-3186563E5298}"/>
    <cellStyle name="Total 11 4 4" xfId="20756" xr:uid="{096349FC-65AA-46AB-A1B7-CF6DAFDC740A}"/>
    <cellStyle name="Total 11 5" xfId="20757" xr:uid="{62F12F55-979B-4E3A-B536-E6C662FE2596}"/>
    <cellStyle name="Total 11 5 2" xfId="20758" xr:uid="{6B2332A4-B104-4CEF-A75A-50D0B931582F}"/>
    <cellStyle name="Total 11 5 2 2" xfId="20759" xr:uid="{874AFB9C-ED4F-443C-8107-2AB8AD2D638A}"/>
    <cellStyle name="Total 11 5 3" xfId="20760" xr:uid="{8D88813B-3320-4632-A214-46221279C21D}"/>
    <cellStyle name="Total 11 5 3 2" xfId="20761" xr:uid="{B9B73E74-C1C6-40E8-98C9-A2B5223324EB}"/>
    <cellStyle name="Total 11 5 4" xfId="20762" xr:uid="{11FAE315-967B-434F-973C-78F9BA02A411}"/>
    <cellStyle name="Total 11 5 4 2" xfId="20763" xr:uid="{671C6E9B-AA6D-4C84-B84F-DE31006ACF5B}"/>
    <cellStyle name="Total 11 5 5" xfId="20764" xr:uid="{9D8D7174-7270-4545-8971-9C612A001768}"/>
    <cellStyle name="Total 11 6" xfId="20765" xr:uid="{7F0C5DFA-7706-47F8-9B30-E5EAB4E99A98}"/>
    <cellStyle name="Total 11 6 2" xfId="20766" xr:uid="{6FD8FEE4-E900-4AAB-B178-DA3E89A43765}"/>
    <cellStyle name="Total 11 6 2 2" xfId="20767" xr:uid="{DB732A08-F1E7-4956-BEED-72B290567CD4}"/>
    <cellStyle name="Total 11 6 3" xfId="20768" xr:uid="{43612872-24B3-46EC-8240-324FE0683638}"/>
    <cellStyle name="Total 11 6 3 2" xfId="20769" xr:uid="{ACB96771-B7E5-4227-A95F-D1AFB1B23C94}"/>
    <cellStyle name="Total 11 6 4" xfId="20770" xr:uid="{6ABD3A94-944F-41B4-A85F-30E87C39E900}"/>
    <cellStyle name="Total 11 7" xfId="20771" xr:uid="{709877B8-13B9-4028-BE4F-FAB466B8E0D0}"/>
    <cellStyle name="Total 11 7 2" xfId="20772" xr:uid="{89794E6E-E5D8-4250-8AFF-B436CEE6F96F}"/>
    <cellStyle name="Total 11 8" xfId="20773" xr:uid="{8C886093-32D2-43BD-B449-88A6913E0C25}"/>
    <cellStyle name="Total 11 8 2" xfId="20774" xr:uid="{9E0C7118-AA86-42F8-92D0-E38CAD7557F1}"/>
    <cellStyle name="Total 11 9" xfId="20775" xr:uid="{9ACADD68-8749-490D-A639-8E2F4D40ADBE}"/>
    <cellStyle name="Total 11 9 2" xfId="20776" xr:uid="{865AC685-D75E-4EF4-9899-FA08D9589AE8}"/>
    <cellStyle name="Total 12" xfId="1581" xr:uid="{00000000-0005-0000-0000-000031060000}"/>
    <cellStyle name="Total 12 10" xfId="20778" xr:uid="{6270D288-51D2-4E91-ADA6-4761DEF292A2}"/>
    <cellStyle name="Total 12 11" xfId="20779" xr:uid="{7936374A-2F81-4D0E-865B-D59BDFF93939}"/>
    <cellStyle name="Total 12 12" xfId="20777" xr:uid="{9B72F2C8-9C97-4C56-98F8-932FDBC14323}"/>
    <cellStyle name="Total 12 13" xfId="25564" xr:uid="{470E7BA3-0240-4686-8535-A83EF9F97307}"/>
    <cellStyle name="Total 12 14" xfId="6251" xr:uid="{EB7DD485-5041-467B-9263-91C91905E14A}"/>
    <cellStyle name="Total 12 2" xfId="20780" xr:uid="{38658FF9-29D6-4CD8-B88C-F422A27F3BA1}"/>
    <cellStyle name="Total 12 2 2" xfId="20781" xr:uid="{52B4017B-4FAB-42DF-B094-F053CCAF0780}"/>
    <cellStyle name="Total 12 2 2 2" xfId="20782" xr:uid="{92ECF0E0-E719-4265-AF84-433FD11147D7}"/>
    <cellStyle name="Total 12 2 3" xfId="20783" xr:uid="{2A17CD82-4A09-4C21-98C1-A3C81AFD84FE}"/>
    <cellStyle name="Total 12 2 3 2" xfId="20784" xr:uid="{CAC02833-ABB1-49D4-A771-3BF2917B4D34}"/>
    <cellStyle name="Total 12 2 4" xfId="20785" xr:uid="{9A1C2201-4B24-4B8D-ACB0-810FE1C943CE}"/>
    <cellStyle name="Total 12 2 5" xfId="20786" xr:uid="{47FAA692-829C-41E2-B270-A2293C4CFAE1}"/>
    <cellStyle name="Total 12 3" xfId="20787" xr:uid="{1A1456C6-A0A6-4D6C-B007-222903D52C40}"/>
    <cellStyle name="Total 12 3 2" xfId="20788" xr:uid="{F682E716-6489-41CB-BD17-3C6C9BE745BB}"/>
    <cellStyle name="Total 12 3 2 2" xfId="20789" xr:uid="{C6464252-A2C5-477B-9FBC-F82820FB2E1E}"/>
    <cellStyle name="Total 12 3 3" xfId="20790" xr:uid="{BAA9425D-FBCA-4298-A10E-C07A461D901C}"/>
    <cellStyle name="Total 12 3 3 2" xfId="20791" xr:uid="{46A0BF33-D9A0-43B4-BDAF-79E4E4B395DF}"/>
    <cellStyle name="Total 12 3 4" xfId="20792" xr:uid="{5846903B-E07A-4CA5-982A-28F6B04B11FD}"/>
    <cellStyle name="Total 12 4" xfId="20793" xr:uid="{BE51CB79-CF8E-43D0-93B3-2DFB95EB6FB8}"/>
    <cellStyle name="Total 12 4 2" xfId="20794" xr:uid="{2B4EC459-F083-495A-BE0D-76E872AF1ACB}"/>
    <cellStyle name="Total 12 4 2 2" xfId="20795" xr:uid="{BA9D9E2A-E278-4CC0-B448-F644BE65418C}"/>
    <cellStyle name="Total 12 4 3" xfId="20796" xr:uid="{5D7FE5EC-FFF4-430A-98C4-E8E7142784D1}"/>
    <cellStyle name="Total 12 4 3 2" xfId="20797" xr:uid="{0C8AAB7D-BBE6-480B-B0CB-012DDB1D34C0}"/>
    <cellStyle name="Total 12 4 4" xfId="20798" xr:uid="{A23CD11F-BBC5-4075-93E8-4DCF68200F13}"/>
    <cellStyle name="Total 12 5" xfId="20799" xr:uid="{80301A40-FE4B-42D7-AE98-C3DD13949E99}"/>
    <cellStyle name="Total 12 5 2" xfId="20800" xr:uid="{BF35B8F5-1651-42A0-95E3-8F2211D9F0E9}"/>
    <cellStyle name="Total 12 5 2 2" xfId="20801" xr:uid="{13C35DB0-67AF-499E-8F55-72759B5EB93C}"/>
    <cellStyle name="Total 12 5 3" xfId="20802" xr:uid="{BCC9E4D2-27D4-467A-B925-F2812B026F49}"/>
    <cellStyle name="Total 12 5 3 2" xfId="20803" xr:uid="{243B8E5F-6712-4F09-A033-24E69ED87D7B}"/>
    <cellStyle name="Total 12 5 4" xfId="20804" xr:uid="{2771CD2E-6BB3-4728-B62C-F2C968A58648}"/>
    <cellStyle name="Total 12 5 4 2" xfId="20805" xr:uid="{FB431239-874F-4A43-8960-F0573583F453}"/>
    <cellStyle name="Total 12 5 5" xfId="20806" xr:uid="{8D27D37D-69AA-473B-AEFC-4A93E5F6D06D}"/>
    <cellStyle name="Total 12 6" xfId="20807" xr:uid="{36614609-E96F-4F70-B18D-EB9DD8CF3FBA}"/>
    <cellStyle name="Total 12 6 2" xfId="20808" xr:uid="{D878C36F-C581-4D4D-B239-F91E320EBDD0}"/>
    <cellStyle name="Total 12 6 2 2" xfId="20809" xr:uid="{5B51843E-C87A-41CF-92E1-3A63ADBBCD59}"/>
    <cellStyle name="Total 12 6 3" xfId="20810" xr:uid="{5A26C306-AEFB-43A1-A263-CB744B83BC57}"/>
    <cellStyle name="Total 12 6 3 2" xfId="20811" xr:uid="{E059F174-20C4-4A5E-830F-603FB84538C9}"/>
    <cellStyle name="Total 12 6 4" xfId="20812" xr:uid="{ABCBA1D7-570D-48DB-9B7C-E3EC3303B88D}"/>
    <cellStyle name="Total 12 7" xfId="20813" xr:uid="{7058206B-9D25-4842-AC6B-07718B2D9B58}"/>
    <cellStyle name="Total 12 7 2" xfId="20814" xr:uid="{53E3E24E-8C9F-4B64-98D7-E91DC79D693F}"/>
    <cellStyle name="Total 12 8" xfId="20815" xr:uid="{A2A6F1C9-23ED-4CC9-9916-B84E315BCFCD}"/>
    <cellStyle name="Total 12 8 2" xfId="20816" xr:uid="{DAA8B11E-1D54-428A-B32E-12494D1941E8}"/>
    <cellStyle name="Total 12 9" xfId="20817" xr:uid="{0916A3BF-2EE2-4D44-A6CF-4294921AE5F8}"/>
    <cellStyle name="Total 12 9 2" xfId="20818" xr:uid="{99A56401-E34E-46A1-90AF-69FECDA10229}"/>
    <cellStyle name="Total 13" xfId="1582" xr:uid="{00000000-0005-0000-0000-000032060000}"/>
    <cellStyle name="Total 13 10" xfId="20820" xr:uid="{5E77E172-C210-4EE3-B5D8-8F20FEF78A60}"/>
    <cellStyle name="Total 13 11" xfId="20821" xr:uid="{5B9A6B92-E646-4906-AE8E-13BCFFEFC9F4}"/>
    <cellStyle name="Total 13 12" xfId="20819" xr:uid="{37855FDB-81F0-418C-BE9F-098ED133F32C}"/>
    <cellStyle name="Total 13 13" xfId="25565" xr:uid="{63E7EF11-BF2A-44A4-A2D2-E43ED327733D}"/>
    <cellStyle name="Total 13 14" xfId="6252" xr:uid="{64001411-E709-4E41-B85C-2E00041F3EEC}"/>
    <cellStyle name="Total 13 2" xfId="20822" xr:uid="{0D6C6317-4197-46BE-BD42-942D8D5692E5}"/>
    <cellStyle name="Total 13 2 2" xfId="20823" xr:uid="{9B19A090-25E7-40E9-8F80-375B24CAD326}"/>
    <cellStyle name="Total 13 2 2 2" xfId="20824" xr:uid="{A178F140-B241-4B8D-8DB1-876D7F8F267F}"/>
    <cellStyle name="Total 13 2 3" xfId="20825" xr:uid="{93B4814F-E0F9-4964-8536-DB3D4717BA8C}"/>
    <cellStyle name="Total 13 2 3 2" xfId="20826" xr:uid="{DC4B7F3A-A5D1-451C-B91C-8FA8B19D71FD}"/>
    <cellStyle name="Total 13 2 4" xfId="20827" xr:uid="{088F4F77-63A2-444A-B348-2CAD2E2380A7}"/>
    <cellStyle name="Total 13 2 5" xfId="20828" xr:uid="{8CE6B993-A6F4-4585-B3A0-2168D09A4EA1}"/>
    <cellStyle name="Total 13 3" xfId="20829" xr:uid="{E78B8E78-238D-416F-91D1-A7473465316C}"/>
    <cellStyle name="Total 13 3 2" xfId="20830" xr:uid="{0DB25F5C-F364-4DBE-81F2-34A86E4DD9F4}"/>
    <cellStyle name="Total 13 3 2 2" xfId="20831" xr:uid="{ACE867E0-F141-47ED-B914-55A4CF45F198}"/>
    <cellStyle name="Total 13 3 3" xfId="20832" xr:uid="{69753053-0564-471F-9D38-A7FCBE0B7D2E}"/>
    <cellStyle name="Total 13 3 3 2" xfId="20833" xr:uid="{805933A9-8216-4579-A168-682EE9A6352D}"/>
    <cellStyle name="Total 13 3 4" xfId="20834" xr:uid="{53F4DAA5-B7FC-412F-A55F-C47DD6C070F7}"/>
    <cellStyle name="Total 13 4" xfId="20835" xr:uid="{88DC2FA7-FEAD-43D2-A324-6439CCF198BE}"/>
    <cellStyle name="Total 13 4 2" xfId="20836" xr:uid="{E57295F1-677D-4A25-9191-FC37EDC5F715}"/>
    <cellStyle name="Total 13 4 2 2" xfId="20837" xr:uid="{CEF0EE9D-B955-43CE-96F1-2A825F8AFB8F}"/>
    <cellStyle name="Total 13 4 3" xfId="20838" xr:uid="{905F6CC3-6B68-4978-94A4-1BB7DBEFBF6E}"/>
    <cellStyle name="Total 13 4 3 2" xfId="20839" xr:uid="{8B50B51C-9063-4913-8694-1726E73E830F}"/>
    <cellStyle name="Total 13 4 4" xfId="20840" xr:uid="{F19517FB-6C64-40F9-AFB7-847E8C6616E0}"/>
    <cellStyle name="Total 13 5" xfId="20841" xr:uid="{A21ADD8F-58A0-4EEE-8013-80FD317359D8}"/>
    <cellStyle name="Total 13 5 2" xfId="20842" xr:uid="{223FE232-4C20-461D-B34C-BE4B161DD4DF}"/>
    <cellStyle name="Total 13 5 2 2" xfId="20843" xr:uid="{7EAF815F-CEAF-48B4-9384-EB206FBB7160}"/>
    <cellStyle name="Total 13 5 3" xfId="20844" xr:uid="{1B5DB2AA-36F4-4E69-9217-39FE2866AB81}"/>
    <cellStyle name="Total 13 5 3 2" xfId="20845" xr:uid="{6A228453-D4DC-4E33-898A-4AB49755EAD2}"/>
    <cellStyle name="Total 13 5 4" xfId="20846" xr:uid="{8BF13CAF-5509-4A87-8849-C4DADAE9110F}"/>
    <cellStyle name="Total 13 5 4 2" xfId="20847" xr:uid="{1F28809B-0F70-425F-BDFA-D02581038C1A}"/>
    <cellStyle name="Total 13 5 5" xfId="20848" xr:uid="{D606E8AE-9C9F-4F77-8136-5FC3FEED2349}"/>
    <cellStyle name="Total 13 6" xfId="20849" xr:uid="{41E40EB2-9C94-4073-8F5E-9F70B6CBF754}"/>
    <cellStyle name="Total 13 6 2" xfId="20850" xr:uid="{E2C5E6DC-9705-4428-B9E6-770B58822BEE}"/>
    <cellStyle name="Total 13 6 2 2" xfId="20851" xr:uid="{260CFBEF-6640-48B0-B449-6C3259D9BDC8}"/>
    <cellStyle name="Total 13 6 3" xfId="20852" xr:uid="{3B93D571-EFF0-4945-9072-35D3167CB2E5}"/>
    <cellStyle name="Total 13 6 3 2" xfId="20853" xr:uid="{78D4DF48-585B-4901-AC4E-21702CC05BC4}"/>
    <cellStyle name="Total 13 6 4" xfId="20854" xr:uid="{6665A51A-9CA1-47B4-8807-E14C953A1D5A}"/>
    <cellStyle name="Total 13 7" xfId="20855" xr:uid="{EFB61E51-E119-4F5A-944B-DC62698353D9}"/>
    <cellStyle name="Total 13 7 2" xfId="20856" xr:uid="{7B211B69-EEAE-458A-8D93-72746A98E9A7}"/>
    <cellStyle name="Total 13 8" xfId="20857" xr:uid="{5D1E26CE-1620-4262-8214-EBA142879389}"/>
    <cellStyle name="Total 13 8 2" xfId="20858" xr:uid="{8AF1EA91-3EDF-4A1E-8AFC-B74A5322B2FA}"/>
    <cellStyle name="Total 13 9" xfId="20859" xr:uid="{B2417BA8-7CE5-4B94-9AE6-A92E0FE3E37F}"/>
    <cellStyle name="Total 13 9 2" xfId="20860" xr:uid="{23C367C5-F858-48B0-B2D4-32D2E8D83E02}"/>
    <cellStyle name="Total 14" xfId="1583" xr:uid="{00000000-0005-0000-0000-000033060000}"/>
    <cellStyle name="Total 14 10" xfId="20862" xr:uid="{292A72EF-C949-4F97-BD62-F70B72E1B294}"/>
    <cellStyle name="Total 14 11" xfId="20863" xr:uid="{244F6A44-FC2B-4347-9A38-C50B7688A312}"/>
    <cellStyle name="Total 14 12" xfId="20861" xr:uid="{0578DB9A-EC9E-4B46-B6EF-712CF5A7D9F7}"/>
    <cellStyle name="Total 14 13" xfId="25566" xr:uid="{340BDB66-68AB-40BE-97B4-5D42EFB1071C}"/>
    <cellStyle name="Total 14 14" xfId="6253" xr:uid="{01D9C6B5-A872-4805-9D30-84505DCCE7F8}"/>
    <cellStyle name="Total 14 2" xfId="20864" xr:uid="{FCA0895F-5F3F-423E-9E9E-4EE08247C398}"/>
    <cellStyle name="Total 14 2 2" xfId="20865" xr:uid="{649F5370-E14D-4C1F-AF80-641AA5F416B7}"/>
    <cellStyle name="Total 14 2 2 2" xfId="20866" xr:uid="{6715A426-9C4C-421B-8526-8D4C8FA1BB4A}"/>
    <cellStyle name="Total 14 2 3" xfId="20867" xr:uid="{CA909E42-21F9-44BA-AA48-B773DB18202A}"/>
    <cellStyle name="Total 14 2 3 2" xfId="20868" xr:uid="{68BC8718-5E30-4A50-9050-19CF0045EC06}"/>
    <cellStyle name="Total 14 2 4" xfId="20869" xr:uid="{78EB7E1D-1583-4ADB-8FA2-F71C9784D93D}"/>
    <cellStyle name="Total 14 2 5" xfId="20870" xr:uid="{514DFC23-2B8A-4730-96A6-1500DC723E2E}"/>
    <cellStyle name="Total 14 3" xfId="20871" xr:uid="{E92BA71F-257B-413F-A073-30AA654D8DE7}"/>
    <cellStyle name="Total 14 3 2" xfId="20872" xr:uid="{995A18F2-1C0A-4A0E-B985-F4667BAA952F}"/>
    <cellStyle name="Total 14 3 2 2" xfId="20873" xr:uid="{9712E94A-7310-4E98-81B5-ED01C5239660}"/>
    <cellStyle name="Total 14 3 3" xfId="20874" xr:uid="{326B0A02-EA76-4E09-B2DF-94FF1F22325F}"/>
    <cellStyle name="Total 14 3 3 2" xfId="20875" xr:uid="{833A0AA1-C3BF-45F5-9929-6614E2C7B368}"/>
    <cellStyle name="Total 14 3 4" xfId="20876" xr:uid="{8E7BA4F3-B478-4606-B8A1-09636ABEDF1C}"/>
    <cellStyle name="Total 14 4" xfId="20877" xr:uid="{B3FE443A-E89D-44A5-A184-58A594F00C4D}"/>
    <cellStyle name="Total 14 4 2" xfId="20878" xr:uid="{734DA385-0C9A-4134-AF8C-2BE5F180B5DE}"/>
    <cellStyle name="Total 14 4 2 2" xfId="20879" xr:uid="{DEBF5065-4851-4A35-A226-9FEB7F8AE973}"/>
    <cellStyle name="Total 14 4 3" xfId="20880" xr:uid="{B1833BBB-C206-45C2-BCDB-7DE36FF2E96D}"/>
    <cellStyle name="Total 14 4 3 2" xfId="20881" xr:uid="{5BABB48F-D83F-4DCC-B89A-52EC18A0AFF2}"/>
    <cellStyle name="Total 14 4 4" xfId="20882" xr:uid="{E83C3B27-5B01-4462-B536-59BB360E23B7}"/>
    <cellStyle name="Total 14 5" xfId="20883" xr:uid="{79649A66-B2BF-4F67-BF25-44A85F231E36}"/>
    <cellStyle name="Total 14 5 2" xfId="20884" xr:uid="{47BEE736-CA60-4073-A3C9-40E8D9F03E36}"/>
    <cellStyle name="Total 14 5 2 2" xfId="20885" xr:uid="{9FC2452D-11CA-43C7-950F-A035B0D51537}"/>
    <cellStyle name="Total 14 5 3" xfId="20886" xr:uid="{0C6926F9-404C-4ADF-B5B7-4C37A4A9693D}"/>
    <cellStyle name="Total 14 5 3 2" xfId="20887" xr:uid="{3FC70002-353A-47AF-8F11-87EA4612A844}"/>
    <cellStyle name="Total 14 5 4" xfId="20888" xr:uid="{4791F041-2D29-44D6-BF53-216D6A2E2DCD}"/>
    <cellStyle name="Total 14 5 4 2" xfId="20889" xr:uid="{68C99796-3F18-4CA3-A50F-BA5A20E1304E}"/>
    <cellStyle name="Total 14 5 5" xfId="20890" xr:uid="{825A7478-F906-42B8-AD0C-3F24DF020AE5}"/>
    <cellStyle name="Total 14 6" xfId="20891" xr:uid="{A355BB80-9551-4F61-A54C-4F12015920A8}"/>
    <cellStyle name="Total 14 6 2" xfId="20892" xr:uid="{53E0804F-EE1C-4B17-BD21-1B249E3C1632}"/>
    <cellStyle name="Total 14 6 2 2" xfId="20893" xr:uid="{4322CAC8-C5CE-46F8-B1F7-477C18B2E8DE}"/>
    <cellStyle name="Total 14 6 3" xfId="20894" xr:uid="{A6CA4FAD-064A-4476-9A32-DD74A423646A}"/>
    <cellStyle name="Total 14 6 3 2" xfId="20895" xr:uid="{2ED66987-846B-45D0-BAF1-6AF24906D18D}"/>
    <cellStyle name="Total 14 6 4" xfId="20896" xr:uid="{BDA3E1E9-2728-40B0-91DB-981242F68A97}"/>
    <cellStyle name="Total 14 7" xfId="20897" xr:uid="{9D93A853-503C-4F5E-BA10-D938D95A46B0}"/>
    <cellStyle name="Total 14 7 2" xfId="20898" xr:uid="{D48E1F77-8B0E-43C6-94F6-4E511FD2CCB3}"/>
    <cellStyle name="Total 14 8" xfId="20899" xr:uid="{9D17E7D5-C4EC-4C50-9F1A-C45B814753D8}"/>
    <cellStyle name="Total 14 8 2" xfId="20900" xr:uid="{FB7D8D3E-5A13-47CC-AF73-CFE60F791186}"/>
    <cellStyle name="Total 14 9" xfId="20901" xr:uid="{6550CD1A-2522-41DC-95A7-DCAA351CA3F6}"/>
    <cellStyle name="Total 14 9 2" xfId="20902" xr:uid="{63320F0C-1A4C-419D-83E7-2D51C5060E1D}"/>
    <cellStyle name="Total 15" xfId="1584" xr:uid="{00000000-0005-0000-0000-000034060000}"/>
    <cellStyle name="Total 15 10" xfId="20904" xr:uid="{FE798CE7-7548-4D9B-8A7A-F08BAEA9C047}"/>
    <cellStyle name="Total 15 11" xfId="20905" xr:uid="{74E90711-C3A0-4828-9F18-17FE3AC617BD}"/>
    <cellStyle name="Total 15 12" xfId="20903" xr:uid="{12EB1682-1781-45C5-9881-3F242F7EB532}"/>
    <cellStyle name="Total 15 13" xfId="25567" xr:uid="{B4EED40F-DA29-49C0-9894-3B96EE186969}"/>
    <cellStyle name="Total 15 14" xfId="6254" xr:uid="{E4259B9D-1CE0-409C-B51F-2A4B78AAFD03}"/>
    <cellStyle name="Total 15 2" xfId="20906" xr:uid="{65DBC274-00D5-40BA-94A9-E767204F74B4}"/>
    <cellStyle name="Total 15 2 2" xfId="20907" xr:uid="{26E18048-1113-4305-AC1C-F39AAEBCFE22}"/>
    <cellStyle name="Total 15 2 2 2" xfId="20908" xr:uid="{57FF6A3E-3DBA-40A1-BD27-5FCDDAE85E36}"/>
    <cellStyle name="Total 15 2 3" xfId="20909" xr:uid="{011DB1CE-B5BF-4740-B599-F98079AEEB63}"/>
    <cellStyle name="Total 15 2 3 2" xfId="20910" xr:uid="{90A6E829-4B05-44ED-85C1-07CE4D1AB256}"/>
    <cellStyle name="Total 15 2 4" xfId="20911" xr:uid="{E93FF727-177A-4C89-932E-F78F6169D17A}"/>
    <cellStyle name="Total 15 2 5" xfId="20912" xr:uid="{C62351AC-34D9-4341-90B0-F29C9AC5006D}"/>
    <cellStyle name="Total 15 3" xfId="20913" xr:uid="{60EBCE35-5392-4F4B-A54E-5D6746CD8E7D}"/>
    <cellStyle name="Total 15 3 2" xfId="20914" xr:uid="{B2384965-15A8-467C-8A7E-CE155DB8A6CB}"/>
    <cellStyle name="Total 15 3 2 2" xfId="20915" xr:uid="{5E3A35AF-0297-42FA-A5D6-883577C620B5}"/>
    <cellStyle name="Total 15 3 3" xfId="20916" xr:uid="{4C2CF1AF-B2A6-4EA6-A7D1-37500E3B8DEF}"/>
    <cellStyle name="Total 15 3 3 2" xfId="20917" xr:uid="{ED45F4B2-DF2D-4EF9-A669-C2E7BD9E4FBA}"/>
    <cellStyle name="Total 15 3 4" xfId="20918" xr:uid="{FBA1652D-4266-49A0-AB89-462217537E2B}"/>
    <cellStyle name="Total 15 4" xfId="20919" xr:uid="{D6C49768-D267-445E-949C-4134F1D85EFF}"/>
    <cellStyle name="Total 15 4 2" xfId="20920" xr:uid="{12784453-5486-4E98-9BB1-7724FEDB6C5C}"/>
    <cellStyle name="Total 15 4 2 2" xfId="20921" xr:uid="{4382DE49-3EDF-455D-B785-725D7FA809FF}"/>
    <cellStyle name="Total 15 4 3" xfId="20922" xr:uid="{8934E733-73CA-4C82-8AA6-DCB2798506F7}"/>
    <cellStyle name="Total 15 4 3 2" xfId="20923" xr:uid="{E0EDBD19-909C-480C-B0C0-1B4C825A4A90}"/>
    <cellStyle name="Total 15 4 4" xfId="20924" xr:uid="{BB2E9A9B-A8D7-4377-B054-251BAE83930A}"/>
    <cellStyle name="Total 15 5" xfId="20925" xr:uid="{703FA355-5753-434A-A0BE-C6D1C209E664}"/>
    <cellStyle name="Total 15 5 2" xfId="20926" xr:uid="{80CE539D-331C-49EA-8D99-1B9A1104CB7B}"/>
    <cellStyle name="Total 15 5 2 2" xfId="20927" xr:uid="{3B2D061C-41CA-4107-8CE6-3BF371F9873B}"/>
    <cellStyle name="Total 15 5 3" xfId="20928" xr:uid="{37B6DD62-BDB0-4F71-A79E-A7B2F9CCE161}"/>
    <cellStyle name="Total 15 5 3 2" xfId="20929" xr:uid="{E2DF9E5E-8692-4E98-BDAC-40C8CB1F078C}"/>
    <cellStyle name="Total 15 5 4" xfId="20930" xr:uid="{E33D3106-7D59-4B05-B31C-BBAEA0B23C0B}"/>
    <cellStyle name="Total 15 5 4 2" xfId="20931" xr:uid="{C1320034-9457-4FE4-A02C-347DCF3697E5}"/>
    <cellStyle name="Total 15 5 5" xfId="20932" xr:uid="{9BC63991-471B-4A00-A3E1-E07DA7C70150}"/>
    <cellStyle name="Total 15 6" xfId="20933" xr:uid="{0F8223F3-A028-4CBE-B736-6D48E7C4CCFF}"/>
    <cellStyle name="Total 15 6 2" xfId="20934" xr:uid="{915756DC-EA1C-41B0-9497-D96597D2D38B}"/>
    <cellStyle name="Total 15 6 2 2" xfId="20935" xr:uid="{C4C2262E-F009-4041-B868-26D87AACDD5D}"/>
    <cellStyle name="Total 15 6 3" xfId="20936" xr:uid="{731BB602-1A71-4D87-8754-1FF71D1F556D}"/>
    <cellStyle name="Total 15 6 3 2" xfId="20937" xr:uid="{0C7E18B7-E07A-4FF5-A751-3DA8D0EAB78C}"/>
    <cellStyle name="Total 15 6 4" xfId="20938" xr:uid="{0DB2B654-89C2-40DE-B664-B15BBD8C430F}"/>
    <cellStyle name="Total 15 7" xfId="20939" xr:uid="{A35277F5-647E-4CBC-A4C2-D1C527B035EB}"/>
    <cellStyle name="Total 15 7 2" xfId="20940" xr:uid="{09DD47B6-F399-41AF-A0D5-72936E43B20F}"/>
    <cellStyle name="Total 15 8" xfId="20941" xr:uid="{038D9120-2AB4-4B9E-A876-58A9D89B2BD5}"/>
    <cellStyle name="Total 15 8 2" xfId="20942" xr:uid="{520D65D5-CA4D-4301-B24F-D7A7F5B7A6D8}"/>
    <cellStyle name="Total 15 9" xfId="20943" xr:uid="{0E6F4C94-C507-4AD7-B29E-1B227E8236BE}"/>
    <cellStyle name="Total 15 9 2" xfId="20944" xr:uid="{064696ED-6295-4CA9-B463-88D901AB952E}"/>
    <cellStyle name="Total 16" xfId="1585" xr:uid="{00000000-0005-0000-0000-000035060000}"/>
    <cellStyle name="Total 16 10" xfId="20946" xr:uid="{19145B00-0008-437D-BC62-998DFC6CB15C}"/>
    <cellStyle name="Total 16 11" xfId="20947" xr:uid="{23558FF9-DF64-42D2-AD09-270B062C6659}"/>
    <cellStyle name="Total 16 12" xfId="20945" xr:uid="{A39E546A-CB13-4A20-9383-CF1C5A2495E5}"/>
    <cellStyle name="Total 16 13" xfId="25568" xr:uid="{D4C9977A-72CC-4C61-AC6A-3F7496449116}"/>
    <cellStyle name="Total 16 14" xfId="6255" xr:uid="{559D3BB8-C1B4-421A-810D-80A832F02147}"/>
    <cellStyle name="Total 16 2" xfId="20948" xr:uid="{8BCFDBE1-140F-4A3F-AD27-D7D5F566CBFC}"/>
    <cellStyle name="Total 16 2 2" xfId="20949" xr:uid="{A9ECF82C-775E-42FB-B612-C05753E8839B}"/>
    <cellStyle name="Total 16 2 2 2" xfId="20950" xr:uid="{BB9DB089-0D00-4720-86F6-5B14F8F7FBB4}"/>
    <cellStyle name="Total 16 2 3" xfId="20951" xr:uid="{C4FC303A-F56C-46D2-AF76-54F6999297A0}"/>
    <cellStyle name="Total 16 2 3 2" xfId="20952" xr:uid="{CC378B06-6E0D-4461-8068-A1AB856D7980}"/>
    <cellStyle name="Total 16 2 4" xfId="20953" xr:uid="{EC024083-8845-41E7-B381-20EBA78EEBA9}"/>
    <cellStyle name="Total 16 2 5" xfId="20954" xr:uid="{AADB6880-94A1-46C1-8AE9-7E4971756F12}"/>
    <cellStyle name="Total 16 3" xfId="20955" xr:uid="{88A1AF4F-A7F1-4B6D-8888-AD6983B224C1}"/>
    <cellStyle name="Total 16 3 2" xfId="20956" xr:uid="{9CDF019B-0E99-40E8-B094-CC0AD024C87B}"/>
    <cellStyle name="Total 16 3 2 2" xfId="20957" xr:uid="{1F92E893-4CE7-475C-BE42-B44DA5E0A998}"/>
    <cellStyle name="Total 16 3 3" xfId="20958" xr:uid="{363B430C-AEC5-434D-8E8F-1E1F8A2AD9FE}"/>
    <cellStyle name="Total 16 3 3 2" xfId="20959" xr:uid="{86677EB1-B05B-4700-817E-69FDA6F98E35}"/>
    <cellStyle name="Total 16 3 4" xfId="20960" xr:uid="{34FF814C-EBDC-4000-9840-128FFF183D98}"/>
    <cellStyle name="Total 16 4" xfId="20961" xr:uid="{3ED49439-1B1A-46E1-A1C2-6C3F4F845AC4}"/>
    <cellStyle name="Total 16 4 2" xfId="20962" xr:uid="{E39A372E-2D0E-41D6-8880-1B2130D15E7F}"/>
    <cellStyle name="Total 16 4 2 2" xfId="20963" xr:uid="{D81DF223-8EEF-4F07-AA73-4FF7574EEFA9}"/>
    <cellStyle name="Total 16 4 3" xfId="20964" xr:uid="{1A002BD5-C788-4D2E-B048-53F6D553957D}"/>
    <cellStyle name="Total 16 4 3 2" xfId="20965" xr:uid="{AE546C50-F689-4FC7-B3C6-2E729FFE2654}"/>
    <cellStyle name="Total 16 4 4" xfId="20966" xr:uid="{726DB4D8-0AC8-4998-A5E9-615439ACC5EF}"/>
    <cellStyle name="Total 16 5" xfId="20967" xr:uid="{1CC7D397-F932-44C8-B103-7D85699B4D3B}"/>
    <cellStyle name="Total 16 5 2" xfId="20968" xr:uid="{CBCE100E-492D-433F-8E65-0CD3F18DBD14}"/>
    <cellStyle name="Total 16 5 2 2" xfId="20969" xr:uid="{73645ADD-6B97-410E-A315-5EA9BF6534C9}"/>
    <cellStyle name="Total 16 5 3" xfId="20970" xr:uid="{9AB6EE37-AB20-46AA-894C-18E627F5D534}"/>
    <cellStyle name="Total 16 5 3 2" xfId="20971" xr:uid="{9B441280-96C0-451A-BE2A-44866FF4DCE4}"/>
    <cellStyle name="Total 16 5 4" xfId="20972" xr:uid="{7069CA18-D3BC-46E3-A36D-F51966C46B9F}"/>
    <cellStyle name="Total 16 5 4 2" xfId="20973" xr:uid="{54B98E07-AB02-446A-B03F-3BF7552758D6}"/>
    <cellStyle name="Total 16 5 5" xfId="20974" xr:uid="{8DC89883-3689-4F4C-A521-F6286AB2644C}"/>
    <cellStyle name="Total 16 6" xfId="20975" xr:uid="{F940DA36-0A9A-4C84-9F9D-DA04C98FA5CF}"/>
    <cellStyle name="Total 16 6 2" xfId="20976" xr:uid="{409257A5-183B-42A7-A974-896D6B94CA5A}"/>
    <cellStyle name="Total 16 6 2 2" xfId="20977" xr:uid="{585A5404-D3B1-4841-8583-BC621D45041D}"/>
    <cellStyle name="Total 16 6 3" xfId="20978" xr:uid="{BD395F0D-4606-4B96-9975-416D9138A598}"/>
    <cellStyle name="Total 16 6 3 2" xfId="20979" xr:uid="{83513147-EB60-42F6-BA0C-32F8B23E4C1F}"/>
    <cellStyle name="Total 16 6 4" xfId="20980" xr:uid="{790C42DF-1DA0-477C-9607-98B3607146E8}"/>
    <cellStyle name="Total 16 7" xfId="20981" xr:uid="{92AB5509-AF17-4F11-A75C-E62EEBC19081}"/>
    <cellStyle name="Total 16 7 2" xfId="20982" xr:uid="{FB78EE75-84F1-4AD2-A895-A3A59BCFB651}"/>
    <cellStyle name="Total 16 8" xfId="20983" xr:uid="{C4DD8343-01EA-43D0-9336-7F9BA6F24070}"/>
    <cellStyle name="Total 16 8 2" xfId="20984" xr:uid="{57A13A7F-0C0A-430A-8862-9975C70541C4}"/>
    <cellStyle name="Total 16 9" xfId="20985" xr:uid="{B94F5718-4ADC-4926-9F83-5F02BDA5FCCB}"/>
    <cellStyle name="Total 16 9 2" xfId="20986" xr:uid="{D6FC2A81-07DF-4137-9D71-7036F418CCB1}"/>
    <cellStyle name="Total 17" xfId="1586" xr:uid="{00000000-0005-0000-0000-000036060000}"/>
    <cellStyle name="Total 17 10" xfId="20988" xr:uid="{FC9CA35B-772C-4408-8176-7191DBC18FB2}"/>
    <cellStyle name="Total 17 11" xfId="20989" xr:uid="{18B7F96D-BB3A-490D-B4E2-A43E0286A80A}"/>
    <cellStyle name="Total 17 12" xfId="20987" xr:uid="{5D948291-95CE-4596-9023-A79A8B02330D}"/>
    <cellStyle name="Total 17 13" xfId="25569" xr:uid="{4BB98A44-FC6F-4DAE-BE59-521778A2F24D}"/>
    <cellStyle name="Total 17 14" xfId="6256" xr:uid="{3D04EEF0-BCD9-467A-8CEB-42C7DA9D4C1B}"/>
    <cellStyle name="Total 17 2" xfId="20990" xr:uid="{23E2D58A-2F14-4B72-9510-1F542C0DDD06}"/>
    <cellStyle name="Total 17 2 2" xfId="20991" xr:uid="{8A941FD2-BF9C-474F-98E4-676EAF6FB779}"/>
    <cellStyle name="Total 17 2 2 2" xfId="20992" xr:uid="{6FE886ED-9588-400E-9E1C-472875CF5A98}"/>
    <cellStyle name="Total 17 2 3" xfId="20993" xr:uid="{8CC05386-1CE2-40BE-85D5-CD4BE2404FA3}"/>
    <cellStyle name="Total 17 2 3 2" xfId="20994" xr:uid="{96800930-E157-4AFA-A2A1-F6AFB6580ACF}"/>
    <cellStyle name="Total 17 2 4" xfId="20995" xr:uid="{A1AE35D2-90BF-4E36-BBBB-40ECACA17C9C}"/>
    <cellStyle name="Total 17 2 5" xfId="20996" xr:uid="{55C31B05-CC91-4DCC-9DF4-8880C60F40B1}"/>
    <cellStyle name="Total 17 3" xfId="20997" xr:uid="{AA2DC729-B880-40BE-AF75-41B3E718EC15}"/>
    <cellStyle name="Total 17 3 2" xfId="20998" xr:uid="{E340E595-DF18-44AD-B386-315D28A9DFFC}"/>
    <cellStyle name="Total 17 3 2 2" xfId="20999" xr:uid="{9B741037-0BF8-49D4-9806-5AAA438DF831}"/>
    <cellStyle name="Total 17 3 3" xfId="21000" xr:uid="{93810B5E-BF54-4C5C-BB14-32815BAFE38B}"/>
    <cellStyle name="Total 17 3 3 2" xfId="21001" xr:uid="{A60E83B2-2FA4-4124-BEB9-2D6AD8F5893E}"/>
    <cellStyle name="Total 17 3 4" xfId="21002" xr:uid="{8498B794-9A77-4E9E-9716-17D5F782FE35}"/>
    <cellStyle name="Total 17 4" xfId="21003" xr:uid="{AE280A08-B91E-4B81-AA66-909315B0BD7E}"/>
    <cellStyle name="Total 17 4 2" xfId="21004" xr:uid="{3716849D-373A-4727-BBDA-8F080A570988}"/>
    <cellStyle name="Total 17 4 2 2" xfId="21005" xr:uid="{40FDFB36-5EB1-4E15-8E2D-35C8D7F80BEE}"/>
    <cellStyle name="Total 17 4 3" xfId="21006" xr:uid="{DB36C4AC-FB6A-47D3-9003-4C4960684BED}"/>
    <cellStyle name="Total 17 4 3 2" xfId="21007" xr:uid="{1DF44D10-D6D9-42B6-9AFF-FA2160FF09BB}"/>
    <cellStyle name="Total 17 4 4" xfId="21008" xr:uid="{C438A54D-7EA1-455E-9802-CFA01E67AF69}"/>
    <cellStyle name="Total 17 5" xfId="21009" xr:uid="{A2CDF57B-EB75-4013-AC80-3141A7D95F5A}"/>
    <cellStyle name="Total 17 5 2" xfId="21010" xr:uid="{0B9D57D1-F03D-438C-BCF3-946F9F8C9901}"/>
    <cellStyle name="Total 17 5 2 2" xfId="21011" xr:uid="{7A549673-76FC-4CFA-A2E5-EB2C4A374EC5}"/>
    <cellStyle name="Total 17 5 3" xfId="21012" xr:uid="{9DC82BE1-028F-44FD-8EDC-9B70D1DF748E}"/>
    <cellStyle name="Total 17 5 3 2" xfId="21013" xr:uid="{8A2DBA34-384F-4D03-A172-D3616DDB692B}"/>
    <cellStyle name="Total 17 5 4" xfId="21014" xr:uid="{612D1D05-3C70-468A-B3AD-5C348D61FAC0}"/>
    <cellStyle name="Total 17 5 4 2" xfId="21015" xr:uid="{C7611FE1-5478-45EF-8FC8-CE616298F562}"/>
    <cellStyle name="Total 17 5 5" xfId="21016" xr:uid="{DBE850B6-C26A-484F-BF4C-7087497E1862}"/>
    <cellStyle name="Total 17 6" xfId="21017" xr:uid="{DBCA26AB-9CF5-4902-835B-EDB3CA36D524}"/>
    <cellStyle name="Total 17 6 2" xfId="21018" xr:uid="{B6EF02AA-5FBF-46F3-A729-98F2A8F3DF82}"/>
    <cellStyle name="Total 17 6 2 2" xfId="21019" xr:uid="{7095F163-045E-4C7F-88C8-ED6AD035C86A}"/>
    <cellStyle name="Total 17 6 3" xfId="21020" xr:uid="{D25D3AD6-0488-44D6-B02C-B9AB1D019012}"/>
    <cellStyle name="Total 17 6 3 2" xfId="21021" xr:uid="{820ACACC-A02A-4206-8EEB-A78576E4F119}"/>
    <cellStyle name="Total 17 6 4" xfId="21022" xr:uid="{21B08201-F6C0-4127-90A4-942AB029769C}"/>
    <cellStyle name="Total 17 7" xfId="21023" xr:uid="{7417CDFB-E0C4-4DA5-AE6F-1CEF557FD425}"/>
    <cellStyle name="Total 17 7 2" xfId="21024" xr:uid="{EC65F2C0-5C30-44EB-85DD-24DBEA5D481A}"/>
    <cellStyle name="Total 17 8" xfId="21025" xr:uid="{CA59DE01-2D22-468B-A5AA-B6D0D248AAA8}"/>
    <cellStyle name="Total 17 8 2" xfId="21026" xr:uid="{D12FE1F3-6825-4DE2-BCF1-8DCEC3891237}"/>
    <cellStyle name="Total 17 9" xfId="21027" xr:uid="{EFFC866D-705F-419A-AFFA-7E8F4B3D7A24}"/>
    <cellStyle name="Total 17 9 2" xfId="21028" xr:uid="{376D27C2-4FBE-41E4-BCB6-8403048175A3}"/>
    <cellStyle name="Total 18" xfId="1587" xr:uid="{00000000-0005-0000-0000-000037060000}"/>
    <cellStyle name="Total 18 10" xfId="21030" xr:uid="{8CB3FD83-BD58-4182-870D-EB9432F1620F}"/>
    <cellStyle name="Total 18 11" xfId="21031" xr:uid="{347CA7E4-28F1-42B8-8902-C35FC79C3095}"/>
    <cellStyle name="Total 18 12" xfId="21029" xr:uid="{29405879-4DA5-42CD-84B6-DA2F30BDD4C9}"/>
    <cellStyle name="Total 18 13" xfId="25570" xr:uid="{A646FE67-EC05-466B-B789-1A573372326B}"/>
    <cellStyle name="Total 18 14" xfId="6257" xr:uid="{07E7DA84-C260-4D21-A1E8-AF0FBD146119}"/>
    <cellStyle name="Total 18 2" xfId="21032" xr:uid="{1D3E5642-BC0F-4E9D-8432-434724F63666}"/>
    <cellStyle name="Total 18 2 2" xfId="21033" xr:uid="{44856354-CBE8-4971-BFB0-A8DE4D083272}"/>
    <cellStyle name="Total 18 2 2 2" xfId="21034" xr:uid="{FFABA99D-C331-435A-BB6B-1469EBF06BA3}"/>
    <cellStyle name="Total 18 2 3" xfId="21035" xr:uid="{19DFCFF8-CED6-41A1-ADE6-540326FE0B60}"/>
    <cellStyle name="Total 18 2 3 2" xfId="21036" xr:uid="{1CD2CD1B-7C81-4DDC-B7B6-96EA71E49D8C}"/>
    <cellStyle name="Total 18 2 4" xfId="21037" xr:uid="{734497E8-2EE0-4141-83F5-7A79CA0F0060}"/>
    <cellStyle name="Total 18 2 5" xfId="21038" xr:uid="{B742275D-101A-4324-AFF3-C071E258B929}"/>
    <cellStyle name="Total 18 3" xfId="21039" xr:uid="{364B2D51-A8E3-4C4C-9730-8F7B8ABEDF0F}"/>
    <cellStyle name="Total 18 3 2" xfId="21040" xr:uid="{D9CEF8B8-1A1D-49F6-9E6C-1308EBB39598}"/>
    <cellStyle name="Total 18 3 2 2" xfId="21041" xr:uid="{0BD439E1-1871-411E-B8B5-15DA68A9AD1B}"/>
    <cellStyle name="Total 18 3 3" xfId="21042" xr:uid="{9F7B17BC-AE27-4903-B4AC-67CCFA3263A7}"/>
    <cellStyle name="Total 18 3 3 2" xfId="21043" xr:uid="{CA0A8373-8E57-431B-9425-0F349BC76395}"/>
    <cellStyle name="Total 18 3 4" xfId="21044" xr:uid="{3624921A-C7CB-4B4F-A879-D0429C51F852}"/>
    <cellStyle name="Total 18 4" xfId="21045" xr:uid="{F7CE64BE-0631-4016-B06F-7043D6593CAA}"/>
    <cellStyle name="Total 18 4 2" xfId="21046" xr:uid="{0E0FE4E3-7934-4C1B-B815-EC881ADC9157}"/>
    <cellStyle name="Total 18 4 2 2" xfId="21047" xr:uid="{5502E833-8E7F-4BE3-9202-DB51726F79D7}"/>
    <cellStyle name="Total 18 4 3" xfId="21048" xr:uid="{E35A4D4D-D22F-4B72-936D-87403BEEB996}"/>
    <cellStyle name="Total 18 4 3 2" xfId="21049" xr:uid="{111F3824-1B51-4939-A946-EDEBB837FDCC}"/>
    <cellStyle name="Total 18 4 4" xfId="21050" xr:uid="{6B1CA085-641C-49FA-BA61-5457693986AA}"/>
    <cellStyle name="Total 18 5" xfId="21051" xr:uid="{A3570C2E-2DE5-4930-89A1-A0AEEDF3AB0B}"/>
    <cellStyle name="Total 18 5 2" xfId="21052" xr:uid="{1E586752-4CBF-4853-B0F4-DFF9E7297E32}"/>
    <cellStyle name="Total 18 5 2 2" xfId="21053" xr:uid="{4ACCD208-F661-4E8F-B696-683BEC8C46CF}"/>
    <cellStyle name="Total 18 5 3" xfId="21054" xr:uid="{E10B3ECA-FB41-44DA-80D6-BDCFE85D9DE3}"/>
    <cellStyle name="Total 18 5 3 2" xfId="21055" xr:uid="{59B25F1B-FBAA-4512-8D18-A54A3AC244E7}"/>
    <cellStyle name="Total 18 5 4" xfId="21056" xr:uid="{08696D94-A2A3-4C6F-9F47-7F1796C20D7F}"/>
    <cellStyle name="Total 18 5 4 2" xfId="21057" xr:uid="{D725219F-AE10-4573-A330-45BD2C47AF88}"/>
    <cellStyle name="Total 18 5 5" xfId="21058" xr:uid="{9F6BC571-7DC4-4159-8383-EA218FEA88FB}"/>
    <cellStyle name="Total 18 6" xfId="21059" xr:uid="{6D1E37FF-7EE0-4D79-85E7-C8C4DD1E40F4}"/>
    <cellStyle name="Total 18 6 2" xfId="21060" xr:uid="{16C5D92C-E71E-45EF-917B-0E344BF99D81}"/>
    <cellStyle name="Total 18 6 2 2" xfId="21061" xr:uid="{F8692CD2-EBFA-47CD-AA4F-EB9D7529D9DA}"/>
    <cellStyle name="Total 18 6 3" xfId="21062" xr:uid="{37B3688D-F5E0-4F9E-B6BD-B6952D9942DB}"/>
    <cellStyle name="Total 18 6 3 2" xfId="21063" xr:uid="{045F820F-AA3B-4272-B9A9-ED7EBA667F4B}"/>
    <cellStyle name="Total 18 6 4" xfId="21064" xr:uid="{6F237C5B-5F25-4F96-BFD3-4961E8BAC49A}"/>
    <cellStyle name="Total 18 7" xfId="21065" xr:uid="{96A69679-C90C-4AA5-ADB0-A5D97338E80C}"/>
    <cellStyle name="Total 18 7 2" xfId="21066" xr:uid="{E7BC5AFE-C63F-4314-9D1C-F3659371A7D7}"/>
    <cellStyle name="Total 18 8" xfId="21067" xr:uid="{C5AEE367-F96D-4A66-A006-D257FCCABD6A}"/>
    <cellStyle name="Total 18 8 2" xfId="21068" xr:uid="{30095AE3-8ED3-4572-9628-BCEA36142E37}"/>
    <cellStyle name="Total 18 9" xfId="21069" xr:uid="{D6531C26-823B-4C50-85D9-A309954CE3B2}"/>
    <cellStyle name="Total 18 9 2" xfId="21070" xr:uid="{D1E141B8-4514-4BC8-9755-FE63D87E37A3}"/>
    <cellStyle name="Total 19" xfId="1588" xr:uid="{00000000-0005-0000-0000-000038060000}"/>
    <cellStyle name="Total 19 10" xfId="21072" xr:uid="{EBCB31E6-505B-4C8B-8522-A06937236C7E}"/>
    <cellStyle name="Total 19 11" xfId="21073" xr:uid="{CA993392-53FA-4D93-85EE-886D84D8BB25}"/>
    <cellStyle name="Total 19 12" xfId="21071" xr:uid="{A8C7E5AE-8697-40D6-8CFD-80C70396D3E7}"/>
    <cellStyle name="Total 19 13" xfId="25571" xr:uid="{419DECC6-827F-4CD4-89DD-16417165E6FE}"/>
    <cellStyle name="Total 19 14" xfId="6258" xr:uid="{8E496BEF-CB8B-4497-8A39-197862575120}"/>
    <cellStyle name="Total 19 2" xfId="21074" xr:uid="{3E050CDD-5EE3-4E4E-92A3-FC1FABA135EC}"/>
    <cellStyle name="Total 19 2 2" xfId="21075" xr:uid="{EFADBE10-3A5A-4779-B9A4-8D9DBCB5DCB2}"/>
    <cellStyle name="Total 19 2 2 2" xfId="21076" xr:uid="{9A52FD39-776E-427E-9044-1368011B56F1}"/>
    <cellStyle name="Total 19 2 3" xfId="21077" xr:uid="{A0D48AA3-00A3-4DA5-BABB-FDF6D49FDFAD}"/>
    <cellStyle name="Total 19 2 3 2" xfId="21078" xr:uid="{68094579-D2E9-4B01-A98F-9ED391BA1682}"/>
    <cellStyle name="Total 19 2 4" xfId="21079" xr:uid="{BDA2832D-78EB-40EA-950D-234F66F97AD8}"/>
    <cellStyle name="Total 19 2 5" xfId="21080" xr:uid="{C41D1446-19A2-47DA-A536-C56AF89344C7}"/>
    <cellStyle name="Total 19 3" xfId="21081" xr:uid="{B7482316-194C-4153-B957-685F01F5847E}"/>
    <cellStyle name="Total 19 3 2" xfId="21082" xr:uid="{C711E53C-1E31-4144-A2B9-6E61FF0B6433}"/>
    <cellStyle name="Total 19 3 2 2" xfId="21083" xr:uid="{1EBB46F7-6D82-4ABD-8328-B6E7866F7D80}"/>
    <cellStyle name="Total 19 3 3" xfId="21084" xr:uid="{AFA6D64C-7D87-413F-AF8E-01B73BC27A5C}"/>
    <cellStyle name="Total 19 3 3 2" xfId="21085" xr:uid="{F2E62786-5711-483A-B48C-32A0404F2ECB}"/>
    <cellStyle name="Total 19 3 4" xfId="21086" xr:uid="{AC1A1949-44DF-4471-9EE1-2CFEF96DE496}"/>
    <cellStyle name="Total 19 4" xfId="21087" xr:uid="{767EA6F7-3D21-4A9C-B838-A8F2674D41CB}"/>
    <cellStyle name="Total 19 4 2" xfId="21088" xr:uid="{FAFCBFD2-8DEB-4875-9644-251A8F7B2F73}"/>
    <cellStyle name="Total 19 4 2 2" xfId="21089" xr:uid="{DC84BCBE-AFFA-4901-A6F3-0340002D7431}"/>
    <cellStyle name="Total 19 4 3" xfId="21090" xr:uid="{4BA58F3D-BE78-4A74-9B68-DF2D1556CA29}"/>
    <cellStyle name="Total 19 4 3 2" xfId="21091" xr:uid="{C4238171-2780-4519-8E37-8B10B1781286}"/>
    <cellStyle name="Total 19 4 4" xfId="21092" xr:uid="{6D4F8D94-736A-49A4-AC7A-61A595F90EF6}"/>
    <cellStyle name="Total 19 5" xfId="21093" xr:uid="{052CCA23-D4D8-422E-A02C-23B5A29FE2CC}"/>
    <cellStyle name="Total 19 5 2" xfId="21094" xr:uid="{EC98212F-E9C6-466D-BAFF-5E8AACCFBDC5}"/>
    <cellStyle name="Total 19 5 2 2" xfId="21095" xr:uid="{B95AFEF5-B5C5-4AB8-BFAC-8E1077A6AC50}"/>
    <cellStyle name="Total 19 5 3" xfId="21096" xr:uid="{88D67F48-91B8-4F04-9F7B-B85E860784F9}"/>
    <cellStyle name="Total 19 5 3 2" xfId="21097" xr:uid="{C739C03D-8E7A-46D6-8159-34615F42F9A5}"/>
    <cellStyle name="Total 19 5 4" xfId="21098" xr:uid="{A62DC092-90CB-4286-82B3-669FD3157729}"/>
    <cellStyle name="Total 19 5 4 2" xfId="21099" xr:uid="{E6C70711-BBE7-4989-8C02-D8698AC8E2F3}"/>
    <cellStyle name="Total 19 5 5" xfId="21100" xr:uid="{2D02B363-6DCA-459A-B3B4-A7CAE482E8C2}"/>
    <cellStyle name="Total 19 6" xfId="21101" xr:uid="{8B79C32D-9F58-4274-80CE-BE1D8F218AF5}"/>
    <cellStyle name="Total 19 6 2" xfId="21102" xr:uid="{3D7EA854-DAB8-485B-B946-566BB292981A}"/>
    <cellStyle name="Total 19 6 2 2" xfId="21103" xr:uid="{7C03308C-3767-4CFB-9A6F-5B83B2DFE2DB}"/>
    <cellStyle name="Total 19 6 3" xfId="21104" xr:uid="{2273CF49-168B-48FE-A4FC-4E1A253D262F}"/>
    <cellStyle name="Total 19 6 3 2" xfId="21105" xr:uid="{9E48F547-C991-48EE-8697-9C912230E494}"/>
    <cellStyle name="Total 19 6 4" xfId="21106" xr:uid="{66507E86-53B6-4D21-9F41-81B72EAE179B}"/>
    <cellStyle name="Total 19 7" xfId="21107" xr:uid="{DD4885A5-162A-4C21-863E-36C790829971}"/>
    <cellStyle name="Total 19 7 2" xfId="21108" xr:uid="{A9AA7D80-2629-47C6-9DA9-BD7B0F573F24}"/>
    <cellStyle name="Total 19 8" xfId="21109" xr:uid="{3AC1E175-8D60-4D8C-AAED-34610B6386D9}"/>
    <cellStyle name="Total 19 8 2" xfId="21110" xr:uid="{34DB0F71-A847-4881-994A-935C38A0964A}"/>
    <cellStyle name="Total 19 9" xfId="21111" xr:uid="{DACBB253-97C9-4A9D-B7AB-8736699FD43D}"/>
    <cellStyle name="Total 19 9 2" xfId="21112" xr:uid="{B74D0181-1315-452E-9657-6A69FAE3C55E}"/>
    <cellStyle name="Total 2" xfId="1589" xr:uid="{00000000-0005-0000-0000-000039060000}"/>
    <cellStyle name="Total 2 10" xfId="7757" xr:uid="{3644FB14-8C09-4C8D-94AB-76DDC2EB6080}"/>
    <cellStyle name="Total 2 10 10" xfId="21115" xr:uid="{CF871773-447A-47FF-9B4F-557178E936FD}"/>
    <cellStyle name="Total 2 10 11" xfId="21114" xr:uid="{44BDCA58-7E33-437A-9510-2CC713DE7BB0}"/>
    <cellStyle name="Total 2 10 2" xfId="21116" xr:uid="{97A2BED2-AECB-4947-84BE-912FCF097444}"/>
    <cellStyle name="Total 2 10 2 2" xfId="21117" xr:uid="{5267027B-9B91-4E43-A6FB-CF5C1DA8822E}"/>
    <cellStyle name="Total 2 10 2 2 2" xfId="21118" xr:uid="{1C2B150C-2849-4817-9AAF-8A77E2D4DD26}"/>
    <cellStyle name="Total 2 10 2 3" xfId="21119" xr:uid="{BFE55FF6-04F9-4456-9CC6-D16C728E2586}"/>
    <cellStyle name="Total 2 10 2 3 2" xfId="21120" xr:uid="{FA568738-0A95-464C-8786-18C5FEA75B75}"/>
    <cellStyle name="Total 2 10 2 4" xfId="21121" xr:uid="{AC260B66-7501-4F0F-9720-48CC4D875019}"/>
    <cellStyle name="Total 2 10 3" xfId="21122" xr:uid="{F194B073-DF2D-4362-9B77-315EE2B6E93C}"/>
    <cellStyle name="Total 2 10 3 2" xfId="21123" xr:uid="{A32C1451-E70C-48FE-8009-29FF424B6A4B}"/>
    <cellStyle name="Total 2 10 3 2 2" xfId="21124" xr:uid="{A5C73927-594A-4575-BDC9-12B7674A3E6C}"/>
    <cellStyle name="Total 2 10 3 3" xfId="21125" xr:uid="{243838B9-1504-4939-9E09-086FD87A1F7A}"/>
    <cellStyle name="Total 2 10 3 3 2" xfId="21126" xr:uid="{BB01DA92-D3BE-4CE0-B493-9B2C5A88E2A2}"/>
    <cellStyle name="Total 2 10 3 4" xfId="21127" xr:uid="{55FDAD4D-7DE6-4A5F-BABB-37D0CDD473BF}"/>
    <cellStyle name="Total 2 10 4" xfId="21128" xr:uid="{7D0586CE-5D69-4220-AFC9-21FAD901171D}"/>
    <cellStyle name="Total 2 10 4 2" xfId="21129" xr:uid="{A7E2C27F-4B5A-4DB9-9728-26EA6375C487}"/>
    <cellStyle name="Total 2 10 4 2 2" xfId="21130" xr:uid="{FE3B1F97-43DC-474B-B7AB-C404F3456AA7}"/>
    <cellStyle name="Total 2 10 4 3" xfId="21131" xr:uid="{1287C0FB-5358-435D-9E86-B95923C275A4}"/>
    <cellStyle name="Total 2 10 4 3 2" xfId="21132" xr:uid="{F79D460A-018C-4611-AF7A-82BCAEFB756A}"/>
    <cellStyle name="Total 2 10 4 4" xfId="21133" xr:uid="{3F5A90C5-44C8-43B9-A161-3177C15F0699}"/>
    <cellStyle name="Total 2 10 4 4 2" xfId="21134" xr:uid="{1C355D57-AEFD-44CB-B02B-9E81D6152E63}"/>
    <cellStyle name="Total 2 10 4 5" xfId="21135" xr:uid="{ED3F20CA-FD9F-468D-8EAF-39B7D9C77B2C}"/>
    <cellStyle name="Total 2 10 5" xfId="21136" xr:uid="{B34FB40F-38EE-4076-AEB4-35D4F7960016}"/>
    <cellStyle name="Total 2 10 5 2" xfId="21137" xr:uid="{DB8C4475-6BD2-4CD3-84EF-29919B5EEEDD}"/>
    <cellStyle name="Total 2 10 5 2 2" xfId="21138" xr:uid="{D9A61BA5-F810-4D43-AD24-B545DE60992F}"/>
    <cellStyle name="Total 2 10 5 3" xfId="21139" xr:uid="{8B616071-D997-4EB9-BCFC-B6E4BA9BB571}"/>
    <cellStyle name="Total 2 10 5 3 2" xfId="21140" xr:uid="{3B678EB2-B7C7-4330-99AE-23977E6DF730}"/>
    <cellStyle name="Total 2 10 5 4" xfId="21141" xr:uid="{F7E32981-C472-4D41-9172-DC2905C0FE1B}"/>
    <cellStyle name="Total 2 10 6" xfId="21142" xr:uid="{A29203D6-C644-41F8-8A05-CFAFCB44D95B}"/>
    <cellStyle name="Total 2 10 6 2" xfId="21143" xr:uid="{D8C02BDD-3A3C-471A-8C9B-C7171FA1C2EB}"/>
    <cellStyle name="Total 2 10 7" xfId="21144" xr:uid="{F2979570-D504-4F66-BA62-1BD168F70F81}"/>
    <cellStyle name="Total 2 10 7 2" xfId="21145" xr:uid="{CA022396-4E18-470E-9CBD-C23BE2E71E20}"/>
    <cellStyle name="Total 2 10 8" xfId="21146" xr:uid="{F0D4F299-81B1-4C49-BB79-340736B6C3BD}"/>
    <cellStyle name="Total 2 10 8 2" xfId="21147" xr:uid="{0BEF2289-5050-48E7-82B7-42A0F0124D16}"/>
    <cellStyle name="Total 2 10 9" xfId="21148" xr:uid="{FCB47990-CC59-43C7-AD93-B73919537138}"/>
    <cellStyle name="Total 2 11" xfId="21149" xr:uid="{3EBA25CD-EA15-40BF-9C8B-DC1A324F7F33}"/>
    <cellStyle name="Total 2 11 10" xfId="21150" xr:uid="{014BC5F5-405C-4B63-B020-77FC69BF1F90}"/>
    <cellStyle name="Total 2 11 2" xfId="21151" xr:uid="{F32A5CA7-13B3-4E8C-96AE-120322C347FB}"/>
    <cellStyle name="Total 2 11 2 2" xfId="21152" xr:uid="{3E6FA9CA-2F81-4267-B8EE-6F15CE7EB187}"/>
    <cellStyle name="Total 2 11 2 2 2" xfId="21153" xr:uid="{4A7E91F0-B353-465A-843B-F5CE515AAE81}"/>
    <cellStyle name="Total 2 11 2 3" xfId="21154" xr:uid="{B01B8D1C-2CA9-4CF1-A65B-45E429F22869}"/>
    <cellStyle name="Total 2 11 2 3 2" xfId="21155" xr:uid="{1584733E-90BE-4AAA-8B91-D4CE327ED29A}"/>
    <cellStyle name="Total 2 11 2 4" xfId="21156" xr:uid="{7463BAA3-09E9-4D8A-9B4E-D59518927FF9}"/>
    <cellStyle name="Total 2 11 3" xfId="21157" xr:uid="{AA00F3A2-AC68-4B47-8104-3437981FBB36}"/>
    <cellStyle name="Total 2 11 3 2" xfId="21158" xr:uid="{9165C215-4ACB-45D1-9139-09F54948C9D5}"/>
    <cellStyle name="Total 2 11 3 2 2" xfId="21159" xr:uid="{99F497F3-C325-459A-B683-48EAC181C737}"/>
    <cellStyle name="Total 2 11 3 3" xfId="21160" xr:uid="{3754645A-9753-459A-A80C-20EFD36ACE36}"/>
    <cellStyle name="Total 2 11 3 3 2" xfId="21161" xr:uid="{2E4D2664-696F-4978-B9F0-CD714C40C7AE}"/>
    <cellStyle name="Total 2 11 3 4" xfId="21162" xr:uid="{BBCE3C0B-FCD7-4F83-BAEF-9E222ED900C1}"/>
    <cellStyle name="Total 2 11 4" xfId="21163" xr:uid="{A39BB692-4F15-4D0C-ABC4-358372628E7C}"/>
    <cellStyle name="Total 2 11 4 2" xfId="21164" xr:uid="{5BA004F7-0B0F-4B6A-AE6F-4D779E56291D}"/>
    <cellStyle name="Total 2 11 4 2 2" xfId="21165" xr:uid="{52512D50-682F-4974-80C5-479832C9079A}"/>
    <cellStyle name="Total 2 11 4 3" xfId="21166" xr:uid="{7DF921F2-AC67-4E78-98A3-810FB0CDF4EE}"/>
    <cellStyle name="Total 2 11 4 3 2" xfId="21167" xr:uid="{ECF3B2E6-89ED-4790-8A60-2BC1D6AD4CFB}"/>
    <cellStyle name="Total 2 11 4 4" xfId="21168" xr:uid="{10777475-224E-40F9-8AC2-F22433AEE6AC}"/>
    <cellStyle name="Total 2 11 4 4 2" xfId="21169" xr:uid="{F559EE78-1301-4535-A09A-87EC7C4DC2BE}"/>
    <cellStyle name="Total 2 11 4 5" xfId="21170" xr:uid="{32AF0834-63D5-4E41-8CD5-FC249E0AFD10}"/>
    <cellStyle name="Total 2 11 5" xfId="21171" xr:uid="{BEA2EE71-2646-4542-A760-D53D91F5DF82}"/>
    <cellStyle name="Total 2 11 5 2" xfId="21172" xr:uid="{0824716F-8E07-4E3C-BC06-FE7841B28C38}"/>
    <cellStyle name="Total 2 11 5 2 2" xfId="21173" xr:uid="{0D15E134-865E-4E90-9084-2BD894289B58}"/>
    <cellStyle name="Total 2 11 5 3" xfId="21174" xr:uid="{B94EAA14-F345-4C8A-8284-987D33EFE176}"/>
    <cellStyle name="Total 2 11 5 3 2" xfId="21175" xr:uid="{E1AD8E02-0CA2-411B-A409-84C2A8754F43}"/>
    <cellStyle name="Total 2 11 5 4" xfId="21176" xr:uid="{A6B6C228-0C03-437E-A609-E3011B13DBB3}"/>
    <cellStyle name="Total 2 11 6" xfId="21177" xr:uid="{ADD9AAD9-8984-4267-9879-2DF51291655D}"/>
    <cellStyle name="Total 2 11 6 2" xfId="21178" xr:uid="{F8C8FF5F-FA60-4519-B5E4-A250882616E3}"/>
    <cellStyle name="Total 2 11 7" xfId="21179" xr:uid="{A4AD8B6E-02C1-476B-B872-4BEC08472432}"/>
    <cellStyle name="Total 2 11 7 2" xfId="21180" xr:uid="{430E70BF-D899-4720-8C29-D4411DE58848}"/>
    <cellStyle name="Total 2 11 8" xfId="21181" xr:uid="{CB89D8A4-4EFD-44B1-A02D-66D68B9F9566}"/>
    <cellStyle name="Total 2 11 8 2" xfId="21182" xr:uid="{1685AD20-D567-4829-A5D7-A9813114BB35}"/>
    <cellStyle name="Total 2 11 9" xfId="21183" xr:uid="{033EA6B1-E0DB-4057-A39D-D65DC48337F6}"/>
    <cellStyle name="Total 2 12" xfId="21184" xr:uid="{6A11B9A2-77C8-40DE-8068-F4823F6B6917}"/>
    <cellStyle name="Total 2 12 2" xfId="21185" xr:uid="{63E07053-D9AA-42C2-BE63-E37B8387C78C}"/>
    <cellStyle name="Total 2 12 2 2" xfId="21186" xr:uid="{C6AD610C-991B-4279-934E-1B074A41157B}"/>
    <cellStyle name="Total 2 12 3" xfId="21187" xr:uid="{9CD029E7-AFAA-48F2-A237-5550C14D187B}"/>
    <cellStyle name="Total 2 12 3 2" xfId="21188" xr:uid="{63C082F2-7CAC-438E-A482-C0F88DD75549}"/>
    <cellStyle name="Total 2 12 4" xfId="21189" xr:uid="{71FB53F8-8B65-492C-B768-F9763C8C4C17}"/>
    <cellStyle name="Total 2 12 5" xfId="21190" xr:uid="{9E0A0379-44AA-4D44-BF75-C5B3DC714AD4}"/>
    <cellStyle name="Total 2 13" xfId="21191" xr:uid="{36567ADE-DD83-4C40-BF48-A3C705534EBA}"/>
    <cellStyle name="Total 2 13 2" xfId="21192" xr:uid="{1A0F6F6B-7443-459B-933F-F4FD88AAD7B1}"/>
    <cellStyle name="Total 2 13 2 2" xfId="21193" xr:uid="{E659575B-12D5-4B1C-A74B-7AA05EA9F16C}"/>
    <cellStyle name="Total 2 13 3" xfId="21194" xr:uid="{C55D7EAD-6148-4D05-90FC-87A7FD86583C}"/>
    <cellStyle name="Total 2 13 3 2" xfId="21195" xr:uid="{4910DAEB-1B42-4A43-8F2C-514114B5F8BD}"/>
    <cellStyle name="Total 2 13 4" xfId="21196" xr:uid="{9213A27A-6DE6-4DDE-AA44-F1E898EFD864}"/>
    <cellStyle name="Total 2 14" xfId="21197" xr:uid="{465261B1-6928-4E2C-9E40-D1BDD0B81102}"/>
    <cellStyle name="Total 2 14 2" xfId="21198" xr:uid="{2F774AF2-2507-4B1B-A17E-D4A99C360CA9}"/>
    <cellStyle name="Total 2 14 2 2" xfId="21199" xr:uid="{D71B46E6-2605-490F-AA7E-9EC4C6B8AB5F}"/>
    <cellStyle name="Total 2 14 3" xfId="21200" xr:uid="{38951C89-656A-4666-A407-F3B0D895F7C0}"/>
    <cellStyle name="Total 2 14 3 2" xfId="21201" xr:uid="{028BBF5D-A68F-42A8-9192-207CBD88D003}"/>
    <cellStyle name="Total 2 14 4" xfId="21202" xr:uid="{0A34B1FB-407F-40AA-9333-1C03920E5A79}"/>
    <cellStyle name="Total 2 15" xfId="21203" xr:uid="{4D5CCB3B-A714-432D-8E74-B2097A358FCE}"/>
    <cellStyle name="Total 2 15 2" xfId="21204" xr:uid="{7477F53E-FC76-4F89-8249-BFBC0646A258}"/>
    <cellStyle name="Total 2 15 2 2" xfId="21205" xr:uid="{86F92B2F-2A83-485A-A9DD-28FDEB4EE196}"/>
    <cellStyle name="Total 2 15 3" xfId="21206" xr:uid="{85999C4D-0516-4E7E-BAAA-99C504A216E5}"/>
    <cellStyle name="Total 2 15 3 2" xfId="21207" xr:uid="{E6EE725B-7139-406B-8E08-C69FDB301296}"/>
    <cellStyle name="Total 2 15 4" xfId="21208" xr:uid="{E9F7C31E-2E60-4EBD-BD23-2EEE7712816D}"/>
    <cellStyle name="Total 2 15 4 2" xfId="21209" xr:uid="{CED4A926-0308-4986-88A2-717972AEEB00}"/>
    <cellStyle name="Total 2 15 5" xfId="21210" xr:uid="{94B169FC-0B7E-4DFD-9E82-3986BCC3A577}"/>
    <cellStyle name="Total 2 16" xfId="21211" xr:uid="{19CDA8D4-0261-4DA2-93B4-FDBDB8CB5ADD}"/>
    <cellStyle name="Total 2 16 2" xfId="21212" xr:uid="{498CB917-EBB6-45CE-9BB8-56545799BA48}"/>
    <cellStyle name="Total 2 16 2 2" xfId="21213" xr:uid="{B9C09137-D3C3-4A81-9602-B7FE000BE09F}"/>
    <cellStyle name="Total 2 16 3" xfId="21214" xr:uid="{74254ED9-FA36-4EB0-A234-D1D70684BC6B}"/>
    <cellStyle name="Total 2 16 3 2" xfId="21215" xr:uid="{B2721AF3-3769-49C9-AA99-1A40835F9743}"/>
    <cellStyle name="Total 2 16 4" xfId="21216" xr:uid="{4DE8215C-73B4-405E-B96A-F45FBB86DD9C}"/>
    <cellStyle name="Total 2 17" xfId="21217" xr:uid="{25D18494-0823-4BA5-B677-213380FBD22C}"/>
    <cellStyle name="Total 2 17 2" xfId="21218" xr:uid="{995F3F02-D0E2-4C08-8004-43C43743EDCF}"/>
    <cellStyle name="Total 2 18" xfId="21219" xr:uid="{E4812E6B-2085-499E-B1CD-55C70693C761}"/>
    <cellStyle name="Total 2 18 2" xfId="21220" xr:uid="{0781E305-F4A2-48FD-80B0-8D92FB4DEE6E}"/>
    <cellStyle name="Total 2 19" xfId="21221" xr:uid="{F85AF47B-F647-47C3-8907-F92474CAD764}"/>
    <cellStyle name="Total 2 19 2" xfId="21222" xr:uid="{05635766-912E-4501-8434-D5D33C8C34AE}"/>
    <cellStyle name="Total 2 2" xfId="1590" xr:uid="{00000000-0005-0000-0000-00003A060000}"/>
    <cellStyle name="Total 2 2 10" xfId="21224" xr:uid="{81D85060-CF47-40DB-AAAE-653C6F8421D8}"/>
    <cellStyle name="Total 2 2 11" xfId="21223" xr:uid="{A286D023-0B3F-4A37-A0CF-FA3024507309}"/>
    <cellStyle name="Total 2 2 12" xfId="25572" xr:uid="{D331DA9D-FCF8-42AF-9815-4F235DD8646E}"/>
    <cellStyle name="Total 2 2 13" xfId="7758" xr:uid="{5D56708C-AF38-42BA-8E40-C20F1B3FEA5A}"/>
    <cellStyle name="Total 2 2 2" xfId="21225" xr:uid="{1E0EA92E-D547-4145-BCF1-437255D41BFB}"/>
    <cellStyle name="Total 2 2 2 2" xfId="21226" xr:uid="{B6EBBB24-A53C-432B-A792-DF655B1AEF8A}"/>
    <cellStyle name="Total 2 2 2 2 2" xfId="21227" xr:uid="{3AA8E435-8D2D-46CE-9561-0AE8256F9042}"/>
    <cellStyle name="Total 2 2 2 3" xfId="21228" xr:uid="{BADCF4C1-F22F-4CF5-B8D0-050937122E50}"/>
    <cellStyle name="Total 2 2 2 3 2" xfId="21229" xr:uid="{858C5D6B-70A1-4273-A35F-3512EBE4A9A4}"/>
    <cellStyle name="Total 2 2 2 4" xfId="21230" xr:uid="{2D181276-874F-42E4-8597-06E8AC9DA31F}"/>
    <cellStyle name="Total 2 2 3" xfId="21231" xr:uid="{5152D526-D553-4618-9C9D-46E78E073872}"/>
    <cellStyle name="Total 2 2 3 2" xfId="21232" xr:uid="{52B00A9A-911D-488B-B532-B6A0DBB0A7E2}"/>
    <cellStyle name="Total 2 2 3 2 2" xfId="21233" xr:uid="{D4E21021-9DB2-488D-8458-DB964EB3790E}"/>
    <cellStyle name="Total 2 2 3 3" xfId="21234" xr:uid="{D9A3BB20-EC85-44FB-9953-23E85B9DD50D}"/>
    <cellStyle name="Total 2 2 3 3 2" xfId="21235" xr:uid="{EF4DC2A6-BD6F-443F-BDC6-221D4CCC8E63}"/>
    <cellStyle name="Total 2 2 3 4" xfId="21236" xr:uid="{24CBEEA5-4B64-41CF-A690-14B3F418FA99}"/>
    <cellStyle name="Total 2 2 4" xfId="21237" xr:uid="{757EBD58-3ADE-441F-8E67-403E0F6F8208}"/>
    <cellStyle name="Total 2 2 4 2" xfId="21238" xr:uid="{A48FF652-1992-4DAA-AE76-A2580220F191}"/>
    <cellStyle name="Total 2 2 4 2 2" xfId="21239" xr:uid="{1A4A3E6C-CF8D-4458-BEE2-C9ABED2266A8}"/>
    <cellStyle name="Total 2 2 4 3" xfId="21240" xr:uid="{F60300EE-25ED-4794-87E8-E588043290F8}"/>
    <cellStyle name="Total 2 2 4 3 2" xfId="21241" xr:uid="{454AE122-78DB-461A-A654-41D730C5D669}"/>
    <cellStyle name="Total 2 2 4 4" xfId="21242" xr:uid="{8F79F20D-8C7B-437C-8C18-EC233F936E7B}"/>
    <cellStyle name="Total 2 2 4 4 2" xfId="21243" xr:uid="{B3E78745-5C89-438B-A0B8-8A17CF99ACE6}"/>
    <cellStyle name="Total 2 2 4 5" xfId="21244" xr:uid="{C46E180B-5A59-49AC-B15A-28DFB7E1229F}"/>
    <cellStyle name="Total 2 2 5" xfId="21245" xr:uid="{77FD5274-696A-48E1-B044-C7626C0A19AF}"/>
    <cellStyle name="Total 2 2 5 2" xfId="21246" xr:uid="{FDEE3BC3-331E-4175-9D17-BA8CE3DE6CE2}"/>
    <cellStyle name="Total 2 2 5 2 2" xfId="21247" xr:uid="{6A66AABB-7A65-47AD-A261-BBA6620DD498}"/>
    <cellStyle name="Total 2 2 5 3" xfId="21248" xr:uid="{B9D23493-811E-4B40-851E-7E48D70A2267}"/>
    <cellStyle name="Total 2 2 5 3 2" xfId="21249" xr:uid="{A5B6FD70-233B-4C9F-9BB1-674BF2843649}"/>
    <cellStyle name="Total 2 2 5 4" xfId="21250" xr:uid="{B4A9187B-0CFD-49B1-B914-E6E768EC4E11}"/>
    <cellStyle name="Total 2 2 6" xfId="21251" xr:uid="{54A68A6B-9398-42C7-8AC4-E61AACF6FBC9}"/>
    <cellStyle name="Total 2 2 6 2" xfId="21252" xr:uid="{2A082AE0-9F12-455A-B179-7E90F9303AFF}"/>
    <cellStyle name="Total 2 2 7" xfId="21253" xr:uid="{C8571617-B60E-4368-AD25-13EA4066FBB3}"/>
    <cellStyle name="Total 2 2 7 2" xfId="21254" xr:uid="{9F0F2A57-3EF1-4C96-9EFD-1C7379627D24}"/>
    <cellStyle name="Total 2 2 8" xfId="21255" xr:uid="{AE7DFEDC-CA25-4749-837D-C67E74FE669B}"/>
    <cellStyle name="Total 2 2 8 2" xfId="21256" xr:uid="{32BCC7EA-120E-4ED0-B1D7-46E84F32E98B}"/>
    <cellStyle name="Total 2 2 9" xfId="21257" xr:uid="{D1F318AF-AA72-4566-95F2-37694338968D}"/>
    <cellStyle name="Total 2 20" xfId="21258" xr:uid="{A8BA40CA-C4E1-459E-B109-1EED5A81C55E}"/>
    <cellStyle name="Total 2 21" xfId="21259" xr:uid="{38598295-C7BD-4BE4-AD0D-27FF73870817}"/>
    <cellStyle name="Total 2 22" xfId="21113" xr:uid="{B9863C92-65D1-41AD-930A-1631E1B5E561}"/>
    <cellStyle name="Total 2 3" xfId="2732" xr:uid="{3EAB595F-F719-41FC-801C-28AA91544845}"/>
    <cellStyle name="Total 2 3 10" xfId="21261" xr:uid="{E41FF169-A68F-436F-A73D-786E9E032DF2}"/>
    <cellStyle name="Total 2 3 11" xfId="21260" xr:uid="{BBED489C-6868-4506-AC9C-52B2B0221958}"/>
    <cellStyle name="Total 2 3 12" xfId="7759" xr:uid="{672CE03A-9960-448A-B8C6-98DBEC6B5341}"/>
    <cellStyle name="Total 2 3 12 2" xfId="25978" xr:uid="{00BFCF53-E2B9-4643-AA5D-2E1B0445E23E}"/>
    <cellStyle name="Total 2 3 12 3" xfId="27111" xr:uid="{DB1B3B9D-F78B-48B1-A5C3-B566CA7C53C6}"/>
    <cellStyle name="Total 2 3 2" xfId="21262" xr:uid="{4FF0356C-B965-486B-9F10-EBDA82F60D09}"/>
    <cellStyle name="Total 2 3 2 2" xfId="21263" xr:uid="{65C1A704-379A-4C1E-970A-F119F9AD107F}"/>
    <cellStyle name="Total 2 3 2 2 2" xfId="21264" xr:uid="{4ECF5160-74E9-4A16-B90E-8C6AC7CD080E}"/>
    <cellStyle name="Total 2 3 2 3" xfId="21265" xr:uid="{12B7F17D-2997-42F2-8D94-CFBE2E4DCE5B}"/>
    <cellStyle name="Total 2 3 2 3 2" xfId="21266" xr:uid="{06450151-77F3-42CB-A3C8-4E5139F25AA7}"/>
    <cellStyle name="Total 2 3 2 4" xfId="21267" xr:uid="{E0A8F5BF-96DA-492F-8675-BE6F345F927D}"/>
    <cellStyle name="Total 2 3 3" xfId="21268" xr:uid="{4C5A41C1-C151-4EF4-9E05-BF4A0C8D3FA3}"/>
    <cellStyle name="Total 2 3 3 2" xfId="21269" xr:uid="{8628A0C8-1A52-4A77-89D2-443FFF9099CE}"/>
    <cellStyle name="Total 2 3 3 2 2" xfId="21270" xr:uid="{18578543-C163-4CA8-8AA8-93AC8DC57904}"/>
    <cellStyle name="Total 2 3 3 3" xfId="21271" xr:uid="{684BDB5F-7094-44FD-90B3-6C3CD8E0E3F7}"/>
    <cellStyle name="Total 2 3 3 3 2" xfId="21272" xr:uid="{7B31ED18-194A-4B5D-A409-45602BCE4E99}"/>
    <cellStyle name="Total 2 3 3 4" xfId="21273" xr:uid="{B21961EF-1707-4CDD-B1F6-C87821A595FF}"/>
    <cellStyle name="Total 2 3 4" xfId="21274" xr:uid="{5F896F7D-939F-432D-842D-409E2135C472}"/>
    <cellStyle name="Total 2 3 4 2" xfId="21275" xr:uid="{620895A0-2EAA-4AF4-A603-88809373B1D2}"/>
    <cellStyle name="Total 2 3 4 2 2" xfId="21276" xr:uid="{5F6F31FB-AEC9-48F0-B0AD-1DB516CC257E}"/>
    <cellStyle name="Total 2 3 4 3" xfId="21277" xr:uid="{1C289CFC-C013-4286-AFB3-625866E5B2B7}"/>
    <cellStyle name="Total 2 3 4 3 2" xfId="21278" xr:uid="{7B812C50-5205-43D8-9788-946E10A4D74F}"/>
    <cellStyle name="Total 2 3 4 4" xfId="21279" xr:uid="{FF765673-32C9-4FE5-B129-CDB926AD3A58}"/>
    <cellStyle name="Total 2 3 4 4 2" xfId="21280" xr:uid="{2D574A98-6665-4AC6-AABB-25C1249D3D19}"/>
    <cellStyle name="Total 2 3 4 5" xfId="21281" xr:uid="{30555005-4DBC-451A-BCC6-9C654CC5DB04}"/>
    <cellStyle name="Total 2 3 5" xfId="21282" xr:uid="{34DC867F-129E-43CA-8D89-C7049FA91DE5}"/>
    <cellStyle name="Total 2 3 5 2" xfId="21283" xr:uid="{8BA22862-AB1D-4610-99A6-84047209BD0B}"/>
    <cellStyle name="Total 2 3 5 2 2" xfId="21284" xr:uid="{91BFEE05-E49C-4285-963B-0B2057E617F7}"/>
    <cellStyle name="Total 2 3 5 3" xfId="21285" xr:uid="{56B47F52-313D-486D-9234-8348CCE8DD43}"/>
    <cellStyle name="Total 2 3 5 3 2" xfId="21286" xr:uid="{9551204F-C66D-4B37-8F73-65BFF725542B}"/>
    <cellStyle name="Total 2 3 5 4" xfId="21287" xr:uid="{93392A74-34AC-4AAB-BF04-C50DCFB91F80}"/>
    <cellStyle name="Total 2 3 6" xfId="21288" xr:uid="{CE10AA32-286C-4B82-8C88-CA439D48C6B2}"/>
    <cellStyle name="Total 2 3 6 2" xfId="21289" xr:uid="{A125906F-379B-4E4B-A43C-41A5ED5ED6AD}"/>
    <cellStyle name="Total 2 3 7" xfId="21290" xr:uid="{6768EE03-D5D1-40B8-BA5B-0E0CE912C50A}"/>
    <cellStyle name="Total 2 3 7 2" xfId="21291" xr:uid="{5EEF3878-50BE-4EC0-889D-09892F7FE443}"/>
    <cellStyle name="Total 2 3 8" xfId="21292" xr:uid="{0803785B-7F63-4746-805A-62A5BF4BFF7D}"/>
    <cellStyle name="Total 2 3 8 2" xfId="21293" xr:uid="{27C6D1D9-D147-43B2-8F6B-05429566AB75}"/>
    <cellStyle name="Total 2 3 9" xfId="21294" xr:uid="{DE11AB7B-0FB9-4BF1-A6FD-E899011873FB}"/>
    <cellStyle name="Total 2 4" xfId="7760" xr:uid="{F6C77DED-336D-4EF7-BE1D-00E7A00D7149}"/>
    <cellStyle name="Total 2 4 10" xfId="21296" xr:uid="{6628C1F7-A72A-4427-BFA0-0426E00143DE}"/>
    <cellStyle name="Total 2 4 11" xfId="21295" xr:uid="{444BD382-E4A6-475B-81F7-21EE9358017A}"/>
    <cellStyle name="Total 2 4 2" xfId="21297" xr:uid="{A52214CF-FC77-4CC2-85D0-014DCBA13EAB}"/>
    <cellStyle name="Total 2 4 2 2" xfId="21298" xr:uid="{FE2B1D1C-174A-4500-BA16-AF00AF812FF8}"/>
    <cellStyle name="Total 2 4 2 2 2" xfId="21299" xr:uid="{4780FB30-1319-49E4-95B4-1F013D5D44D2}"/>
    <cellStyle name="Total 2 4 2 3" xfId="21300" xr:uid="{9C7A947E-3C6A-4B18-AF1B-021F13FD0CF0}"/>
    <cellStyle name="Total 2 4 2 3 2" xfId="21301" xr:uid="{F2278699-F0D7-4816-9788-477678D03FE3}"/>
    <cellStyle name="Total 2 4 2 4" xfId="21302" xr:uid="{78637C1C-D464-449C-99E6-B356C0EF2D25}"/>
    <cellStyle name="Total 2 4 3" xfId="21303" xr:uid="{87DF89BA-DEBF-438C-9668-0DDD87C0AAE2}"/>
    <cellStyle name="Total 2 4 3 2" xfId="21304" xr:uid="{A1C8A327-2075-432F-BBC3-BEC929136D5F}"/>
    <cellStyle name="Total 2 4 3 2 2" xfId="21305" xr:uid="{5DF903DD-BF61-4E6A-9FB0-769ADF70909F}"/>
    <cellStyle name="Total 2 4 3 3" xfId="21306" xr:uid="{CF17C5F8-D91D-4ED2-948D-64709208296B}"/>
    <cellStyle name="Total 2 4 3 3 2" xfId="21307" xr:uid="{EAC6A172-5C9A-4B89-AF73-84C9D6DE603B}"/>
    <cellStyle name="Total 2 4 3 4" xfId="21308" xr:uid="{F115418A-69A9-4785-94BA-F143D8BC2F8C}"/>
    <cellStyle name="Total 2 4 4" xfId="21309" xr:uid="{6278CC2F-1A81-4F22-A8EE-2D133158A471}"/>
    <cellStyle name="Total 2 4 4 2" xfId="21310" xr:uid="{612A9017-5929-496E-B2E7-8E0165BB7D73}"/>
    <cellStyle name="Total 2 4 4 2 2" xfId="21311" xr:uid="{EAD6DC23-ADAE-45DA-B058-146DC5B140D7}"/>
    <cellStyle name="Total 2 4 4 3" xfId="21312" xr:uid="{A0737FAB-980E-4AF3-A89F-2052231BCB07}"/>
    <cellStyle name="Total 2 4 4 3 2" xfId="21313" xr:uid="{4CDAF31B-68BB-4605-92AD-5E1C51DC684B}"/>
    <cellStyle name="Total 2 4 4 4" xfId="21314" xr:uid="{858BF21F-D016-4941-BFD5-FA7DA53C30F8}"/>
    <cellStyle name="Total 2 4 4 4 2" xfId="21315" xr:uid="{2E919A74-8A45-4C5E-81F9-9055BC3098EB}"/>
    <cellStyle name="Total 2 4 4 5" xfId="21316" xr:uid="{134EFF5B-8C43-49A3-95C7-EDF5D6932839}"/>
    <cellStyle name="Total 2 4 5" xfId="21317" xr:uid="{004F892E-E1DF-4492-9E0B-2C1890C7085A}"/>
    <cellStyle name="Total 2 4 5 2" xfId="21318" xr:uid="{F147D331-41E8-4DA1-9EA7-7D27E9F31F9D}"/>
    <cellStyle name="Total 2 4 5 2 2" xfId="21319" xr:uid="{4CA5CBB8-F526-44A5-89F2-B8A1E4889D17}"/>
    <cellStyle name="Total 2 4 5 3" xfId="21320" xr:uid="{89133822-75B9-4DC1-B1DF-DB9B22E8F06B}"/>
    <cellStyle name="Total 2 4 5 3 2" xfId="21321" xr:uid="{496A755B-2BEF-4ECA-B384-74885C052057}"/>
    <cellStyle name="Total 2 4 5 4" xfId="21322" xr:uid="{B3FB2390-B587-4609-A589-A9FBA2B592EE}"/>
    <cellStyle name="Total 2 4 6" xfId="21323" xr:uid="{9DE1F97A-5E65-4E81-85E7-48E7AE5860BE}"/>
    <cellStyle name="Total 2 4 6 2" xfId="21324" xr:uid="{E5508FB6-B003-45DA-BD7F-37198E859402}"/>
    <cellStyle name="Total 2 4 7" xfId="21325" xr:uid="{25EE71F9-71A9-4D99-BD38-BEC64959F746}"/>
    <cellStyle name="Total 2 4 7 2" xfId="21326" xr:uid="{A3C5F692-83DB-4FC2-86AB-09B0EDBB6413}"/>
    <cellStyle name="Total 2 4 8" xfId="21327" xr:uid="{729265E0-DDE4-41B6-948F-B10837370349}"/>
    <cellStyle name="Total 2 4 8 2" xfId="21328" xr:uid="{0DF12862-AFE2-4517-8574-EA852632F4A1}"/>
    <cellStyle name="Total 2 4 9" xfId="21329" xr:uid="{53E8F52F-FEA7-4675-B9EF-111E2AD7903F}"/>
    <cellStyle name="Total 2 5" xfId="7761" xr:uid="{70D9EA35-9728-4890-838E-0AE32E129739}"/>
    <cellStyle name="Total 2 5 10" xfId="21331" xr:uid="{DF130063-34C1-4B61-A95F-28E0E3C3EBFD}"/>
    <cellStyle name="Total 2 5 11" xfId="21330" xr:uid="{F1BA5EE1-4BEE-49EB-B280-563BC605F71F}"/>
    <cellStyle name="Total 2 5 2" xfId="21332" xr:uid="{8E4B0D07-49D0-4F9A-B410-AA6CD63A60D7}"/>
    <cellStyle name="Total 2 5 2 2" xfId="21333" xr:uid="{D9317AD1-878F-4985-A81F-D9F810B0B02A}"/>
    <cellStyle name="Total 2 5 2 2 2" xfId="21334" xr:uid="{C6626618-C0EF-42B7-8872-62DEDEEC375B}"/>
    <cellStyle name="Total 2 5 2 3" xfId="21335" xr:uid="{98F6F708-DDBA-40A6-A46A-0E6F1598539F}"/>
    <cellStyle name="Total 2 5 2 3 2" xfId="21336" xr:uid="{8B3896C2-3497-4341-B5C2-6864BA557A04}"/>
    <cellStyle name="Total 2 5 2 4" xfId="21337" xr:uid="{0551FDD9-EC36-4854-940C-B8D304793B4D}"/>
    <cellStyle name="Total 2 5 3" xfId="21338" xr:uid="{CA76EF9F-A318-4A9C-8F0A-950B81BD0D7C}"/>
    <cellStyle name="Total 2 5 3 2" xfId="21339" xr:uid="{D381E52E-5F6A-4445-BFFC-CBCCC77D06FE}"/>
    <cellStyle name="Total 2 5 3 2 2" xfId="21340" xr:uid="{B0593291-DBCE-42BD-9620-FD35711ED0FC}"/>
    <cellStyle name="Total 2 5 3 3" xfId="21341" xr:uid="{5C36A09E-5FBC-4EF3-88FB-6A7BAA1470F9}"/>
    <cellStyle name="Total 2 5 3 3 2" xfId="21342" xr:uid="{406770E9-8F26-4E0C-AC04-EB13F71B7563}"/>
    <cellStyle name="Total 2 5 3 4" xfId="21343" xr:uid="{3335BC93-18DF-4557-8E11-B74DC139E09D}"/>
    <cellStyle name="Total 2 5 4" xfId="21344" xr:uid="{F7344BCB-7606-49FC-93DD-5A703D3D3318}"/>
    <cellStyle name="Total 2 5 4 2" xfId="21345" xr:uid="{6F6B820C-9729-4A72-8E06-26BAB4C5028F}"/>
    <cellStyle name="Total 2 5 4 2 2" xfId="21346" xr:uid="{7A9A6F79-35E5-4BA6-A0E8-B1989CAD74F1}"/>
    <cellStyle name="Total 2 5 4 3" xfId="21347" xr:uid="{4E8DB483-417C-43FA-80DF-F7F5A7DC2304}"/>
    <cellStyle name="Total 2 5 4 3 2" xfId="21348" xr:uid="{9C89BD4C-2146-4E8A-AC47-038279442F7A}"/>
    <cellStyle name="Total 2 5 4 4" xfId="21349" xr:uid="{6082AC8F-FE4E-4531-B536-4AC408EF1713}"/>
    <cellStyle name="Total 2 5 4 4 2" xfId="21350" xr:uid="{008E00AF-0C43-41FA-8161-FB9E1EBA9871}"/>
    <cellStyle name="Total 2 5 4 5" xfId="21351" xr:uid="{4BB13067-31FF-4B85-ACBF-22745EF4B915}"/>
    <cellStyle name="Total 2 5 5" xfId="21352" xr:uid="{644F9B0D-0D41-478A-8681-C26CB317ABD3}"/>
    <cellStyle name="Total 2 5 5 2" xfId="21353" xr:uid="{494849A3-D0D2-42C9-A1B8-9052CA5F72E7}"/>
    <cellStyle name="Total 2 5 5 2 2" xfId="21354" xr:uid="{ACD972F5-9F1F-464C-B136-3ED1313ABC94}"/>
    <cellStyle name="Total 2 5 5 3" xfId="21355" xr:uid="{B173A3A6-3C3B-4EA5-B23F-EA110E9B436C}"/>
    <cellStyle name="Total 2 5 5 3 2" xfId="21356" xr:uid="{34907E06-149E-4E17-A851-AAE63210137D}"/>
    <cellStyle name="Total 2 5 5 4" xfId="21357" xr:uid="{DCDEBA7B-DD47-413B-BD33-7EECB1B01456}"/>
    <cellStyle name="Total 2 5 6" xfId="21358" xr:uid="{16C99FF6-942C-4616-9A25-ADDBB1F428CE}"/>
    <cellStyle name="Total 2 5 6 2" xfId="21359" xr:uid="{08D7B5C1-2E0D-406A-93AB-F361808F495F}"/>
    <cellStyle name="Total 2 5 7" xfId="21360" xr:uid="{6B348882-9215-4058-A015-DC07BD910E87}"/>
    <cellStyle name="Total 2 5 7 2" xfId="21361" xr:uid="{0024DDC1-433E-4093-882E-B0E3B1C661D5}"/>
    <cellStyle name="Total 2 5 8" xfId="21362" xr:uid="{FB8B0F40-D99C-47E8-9019-3C5A03681878}"/>
    <cellStyle name="Total 2 5 8 2" xfId="21363" xr:uid="{E94C4422-1E50-4E5A-BB52-87E34F37C7AD}"/>
    <cellStyle name="Total 2 5 9" xfId="21364" xr:uid="{1272E3DA-7246-47E5-8796-A3FBD1FC5259}"/>
    <cellStyle name="Total 2 6" xfId="7762" xr:uid="{7CD094CB-F9CC-4DD2-9D8C-20FEC120C160}"/>
    <cellStyle name="Total 2 6 10" xfId="21366" xr:uid="{6CEBCFC9-C3CD-4994-AE1C-7652DB01D968}"/>
    <cellStyle name="Total 2 6 11" xfId="21365" xr:uid="{C0CD14FE-2DB4-4A1C-AB55-3980326F6D21}"/>
    <cellStyle name="Total 2 6 2" xfId="21367" xr:uid="{91ECAB84-B73D-451C-B738-09F819AA459C}"/>
    <cellStyle name="Total 2 6 2 2" xfId="21368" xr:uid="{DB6BFFFC-720A-4DB3-9D63-21B845DBEDFF}"/>
    <cellStyle name="Total 2 6 2 2 2" xfId="21369" xr:uid="{4A054550-44D4-4D19-A54D-C274912B6D6C}"/>
    <cellStyle name="Total 2 6 2 3" xfId="21370" xr:uid="{3EDC97BA-190D-48BC-AD2F-E9D91C7641F5}"/>
    <cellStyle name="Total 2 6 2 3 2" xfId="21371" xr:uid="{4928B1E8-0147-4FC4-9D78-692BF52E42BD}"/>
    <cellStyle name="Total 2 6 2 4" xfId="21372" xr:uid="{F010826F-DB17-41E0-8EE6-4C22867549F1}"/>
    <cellStyle name="Total 2 6 3" xfId="21373" xr:uid="{553E2856-C9B9-4A74-9761-DA28CAF8AF2F}"/>
    <cellStyle name="Total 2 6 3 2" xfId="21374" xr:uid="{13CDB790-8AAE-4C47-8301-1864E4E2114B}"/>
    <cellStyle name="Total 2 6 3 2 2" xfId="21375" xr:uid="{9841CB42-498B-4724-A5A2-42C82CFD2855}"/>
    <cellStyle name="Total 2 6 3 3" xfId="21376" xr:uid="{03077141-A34F-41EE-ABDB-A3C60DB7E609}"/>
    <cellStyle name="Total 2 6 3 3 2" xfId="21377" xr:uid="{31D157DE-4F4B-461B-BF64-FFA8D0AC042C}"/>
    <cellStyle name="Total 2 6 3 4" xfId="21378" xr:uid="{4D3390F7-5214-4F8C-8F96-950D50B2B0FB}"/>
    <cellStyle name="Total 2 6 4" xfId="21379" xr:uid="{884FB6D5-E0FB-453C-99C7-FE20D0C16D3F}"/>
    <cellStyle name="Total 2 6 4 2" xfId="21380" xr:uid="{67443C6A-D970-45EB-A5FE-CFB805DE1D7F}"/>
    <cellStyle name="Total 2 6 4 2 2" xfId="21381" xr:uid="{2E6EEA2E-5806-4891-98C8-A6F0FB3829CD}"/>
    <cellStyle name="Total 2 6 4 3" xfId="21382" xr:uid="{D3545CE9-8FD2-4433-8ECE-B6BA56ECB9E9}"/>
    <cellStyle name="Total 2 6 4 3 2" xfId="21383" xr:uid="{EA3AE690-73A2-458C-BB18-8F518FDBB45A}"/>
    <cellStyle name="Total 2 6 4 4" xfId="21384" xr:uid="{7D2AB985-E56C-4127-8C38-E89DC614E06C}"/>
    <cellStyle name="Total 2 6 4 4 2" xfId="21385" xr:uid="{30CBD5DD-2AD0-4210-A204-762DCC427D05}"/>
    <cellStyle name="Total 2 6 4 5" xfId="21386" xr:uid="{456475AC-1F28-4EB2-B129-6884B0886953}"/>
    <cellStyle name="Total 2 6 5" xfId="21387" xr:uid="{0F8AE3F3-52D8-4E12-A9AE-548FB93B770E}"/>
    <cellStyle name="Total 2 6 5 2" xfId="21388" xr:uid="{630638D6-0912-4B53-9BA1-2C92378F20E5}"/>
    <cellStyle name="Total 2 6 5 2 2" xfId="21389" xr:uid="{6F2C5048-5D2F-4730-91F0-F6874BD08709}"/>
    <cellStyle name="Total 2 6 5 3" xfId="21390" xr:uid="{4FD11191-E422-4799-8689-F3BD7E70A6A0}"/>
    <cellStyle name="Total 2 6 5 3 2" xfId="21391" xr:uid="{FC644391-9003-48B0-851B-461A869A110C}"/>
    <cellStyle name="Total 2 6 5 4" xfId="21392" xr:uid="{13F41CBD-D7D9-413E-AF99-2568D84986AD}"/>
    <cellStyle name="Total 2 6 6" xfId="21393" xr:uid="{895796F5-BEAE-4AF7-A094-4AC26D19BDB3}"/>
    <cellStyle name="Total 2 6 6 2" xfId="21394" xr:uid="{DC36A6EE-92D1-4668-93BB-190856B05270}"/>
    <cellStyle name="Total 2 6 7" xfId="21395" xr:uid="{36A8130C-E005-48BD-BE45-C8F9FE86ECEF}"/>
    <cellStyle name="Total 2 6 7 2" xfId="21396" xr:uid="{C16118A9-2D69-4517-B546-0EFC0BB9AF34}"/>
    <cellStyle name="Total 2 6 8" xfId="21397" xr:uid="{1CB84BAC-8DA7-419E-BE7F-D2C632AEF7F2}"/>
    <cellStyle name="Total 2 6 8 2" xfId="21398" xr:uid="{D7FAFF6C-2B74-4DE0-B8DC-3F34C155F1CC}"/>
    <cellStyle name="Total 2 6 9" xfId="21399" xr:uid="{98314459-10C8-40B0-B322-DD8AECB3D680}"/>
    <cellStyle name="Total 2 7" xfId="7763" xr:uid="{FFC962AF-BE47-4F60-90B6-F90569235441}"/>
    <cellStyle name="Total 2 7 10" xfId="21401" xr:uid="{CD0C368E-4FC5-467F-A703-2AA538E967BB}"/>
    <cellStyle name="Total 2 7 11" xfId="21400" xr:uid="{B23B6036-983F-4D59-AC54-0810B95238BA}"/>
    <cellStyle name="Total 2 7 2" xfId="21402" xr:uid="{A5AA3949-2681-4EB2-9826-55BA442FFC6A}"/>
    <cellStyle name="Total 2 7 2 2" xfId="21403" xr:uid="{DA936C17-EBF2-4BC6-A6E0-A8BE21758422}"/>
    <cellStyle name="Total 2 7 2 2 2" xfId="21404" xr:uid="{19A189C2-7D90-40AE-82B0-3ADF33047637}"/>
    <cellStyle name="Total 2 7 2 3" xfId="21405" xr:uid="{53B43A9A-EE32-4151-B498-B8EFE8002406}"/>
    <cellStyle name="Total 2 7 2 3 2" xfId="21406" xr:uid="{CC491DB1-22C6-4AA4-999F-8C5887C57067}"/>
    <cellStyle name="Total 2 7 2 4" xfId="21407" xr:uid="{5C52AF1C-A50B-4D36-A55F-318978E38ABE}"/>
    <cellStyle name="Total 2 7 3" xfId="21408" xr:uid="{A632C03A-C87B-4CC5-A87C-815304009A83}"/>
    <cellStyle name="Total 2 7 3 2" xfId="21409" xr:uid="{35898178-A33F-407C-A3A8-4A77F885F875}"/>
    <cellStyle name="Total 2 7 3 2 2" xfId="21410" xr:uid="{1AD3BE04-5CBA-43D7-8D83-D87DCDEC5162}"/>
    <cellStyle name="Total 2 7 3 3" xfId="21411" xr:uid="{1C638A9A-102D-4378-B444-287C50459F51}"/>
    <cellStyle name="Total 2 7 3 3 2" xfId="21412" xr:uid="{3B5AD99A-708A-4A66-9CE3-472CD96A5FE2}"/>
    <cellStyle name="Total 2 7 3 4" xfId="21413" xr:uid="{7D86E240-DBF2-493C-9103-000C6CDF11C4}"/>
    <cellStyle name="Total 2 7 4" xfId="21414" xr:uid="{025E909F-F56D-4218-A60E-55792A9E3AAA}"/>
    <cellStyle name="Total 2 7 4 2" xfId="21415" xr:uid="{C6056E37-C439-4FA9-BC50-5816EBA7FE55}"/>
    <cellStyle name="Total 2 7 4 2 2" xfId="21416" xr:uid="{2D82F1C6-E0C1-4304-9C81-55D805B2CC8A}"/>
    <cellStyle name="Total 2 7 4 3" xfId="21417" xr:uid="{32E4F2DE-2F4F-4B46-B2F3-6FB2A380BF05}"/>
    <cellStyle name="Total 2 7 4 3 2" xfId="21418" xr:uid="{C6E93425-A23B-4BE8-A54C-3423CD0E4F23}"/>
    <cellStyle name="Total 2 7 4 4" xfId="21419" xr:uid="{FA5B1572-7547-4756-BF04-3A61B440E34C}"/>
    <cellStyle name="Total 2 7 4 4 2" xfId="21420" xr:uid="{4D9EDF68-BA86-4C77-87E3-5B18A0C25432}"/>
    <cellStyle name="Total 2 7 4 5" xfId="21421" xr:uid="{9D049DF9-0CA7-49CC-8B64-F33994696BA5}"/>
    <cellStyle name="Total 2 7 5" xfId="21422" xr:uid="{AD82881E-646E-457A-95E0-335003E10830}"/>
    <cellStyle name="Total 2 7 5 2" xfId="21423" xr:uid="{C1C7CEA0-5326-4BB1-A81A-C915EE4332EB}"/>
    <cellStyle name="Total 2 7 5 2 2" xfId="21424" xr:uid="{83D97E6F-B966-4336-AEDE-669FAC4A029E}"/>
    <cellStyle name="Total 2 7 5 3" xfId="21425" xr:uid="{B913D37C-ACF4-4B2A-9368-82A93C0527F3}"/>
    <cellStyle name="Total 2 7 5 3 2" xfId="21426" xr:uid="{3E81A69E-8AFB-42BC-A542-3893992E0FF3}"/>
    <cellStyle name="Total 2 7 5 4" xfId="21427" xr:uid="{CABDEA31-7E0B-45A0-BC2C-4ACFA4B4C3D2}"/>
    <cellStyle name="Total 2 7 6" xfId="21428" xr:uid="{F1B69EF2-EBAB-42FD-9C75-0E79A2992F85}"/>
    <cellStyle name="Total 2 7 6 2" xfId="21429" xr:uid="{92F8D55D-F54A-4A0F-B4EF-2CA0B1FFF190}"/>
    <cellStyle name="Total 2 7 7" xfId="21430" xr:uid="{C636AA72-49D2-4CAC-A92A-7EC40B0B9AD9}"/>
    <cellStyle name="Total 2 7 7 2" xfId="21431" xr:uid="{E2E05978-3B69-43B2-A80E-F05A79B9DFAD}"/>
    <cellStyle name="Total 2 7 8" xfId="21432" xr:uid="{C5860F05-AC0E-4EB4-A05B-DF291745A716}"/>
    <cellStyle name="Total 2 7 8 2" xfId="21433" xr:uid="{7DD5A2E6-D34F-440D-9321-57CE30D8E2CF}"/>
    <cellStyle name="Total 2 7 9" xfId="21434" xr:uid="{FB623FDF-1D34-48E7-86BC-22704D219BF3}"/>
    <cellStyle name="Total 2 8" xfId="7764" xr:uid="{016290BC-E750-41CF-ACF2-DE6EB23FCA1D}"/>
    <cellStyle name="Total 2 8 10" xfId="21436" xr:uid="{A88E3294-6953-4F5D-867C-34A8EFD12320}"/>
    <cellStyle name="Total 2 8 11" xfId="21435" xr:uid="{3457BE6F-3EA1-443E-B808-18E6E86D11BA}"/>
    <cellStyle name="Total 2 8 2" xfId="21437" xr:uid="{9E3A6DC2-6ABC-411D-8C2F-19A11B0C5218}"/>
    <cellStyle name="Total 2 8 2 2" xfId="21438" xr:uid="{44D15E85-B795-4065-8049-9D211560F89D}"/>
    <cellStyle name="Total 2 8 2 2 2" xfId="21439" xr:uid="{A47D49DC-B2D8-4D81-B1D6-3EC9ABEBC9BC}"/>
    <cellStyle name="Total 2 8 2 3" xfId="21440" xr:uid="{EF87E73E-3885-4885-9688-8D3D26CF172E}"/>
    <cellStyle name="Total 2 8 2 3 2" xfId="21441" xr:uid="{104D5993-D50E-4F98-B2C3-CFA8AE1BD4C3}"/>
    <cellStyle name="Total 2 8 2 4" xfId="21442" xr:uid="{DC04085C-0B68-4801-A359-0B5A5552E340}"/>
    <cellStyle name="Total 2 8 3" xfId="21443" xr:uid="{98E2B9A0-5F39-4D0D-BAE6-DBC8EEA11093}"/>
    <cellStyle name="Total 2 8 3 2" xfId="21444" xr:uid="{DEECA3FB-B2D7-40F6-8A58-C420B56EE79E}"/>
    <cellStyle name="Total 2 8 3 2 2" xfId="21445" xr:uid="{BB4D4C5D-FFBF-41EA-B7A7-DE3F7E7F4C31}"/>
    <cellStyle name="Total 2 8 3 3" xfId="21446" xr:uid="{C9828EEF-D72A-4FD3-A644-2FF8E54C7E22}"/>
    <cellStyle name="Total 2 8 3 3 2" xfId="21447" xr:uid="{4D672C70-E4CB-4EC0-A40A-7606605F88A7}"/>
    <cellStyle name="Total 2 8 3 4" xfId="21448" xr:uid="{39E702A7-8124-4F93-B3A3-8D8D6FED1904}"/>
    <cellStyle name="Total 2 8 4" xfId="21449" xr:uid="{F07C0BA2-B26B-413E-ABAB-023DA7F94393}"/>
    <cellStyle name="Total 2 8 4 2" xfId="21450" xr:uid="{9944CCD9-8D1E-42BA-800A-D9AC87B5A697}"/>
    <cellStyle name="Total 2 8 4 2 2" xfId="21451" xr:uid="{14C93BD2-823F-41B7-964C-5ABCBCC5DFB3}"/>
    <cellStyle name="Total 2 8 4 3" xfId="21452" xr:uid="{D11EA7FF-0C5F-4C53-BFD2-43BAFE492363}"/>
    <cellStyle name="Total 2 8 4 3 2" xfId="21453" xr:uid="{771D85A7-1488-421D-80D5-49B3BB3BCF3E}"/>
    <cellStyle name="Total 2 8 4 4" xfId="21454" xr:uid="{F487EE19-C7AA-4150-84B4-EA82E6CA254B}"/>
    <cellStyle name="Total 2 8 4 4 2" xfId="21455" xr:uid="{574F6374-2790-4009-AF64-F51994254595}"/>
    <cellStyle name="Total 2 8 4 5" xfId="21456" xr:uid="{03F493DA-7BDC-4DBF-A4DE-67B0B9B52591}"/>
    <cellStyle name="Total 2 8 5" xfId="21457" xr:uid="{F3B20A64-138C-4361-AAC3-D686CA3128C0}"/>
    <cellStyle name="Total 2 8 5 2" xfId="21458" xr:uid="{9089A1D3-9F50-43C7-AA54-E16FBC206DB9}"/>
    <cellStyle name="Total 2 8 5 2 2" xfId="21459" xr:uid="{07C73A5C-F65C-4A85-8F0E-3A25403EA829}"/>
    <cellStyle name="Total 2 8 5 3" xfId="21460" xr:uid="{4A0CAD05-A751-4278-9C57-1937311FB336}"/>
    <cellStyle name="Total 2 8 5 3 2" xfId="21461" xr:uid="{80E3CA2B-E771-4140-AE62-2DB63E1AD1A9}"/>
    <cellStyle name="Total 2 8 5 4" xfId="21462" xr:uid="{260A977F-7BB6-401B-AEB9-8F01C76CA316}"/>
    <cellStyle name="Total 2 8 6" xfId="21463" xr:uid="{DBECC1F2-A9B0-47A1-8AB1-D743DC8797D1}"/>
    <cellStyle name="Total 2 8 6 2" xfId="21464" xr:uid="{1BA21594-B4C8-45E0-9920-E71CED1A5380}"/>
    <cellStyle name="Total 2 8 7" xfId="21465" xr:uid="{023E702E-BF2A-41BD-9EA3-7320334F09ED}"/>
    <cellStyle name="Total 2 8 7 2" xfId="21466" xr:uid="{0BB3768F-9E97-456F-9080-1847602D3C6C}"/>
    <cellStyle name="Total 2 8 8" xfId="21467" xr:uid="{A07CF8E1-7FA6-468F-B14E-79F0DDCAE0DC}"/>
    <cellStyle name="Total 2 8 8 2" xfId="21468" xr:uid="{EF7D14FC-F1A2-448A-98D3-B12826AFDD86}"/>
    <cellStyle name="Total 2 8 9" xfId="21469" xr:uid="{A34D8B04-1E73-444D-B370-EF62EB2E8CA0}"/>
    <cellStyle name="Total 2 9" xfId="7765" xr:uid="{F2DE10EE-8C6C-4A88-B2B1-B214FC740BD4}"/>
    <cellStyle name="Total 2 9 10" xfId="21471" xr:uid="{74E5007D-D24C-4999-9830-3373EA69463E}"/>
    <cellStyle name="Total 2 9 11" xfId="21470" xr:uid="{712F3E84-AE57-4372-961D-3B76640C4F96}"/>
    <cellStyle name="Total 2 9 2" xfId="21472" xr:uid="{1AE6BD61-E89B-482F-AE68-84E6CC0C7039}"/>
    <cellStyle name="Total 2 9 2 2" xfId="21473" xr:uid="{B2C68828-4750-48C4-95EC-F6C57C14486E}"/>
    <cellStyle name="Total 2 9 2 2 2" xfId="21474" xr:uid="{8902A34D-0F1B-41FB-BFE3-4A0C1D6DBEC8}"/>
    <cellStyle name="Total 2 9 2 3" xfId="21475" xr:uid="{FCEE4124-4F45-41D1-B956-030EA8034B5F}"/>
    <cellStyle name="Total 2 9 2 3 2" xfId="21476" xr:uid="{F2BB42A9-0987-4F27-ACAF-03FF538D259B}"/>
    <cellStyle name="Total 2 9 2 4" xfId="21477" xr:uid="{BD22256F-B156-4EE3-A419-EA7D9AE963EA}"/>
    <cellStyle name="Total 2 9 3" xfId="21478" xr:uid="{C67066D2-94F0-4CEF-874E-62D7D3625E54}"/>
    <cellStyle name="Total 2 9 3 2" xfId="21479" xr:uid="{48AA3FE5-87D9-40C3-A78E-C60C19101407}"/>
    <cellStyle name="Total 2 9 3 2 2" xfId="21480" xr:uid="{E0F73A77-FFDC-4927-9691-22A996E88CCA}"/>
    <cellStyle name="Total 2 9 3 3" xfId="21481" xr:uid="{FCE7258C-2188-4751-BD5C-92CB6195B149}"/>
    <cellStyle name="Total 2 9 3 3 2" xfId="21482" xr:uid="{89F5AEC2-AEF3-41B2-B188-1CB13C3A1F9C}"/>
    <cellStyle name="Total 2 9 3 4" xfId="21483" xr:uid="{C6705A54-4077-47BD-9C8C-F66534F82820}"/>
    <cellStyle name="Total 2 9 4" xfId="21484" xr:uid="{2E5C0C39-DFB4-4D94-865A-A2B0363523CC}"/>
    <cellStyle name="Total 2 9 4 2" xfId="21485" xr:uid="{A095D3D9-F196-4F49-8F60-C6CF19D2A027}"/>
    <cellStyle name="Total 2 9 4 2 2" xfId="21486" xr:uid="{9FDAF5CA-3A4F-475B-874D-81BAAAFFE391}"/>
    <cellStyle name="Total 2 9 4 3" xfId="21487" xr:uid="{B97A2E76-984D-466C-8E53-AD8E617C06E9}"/>
    <cellStyle name="Total 2 9 4 3 2" xfId="21488" xr:uid="{398AEB2F-C2B0-4E69-813C-548CC820A76F}"/>
    <cellStyle name="Total 2 9 4 4" xfId="21489" xr:uid="{06DB3B70-FE07-41A2-B26A-5E2F9435BD87}"/>
    <cellStyle name="Total 2 9 4 4 2" xfId="21490" xr:uid="{7917F461-9F10-463D-8F98-F4BCA64C238C}"/>
    <cellStyle name="Total 2 9 4 5" xfId="21491" xr:uid="{59B15C06-E6D3-4E24-A20F-B9AC5ED29CD7}"/>
    <cellStyle name="Total 2 9 5" xfId="21492" xr:uid="{4F08CBB1-8B3D-468A-A7B0-3FE0EE2BE197}"/>
    <cellStyle name="Total 2 9 5 2" xfId="21493" xr:uid="{C76BCD8A-6021-4E9D-B6AA-0997540955FE}"/>
    <cellStyle name="Total 2 9 5 2 2" xfId="21494" xr:uid="{842F8008-815A-4671-AEB9-8898F3FF2569}"/>
    <cellStyle name="Total 2 9 5 3" xfId="21495" xr:uid="{1371B198-B21A-41EE-90DA-29BFD602EE7A}"/>
    <cellStyle name="Total 2 9 5 3 2" xfId="21496" xr:uid="{1EBF89CD-1166-4ED9-B712-ADE16A93A731}"/>
    <cellStyle name="Total 2 9 5 4" xfId="21497" xr:uid="{EC3201B3-F1DE-49FD-AB69-9AB6B9684923}"/>
    <cellStyle name="Total 2 9 6" xfId="21498" xr:uid="{B6853787-0A5B-480F-A8C0-3B4FA8ECFE07}"/>
    <cellStyle name="Total 2 9 6 2" xfId="21499" xr:uid="{990AF1C7-5A1C-4551-9A93-959F3CE4F3DC}"/>
    <cellStyle name="Total 2 9 7" xfId="21500" xr:uid="{C4DF8558-3887-400F-A8E3-ADA4DDE9FFAD}"/>
    <cellStyle name="Total 2 9 7 2" xfId="21501" xr:uid="{F47E0FAB-3C52-45EC-90FA-5C0E7F6E6BDE}"/>
    <cellStyle name="Total 2 9 8" xfId="21502" xr:uid="{F2363599-976B-4C5C-BD8A-0431E1753BE4}"/>
    <cellStyle name="Total 2 9 8 2" xfId="21503" xr:uid="{31F7DA75-7E8A-4EC7-820A-C0E9167C9DD2}"/>
    <cellStyle name="Total 2 9 9" xfId="21504" xr:uid="{465F2469-998D-4305-A825-6CF44A1E200F}"/>
    <cellStyle name="Total 2_CHP" xfId="2733" xr:uid="{0436B75D-DC8B-4728-A19B-617797E76915}"/>
    <cellStyle name="Total 20" xfId="1591" xr:uid="{00000000-0005-0000-0000-00003B060000}"/>
    <cellStyle name="Total 20 10" xfId="21506" xr:uid="{9446D044-4A19-4B2F-934D-5CE8487BD27F}"/>
    <cellStyle name="Total 20 11" xfId="21507" xr:uid="{31D9F625-6367-4DFC-ACD6-ED7AA962326F}"/>
    <cellStyle name="Total 20 12" xfId="21505" xr:uid="{5133428C-0FAB-4D6E-899E-1CBF6F5C9696}"/>
    <cellStyle name="Total 20 2" xfId="21508" xr:uid="{5D0E9E8A-E180-47EE-82D1-2D76468424C9}"/>
    <cellStyle name="Total 20 2 2" xfId="21509" xr:uid="{A709A866-0999-4CFC-98E4-882B73BCD1D6}"/>
    <cellStyle name="Total 20 2 2 2" xfId="21510" xr:uid="{2350C959-6D79-4412-B991-531033E44C20}"/>
    <cellStyle name="Total 20 2 3" xfId="21511" xr:uid="{70EE42F1-E4B0-4913-AD3F-86615C113826}"/>
    <cellStyle name="Total 20 2 3 2" xfId="21512" xr:uid="{451A743D-2E2E-4D08-AC4E-44D0C0DF8D4C}"/>
    <cellStyle name="Total 20 2 4" xfId="21513" xr:uid="{83C37B56-F1FD-489C-939B-96AC1D04D63E}"/>
    <cellStyle name="Total 20 2 5" xfId="21514" xr:uid="{0A7E4661-DD34-4C39-BB6A-900844891F0F}"/>
    <cellStyle name="Total 20 3" xfId="21515" xr:uid="{15F2B49B-B73A-4809-B378-24D274C7AE91}"/>
    <cellStyle name="Total 20 3 2" xfId="21516" xr:uid="{84FF9D6F-8D46-46C0-90A9-33DC7997D16B}"/>
    <cellStyle name="Total 20 3 2 2" xfId="21517" xr:uid="{93DBCD6A-1B25-4E8D-8EB1-B3BD2B82BFAB}"/>
    <cellStyle name="Total 20 3 3" xfId="21518" xr:uid="{7497B0D8-55DE-4F22-9382-C53A70E0C6AF}"/>
    <cellStyle name="Total 20 3 3 2" xfId="21519" xr:uid="{7188E047-BC46-469F-83AE-D7ED397B8B2A}"/>
    <cellStyle name="Total 20 3 4" xfId="21520" xr:uid="{CA89929B-F247-4314-A4F3-300F5452AFB9}"/>
    <cellStyle name="Total 20 4" xfId="21521" xr:uid="{0DFAA9C9-B30F-4B83-95FB-DAB77E29AAE5}"/>
    <cellStyle name="Total 20 4 2" xfId="21522" xr:uid="{281ECA50-2FB7-4CAF-A6B7-E8FC4AD3035C}"/>
    <cellStyle name="Total 20 4 2 2" xfId="21523" xr:uid="{32717680-3F64-49E8-968F-9ACE66F6309D}"/>
    <cellStyle name="Total 20 4 3" xfId="21524" xr:uid="{7CB7FFAC-42E8-47F5-9CDF-307338C10741}"/>
    <cellStyle name="Total 20 4 3 2" xfId="21525" xr:uid="{B02D4E6E-B4C7-4E32-A806-BB3126B75AFF}"/>
    <cellStyle name="Total 20 4 4" xfId="21526" xr:uid="{7A8708DC-9829-48C0-9BE0-DA02AC07673E}"/>
    <cellStyle name="Total 20 5" xfId="21527" xr:uid="{AA8D244B-8FDD-4A8B-A536-FD303F94A0B6}"/>
    <cellStyle name="Total 20 5 2" xfId="21528" xr:uid="{844D4B0B-1FDC-4171-98D9-C67D5033DBD4}"/>
    <cellStyle name="Total 20 5 2 2" xfId="21529" xr:uid="{C6DD0ACA-66D6-4A82-B3BE-7FC207C1C25B}"/>
    <cellStyle name="Total 20 5 3" xfId="21530" xr:uid="{799B601A-AC59-4CB2-89C9-38F5A5C986C2}"/>
    <cellStyle name="Total 20 5 3 2" xfId="21531" xr:uid="{2BAD1ABF-013F-42B1-8DC3-C60F7C474524}"/>
    <cellStyle name="Total 20 5 4" xfId="21532" xr:uid="{19DE9AFA-D995-464F-882C-95E28F22BA8B}"/>
    <cellStyle name="Total 20 5 4 2" xfId="21533" xr:uid="{1D01D41B-898B-4C77-A2B3-3DBED679D74B}"/>
    <cellStyle name="Total 20 5 5" xfId="21534" xr:uid="{A4FBFE17-467E-4271-9029-B374CC412CA1}"/>
    <cellStyle name="Total 20 6" xfId="21535" xr:uid="{B4991333-3169-402F-AAA8-788F21B1CFF3}"/>
    <cellStyle name="Total 20 6 2" xfId="21536" xr:uid="{53F75BA3-CB57-41D1-80B5-2FDC7BA6D52F}"/>
    <cellStyle name="Total 20 6 2 2" xfId="21537" xr:uid="{64FF1532-3F9E-4875-94DA-50CDAC505AB5}"/>
    <cellStyle name="Total 20 6 3" xfId="21538" xr:uid="{B687773C-62F5-4FAD-BFCF-56C68FC751D0}"/>
    <cellStyle name="Total 20 6 3 2" xfId="21539" xr:uid="{65E12BDD-EA4C-4A83-BF5F-FC9064841B0B}"/>
    <cellStyle name="Total 20 6 4" xfId="21540" xr:uid="{65264462-C472-45CF-A39D-12645D2B4099}"/>
    <cellStyle name="Total 20 7" xfId="21541" xr:uid="{92A2FFA2-579F-4D2D-B310-E08DE012E13C}"/>
    <cellStyle name="Total 20 7 2" xfId="21542" xr:uid="{DC9A2A3F-4251-4206-A291-1141A5E70C39}"/>
    <cellStyle name="Total 20 8" xfId="21543" xr:uid="{AADEDFA8-7070-4959-9B00-E3C24DC5266B}"/>
    <cellStyle name="Total 20 8 2" xfId="21544" xr:uid="{889272D2-B596-4BA7-9DC4-ABF08A2CAD04}"/>
    <cellStyle name="Total 20 9" xfId="21545" xr:uid="{B06D99D3-E8B5-4D26-B15A-4B65AE0A28F2}"/>
    <cellStyle name="Total 20 9 2" xfId="21546" xr:uid="{8EAF72F5-7F65-43F9-9D22-7B79227A6726}"/>
    <cellStyle name="Total 21" xfId="6259" xr:uid="{A15FAB4D-A3B2-44CB-8705-4AAE72FB37E5}"/>
    <cellStyle name="Total 21 10" xfId="21548" xr:uid="{79481BCF-AF60-47F4-B004-AADEB6E8611E}"/>
    <cellStyle name="Total 21 11" xfId="21549" xr:uid="{1457AD3F-85A7-4C2B-9B43-5B1D87593012}"/>
    <cellStyle name="Total 21 12" xfId="21547" xr:uid="{5C5489EF-0A81-456D-9637-B2F67C2EA93C}"/>
    <cellStyle name="Total 21 2" xfId="21550" xr:uid="{519BCA9A-DF1A-45F8-BDD1-07D34FA12672}"/>
    <cellStyle name="Total 21 2 2" xfId="21551" xr:uid="{D7490A67-DD2B-45F6-890E-7E5391B111F6}"/>
    <cellStyle name="Total 21 2 2 2" xfId="21552" xr:uid="{1CCC7A6F-D630-4135-9A5D-79DB704E529D}"/>
    <cellStyle name="Total 21 2 3" xfId="21553" xr:uid="{56EA234E-5663-4926-B6F5-8252D72E80F4}"/>
    <cellStyle name="Total 21 2 3 2" xfId="21554" xr:uid="{B38848EC-E6E0-41B3-9A4F-27649391D6C4}"/>
    <cellStyle name="Total 21 2 4" xfId="21555" xr:uid="{10AF9473-DEAF-4062-A8D8-32AF3891AC11}"/>
    <cellStyle name="Total 21 2 5" xfId="21556" xr:uid="{3E137683-62BB-41CE-AA6A-C771203FA3AE}"/>
    <cellStyle name="Total 21 3" xfId="21557" xr:uid="{642C59F8-6C3B-46CC-A637-6080BCAE378F}"/>
    <cellStyle name="Total 21 3 2" xfId="21558" xr:uid="{775BEDBC-8026-4743-8C2C-7EAF20DA534A}"/>
    <cellStyle name="Total 21 3 2 2" xfId="21559" xr:uid="{6DA00578-7205-4DF1-96C4-0F8D078ACE1E}"/>
    <cellStyle name="Total 21 3 3" xfId="21560" xr:uid="{6AF2EAAA-206D-4FE0-AE73-7D82584141D1}"/>
    <cellStyle name="Total 21 3 3 2" xfId="21561" xr:uid="{EE303DA1-442E-4674-AAAC-F91676FB215A}"/>
    <cellStyle name="Total 21 3 4" xfId="21562" xr:uid="{798343B7-338C-4E3B-9B9D-170B8120A458}"/>
    <cellStyle name="Total 21 4" xfId="21563" xr:uid="{5F702943-4166-4AC8-AAE3-799723001F6D}"/>
    <cellStyle name="Total 21 4 2" xfId="21564" xr:uid="{FE7BCB5A-67C0-42A7-B242-529609579BB6}"/>
    <cellStyle name="Total 21 4 2 2" xfId="21565" xr:uid="{027FBB1B-9EC7-41A9-98E9-321566EEC29E}"/>
    <cellStyle name="Total 21 4 3" xfId="21566" xr:uid="{050BDDE8-EA64-4FED-8EF2-14622E438110}"/>
    <cellStyle name="Total 21 4 3 2" xfId="21567" xr:uid="{0DADAB0B-E384-4B1D-925E-95E9B1AE4089}"/>
    <cellStyle name="Total 21 4 4" xfId="21568" xr:uid="{6593B0F6-8159-4860-881C-11CA7A3AC03D}"/>
    <cellStyle name="Total 21 5" xfId="21569" xr:uid="{08823183-DE83-4C3C-8BEF-3CEA5E3040CF}"/>
    <cellStyle name="Total 21 5 2" xfId="21570" xr:uid="{93CEE419-2EF3-48D1-A6F3-0AD7895D1F01}"/>
    <cellStyle name="Total 21 5 2 2" xfId="21571" xr:uid="{3A6A40F7-4A53-45ED-A258-29303F1DD43B}"/>
    <cellStyle name="Total 21 5 3" xfId="21572" xr:uid="{90810EAA-82B3-4595-83F7-9DCBCF145200}"/>
    <cellStyle name="Total 21 5 3 2" xfId="21573" xr:uid="{51AB3D7D-DDFE-45C1-8519-E0DFC948235F}"/>
    <cellStyle name="Total 21 5 4" xfId="21574" xr:uid="{45EF8676-9AF9-441A-8704-CB1C30A49B4A}"/>
    <cellStyle name="Total 21 5 4 2" xfId="21575" xr:uid="{5B089386-F7E0-4F83-B8BB-62E368E86D22}"/>
    <cellStyle name="Total 21 5 5" xfId="21576" xr:uid="{8C04EEC8-E65F-49E1-BF81-8837BC6126C3}"/>
    <cellStyle name="Total 21 6" xfId="21577" xr:uid="{CC8C044A-88ED-496C-AF61-D5EA1E7D5F1F}"/>
    <cellStyle name="Total 21 6 2" xfId="21578" xr:uid="{956DCB74-BEA8-4042-BFA3-7FB5F5DCDB99}"/>
    <cellStyle name="Total 21 6 2 2" xfId="21579" xr:uid="{07C31D7C-BB2E-4264-BAF3-A219B8D1E066}"/>
    <cellStyle name="Total 21 6 3" xfId="21580" xr:uid="{CC5131C6-8A78-4962-984D-83771CC2D78C}"/>
    <cellStyle name="Total 21 6 3 2" xfId="21581" xr:uid="{7BA04FBD-CB6E-488D-A0B5-98BF5024CF04}"/>
    <cellStyle name="Total 21 6 4" xfId="21582" xr:uid="{AC64491F-AF4C-4520-8567-BD1C5C0F49D8}"/>
    <cellStyle name="Total 21 7" xfId="21583" xr:uid="{ECECCED8-908A-4135-A057-C049219CB008}"/>
    <cellStyle name="Total 21 7 2" xfId="21584" xr:uid="{37702206-C75D-4386-8F0F-DFE073AA6765}"/>
    <cellStyle name="Total 21 8" xfId="21585" xr:uid="{6176375A-7453-447B-AE0C-6177C9F7E4B6}"/>
    <cellStyle name="Total 21 8 2" xfId="21586" xr:uid="{6C799C4A-4F4C-4FEE-B7EF-0C0D1AB0971C}"/>
    <cellStyle name="Total 21 9" xfId="21587" xr:uid="{CC570DE6-4465-4FE2-97B5-8DC1CB23A69C}"/>
    <cellStyle name="Total 21 9 2" xfId="21588" xr:uid="{AAA6F9C4-0BFB-4F20-9855-F7C0D3997235}"/>
    <cellStyle name="Total 22" xfId="6260" xr:uid="{2DA82A2B-15A9-41C6-A20F-AFB6F3CFA608}"/>
    <cellStyle name="Total 22 10" xfId="21590" xr:uid="{853DB422-6A95-4FC6-8D65-2E3D7F8EAC94}"/>
    <cellStyle name="Total 22 11" xfId="21591" xr:uid="{6630F43D-12EF-42EC-BEE8-23C6B6504907}"/>
    <cellStyle name="Total 22 12" xfId="21589" xr:uid="{5E0A0BF5-16D9-4082-9FD4-5D34F61C85D9}"/>
    <cellStyle name="Total 22 2" xfId="21592" xr:uid="{8048F0B1-A86C-4125-B3BD-C43065FDF503}"/>
    <cellStyle name="Total 22 2 2" xfId="21593" xr:uid="{C1AC8208-DA59-4768-85D5-90AA49DEEC92}"/>
    <cellStyle name="Total 22 2 2 2" xfId="21594" xr:uid="{DDEF1CFA-B0FE-4FEF-B6AB-F4A304AF536D}"/>
    <cellStyle name="Total 22 2 3" xfId="21595" xr:uid="{5AFB4E03-862A-4513-817C-2709D1A2DA7A}"/>
    <cellStyle name="Total 22 2 3 2" xfId="21596" xr:uid="{9E1909E9-3C0A-4E41-B8A8-B781EE1AF270}"/>
    <cellStyle name="Total 22 2 4" xfId="21597" xr:uid="{6288E9C2-B401-40D0-AEB4-2D53627D60FE}"/>
    <cellStyle name="Total 22 2 5" xfId="21598" xr:uid="{3F412726-6C66-47E1-BF49-F2D2E89E3E48}"/>
    <cellStyle name="Total 22 3" xfId="21599" xr:uid="{AADE9910-2142-4820-89EF-B4C4D008AE5C}"/>
    <cellStyle name="Total 22 3 2" xfId="21600" xr:uid="{3EC09B65-9E76-4AA1-AFAA-F9AD8F322016}"/>
    <cellStyle name="Total 22 3 2 2" xfId="21601" xr:uid="{D5AD39E9-389E-4D9A-896D-1897A73332B1}"/>
    <cellStyle name="Total 22 3 3" xfId="21602" xr:uid="{91EFDDD5-A990-43BD-927F-6184C1A00F54}"/>
    <cellStyle name="Total 22 3 3 2" xfId="21603" xr:uid="{FC36DD53-EBEE-49A1-A155-FEBC23708D4F}"/>
    <cellStyle name="Total 22 3 4" xfId="21604" xr:uid="{1EA4B583-2E6C-4812-9BD4-02BA077D7E92}"/>
    <cellStyle name="Total 22 4" xfId="21605" xr:uid="{E8016C58-A13E-4439-A46F-4BDE65887D0F}"/>
    <cellStyle name="Total 22 4 2" xfId="21606" xr:uid="{68C42055-AAA6-4808-81EC-6660ADEC5173}"/>
    <cellStyle name="Total 22 4 2 2" xfId="21607" xr:uid="{0659C73D-384D-458B-8740-6436E532C475}"/>
    <cellStyle name="Total 22 4 3" xfId="21608" xr:uid="{CF257A97-E15F-493D-B933-CE91AF9D6340}"/>
    <cellStyle name="Total 22 4 3 2" xfId="21609" xr:uid="{75307D79-4C4C-496B-9F0C-29639841CB86}"/>
    <cellStyle name="Total 22 4 4" xfId="21610" xr:uid="{4AAE269D-7A4A-452D-9A11-9C7D371F519C}"/>
    <cellStyle name="Total 22 5" xfId="21611" xr:uid="{3D81AB7F-7EE3-405A-AA70-4DFD8B53C714}"/>
    <cellStyle name="Total 22 5 2" xfId="21612" xr:uid="{1EDA96A5-481A-48E7-9F72-4B5A8AF72F76}"/>
    <cellStyle name="Total 22 5 2 2" xfId="21613" xr:uid="{7735CF09-7FCF-488B-B7F4-78946933DE39}"/>
    <cellStyle name="Total 22 5 3" xfId="21614" xr:uid="{05036D2A-FEA4-46E7-A09A-D02FEDAA5332}"/>
    <cellStyle name="Total 22 5 3 2" xfId="21615" xr:uid="{8A43D834-0F09-416A-B786-ACA4C0DA6D27}"/>
    <cellStyle name="Total 22 5 4" xfId="21616" xr:uid="{5E92290D-5421-4491-88C1-C43864A8B680}"/>
    <cellStyle name="Total 22 5 4 2" xfId="21617" xr:uid="{2319F5C2-B63D-4195-9D93-61094AF88ED0}"/>
    <cellStyle name="Total 22 5 5" xfId="21618" xr:uid="{76E26F94-1089-432F-B23A-9A13CC61C628}"/>
    <cellStyle name="Total 22 6" xfId="21619" xr:uid="{8C5248A2-9C14-405D-A120-F9027C518F75}"/>
    <cellStyle name="Total 22 6 2" xfId="21620" xr:uid="{9A6B26C6-CA9F-4D5F-B5C4-B6C31C711285}"/>
    <cellStyle name="Total 22 6 2 2" xfId="21621" xr:uid="{1EA5EC95-6C48-4298-94B7-480C97BD3D6C}"/>
    <cellStyle name="Total 22 6 3" xfId="21622" xr:uid="{C6ECFD39-E373-43D9-BCFD-B6E041FE9EB7}"/>
    <cellStyle name="Total 22 6 3 2" xfId="21623" xr:uid="{768B4284-7DC1-4C84-B182-73D17D70FCDD}"/>
    <cellStyle name="Total 22 6 4" xfId="21624" xr:uid="{70CCB671-18D0-4436-A863-2B63560A2595}"/>
    <cellStyle name="Total 22 7" xfId="21625" xr:uid="{4CC69C87-F932-4F75-BC84-26BDA20AC8F2}"/>
    <cellStyle name="Total 22 7 2" xfId="21626" xr:uid="{89722788-F2D0-4B53-BEB9-A95DC31B9BE5}"/>
    <cellStyle name="Total 22 8" xfId="21627" xr:uid="{1D4F963D-A1B0-4B29-ACA6-EAF0949940E6}"/>
    <cellStyle name="Total 22 8 2" xfId="21628" xr:uid="{FCF275C0-C3CC-4378-BF99-2CB626292879}"/>
    <cellStyle name="Total 22 9" xfId="21629" xr:uid="{8A68174A-18F5-4082-8664-7F1E398F13E9}"/>
    <cellStyle name="Total 22 9 2" xfId="21630" xr:uid="{8CAAC4F9-6564-4109-8503-66A33DDD3197}"/>
    <cellStyle name="Total 23" xfId="6261" xr:uid="{CE9C9D3C-733A-4222-813B-307D2FC2E20A}"/>
    <cellStyle name="Total 23 10" xfId="21632" xr:uid="{8B8A13DA-65B0-4EED-A007-2D86CDE0EC5B}"/>
    <cellStyle name="Total 23 11" xfId="21633" xr:uid="{2E9685A0-36E7-4B76-A933-19C52FA7446C}"/>
    <cellStyle name="Total 23 12" xfId="21631" xr:uid="{4BFA449D-985A-44E0-A060-EBE57ACFC596}"/>
    <cellStyle name="Total 23 2" xfId="21634" xr:uid="{D226CCE6-0907-4B14-9954-276EFBE32FFE}"/>
    <cellStyle name="Total 23 2 2" xfId="21635" xr:uid="{17D896FE-0A77-42BD-8D19-AEDB0B495CA4}"/>
    <cellStyle name="Total 23 2 2 2" xfId="21636" xr:uid="{4EF14869-CF3B-4761-B2D8-A5BF5477C5BA}"/>
    <cellStyle name="Total 23 2 3" xfId="21637" xr:uid="{A44C3CDB-E7F2-4A0D-8D64-2D59A04B3B4A}"/>
    <cellStyle name="Total 23 2 3 2" xfId="21638" xr:uid="{BC49A106-2906-411F-B4BC-11C09AFCD60C}"/>
    <cellStyle name="Total 23 2 4" xfId="21639" xr:uid="{B8772E30-C38E-480C-8AB3-5C3D6F7EC3AE}"/>
    <cellStyle name="Total 23 2 5" xfId="21640" xr:uid="{3B0F56FD-E48F-4DB8-81C6-CCE8CBD5CC75}"/>
    <cellStyle name="Total 23 3" xfId="21641" xr:uid="{77464054-F12E-499E-B9BB-9DC66BFECF47}"/>
    <cellStyle name="Total 23 3 2" xfId="21642" xr:uid="{B8CFE7F8-AD37-4622-9BEC-4E36CECD7F0B}"/>
    <cellStyle name="Total 23 3 2 2" xfId="21643" xr:uid="{95CBEED7-AD2D-492A-9720-8F1E6330BC8B}"/>
    <cellStyle name="Total 23 3 3" xfId="21644" xr:uid="{5103348F-CFA5-496B-AEA1-32E39FC9BDEF}"/>
    <cellStyle name="Total 23 3 3 2" xfId="21645" xr:uid="{B01DB5B5-E506-4F80-9373-0BEB38A82492}"/>
    <cellStyle name="Total 23 3 4" xfId="21646" xr:uid="{E8C18A27-CFAD-4F9C-A9DC-799C0DA7A79D}"/>
    <cellStyle name="Total 23 4" xfId="21647" xr:uid="{05FDBAC3-F051-4B92-ABB4-26FE981CB13D}"/>
    <cellStyle name="Total 23 4 2" xfId="21648" xr:uid="{219B2475-0561-442F-81A6-CC36ED0CB5E8}"/>
    <cellStyle name="Total 23 4 2 2" xfId="21649" xr:uid="{7D425FA8-C2DF-4A89-8BB9-AA1A5EC63674}"/>
    <cellStyle name="Total 23 4 3" xfId="21650" xr:uid="{C954B419-7A13-4B30-B478-560D5D1CB14B}"/>
    <cellStyle name="Total 23 4 3 2" xfId="21651" xr:uid="{280430AA-2B8C-4B0B-AC3D-8983572C465C}"/>
    <cellStyle name="Total 23 4 4" xfId="21652" xr:uid="{56A2094D-52ED-4996-9AF8-395C58525550}"/>
    <cellStyle name="Total 23 5" xfId="21653" xr:uid="{F65C3084-AAB5-4C4E-BDA2-4300FB2215A5}"/>
    <cellStyle name="Total 23 5 2" xfId="21654" xr:uid="{668C259E-863F-4D3C-9F59-E727EF1A37C7}"/>
    <cellStyle name="Total 23 5 2 2" xfId="21655" xr:uid="{9D32F44B-D6A7-442F-8474-802DE9FD2A51}"/>
    <cellStyle name="Total 23 5 3" xfId="21656" xr:uid="{5C9DDA33-2654-4101-90AD-1615FB0F4C40}"/>
    <cellStyle name="Total 23 5 3 2" xfId="21657" xr:uid="{C700949D-94DD-43DE-B990-16B97E41E607}"/>
    <cellStyle name="Total 23 5 4" xfId="21658" xr:uid="{4EC11576-E93D-4312-BFB5-E1FE32CA5380}"/>
    <cellStyle name="Total 23 5 4 2" xfId="21659" xr:uid="{839A85EB-CE46-46B0-8A30-F4B17AB2F39A}"/>
    <cellStyle name="Total 23 5 5" xfId="21660" xr:uid="{2222008B-D9C2-449B-A221-E156EDBE5FBF}"/>
    <cellStyle name="Total 23 6" xfId="21661" xr:uid="{59DC9AD2-670B-43D0-81FD-4E81833F114A}"/>
    <cellStyle name="Total 23 6 2" xfId="21662" xr:uid="{83B27B66-D417-43B2-AA5E-142631B56E62}"/>
    <cellStyle name="Total 23 6 2 2" xfId="21663" xr:uid="{0D2DEC78-BF66-4BF2-9840-F69ADF117FD2}"/>
    <cellStyle name="Total 23 6 3" xfId="21664" xr:uid="{5A652B84-642C-4F4C-BF8C-04AA991D4A4E}"/>
    <cellStyle name="Total 23 6 3 2" xfId="21665" xr:uid="{AA81A82B-E630-4E57-AB16-04645435FCF6}"/>
    <cellStyle name="Total 23 6 4" xfId="21666" xr:uid="{7F18CC04-0667-4B9A-AB58-B172D2934997}"/>
    <cellStyle name="Total 23 7" xfId="21667" xr:uid="{7A5C6866-11FE-427C-BAE8-6161B8DEBCEF}"/>
    <cellStyle name="Total 23 7 2" xfId="21668" xr:uid="{59DF242A-666F-49A0-8CF3-406ABE7C778A}"/>
    <cellStyle name="Total 23 8" xfId="21669" xr:uid="{513CC76F-40DE-45AC-93DB-142DC682C492}"/>
    <cellStyle name="Total 23 8 2" xfId="21670" xr:uid="{5707832C-BB56-43A0-A3D4-ED2B4C9B1781}"/>
    <cellStyle name="Total 23 9" xfId="21671" xr:uid="{EA5B7EC8-7D97-496B-A61D-39C5EF6D50A0}"/>
    <cellStyle name="Total 23 9 2" xfId="21672" xr:uid="{CAF74920-D77B-40CF-A262-519CA99E4237}"/>
    <cellStyle name="Total 24" xfId="6262" xr:uid="{87615B9E-80BC-473D-A0D9-738FE9CF9A50}"/>
    <cellStyle name="Total 24 10" xfId="21674" xr:uid="{60448CAE-2141-454A-9E6E-AA3D274C693A}"/>
    <cellStyle name="Total 24 11" xfId="21675" xr:uid="{26204704-2954-486B-B779-E751F94472E7}"/>
    <cellStyle name="Total 24 12" xfId="21673" xr:uid="{B65BFD2B-D614-4559-A964-F181DA43425D}"/>
    <cellStyle name="Total 24 2" xfId="21676" xr:uid="{BDE7BCEC-0FF7-4C27-9D77-9F60DDD69CFD}"/>
    <cellStyle name="Total 24 2 2" xfId="21677" xr:uid="{B1B7D0A4-B7A7-4DE8-B2A1-09109880CD7C}"/>
    <cellStyle name="Total 24 2 2 2" xfId="21678" xr:uid="{E3FBC9C4-DCDD-46EB-9A8A-1C18F616C27F}"/>
    <cellStyle name="Total 24 2 3" xfId="21679" xr:uid="{FC440116-203F-4991-9960-91D8250241D3}"/>
    <cellStyle name="Total 24 2 3 2" xfId="21680" xr:uid="{943677B9-9F7D-486A-A233-BEB66D6AABF2}"/>
    <cellStyle name="Total 24 2 4" xfId="21681" xr:uid="{48F35957-3E35-4058-BF95-E6F01341F3C4}"/>
    <cellStyle name="Total 24 2 5" xfId="21682" xr:uid="{9E2EB0C2-6376-4F0D-84BD-A318DF5B4050}"/>
    <cellStyle name="Total 24 3" xfId="21683" xr:uid="{B072730A-D8A9-4D0E-8754-F109FB368329}"/>
    <cellStyle name="Total 24 3 2" xfId="21684" xr:uid="{4B53F005-2E6A-4E3D-942F-8780B03A2D86}"/>
    <cellStyle name="Total 24 3 2 2" xfId="21685" xr:uid="{FEF1090E-2E68-478A-B0A6-4805C94583C6}"/>
    <cellStyle name="Total 24 3 3" xfId="21686" xr:uid="{6BC22209-7104-4413-9F7E-B15EED0F5A87}"/>
    <cellStyle name="Total 24 3 3 2" xfId="21687" xr:uid="{78911D6D-C73B-423E-83A1-45B756F0E587}"/>
    <cellStyle name="Total 24 3 4" xfId="21688" xr:uid="{B4B64B16-0945-4E1E-A5A2-645F28A0834F}"/>
    <cellStyle name="Total 24 4" xfId="21689" xr:uid="{E7AF72DB-C06D-462F-BCE4-B04468617326}"/>
    <cellStyle name="Total 24 4 2" xfId="21690" xr:uid="{205DC4ED-BDB2-4C09-8636-456A96433DEE}"/>
    <cellStyle name="Total 24 4 2 2" xfId="21691" xr:uid="{6FAD0A88-E8E3-4FEF-94AD-77A12CCDD13C}"/>
    <cellStyle name="Total 24 4 3" xfId="21692" xr:uid="{5DFA7263-1C5C-4EA8-8FB3-C8B62D8D310B}"/>
    <cellStyle name="Total 24 4 3 2" xfId="21693" xr:uid="{DE20CACD-4DD9-41BB-99C5-94AF87EAA7A6}"/>
    <cellStyle name="Total 24 4 4" xfId="21694" xr:uid="{AAB35E89-A83E-4C65-9DDC-8DBEB078058B}"/>
    <cellStyle name="Total 24 5" xfId="21695" xr:uid="{893C1D00-65E5-4D5E-95E4-D0EB56B5639F}"/>
    <cellStyle name="Total 24 5 2" xfId="21696" xr:uid="{3FA6AF56-2168-4550-BFD7-29C492CC5268}"/>
    <cellStyle name="Total 24 5 2 2" xfId="21697" xr:uid="{F802386A-F4B2-4857-BFAD-25CC524C4FBC}"/>
    <cellStyle name="Total 24 5 3" xfId="21698" xr:uid="{55FF55D4-AAE1-4289-8795-280F65516727}"/>
    <cellStyle name="Total 24 5 3 2" xfId="21699" xr:uid="{C194B934-A1BA-46E7-A7FF-7999DA4C67CC}"/>
    <cellStyle name="Total 24 5 4" xfId="21700" xr:uid="{C6E89E84-B543-488C-AC07-1714A5D5291D}"/>
    <cellStyle name="Total 24 5 4 2" xfId="21701" xr:uid="{1ACDD76B-5A3F-4EA7-BAB8-10731E13FD19}"/>
    <cellStyle name="Total 24 5 5" xfId="21702" xr:uid="{8DE1DA46-D0CE-4097-91B9-99CF69883FAA}"/>
    <cellStyle name="Total 24 6" xfId="21703" xr:uid="{BABCD499-5982-42F5-8B22-D746B4DDDAEA}"/>
    <cellStyle name="Total 24 6 2" xfId="21704" xr:uid="{4CAB0227-1946-41EB-9BB5-352ECF45219B}"/>
    <cellStyle name="Total 24 6 2 2" xfId="21705" xr:uid="{71B267F6-8520-4D9B-A9AA-2E5FBA5B4D80}"/>
    <cellStyle name="Total 24 6 3" xfId="21706" xr:uid="{88B2B416-84BF-4281-90FD-978ADEB37301}"/>
    <cellStyle name="Total 24 6 3 2" xfId="21707" xr:uid="{D72EF663-DAEF-47D6-A7B6-D0F80A457B3A}"/>
    <cellStyle name="Total 24 6 4" xfId="21708" xr:uid="{1B797D7D-30DD-45B3-A29B-2763F73E8B2C}"/>
    <cellStyle name="Total 24 7" xfId="21709" xr:uid="{85E3F6AB-CE90-4846-B758-818513E2C636}"/>
    <cellStyle name="Total 24 7 2" xfId="21710" xr:uid="{8882499B-633C-426D-8F02-5ED1E067BC57}"/>
    <cellStyle name="Total 24 8" xfId="21711" xr:uid="{A658C86A-C58D-43A1-88AF-31585166DCBB}"/>
    <cellStyle name="Total 24 8 2" xfId="21712" xr:uid="{7EF4DDDE-450F-4153-B240-64C42C978A7E}"/>
    <cellStyle name="Total 24 9" xfId="21713" xr:uid="{646ECA37-6285-44FC-9756-671B15C353A4}"/>
    <cellStyle name="Total 24 9 2" xfId="21714" xr:uid="{42A09FD4-2018-4ABE-930A-D297C24D0F4A}"/>
    <cellStyle name="Total 25" xfId="6263" xr:uid="{057292BB-4E97-4A85-ADA5-B676FABE2D45}"/>
    <cellStyle name="Total 25 10" xfId="21716" xr:uid="{DBBFBE1A-D18C-409B-8CAA-D572288D2AA0}"/>
    <cellStyle name="Total 25 11" xfId="21717" xr:uid="{697848D8-86E8-4743-AE73-B338E80C5003}"/>
    <cellStyle name="Total 25 12" xfId="21715" xr:uid="{39B19F8F-F779-4FC6-A2A7-03760A137A02}"/>
    <cellStyle name="Total 25 2" xfId="21718" xr:uid="{7BE1C7A2-363D-4E1E-9E9F-F151925EE6CB}"/>
    <cellStyle name="Total 25 2 2" xfId="21719" xr:uid="{4255537A-5B45-4D1D-8604-E11FA7404F38}"/>
    <cellStyle name="Total 25 2 2 2" xfId="21720" xr:uid="{F1CB4A8D-A758-4B17-9917-C2AA5856EFD8}"/>
    <cellStyle name="Total 25 2 3" xfId="21721" xr:uid="{1BE62DA2-A070-4B67-804D-F240E9DCAB36}"/>
    <cellStyle name="Total 25 2 3 2" xfId="21722" xr:uid="{B6284FD9-FA48-4DA6-A246-8B79B69AE7CF}"/>
    <cellStyle name="Total 25 2 4" xfId="21723" xr:uid="{8AECA693-BDD8-47B1-B460-D5B41E6B89CF}"/>
    <cellStyle name="Total 25 2 5" xfId="21724" xr:uid="{B24D2B6C-9EDA-4545-916A-B6ACA8B6DE4E}"/>
    <cellStyle name="Total 25 3" xfId="21725" xr:uid="{870B06C2-CF26-4917-BD68-FB2694D116D3}"/>
    <cellStyle name="Total 25 3 2" xfId="21726" xr:uid="{A38E5BB8-2BC4-4957-AD1D-45F60A5DCFD8}"/>
    <cellStyle name="Total 25 3 2 2" xfId="21727" xr:uid="{92676FCE-5CF7-4B73-B6DD-0293A62A512B}"/>
    <cellStyle name="Total 25 3 3" xfId="21728" xr:uid="{C383A840-49D3-48AF-AAE6-BB8206A2B197}"/>
    <cellStyle name="Total 25 3 3 2" xfId="21729" xr:uid="{E45C08AD-B025-4E09-A010-8498434E3ADE}"/>
    <cellStyle name="Total 25 3 4" xfId="21730" xr:uid="{B99E9E46-B4B2-4677-965B-E39E3A5D8D61}"/>
    <cellStyle name="Total 25 4" xfId="21731" xr:uid="{A63C0EA8-D36A-425E-B8E8-EDCFE016507D}"/>
    <cellStyle name="Total 25 4 2" xfId="21732" xr:uid="{5E6A194E-357A-4A4D-8114-8A69931A6AE6}"/>
    <cellStyle name="Total 25 4 2 2" xfId="21733" xr:uid="{26789BA0-7B8E-41CF-AACE-544CF7B85A3E}"/>
    <cellStyle name="Total 25 4 3" xfId="21734" xr:uid="{D9B3671D-0C1C-4424-997B-8ADD20821034}"/>
    <cellStyle name="Total 25 4 3 2" xfId="21735" xr:uid="{BD994E87-4B8E-431F-971A-0030C24C740C}"/>
    <cellStyle name="Total 25 4 4" xfId="21736" xr:uid="{B1F69DBD-DC32-4857-BBEB-1CCB23BF1867}"/>
    <cellStyle name="Total 25 5" xfId="21737" xr:uid="{B41B79D3-5F4D-4078-8B09-AC93E903DFF1}"/>
    <cellStyle name="Total 25 5 2" xfId="21738" xr:uid="{04390BC3-5F15-4062-AE5F-6D1538C1288E}"/>
    <cellStyle name="Total 25 5 2 2" xfId="21739" xr:uid="{61EF6B7B-0167-490B-AB5A-8F5B39ACE489}"/>
    <cellStyle name="Total 25 5 3" xfId="21740" xr:uid="{B293C386-09AC-465C-B457-058ABAE46028}"/>
    <cellStyle name="Total 25 5 3 2" xfId="21741" xr:uid="{C40C6005-C2BB-4DF3-A099-D324C7215E43}"/>
    <cellStyle name="Total 25 5 4" xfId="21742" xr:uid="{0149DBC8-CDB9-466A-8368-FFF49E24EB06}"/>
    <cellStyle name="Total 25 5 4 2" xfId="21743" xr:uid="{0DCBCFB9-E65D-46CE-ABB8-89CBA13C2C17}"/>
    <cellStyle name="Total 25 5 5" xfId="21744" xr:uid="{9065FD63-48B9-45F5-A989-FB22936045AC}"/>
    <cellStyle name="Total 25 6" xfId="21745" xr:uid="{A49249E5-4C8F-4C6A-B717-C21A94FC05D7}"/>
    <cellStyle name="Total 25 6 2" xfId="21746" xr:uid="{FA290289-4E9F-49C4-A473-9BC420495D30}"/>
    <cellStyle name="Total 25 6 2 2" xfId="21747" xr:uid="{4B347315-8AF5-4B55-B92F-5819C63BD69F}"/>
    <cellStyle name="Total 25 6 3" xfId="21748" xr:uid="{668B5223-FDF4-4243-BF15-CFF367CDDC95}"/>
    <cellStyle name="Total 25 6 3 2" xfId="21749" xr:uid="{F135D1DF-4E79-4EC8-B308-FCBA749DD2DD}"/>
    <cellStyle name="Total 25 6 4" xfId="21750" xr:uid="{5D61C0AD-103A-4EF8-B2B3-20C973BA0D1F}"/>
    <cellStyle name="Total 25 7" xfId="21751" xr:uid="{8E4DFA42-E30E-4CE3-8304-CAD5A8175D6C}"/>
    <cellStyle name="Total 25 7 2" xfId="21752" xr:uid="{7A0B32D8-F0DD-4DC4-8C8B-66E88636A778}"/>
    <cellStyle name="Total 25 8" xfId="21753" xr:uid="{256C5C47-8FD0-40A1-92AC-B4A040142039}"/>
    <cellStyle name="Total 25 8 2" xfId="21754" xr:uid="{8B161E29-CFFD-4869-B839-D9EECFA4B5FB}"/>
    <cellStyle name="Total 25 9" xfId="21755" xr:uid="{640CF255-87E2-4895-B9D7-1A0D142BFFFE}"/>
    <cellStyle name="Total 25 9 2" xfId="21756" xr:uid="{17FFB9F9-8D87-4D7C-BBB1-067B104DAE55}"/>
    <cellStyle name="Total 26" xfId="6264" xr:uid="{2A77028A-6EF5-417A-AF9B-33417130B695}"/>
    <cellStyle name="Total 26 10" xfId="21758" xr:uid="{47C85F18-D251-4AF3-ABEE-05C97C48457C}"/>
    <cellStyle name="Total 26 11" xfId="21759" xr:uid="{93969A00-E8C3-4470-B7AD-5F47784E7018}"/>
    <cellStyle name="Total 26 12" xfId="21757" xr:uid="{0D67B2D0-A594-4BE1-BAEC-B22067895D2B}"/>
    <cellStyle name="Total 26 2" xfId="21760" xr:uid="{480EA3DF-10B5-471A-A7CE-909A70EA09D1}"/>
    <cellStyle name="Total 26 2 2" xfId="21761" xr:uid="{A0AB54FE-20BD-4D90-A97B-6BF49C4D4D3B}"/>
    <cellStyle name="Total 26 2 2 2" xfId="21762" xr:uid="{947A6985-5038-479E-9644-E59663441170}"/>
    <cellStyle name="Total 26 2 3" xfId="21763" xr:uid="{6410DD77-D962-4DBF-83FD-8AC6BEFE3576}"/>
    <cellStyle name="Total 26 2 3 2" xfId="21764" xr:uid="{170D03D3-186F-4508-84AB-001B70CA5E1C}"/>
    <cellStyle name="Total 26 2 4" xfId="21765" xr:uid="{85B81460-B600-4185-93EC-7DC6BD68F4E9}"/>
    <cellStyle name="Total 26 2 5" xfId="21766" xr:uid="{1E4A5B3F-C24E-4E2E-A2B9-DD118FDFBF6A}"/>
    <cellStyle name="Total 26 3" xfId="21767" xr:uid="{D5F960A9-ECF0-4B37-9575-8FCB9728D10B}"/>
    <cellStyle name="Total 26 3 2" xfId="21768" xr:uid="{F261E7BB-4CF2-4843-9FF0-029CB7A5AD6B}"/>
    <cellStyle name="Total 26 3 2 2" xfId="21769" xr:uid="{8D29008A-55CC-4CEA-ACDB-386376F5DD41}"/>
    <cellStyle name="Total 26 3 3" xfId="21770" xr:uid="{B5DA36ED-1770-42EA-9317-778D0628741C}"/>
    <cellStyle name="Total 26 3 3 2" xfId="21771" xr:uid="{36ECBD14-FCAF-4EB1-B9E1-DB4D3C4887C4}"/>
    <cellStyle name="Total 26 3 4" xfId="21772" xr:uid="{CA172742-F5AE-475D-8F7D-296C7241EA8D}"/>
    <cellStyle name="Total 26 4" xfId="21773" xr:uid="{3D5A8F26-1D3B-4BE2-8CCD-8F7085E32D8B}"/>
    <cellStyle name="Total 26 4 2" xfId="21774" xr:uid="{C4BF7625-9B5E-4F76-BCAA-CDE21856D70E}"/>
    <cellStyle name="Total 26 4 2 2" xfId="21775" xr:uid="{E1A5A6D5-2B3B-4700-9BD4-897F6BE27762}"/>
    <cellStyle name="Total 26 4 3" xfId="21776" xr:uid="{A2BFD27E-BB60-49B3-AC64-FECF4944B8D7}"/>
    <cellStyle name="Total 26 4 3 2" xfId="21777" xr:uid="{F777122C-22E8-46BB-A804-5C3174095BF7}"/>
    <cellStyle name="Total 26 4 4" xfId="21778" xr:uid="{CD2331CF-E92D-47B7-A928-2B065F719226}"/>
    <cellStyle name="Total 26 5" xfId="21779" xr:uid="{332E42B9-8D35-4CB3-8193-A01433B8675D}"/>
    <cellStyle name="Total 26 5 2" xfId="21780" xr:uid="{5188B53A-3308-42EB-B897-EB3656B7DDA6}"/>
    <cellStyle name="Total 26 5 2 2" xfId="21781" xr:uid="{A6909D41-5D2F-4E31-921D-E195FE81929C}"/>
    <cellStyle name="Total 26 5 3" xfId="21782" xr:uid="{BEE4B577-B0CE-48A1-AC18-6DCB310375E0}"/>
    <cellStyle name="Total 26 5 3 2" xfId="21783" xr:uid="{9A47DBD6-6DA6-495A-8019-5380D25CA3CB}"/>
    <cellStyle name="Total 26 5 4" xfId="21784" xr:uid="{76AEE8BC-A2A9-4405-A50A-5BFDD6DF7BA8}"/>
    <cellStyle name="Total 26 5 4 2" xfId="21785" xr:uid="{77663DFA-280D-453E-B944-75762CD08148}"/>
    <cellStyle name="Total 26 5 5" xfId="21786" xr:uid="{4384224F-A097-4444-8899-6A436C2E8184}"/>
    <cellStyle name="Total 26 6" xfId="21787" xr:uid="{663683D5-13D3-4AD4-817B-DD349C8CEBF4}"/>
    <cellStyle name="Total 26 6 2" xfId="21788" xr:uid="{DF8CAAAD-0BC4-41B7-A3B5-03A75CD8C421}"/>
    <cellStyle name="Total 26 6 2 2" xfId="21789" xr:uid="{CA9529DC-C231-4A8A-81D7-1CD7F1FEA517}"/>
    <cellStyle name="Total 26 6 3" xfId="21790" xr:uid="{9E8B88B2-3CB1-44D7-BDEC-989D834432F3}"/>
    <cellStyle name="Total 26 6 3 2" xfId="21791" xr:uid="{83475141-B2CA-4AE2-A262-2BFEBA287A20}"/>
    <cellStyle name="Total 26 6 4" xfId="21792" xr:uid="{D40E7FAE-6161-4DC9-A28E-28759688AFD4}"/>
    <cellStyle name="Total 26 7" xfId="21793" xr:uid="{3B92F985-E3B8-4C1F-9BE7-365E9B1CAC99}"/>
    <cellStyle name="Total 26 7 2" xfId="21794" xr:uid="{DE8F27E8-8E45-4522-8EBC-3AB77DAF703F}"/>
    <cellStyle name="Total 26 8" xfId="21795" xr:uid="{24A4AB47-E29A-43E5-94D5-79C97492DD0F}"/>
    <cellStyle name="Total 26 8 2" xfId="21796" xr:uid="{C872B9C8-1A1E-4E17-B063-9167140D0B3C}"/>
    <cellStyle name="Total 26 9" xfId="21797" xr:uid="{423C38B6-1EE4-42F5-9890-667809676AC9}"/>
    <cellStyle name="Total 26 9 2" xfId="21798" xr:uid="{C9FC5177-ED6B-4643-9364-991BD22A86E3}"/>
    <cellStyle name="Total 27" xfId="6265" xr:uid="{2BBA0A37-77D9-41B7-A45C-45481E95262F}"/>
    <cellStyle name="Total 27 10" xfId="21800" xr:uid="{12E5CE18-5DE6-4E21-BA45-788C2A38C1AC}"/>
    <cellStyle name="Total 27 11" xfId="21801" xr:uid="{ED9900F6-D00D-44FA-835C-47018272E63E}"/>
    <cellStyle name="Total 27 12" xfId="21799" xr:uid="{5766153A-BE75-4241-9EC6-4BA9342B4E85}"/>
    <cellStyle name="Total 27 2" xfId="21802" xr:uid="{CA9947BA-A142-47AC-B180-16AF53BBC954}"/>
    <cellStyle name="Total 27 2 2" xfId="21803" xr:uid="{DE343E44-A6EA-41A4-82ED-F8E589217551}"/>
    <cellStyle name="Total 27 2 2 2" xfId="21804" xr:uid="{64392BC9-BDC4-4018-B05A-7ED2FF3DC396}"/>
    <cellStyle name="Total 27 2 3" xfId="21805" xr:uid="{8D311050-AB84-4DBF-9F34-8D1B0C7E2DE3}"/>
    <cellStyle name="Total 27 2 3 2" xfId="21806" xr:uid="{FC82F0A9-C961-4DEF-A0E6-E0B0634F7DAC}"/>
    <cellStyle name="Total 27 2 4" xfId="21807" xr:uid="{A745076A-F9B5-4810-BC6F-99BF73602A31}"/>
    <cellStyle name="Total 27 2 5" xfId="21808" xr:uid="{5B326D1C-48CD-41B7-AA4D-BB4EA27AA7DD}"/>
    <cellStyle name="Total 27 3" xfId="21809" xr:uid="{000CBEA4-7F46-4FB7-A9C5-5C9FD23EB425}"/>
    <cellStyle name="Total 27 3 2" xfId="21810" xr:uid="{1196FD9C-FD1A-485F-9208-6E9D393ED9F4}"/>
    <cellStyle name="Total 27 3 2 2" xfId="21811" xr:uid="{B9506D62-7895-45CA-9CA6-26C160701297}"/>
    <cellStyle name="Total 27 3 3" xfId="21812" xr:uid="{5A416409-3365-4B56-BC8D-27C856DA2D7A}"/>
    <cellStyle name="Total 27 3 3 2" xfId="21813" xr:uid="{12892C05-BD71-406B-8454-35576781CD22}"/>
    <cellStyle name="Total 27 3 4" xfId="21814" xr:uid="{C7217AC5-62A1-4B87-8FE3-37D08C2E3C7C}"/>
    <cellStyle name="Total 27 4" xfId="21815" xr:uid="{AFDC6BAC-1ED8-4225-A2C2-F471AE34FCD0}"/>
    <cellStyle name="Total 27 4 2" xfId="21816" xr:uid="{5680D22F-CAE0-4239-B1BC-3AB2F927EBFB}"/>
    <cellStyle name="Total 27 4 2 2" xfId="21817" xr:uid="{7D47BC6C-7057-4932-9BE1-DC905DB0D95F}"/>
    <cellStyle name="Total 27 4 3" xfId="21818" xr:uid="{0153BC98-AA67-4DFB-94B8-BED340B2331C}"/>
    <cellStyle name="Total 27 4 3 2" xfId="21819" xr:uid="{1090B2A3-280A-4FA8-9C0E-C2192FEB83EC}"/>
    <cellStyle name="Total 27 4 4" xfId="21820" xr:uid="{B6DF48D4-8B8A-4F8B-837E-3A39E7CD03FF}"/>
    <cellStyle name="Total 27 5" xfId="21821" xr:uid="{9519D158-89E4-4348-B2CE-056A9412E03B}"/>
    <cellStyle name="Total 27 5 2" xfId="21822" xr:uid="{3DE7F791-41AC-4759-8A97-6CCB69D8D0C6}"/>
    <cellStyle name="Total 27 5 2 2" xfId="21823" xr:uid="{E3E99853-F50B-479E-B0CC-0992BE8FA8F8}"/>
    <cellStyle name="Total 27 5 3" xfId="21824" xr:uid="{5139099F-9835-4FF2-BA83-F484366F4ECB}"/>
    <cellStyle name="Total 27 5 3 2" xfId="21825" xr:uid="{020FEE10-A4F5-4691-9860-014DC4B7E882}"/>
    <cellStyle name="Total 27 5 4" xfId="21826" xr:uid="{82413884-B0E2-44F0-B12C-F3D6FD1E87DD}"/>
    <cellStyle name="Total 27 5 4 2" xfId="21827" xr:uid="{3B01B250-87C1-4133-8869-5F144862FF82}"/>
    <cellStyle name="Total 27 5 5" xfId="21828" xr:uid="{EF3D1287-907B-480C-B949-86E164BC4D4E}"/>
    <cellStyle name="Total 27 6" xfId="21829" xr:uid="{DE8D84ED-88D3-47B6-90E8-99B8540B866D}"/>
    <cellStyle name="Total 27 6 2" xfId="21830" xr:uid="{44192F4C-3B17-4D71-B2DB-4AE880770514}"/>
    <cellStyle name="Total 27 6 2 2" xfId="21831" xr:uid="{C202193B-9AE9-4811-B124-D9BA82656312}"/>
    <cellStyle name="Total 27 6 3" xfId="21832" xr:uid="{80CC1342-12B0-4EF7-9501-5496AE5A301F}"/>
    <cellStyle name="Total 27 6 3 2" xfId="21833" xr:uid="{824237A3-EC98-42D6-9D40-D00F5495D8BA}"/>
    <cellStyle name="Total 27 6 4" xfId="21834" xr:uid="{CE640A4E-4293-4F29-99FD-ED021CB1FBFA}"/>
    <cellStyle name="Total 27 7" xfId="21835" xr:uid="{E1F5C972-1D44-425D-9C1C-3DBB122C968C}"/>
    <cellStyle name="Total 27 7 2" xfId="21836" xr:uid="{74CE5059-67DC-44DC-87D0-8B05C2F5E64C}"/>
    <cellStyle name="Total 27 8" xfId="21837" xr:uid="{423D349B-89D2-4A6E-ABE3-1DC33055D74F}"/>
    <cellStyle name="Total 27 8 2" xfId="21838" xr:uid="{1E7B60FF-C623-4CDF-912C-C2CD242A03FE}"/>
    <cellStyle name="Total 27 9" xfId="21839" xr:uid="{88104720-338B-4B0B-8C02-08CCF4F1E499}"/>
    <cellStyle name="Total 27 9 2" xfId="21840" xr:uid="{0F8A2052-06F7-4BA6-BEF7-720372464FCB}"/>
    <cellStyle name="Total 28" xfId="6266" xr:uid="{D16BF25A-BA1A-4E7C-B1B0-48235D1606A0}"/>
    <cellStyle name="Total 28 10" xfId="21842" xr:uid="{0ED8C37E-7932-42D1-81BC-368D484A0E75}"/>
    <cellStyle name="Total 28 11" xfId="21843" xr:uid="{9D884D61-B3D6-4FBE-9C65-57099352D1C5}"/>
    <cellStyle name="Total 28 12" xfId="21841" xr:uid="{66C73A04-0FB1-44EF-9642-589A7BF535D4}"/>
    <cellStyle name="Total 28 2" xfId="21844" xr:uid="{EA491A7B-9B79-4CAD-9466-9D45E413AF0E}"/>
    <cellStyle name="Total 28 2 2" xfId="21845" xr:uid="{E128F5D2-408E-42B0-9197-F425F0E596C6}"/>
    <cellStyle name="Total 28 2 2 2" xfId="21846" xr:uid="{32140C88-C991-490B-B66C-D62268988D34}"/>
    <cellStyle name="Total 28 2 3" xfId="21847" xr:uid="{31052FC3-2C62-4A30-9AA5-F06FD8C9884A}"/>
    <cellStyle name="Total 28 2 3 2" xfId="21848" xr:uid="{CF240278-480C-4110-9209-956E4D9EC828}"/>
    <cellStyle name="Total 28 2 4" xfId="21849" xr:uid="{C1778866-7F31-46D2-B919-DC349CF696BD}"/>
    <cellStyle name="Total 28 2 5" xfId="21850" xr:uid="{B583BEEB-E104-49C1-AB6C-0AA08C644D29}"/>
    <cellStyle name="Total 28 3" xfId="21851" xr:uid="{8B1F4DBC-AE6D-491E-9D84-B7729C26E5BF}"/>
    <cellStyle name="Total 28 3 2" xfId="21852" xr:uid="{0A72D062-9675-4714-BD4F-918DD4BFB9ED}"/>
    <cellStyle name="Total 28 3 2 2" xfId="21853" xr:uid="{4B140400-3DD4-4FE2-B2F2-2F19677B782B}"/>
    <cellStyle name="Total 28 3 3" xfId="21854" xr:uid="{5CA4F954-39FB-4450-B557-1DD9D08120F2}"/>
    <cellStyle name="Total 28 3 3 2" xfId="21855" xr:uid="{42AA1948-82A6-4F9C-9B9C-0196BEEFA740}"/>
    <cellStyle name="Total 28 3 4" xfId="21856" xr:uid="{63AC6983-6CC1-4940-A947-8D5AFD1411AE}"/>
    <cellStyle name="Total 28 4" xfId="21857" xr:uid="{5288B531-5860-4C39-9BC7-C1800AE721E6}"/>
    <cellStyle name="Total 28 4 2" xfId="21858" xr:uid="{3666111A-E351-417B-9EED-9F64B0A85538}"/>
    <cellStyle name="Total 28 4 2 2" xfId="21859" xr:uid="{C00D3478-9303-48A2-A450-DF916C9B9826}"/>
    <cellStyle name="Total 28 4 3" xfId="21860" xr:uid="{CD439676-8897-43A0-B458-E799CA3DEB54}"/>
    <cellStyle name="Total 28 4 3 2" xfId="21861" xr:uid="{ACD10315-BCFB-4EB7-A362-B8B7E5AE2E34}"/>
    <cellStyle name="Total 28 4 4" xfId="21862" xr:uid="{290958D3-D49F-44C5-8924-6BDC63E67C74}"/>
    <cellStyle name="Total 28 5" xfId="21863" xr:uid="{FDECBFF2-9DBA-4C85-8ABD-A33E732CF550}"/>
    <cellStyle name="Total 28 5 2" xfId="21864" xr:uid="{3DEB428D-86E0-4125-88D8-A7F952D5F1C5}"/>
    <cellStyle name="Total 28 5 2 2" xfId="21865" xr:uid="{BDA6DC45-6320-47A5-97B3-C6CB45010D31}"/>
    <cellStyle name="Total 28 5 3" xfId="21866" xr:uid="{54C813A4-6229-4807-9C74-70E65B430B8F}"/>
    <cellStyle name="Total 28 5 3 2" xfId="21867" xr:uid="{D61646D6-EC36-4A03-81A7-A5FB46F02AD7}"/>
    <cellStyle name="Total 28 5 4" xfId="21868" xr:uid="{5A290543-293A-4481-9A45-D2CBA3BE0DAD}"/>
    <cellStyle name="Total 28 5 4 2" xfId="21869" xr:uid="{7AB96B57-254F-4B00-9465-9879BDF63086}"/>
    <cellStyle name="Total 28 5 5" xfId="21870" xr:uid="{2C39E2CF-6550-42EA-A9DA-B988E2150DEC}"/>
    <cellStyle name="Total 28 6" xfId="21871" xr:uid="{A36D0E8A-42BF-4A10-BB2A-6AEF852C0BDE}"/>
    <cellStyle name="Total 28 6 2" xfId="21872" xr:uid="{5C46BF98-177B-43A5-B25E-7082DBAE0787}"/>
    <cellStyle name="Total 28 6 2 2" xfId="21873" xr:uid="{284AEA15-87FF-4A84-A727-E5DB181F6DB6}"/>
    <cellStyle name="Total 28 6 3" xfId="21874" xr:uid="{9EABD3FA-71B4-4C39-9DBE-AC13DD2D98FB}"/>
    <cellStyle name="Total 28 6 3 2" xfId="21875" xr:uid="{30AE4598-974B-40EF-AA76-ED71ABE4B076}"/>
    <cellStyle name="Total 28 6 4" xfId="21876" xr:uid="{F245D0A0-732E-4FB2-99F6-D9E48C0DFD63}"/>
    <cellStyle name="Total 28 7" xfId="21877" xr:uid="{F31336D2-EA14-463E-8D99-2625CA0EACD9}"/>
    <cellStyle name="Total 28 7 2" xfId="21878" xr:uid="{B5EAE692-3957-4348-9C86-1BD8536274F1}"/>
    <cellStyle name="Total 28 8" xfId="21879" xr:uid="{CBAC1BA3-D4D6-4FBA-8F53-6AE49D787F96}"/>
    <cellStyle name="Total 28 8 2" xfId="21880" xr:uid="{580079F5-ECF7-49F4-8ED7-C8044CC26191}"/>
    <cellStyle name="Total 28 9" xfId="21881" xr:uid="{54C0BB5C-78D2-4710-B8BA-89EC9358357F}"/>
    <cellStyle name="Total 28 9 2" xfId="21882" xr:uid="{50D667CA-7E9B-4FB4-A26E-C265062452DB}"/>
    <cellStyle name="Total 29" xfId="6267" xr:uid="{9CD9786A-883E-4ED8-BFAD-D7D6C68F649A}"/>
    <cellStyle name="Total 29 10" xfId="21884" xr:uid="{7EB71111-1677-4779-80F5-6BE207C29EE7}"/>
    <cellStyle name="Total 29 11" xfId="21885" xr:uid="{F7B9B40F-2306-4C88-B493-65E9F6B1A42C}"/>
    <cellStyle name="Total 29 12" xfId="21883" xr:uid="{27D30627-C0CA-4D9F-9D94-FA73CD9CFF49}"/>
    <cellStyle name="Total 29 2" xfId="21886" xr:uid="{893EE453-EB42-4973-AB22-7BC3DAE54101}"/>
    <cellStyle name="Total 29 2 2" xfId="21887" xr:uid="{9EE94C75-154A-4A33-9266-13A9D1DD11AB}"/>
    <cellStyle name="Total 29 2 2 2" xfId="21888" xr:uid="{B50BCD72-2B32-4E89-8306-A2C9A29A359C}"/>
    <cellStyle name="Total 29 2 3" xfId="21889" xr:uid="{1C45197C-3070-40A7-B5A9-D8B8ECFFC235}"/>
    <cellStyle name="Total 29 2 3 2" xfId="21890" xr:uid="{4A0ECF9A-12D7-41E6-9D19-6E69976036CD}"/>
    <cellStyle name="Total 29 2 4" xfId="21891" xr:uid="{CC2A20AF-1151-4B8C-9A69-6B0808E61009}"/>
    <cellStyle name="Total 29 2 5" xfId="21892" xr:uid="{FEAA0FA6-ED6C-4D51-BFD2-C54AF7E2F9FB}"/>
    <cellStyle name="Total 29 3" xfId="21893" xr:uid="{15396FC8-6550-43D5-AF27-1F3CC26C8EE1}"/>
    <cellStyle name="Total 29 3 2" xfId="21894" xr:uid="{E6B9FECD-F2E4-4296-8176-C503CAB11505}"/>
    <cellStyle name="Total 29 3 2 2" xfId="21895" xr:uid="{70F9E1C1-359D-4CBF-B43E-7133C57702F7}"/>
    <cellStyle name="Total 29 3 3" xfId="21896" xr:uid="{5A5AEF58-F24A-48C9-BB59-0B34F45881FB}"/>
    <cellStyle name="Total 29 3 3 2" xfId="21897" xr:uid="{3CE5EC21-069D-4567-9EB7-0279378A66E5}"/>
    <cellStyle name="Total 29 3 4" xfId="21898" xr:uid="{498C9186-9F40-4EDB-9696-011091E99E85}"/>
    <cellStyle name="Total 29 4" xfId="21899" xr:uid="{8A457F91-6694-4AB0-A8DA-8DE2612557A6}"/>
    <cellStyle name="Total 29 4 2" xfId="21900" xr:uid="{8B6582EB-58C1-4D45-9566-74A743C8590C}"/>
    <cellStyle name="Total 29 4 2 2" xfId="21901" xr:uid="{79BAB0AD-90B1-475A-BB71-91606D900727}"/>
    <cellStyle name="Total 29 4 3" xfId="21902" xr:uid="{5B552497-80E5-49D7-89C7-63E37ED7382B}"/>
    <cellStyle name="Total 29 4 3 2" xfId="21903" xr:uid="{7EF7BD5B-F9DC-4B0C-B6F8-80F232709642}"/>
    <cellStyle name="Total 29 4 4" xfId="21904" xr:uid="{E2D772F4-87AD-45A0-A37F-E3A1C8849112}"/>
    <cellStyle name="Total 29 5" xfId="21905" xr:uid="{0FC80E4D-7D15-40D2-A372-16349D0113FC}"/>
    <cellStyle name="Total 29 5 2" xfId="21906" xr:uid="{1A0A7DC3-4C1C-4C6D-8941-C8FACEAF272B}"/>
    <cellStyle name="Total 29 5 2 2" xfId="21907" xr:uid="{7EB288CC-B461-4B3D-803E-27F782DC41FD}"/>
    <cellStyle name="Total 29 5 3" xfId="21908" xr:uid="{24327C89-6872-4604-88FB-30361BE926E7}"/>
    <cellStyle name="Total 29 5 3 2" xfId="21909" xr:uid="{65C7A861-FA85-4C50-952D-4C8EA50C801D}"/>
    <cellStyle name="Total 29 5 4" xfId="21910" xr:uid="{2B6CD19A-5E6A-401C-AD0C-8901598342C6}"/>
    <cellStyle name="Total 29 5 4 2" xfId="21911" xr:uid="{DBD0F368-5449-4D88-9AFE-714E5C10C74B}"/>
    <cellStyle name="Total 29 5 5" xfId="21912" xr:uid="{C0FB1921-9BFD-4098-A5C8-297F02A6EB97}"/>
    <cellStyle name="Total 29 6" xfId="21913" xr:uid="{D2898755-0468-4584-A056-5EC5BE95BA6D}"/>
    <cellStyle name="Total 29 6 2" xfId="21914" xr:uid="{FF3B7D6A-BF40-4077-B8B1-55A410D0415D}"/>
    <cellStyle name="Total 29 6 2 2" xfId="21915" xr:uid="{E58C220F-67FA-4DE1-81C0-E9A7EED2919E}"/>
    <cellStyle name="Total 29 6 3" xfId="21916" xr:uid="{E0FB285F-6E46-46EA-AD9F-F759379C346F}"/>
    <cellStyle name="Total 29 6 3 2" xfId="21917" xr:uid="{A3DC6650-EBD3-4FD0-9377-9115E06CC7BF}"/>
    <cellStyle name="Total 29 6 4" xfId="21918" xr:uid="{C8BF5A1A-461C-4806-944B-7E5E1D5BE817}"/>
    <cellStyle name="Total 29 7" xfId="21919" xr:uid="{29FF24AD-0B70-4F47-A95A-5C398262B6CE}"/>
    <cellStyle name="Total 29 7 2" xfId="21920" xr:uid="{952E15D5-8079-4CF1-8B97-A005DB769156}"/>
    <cellStyle name="Total 29 8" xfId="21921" xr:uid="{3BD59A36-4356-443B-9133-7BE9809DC2F6}"/>
    <cellStyle name="Total 29 8 2" xfId="21922" xr:uid="{A5C4B955-6949-4147-A23C-3A88E1B9C4DC}"/>
    <cellStyle name="Total 29 9" xfId="21923" xr:uid="{7E0E8A91-49A7-4748-9C43-CFFCB7811E00}"/>
    <cellStyle name="Total 29 9 2" xfId="21924" xr:uid="{F2F1831D-3E8C-485A-ADC2-EC183FF10CE6}"/>
    <cellStyle name="Total 3" xfId="1592" xr:uid="{00000000-0005-0000-0000-00003C060000}"/>
    <cellStyle name="Total 3 10" xfId="21926" xr:uid="{76DB499B-36B2-4130-ABD5-354196B6725B}"/>
    <cellStyle name="Total 3 10 2" xfId="21927" xr:uid="{BB865A7F-18C5-4ACE-8A17-E3F3F5EF38F9}"/>
    <cellStyle name="Total 3 11" xfId="21928" xr:uid="{BF7B317D-AD58-497A-AEE4-B17B124F3C8F}"/>
    <cellStyle name="Total 3 12" xfId="21929" xr:uid="{BBF16417-5C4E-468F-955B-5D0109E37A43}"/>
    <cellStyle name="Total 3 13" xfId="21925" xr:uid="{F701EE27-82DB-4C84-BF87-D131BE606B01}"/>
    <cellStyle name="Total 3 14" xfId="25573" xr:uid="{EFCF1BC9-DD90-42F5-92D6-C109C40D82F7}"/>
    <cellStyle name="Total 3 15" xfId="3302" xr:uid="{3D91179D-A099-4718-A15F-41BF856EA13A}"/>
    <cellStyle name="Total 3 2" xfId="6268" xr:uid="{20D8FEBD-1210-42EE-A2B7-DA4F6970619D}"/>
    <cellStyle name="Total 3 2 10" xfId="21931" xr:uid="{FA9217F1-D21C-4FF7-8BDE-539FEAE731AE}"/>
    <cellStyle name="Total 3 2 11" xfId="21930" xr:uid="{A8FD2B61-92D4-47F8-A265-9546D8EF1283}"/>
    <cellStyle name="Total 3 2 2" xfId="21932" xr:uid="{4F5A752B-BBDB-4D33-8537-CBE85A66C2AE}"/>
    <cellStyle name="Total 3 2 2 2" xfId="21933" xr:uid="{0556191F-F521-48D9-A537-FFBC99A7A5F4}"/>
    <cellStyle name="Total 3 2 2 2 2" xfId="21934" xr:uid="{D0EE85B6-F870-4B11-B057-DF5C0181FC70}"/>
    <cellStyle name="Total 3 2 2 3" xfId="21935" xr:uid="{0B2A9BD6-F1B4-41D0-9913-D0A4F21E3071}"/>
    <cellStyle name="Total 3 2 2 3 2" xfId="21936" xr:uid="{871911CE-F89B-4E33-92FE-DA4EEF7646D4}"/>
    <cellStyle name="Total 3 2 2 4" xfId="21937" xr:uid="{DACCAF02-D3ED-4F4B-8F29-8C6546CF862E}"/>
    <cellStyle name="Total 3 2 3" xfId="21938" xr:uid="{BC3591DD-CF7F-4B83-B471-44B7D5B60782}"/>
    <cellStyle name="Total 3 2 3 2" xfId="21939" xr:uid="{8128D4CF-7DB9-44D9-BDCB-38DF93C67103}"/>
    <cellStyle name="Total 3 2 3 2 2" xfId="21940" xr:uid="{CD7A6E08-ED09-4975-B5AA-1753D9B770AA}"/>
    <cellStyle name="Total 3 2 3 3" xfId="21941" xr:uid="{13B8ABB0-A05B-40DF-ACBB-F712D2F85D2B}"/>
    <cellStyle name="Total 3 2 3 3 2" xfId="21942" xr:uid="{684DFEBC-88C3-47A5-82A8-A69685901247}"/>
    <cellStyle name="Total 3 2 3 4" xfId="21943" xr:uid="{F4D6CF19-C587-4DAB-9EF6-DCE3A8009FCE}"/>
    <cellStyle name="Total 3 2 4" xfId="21944" xr:uid="{8EDA8E0F-7662-4E28-8F58-17A557487AFC}"/>
    <cellStyle name="Total 3 2 4 2" xfId="21945" xr:uid="{36B6BCA4-68D3-4CCC-8850-0ED408ED69BF}"/>
    <cellStyle name="Total 3 2 4 2 2" xfId="21946" xr:uid="{F1705001-005F-4205-9CFA-2A04CE62AF99}"/>
    <cellStyle name="Total 3 2 4 3" xfId="21947" xr:uid="{61F51E20-458E-41B5-A7CF-99E4FF34DB55}"/>
    <cellStyle name="Total 3 2 4 3 2" xfId="21948" xr:uid="{1CF4FD9D-8444-45C8-AF31-0047A34DD10C}"/>
    <cellStyle name="Total 3 2 4 4" xfId="21949" xr:uid="{BB6DB1F5-3006-4032-ABC4-8C1E7231209E}"/>
    <cellStyle name="Total 3 2 4 4 2" xfId="21950" xr:uid="{B6F5C411-FAFE-4717-B88C-3958EEABD968}"/>
    <cellStyle name="Total 3 2 4 5" xfId="21951" xr:uid="{C796BCBD-2291-4067-A66E-CBD775C32E5C}"/>
    <cellStyle name="Total 3 2 5" xfId="21952" xr:uid="{80A297E9-BDA5-4C7E-AB68-9E8D9FDFA01E}"/>
    <cellStyle name="Total 3 2 5 2" xfId="21953" xr:uid="{F3CD941A-D601-455A-85AB-A6A244181142}"/>
    <cellStyle name="Total 3 2 5 2 2" xfId="21954" xr:uid="{66FA44B7-79F9-4C16-8297-789268F58A8E}"/>
    <cellStyle name="Total 3 2 5 3" xfId="21955" xr:uid="{3AD5EE34-2528-485D-9FDA-9575ECCAE50D}"/>
    <cellStyle name="Total 3 2 5 3 2" xfId="21956" xr:uid="{9F89BA8D-2CCA-438D-BEAF-AE392C4A55E2}"/>
    <cellStyle name="Total 3 2 5 4" xfId="21957" xr:uid="{BDD878E2-E58B-43B1-B5E1-E9CBAD8BCA3E}"/>
    <cellStyle name="Total 3 2 6" xfId="21958" xr:uid="{7F70A6FF-85B2-45E9-8F5C-7CB30D251830}"/>
    <cellStyle name="Total 3 2 6 2" xfId="21959" xr:uid="{538518F6-0CEE-48F2-B6D1-BDB7F2BF5A2A}"/>
    <cellStyle name="Total 3 2 7" xfId="21960" xr:uid="{053CAA61-1EB4-47F6-B8D2-35AB53B7165D}"/>
    <cellStyle name="Total 3 2 7 2" xfId="21961" xr:uid="{1BE6677D-65EE-4725-B49B-674DD9BE9581}"/>
    <cellStyle name="Total 3 2 8" xfId="21962" xr:uid="{F5612AF8-32C5-4A82-AAE9-02BA6AE36BE8}"/>
    <cellStyle name="Total 3 2 8 2" xfId="21963" xr:uid="{5205F339-0337-493A-8966-8DFF0E8AF565}"/>
    <cellStyle name="Total 3 2 9" xfId="21964" xr:uid="{A10F09EC-6D62-40E8-8C11-DFDF550753E6}"/>
    <cellStyle name="Total 3 3" xfId="7766" xr:uid="{E2B80B4F-2AF8-4377-BD04-967FE19F27D0}"/>
    <cellStyle name="Total 3 3 2" xfId="21966" xr:uid="{95347BBD-CF4A-480C-A465-E6CDF9D96921}"/>
    <cellStyle name="Total 3 3 2 2" xfId="21967" xr:uid="{B3597376-06F9-46A5-A7B2-D1031624468A}"/>
    <cellStyle name="Total 3 3 3" xfId="21968" xr:uid="{4B240632-9857-406D-B5A5-0E6D35489575}"/>
    <cellStyle name="Total 3 3 3 2" xfId="21969" xr:uid="{08827C54-9F79-445F-B928-552AA3DD93AB}"/>
    <cellStyle name="Total 3 3 4" xfId="21970" xr:uid="{8CF60E80-BB27-4398-93EE-AC2D53CE3BB4}"/>
    <cellStyle name="Total 3 3 5" xfId="21971" xr:uid="{8CED2014-E0F0-45D4-BD5C-F197EE733E0F}"/>
    <cellStyle name="Total 3 3 6" xfId="21965" xr:uid="{3AACFE42-3988-49BB-B913-C765C98F4A75}"/>
    <cellStyle name="Total 3 4" xfId="21972" xr:uid="{28A4A000-B764-4149-8FEF-A59BC7707B44}"/>
    <cellStyle name="Total 3 4 2" xfId="21973" xr:uid="{35C943D1-92E2-496D-8EC9-C8C289903EFC}"/>
    <cellStyle name="Total 3 4 2 2" xfId="21974" xr:uid="{0F3A9460-AB72-4BD8-9D39-DD9B04A985CC}"/>
    <cellStyle name="Total 3 4 3" xfId="21975" xr:uid="{D567E82C-43CC-48D7-A669-81FA15BD64A2}"/>
    <cellStyle name="Total 3 4 3 2" xfId="21976" xr:uid="{BF6A11C0-C4E3-46C2-9404-C7235DDD2FF3}"/>
    <cellStyle name="Total 3 4 4" xfId="21977" xr:uid="{B1917BEF-AF5D-434E-B4DA-550B1613AE0F}"/>
    <cellStyle name="Total 3 5" xfId="21978" xr:uid="{41339ED0-8FE0-48D2-83A4-EB3009FF0420}"/>
    <cellStyle name="Total 3 5 2" xfId="21979" xr:uid="{9DE7FFC3-6624-4C0E-B965-FA8404EB4EF5}"/>
    <cellStyle name="Total 3 5 2 2" xfId="21980" xr:uid="{D99328D1-7062-43C7-A3A2-A4A89F616B68}"/>
    <cellStyle name="Total 3 5 3" xfId="21981" xr:uid="{F034A061-4FD8-470B-AC1E-7A156AF3317B}"/>
    <cellStyle name="Total 3 5 3 2" xfId="21982" xr:uid="{22B5C8BB-CA51-4365-A937-2E1A761784E1}"/>
    <cellStyle name="Total 3 5 4" xfId="21983" xr:uid="{F16F3245-0418-4D04-9BA6-A1B926718A96}"/>
    <cellStyle name="Total 3 6" xfId="21984" xr:uid="{BFE74FF6-B7EC-45BE-AE41-70B26BD600CF}"/>
    <cellStyle name="Total 3 6 2" xfId="21985" xr:uid="{8BBACA1E-7752-4904-A002-50869D090B35}"/>
    <cellStyle name="Total 3 6 2 2" xfId="21986" xr:uid="{61072B3F-FD9D-4F31-A5CA-648BD3DE0430}"/>
    <cellStyle name="Total 3 6 3" xfId="21987" xr:uid="{63009DE9-CAED-4C37-ABD0-F573A44AF5E6}"/>
    <cellStyle name="Total 3 6 3 2" xfId="21988" xr:uid="{E31DAC6B-93FC-4840-A0AC-A3FB328B8504}"/>
    <cellStyle name="Total 3 6 4" xfId="21989" xr:uid="{15E66F36-23D8-4C19-8844-AB8500B83390}"/>
    <cellStyle name="Total 3 6 4 2" xfId="21990" xr:uid="{048FBC99-3FA9-4F8C-9097-3C701B66A277}"/>
    <cellStyle name="Total 3 6 5" xfId="21991" xr:uid="{A1339F53-93DD-4BC1-9526-A4EF0CFC2391}"/>
    <cellStyle name="Total 3 7" xfId="21992" xr:uid="{77D90013-4568-4A42-A212-B213B3D5D765}"/>
    <cellStyle name="Total 3 7 2" xfId="21993" xr:uid="{C1681863-F482-43CC-9DE1-1CDF76AE14CB}"/>
    <cellStyle name="Total 3 7 2 2" xfId="21994" xr:uid="{B0826FD3-6BF4-4E2A-9BBE-BB1ED95C45BB}"/>
    <cellStyle name="Total 3 7 3" xfId="21995" xr:uid="{95C986F9-EE4C-44C2-BF6A-E1B6FC5ACEB5}"/>
    <cellStyle name="Total 3 7 3 2" xfId="21996" xr:uid="{65E6E2B6-55EE-4D2F-B0FA-A118BF1D3ADB}"/>
    <cellStyle name="Total 3 7 4" xfId="21997" xr:uid="{F6B637B0-AFEB-4AD5-B7EE-45BE9560FC75}"/>
    <cellStyle name="Total 3 8" xfId="21998" xr:uid="{A0D8C650-A8AF-4721-81B3-8B5CD752F5A1}"/>
    <cellStyle name="Total 3 8 2" xfId="21999" xr:uid="{09890390-99D5-4100-AB44-5BDC49386E75}"/>
    <cellStyle name="Total 3 9" xfId="22000" xr:uid="{4D016AFF-29EC-4451-B77D-D0984FE2A4A4}"/>
    <cellStyle name="Total 3 9 2" xfId="22001" xr:uid="{D5880CF5-3F79-49CB-BF0C-B802DFB6C04F}"/>
    <cellStyle name="Total 30" xfId="6269" xr:uid="{ADAB6829-B31B-416F-AD78-CACBEF6CE8AA}"/>
    <cellStyle name="Total 30 10" xfId="22003" xr:uid="{3253CF49-888F-4282-B62F-9C17C915EFCA}"/>
    <cellStyle name="Total 30 11" xfId="22004" xr:uid="{B3826F32-C9D9-4645-A24C-4213DCB2A73D}"/>
    <cellStyle name="Total 30 12" xfId="22002" xr:uid="{4E6920B3-4352-4147-ADEA-AAF2C86139DE}"/>
    <cellStyle name="Total 30 2" xfId="22005" xr:uid="{D60756DE-0FC5-49DD-8AA4-F8B40F133315}"/>
    <cellStyle name="Total 30 2 2" xfId="22006" xr:uid="{E9D98CC3-0EFD-4F7F-AE23-B83FC4259F87}"/>
    <cellStyle name="Total 30 2 2 2" xfId="22007" xr:uid="{B9CB9C32-390E-4072-9F99-13C2912B7E3E}"/>
    <cellStyle name="Total 30 2 3" xfId="22008" xr:uid="{5A82AC2B-0C5D-4B8E-AB86-34D218006158}"/>
    <cellStyle name="Total 30 2 3 2" xfId="22009" xr:uid="{B78BF9CC-5A73-4DDD-825A-D64E2337D606}"/>
    <cellStyle name="Total 30 2 4" xfId="22010" xr:uid="{7D03185C-58E0-4FF3-B476-1E07DE009E94}"/>
    <cellStyle name="Total 30 2 5" xfId="22011" xr:uid="{353C28D1-B0AC-4AB4-8A76-E4F0A347EEC2}"/>
    <cellStyle name="Total 30 3" xfId="22012" xr:uid="{30F013F3-7094-4B34-A655-EED546E2B642}"/>
    <cellStyle name="Total 30 3 2" xfId="22013" xr:uid="{D9EB00DC-14A8-4133-87ED-3206FF1F702A}"/>
    <cellStyle name="Total 30 3 2 2" xfId="22014" xr:uid="{515FB8A4-D052-4695-AB44-EB0986C67A1C}"/>
    <cellStyle name="Total 30 3 3" xfId="22015" xr:uid="{585B98C8-F600-4CB8-90DA-8EAFEFC103B1}"/>
    <cellStyle name="Total 30 3 3 2" xfId="22016" xr:uid="{028A9A9A-437C-4311-B44F-1FB34AD1A9D6}"/>
    <cellStyle name="Total 30 3 4" xfId="22017" xr:uid="{EB313650-FF49-4A10-8AC2-FC51C2C11ABB}"/>
    <cellStyle name="Total 30 4" xfId="22018" xr:uid="{785E72F4-5827-4808-83E9-4C18CD255D28}"/>
    <cellStyle name="Total 30 4 2" xfId="22019" xr:uid="{79589320-9465-4C6E-8B8D-CDBAD156DF94}"/>
    <cellStyle name="Total 30 4 2 2" xfId="22020" xr:uid="{EC9B1535-1052-456D-ACF9-FCF96D14FDF8}"/>
    <cellStyle name="Total 30 4 3" xfId="22021" xr:uid="{F2E4B031-A07B-4AFF-BA82-C07363AAAB06}"/>
    <cellStyle name="Total 30 4 3 2" xfId="22022" xr:uid="{41BF9E40-99E5-48BE-BADE-605F58DA0493}"/>
    <cellStyle name="Total 30 4 4" xfId="22023" xr:uid="{18C1C58C-82E3-4AC1-B8D1-6D8AE5CF07B6}"/>
    <cellStyle name="Total 30 5" xfId="22024" xr:uid="{0DFF32D8-B182-4107-BEB7-E14AD31EA1E4}"/>
    <cellStyle name="Total 30 5 2" xfId="22025" xr:uid="{0289F5DC-BB64-4017-8AC3-0C07A727AC96}"/>
    <cellStyle name="Total 30 5 2 2" xfId="22026" xr:uid="{58EB833F-5E49-4481-90CC-98361600727B}"/>
    <cellStyle name="Total 30 5 3" xfId="22027" xr:uid="{B9F3F639-6504-46D6-B2C0-8757F631A23C}"/>
    <cellStyle name="Total 30 5 3 2" xfId="22028" xr:uid="{D9AC9EB5-D8D8-4663-87D7-3D069ED138DF}"/>
    <cellStyle name="Total 30 5 4" xfId="22029" xr:uid="{F1A52D0E-9F51-4648-8277-2B3D7CC5927E}"/>
    <cellStyle name="Total 30 5 4 2" xfId="22030" xr:uid="{DC2979D9-D83B-476A-9615-12A46A6F7E52}"/>
    <cellStyle name="Total 30 5 5" xfId="22031" xr:uid="{D207503B-EC7C-49D4-9384-23CFF1B11421}"/>
    <cellStyle name="Total 30 6" xfId="22032" xr:uid="{F4DE06C0-9823-4348-BF2D-7BEB65F8967C}"/>
    <cellStyle name="Total 30 6 2" xfId="22033" xr:uid="{EC8E1468-9D33-4797-BAF7-16F48806EF3C}"/>
    <cellStyle name="Total 30 6 2 2" xfId="22034" xr:uid="{9A0D7897-3ED9-46C7-A722-8E2F522AF03F}"/>
    <cellStyle name="Total 30 6 3" xfId="22035" xr:uid="{222A524A-5075-40A4-913F-6713AD96C2B1}"/>
    <cellStyle name="Total 30 6 3 2" xfId="22036" xr:uid="{C30EA169-C7CA-4F8D-BEFD-903D8FF95A01}"/>
    <cellStyle name="Total 30 6 4" xfId="22037" xr:uid="{0A535AAC-1F45-4238-B5CC-904FF2161D7B}"/>
    <cellStyle name="Total 30 7" xfId="22038" xr:uid="{F26DD5A2-58A0-448C-8DC6-9AA0B153C507}"/>
    <cellStyle name="Total 30 7 2" xfId="22039" xr:uid="{3C25CFB6-0411-43EC-A3D6-A8FE413B81B5}"/>
    <cellStyle name="Total 30 8" xfId="22040" xr:uid="{00CDFA8E-5737-4990-AB37-4CB3D8D97DAE}"/>
    <cellStyle name="Total 30 8 2" xfId="22041" xr:uid="{FDE56B03-6826-487F-8235-690A344D1E52}"/>
    <cellStyle name="Total 30 9" xfId="22042" xr:uid="{58FD9807-54F8-4DFC-A5B2-725BEBB587F5}"/>
    <cellStyle name="Total 30 9 2" xfId="22043" xr:uid="{C19EE941-82BB-49C3-B41F-19D6A383FDFA}"/>
    <cellStyle name="Total 31" xfId="6270" xr:uid="{AD0F93A1-90A0-48F0-ADE8-A96335C36879}"/>
    <cellStyle name="Total 31 10" xfId="22045" xr:uid="{6795ED8A-E1C3-4CDB-BE62-4672E250E025}"/>
    <cellStyle name="Total 31 11" xfId="22046" xr:uid="{293EBB45-B9DE-49EE-82A7-35639E4B96F4}"/>
    <cellStyle name="Total 31 12" xfId="22044" xr:uid="{7C375286-85E1-4809-BC0E-EFE2ED707756}"/>
    <cellStyle name="Total 31 2" xfId="22047" xr:uid="{28778533-1AB8-4C50-8BF9-227DF9F60EB3}"/>
    <cellStyle name="Total 31 2 2" xfId="22048" xr:uid="{ABE8D842-7479-4F0D-BA5C-952805F4982A}"/>
    <cellStyle name="Total 31 2 2 2" xfId="22049" xr:uid="{168D3A16-336D-47BA-A21D-E96FF0AE90C4}"/>
    <cellStyle name="Total 31 2 3" xfId="22050" xr:uid="{2E45293A-DB99-42BE-A48C-CAFFED5F76D3}"/>
    <cellStyle name="Total 31 2 3 2" xfId="22051" xr:uid="{1FFB3840-F722-4CD7-8666-B73A87917AA9}"/>
    <cellStyle name="Total 31 2 4" xfId="22052" xr:uid="{9BF7DCE9-EE6D-4E9C-9443-16570DB85E90}"/>
    <cellStyle name="Total 31 2 5" xfId="22053" xr:uid="{0879739A-9461-46A0-B020-B578906CDB0A}"/>
    <cellStyle name="Total 31 3" xfId="22054" xr:uid="{89ED7F2F-34DD-4E16-A886-8184E721253D}"/>
    <cellStyle name="Total 31 3 2" xfId="22055" xr:uid="{574B8833-8B59-4989-A85B-DEFAAABBD9DD}"/>
    <cellStyle name="Total 31 3 2 2" xfId="22056" xr:uid="{B9D0535E-A1E1-4EF8-BBB5-9E77AB7EC80D}"/>
    <cellStyle name="Total 31 3 3" xfId="22057" xr:uid="{4245BA3F-1439-4D50-A812-92639803B66B}"/>
    <cellStyle name="Total 31 3 3 2" xfId="22058" xr:uid="{2F173989-59A3-4CD1-904C-D242C291FC72}"/>
    <cellStyle name="Total 31 3 4" xfId="22059" xr:uid="{2B6D9C10-405C-4D58-AB83-1C5A8B3E4041}"/>
    <cellStyle name="Total 31 4" xfId="22060" xr:uid="{64BCD28A-A3FC-4B5D-A5CD-368508386368}"/>
    <cellStyle name="Total 31 4 2" xfId="22061" xr:uid="{8D4F42CA-75F7-4033-B5E5-731AFF97C7C9}"/>
    <cellStyle name="Total 31 4 2 2" xfId="22062" xr:uid="{0B2CEB23-EFD3-4CA8-AE48-3B3F5A6BB70E}"/>
    <cellStyle name="Total 31 4 3" xfId="22063" xr:uid="{8A165A42-BF66-442A-80C1-52AC4A917371}"/>
    <cellStyle name="Total 31 4 3 2" xfId="22064" xr:uid="{3BA62A49-3E96-4C20-8A37-16A8EBD189D4}"/>
    <cellStyle name="Total 31 4 4" xfId="22065" xr:uid="{D4A358F6-54B2-4417-B9A0-3E87F7580D93}"/>
    <cellStyle name="Total 31 5" xfId="22066" xr:uid="{9F79BC0B-E28E-45C9-9F99-B20EE8117B05}"/>
    <cellStyle name="Total 31 5 2" xfId="22067" xr:uid="{526A9E5E-7B0A-4BAA-BBF9-9C4AA9FE7C99}"/>
    <cellStyle name="Total 31 5 2 2" xfId="22068" xr:uid="{4D912D30-0BD2-4130-9799-05E7352D11E5}"/>
    <cellStyle name="Total 31 5 3" xfId="22069" xr:uid="{FC04D153-F233-4BCF-B419-CBA81A462D3E}"/>
    <cellStyle name="Total 31 5 3 2" xfId="22070" xr:uid="{F6CF7CAC-B710-4D45-B9C0-3220DB8A714B}"/>
    <cellStyle name="Total 31 5 4" xfId="22071" xr:uid="{70138876-D1BD-4F10-9E03-DFC4DA530DF5}"/>
    <cellStyle name="Total 31 5 4 2" xfId="22072" xr:uid="{E574C26F-59D2-4E5A-848F-F08D260389A1}"/>
    <cellStyle name="Total 31 5 5" xfId="22073" xr:uid="{65AB15D8-A21E-4E59-B2AF-B71375D8CE2E}"/>
    <cellStyle name="Total 31 6" xfId="22074" xr:uid="{858F6699-1C69-4AFB-8C50-CA436CADF575}"/>
    <cellStyle name="Total 31 6 2" xfId="22075" xr:uid="{825C66A3-83C7-4707-ACB6-86A18DB33A9A}"/>
    <cellStyle name="Total 31 6 2 2" xfId="22076" xr:uid="{8C6DBBB5-0588-41C4-97E9-E99BE475EE46}"/>
    <cellStyle name="Total 31 6 3" xfId="22077" xr:uid="{92DE715E-6449-43DA-9F9A-9E1D81AD7BD7}"/>
    <cellStyle name="Total 31 6 3 2" xfId="22078" xr:uid="{7F245899-3FD7-4127-9E89-A4DC1DDF12C7}"/>
    <cellStyle name="Total 31 6 4" xfId="22079" xr:uid="{A606146A-EB42-4F55-AA04-9CC5FEF0B828}"/>
    <cellStyle name="Total 31 7" xfId="22080" xr:uid="{1DB2B247-852B-4100-80C1-DD49684AD334}"/>
    <cellStyle name="Total 31 7 2" xfId="22081" xr:uid="{1B478E76-37CB-49B5-9215-2D6EC53325FA}"/>
    <cellStyle name="Total 31 8" xfId="22082" xr:uid="{9C30D253-1302-4BC3-A6A2-0CC344A4DE4E}"/>
    <cellStyle name="Total 31 8 2" xfId="22083" xr:uid="{E7B6D722-B196-4844-820D-D3B78531A27E}"/>
    <cellStyle name="Total 31 9" xfId="22084" xr:uid="{7EEA9DB9-A3A3-4E2B-8E8E-3BC216648BFA}"/>
    <cellStyle name="Total 31 9 2" xfId="22085" xr:uid="{109D2241-B941-4AE0-83AE-E6B01477320D}"/>
    <cellStyle name="Total 32" xfId="6271" xr:uid="{C2604B06-D5A3-4221-843D-B454913146D5}"/>
    <cellStyle name="Total 32 10" xfId="22087" xr:uid="{05E04793-B690-49B8-9300-CB38CAE2F6AB}"/>
    <cellStyle name="Total 32 11" xfId="22088" xr:uid="{443568F0-B1B4-4372-87D5-2CE8BEBEAA5F}"/>
    <cellStyle name="Total 32 12" xfId="22086" xr:uid="{1183CEF1-E7E9-4FDF-8FCC-2734B076C4E3}"/>
    <cellStyle name="Total 32 2" xfId="22089" xr:uid="{DB7662B4-438B-47EC-B851-4CAAB298C421}"/>
    <cellStyle name="Total 32 2 2" xfId="22090" xr:uid="{54E90AF7-3F9D-48DF-BE51-FECE6C903E99}"/>
    <cellStyle name="Total 32 2 2 2" xfId="22091" xr:uid="{6FDC5291-CDE4-4BE8-986F-5993E1096BA3}"/>
    <cellStyle name="Total 32 2 3" xfId="22092" xr:uid="{9AB18635-877D-4477-9E55-9FA87B29642E}"/>
    <cellStyle name="Total 32 2 3 2" xfId="22093" xr:uid="{12C1BD2A-2AB7-469D-A96A-E34157C7014D}"/>
    <cellStyle name="Total 32 2 4" xfId="22094" xr:uid="{B70B13EC-F73D-4C23-8C51-CA8A690E52E3}"/>
    <cellStyle name="Total 32 2 5" xfId="22095" xr:uid="{034DDFBF-D176-43BA-928D-A13727E50FEE}"/>
    <cellStyle name="Total 32 3" xfId="22096" xr:uid="{5BBEAD53-A535-47BB-8FE8-ED17A1B8D889}"/>
    <cellStyle name="Total 32 3 2" xfId="22097" xr:uid="{BB94F58F-40AC-44BD-AB3C-7DA85C579CCF}"/>
    <cellStyle name="Total 32 3 2 2" xfId="22098" xr:uid="{BEACC8AA-E014-4E9D-A2A3-00FE2F3E91D5}"/>
    <cellStyle name="Total 32 3 3" xfId="22099" xr:uid="{AF46201B-EAAC-43D5-A074-A920BC9D37D7}"/>
    <cellStyle name="Total 32 3 3 2" xfId="22100" xr:uid="{10EC6C32-A64B-43FD-84AD-074A769DCD64}"/>
    <cellStyle name="Total 32 3 4" xfId="22101" xr:uid="{1BD8E7C0-E8D6-4A32-A406-A92DBB71AD17}"/>
    <cellStyle name="Total 32 4" xfId="22102" xr:uid="{189B3C81-CF49-4D91-A19F-AE0A01AF3005}"/>
    <cellStyle name="Total 32 4 2" xfId="22103" xr:uid="{CE8B1257-C598-4162-A827-9B92F21CCDAA}"/>
    <cellStyle name="Total 32 4 2 2" xfId="22104" xr:uid="{6637607A-6C6D-452B-9879-8986E0EF8B4A}"/>
    <cellStyle name="Total 32 4 3" xfId="22105" xr:uid="{260B2BEE-1114-4DAF-B982-8725A43966F6}"/>
    <cellStyle name="Total 32 4 3 2" xfId="22106" xr:uid="{1B15F138-78CB-4AB0-81E7-5BC268B8001E}"/>
    <cellStyle name="Total 32 4 4" xfId="22107" xr:uid="{902DE747-78A4-4507-8FB2-EB633D3C6AA1}"/>
    <cellStyle name="Total 32 5" xfId="22108" xr:uid="{F816F3B3-7260-45F9-A061-578F1460C03D}"/>
    <cellStyle name="Total 32 5 2" xfId="22109" xr:uid="{1AF35D9A-4E6A-4CCD-9DD6-CC8E79F2E1B1}"/>
    <cellStyle name="Total 32 5 2 2" xfId="22110" xr:uid="{D6FEDA8D-2F95-4DA4-BCB2-E58CDF8CF707}"/>
    <cellStyle name="Total 32 5 3" xfId="22111" xr:uid="{D70E2C42-3E82-44CC-A41E-5E6A0F27502B}"/>
    <cellStyle name="Total 32 5 3 2" xfId="22112" xr:uid="{09327DB2-D283-4B1D-9615-D4F6D2C5F03C}"/>
    <cellStyle name="Total 32 5 4" xfId="22113" xr:uid="{BC0DFFC6-5443-421B-BE1B-C101E14C2A5C}"/>
    <cellStyle name="Total 32 5 4 2" xfId="22114" xr:uid="{336F63B3-CB9D-4FC2-B92A-EAF66F9C7416}"/>
    <cellStyle name="Total 32 5 5" xfId="22115" xr:uid="{DF2B2BBD-E1E0-4C79-A664-B0EAE470983A}"/>
    <cellStyle name="Total 32 6" xfId="22116" xr:uid="{CA422710-5E27-49B7-B311-583F2A8C70E7}"/>
    <cellStyle name="Total 32 6 2" xfId="22117" xr:uid="{88004C83-F160-40D3-B178-EBE20E9F9051}"/>
    <cellStyle name="Total 32 6 2 2" xfId="22118" xr:uid="{DFD30E79-A306-4CA7-8A26-DEFCB32CBAE7}"/>
    <cellStyle name="Total 32 6 3" xfId="22119" xr:uid="{87759B7C-B789-421C-AD62-A7DC2E57A443}"/>
    <cellStyle name="Total 32 6 3 2" xfId="22120" xr:uid="{149245DC-4674-4C03-823F-2CAECC93CB26}"/>
    <cellStyle name="Total 32 6 4" xfId="22121" xr:uid="{DA770B86-8509-42D6-8539-39ED3E32319D}"/>
    <cellStyle name="Total 32 7" xfId="22122" xr:uid="{63479042-9501-4AC3-A74E-3456A26B38B4}"/>
    <cellStyle name="Total 32 7 2" xfId="22123" xr:uid="{F921D3F2-937A-498C-90B2-6DDD31AEE236}"/>
    <cellStyle name="Total 32 8" xfId="22124" xr:uid="{A8EC1DC1-F665-4032-A75A-B2BE9523F2BA}"/>
    <cellStyle name="Total 32 8 2" xfId="22125" xr:uid="{F6C0FB7B-CE9C-4EE1-9E8C-CC7C38EF126C}"/>
    <cellStyle name="Total 32 9" xfId="22126" xr:uid="{6B7E3D7B-3460-4048-B2F9-2308FF98C121}"/>
    <cellStyle name="Total 32 9 2" xfId="22127" xr:uid="{9DC4DC8B-5B5F-440E-B896-366B543F7903}"/>
    <cellStyle name="Total 33" xfId="6272" xr:uid="{81F1F0F9-E1BB-4FA2-B463-CC362B5C15A9}"/>
    <cellStyle name="Total 33 10" xfId="22129" xr:uid="{2AD56199-C16D-4BB8-B5A1-2DE194785090}"/>
    <cellStyle name="Total 33 11" xfId="22130" xr:uid="{6B17B8C0-C6AE-40C2-B97D-E98385653178}"/>
    <cellStyle name="Total 33 12" xfId="22128" xr:uid="{81D4E538-1944-43C6-832D-DC81D3FDC8CF}"/>
    <cellStyle name="Total 33 2" xfId="22131" xr:uid="{DF26FF58-6382-4E8C-B3FF-15018E625513}"/>
    <cellStyle name="Total 33 2 2" xfId="22132" xr:uid="{5D72130B-BDFC-4F52-B271-F61FE96D317E}"/>
    <cellStyle name="Total 33 2 2 2" xfId="22133" xr:uid="{5D11F2AA-7EF9-44FE-B822-7526B3610F19}"/>
    <cellStyle name="Total 33 2 3" xfId="22134" xr:uid="{54FE735C-E2A5-448D-840D-CA656007B174}"/>
    <cellStyle name="Total 33 2 3 2" xfId="22135" xr:uid="{F4977EF8-ACB1-410D-B7A5-22D07ACEA5FA}"/>
    <cellStyle name="Total 33 2 4" xfId="22136" xr:uid="{4C640D5E-A7BD-4B84-932F-6342C622CB1C}"/>
    <cellStyle name="Total 33 2 5" xfId="22137" xr:uid="{979DB65E-B39E-4BDB-9ADD-14AD18F0EFF4}"/>
    <cellStyle name="Total 33 3" xfId="22138" xr:uid="{40686E16-9A2D-4087-927E-D1D102BDDC64}"/>
    <cellStyle name="Total 33 3 2" xfId="22139" xr:uid="{34E09EF4-3AD1-43BD-886E-611B66A114D0}"/>
    <cellStyle name="Total 33 3 2 2" xfId="22140" xr:uid="{E37B8C5D-BDD2-4CEF-A093-2C1A5601B0F2}"/>
    <cellStyle name="Total 33 3 3" xfId="22141" xr:uid="{3C3BF3A8-1FA6-4703-ABE4-A7BE30ED6726}"/>
    <cellStyle name="Total 33 3 3 2" xfId="22142" xr:uid="{4B674604-787F-49BF-9F4D-084CF3B5AF26}"/>
    <cellStyle name="Total 33 3 4" xfId="22143" xr:uid="{8CEF1970-B5D9-4F98-9342-9E2C6A39FFE8}"/>
    <cellStyle name="Total 33 4" xfId="22144" xr:uid="{F846CDC0-B456-48F6-B27E-4D46E167E135}"/>
    <cellStyle name="Total 33 4 2" xfId="22145" xr:uid="{767B4A16-4811-4350-81E8-F4A4F3BE26DB}"/>
    <cellStyle name="Total 33 4 2 2" xfId="22146" xr:uid="{14553D2B-7BE4-4F1D-BE88-B3F24014F8B4}"/>
    <cellStyle name="Total 33 4 3" xfId="22147" xr:uid="{F1D01D4F-FED7-4DAB-9A96-74312CC507EF}"/>
    <cellStyle name="Total 33 4 3 2" xfId="22148" xr:uid="{A5F830B2-7912-4682-88C2-D6A7A7492774}"/>
    <cellStyle name="Total 33 4 4" xfId="22149" xr:uid="{FF746367-B22B-4AE3-A500-9BDF8E1E9F2D}"/>
    <cellStyle name="Total 33 5" xfId="22150" xr:uid="{4BC90033-2231-4C12-A5DC-28F6F43FB195}"/>
    <cellStyle name="Total 33 5 2" xfId="22151" xr:uid="{6C566349-37A5-49B6-B7E2-E4248F8081E8}"/>
    <cellStyle name="Total 33 5 2 2" xfId="22152" xr:uid="{40036573-D140-452B-BAAB-5EB2F013A611}"/>
    <cellStyle name="Total 33 5 3" xfId="22153" xr:uid="{AA28246E-2E3C-44F1-9BB5-BA4C76A2D607}"/>
    <cellStyle name="Total 33 5 3 2" xfId="22154" xr:uid="{BD0E8A4A-7B65-48D6-9DC8-4CAEB0F057D3}"/>
    <cellStyle name="Total 33 5 4" xfId="22155" xr:uid="{EE204FD0-C82C-4285-84C3-1032499BB9EA}"/>
    <cellStyle name="Total 33 5 4 2" xfId="22156" xr:uid="{D6740105-9CD5-43DF-BDF0-8CB40850FA89}"/>
    <cellStyle name="Total 33 5 5" xfId="22157" xr:uid="{B048FC09-B336-4231-A846-03C14346CD04}"/>
    <cellStyle name="Total 33 6" xfId="22158" xr:uid="{0DD3604D-C78C-4F0A-B8F3-4C979ABC59EC}"/>
    <cellStyle name="Total 33 6 2" xfId="22159" xr:uid="{6F46A72E-1F1C-4028-8397-6EC67FE00C47}"/>
    <cellStyle name="Total 33 6 2 2" xfId="22160" xr:uid="{4A1100B1-1289-46BF-BD1E-F6B175138843}"/>
    <cellStyle name="Total 33 6 3" xfId="22161" xr:uid="{EEF525FB-3098-45AB-A9BF-A59490714928}"/>
    <cellStyle name="Total 33 6 3 2" xfId="22162" xr:uid="{0C9FBF53-CCC4-47B7-8032-BFA3C97DDFA0}"/>
    <cellStyle name="Total 33 6 4" xfId="22163" xr:uid="{53338048-28CB-48E6-BE15-7E4A7C968141}"/>
    <cellStyle name="Total 33 7" xfId="22164" xr:uid="{E36B3045-9525-4AC8-B14C-20D213718123}"/>
    <cellStyle name="Total 33 7 2" xfId="22165" xr:uid="{D0658EDF-338F-4418-AFB4-F68E0B7E2A57}"/>
    <cellStyle name="Total 33 8" xfId="22166" xr:uid="{873CA431-9426-4A35-A4E1-E5C1E632BA58}"/>
    <cellStyle name="Total 33 8 2" xfId="22167" xr:uid="{AAB64B6C-3094-4CA4-9B1C-C7BFE9152955}"/>
    <cellStyle name="Total 33 9" xfId="22168" xr:uid="{8238EBCA-1F5B-4FAE-95AB-28C27E5F45E0}"/>
    <cellStyle name="Total 33 9 2" xfId="22169" xr:uid="{E62629DA-287E-4221-8138-C72EFF1F6E45}"/>
    <cellStyle name="Total 34" xfId="6273" xr:uid="{50896227-A69D-4311-AC72-E66E4F39ECC8}"/>
    <cellStyle name="Total 34 10" xfId="22171" xr:uid="{91226024-3A8E-47BE-B8D9-C58C77BA3762}"/>
    <cellStyle name="Total 34 11" xfId="22172" xr:uid="{FD911F2C-7B47-45DB-A3B0-25C06FCADD74}"/>
    <cellStyle name="Total 34 12" xfId="22170" xr:uid="{1A066092-5424-4CAD-992A-A9380CCDCDE0}"/>
    <cellStyle name="Total 34 2" xfId="22173" xr:uid="{0566313F-7F34-4BDE-8121-46F9C180E1CA}"/>
    <cellStyle name="Total 34 2 2" xfId="22174" xr:uid="{5AED521F-5856-487B-AC81-99E48B1CB169}"/>
    <cellStyle name="Total 34 2 2 2" xfId="22175" xr:uid="{8F1B3902-AA47-41A2-920B-1475B412B507}"/>
    <cellStyle name="Total 34 2 3" xfId="22176" xr:uid="{E312D056-5746-4E4F-8053-EF46DFC363F4}"/>
    <cellStyle name="Total 34 2 3 2" xfId="22177" xr:uid="{4D5E69CC-D29A-4BB2-BBBA-8D82601931B2}"/>
    <cellStyle name="Total 34 2 4" xfId="22178" xr:uid="{A4CBC718-422F-4356-8084-75AAAF97B2FC}"/>
    <cellStyle name="Total 34 2 5" xfId="22179" xr:uid="{CDF53685-70C8-4DA9-8A20-1B7CC5B44D57}"/>
    <cellStyle name="Total 34 3" xfId="22180" xr:uid="{7DA17DED-6491-43B3-B19C-95C6B41F9E0D}"/>
    <cellStyle name="Total 34 3 2" xfId="22181" xr:uid="{9B27E38F-BBB8-4DC1-8F8F-7334C5DDC695}"/>
    <cellStyle name="Total 34 3 2 2" xfId="22182" xr:uid="{5FA2A7B4-9923-4270-9929-0C0D7E9070D8}"/>
    <cellStyle name="Total 34 3 3" xfId="22183" xr:uid="{271E3F2C-F8AC-4535-8464-1EF6F5D71F98}"/>
    <cellStyle name="Total 34 3 3 2" xfId="22184" xr:uid="{8E0E6B24-77FA-4325-AC9C-6C6FA51EB535}"/>
    <cellStyle name="Total 34 3 4" xfId="22185" xr:uid="{BFB52E13-B841-495D-91FC-887851357BF1}"/>
    <cellStyle name="Total 34 4" xfId="22186" xr:uid="{9F53BC28-20E9-447F-85E5-069482AC621F}"/>
    <cellStyle name="Total 34 4 2" xfId="22187" xr:uid="{F525F86B-93FA-49C8-85EA-D1F9DF0B059B}"/>
    <cellStyle name="Total 34 4 2 2" xfId="22188" xr:uid="{509688F1-D741-4102-A763-B413101A28A6}"/>
    <cellStyle name="Total 34 4 3" xfId="22189" xr:uid="{AD2D052F-7010-45A5-9C1F-C8E6D870B193}"/>
    <cellStyle name="Total 34 4 3 2" xfId="22190" xr:uid="{96679A0C-2177-4B2E-A067-A5E5869EF43C}"/>
    <cellStyle name="Total 34 4 4" xfId="22191" xr:uid="{73E1793F-DE87-4A35-A482-32ABFE8D8A03}"/>
    <cellStyle name="Total 34 5" xfId="22192" xr:uid="{F6FDFB9A-F9CF-4867-A7B5-B29359EEC5BC}"/>
    <cellStyle name="Total 34 5 2" xfId="22193" xr:uid="{CB83CB13-56A2-4EB5-94C4-FCB9A0794A42}"/>
    <cellStyle name="Total 34 5 2 2" xfId="22194" xr:uid="{E9E2B646-A40F-4FD3-8449-2D8A38741C0B}"/>
    <cellStyle name="Total 34 5 3" xfId="22195" xr:uid="{BB16DF07-74EA-4673-A2F0-CA57BE45BDA4}"/>
    <cellStyle name="Total 34 5 3 2" xfId="22196" xr:uid="{66F96388-34BA-4C7B-87D9-11852772589A}"/>
    <cellStyle name="Total 34 5 4" xfId="22197" xr:uid="{7BA474F6-2992-496D-B638-9F3E8F2E14A3}"/>
    <cellStyle name="Total 34 5 4 2" xfId="22198" xr:uid="{66A45EF7-B682-456B-A4A0-F1217BC1021F}"/>
    <cellStyle name="Total 34 5 5" xfId="22199" xr:uid="{DC74AF6B-13FF-40F1-9439-578EA8B8AD39}"/>
    <cellStyle name="Total 34 6" xfId="22200" xr:uid="{8916D44B-6685-4386-9493-913622F15E71}"/>
    <cellStyle name="Total 34 6 2" xfId="22201" xr:uid="{51B0C1BC-420D-4EC9-A894-DD1F474A2814}"/>
    <cellStyle name="Total 34 6 2 2" xfId="22202" xr:uid="{264FB07B-BD82-4118-ABD9-39B487404331}"/>
    <cellStyle name="Total 34 6 3" xfId="22203" xr:uid="{B3427836-390C-46A8-BFC1-AF0328061671}"/>
    <cellStyle name="Total 34 6 3 2" xfId="22204" xr:uid="{5582387D-949B-4DF6-8E50-AC3AF7DC7EDA}"/>
    <cellStyle name="Total 34 6 4" xfId="22205" xr:uid="{25021BB8-7560-4ECC-8E69-66569EEB0C58}"/>
    <cellStyle name="Total 34 7" xfId="22206" xr:uid="{6225B7F4-B576-43FF-9C6A-4B76031149B3}"/>
    <cellStyle name="Total 34 7 2" xfId="22207" xr:uid="{0E4961DD-4F89-48A1-AB5F-C5CE7DFD9506}"/>
    <cellStyle name="Total 34 8" xfId="22208" xr:uid="{A7550D69-1485-405D-94F5-71141C526E93}"/>
    <cellStyle name="Total 34 8 2" xfId="22209" xr:uid="{F310AC1B-D481-421E-9C43-40D45BC1E6D9}"/>
    <cellStyle name="Total 34 9" xfId="22210" xr:uid="{E8E33D8D-87DB-4222-B37C-8096233FFC76}"/>
    <cellStyle name="Total 34 9 2" xfId="22211" xr:uid="{DA7D20CE-7DC7-422B-A416-28AE33F53349}"/>
    <cellStyle name="Total 35" xfId="6274" xr:uid="{21503AF9-6527-41FA-9165-38EF1D70A587}"/>
    <cellStyle name="Total 35 10" xfId="22213" xr:uid="{29E57182-E57A-4041-B1B6-0DC59A65B7E0}"/>
    <cellStyle name="Total 35 11" xfId="22214" xr:uid="{17090743-1D02-4F3C-8C32-0E716FE50AEC}"/>
    <cellStyle name="Total 35 12" xfId="22212" xr:uid="{6F0508B0-B0D2-43B3-A690-50F29BEC4DBA}"/>
    <cellStyle name="Total 35 2" xfId="22215" xr:uid="{B1E286F9-C6F8-4909-BF42-BD4E6DE2DDD8}"/>
    <cellStyle name="Total 35 2 2" xfId="22216" xr:uid="{6B4C9050-431B-4A0B-92AD-8D967F34EF4A}"/>
    <cellStyle name="Total 35 2 2 2" xfId="22217" xr:uid="{6F76AFF7-AC3D-45A7-900E-C8D6F4CEA85C}"/>
    <cellStyle name="Total 35 2 3" xfId="22218" xr:uid="{E4DE0416-7348-4A8B-909E-099F32940160}"/>
    <cellStyle name="Total 35 2 3 2" xfId="22219" xr:uid="{6D620E6D-A1E5-4B1C-9AF5-712DD07D9AEB}"/>
    <cellStyle name="Total 35 2 4" xfId="22220" xr:uid="{4E3C0E0E-E0AB-4F7D-9F49-B95E7E278023}"/>
    <cellStyle name="Total 35 2 5" xfId="22221" xr:uid="{68D222C4-4EB9-4DB2-AFF1-01BD74EE3D58}"/>
    <cellStyle name="Total 35 3" xfId="22222" xr:uid="{86FB3E58-D09B-4B61-9C52-65BC420AA8D1}"/>
    <cellStyle name="Total 35 3 2" xfId="22223" xr:uid="{A1419FA1-F61F-40C4-AFF0-456385B600AF}"/>
    <cellStyle name="Total 35 3 2 2" xfId="22224" xr:uid="{B6A41430-BA49-4C18-97A1-5714680A65E7}"/>
    <cellStyle name="Total 35 3 3" xfId="22225" xr:uid="{FA414CB5-B631-4724-80E6-5AD8385650E2}"/>
    <cellStyle name="Total 35 3 3 2" xfId="22226" xr:uid="{F69980C2-C620-4479-BE64-5D50B944E964}"/>
    <cellStyle name="Total 35 3 4" xfId="22227" xr:uid="{E2967E34-955F-4D7E-8549-0333B4415AD9}"/>
    <cellStyle name="Total 35 4" xfId="22228" xr:uid="{27E0CBC8-EE7C-4CD6-A737-3E629401D17E}"/>
    <cellStyle name="Total 35 4 2" xfId="22229" xr:uid="{1225C47F-BB53-4082-A8A4-14BAFD0BE2EC}"/>
    <cellStyle name="Total 35 4 2 2" xfId="22230" xr:uid="{36E4785A-A8DE-4605-A82D-6E2DDA94588D}"/>
    <cellStyle name="Total 35 4 3" xfId="22231" xr:uid="{21AF57A3-3BE5-4A27-AE56-302DFD06C72D}"/>
    <cellStyle name="Total 35 4 3 2" xfId="22232" xr:uid="{14A05A81-DB4B-48D1-ADED-E271D0A19E7C}"/>
    <cellStyle name="Total 35 4 4" xfId="22233" xr:uid="{58F1F562-6E7B-4938-8C9F-4DD4BF95B646}"/>
    <cellStyle name="Total 35 5" xfId="22234" xr:uid="{F75F6E35-C021-4E86-A74B-14920DC2E7B7}"/>
    <cellStyle name="Total 35 5 2" xfId="22235" xr:uid="{33448AD0-1F15-49EE-9AC1-A04B8FE0D61E}"/>
    <cellStyle name="Total 35 5 2 2" xfId="22236" xr:uid="{19FFC179-A20F-4361-B380-8E81E55D5E9E}"/>
    <cellStyle name="Total 35 5 3" xfId="22237" xr:uid="{699EF180-9C3A-4099-BD93-32A4B2D8C2C1}"/>
    <cellStyle name="Total 35 5 3 2" xfId="22238" xr:uid="{128461FD-4460-48E7-BC05-6E9F507B89B9}"/>
    <cellStyle name="Total 35 5 4" xfId="22239" xr:uid="{EB9E6111-DFBC-4C08-A0B8-6A1010CF24B9}"/>
    <cellStyle name="Total 35 5 4 2" xfId="22240" xr:uid="{1D60D551-0683-4253-889C-FDDAB80D9195}"/>
    <cellStyle name="Total 35 5 5" xfId="22241" xr:uid="{38AF7FFE-4327-4607-8D5A-BF6F35C22BD1}"/>
    <cellStyle name="Total 35 6" xfId="22242" xr:uid="{73AC1CF3-3C23-46BB-8A27-78F94C687BE4}"/>
    <cellStyle name="Total 35 6 2" xfId="22243" xr:uid="{239EA581-889F-4709-BAFE-01CECA5231B9}"/>
    <cellStyle name="Total 35 6 2 2" xfId="22244" xr:uid="{9CE5EC9A-4D6D-4A0C-96F8-59EC2F9AAF80}"/>
    <cellStyle name="Total 35 6 3" xfId="22245" xr:uid="{C0D91D08-548D-4034-83D5-F43C4D0FDE1F}"/>
    <cellStyle name="Total 35 6 3 2" xfId="22246" xr:uid="{72DF45EE-354A-461B-B497-73641AF39B42}"/>
    <cellStyle name="Total 35 6 4" xfId="22247" xr:uid="{E70BBC45-FC45-41D0-8D6C-FC952F83DD67}"/>
    <cellStyle name="Total 35 7" xfId="22248" xr:uid="{1B523CFC-0957-4E6C-98AA-B4DB64F47780}"/>
    <cellStyle name="Total 35 7 2" xfId="22249" xr:uid="{727724FB-3536-4D0F-8F99-13EB7FAA2E7C}"/>
    <cellStyle name="Total 35 8" xfId="22250" xr:uid="{061BB875-1B65-4575-A0C9-D69865D94F54}"/>
    <cellStyle name="Total 35 8 2" xfId="22251" xr:uid="{3E493C59-2DC8-4B9A-9E5F-4AA7668F7D2E}"/>
    <cellStyle name="Total 35 9" xfId="22252" xr:uid="{500A47F9-352F-490F-80C5-A8878DE89CF3}"/>
    <cellStyle name="Total 35 9 2" xfId="22253" xr:uid="{447F108D-D1B5-4A39-BB5E-50BA9D00E8C4}"/>
    <cellStyle name="Total 36" xfId="6275" xr:uid="{85C3C286-0CC3-4163-9C62-A4FC44ACC7AF}"/>
    <cellStyle name="Total 36 10" xfId="22255" xr:uid="{0E7650B2-EA60-4C43-B704-1DDB90B88322}"/>
    <cellStyle name="Total 36 11" xfId="22256" xr:uid="{AEB37559-6E20-48F9-BCFC-CF34203D5CC4}"/>
    <cellStyle name="Total 36 12" xfId="22254" xr:uid="{978F7B52-1355-428F-B434-441B8E577B19}"/>
    <cellStyle name="Total 36 2" xfId="22257" xr:uid="{421262A2-94A6-4CE9-8290-8CBCB6EDC71E}"/>
    <cellStyle name="Total 36 2 2" xfId="22258" xr:uid="{1C1E1B37-1AB6-4035-B58D-69877F10BC8B}"/>
    <cellStyle name="Total 36 2 2 2" xfId="22259" xr:uid="{81B68A3A-3BCF-40C9-94F3-657DC95F3C4D}"/>
    <cellStyle name="Total 36 2 3" xfId="22260" xr:uid="{CBAA50F2-04D8-4842-8DB4-773E87C9A238}"/>
    <cellStyle name="Total 36 2 3 2" xfId="22261" xr:uid="{54B98658-CBEC-4B75-B369-85741203EC10}"/>
    <cellStyle name="Total 36 2 4" xfId="22262" xr:uid="{EA6A0A94-8814-4E75-B92F-C9A70B8510D3}"/>
    <cellStyle name="Total 36 2 5" xfId="22263" xr:uid="{366DA184-755F-4BC5-82EF-623F8C0F3158}"/>
    <cellStyle name="Total 36 3" xfId="22264" xr:uid="{4237EDF6-FA43-4CEC-B52C-68C69608E926}"/>
    <cellStyle name="Total 36 3 2" xfId="22265" xr:uid="{D3AA94CB-85FE-4425-A8DA-93E7AD06B158}"/>
    <cellStyle name="Total 36 3 2 2" xfId="22266" xr:uid="{B425AEF6-6AF6-4118-8568-A678D3B63D00}"/>
    <cellStyle name="Total 36 3 3" xfId="22267" xr:uid="{4BC7205E-0014-4837-98E0-3C502AB41324}"/>
    <cellStyle name="Total 36 3 3 2" xfId="22268" xr:uid="{4795B1D0-955F-472B-85E8-653FED31B9B3}"/>
    <cellStyle name="Total 36 3 4" xfId="22269" xr:uid="{6235D005-B584-438E-8BEF-53C869551646}"/>
    <cellStyle name="Total 36 4" xfId="22270" xr:uid="{98274078-6041-4C07-84DC-3E78E8FAD769}"/>
    <cellStyle name="Total 36 4 2" xfId="22271" xr:uid="{4F23D79D-6FE9-4A8B-88E5-9246C730E719}"/>
    <cellStyle name="Total 36 4 2 2" xfId="22272" xr:uid="{FDA33929-73CF-480D-897D-CE8096664FD5}"/>
    <cellStyle name="Total 36 4 3" xfId="22273" xr:uid="{BF236727-5D37-4659-AA57-132C3BA59111}"/>
    <cellStyle name="Total 36 4 3 2" xfId="22274" xr:uid="{47EAD05E-EA63-40C4-9C2F-EC8AC5446DBA}"/>
    <cellStyle name="Total 36 4 4" xfId="22275" xr:uid="{283DECA5-C086-412A-A5B6-659C4AEDB6A2}"/>
    <cellStyle name="Total 36 5" xfId="22276" xr:uid="{AB8A2C7D-DEB9-4A4A-80D1-5298820CCC36}"/>
    <cellStyle name="Total 36 5 2" xfId="22277" xr:uid="{EDF6690D-AC80-4A54-B08B-6E946FDE7E6E}"/>
    <cellStyle name="Total 36 5 2 2" xfId="22278" xr:uid="{6BAA17AA-4B0A-4067-BFDA-D06491714C18}"/>
    <cellStyle name="Total 36 5 3" xfId="22279" xr:uid="{3CC94561-5463-4746-A86F-1C68E96E11B1}"/>
    <cellStyle name="Total 36 5 3 2" xfId="22280" xr:uid="{01B606ED-CFDD-4667-8EEA-27B4E84EA2DA}"/>
    <cellStyle name="Total 36 5 4" xfId="22281" xr:uid="{0D72F226-7BD8-4E1A-8571-24D3CFA5381A}"/>
    <cellStyle name="Total 36 5 4 2" xfId="22282" xr:uid="{1E022DE7-BCCF-4B58-81A4-0446BC36B5F3}"/>
    <cellStyle name="Total 36 5 5" xfId="22283" xr:uid="{139246F7-84C7-4D67-96E0-42EE20F15105}"/>
    <cellStyle name="Total 36 6" xfId="22284" xr:uid="{36C13369-4946-4024-B5B5-BFD63206E4CF}"/>
    <cellStyle name="Total 36 6 2" xfId="22285" xr:uid="{B706DD33-278A-413F-94A8-09800E01466C}"/>
    <cellStyle name="Total 36 6 2 2" xfId="22286" xr:uid="{09846B1C-5FBA-43D4-95B6-C66DC5A42298}"/>
    <cellStyle name="Total 36 6 3" xfId="22287" xr:uid="{0C61401D-BE15-4C7C-B123-CB32CC2D2BA2}"/>
    <cellStyle name="Total 36 6 3 2" xfId="22288" xr:uid="{625C6642-E4D9-4F7B-BD35-695ECC585E9A}"/>
    <cellStyle name="Total 36 6 4" xfId="22289" xr:uid="{A6C685F5-315C-44EA-9F10-63C948031891}"/>
    <cellStyle name="Total 36 7" xfId="22290" xr:uid="{682CA2FA-9BA4-4F06-881C-2B742B8A1D59}"/>
    <cellStyle name="Total 36 7 2" xfId="22291" xr:uid="{1BF774CD-29BD-411D-82A5-0A7F15C812C9}"/>
    <cellStyle name="Total 36 8" xfId="22292" xr:uid="{60ABFDDB-9951-4615-9509-DF0EF4FAB670}"/>
    <cellStyle name="Total 36 8 2" xfId="22293" xr:uid="{C64276AA-4373-4423-B80E-151B10092989}"/>
    <cellStyle name="Total 36 9" xfId="22294" xr:uid="{7333C87D-01BD-4F07-ADA5-0A272111AA96}"/>
    <cellStyle name="Total 36 9 2" xfId="22295" xr:uid="{18DB6EBD-938D-4DCC-8276-A36F6634997A}"/>
    <cellStyle name="Total 37" xfId="6276" xr:uid="{0E6D5FE3-82D2-4FAD-8074-244C43EEF3CD}"/>
    <cellStyle name="Total 37 10" xfId="22297" xr:uid="{85AA744B-18A7-4C31-85FE-C10181D06E72}"/>
    <cellStyle name="Total 37 11" xfId="22298" xr:uid="{0CCC5BEE-9987-42EA-9730-7C150B7655DD}"/>
    <cellStyle name="Total 37 12" xfId="22296" xr:uid="{FB3FFAFB-5A2D-420F-A577-78E65C911947}"/>
    <cellStyle name="Total 37 2" xfId="22299" xr:uid="{77987B58-FF46-4B3E-910A-CB556A281DBE}"/>
    <cellStyle name="Total 37 2 2" xfId="22300" xr:uid="{E42B85E2-4DD7-4685-B60B-E8B2C9D430DD}"/>
    <cellStyle name="Total 37 2 2 2" xfId="22301" xr:uid="{527E9836-EF94-40AC-A12F-89EA34E12164}"/>
    <cellStyle name="Total 37 2 3" xfId="22302" xr:uid="{8C18989F-C9E3-411B-AFB5-5137BBA8A9E1}"/>
    <cellStyle name="Total 37 2 3 2" xfId="22303" xr:uid="{0BF41458-1C79-42AE-8678-F9A73CF4DA7B}"/>
    <cellStyle name="Total 37 2 4" xfId="22304" xr:uid="{7AD9145E-258F-4262-9950-DDAEAA535A2A}"/>
    <cellStyle name="Total 37 2 5" xfId="22305" xr:uid="{2A9C08F5-A9E5-4A99-B219-D19D77515A15}"/>
    <cellStyle name="Total 37 3" xfId="22306" xr:uid="{91AE3853-DECB-42B3-8B5D-72F5E6B7E700}"/>
    <cellStyle name="Total 37 3 2" xfId="22307" xr:uid="{125AB990-801E-4951-B150-E3DDE4C49943}"/>
    <cellStyle name="Total 37 3 2 2" xfId="22308" xr:uid="{C979A5A7-FE04-49C0-BF09-813BE05204D2}"/>
    <cellStyle name="Total 37 3 3" xfId="22309" xr:uid="{D8A79813-E284-49A8-A50D-A1597902FC0E}"/>
    <cellStyle name="Total 37 3 3 2" xfId="22310" xr:uid="{EBAF7DE0-7839-4967-96D2-BB626ABFFBBA}"/>
    <cellStyle name="Total 37 3 4" xfId="22311" xr:uid="{29BD1121-9C92-4F2A-8966-B77466070577}"/>
    <cellStyle name="Total 37 4" xfId="22312" xr:uid="{5059AADC-E589-4ADC-9D41-216EF82A5F6A}"/>
    <cellStyle name="Total 37 4 2" xfId="22313" xr:uid="{6411A2C0-1C50-4E5D-A21D-84CBA5491D9C}"/>
    <cellStyle name="Total 37 4 2 2" xfId="22314" xr:uid="{C6C357D8-BBFC-4508-8BDD-D9AD39386059}"/>
    <cellStyle name="Total 37 4 3" xfId="22315" xr:uid="{00651325-30F6-4D34-A415-50FB8B35B778}"/>
    <cellStyle name="Total 37 4 3 2" xfId="22316" xr:uid="{60BB04D2-29B1-49A6-BE17-CBE0D974F9A1}"/>
    <cellStyle name="Total 37 4 4" xfId="22317" xr:uid="{432D2828-4787-45A1-A84E-3826272641F1}"/>
    <cellStyle name="Total 37 5" xfId="22318" xr:uid="{83AB5986-F16E-4526-A3BE-269A05155A5D}"/>
    <cellStyle name="Total 37 5 2" xfId="22319" xr:uid="{2C5C1041-1AF9-4760-8214-0252D2DC1B94}"/>
    <cellStyle name="Total 37 5 2 2" xfId="22320" xr:uid="{53C45BB0-9B3D-4493-A292-E4D474DCAF19}"/>
    <cellStyle name="Total 37 5 3" xfId="22321" xr:uid="{BF9BEB46-1378-41BF-80C4-7B33E6904129}"/>
    <cellStyle name="Total 37 5 3 2" xfId="22322" xr:uid="{41D6BFDD-1EC7-4FB9-A43E-DAA6CAF618B4}"/>
    <cellStyle name="Total 37 5 4" xfId="22323" xr:uid="{3D3B1FA4-244A-428D-8A1B-69B02631CAE4}"/>
    <cellStyle name="Total 37 5 4 2" xfId="22324" xr:uid="{0A1E6D79-830E-4CEE-8779-F3252A0E2362}"/>
    <cellStyle name="Total 37 5 5" xfId="22325" xr:uid="{606FEA0C-FC9D-4F77-99ED-9BA283C320E0}"/>
    <cellStyle name="Total 37 6" xfId="22326" xr:uid="{05047A3A-ABB0-4EB1-827A-F1245E40B1E1}"/>
    <cellStyle name="Total 37 6 2" xfId="22327" xr:uid="{AF31B483-FBED-4D08-9687-FE44DFD50C6C}"/>
    <cellStyle name="Total 37 6 2 2" xfId="22328" xr:uid="{F2DAE8A2-8E5B-452D-B6ED-3C64F23CE81C}"/>
    <cellStyle name="Total 37 6 3" xfId="22329" xr:uid="{C79C2716-7703-40B4-9DC7-153FF4DF41B1}"/>
    <cellStyle name="Total 37 6 3 2" xfId="22330" xr:uid="{E13265A9-F717-431A-A21D-D1CFD21DCB40}"/>
    <cellStyle name="Total 37 6 4" xfId="22331" xr:uid="{07E03B9D-07A5-463B-832C-A186F8A555C4}"/>
    <cellStyle name="Total 37 7" xfId="22332" xr:uid="{3FE6F82F-191B-4511-AED0-B3C340B9FCDC}"/>
    <cellStyle name="Total 37 7 2" xfId="22333" xr:uid="{B5DE4C25-221D-4898-8AE0-20BEC3AFFF37}"/>
    <cellStyle name="Total 37 8" xfId="22334" xr:uid="{A61FDC9D-9D52-4ED2-BD7D-FEB7B4F1CE94}"/>
    <cellStyle name="Total 37 8 2" xfId="22335" xr:uid="{96441419-18C2-4B51-AC3F-CC021DC6D67F}"/>
    <cellStyle name="Total 37 9" xfId="22336" xr:uid="{9C8DA52D-C562-4C90-B21F-8E9102401F1C}"/>
    <cellStyle name="Total 37 9 2" xfId="22337" xr:uid="{4B7D13E3-4607-47C9-AA68-1D90E27767D5}"/>
    <cellStyle name="Total 38" xfId="6277" xr:uid="{093B0A57-8B81-4F24-9ADF-3B91FE56F4EC}"/>
    <cellStyle name="Total 38 10" xfId="22339" xr:uid="{03AD0E5C-9AEB-457A-8D98-FB9FDDDBEEAA}"/>
    <cellStyle name="Total 38 11" xfId="22340" xr:uid="{D98F2549-9768-4DAA-AE3E-22178E15F3FB}"/>
    <cellStyle name="Total 38 12" xfId="22338" xr:uid="{84F3970E-00C7-4C6E-A985-E8B321813C58}"/>
    <cellStyle name="Total 38 2" xfId="22341" xr:uid="{6281EBF1-9F0F-4EE2-971A-A902542800AD}"/>
    <cellStyle name="Total 38 2 2" xfId="22342" xr:uid="{5C2A6ADB-161D-4CF8-9F04-FFE4958F4AD9}"/>
    <cellStyle name="Total 38 2 2 2" xfId="22343" xr:uid="{1B58DEBC-8729-4482-A78A-C25024EB9D51}"/>
    <cellStyle name="Total 38 2 3" xfId="22344" xr:uid="{69780322-2F1B-4FD5-AFEF-136E62B02FBA}"/>
    <cellStyle name="Total 38 2 3 2" xfId="22345" xr:uid="{5F728400-124E-4BDE-BD66-745575093BF7}"/>
    <cellStyle name="Total 38 2 4" xfId="22346" xr:uid="{1272E3D6-393C-4BC8-AF3C-3B647248FCBF}"/>
    <cellStyle name="Total 38 2 5" xfId="22347" xr:uid="{D65794C5-1F3F-4876-B991-DFD315267090}"/>
    <cellStyle name="Total 38 3" xfId="22348" xr:uid="{8D27E6FD-CED6-45E3-A96A-9C2874734CA2}"/>
    <cellStyle name="Total 38 3 2" xfId="22349" xr:uid="{D369C038-BA8D-4328-A177-F109D3B488A7}"/>
    <cellStyle name="Total 38 3 2 2" xfId="22350" xr:uid="{5C141163-2426-4CF9-BA87-31CCCADE3860}"/>
    <cellStyle name="Total 38 3 3" xfId="22351" xr:uid="{D6682EE9-A8FC-490B-94C9-FEC181F2B128}"/>
    <cellStyle name="Total 38 3 3 2" xfId="22352" xr:uid="{72893D4D-7063-408A-89A0-F3D0F0B6E9B3}"/>
    <cellStyle name="Total 38 3 4" xfId="22353" xr:uid="{1D17C70A-7528-4EA1-9751-9BE149856FAE}"/>
    <cellStyle name="Total 38 4" xfId="22354" xr:uid="{42468C7F-23AB-4813-BFF8-10ED320F5313}"/>
    <cellStyle name="Total 38 4 2" xfId="22355" xr:uid="{066DFE95-014C-4FC6-BACF-663E10BDF169}"/>
    <cellStyle name="Total 38 4 2 2" xfId="22356" xr:uid="{2297DE03-D1FC-4849-986E-16E601A38B6A}"/>
    <cellStyle name="Total 38 4 3" xfId="22357" xr:uid="{38852C65-CC0E-4462-8DB6-1C3120B5F577}"/>
    <cellStyle name="Total 38 4 3 2" xfId="22358" xr:uid="{B9020293-1499-462B-9884-4CAB1C6C2678}"/>
    <cellStyle name="Total 38 4 4" xfId="22359" xr:uid="{836AE59D-6116-46C8-883A-A48119E5D48D}"/>
    <cellStyle name="Total 38 5" xfId="22360" xr:uid="{8263EBFE-3EBD-42A2-8767-5278531CE70A}"/>
    <cellStyle name="Total 38 5 2" xfId="22361" xr:uid="{DC9FF7BF-B2EF-4385-9622-817E181E0972}"/>
    <cellStyle name="Total 38 5 2 2" xfId="22362" xr:uid="{04B144D3-3F0F-4C05-869F-179E565BFD64}"/>
    <cellStyle name="Total 38 5 3" xfId="22363" xr:uid="{FB198203-38C1-46D5-9B01-96315E195B50}"/>
    <cellStyle name="Total 38 5 3 2" xfId="22364" xr:uid="{3A3ED273-1344-4650-B269-1A3ACE814B54}"/>
    <cellStyle name="Total 38 5 4" xfId="22365" xr:uid="{5E132ED8-B953-44A7-8C7F-31256A4B4279}"/>
    <cellStyle name="Total 38 5 4 2" xfId="22366" xr:uid="{138F4041-4A29-4EBF-8436-ABCBA0D677A8}"/>
    <cellStyle name="Total 38 5 5" xfId="22367" xr:uid="{C422F697-498F-4C8C-A61B-C4761ABF9A1C}"/>
    <cellStyle name="Total 38 6" xfId="22368" xr:uid="{6AA78C48-4ED0-43B9-894E-328730A7F817}"/>
    <cellStyle name="Total 38 6 2" xfId="22369" xr:uid="{1E10BFDF-8A85-405F-8128-E3D80CCC5E3E}"/>
    <cellStyle name="Total 38 6 2 2" xfId="22370" xr:uid="{92D6F48B-C3DC-478B-B430-AFE14A059377}"/>
    <cellStyle name="Total 38 6 3" xfId="22371" xr:uid="{0B32BAA3-92B4-4DCF-87C6-CE5B9A71CC32}"/>
    <cellStyle name="Total 38 6 3 2" xfId="22372" xr:uid="{17D280DE-1E0F-4B44-9BDA-B6CAE6E10F93}"/>
    <cellStyle name="Total 38 6 4" xfId="22373" xr:uid="{9684BE29-C897-4560-B8F9-4C941DC32ED4}"/>
    <cellStyle name="Total 38 7" xfId="22374" xr:uid="{8B8C871A-2C2F-4D8A-A12B-7AE32A7E3A18}"/>
    <cellStyle name="Total 38 7 2" xfId="22375" xr:uid="{14FB59ED-584C-4C24-8F5A-D617B3FEA5E0}"/>
    <cellStyle name="Total 38 8" xfId="22376" xr:uid="{C748A777-A36E-4038-B705-A15B23FD8A89}"/>
    <cellStyle name="Total 38 8 2" xfId="22377" xr:uid="{178AE52D-593E-41B5-AE88-6ED30BF1087F}"/>
    <cellStyle name="Total 38 9" xfId="22378" xr:uid="{96A3B5BC-B131-417C-8EF5-9FF6141E3FAD}"/>
    <cellStyle name="Total 38 9 2" xfId="22379" xr:uid="{24A1EC18-D6AF-42C7-B77A-168D969D6FE3}"/>
    <cellStyle name="Total 39" xfId="6278" xr:uid="{C71BFF86-C16E-48E8-83B1-AA9F0E7F08CF}"/>
    <cellStyle name="Total 39 10" xfId="22381" xr:uid="{CCED3F6F-D62E-4150-8DA7-4928B90CA7BB}"/>
    <cellStyle name="Total 39 11" xfId="22382" xr:uid="{E6412F76-D893-4A97-A6C4-DA8B24653DE1}"/>
    <cellStyle name="Total 39 12" xfId="22380" xr:uid="{950F37C7-D421-497C-AB0A-C2C1DFB864EC}"/>
    <cellStyle name="Total 39 2" xfId="22383" xr:uid="{A99DAD0E-BCA9-4BEE-A2AA-168EA0883656}"/>
    <cellStyle name="Total 39 2 2" xfId="22384" xr:uid="{36A72395-1E9D-4D85-94B1-DFD2EF28BCEE}"/>
    <cellStyle name="Total 39 2 2 2" xfId="22385" xr:uid="{4212295F-E0C9-4098-A652-31EF7B1BB3D6}"/>
    <cellStyle name="Total 39 2 3" xfId="22386" xr:uid="{28FA8A51-D16D-4181-993C-8CA73F65CE5D}"/>
    <cellStyle name="Total 39 2 3 2" xfId="22387" xr:uid="{257DA415-0B8A-4FC8-815D-7AA2A9C96430}"/>
    <cellStyle name="Total 39 2 4" xfId="22388" xr:uid="{ED953607-1644-4593-BEDF-1B8ACA1F1D92}"/>
    <cellStyle name="Total 39 2 5" xfId="22389" xr:uid="{9AC35901-8A33-4E17-BE5A-EC33E9CDF7FC}"/>
    <cellStyle name="Total 39 3" xfId="22390" xr:uid="{BDEE500D-DB5F-47B1-AB31-68DC13668B72}"/>
    <cellStyle name="Total 39 3 2" xfId="22391" xr:uid="{456F444E-D042-4515-B6A2-10770EE6A3DB}"/>
    <cellStyle name="Total 39 3 2 2" xfId="22392" xr:uid="{2158C644-588B-4401-9627-B30086C3DB20}"/>
    <cellStyle name="Total 39 3 3" xfId="22393" xr:uid="{5D5DB576-8820-42C9-98B7-B095DF00CFCE}"/>
    <cellStyle name="Total 39 3 3 2" xfId="22394" xr:uid="{2CB8E628-2E66-4FE0-94DF-CC0DE73336DA}"/>
    <cellStyle name="Total 39 3 4" xfId="22395" xr:uid="{BCD1AFE6-3A6A-4DBA-B281-421775A074A2}"/>
    <cellStyle name="Total 39 4" xfId="22396" xr:uid="{77469322-8336-475E-BA83-97AABEF2F08F}"/>
    <cellStyle name="Total 39 4 2" xfId="22397" xr:uid="{D0BFB10B-D3CB-448C-B847-0E9DBAC066A5}"/>
    <cellStyle name="Total 39 4 2 2" xfId="22398" xr:uid="{5DB91FD1-B115-4C94-BF24-5C4F071A804A}"/>
    <cellStyle name="Total 39 4 3" xfId="22399" xr:uid="{9B78BD84-03B6-421E-8762-B10F84F2F6F7}"/>
    <cellStyle name="Total 39 4 3 2" xfId="22400" xr:uid="{CEEB5E0B-0947-406B-89F4-828DF6783D31}"/>
    <cellStyle name="Total 39 4 4" xfId="22401" xr:uid="{3966F885-D5FA-4ABD-940B-6B8F004D1409}"/>
    <cellStyle name="Total 39 5" xfId="22402" xr:uid="{7D5091ED-07DE-44FF-88CA-3D450224F2DC}"/>
    <cellStyle name="Total 39 5 2" xfId="22403" xr:uid="{5024B91B-3A9F-4894-BFF6-3B8D22BDD296}"/>
    <cellStyle name="Total 39 5 2 2" xfId="22404" xr:uid="{DD39D1BA-D730-45B8-BF42-CB848A05D5B1}"/>
    <cellStyle name="Total 39 5 3" xfId="22405" xr:uid="{79F9B47B-70E2-4397-9240-26F4F9C37C6A}"/>
    <cellStyle name="Total 39 5 3 2" xfId="22406" xr:uid="{6F37EBA2-6DE5-4DCC-A475-EA0F6C97ED8E}"/>
    <cellStyle name="Total 39 5 4" xfId="22407" xr:uid="{D711CCA7-92B6-40BF-835C-2EE59E1C28AD}"/>
    <cellStyle name="Total 39 5 4 2" xfId="22408" xr:uid="{ECD5E290-9744-4A74-81C4-383F8085DDFE}"/>
    <cellStyle name="Total 39 5 5" xfId="22409" xr:uid="{44415706-92E7-41DF-940A-5B2C170B03C3}"/>
    <cellStyle name="Total 39 6" xfId="22410" xr:uid="{2BA9C4EE-CEE3-4B93-A083-23E891990E5F}"/>
    <cellStyle name="Total 39 6 2" xfId="22411" xr:uid="{2C7738C3-920B-47B2-96E2-C0829448518B}"/>
    <cellStyle name="Total 39 6 2 2" xfId="22412" xr:uid="{375578AE-4610-4D31-BB2F-423CC1B38CBD}"/>
    <cellStyle name="Total 39 6 3" xfId="22413" xr:uid="{800D735C-F00D-4364-92AB-D9FCC518B7E0}"/>
    <cellStyle name="Total 39 6 3 2" xfId="22414" xr:uid="{B98FD01C-D072-4419-B9E8-C1F2A630212D}"/>
    <cellStyle name="Total 39 6 4" xfId="22415" xr:uid="{BF85C624-CB78-42DC-A562-83CCBBAE4582}"/>
    <cellStyle name="Total 39 7" xfId="22416" xr:uid="{EA177B19-7A49-4FDF-A3D2-10F84A3E09CE}"/>
    <cellStyle name="Total 39 7 2" xfId="22417" xr:uid="{9CC75B18-300E-441C-81F2-25653B45EE1C}"/>
    <cellStyle name="Total 39 8" xfId="22418" xr:uid="{E52F8286-B4E1-4AFE-A76B-35CD7526EDD1}"/>
    <cellStyle name="Total 39 8 2" xfId="22419" xr:uid="{FEF670D5-89FD-4C8D-AAEA-57D8A1C8A62B}"/>
    <cellStyle name="Total 39 9" xfId="22420" xr:uid="{78C23E5B-44E1-4C0F-B2D5-5F71DF397336}"/>
    <cellStyle name="Total 39 9 2" xfId="22421" xr:uid="{70066FCD-860E-47F2-A31F-C5CF5ACC798F}"/>
    <cellStyle name="Total 4" xfId="1593" xr:uid="{00000000-0005-0000-0000-00003D060000}"/>
    <cellStyle name="Total 4 10" xfId="22423" xr:uid="{BB18F958-D304-40A1-9A37-1F1602427A1E}"/>
    <cellStyle name="Total 4 10 2" xfId="22424" xr:uid="{BD4A55BE-20B3-4012-8D39-0642F7CEA3A4}"/>
    <cellStyle name="Total 4 11" xfId="22425" xr:uid="{5363417B-21A9-4D56-BDC5-CA16EC356BD1}"/>
    <cellStyle name="Total 4 12" xfId="22426" xr:uid="{E0362C2A-7E04-4A04-BEB4-A10E43E7B735}"/>
    <cellStyle name="Total 4 13" xfId="22422" xr:uid="{B80585D6-7817-4603-8935-6137AD57D1EC}"/>
    <cellStyle name="Total 4 14" xfId="25574" xr:uid="{CFF46310-6E84-4E43-AC1D-E572DD7FC548}"/>
    <cellStyle name="Total 4 15" xfId="6279" xr:uid="{E62B24FD-28CE-4C76-8377-E010F021CBDF}"/>
    <cellStyle name="Total 4 2" xfId="22427" xr:uid="{7B508782-81F9-448D-B08E-1BA65AEE317A}"/>
    <cellStyle name="Total 4 2 10" xfId="22428" xr:uid="{966B2686-3990-4F6E-A3A8-141AB0C7745E}"/>
    <cellStyle name="Total 4 2 2" xfId="22429" xr:uid="{86BB48AF-F115-4F43-BCC1-4E1956477D93}"/>
    <cellStyle name="Total 4 2 2 2" xfId="22430" xr:uid="{550A164B-5D0E-4287-B7AB-69F51B0D4130}"/>
    <cellStyle name="Total 4 2 2 2 2" xfId="22431" xr:uid="{799B3CC4-0F32-476D-B280-3C6875799704}"/>
    <cellStyle name="Total 4 2 2 3" xfId="22432" xr:uid="{E2C5C4DB-7BD5-432C-ACA5-A5BF8295D7F6}"/>
    <cellStyle name="Total 4 2 2 3 2" xfId="22433" xr:uid="{77876939-8FDA-49C6-8E8F-B2FAB7B14E87}"/>
    <cellStyle name="Total 4 2 2 4" xfId="22434" xr:uid="{58D8EE94-6A89-4830-BB08-F5AECF88ECAA}"/>
    <cellStyle name="Total 4 2 3" xfId="22435" xr:uid="{2BBEB0AA-705C-4FC9-893C-2AFCF37F367F}"/>
    <cellStyle name="Total 4 2 3 2" xfId="22436" xr:uid="{AF1FAC00-DA5D-401C-BF8C-3DAB6A2C6EF7}"/>
    <cellStyle name="Total 4 2 3 2 2" xfId="22437" xr:uid="{CC5D2A69-9E56-45B6-99E9-1359B7E5F7F7}"/>
    <cellStyle name="Total 4 2 3 3" xfId="22438" xr:uid="{A5D7A41A-A549-4E33-8855-C7DE3F5F49A6}"/>
    <cellStyle name="Total 4 2 3 3 2" xfId="22439" xr:uid="{6C3076F4-E05C-473E-85D5-4C5FD0CC4DB0}"/>
    <cellStyle name="Total 4 2 3 4" xfId="22440" xr:uid="{9B250DA5-A9F2-45AE-95D3-C1BF5BDCD279}"/>
    <cellStyle name="Total 4 2 4" xfId="22441" xr:uid="{2B424117-9190-40AB-9B7D-4A2113183157}"/>
    <cellStyle name="Total 4 2 4 2" xfId="22442" xr:uid="{537D1173-39FA-43FE-B60F-492446723249}"/>
    <cellStyle name="Total 4 2 4 2 2" xfId="22443" xr:uid="{3E3655AE-FCE9-4F88-AA77-989289E62B6D}"/>
    <cellStyle name="Total 4 2 4 3" xfId="22444" xr:uid="{73176248-382F-4D35-951C-852C40C64921}"/>
    <cellStyle name="Total 4 2 4 3 2" xfId="22445" xr:uid="{91BBDCEE-91A1-4D58-8F18-A353EB5BB242}"/>
    <cellStyle name="Total 4 2 4 4" xfId="22446" xr:uid="{C5565F04-F792-450C-8BBB-FE0E81551593}"/>
    <cellStyle name="Total 4 2 4 4 2" xfId="22447" xr:uid="{574792CC-8991-4176-BFDD-5FCB87D971C5}"/>
    <cellStyle name="Total 4 2 4 5" xfId="22448" xr:uid="{6CF9F62B-8EFA-4C26-A5D0-1C9772E5BB93}"/>
    <cellStyle name="Total 4 2 5" xfId="22449" xr:uid="{B1665830-716F-487D-9BB4-946B84130A55}"/>
    <cellStyle name="Total 4 2 5 2" xfId="22450" xr:uid="{D2874641-132A-436D-A5B3-25CD4B8CFC02}"/>
    <cellStyle name="Total 4 2 5 2 2" xfId="22451" xr:uid="{0EA2561B-C00D-44FE-98E0-96895CCDEDAB}"/>
    <cellStyle name="Total 4 2 5 3" xfId="22452" xr:uid="{135E7839-77F0-40AB-875A-9FA9BFD962AF}"/>
    <cellStyle name="Total 4 2 5 3 2" xfId="22453" xr:uid="{00DA147A-72E9-4279-A326-B9D80CCD5F9B}"/>
    <cellStyle name="Total 4 2 5 4" xfId="22454" xr:uid="{F013BF67-8DEB-4F13-979B-B63464DD4367}"/>
    <cellStyle name="Total 4 2 6" xfId="22455" xr:uid="{61FDFCE2-8BD6-4DDE-B9D1-1848771BD403}"/>
    <cellStyle name="Total 4 2 6 2" xfId="22456" xr:uid="{49412749-B23C-4308-8E61-973C8B84E2C7}"/>
    <cellStyle name="Total 4 2 7" xfId="22457" xr:uid="{33522517-6558-4B9A-B0F3-C6DB8B8ED628}"/>
    <cellStyle name="Total 4 2 7 2" xfId="22458" xr:uid="{B89DCCED-B6E3-4FAC-92BA-C52FBA8A3D0C}"/>
    <cellStyle name="Total 4 2 8" xfId="22459" xr:uid="{D3BC8751-8D96-4E1D-AE05-53CEBD0E8676}"/>
    <cellStyle name="Total 4 2 8 2" xfId="22460" xr:uid="{680FEF69-25A8-47A2-9A5A-4955A663FACC}"/>
    <cellStyle name="Total 4 2 9" xfId="22461" xr:uid="{3CF318DD-C55E-45F9-B30F-BFB3C8A7D095}"/>
    <cellStyle name="Total 4 3" xfId="22462" xr:uid="{D1AA5862-9ACD-414D-A697-14B0AB55536C}"/>
    <cellStyle name="Total 4 3 2" xfId="22463" xr:uid="{3C0DF0FC-4518-4266-8C0B-E96443CE9FF7}"/>
    <cellStyle name="Total 4 3 2 2" xfId="22464" xr:uid="{1084CFA4-441D-49D0-8B3B-B0C6466DADF8}"/>
    <cellStyle name="Total 4 3 3" xfId="22465" xr:uid="{D9150971-C88D-4E37-8687-04A60CC3E66C}"/>
    <cellStyle name="Total 4 3 3 2" xfId="22466" xr:uid="{F851EDBC-2BF9-485C-9F1A-9F22BEC9CBCF}"/>
    <cellStyle name="Total 4 3 4" xfId="22467" xr:uid="{6892D455-379F-4CDC-8B87-FC3CE682FA62}"/>
    <cellStyle name="Total 4 3 5" xfId="22468" xr:uid="{AC423D52-FE07-44A6-B57E-DBDBFB2E6AAB}"/>
    <cellStyle name="Total 4 4" xfId="22469" xr:uid="{FFF89BB0-0097-4DA5-BD03-119F80B6EA76}"/>
    <cellStyle name="Total 4 4 2" xfId="22470" xr:uid="{A8B67291-F81C-4BDF-8651-CB3C71D459E8}"/>
    <cellStyle name="Total 4 4 2 2" xfId="22471" xr:uid="{DB5BCB5C-8CFF-44DA-B57C-B7CAC56C55E8}"/>
    <cellStyle name="Total 4 4 3" xfId="22472" xr:uid="{C990A971-03E5-4C9E-ACC0-CFA81CE177C0}"/>
    <cellStyle name="Total 4 4 3 2" xfId="22473" xr:uid="{1AF7F630-ADB0-4573-91D8-CA590662B23E}"/>
    <cellStyle name="Total 4 4 4" xfId="22474" xr:uid="{4849F805-9405-4C92-BBA8-DB391D75BA97}"/>
    <cellStyle name="Total 4 5" xfId="22475" xr:uid="{984AE71B-9BBF-4C47-8E96-E083A649C9EA}"/>
    <cellStyle name="Total 4 5 2" xfId="22476" xr:uid="{DA61A16D-17C2-4B7D-AA7F-3BEDE555F94D}"/>
    <cellStyle name="Total 4 5 2 2" xfId="22477" xr:uid="{DDF643D1-900F-41F7-8056-8881B1D74AD4}"/>
    <cellStyle name="Total 4 5 3" xfId="22478" xr:uid="{0BAE1910-5464-4DD1-901C-E6702077E3FB}"/>
    <cellStyle name="Total 4 5 3 2" xfId="22479" xr:uid="{6B0EDB5E-B892-4A84-A6E5-C5E697C52F7B}"/>
    <cellStyle name="Total 4 5 4" xfId="22480" xr:uid="{9F0C59E3-C9F2-476A-B774-99D18F2D741E}"/>
    <cellStyle name="Total 4 6" xfId="22481" xr:uid="{78E8D529-E23E-421B-AE59-510394DB4745}"/>
    <cellStyle name="Total 4 6 2" xfId="22482" xr:uid="{26385497-F742-4DF3-975A-282B1264CB0B}"/>
    <cellStyle name="Total 4 6 2 2" xfId="22483" xr:uid="{B10364ED-3589-46F8-BE26-3C5C346C98FF}"/>
    <cellStyle name="Total 4 6 3" xfId="22484" xr:uid="{03028DD3-3508-4957-8CF4-B97D659DB455}"/>
    <cellStyle name="Total 4 6 3 2" xfId="22485" xr:uid="{D1E30B76-B07C-43E3-99EB-760B7B36EEBF}"/>
    <cellStyle name="Total 4 6 4" xfId="22486" xr:uid="{96EE4A0D-F387-4F53-A911-6801916E9C36}"/>
    <cellStyle name="Total 4 6 4 2" xfId="22487" xr:uid="{B547BBA5-C2ED-4B32-8A14-071DFF156826}"/>
    <cellStyle name="Total 4 6 5" xfId="22488" xr:uid="{0A5D38BA-1F6C-48B1-88A6-D9D93EEE1E35}"/>
    <cellStyle name="Total 4 7" xfId="22489" xr:uid="{8F64409B-86B9-41A8-AE1E-05B191A797B5}"/>
    <cellStyle name="Total 4 7 2" xfId="22490" xr:uid="{87612EC9-742C-49A2-850D-DB00957831B6}"/>
    <cellStyle name="Total 4 7 2 2" xfId="22491" xr:uid="{6A92E0A7-F72D-48E8-9AAB-D7E91A7F05A5}"/>
    <cellStyle name="Total 4 7 3" xfId="22492" xr:uid="{4A959D76-CF7C-418C-A995-A7B5B5AD0794}"/>
    <cellStyle name="Total 4 7 3 2" xfId="22493" xr:uid="{A3FA14A7-BEC0-4355-8CAB-ED8220CB060E}"/>
    <cellStyle name="Total 4 7 4" xfId="22494" xr:uid="{9D865C41-60BB-4C9B-8A5D-4EC111275443}"/>
    <cellStyle name="Total 4 8" xfId="22495" xr:uid="{E7AA5F31-A2C9-466B-B0A7-50A312336C14}"/>
    <cellStyle name="Total 4 8 2" xfId="22496" xr:uid="{A3496F8D-CFEA-4F61-B12D-8C627826A232}"/>
    <cellStyle name="Total 4 9" xfId="22497" xr:uid="{207D1F85-4EC7-4286-803E-755E84137A1E}"/>
    <cellStyle name="Total 4 9 2" xfId="22498" xr:uid="{C11E7509-084F-4770-ACB0-580B01075E36}"/>
    <cellStyle name="Total 40" xfId="6280" xr:uid="{DBBCB2BA-37B3-4690-85C1-C5C5A3D7FEAD}"/>
    <cellStyle name="Total 40 10" xfId="22500" xr:uid="{7C8D4FA0-B522-4445-B3F4-CF10AF990DB1}"/>
    <cellStyle name="Total 40 11" xfId="22501" xr:uid="{D83BB2B3-2D3E-4090-A595-2D4AFDD1A7E3}"/>
    <cellStyle name="Total 40 12" xfId="22499" xr:uid="{6AFA4084-4C90-4358-BC35-3DCB86E8FB90}"/>
    <cellStyle name="Total 40 2" xfId="22502" xr:uid="{48693125-3F3F-4738-B406-91497EBBDDF8}"/>
    <cellStyle name="Total 40 2 2" xfId="22503" xr:uid="{96BAD28E-BB64-484D-B141-9A66B66B7460}"/>
    <cellStyle name="Total 40 2 2 2" xfId="22504" xr:uid="{A6A64D83-CEA4-4C81-B28A-43AE7F4E8BBD}"/>
    <cellStyle name="Total 40 2 3" xfId="22505" xr:uid="{14E596B4-0EB1-4ABD-83D2-9E53FDB0284E}"/>
    <cellStyle name="Total 40 2 3 2" xfId="22506" xr:uid="{F8017AE7-7DE8-4B42-9103-CEE68B541CE3}"/>
    <cellStyle name="Total 40 2 4" xfId="22507" xr:uid="{7C4FC5A9-A82A-4763-ABED-08745440EEC8}"/>
    <cellStyle name="Total 40 2 5" xfId="22508" xr:uid="{873EB8C3-6988-457B-BF98-DFC7AE7868C6}"/>
    <cellStyle name="Total 40 3" xfId="22509" xr:uid="{C26E7746-E5AE-4CA2-BA64-6A7748459DA6}"/>
    <cellStyle name="Total 40 3 2" xfId="22510" xr:uid="{45A47430-BF3E-4F41-ACB2-3567CB468CF7}"/>
    <cellStyle name="Total 40 3 2 2" xfId="22511" xr:uid="{56410B29-666C-4DD7-AEAC-0EEAAC16FD05}"/>
    <cellStyle name="Total 40 3 3" xfId="22512" xr:uid="{33CD3061-868B-4B16-A5FB-37CF0107B653}"/>
    <cellStyle name="Total 40 3 3 2" xfId="22513" xr:uid="{7828C151-09A4-43CC-A1D5-87BC07E0F0DC}"/>
    <cellStyle name="Total 40 3 4" xfId="22514" xr:uid="{F1659CFF-08AF-4F9A-BCB3-D2E2F7D17F08}"/>
    <cellStyle name="Total 40 4" xfId="22515" xr:uid="{2FC4DAFE-2886-42CB-BF8D-C4881B867CE1}"/>
    <cellStyle name="Total 40 4 2" xfId="22516" xr:uid="{9FBEE9E7-373F-4681-81EC-520DBB75E000}"/>
    <cellStyle name="Total 40 4 2 2" xfId="22517" xr:uid="{B8180FD6-6F0E-4521-B0DF-A1C94E001C5F}"/>
    <cellStyle name="Total 40 4 3" xfId="22518" xr:uid="{C9797B6C-852E-409D-811A-2EBC93B6696F}"/>
    <cellStyle name="Total 40 4 3 2" xfId="22519" xr:uid="{AC4B46D6-A552-4915-B092-8E5B48DF25D7}"/>
    <cellStyle name="Total 40 4 4" xfId="22520" xr:uid="{E6999A2A-8DA9-479E-BE1D-715F5BEEE9E3}"/>
    <cellStyle name="Total 40 5" xfId="22521" xr:uid="{4B2AD9C0-CBC2-4ED4-BB3F-C56C64849D28}"/>
    <cellStyle name="Total 40 5 2" xfId="22522" xr:uid="{B5EDAEE9-60C6-4159-BE5C-16F848DC2502}"/>
    <cellStyle name="Total 40 5 2 2" xfId="22523" xr:uid="{39BABCEF-DDB6-4488-9112-3FEE26B3B137}"/>
    <cellStyle name="Total 40 5 3" xfId="22524" xr:uid="{00F85B31-DAFE-4831-8DEF-1576237D3940}"/>
    <cellStyle name="Total 40 5 3 2" xfId="22525" xr:uid="{15241224-88F1-43FD-B779-2D042C5E052E}"/>
    <cellStyle name="Total 40 5 4" xfId="22526" xr:uid="{2E460CE5-707A-4F13-AC64-8F094E6D0733}"/>
    <cellStyle name="Total 40 5 4 2" xfId="22527" xr:uid="{FE5A761E-64C0-45EE-BBBC-0AEE95AEF13D}"/>
    <cellStyle name="Total 40 5 5" xfId="22528" xr:uid="{435C4D90-113E-43E7-81E2-A5E3F5DA94EA}"/>
    <cellStyle name="Total 40 6" xfId="22529" xr:uid="{0EA49F4F-0ED8-4D74-A1A9-8103E7D71050}"/>
    <cellStyle name="Total 40 6 2" xfId="22530" xr:uid="{986DF6FF-D02E-4180-80E5-57A55DA59755}"/>
    <cellStyle name="Total 40 6 2 2" xfId="22531" xr:uid="{0F8B5497-1BB9-4EC2-90E1-35DE822634E8}"/>
    <cellStyle name="Total 40 6 3" xfId="22532" xr:uid="{140C51D5-7BAA-406B-A165-4F78A7A06AE1}"/>
    <cellStyle name="Total 40 6 3 2" xfId="22533" xr:uid="{8FDE567D-DAA4-47C1-B862-8A05CD558AEF}"/>
    <cellStyle name="Total 40 6 4" xfId="22534" xr:uid="{887FEB16-15A7-4A54-B2AB-47D50A653F75}"/>
    <cellStyle name="Total 40 7" xfId="22535" xr:uid="{96A05714-DC3B-4D73-823C-08E5AF81AC3A}"/>
    <cellStyle name="Total 40 7 2" xfId="22536" xr:uid="{F74F9B07-2A88-4F1C-9820-6DB5DA7D21F3}"/>
    <cellStyle name="Total 40 8" xfId="22537" xr:uid="{7ABF720F-0014-4CC9-909C-7A98D7DAE4F6}"/>
    <cellStyle name="Total 40 8 2" xfId="22538" xr:uid="{41A6A90F-3E66-4B1C-8C0B-3588782FBC6E}"/>
    <cellStyle name="Total 40 9" xfId="22539" xr:uid="{FEC33712-E5DD-450E-A269-B391D6EE1ACF}"/>
    <cellStyle name="Total 40 9 2" xfId="22540" xr:uid="{E495CB1C-A21C-4BC1-B78D-BAAE8ADA0975}"/>
    <cellStyle name="Total 41" xfId="6281" xr:uid="{59174580-B8E6-4749-86A6-CD3075F3470B}"/>
    <cellStyle name="Total 41 10" xfId="22542" xr:uid="{96699B0D-A630-451A-B359-17C0D8DDE5A2}"/>
    <cellStyle name="Total 41 11" xfId="22543" xr:uid="{F71100C5-B77F-4AEF-9406-E28C529568B4}"/>
    <cellStyle name="Total 41 12" xfId="22541" xr:uid="{1F2B4ACB-FC38-4306-A6F8-E5F44D3BD131}"/>
    <cellStyle name="Total 41 2" xfId="22544" xr:uid="{39D763E9-28DC-4972-8978-2708B1371043}"/>
    <cellStyle name="Total 41 2 2" xfId="22545" xr:uid="{9B05EC82-6BDC-4B16-AFE5-08D9B526C837}"/>
    <cellStyle name="Total 41 2 2 2" xfId="22546" xr:uid="{EF39C682-5B52-488E-A5F9-7E4C28125A96}"/>
    <cellStyle name="Total 41 2 3" xfId="22547" xr:uid="{A852B2EC-1A11-42F2-9519-F2B014E7ED60}"/>
    <cellStyle name="Total 41 2 3 2" xfId="22548" xr:uid="{4C290506-28BA-4A48-8D5E-3E67C9B7DF0D}"/>
    <cellStyle name="Total 41 2 4" xfId="22549" xr:uid="{B4E5A9D7-273F-4BEB-B4BC-3C3879A3C9CE}"/>
    <cellStyle name="Total 41 2 5" xfId="22550" xr:uid="{19D9C51A-D4A4-428B-8E95-323B583110CF}"/>
    <cellStyle name="Total 41 3" xfId="22551" xr:uid="{8EB41E9D-550F-41D7-9970-2097A4D69B11}"/>
    <cellStyle name="Total 41 3 2" xfId="22552" xr:uid="{FAC39DEF-F6F4-4620-93F5-3F4C72FE55E9}"/>
    <cellStyle name="Total 41 3 2 2" xfId="22553" xr:uid="{9D2D5D9C-1E04-4693-AECC-329B8223B386}"/>
    <cellStyle name="Total 41 3 3" xfId="22554" xr:uid="{5F2A72EC-8E24-49C7-AC78-FF5ED2C2F7DE}"/>
    <cellStyle name="Total 41 3 3 2" xfId="22555" xr:uid="{231D0905-F025-4217-A30B-58DB2BEF0556}"/>
    <cellStyle name="Total 41 3 4" xfId="22556" xr:uid="{8DA6CA07-1B86-48B9-8F19-5A1A975F531C}"/>
    <cellStyle name="Total 41 4" xfId="22557" xr:uid="{45CB1014-585E-4B98-9270-DD9804DD6850}"/>
    <cellStyle name="Total 41 4 2" xfId="22558" xr:uid="{4D438597-9444-482C-ABFB-8BB40D83EE8B}"/>
    <cellStyle name="Total 41 4 2 2" xfId="22559" xr:uid="{B35C76C6-FCC6-476C-AC9D-9C846DF4DFF4}"/>
    <cellStyle name="Total 41 4 3" xfId="22560" xr:uid="{CA2648E7-DF52-446C-B554-2C1E6430C61C}"/>
    <cellStyle name="Total 41 4 3 2" xfId="22561" xr:uid="{FB1FD09B-A9E3-4EE5-8B83-F9581DAA85DC}"/>
    <cellStyle name="Total 41 4 4" xfId="22562" xr:uid="{E32CBEE9-DAB4-4042-A312-2607E6834ABC}"/>
    <cellStyle name="Total 41 5" xfId="22563" xr:uid="{BE00F646-01A6-4FB8-89E3-CF2E5BB8F784}"/>
    <cellStyle name="Total 41 5 2" xfId="22564" xr:uid="{0778CDEA-5319-4EE2-A320-C5DDFB86B3F4}"/>
    <cellStyle name="Total 41 5 2 2" xfId="22565" xr:uid="{F73F6DB0-17DE-4844-94C9-684B207DF98B}"/>
    <cellStyle name="Total 41 5 3" xfId="22566" xr:uid="{E1343A3A-425A-48E8-BA7C-9A25DE10D273}"/>
    <cellStyle name="Total 41 5 3 2" xfId="22567" xr:uid="{4571616B-383C-4F81-B327-7DDBCD8E3232}"/>
    <cellStyle name="Total 41 5 4" xfId="22568" xr:uid="{F65C6900-BC16-45AC-A06F-398F6490FC88}"/>
    <cellStyle name="Total 41 5 4 2" xfId="22569" xr:uid="{43BA57BE-64EF-423E-BECE-B214A8861DF2}"/>
    <cellStyle name="Total 41 5 5" xfId="22570" xr:uid="{907F4607-CE3D-4E59-94A7-24FB64767B88}"/>
    <cellStyle name="Total 41 6" xfId="22571" xr:uid="{38086BF0-C89B-4747-8FC9-6C40042BC49D}"/>
    <cellStyle name="Total 41 6 2" xfId="22572" xr:uid="{7C646AB6-5B3F-4E52-9AA2-D42F0DCCE2E2}"/>
    <cellStyle name="Total 41 6 2 2" xfId="22573" xr:uid="{701A67CB-ECF8-4EDF-83FC-F62968DDC5F0}"/>
    <cellStyle name="Total 41 6 3" xfId="22574" xr:uid="{1C55DC17-482C-43AC-8E65-7C5F76B1A6CB}"/>
    <cellStyle name="Total 41 6 3 2" xfId="22575" xr:uid="{80AC0FBD-575B-4404-8A16-9532A2B36A93}"/>
    <cellStyle name="Total 41 6 4" xfId="22576" xr:uid="{E9E794D8-A86E-4FF9-9328-EA8DE7E4274E}"/>
    <cellStyle name="Total 41 7" xfId="22577" xr:uid="{7F117617-71EC-4178-9331-89D6BAA9EAEE}"/>
    <cellStyle name="Total 41 7 2" xfId="22578" xr:uid="{1B0BDB36-02D4-4770-8D06-80D55190FAC8}"/>
    <cellStyle name="Total 41 8" xfId="22579" xr:uid="{F589AAC0-1E0D-45D0-B7B9-8606204F6552}"/>
    <cellStyle name="Total 41 8 2" xfId="22580" xr:uid="{02FC08D2-A1FA-42C6-99A2-9CE09C982447}"/>
    <cellStyle name="Total 41 9" xfId="22581" xr:uid="{E2A804A6-D93B-42E3-969F-EEF54076F747}"/>
    <cellStyle name="Total 41 9 2" xfId="22582" xr:uid="{A8D77C2C-5789-49B5-84ED-DA0CBC6F50BA}"/>
    <cellStyle name="Total 42" xfId="6282" xr:uid="{2E46A81E-FDBF-4B86-B7A2-8478AE691B1B}"/>
    <cellStyle name="Total 42 10" xfId="22584" xr:uid="{1BF1C780-5D56-4D29-B9AF-2259EA847939}"/>
    <cellStyle name="Total 42 11" xfId="22585" xr:uid="{EEE92AD0-0EB9-4730-8C17-1F4029DE9D09}"/>
    <cellStyle name="Total 42 12" xfId="22583" xr:uid="{6D40E5F4-6AC4-4805-A1AF-711E5F09BA1E}"/>
    <cellStyle name="Total 42 2" xfId="22586" xr:uid="{68059221-2A97-4AB5-8FC8-761285B38A59}"/>
    <cellStyle name="Total 42 2 2" xfId="22587" xr:uid="{74C06C7A-C44E-4266-B795-A034F6AE2D03}"/>
    <cellStyle name="Total 42 2 2 2" xfId="22588" xr:uid="{0B60EB52-F689-454C-9541-16B8291DB985}"/>
    <cellStyle name="Total 42 2 3" xfId="22589" xr:uid="{F448C032-492C-4637-AB1A-D20B0AA79F01}"/>
    <cellStyle name="Total 42 2 3 2" xfId="22590" xr:uid="{0B593F27-0F91-42EB-921E-7C17C8990ABF}"/>
    <cellStyle name="Total 42 2 4" xfId="22591" xr:uid="{93C0C284-FFC3-4B89-92C7-C432746ABC92}"/>
    <cellStyle name="Total 42 2 5" xfId="22592" xr:uid="{A9D2A8B2-FD87-40C9-B576-03B5A5324B06}"/>
    <cellStyle name="Total 42 3" xfId="22593" xr:uid="{62E42401-3662-4A42-8CF6-7AC78CAFF258}"/>
    <cellStyle name="Total 42 3 2" xfId="22594" xr:uid="{CB99E732-F7AD-4488-AE33-0847AD5BFBCB}"/>
    <cellStyle name="Total 42 3 2 2" xfId="22595" xr:uid="{BB18B05C-2044-4281-B6DD-C86CAC5809C1}"/>
    <cellStyle name="Total 42 3 3" xfId="22596" xr:uid="{84D62AFE-9090-46D1-B83A-8E3DE1286423}"/>
    <cellStyle name="Total 42 3 3 2" xfId="22597" xr:uid="{13AD6BEC-83FC-41A2-8DD7-56232D1327B3}"/>
    <cellStyle name="Total 42 3 4" xfId="22598" xr:uid="{E5EEE9E3-F268-4C82-A17F-D19FDDC6F24A}"/>
    <cellStyle name="Total 42 4" xfId="22599" xr:uid="{F3E5FFF5-0352-4718-B090-A204F01FB8B3}"/>
    <cellStyle name="Total 42 4 2" xfId="22600" xr:uid="{F7906726-3CC3-4FD8-8561-8188732AAF0E}"/>
    <cellStyle name="Total 42 4 2 2" xfId="22601" xr:uid="{A6A1662E-496C-44BC-8EBD-E321291B6156}"/>
    <cellStyle name="Total 42 4 3" xfId="22602" xr:uid="{52D1B92C-95B1-4F0F-A90E-57ADA6354079}"/>
    <cellStyle name="Total 42 4 3 2" xfId="22603" xr:uid="{0F0E7BB2-0483-4FF3-B969-025C2E057A06}"/>
    <cellStyle name="Total 42 4 4" xfId="22604" xr:uid="{114C2304-FBAC-48FC-A261-AF22F308B5A7}"/>
    <cellStyle name="Total 42 5" xfId="22605" xr:uid="{10DB1A17-436C-4201-AF2B-3DBE77D3F5F7}"/>
    <cellStyle name="Total 42 5 2" xfId="22606" xr:uid="{38F98C4A-9C2D-4CA8-839E-733A43A2381A}"/>
    <cellStyle name="Total 42 5 2 2" xfId="22607" xr:uid="{A8AAB35A-D51D-4439-8BDE-A716742A5173}"/>
    <cellStyle name="Total 42 5 3" xfId="22608" xr:uid="{084DAF27-5A8A-47A0-BC63-CDAEDC40CB67}"/>
    <cellStyle name="Total 42 5 3 2" xfId="22609" xr:uid="{137F922A-4791-47FF-A7F5-7F7BD3C275E4}"/>
    <cellStyle name="Total 42 5 4" xfId="22610" xr:uid="{1ED75C44-ECC3-45AE-98A7-BA6CA8941554}"/>
    <cellStyle name="Total 42 5 4 2" xfId="22611" xr:uid="{993EA8AF-A636-4060-B259-742EECEF66FB}"/>
    <cellStyle name="Total 42 5 5" xfId="22612" xr:uid="{B7601F72-4FC1-44CD-9CB8-ECD3149BF4D4}"/>
    <cellStyle name="Total 42 6" xfId="22613" xr:uid="{E8B695D8-F386-4BC8-B317-415FD1A52C33}"/>
    <cellStyle name="Total 42 6 2" xfId="22614" xr:uid="{C55D3BCD-AE64-4646-90F4-4C5C9C3F97EA}"/>
    <cellStyle name="Total 42 6 2 2" xfId="22615" xr:uid="{52C89E7E-1791-4256-A44F-4C0A63835DE5}"/>
    <cellStyle name="Total 42 6 3" xfId="22616" xr:uid="{1ADF49BF-A2A3-4FB9-938C-F28A3DFAD2E8}"/>
    <cellStyle name="Total 42 6 3 2" xfId="22617" xr:uid="{4B8F35B0-AA25-4F63-A853-D8882031A960}"/>
    <cellStyle name="Total 42 6 4" xfId="22618" xr:uid="{92EE718C-2039-4F2D-BEF7-5BF7ABA922C1}"/>
    <cellStyle name="Total 42 7" xfId="22619" xr:uid="{31F94B32-4B26-4FA9-9A5F-5F8145A1FD06}"/>
    <cellStyle name="Total 42 7 2" xfId="22620" xr:uid="{942666AC-22C7-4A5A-9D7B-EDDA5952E182}"/>
    <cellStyle name="Total 42 8" xfId="22621" xr:uid="{36A71A55-058B-42AD-82CB-3C9E0C5BF905}"/>
    <cellStyle name="Total 42 8 2" xfId="22622" xr:uid="{A66859E6-BB71-4E7D-B693-056817788E41}"/>
    <cellStyle name="Total 42 9" xfId="22623" xr:uid="{CF4AECD8-3FCD-45F9-B8D6-0C3773A183E6}"/>
    <cellStyle name="Total 42 9 2" xfId="22624" xr:uid="{55440CFB-A416-4202-B279-F88EBD796439}"/>
    <cellStyle name="Total 43" xfId="3122" xr:uid="{0A2F4B94-6B6C-448D-99B6-5FFDC00AEC26}"/>
    <cellStyle name="Total 5" xfId="1594" xr:uid="{00000000-0005-0000-0000-00003E060000}"/>
    <cellStyle name="Total 5 10" xfId="22626" xr:uid="{D586339F-6D7C-42CB-9A56-4C7AE9C0B568}"/>
    <cellStyle name="Total 5 10 2" xfId="22627" xr:uid="{F9966494-6993-4112-A7CE-666D6AD87DA7}"/>
    <cellStyle name="Total 5 11" xfId="22628" xr:uid="{353CA663-0AAF-4C09-A815-52CDA31D9111}"/>
    <cellStyle name="Total 5 12" xfId="22629" xr:uid="{E51DF755-F0F7-4D44-8D51-CFB665B691C6}"/>
    <cellStyle name="Total 5 13" xfId="22625" xr:uid="{28E084C9-96EC-4788-8186-F15F9ACFF855}"/>
    <cellStyle name="Total 5 14" xfId="25575" xr:uid="{EED3C1C1-28B6-460D-835D-C84CB52D454B}"/>
    <cellStyle name="Total 5 15" xfId="6283" xr:uid="{FE6425F0-E19F-452E-827F-E7271AD65197}"/>
    <cellStyle name="Total 5 2" xfId="22630" xr:uid="{5B2753E0-986C-4D33-BC91-B75134B4981C}"/>
    <cellStyle name="Total 5 2 10" xfId="22631" xr:uid="{E496307F-0FF8-4059-AD82-92270039409B}"/>
    <cellStyle name="Total 5 2 2" xfId="22632" xr:uid="{8E1A9D0C-86C1-41D9-A503-62342F66E6F4}"/>
    <cellStyle name="Total 5 2 2 2" xfId="22633" xr:uid="{6058E8E7-2797-41BE-A893-48B9A9CD9D57}"/>
    <cellStyle name="Total 5 2 2 2 2" xfId="22634" xr:uid="{8CF78A4C-E649-4AD0-92F8-0BF87D201878}"/>
    <cellStyle name="Total 5 2 2 3" xfId="22635" xr:uid="{D0044632-91DF-4AF1-9455-ADF7227524D1}"/>
    <cellStyle name="Total 5 2 2 3 2" xfId="22636" xr:uid="{91687374-758C-41E3-B0F4-3F88D721B121}"/>
    <cellStyle name="Total 5 2 2 4" xfId="22637" xr:uid="{2ADC846A-2E00-4069-A598-89E378607B3F}"/>
    <cellStyle name="Total 5 2 3" xfId="22638" xr:uid="{EAD2E6D1-D48B-4705-A5B0-CEEE94CA763E}"/>
    <cellStyle name="Total 5 2 3 2" xfId="22639" xr:uid="{F04B7558-3DB7-446B-B065-A1E01B2581FC}"/>
    <cellStyle name="Total 5 2 3 2 2" xfId="22640" xr:uid="{A4C424F2-D627-4A86-BA38-D5DCF6D84379}"/>
    <cellStyle name="Total 5 2 3 3" xfId="22641" xr:uid="{070502E0-C2FE-4836-9E1B-6FB7519672FB}"/>
    <cellStyle name="Total 5 2 3 3 2" xfId="22642" xr:uid="{B75D105B-0985-45FF-A3A1-8F2F7AB8AD3B}"/>
    <cellStyle name="Total 5 2 3 4" xfId="22643" xr:uid="{9FDD54B9-B393-41C5-9A39-88EF90A0B942}"/>
    <cellStyle name="Total 5 2 4" xfId="22644" xr:uid="{0C67CE6D-F4B6-483D-A427-73773B1124FD}"/>
    <cellStyle name="Total 5 2 4 2" xfId="22645" xr:uid="{D86B9DFD-AD52-4DAB-93B8-BE4DBDE170C5}"/>
    <cellStyle name="Total 5 2 4 2 2" xfId="22646" xr:uid="{5E400AFD-2007-4431-A265-01410CF42696}"/>
    <cellStyle name="Total 5 2 4 3" xfId="22647" xr:uid="{05D7BDD8-1F13-4D00-8926-B7342C6D4ADE}"/>
    <cellStyle name="Total 5 2 4 3 2" xfId="22648" xr:uid="{842BAC41-2F56-42D2-83E2-8E16546639B7}"/>
    <cellStyle name="Total 5 2 4 4" xfId="22649" xr:uid="{52E7EDC8-E3DC-4F8C-9EE5-B9C0ACD57A99}"/>
    <cellStyle name="Total 5 2 4 4 2" xfId="22650" xr:uid="{379B9D51-279F-4B29-A5D8-CC0450126644}"/>
    <cellStyle name="Total 5 2 4 5" xfId="22651" xr:uid="{36981DC4-2EAE-4558-8625-E05C586F439F}"/>
    <cellStyle name="Total 5 2 5" xfId="22652" xr:uid="{7761786F-D1BC-4AB6-A6E7-DB0DA3EFD261}"/>
    <cellStyle name="Total 5 2 5 2" xfId="22653" xr:uid="{87123166-ECED-4649-84C0-0ED34F8CF105}"/>
    <cellStyle name="Total 5 2 5 2 2" xfId="22654" xr:uid="{44053C06-C44E-498B-B5A0-49EC1D0F23F4}"/>
    <cellStyle name="Total 5 2 5 3" xfId="22655" xr:uid="{F9553EB7-4063-430A-ADDB-D2308C7E9A6E}"/>
    <cellStyle name="Total 5 2 5 3 2" xfId="22656" xr:uid="{DB495192-5001-49DE-8AD8-4084BCD5357B}"/>
    <cellStyle name="Total 5 2 5 4" xfId="22657" xr:uid="{C266DD45-244E-4D12-B5C8-ABCCC429A3AB}"/>
    <cellStyle name="Total 5 2 6" xfId="22658" xr:uid="{7314D6CC-7827-4BA4-8553-FC98E036B0B8}"/>
    <cellStyle name="Total 5 2 6 2" xfId="22659" xr:uid="{5D564849-0D37-4F36-BA36-DE889CB77D01}"/>
    <cellStyle name="Total 5 2 7" xfId="22660" xr:uid="{4481888D-58C3-4D14-BEF9-689EEB36C400}"/>
    <cellStyle name="Total 5 2 7 2" xfId="22661" xr:uid="{2FB6806C-D0FA-4E2F-A588-176FFA3EC3F0}"/>
    <cellStyle name="Total 5 2 8" xfId="22662" xr:uid="{C49B02F2-8926-45CB-8A53-C7A12819D472}"/>
    <cellStyle name="Total 5 2 8 2" xfId="22663" xr:uid="{4DE16EBE-E2CF-4DF5-972E-EF533BE478DE}"/>
    <cellStyle name="Total 5 2 9" xfId="22664" xr:uid="{32C7B130-8476-436D-B88A-335785782B8F}"/>
    <cellStyle name="Total 5 3" xfId="22665" xr:uid="{423B46C4-E062-4770-A5A2-6D463987401C}"/>
    <cellStyle name="Total 5 3 2" xfId="22666" xr:uid="{72950CFE-F8B3-4406-9BDD-506CD7828770}"/>
    <cellStyle name="Total 5 3 2 2" xfId="22667" xr:uid="{B22ABE32-8202-4839-80E7-50B32D0E30D8}"/>
    <cellStyle name="Total 5 3 3" xfId="22668" xr:uid="{F4F04222-5E52-4790-8A67-5C3BB60A8655}"/>
    <cellStyle name="Total 5 3 3 2" xfId="22669" xr:uid="{976A0386-553E-4A03-B2C0-1E524286BA0A}"/>
    <cellStyle name="Total 5 3 4" xfId="22670" xr:uid="{DB027CB6-CA43-4DFC-A233-CE512738D1EA}"/>
    <cellStyle name="Total 5 3 5" xfId="22671" xr:uid="{35C1EE57-6FEE-4959-826D-D95F1AF9FC97}"/>
    <cellStyle name="Total 5 4" xfId="22672" xr:uid="{81B5ADCA-AE33-45AE-8071-DD7E450F6563}"/>
    <cellStyle name="Total 5 4 2" xfId="22673" xr:uid="{FED0E904-C1ED-426F-902C-C50EB07D7A1F}"/>
    <cellStyle name="Total 5 4 2 2" xfId="22674" xr:uid="{CD6B4FA6-C098-4B80-B1AF-06573C7FEB97}"/>
    <cellStyle name="Total 5 4 3" xfId="22675" xr:uid="{B93C01E1-33C3-4BB9-BE99-C85056718C2F}"/>
    <cellStyle name="Total 5 4 3 2" xfId="22676" xr:uid="{8C42F57A-B711-4DB8-A7D2-94A8ECC61283}"/>
    <cellStyle name="Total 5 4 4" xfId="22677" xr:uid="{93E09EDF-9535-49E9-AF84-DA016E329E26}"/>
    <cellStyle name="Total 5 5" xfId="22678" xr:uid="{C12438A4-18C8-4C1D-8626-53DA65A2A13D}"/>
    <cellStyle name="Total 5 5 2" xfId="22679" xr:uid="{281B39B3-8700-47AA-9590-E867161DB7FB}"/>
    <cellStyle name="Total 5 5 2 2" xfId="22680" xr:uid="{9DF2414E-B3A2-48DA-B191-125D36308227}"/>
    <cellStyle name="Total 5 5 3" xfId="22681" xr:uid="{FACD04AF-C807-45A7-9AD0-9C27FA0B81F2}"/>
    <cellStyle name="Total 5 5 3 2" xfId="22682" xr:uid="{8B02F711-11BE-4AD5-B518-B09B1FD33DA7}"/>
    <cellStyle name="Total 5 5 4" xfId="22683" xr:uid="{80AB99C2-A0F1-4FEF-9B98-AE5296F06137}"/>
    <cellStyle name="Total 5 6" xfId="22684" xr:uid="{22E258DC-9ABF-4560-AF9B-409018BFEADB}"/>
    <cellStyle name="Total 5 6 2" xfId="22685" xr:uid="{28D7DE5B-EC68-46A1-AF2C-7F09D4B9C0BB}"/>
    <cellStyle name="Total 5 6 2 2" xfId="22686" xr:uid="{FCCC0C9E-A203-4CDD-AE74-5DFF4F0D54B3}"/>
    <cellStyle name="Total 5 6 3" xfId="22687" xr:uid="{5D6471DE-7B2F-415D-AC57-162E77F6AED8}"/>
    <cellStyle name="Total 5 6 3 2" xfId="22688" xr:uid="{77ABFCC1-4D82-4175-A143-0ABCE0190EC3}"/>
    <cellStyle name="Total 5 6 4" xfId="22689" xr:uid="{65CB6985-82D8-4E49-89BE-CF60795AEB1B}"/>
    <cellStyle name="Total 5 6 4 2" xfId="22690" xr:uid="{3A89D3C7-62BD-4E9C-AA5D-BDB19F7343CB}"/>
    <cellStyle name="Total 5 6 5" xfId="22691" xr:uid="{C8741961-A06F-423A-90AC-45431DEF785F}"/>
    <cellStyle name="Total 5 7" xfId="22692" xr:uid="{85E44A54-6E6C-4694-BE18-CC562E16B8A5}"/>
    <cellStyle name="Total 5 7 2" xfId="22693" xr:uid="{DCE9AA75-BA15-4FB0-808D-1C413B42EB8A}"/>
    <cellStyle name="Total 5 7 2 2" xfId="22694" xr:uid="{52C62963-68AD-481D-B26B-6FF444534677}"/>
    <cellStyle name="Total 5 7 3" xfId="22695" xr:uid="{F3599587-555F-4056-BE6B-37C4FB9A0345}"/>
    <cellStyle name="Total 5 7 3 2" xfId="22696" xr:uid="{CB088A74-E45D-4E6B-ADF2-D8C6059E6333}"/>
    <cellStyle name="Total 5 7 4" xfId="22697" xr:uid="{A679DB13-B089-47B9-B8D8-AF67CC5D58DD}"/>
    <cellStyle name="Total 5 8" xfId="22698" xr:uid="{B97475AD-6FBB-4462-B993-85F9FFEA5F38}"/>
    <cellStyle name="Total 5 8 2" xfId="22699" xr:uid="{E8741E57-A508-45D5-B974-CBC7167F6BB8}"/>
    <cellStyle name="Total 5 9" xfId="22700" xr:uid="{0566CCB2-AFB7-4E06-A042-8E26CDF6DA79}"/>
    <cellStyle name="Total 5 9 2" xfId="22701" xr:uid="{BC770704-1C82-4EF0-9D91-3C35F241A7AD}"/>
    <cellStyle name="Total 6" xfId="1595" xr:uid="{00000000-0005-0000-0000-00003F060000}"/>
    <cellStyle name="Total 6 10" xfId="22703" xr:uid="{5386308B-3BA6-40D3-B1EA-26817F97CCA8}"/>
    <cellStyle name="Total 6 10 2" xfId="22704" xr:uid="{FCEFD358-CAA5-4CD2-918C-2A85D02C3673}"/>
    <cellStyle name="Total 6 11" xfId="22705" xr:uid="{833D2311-D987-43FF-AB29-0128AECA5BDF}"/>
    <cellStyle name="Total 6 12" xfId="22706" xr:uid="{08301A5B-F0FB-4C1B-BA9F-C99C526406ED}"/>
    <cellStyle name="Total 6 13" xfId="22702" xr:uid="{6A981140-F4C0-45C4-8AE5-087C1D0BD99B}"/>
    <cellStyle name="Total 6 14" xfId="25576" xr:uid="{C8C1A991-826F-41BF-B2EB-B7E1E4317C66}"/>
    <cellStyle name="Total 6 15" xfId="6284" xr:uid="{CA92FFD8-4EFD-4FE9-994F-3CAC5820B9CB}"/>
    <cellStyle name="Total 6 2" xfId="22707" xr:uid="{C3E3B501-A536-4010-8009-A61294D24119}"/>
    <cellStyle name="Total 6 2 10" xfId="22708" xr:uid="{0BF7109E-3EEB-4D17-B9BA-3B65423D50E5}"/>
    <cellStyle name="Total 6 2 2" xfId="22709" xr:uid="{BF592456-DAA5-4BAB-8608-52CEB237741A}"/>
    <cellStyle name="Total 6 2 2 2" xfId="22710" xr:uid="{986F5F85-1CEE-4B52-B74D-85B63E0090A6}"/>
    <cellStyle name="Total 6 2 2 2 2" xfId="22711" xr:uid="{34E9BE2E-19DB-43D0-8BB0-10F56319D2F5}"/>
    <cellStyle name="Total 6 2 2 3" xfId="22712" xr:uid="{055B16E6-4A1A-4B43-A8DB-FE6E74E199F6}"/>
    <cellStyle name="Total 6 2 2 3 2" xfId="22713" xr:uid="{A5C4325C-53D8-48ED-9D11-6FA11EF78FE0}"/>
    <cellStyle name="Total 6 2 2 4" xfId="22714" xr:uid="{6DC5B5F9-8C25-4BD9-84DE-BD8F4BBC83A4}"/>
    <cellStyle name="Total 6 2 3" xfId="22715" xr:uid="{70D8415D-9B3D-499F-AC98-DB108852F652}"/>
    <cellStyle name="Total 6 2 3 2" xfId="22716" xr:uid="{1AA8D289-11DB-4C05-A273-95B3094EE8EF}"/>
    <cellStyle name="Total 6 2 3 2 2" xfId="22717" xr:uid="{4FAE9D82-3A04-4596-9027-8285486EBD13}"/>
    <cellStyle name="Total 6 2 3 3" xfId="22718" xr:uid="{04988D8A-E405-48A4-97E1-009BE5DE8187}"/>
    <cellStyle name="Total 6 2 3 3 2" xfId="22719" xr:uid="{6225B349-DF8F-44D0-9306-2B3CBD6E9B58}"/>
    <cellStyle name="Total 6 2 3 4" xfId="22720" xr:uid="{7062AF96-8180-41DF-AB7E-CAE60F680161}"/>
    <cellStyle name="Total 6 2 4" xfId="22721" xr:uid="{6AE92761-3D05-4C46-A412-97CFFC63D62C}"/>
    <cellStyle name="Total 6 2 4 2" xfId="22722" xr:uid="{B9EC3103-6FF7-4B99-AB7E-7E17828EA85A}"/>
    <cellStyle name="Total 6 2 4 2 2" xfId="22723" xr:uid="{A91681B3-425E-4872-894D-C39FB02ABB6B}"/>
    <cellStyle name="Total 6 2 4 3" xfId="22724" xr:uid="{E8EA0A24-317E-4ABA-8DB6-E7086278166C}"/>
    <cellStyle name="Total 6 2 4 3 2" xfId="22725" xr:uid="{EB91C099-0609-4A84-A76D-6FC732F8DDBB}"/>
    <cellStyle name="Total 6 2 4 4" xfId="22726" xr:uid="{39EF9DC2-7AB4-4428-88A4-EE6E139ED229}"/>
    <cellStyle name="Total 6 2 4 4 2" xfId="22727" xr:uid="{528E4F61-6743-4D92-BD8A-D5D7B4EEEF36}"/>
    <cellStyle name="Total 6 2 4 5" xfId="22728" xr:uid="{E9CBFD3D-C417-4881-AB19-8275119E8F39}"/>
    <cellStyle name="Total 6 2 5" xfId="22729" xr:uid="{02B453BF-A28B-4639-93A9-36A5CF3B36B2}"/>
    <cellStyle name="Total 6 2 5 2" xfId="22730" xr:uid="{9324BAF1-BE65-4B60-BF2F-9C92342E3EE3}"/>
    <cellStyle name="Total 6 2 5 2 2" xfId="22731" xr:uid="{476CB33F-AD50-46E2-939D-108CC4B4828B}"/>
    <cellStyle name="Total 6 2 5 3" xfId="22732" xr:uid="{E04F9EF9-2369-4166-AFE1-8BAD2F4ACEF6}"/>
    <cellStyle name="Total 6 2 5 3 2" xfId="22733" xr:uid="{44DC5A7F-2BAA-4683-8564-7A190A383034}"/>
    <cellStyle name="Total 6 2 5 4" xfId="22734" xr:uid="{A8306D99-BCD7-4455-8B5C-CD580EB9B9EA}"/>
    <cellStyle name="Total 6 2 6" xfId="22735" xr:uid="{9F7FEDBA-7FA4-4939-97A4-B9385F9BA08E}"/>
    <cellStyle name="Total 6 2 6 2" xfId="22736" xr:uid="{1B655463-AEA7-49E4-BD36-DFDF251BDD8C}"/>
    <cellStyle name="Total 6 2 7" xfId="22737" xr:uid="{0E28CE98-5C94-4A58-8C47-5DD76A9A107B}"/>
    <cellStyle name="Total 6 2 7 2" xfId="22738" xr:uid="{4C95EEF5-870A-4C10-B97B-7310E44CB29D}"/>
    <cellStyle name="Total 6 2 8" xfId="22739" xr:uid="{10F3607F-3DA7-4772-A8D5-83BF2BB8316F}"/>
    <cellStyle name="Total 6 2 8 2" xfId="22740" xr:uid="{ADE6317D-6BBB-462A-A4A8-AA22939D9C8A}"/>
    <cellStyle name="Total 6 2 9" xfId="22741" xr:uid="{E475F7CC-6959-4BD0-BF1F-2DE8A32EC87D}"/>
    <cellStyle name="Total 6 3" xfId="22742" xr:uid="{BD72A753-3227-4783-9FFB-2A60191CA88D}"/>
    <cellStyle name="Total 6 3 2" xfId="22743" xr:uid="{C7F61FF8-7456-4B1A-8905-A6E9F1EA3D3F}"/>
    <cellStyle name="Total 6 3 2 2" xfId="22744" xr:uid="{AB6FA22A-2821-4AA3-8615-8DCA2BA8FDC1}"/>
    <cellStyle name="Total 6 3 3" xfId="22745" xr:uid="{069CCDED-3CC7-406B-BD23-31BF9732054A}"/>
    <cellStyle name="Total 6 3 3 2" xfId="22746" xr:uid="{D13DA433-AD77-4F8D-8ACC-527C86C09135}"/>
    <cellStyle name="Total 6 3 4" xfId="22747" xr:uid="{F2394905-FB32-4469-B883-63BF61B56EFC}"/>
    <cellStyle name="Total 6 3 5" xfId="22748" xr:uid="{3776B426-4780-4A7C-B584-27730334BDFF}"/>
    <cellStyle name="Total 6 4" xfId="22749" xr:uid="{E681A239-EA41-4C39-BA85-589511729FFF}"/>
    <cellStyle name="Total 6 4 2" xfId="22750" xr:uid="{22C5C81C-2056-487D-8703-FFCF49C271E8}"/>
    <cellStyle name="Total 6 4 2 2" xfId="22751" xr:uid="{2DD6A28A-2C23-4E66-B12E-E4F5D4F3F0BE}"/>
    <cellStyle name="Total 6 4 3" xfId="22752" xr:uid="{A7BA5DEB-D64D-42F1-B97D-982E7F21A1FA}"/>
    <cellStyle name="Total 6 4 3 2" xfId="22753" xr:uid="{42B26652-2F2C-4343-935C-4A6F3F0DA8D6}"/>
    <cellStyle name="Total 6 4 4" xfId="22754" xr:uid="{95ABFA3F-6913-4700-A0E3-101E3634160B}"/>
    <cellStyle name="Total 6 5" xfId="22755" xr:uid="{EEB5717B-ABAA-4AD5-9735-2304AA208300}"/>
    <cellStyle name="Total 6 5 2" xfId="22756" xr:uid="{2CF4A4DB-4758-4553-AD0B-703D8F99117A}"/>
    <cellStyle name="Total 6 5 2 2" xfId="22757" xr:uid="{465DCA92-484A-4F99-9B0B-74169DB47485}"/>
    <cellStyle name="Total 6 5 3" xfId="22758" xr:uid="{EE3B2393-87E9-4148-AC2B-EB4341433064}"/>
    <cellStyle name="Total 6 5 3 2" xfId="22759" xr:uid="{7B7A50BB-2CE6-481A-BECC-0A1EBE58C4FE}"/>
    <cellStyle name="Total 6 5 4" xfId="22760" xr:uid="{70C0ABEF-2374-416E-BD9E-7589AC8DA558}"/>
    <cellStyle name="Total 6 6" xfId="22761" xr:uid="{7ACB0A1E-71B5-4031-8B43-0E8A76606A4F}"/>
    <cellStyle name="Total 6 6 2" xfId="22762" xr:uid="{0329E92A-4454-4923-AE5F-724A40B9A18A}"/>
    <cellStyle name="Total 6 6 2 2" xfId="22763" xr:uid="{E68E8E02-42C1-4323-B71A-0763DD23322F}"/>
    <cellStyle name="Total 6 6 3" xfId="22764" xr:uid="{EC0679D5-35F2-466D-BAB1-6A6988F5B082}"/>
    <cellStyle name="Total 6 6 3 2" xfId="22765" xr:uid="{BA15905B-8ECB-4F69-B04B-02344798C482}"/>
    <cellStyle name="Total 6 6 4" xfId="22766" xr:uid="{F599D7F7-3663-458B-9899-004384683765}"/>
    <cellStyle name="Total 6 6 4 2" xfId="22767" xr:uid="{85A6EC85-D995-45EC-B67E-0ED98CE8CEFB}"/>
    <cellStyle name="Total 6 6 5" xfId="22768" xr:uid="{8CE93C20-061A-4B59-BF36-FFAADEBFB90B}"/>
    <cellStyle name="Total 6 7" xfId="22769" xr:uid="{679ADAB8-F35A-47D7-9B59-27B394D14343}"/>
    <cellStyle name="Total 6 7 2" xfId="22770" xr:uid="{B2381DAB-43F3-4616-9B8F-EE87A21E8F85}"/>
    <cellStyle name="Total 6 7 2 2" xfId="22771" xr:uid="{ECC314D5-1CB5-48AD-8B2A-D12A4B95A21E}"/>
    <cellStyle name="Total 6 7 3" xfId="22772" xr:uid="{B9EAD13E-9358-40C2-8D11-B190F9EAA0D9}"/>
    <cellStyle name="Total 6 7 3 2" xfId="22773" xr:uid="{A0DB1027-318A-4859-9848-745F93805C5A}"/>
    <cellStyle name="Total 6 7 4" xfId="22774" xr:uid="{8C1F08B2-94B8-40FE-87C3-7012A1798684}"/>
    <cellStyle name="Total 6 8" xfId="22775" xr:uid="{466AF809-8546-4E25-AB06-1BED58AB5D37}"/>
    <cellStyle name="Total 6 8 2" xfId="22776" xr:uid="{8E1FC3E8-1F23-465F-9B19-F40A0D1C7777}"/>
    <cellStyle name="Total 6 9" xfId="22777" xr:uid="{F3ECE2BD-A12F-4FDA-AC52-3F886BDF9257}"/>
    <cellStyle name="Total 6 9 2" xfId="22778" xr:uid="{DE978774-C656-471F-B548-9D2EDC9A283F}"/>
    <cellStyle name="Total 7" xfId="1596" xr:uid="{00000000-0005-0000-0000-000040060000}"/>
    <cellStyle name="Total 7 10" xfId="22780" xr:uid="{53F92CA3-2F26-4AF9-A16F-996DB95BF2F5}"/>
    <cellStyle name="Total 7 11" xfId="22781" xr:uid="{C92B40CA-6D97-49FC-B618-3DBDDC14EAC2}"/>
    <cellStyle name="Total 7 12" xfId="22779" xr:uid="{E3C0ABB3-C580-4766-AE49-D7A25E98DD7B}"/>
    <cellStyle name="Total 7 13" xfId="25577" xr:uid="{408EF11A-0D9F-484B-BC0A-B1027AF09439}"/>
    <cellStyle name="Total 7 14" xfId="6285" xr:uid="{5E05C2F4-D6C3-4536-865B-3EC28418FE69}"/>
    <cellStyle name="Total 7 2" xfId="22782" xr:uid="{2CA2114E-1405-4ACC-9B08-A824AAD7961A}"/>
    <cellStyle name="Total 7 2 2" xfId="22783" xr:uid="{3BCB0C28-8CFC-4692-A076-101DC69A1070}"/>
    <cellStyle name="Total 7 2 2 2" xfId="22784" xr:uid="{B0272170-4A8A-4D36-A9C1-2415384B4FED}"/>
    <cellStyle name="Total 7 2 3" xfId="22785" xr:uid="{22CED7CD-520F-4696-B046-F26CAAF81D04}"/>
    <cellStyle name="Total 7 2 3 2" xfId="22786" xr:uid="{84F03BBE-49F5-469C-B726-85274534E947}"/>
    <cellStyle name="Total 7 2 4" xfId="22787" xr:uid="{CA82811E-8D12-412F-9E5B-C6936C9062F6}"/>
    <cellStyle name="Total 7 2 5" xfId="22788" xr:uid="{60991AE6-1C13-4A35-B9E8-9D4CBA54D50F}"/>
    <cellStyle name="Total 7 3" xfId="22789" xr:uid="{25D4B64A-B532-4424-A5CF-D6A57E529568}"/>
    <cellStyle name="Total 7 3 2" xfId="22790" xr:uid="{D6D790E9-67FC-4398-B464-ED182B657CF7}"/>
    <cellStyle name="Total 7 3 2 2" xfId="22791" xr:uid="{62F2AEB9-D9A7-4DB4-BFFD-E83401A22FD7}"/>
    <cellStyle name="Total 7 3 3" xfId="22792" xr:uid="{F3C5EFA6-8AAD-47E9-8795-E863891C4430}"/>
    <cellStyle name="Total 7 3 3 2" xfId="22793" xr:uid="{EADC75D0-085F-436B-9AA8-299629F09723}"/>
    <cellStyle name="Total 7 3 4" xfId="22794" xr:uid="{5AE4CFD7-81EB-42C9-AF78-DA89C42D6EAB}"/>
    <cellStyle name="Total 7 4" xfId="22795" xr:uid="{2CB63BC8-CFF5-44C1-9BF4-BA5CFE79A612}"/>
    <cellStyle name="Total 7 4 2" xfId="22796" xr:uid="{9E3343B8-CAF0-4B56-8046-8D51B1A5617D}"/>
    <cellStyle name="Total 7 4 2 2" xfId="22797" xr:uid="{88803103-BD17-434A-BD02-961AB434A474}"/>
    <cellStyle name="Total 7 4 3" xfId="22798" xr:uid="{8BCD85BC-1CD2-492C-9A8E-738763CE938F}"/>
    <cellStyle name="Total 7 4 3 2" xfId="22799" xr:uid="{924692B9-B713-40F8-A48C-877345977832}"/>
    <cellStyle name="Total 7 4 4" xfId="22800" xr:uid="{0209F040-F502-4AA7-AC16-C72CCB71D34B}"/>
    <cellStyle name="Total 7 5" xfId="22801" xr:uid="{105F2878-A184-42FA-9CFB-D90795520984}"/>
    <cellStyle name="Total 7 5 2" xfId="22802" xr:uid="{30425E9B-D083-491A-BC59-9D8AC411FB73}"/>
    <cellStyle name="Total 7 5 2 2" xfId="22803" xr:uid="{B85C2D98-6FF4-4655-AD1D-D63ACE2E82B9}"/>
    <cellStyle name="Total 7 5 3" xfId="22804" xr:uid="{DBE51C93-5866-4CD0-BEAA-9F885348DB1F}"/>
    <cellStyle name="Total 7 5 3 2" xfId="22805" xr:uid="{FFE6EA9F-89A7-439F-9E30-D6B663EE25FF}"/>
    <cellStyle name="Total 7 5 4" xfId="22806" xr:uid="{26725BA1-0517-4FB5-93F6-2983039D2A38}"/>
    <cellStyle name="Total 7 5 4 2" xfId="22807" xr:uid="{FD4EEDF0-F841-4DE8-AAB8-20618FE8E131}"/>
    <cellStyle name="Total 7 5 5" xfId="22808" xr:uid="{68AC4E16-06C0-43A3-8F27-E06F1646F462}"/>
    <cellStyle name="Total 7 6" xfId="22809" xr:uid="{D1095909-EBF7-496F-9D9E-55A0A48442D0}"/>
    <cellStyle name="Total 7 6 2" xfId="22810" xr:uid="{0D01EC51-2914-4E9F-8269-0B9E17134E2B}"/>
    <cellStyle name="Total 7 6 2 2" xfId="22811" xr:uid="{3BA5BC85-6D82-4241-82C3-C8F052A4659E}"/>
    <cellStyle name="Total 7 6 3" xfId="22812" xr:uid="{B9AB44B9-B779-4B01-B359-D55BD732111A}"/>
    <cellStyle name="Total 7 6 3 2" xfId="22813" xr:uid="{6AC2CA4C-2D04-45ED-B799-20404A5CED0C}"/>
    <cellStyle name="Total 7 6 4" xfId="22814" xr:uid="{8EBFBE62-23CE-4E75-8062-BA4DD4FEAFDD}"/>
    <cellStyle name="Total 7 7" xfId="22815" xr:uid="{300DF371-C951-4EF2-B454-6D3FD2A02593}"/>
    <cellStyle name="Total 7 7 2" xfId="22816" xr:uid="{733EF594-7FF7-431A-92B2-980DC501CEF6}"/>
    <cellStyle name="Total 7 8" xfId="22817" xr:uid="{EE3B3E90-D244-42E2-8D33-DCF60CFCA642}"/>
    <cellStyle name="Total 7 8 2" xfId="22818" xr:uid="{D968F5DC-8310-438C-B130-6B005A44238F}"/>
    <cellStyle name="Total 7 9" xfId="22819" xr:uid="{C149F539-E0B7-481A-A735-DE062BD2C9C0}"/>
    <cellStyle name="Total 7 9 2" xfId="22820" xr:uid="{C5C6A495-D863-49D9-8A7F-11A8188C62EE}"/>
    <cellStyle name="Total 8" xfId="1597" xr:uid="{00000000-0005-0000-0000-000041060000}"/>
    <cellStyle name="Total 8 10" xfId="22822" xr:uid="{5556ABFA-2DD5-4DE2-9333-1A491759B8B1}"/>
    <cellStyle name="Total 8 11" xfId="22823" xr:uid="{84600F3F-DC5A-4014-9E5B-15FE36EB7406}"/>
    <cellStyle name="Total 8 12" xfId="22821" xr:uid="{335EDF7F-AC5B-4563-B91F-062B01FA6590}"/>
    <cellStyle name="Total 8 13" xfId="25578" xr:uid="{0F4D1016-7F12-4245-888D-71C3464E1390}"/>
    <cellStyle name="Total 8 14" xfId="6286" xr:uid="{8DA8E728-0264-4057-B6E2-0D6FCD0E8AA5}"/>
    <cellStyle name="Total 8 2" xfId="22824" xr:uid="{CC62DDB0-4307-4038-A5A9-8FD5C45F2B8A}"/>
    <cellStyle name="Total 8 2 2" xfId="22825" xr:uid="{458F6621-EF48-40B1-A07A-30D49C2BC225}"/>
    <cellStyle name="Total 8 2 2 2" xfId="22826" xr:uid="{2FDD6C34-3316-4674-85E7-32441CFBCB90}"/>
    <cellStyle name="Total 8 2 3" xfId="22827" xr:uid="{AE77A6D1-AC2F-4BC5-886E-EB360C6C5568}"/>
    <cellStyle name="Total 8 2 3 2" xfId="22828" xr:uid="{58F406A7-548E-4BA9-905F-76752DF03BA7}"/>
    <cellStyle name="Total 8 2 4" xfId="22829" xr:uid="{05929807-D605-41BF-92C6-0B65951BB012}"/>
    <cellStyle name="Total 8 2 5" xfId="22830" xr:uid="{C37DF222-360D-4137-A29F-546EC79953BD}"/>
    <cellStyle name="Total 8 3" xfId="22831" xr:uid="{F317F1BE-7FCB-481A-815F-FEE8804CADA3}"/>
    <cellStyle name="Total 8 3 2" xfId="22832" xr:uid="{C927DA3B-304D-4203-B097-E1DB78DE598A}"/>
    <cellStyle name="Total 8 3 2 2" xfId="22833" xr:uid="{8F00FB91-618C-440F-9909-9D2B13824D30}"/>
    <cellStyle name="Total 8 3 3" xfId="22834" xr:uid="{A8A2BB12-53BA-442C-8A87-EF006D755E37}"/>
    <cellStyle name="Total 8 3 3 2" xfId="22835" xr:uid="{8218B524-1212-43A2-AFF4-47B423922684}"/>
    <cellStyle name="Total 8 3 4" xfId="22836" xr:uid="{120EE44C-3D06-4318-92FD-516F51ED623E}"/>
    <cellStyle name="Total 8 4" xfId="22837" xr:uid="{9E467212-CCCA-4F0F-9A05-C99AB5E6BB25}"/>
    <cellStyle name="Total 8 4 2" xfId="22838" xr:uid="{73F5923F-5B53-4C87-BC8A-819ECC9088A4}"/>
    <cellStyle name="Total 8 4 2 2" xfId="22839" xr:uid="{061538DE-D757-4FAC-A2C9-E2FCBE4B704A}"/>
    <cellStyle name="Total 8 4 3" xfId="22840" xr:uid="{0546B275-27FD-4641-8A79-F4214A8B420C}"/>
    <cellStyle name="Total 8 4 3 2" xfId="22841" xr:uid="{2725C385-6A33-4D23-99B2-8B60D7979F96}"/>
    <cellStyle name="Total 8 4 4" xfId="22842" xr:uid="{66D6FE0E-F802-4FC3-AB50-DDBBDC401802}"/>
    <cellStyle name="Total 8 5" xfId="22843" xr:uid="{567CAD71-FB95-4B5E-B03C-587CEAB52CDF}"/>
    <cellStyle name="Total 8 5 2" xfId="22844" xr:uid="{6F7AD6CA-A597-4CCD-B2DC-65CA21627A4A}"/>
    <cellStyle name="Total 8 5 2 2" xfId="22845" xr:uid="{760FFB44-4810-45D5-A67D-48A722C64164}"/>
    <cellStyle name="Total 8 5 3" xfId="22846" xr:uid="{5BEFFAE8-5EC9-4CC6-9B27-92FC940E234F}"/>
    <cellStyle name="Total 8 5 3 2" xfId="22847" xr:uid="{73A1A15F-9741-4450-9EB0-203F0C795CF6}"/>
    <cellStyle name="Total 8 5 4" xfId="22848" xr:uid="{E7606A32-97FD-4360-ACFD-9E3D53B17F49}"/>
    <cellStyle name="Total 8 5 4 2" xfId="22849" xr:uid="{1DD28654-9F01-4441-B690-B712471D0DF9}"/>
    <cellStyle name="Total 8 5 5" xfId="22850" xr:uid="{EB950495-2D7E-47F9-AAF5-EC6E7E11153F}"/>
    <cellStyle name="Total 8 6" xfId="22851" xr:uid="{88289BCD-DE0C-4274-9146-65D2360E0B22}"/>
    <cellStyle name="Total 8 6 2" xfId="22852" xr:uid="{A2E56B37-594C-4531-9A75-23F3E8C24287}"/>
    <cellStyle name="Total 8 6 2 2" xfId="22853" xr:uid="{B4380CAA-0EA4-4D55-B8FE-55F0649C1C1E}"/>
    <cellStyle name="Total 8 6 3" xfId="22854" xr:uid="{AA0530EB-FE4B-4737-AEEA-C9A29BC531CE}"/>
    <cellStyle name="Total 8 6 3 2" xfId="22855" xr:uid="{201874B3-0407-4016-8B47-D312F3C0F1AD}"/>
    <cellStyle name="Total 8 6 4" xfId="22856" xr:uid="{9801F4CA-DFA7-4B3F-9E9C-029E01F6804F}"/>
    <cellStyle name="Total 8 7" xfId="22857" xr:uid="{17FE28A1-B192-4988-B89E-5CF4AB926933}"/>
    <cellStyle name="Total 8 7 2" xfId="22858" xr:uid="{00048043-7D3A-4973-B367-B4672C74E21A}"/>
    <cellStyle name="Total 8 8" xfId="22859" xr:uid="{723E09DE-0E94-46BB-BA81-EDF9DAC78815}"/>
    <cellStyle name="Total 8 8 2" xfId="22860" xr:uid="{FA7DAD2E-1FF4-47FB-B2BC-A6A5D5BD979A}"/>
    <cellStyle name="Total 8 9" xfId="22861" xr:uid="{A31AF8D0-5B5B-47EF-A9AF-3E310D23585B}"/>
    <cellStyle name="Total 8 9 2" xfId="22862" xr:uid="{2797D4BF-2E93-4026-95DF-EF7235FBD021}"/>
    <cellStyle name="Total 9" xfId="1598" xr:uid="{00000000-0005-0000-0000-000042060000}"/>
    <cellStyle name="Total 9 10" xfId="22864" xr:uid="{A020017B-8A8F-45E1-A96F-C4F176A14456}"/>
    <cellStyle name="Total 9 11" xfId="22865" xr:uid="{45A3ED72-B97B-41B2-8434-BE1EB2CDA224}"/>
    <cellStyle name="Total 9 12" xfId="22863" xr:uid="{7E54FD62-E138-4D00-B645-11ABC4B3DD89}"/>
    <cellStyle name="Total 9 13" xfId="25579" xr:uid="{A1EEEF96-DCE1-437B-8B89-6EAA41B233B7}"/>
    <cellStyle name="Total 9 14" xfId="6287" xr:uid="{038C3C10-E2FB-4B4A-9497-BC6D8957F099}"/>
    <cellStyle name="Total 9 2" xfId="22866" xr:uid="{45394D14-CF38-4410-B9C6-53F579B7BE8A}"/>
    <cellStyle name="Total 9 2 2" xfId="22867" xr:uid="{B1988CB0-3F59-4B9F-965F-885DFCBDF7F7}"/>
    <cellStyle name="Total 9 2 2 2" xfId="22868" xr:uid="{57661F95-A84A-4771-B731-69D575D7F6B9}"/>
    <cellStyle name="Total 9 2 3" xfId="22869" xr:uid="{7EC7A07B-62F6-4E9B-9071-31A90F3B51C5}"/>
    <cellStyle name="Total 9 2 3 2" xfId="22870" xr:uid="{F780ACDA-957A-49C8-B92F-2185EA1807E1}"/>
    <cellStyle name="Total 9 2 4" xfId="22871" xr:uid="{12342486-0604-40BC-ABCC-3769A0ED17F6}"/>
    <cellStyle name="Total 9 2 5" xfId="22872" xr:uid="{06622052-DB70-4778-9AC8-C4EF893AE859}"/>
    <cellStyle name="Total 9 3" xfId="22873" xr:uid="{4C8015FB-8EF9-427A-AD1D-5874A5070C5D}"/>
    <cellStyle name="Total 9 3 2" xfId="22874" xr:uid="{2E638E9C-83A0-4FE8-AC0E-F93DCECE9800}"/>
    <cellStyle name="Total 9 3 2 2" xfId="22875" xr:uid="{71B9FECF-193D-47E2-9B08-2DC7A70B81DD}"/>
    <cellStyle name="Total 9 3 3" xfId="22876" xr:uid="{C5C91D04-7567-40DB-B1E9-30A0FB30F651}"/>
    <cellStyle name="Total 9 3 3 2" xfId="22877" xr:uid="{75EC2221-A6E3-4762-9713-031AAD240F51}"/>
    <cellStyle name="Total 9 3 4" xfId="22878" xr:uid="{5E917966-497F-4CD9-93B2-8D5B6FD8491E}"/>
    <cellStyle name="Total 9 4" xfId="22879" xr:uid="{32BCBF9A-0A5B-4045-8CFE-5897870A8E08}"/>
    <cellStyle name="Total 9 4 2" xfId="22880" xr:uid="{32A47C76-5BD4-4201-B023-1102DEB98592}"/>
    <cellStyle name="Total 9 4 2 2" xfId="22881" xr:uid="{E0C0FC89-7F7C-44C6-B762-73225C9DDC09}"/>
    <cellStyle name="Total 9 4 3" xfId="22882" xr:uid="{41D429DD-7BA5-47A7-BEFF-72C7F865CEEA}"/>
    <cellStyle name="Total 9 4 3 2" xfId="22883" xr:uid="{5F20CB0B-3E70-4584-A64B-6D6E015C2607}"/>
    <cellStyle name="Total 9 4 4" xfId="22884" xr:uid="{153419F8-A730-4E0C-9CDE-739859249ECD}"/>
    <cellStyle name="Total 9 5" xfId="22885" xr:uid="{8AB799A9-6EA4-459A-8E75-C75444643EC0}"/>
    <cellStyle name="Total 9 5 2" xfId="22886" xr:uid="{D3404BED-E673-4181-8DE6-DE9DAAADC3A6}"/>
    <cellStyle name="Total 9 5 2 2" xfId="22887" xr:uid="{B90824FB-BA24-4248-BFCC-B87772E41AA8}"/>
    <cellStyle name="Total 9 5 3" xfId="22888" xr:uid="{D394D13B-3F10-4BF4-9C02-47B6F09664A6}"/>
    <cellStyle name="Total 9 5 3 2" xfId="22889" xr:uid="{30730725-86F5-4699-8A7B-8CE02033CFF5}"/>
    <cellStyle name="Total 9 5 4" xfId="22890" xr:uid="{94A329C6-2B25-4A15-BB7F-3B7396D9C7AF}"/>
    <cellStyle name="Total 9 5 4 2" xfId="22891" xr:uid="{DB7684D6-4622-4534-9613-1F11EF7B7538}"/>
    <cellStyle name="Total 9 5 5" xfId="22892" xr:uid="{0B2DEF70-BB85-4AB7-A739-020EF2BAC504}"/>
    <cellStyle name="Total 9 6" xfId="22893" xr:uid="{EDD5E1DA-B2DA-4965-9FBB-0C72C6C3732D}"/>
    <cellStyle name="Total 9 6 2" xfId="22894" xr:uid="{60FFA6AE-FE1C-4A50-9DB4-600A7787EB0A}"/>
    <cellStyle name="Total 9 6 2 2" xfId="22895" xr:uid="{14A98084-2EB0-4111-B6A5-2B72FE46ABA7}"/>
    <cellStyle name="Total 9 6 3" xfId="22896" xr:uid="{9AE5CB95-2F7A-44D6-8522-AE529DFBE338}"/>
    <cellStyle name="Total 9 6 3 2" xfId="22897" xr:uid="{1A393A2F-E4A5-49FD-88F7-DAB8C54E10BB}"/>
    <cellStyle name="Total 9 6 4" xfId="22898" xr:uid="{7CAFAE11-19EA-4AC4-9D81-1C7D6569E1C3}"/>
    <cellStyle name="Total 9 7" xfId="22899" xr:uid="{D5D3BB91-D934-419D-8D53-7786EBCFA07D}"/>
    <cellStyle name="Total 9 7 2" xfId="22900" xr:uid="{B75AFAFB-AE44-4674-9D3B-3BBC8A4E9171}"/>
    <cellStyle name="Total 9 8" xfId="22901" xr:uid="{80BF54D0-0B60-4256-B87A-3FB7D0754612}"/>
    <cellStyle name="Total 9 8 2" xfId="22902" xr:uid="{96C8833D-A9C8-44FD-84C4-EC5D4F8A89DB}"/>
    <cellStyle name="Total 9 9" xfId="22903" xr:uid="{78924151-75DB-4273-B391-E6005C50FE86}"/>
    <cellStyle name="Total 9 9 2" xfId="22904" xr:uid="{7FB2BD82-C9CF-4950-99B5-77AFC2980B5A}"/>
    <cellStyle name="Tytuł" xfId="2734" xr:uid="{FCF07699-C3B0-498E-8320-9F8AC201C81A}"/>
    <cellStyle name="Tytuł 10" xfId="1599" xr:uid="{00000000-0005-0000-0000-000043060000}"/>
    <cellStyle name="Tytuł 11" xfId="1600" xr:uid="{00000000-0005-0000-0000-000044060000}"/>
    <cellStyle name="Tytuł 12" xfId="1601" xr:uid="{00000000-0005-0000-0000-000045060000}"/>
    <cellStyle name="Tytuł 13" xfId="1602" xr:uid="{00000000-0005-0000-0000-000046060000}"/>
    <cellStyle name="Tytuł 2" xfId="1603" xr:uid="{00000000-0005-0000-0000-000047060000}"/>
    <cellStyle name="Tytuł 2 2" xfId="1604" xr:uid="{00000000-0005-0000-0000-000048060000}"/>
    <cellStyle name="Tytuł 2 3" xfId="1605" xr:uid="{00000000-0005-0000-0000-000049060000}"/>
    <cellStyle name="Tytuł 2_COM_BND" xfId="2735" xr:uid="{EAF0265D-5D0E-455D-A653-B61EEAA5B376}"/>
    <cellStyle name="Tytuł 3" xfId="1606" xr:uid="{00000000-0005-0000-0000-00004A060000}"/>
    <cellStyle name="Tytuł 3 2" xfId="1607" xr:uid="{00000000-0005-0000-0000-00004B060000}"/>
    <cellStyle name="Tytuł 3 3" xfId="1608" xr:uid="{00000000-0005-0000-0000-00004C060000}"/>
    <cellStyle name="Tytuł 3_COM_BND" xfId="2736" xr:uid="{1B3C12CA-275F-478E-9FC7-6A5006BD41C6}"/>
    <cellStyle name="Tytuł 4" xfId="1609" xr:uid="{00000000-0005-0000-0000-00004D060000}"/>
    <cellStyle name="Tytuł 4 2" xfId="2738" xr:uid="{476A0E14-E18D-466F-B52C-640705FAE22F}"/>
    <cellStyle name="Tytuł 4 3" xfId="2739" xr:uid="{77AA0A94-9C82-49CB-8FEE-0B6D0AE5DC9B}"/>
    <cellStyle name="Tytuł 4 4" xfId="2737" xr:uid="{0EC070E0-A152-49C2-9B8C-F4B5084BC3B4}"/>
    <cellStyle name="Tytuł 5" xfId="1610" xr:uid="{00000000-0005-0000-0000-00004E060000}"/>
    <cellStyle name="Tytuł 6" xfId="1611" xr:uid="{00000000-0005-0000-0000-00004F060000}"/>
    <cellStyle name="Tytuł 7" xfId="1612" xr:uid="{00000000-0005-0000-0000-000050060000}"/>
    <cellStyle name="Tytuł 8" xfId="1613" xr:uid="{00000000-0005-0000-0000-000051060000}"/>
    <cellStyle name="Tytuł 8 2" xfId="3095" xr:uid="{F27A221D-F325-45EE-96A8-C61E0C3118A8}"/>
    <cellStyle name="Tytuł 8 3" xfId="3094" xr:uid="{D167A09E-9312-4D32-8D48-D55574CEFBC3}"/>
    <cellStyle name="Tytuł 8 4" xfId="2740" xr:uid="{C3DD2C06-D9F0-4C76-AFE1-DDA60F979067}"/>
    <cellStyle name="Tytuł 9" xfId="1614" xr:uid="{00000000-0005-0000-0000-000052060000}"/>
    <cellStyle name="Überschrift" xfId="6288" xr:uid="{3716B616-037D-4A93-8564-7B6C63034ABF}"/>
    <cellStyle name="Überschrift 1" xfId="6289" xr:uid="{397F89E7-FF6D-44F5-B607-5E2BEA6ADF8A}"/>
    <cellStyle name="Überschrift 1 10" xfId="22907" xr:uid="{20BD2855-6186-43F4-A719-FA000BE654AE}"/>
    <cellStyle name="Überschrift 1 11" xfId="22908" xr:uid="{DEA90968-10B3-43D0-B89C-7AC261B9EC97}"/>
    <cellStyle name="Überschrift 1 12" xfId="22906" xr:uid="{B5A54A54-59D3-41AE-B6BC-94F7FADC5BC2}"/>
    <cellStyle name="Überschrift 1 2" xfId="1615" xr:uid="{00000000-0005-0000-0000-000053060000}"/>
    <cellStyle name="Überschrift 1 2 2" xfId="22910" xr:uid="{24FACFD9-2E99-4156-A679-38F96BB65D69}"/>
    <cellStyle name="Überschrift 1 2 2 2" xfId="22911" xr:uid="{E83876B5-DBC9-48FD-9C23-DD38980D3CC3}"/>
    <cellStyle name="Überschrift 1 2 3" xfId="22912" xr:uid="{2F738581-8C98-4394-8728-743E3E7BB369}"/>
    <cellStyle name="Überschrift 1 2 3 2" xfId="22913" xr:uid="{70ACA202-F43B-4390-84F7-7FBA0883335E}"/>
    <cellStyle name="Überschrift 1 2 4" xfId="22914" xr:uid="{377F6F64-2CA6-42A2-B834-2E06D1A40177}"/>
    <cellStyle name="Überschrift 1 2 5" xfId="22915" xr:uid="{9D8FFD3E-C692-473E-BC7C-55C63AA8AB8D}"/>
    <cellStyle name="Überschrift 1 2 6" xfId="25580" xr:uid="{AF6189C7-5AF2-45D3-A5BD-CD66C718D0A9}"/>
    <cellStyle name="Überschrift 1 2 7" xfId="22909" xr:uid="{01BC21F4-D65B-4BA8-9B24-094A3A4F1A2B}"/>
    <cellStyle name="Überschrift 1 3" xfId="22916" xr:uid="{B5FF80D4-B49F-417E-85CF-FA330C694A77}"/>
    <cellStyle name="Überschrift 1 3 2" xfId="22917" xr:uid="{7968B690-5F90-4ED9-BD32-B99808E7B978}"/>
    <cellStyle name="Überschrift 1 3 2 2" xfId="22918" xr:uid="{2011A8E9-F396-4969-A1A5-752FA607AD82}"/>
    <cellStyle name="Überschrift 1 3 3" xfId="22919" xr:uid="{70D0EA99-0FB2-445C-8FB9-D1C54EB46EC6}"/>
    <cellStyle name="Überschrift 1 3 3 2" xfId="22920" xr:uid="{BCADAB01-CEAC-4634-ABB1-1AEA82300321}"/>
    <cellStyle name="Überschrift 1 3 4" xfId="22921" xr:uid="{5F75F1AD-E4D5-4CA7-882A-C9415A0BD1D2}"/>
    <cellStyle name="Überschrift 1 4" xfId="22922" xr:uid="{C0900876-243E-4AD4-BD95-D0DECB151888}"/>
    <cellStyle name="Überschrift 1 4 2" xfId="22923" xr:uid="{1775A99C-B786-4347-810F-D95E06F297C6}"/>
    <cellStyle name="Überschrift 1 4 2 2" xfId="22924" xr:uid="{080802F2-0425-4B04-A386-75B1F6B6D30D}"/>
    <cellStyle name="Überschrift 1 4 3" xfId="22925" xr:uid="{DA05A88C-D01A-42AD-98F1-1E52F78F545E}"/>
    <cellStyle name="Überschrift 1 4 3 2" xfId="22926" xr:uid="{0105CF42-768A-47AD-B9BA-CD6BEB471605}"/>
    <cellStyle name="Überschrift 1 4 4" xfId="22927" xr:uid="{BE9FE986-1A1D-4AD2-B93A-B766F800E574}"/>
    <cellStyle name="Überschrift 1 5" xfId="22928" xr:uid="{E22F891F-8BD0-4446-A4A3-550917B2901A}"/>
    <cellStyle name="Überschrift 1 5 2" xfId="22929" xr:uid="{C22036D2-8B03-4B9D-A10A-95711480EECF}"/>
    <cellStyle name="Überschrift 1 5 2 2" xfId="22930" xr:uid="{FAC69AE8-6E9F-4204-831A-992761B8FBC1}"/>
    <cellStyle name="Überschrift 1 5 3" xfId="22931" xr:uid="{07F42B0F-B3A7-427D-9995-7ECCA848C2DC}"/>
    <cellStyle name="Überschrift 1 5 3 2" xfId="22932" xr:uid="{3E27DB71-DD02-49C7-8F30-AAB0A021CB72}"/>
    <cellStyle name="Überschrift 1 5 4" xfId="22933" xr:uid="{1B5B0631-EE9E-442E-B0CE-5F24C044A307}"/>
    <cellStyle name="Überschrift 1 5 4 2" xfId="22934" xr:uid="{5D61DBA8-A3C0-4ECD-95A0-AA85293689ED}"/>
    <cellStyle name="Überschrift 1 5 5" xfId="22935" xr:uid="{7127065D-A86D-4A89-8C9D-0DBAB1B74E8B}"/>
    <cellStyle name="Überschrift 1 6" xfId="22936" xr:uid="{A1C132A3-7E82-4D71-B2D9-AC6ABC04E897}"/>
    <cellStyle name="Überschrift 1 6 2" xfId="22937" xr:uid="{0A2EE63F-D754-48D6-8DC9-0153748F6374}"/>
    <cellStyle name="Überschrift 1 6 2 2" xfId="22938" xr:uid="{BD4D223A-4CAD-4C29-8014-EDCC983AFE4A}"/>
    <cellStyle name="Überschrift 1 6 3" xfId="22939" xr:uid="{AE83EAE4-82C3-48D6-B136-C127348E75FA}"/>
    <cellStyle name="Überschrift 1 6 3 2" xfId="22940" xr:uid="{40DFA90D-94F7-4D8F-8A43-B34CA427945C}"/>
    <cellStyle name="Überschrift 1 6 4" xfId="22941" xr:uid="{9F662913-3D17-4DEC-93F9-6EC9E317A90B}"/>
    <cellStyle name="Überschrift 1 7" xfId="22942" xr:uid="{A07FAE8C-F9A1-4E65-A692-113ED04068AC}"/>
    <cellStyle name="Überschrift 1 7 2" xfId="22943" xr:uid="{A69816E4-27D8-498D-A6B6-2B684342459C}"/>
    <cellStyle name="Überschrift 1 8" xfId="22944" xr:uid="{222A9903-E98B-4EBD-AA0A-A6A9620D9CB8}"/>
    <cellStyle name="Überschrift 1 8 2" xfId="22945" xr:uid="{FBA5E21C-FB69-4E69-9B1F-50DB3BD498FF}"/>
    <cellStyle name="Überschrift 1 9" xfId="22946" xr:uid="{C1B52068-EE8E-45EF-BDA1-27081144942A}"/>
    <cellStyle name="Überschrift 1 9 2" xfId="22947" xr:uid="{0FC749FC-D9F6-4EDC-9EA0-C6E672B907EF}"/>
    <cellStyle name="Überschrift 10" xfId="22948" xr:uid="{B5D49645-E483-49AB-A6FA-AC0C6252AAEF}"/>
    <cellStyle name="Überschrift 10 2" xfId="22949" xr:uid="{6B5FBE5A-601A-4D57-8754-B1AFCD66A3EB}"/>
    <cellStyle name="Überschrift 11" xfId="22950" xr:uid="{079BC261-7696-4D19-86FE-4DDEA5AE618B}"/>
    <cellStyle name="Überschrift 11 2" xfId="22951" xr:uid="{9A52B9F7-4FB5-4218-B121-C5BF9D48920F}"/>
    <cellStyle name="Überschrift 12" xfId="22952" xr:uid="{922A4C51-2D1F-4280-9B78-196CECB00362}"/>
    <cellStyle name="Überschrift 12 2" xfId="22953" xr:uid="{719B5C5A-9730-4983-83A7-F6F68B11A98E}"/>
    <cellStyle name="Überschrift 13" xfId="22954" xr:uid="{C6762F99-2BDB-4EE9-8E0E-308CDD1F7CE2}"/>
    <cellStyle name="Überschrift 14" xfId="22955" xr:uid="{F83009C0-7924-4B5B-9B4D-D6AD11FA4331}"/>
    <cellStyle name="Überschrift 15" xfId="22905" xr:uid="{6C38763E-0726-4163-ADAF-2CB23B43F06D}"/>
    <cellStyle name="Überschrift 2" xfId="6290" xr:uid="{963A4D0A-41E4-48B3-891A-2AAC689FE583}"/>
    <cellStyle name="Überschrift 2 10" xfId="22957" xr:uid="{F5D0CF20-B053-43FB-BB6B-5F6B06C3C04C}"/>
    <cellStyle name="Überschrift 2 11" xfId="22958" xr:uid="{B55DCCDC-B24D-4C1B-A3DA-28E31B6B2066}"/>
    <cellStyle name="Überschrift 2 12" xfId="22956" xr:uid="{DEB187A5-AF87-405E-861C-D717B2ED4B66}"/>
    <cellStyle name="Überschrift 2 2" xfId="1616" xr:uid="{00000000-0005-0000-0000-000054060000}"/>
    <cellStyle name="Überschrift 2 2 2" xfId="22960" xr:uid="{786C442D-CE9D-4C84-B8C6-5FDCD7CAF9E3}"/>
    <cellStyle name="Überschrift 2 2 2 2" xfId="22961" xr:uid="{C4248785-68AF-45A7-8E08-563081A717C7}"/>
    <cellStyle name="Überschrift 2 2 3" xfId="22962" xr:uid="{34929061-3D71-454F-9044-7AAA1E855C7D}"/>
    <cellStyle name="Überschrift 2 2 3 2" xfId="22963" xr:uid="{EE9ABD75-9CE7-4820-A4BF-8FEB6A728B60}"/>
    <cellStyle name="Überschrift 2 2 4" xfId="22964" xr:uid="{8787B536-D703-4FDF-9DBA-E763844E1CB6}"/>
    <cellStyle name="Überschrift 2 2 5" xfId="22965" xr:uid="{A848443E-AA13-49C2-B36D-0F8B3CC23DD3}"/>
    <cellStyle name="Überschrift 2 2 6" xfId="25581" xr:uid="{FEF79C27-6641-4C16-B7F7-A2B16ACBBDBA}"/>
    <cellStyle name="Überschrift 2 2 7" xfId="22959" xr:uid="{EB8E5E1C-FDCF-4EC5-8A79-EA3AB857E6AF}"/>
    <cellStyle name="Überschrift 2 3" xfId="22966" xr:uid="{48C7BF16-E41E-41AA-88F7-E6FE37DB69EB}"/>
    <cellStyle name="Überschrift 2 3 2" xfId="22967" xr:uid="{A27B0B22-574E-4CE0-8E33-BC8A9EB71AB8}"/>
    <cellStyle name="Überschrift 2 3 2 2" xfId="22968" xr:uid="{D8A95CAB-7FBD-44F1-9E9E-ED87B8746A2F}"/>
    <cellStyle name="Überschrift 2 3 3" xfId="22969" xr:uid="{31DD26DD-4E3D-4FF3-8CAD-C499645A2A38}"/>
    <cellStyle name="Überschrift 2 3 3 2" xfId="22970" xr:uid="{00032D5C-FA04-4DBB-971A-59FEEEB76443}"/>
    <cellStyle name="Überschrift 2 3 4" xfId="22971" xr:uid="{E96DA6D6-9A97-4418-8362-E285E001B0B4}"/>
    <cellStyle name="Überschrift 2 4" xfId="22972" xr:uid="{86286FEE-F3F4-4EB5-8DC0-5BC35B84CBC0}"/>
    <cellStyle name="Überschrift 2 4 2" xfId="22973" xr:uid="{8C7F4C3D-C848-4357-B1B7-566E60CED9B0}"/>
    <cellStyle name="Überschrift 2 4 2 2" xfId="22974" xr:uid="{D49838DF-A976-430F-BCAC-3FB638514063}"/>
    <cellStyle name="Überschrift 2 4 3" xfId="22975" xr:uid="{08EC8535-E1C1-4AE0-B362-AFB03A077B19}"/>
    <cellStyle name="Überschrift 2 4 3 2" xfId="22976" xr:uid="{41E9AA97-2C49-457F-B332-65733C2966BA}"/>
    <cellStyle name="Überschrift 2 4 4" xfId="22977" xr:uid="{994ADA0D-DF14-4059-A1C0-48151941F144}"/>
    <cellStyle name="Überschrift 2 5" xfId="22978" xr:uid="{7D3C9F6F-3415-4261-82CB-41C8905C9319}"/>
    <cellStyle name="Überschrift 2 5 2" xfId="22979" xr:uid="{5C19014F-6474-4A54-ABFF-7D162ECBE52E}"/>
    <cellStyle name="Überschrift 2 5 2 2" xfId="22980" xr:uid="{25217515-BDD2-42EA-B638-F67FE14B858A}"/>
    <cellStyle name="Überschrift 2 5 3" xfId="22981" xr:uid="{6BF86243-858E-496B-96D7-E43398DA3B8C}"/>
    <cellStyle name="Überschrift 2 5 3 2" xfId="22982" xr:uid="{4A1090D7-C8E3-4785-BE25-9C30A3891876}"/>
    <cellStyle name="Überschrift 2 5 4" xfId="22983" xr:uid="{D4A5674B-CBB7-437E-890E-7DC1F85A2595}"/>
    <cellStyle name="Überschrift 2 5 4 2" xfId="22984" xr:uid="{4D2AFF80-2F0A-490A-B3F2-C2BBFC92B756}"/>
    <cellStyle name="Überschrift 2 5 5" xfId="22985" xr:uid="{77B006BD-B280-4B0F-A175-21786038F186}"/>
    <cellStyle name="Überschrift 2 6" xfId="22986" xr:uid="{C17D71D4-1EB0-4BF6-9FF9-C2571F9C503B}"/>
    <cellStyle name="Überschrift 2 6 2" xfId="22987" xr:uid="{F8466F12-20E3-4B69-B54D-08BBAF6BE824}"/>
    <cellStyle name="Überschrift 2 6 2 2" xfId="22988" xr:uid="{DE5D1BB1-CA9C-468F-8E11-4744D668C3C0}"/>
    <cellStyle name="Überschrift 2 6 3" xfId="22989" xr:uid="{C8C771FC-2CE5-41F3-8F6A-2B468C2F5C49}"/>
    <cellStyle name="Überschrift 2 6 3 2" xfId="22990" xr:uid="{E6A072A2-DFC3-4D61-A45A-C0F52560D63E}"/>
    <cellStyle name="Überschrift 2 6 4" xfId="22991" xr:uid="{297DA1B6-34CB-4C9D-84BC-59CA1BB7C30E}"/>
    <cellStyle name="Überschrift 2 7" xfId="22992" xr:uid="{EE54A87E-5645-40A5-BB9D-54E047E44EB7}"/>
    <cellStyle name="Überschrift 2 7 2" xfId="22993" xr:uid="{7E326ABE-488A-44B0-A30A-7E08CAAA9F75}"/>
    <cellStyle name="Überschrift 2 8" xfId="22994" xr:uid="{AD50C695-2C91-426D-BC13-AC7F2F561CD9}"/>
    <cellStyle name="Überschrift 2 8 2" xfId="22995" xr:uid="{CDF488D5-DC58-42C5-AF91-9CB0DF84EF4F}"/>
    <cellStyle name="Überschrift 2 9" xfId="22996" xr:uid="{6EB14268-72A6-4757-B550-6F7F898E069E}"/>
    <cellStyle name="Überschrift 2 9 2" xfId="22997" xr:uid="{4AFE8771-CAB0-4C25-A10C-7B6E7C47DC77}"/>
    <cellStyle name="Überschrift 3" xfId="6291" xr:uid="{1B16DB99-4A67-4CD6-B7FD-2F89CED9045B}"/>
    <cellStyle name="Überschrift 3 10" xfId="22999" xr:uid="{1863F949-DE9F-40F5-8121-7964BDA75821}"/>
    <cellStyle name="Überschrift 3 11" xfId="23000" xr:uid="{362552D6-4AE8-43B5-A8DA-209E1611295A}"/>
    <cellStyle name="Überschrift 3 12" xfId="22998" xr:uid="{139608B1-298A-4A75-9EDD-062C36560E9B}"/>
    <cellStyle name="Überschrift 3 2" xfId="1617" xr:uid="{00000000-0005-0000-0000-000055060000}"/>
    <cellStyle name="Überschrift 3 2 2" xfId="23002" xr:uid="{D37C7D95-2B5E-4FF3-A7A5-3B1A9EA948FD}"/>
    <cellStyle name="Überschrift 3 2 2 2" xfId="23003" xr:uid="{286CBA71-2D82-425F-845D-F5C97D32F6BB}"/>
    <cellStyle name="Überschrift 3 2 3" xfId="23004" xr:uid="{F9ABB977-5839-4459-A4E2-9DC679515A20}"/>
    <cellStyle name="Überschrift 3 2 3 2" xfId="23005" xr:uid="{EB919DDB-2DE6-4E22-9C41-4E2C8935B1B0}"/>
    <cellStyle name="Überschrift 3 2 4" xfId="23006" xr:uid="{69E92516-4644-41D1-B1F3-F79836ED999B}"/>
    <cellStyle name="Überschrift 3 2 5" xfId="23007" xr:uid="{E55B1C9B-7C8C-443F-8ACC-07F609DE224C}"/>
    <cellStyle name="Überschrift 3 2 6" xfId="25582" xr:uid="{9625CF00-F403-42BF-ADD4-592B959285BE}"/>
    <cellStyle name="Überschrift 3 2 7" xfId="23001" xr:uid="{8BA67056-8245-4C01-A38B-ECBD9397FEEF}"/>
    <cellStyle name="Überschrift 3 3" xfId="23008" xr:uid="{B2DE4EF6-3AC7-43E1-9622-4D118231A909}"/>
    <cellStyle name="Überschrift 3 3 2" xfId="23009" xr:uid="{6F436E49-83F0-444B-9518-4394D2E9560C}"/>
    <cellStyle name="Überschrift 3 3 2 2" xfId="23010" xr:uid="{C68BD787-682C-4F6E-B514-4722053F31CD}"/>
    <cellStyle name="Überschrift 3 3 3" xfId="23011" xr:uid="{E1BF8B78-4F9F-40B4-A5DF-C29FA9921379}"/>
    <cellStyle name="Überschrift 3 3 3 2" xfId="23012" xr:uid="{DECE91E2-E143-4BD0-89F0-8B00DA64593F}"/>
    <cellStyle name="Überschrift 3 3 4" xfId="23013" xr:uid="{63B94E04-83D5-449E-BD3D-B71171AD2DA2}"/>
    <cellStyle name="Überschrift 3 4" xfId="23014" xr:uid="{73A01D04-0A3B-4711-BC38-41F901E0A4D8}"/>
    <cellStyle name="Überschrift 3 4 2" xfId="23015" xr:uid="{93119E21-5715-42D4-9631-AF318505FDA3}"/>
    <cellStyle name="Überschrift 3 4 2 2" xfId="23016" xr:uid="{9A3CD03D-F78E-415D-86C9-61E88DA2190B}"/>
    <cellStyle name="Überschrift 3 4 3" xfId="23017" xr:uid="{7AD5D845-6836-4C68-9C5F-74A633A3C4D5}"/>
    <cellStyle name="Überschrift 3 4 3 2" xfId="23018" xr:uid="{86C33111-189E-49A1-9490-1CD4B7FEE825}"/>
    <cellStyle name="Überschrift 3 4 4" xfId="23019" xr:uid="{B8F92E3E-F3F5-4A54-8C20-FFE168BFC2BC}"/>
    <cellStyle name="Überschrift 3 5" xfId="23020" xr:uid="{3C4DAE26-6875-4DA4-90A2-5A82CECC2313}"/>
    <cellStyle name="Überschrift 3 5 2" xfId="23021" xr:uid="{96900AC5-80A6-4525-8016-489787F5BCF5}"/>
    <cellStyle name="Überschrift 3 5 2 2" xfId="23022" xr:uid="{C07FF1E9-EA2E-4FCC-8B60-39B646E12039}"/>
    <cellStyle name="Überschrift 3 5 3" xfId="23023" xr:uid="{7C266CE0-4A24-4B64-9BD6-B520E70F4F49}"/>
    <cellStyle name="Überschrift 3 5 3 2" xfId="23024" xr:uid="{9A75F643-45C9-4CE3-85C6-FA5869F713E5}"/>
    <cellStyle name="Überschrift 3 5 4" xfId="23025" xr:uid="{B255E669-EC36-4DF2-98F2-AF98315053B1}"/>
    <cellStyle name="Überschrift 3 5 4 2" xfId="23026" xr:uid="{199C6165-37F3-463D-93E9-BC07D42B15A2}"/>
    <cellStyle name="Überschrift 3 5 5" xfId="23027" xr:uid="{4C7FB297-1E52-496D-8716-81C963CDB7A6}"/>
    <cellStyle name="Überschrift 3 6" xfId="23028" xr:uid="{049EEB64-220A-4DD4-8766-3C6F966CF049}"/>
    <cellStyle name="Überschrift 3 6 2" xfId="23029" xr:uid="{53C01869-6DF4-4C02-9F03-4B0D41E76DA0}"/>
    <cellStyle name="Überschrift 3 6 2 2" xfId="23030" xr:uid="{D70E4B62-57A0-403E-8CE7-56A1C003D9A2}"/>
    <cellStyle name="Überschrift 3 6 3" xfId="23031" xr:uid="{D32F8FBF-EC6F-4835-B48B-B357E7349FE2}"/>
    <cellStyle name="Überschrift 3 6 3 2" xfId="23032" xr:uid="{747521FD-504C-4E09-9CB0-9F0F70090EE2}"/>
    <cellStyle name="Überschrift 3 6 4" xfId="23033" xr:uid="{DCBAE0E2-CE08-4224-B4D4-FA6BED3649EA}"/>
    <cellStyle name="Überschrift 3 7" xfId="23034" xr:uid="{3773FED4-6E57-438C-89FD-449B5346DA12}"/>
    <cellStyle name="Überschrift 3 7 2" xfId="23035" xr:uid="{40A13613-F0C7-44B2-A5D0-7A9EB60C7925}"/>
    <cellStyle name="Überschrift 3 8" xfId="23036" xr:uid="{886B80FE-3E4F-47E9-AE8E-BABB3A16E451}"/>
    <cellStyle name="Überschrift 3 8 2" xfId="23037" xr:uid="{EC8E7C39-1FFF-469E-AAC7-95DD41F37C5C}"/>
    <cellStyle name="Überschrift 3 9" xfId="23038" xr:uid="{37DD592A-331A-4332-81FA-6E931390823A}"/>
    <cellStyle name="Überschrift 3 9 2" xfId="23039" xr:uid="{71C1EAAF-3A81-4136-867E-2210850FDA45}"/>
    <cellStyle name="Überschrift 4" xfId="6292" xr:uid="{18D7FB07-B8FC-4B6F-B8BE-BFFD0FCB6E91}"/>
    <cellStyle name="Überschrift 4 10" xfId="23041" xr:uid="{516D7B7F-3196-4913-975E-5983A687A268}"/>
    <cellStyle name="Überschrift 4 11" xfId="23042" xr:uid="{D24470FD-0458-41C8-A208-87788AA7A895}"/>
    <cellStyle name="Überschrift 4 12" xfId="23040" xr:uid="{15D4E9A2-F465-460D-8EBC-BF02E39AEA46}"/>
    <cellStyle name="Überschrift 4 2" xfId="1618" xr:uid="{00000000-0005-0000-0000-000056060000}"/>
    <cellStyle name="Überschrift 4 2 2" xfId="23044" xr:uid="{1F3796BC-B295-487B-9CD8-B472D6354B74}"/>
    <cellStyle name="Überschrift 4 2 2 2" xfId="23045" xr:uid="{032CF2D6-FFFB-4FF5-B752-BE87960E9340}"/>
    <cellStyle name="Überschrift 4 2 3" xfId="23046" xr:uid="{5EFE9181-46B9-46ED-B686-AEB81F59913D}"/>
    <cellStyle name="Überschrift 4 2 3 2" xfId="23047" xr:uid="{A5D1E496-D264-4CE3-9DD1-D3390C3C4F61}"/>
    <cellStyle name="Überschrift 4 2 4" xfId="23048" xr:uid="{618FAA30-9811-43F1-9D63-993083D2ECE3}"/>
    <cellStyle name="Überschrift 4 2 5" xfId="23049" xr:uid="{BF5FDA44-3A83-4EFC-A73E-279CCA88B8E9}"/>
    <cellStyle name="Überschrift 4 2 6" xfId="25583" xr:uid="{0EDA40FE-A686-495D-9868-8E07F30A42BE}"/>
    <cellStyle name="Überschrift 4 2 7" xfId="23043" xr:uid="{E1FDDDA8-F028-4F42-AF81-E5963FCEA1E7}"/>
    <cellStyle name="Überschrift 4 3" xfId="23050" xr:uid="{74455CD7-3E44-461A-889C-4234BEC82CC5}"/>
    <cellStyle name="Überschrift 4 3 2" xfId="23051" xr:uid="{F5DA4780-325B-4BBC-A351-8859B42C7B16}"/>
    <cellStyle name="Überschrift 4 3 2 2" xfId="23052" xr:uid="{98095D4E-88E3-4966-A423-165A7327A1CC}"/>
    <cellStyle name="Überschrift 4 3 3" xfId="23053" xr:uid="{18D83608-4505-4BEB-BF00-D2CDFD8D7B83}"/>
    <cellStyle name="Überschrift 4 3 3 2" xfId="23054" xr:uid="{243BD744-9E37-4CB2-B987-1A60A5B713F6}"/>
    <cellStyle name="Überschrift 4 3 4" xfId="23055" xr:uid="{9B423A26-E160-4E78-95AF-F6BC5913EC42}"/>
    <cellStyle name="Überschrift 4 4" xfId="23056" xr:uid="{FB4CF764-8299-4345-AC79-7F8DC1C482AA}"/>
    <cellStyle name="Überschrift 4 4 2" xfId="23057" xr:uid="{1D415413-BE65-4099-87C8-0E78669CCD4F}"/>
    <cellStyle name="Überschrift 4 4 2 2" xfId="23058" xr:uid="{582DC78F-748B-4A2A-BFCE-66D0231CDA16}"/>
    <cellStyle name="Überschrift 4 4 3" xfId="23059" xr:uid="{0BFB0647-1CB8-4184-92E2-418FB3910B27}"/>
    <cellStyle name="Überschrift 4 4 3 2" xfId="23060" xr:uid="{16C055D1-31BA-4FBD-8F21-712B57D0472F}"/>
    <cellStyle name="Überschrift 4 4 4" xfId="23061" xr:uid="{678B90E0-FDC3-435C-8466-7C95C1671DA2}"/>
    <cellStyle name="Überschrift 4 5" xfId="23062" xr:uid="{B9ADA80E-BF60-43B5-8032-1CC2BF25535E}"/>
    <cellStyle name="Überschrift 4 5 2" xfId="23063" xr:uid="{3E05D09E-E84C-4350-92B6-0F79E80E14F3}"/>
    <cellStyle name="Überschrift 4 5 2 2" xfId="23064" xr:uid="{402CFA16-EEC8-4D9E-8451-E458DEEAB8CF}"/>
    <cellStyle name="Überschrift 4 5 3" xfId="23065" xr:uid="{4B42AEF2-2ACB-433A-9557-ED4B605414A5}"/>
    <cellStyle name="Überschrift 4 5 3 2" xfId="23066" xr:uid="{1761E9C7-566A-4A50-864D-237201A9A279}"/>
    <cellStyle name="Überschrift 4 5 4" xfId="23067" xr:uid="{4A62A286-DFB4-4CED-9B74-6A03C3F814D4}"/>
    <cellStyle name="Überschrift 4 5 4 2" xfId="23068" xr:uid="{04CF1ACA-051C-48D1-8472-5CC914F2954E}"/>
    <cellStyle name="Überschrift 4 5 5" xfId="23069" xr:uid="{9915EB29-EC17-4777-BAEC-181367252DFC}"/>
    <cellStyle name="Überschrift 4 6" xfId="23070" xr:uid="{B9A13B0E-88A3-409C-AA5F-FD935DA86F6C}"/>
    <cellStyle name="Überschrift 4 6 2" xfId="23071" xr:uid="{69EF9C0F-299C-4C5C-A140-921746322746}"/>
    <cellStyle name="Überschrift 4 6 2 2" xfId="23072" xr:uid="{2CA12815-3B45-4C96-8AD4-34B20B67E345}"/>
    <cellStyle name="Überschrift 4 6 3" xfId="23073" xr:uid="{AFAB4C4D-512E-4F8E-BA61-F06828983499}"/>
    <cellStyle name="Überschrift 4 6 3 2" xfId="23074" xr:uid="{B9DC6D0C-27F3-4340-BE63-30F1E9AAAF9D}"/>
    <cellStyle name="Überschrift 4 6 4" xfId="23075" xr:uid="{2D9A3B42-333D-42D0-8046-7F0FB6327119}"/>
    <cellStyle name="Überschrift 4 7" xfId="23076" xr:uid="{A9202757-E286-4125-8E28-6B46A7349E6C}"/>
    <cellStyle name="Überschrift 4 7 2" xfId="23077" xr:uid="{78C087D6-E86E-4B3B-9D95-1D8AFC0A6FFD}"/>
    <cellStyle name="Überschrift 4 8" xfId="23078" xr:uid="{D531D025-EF2F-47AD-B114-7208E47ADF57}"/>
    <cellStyle name="Überschrift 4 8 2" xfId="23079" xr:uid="{F72252E0-F8B2-4C06-94CE-98A4FC52C31B}"/>
    <cellStyle name="Überschrift 4 9" xfId="23080" xr:uid="{B39BAF3E-F413-4FF8-A884-EE4E4E9CF8CD}"/>
    <cellStyle name="Überschrift 4 9 2" xfId="23081" xr:uid="{74549017-A4B1-4201-B80D-E4C1CF9D99B5}"/>
    <cellStyle name="Überschrift 5" xfId="1619" xr:uid="{00000000-0005-0000-0000-000057060000}"/>
    <cellStyle name="Überschrift 5 2" xfId="23083" xr:uid="{6501B37B-2B85-40AD-982F-299C94428C75}"/>
    <cellStyle name="Überschrift 5 2 2" xfId="23084" xr:uid="{92619734-97AB-4CD3-9E7B-9A82D2B82002}"/>
    <cellStyle name="Überschrift 5 3" xfId="23085" xr:uid="{A08AC456-8BE4-4EBD-87A8-B56951F8CB87}"/>
    <cellStyle name="Überschrift 5 3 2" xfId="23086" xr:uid="{39BDDCA0-2C37-4E95-B76F-851420530051}"/>
    <cellStyle name="Überschrift 5 4" xfId="23087" xr:uid="{4E09862D-2CCE-4507-94D5-E6135FAB13FE}"/>
    <cellStyle name="Überschrift 5 5" xfId="23088" xr:uid="{1068436E-F987-4A77-AF56-F75CC36864FA}"/>
    <cellStyle name="Überschrift 5 6" xfId="25584" xr:uid="{C073CAC0-4D53-4C8C-BFE8-2C051C465048}"/>
    <cellStyle name="Überschrift 5 7" xfId="23082" xr:uid="{CC0F686E-60FC-4487-9A3A-44DDA54FF4E6}"/>
    <cellStyle name="Überschrift 6" xfId="23089" xr:uid="{C55FACEE-7ABA-4B97-AE14-34CED828E201}"/>
    <cellStyle name="Überschrift 6 2" xfId="23090" xr:uid="{AE1CAA76-1D1A-44A4-AD4E-5746763E096C}"/>
    <cellStyle name="Überschrift 6 2 2" xfId="23091" xr:uid="{9ECA16B2-53AA-4688-9BED-28DD782E4593}"/>
    <cellStyle name="Überschrift 6 3" xfId="23092" xr:uid="{2F1E8A22-4A3A-4C5A-8125-5974868B1D69}"/>
    <cellStyle name="Überschrift 6 3 2" xfId="23093" xr:uid="{26090457-FC9D-4C23-A418-704302994465}"/>
    <cellStyle name="Überschrift 6 4" xfId="23094" xr:uid="{AC5B3B3B-8258-4F26-9437-ACCE6CB817F0}"/>
    <cellStyle name="Überschrift 7" xfId="23095" xr:uid="{2B94D1BA-9423-42BF-9FBA-BD6D92668822}"/>
    <cellStyle name="Überschrift 7 2" xfId="23096" xr:uid="{A2DABD41-86EE-4D01-BEB9-B93444476DE6}"/>
    <cellStyle name="Überschrift 7 2 2" xfId="23097" xr:uid="{418F898C-AE7D-4A68-8FF9-6A82B7888449}"/>
    <cellStyle name="Überschrift 7 3" xfId="23098" xr:uid="{D480F184-ABEA-4119-B325-6274DF723E16}"/>
    <cellStyle name="Überschrift 7 3 2" xfId="23099" xr:uid="{1F0618A8-A42B-4DF4-B57D-C93FE2CF5394}"/>
    <cellStyle name="Überschrift 7 4" xfId="23100" xr:uid="{20D1C9CC-5D76-4119-95EC-789D98BA581B}"/>
    <cellStyle name="Überschrift 8" xfId="23101" xr:uid="{ED048C62-ED45-4E05-8751-C2D547FD6539}"/>
    <cellStyle name="Überschrift 8 2" xfId="23102" xr:uid="{327841D8-7C7B-4695-90D1-3FA34ECDFF00}"/>
    <cellStyle name="Überschrift 8 2 2" xfId="23103" xr:uid="{F4BB8A7E-1BD3-4BBF-9336-CEF1E77C931F}"/>
    <cellStyle name="Überschrift 8 3" xfId="23104" xr:uid="{DE50A593-A6B3-49F9-AE0D-54A2CBE04E81}"/>
    <cellStyle name="Überschrift 8 3 2" xfId="23105" xr:uid="{24532FC1-F689-4E41-8132-0F6B8F9FB75A}"/>
    <cellStyle name="Überschrift 8 4" xfId="23106" xr:uid="{3AE3360D-AE83-4095-BE21-09A54B85809C}"/>
    <cellStyle name="Überschrift 8 4 2" xfId="23107" xr:uid="{7B2291C9-8E1F-40F9-B392-B7AC251BF039}"/>
    <cellStyle name="Überschrift 8 5" xfId="23108" xr:uid="{055297D2-814E-4763-A20A-B7C54DA4E33D}"/>
    <cellStyle name="Überschrift 9" xfId="23109" xr:uid="{B1CDA8FE-F25D-4743-B30F-1165B6EEE75D}"/>
    <cellStyle name="Überschrift 9 2" xfId="23110" xr:uid="{2FD92A8A-2B62-4AFA-80F6-FCD7970B0241}"/>
    <cellStyle name="Überschrift 9 2 2" xfId="23111" xr:uid="{8B18145A-462C-42B3-B911-FE9A4D72CDA7}"/>
    <cellStyle name="Überschrift 9 3" xfId="23112" xr:uid="{53A68CED-885A-42C1-80E9-BC26B09E1583}"/>
    <cellStyle name="Überschrift 9 3 2" xfId="23113" xr:uid="{5B0E5A73-B188-45B6-8B8A-7E49ABF2CC0F}"/>
    <cellStyle name="Überschrift 9 4" xfId="23114" xr:uid="{78E5CA86-F7E4-4DBD-99FF-D342BBA7C915}"/>
    <cellStyle name="Unprot" xfId="1620" xr:uid="{00000000-0005-0000-0000-000058060000}"/>
    <cellStyle name="Unprot$" xfId="1621" xr:uid="{00000000-0005-0000-0000-000059060000}"/>
    <cellStyle name="Unprot_2010-09-24_LTP 2010_assumptions" xfId="1622" xr:uid="{00000000-0005-0000-0000-00005A060000}"/>
    <cellStyle name="Unprotect" xfId="1623" xr:uid="{00000000-0005-0000-0000-00005B060000}"/>
    <cellStyle name="Uwaga" xfId="2741" xr:uid="{CEA024ED-C3D8-49B7-864A-F7BD6EF424E3}"/>
    <cellStyle name="Uwaga 10" xfId="1624" xr:uid="{00000000-0005-0000-0000-00005C060000}"/>
    <cellStyle name="Uwaga 10 2" xfId="1625" xr:uid="{00000000-0005-0000-0000-00005D060000}"/>
    <cellStyle name="Uwaga 10 2 2" xfId="2744" xr:uid="{65B9270B-4767-4536-A688-E1A92008463D}"/>
    <cellStyle name="Uwaga 10 2 3" xfId="2745" xr:uid="{73BCB736-25C5-45C3-900A-ECE582E25257}"/>
    <cellStyle name="Uwaga 10 2 4" xfId="2743" xr:uid="{844E3C7E-9FAF-4C59-98BF-0E552CC9A8AD}"/>
    <cellStyle name="Uwaga 10 3" xfId="1626" xr:uid="{00000000-0005-0000-0000-00005E060000}"/>
    <cellStyle name="Uwaga 10 3 2" xfId="1627" xr:uid="{00000000-0005-0000-0000-00005F060000}"/>
    <cellStyle name="Uwaga 10 3 2 2" xfId="2746" xr:uid="{2F1231B8-3349-4197-97CB-04D48AADEAFF}"/>
    <cellStyle name="Uwaga 10 3 3" xfId="1628" xr:uid="{00000000-0005-0000-0000-000060060000}"/>
    <cellStyle name="Uwaga 10 3 4" xfId="2747" xr:uid="{B383CAE8-4160-404A-9469-2E913DF374A4}"/>
    <cellStyle name="Uwaga 10 3 4 2" xfId="2748" xr:uid="{72069395-1F47-4FCB-A830-4B0A4F690A23}"/>
    <cellStyle name="Uwaga 10 3 5" xfId="2749" xr:uid="{687C2E87-02E2-4E25-9B52-933426487932}"/>
    <cellStyle name="Uwaga 10 3_CHP" xfId="2750" xr:uid="{E9F148DC-2B6F-4AEF-93A0-978F6BF6B6F2}"/>
    <cellStyle name="Uwaga 10 4" xfId="2751" xr:uid="{FB966764-E9B5-48BC-B8A1-567BF68FF5B8}"/>
    <cellStyle name="Uwaga 10 5" xfId="2742" xr:uid="{6ECB63BD-57DF-4835-8947-F111EE783070}"/>
    <cellStyle name="Uwaga 10_CHP" xfId="2752" xr:uid="{51917680-42CB-4181-97CB-58A1CFEB3E17}"/>
    <cellStyle name="Uwaga 11" xfId="1629" xr:uid="{00000000-0005-0000-0000-000061060000}"/>
    <cellStyle name="Uwaga 11 2" xfId="1630" xr:uid="{00000000-0005-0000-0000-000062060000}"/>
    <cellStyle name="Uwaga 11 2 2" xfId="2753" xr:uid="{0092C52A-3732-4135-A698-6100E6D3A691}"/>
    <cellStyle name="Uwaga 11 3" xfId="1631" xr:uid="{00000000-0005-0000-0000-000063060000}"/>
    <cellStyle name="Uwaga 11 4" xfId="2754" xr:uid="{4B01A1D7-0B0D-4972-8BE1-63A6930B48FD}"/>
    <cellStyle name="Uwaga 11 5" xfId="2755" xr:uid="{490BED9C-CF53-4B34-9119-B53265E532ED}"/>
    <cellStyle name="Uwaga 11 5 2" xfId="2756" xr:uid="{95AD431E-5DFD-42FB-A776-2ACEA2D7A5CB}"/>
    <cellStyle name="Uwaga 11 6" xfId="2757" xr:uid="{CF88AE5D-B8D7-4D58-9843-22CFE9281DCD}"/>
    <cellStyle name="Uwaga 11_CHP" xfId="2758" xr:uid="{8251CB1B-E567-4306-AFF0-898F7607A5C0}"/>
    <cellStyle name="Uwaga 12" xfId="1632" xr:uid="{00000000-0005-0000-0000-000064060000}"/>
    <cellStyle name="Uwaga 13" xfId="1633" xr:uid="{00000000-0005-0000-0000-000065060000}"/>
    <cellStyle name="Uwaga 14" xfId="1634" xr:uid="{00000000-0005-0000-0000-000066060000}"/>
    <cellStyle name="Uwaga 15" xfId="1635" xr:uid="{00000000-0005-0000-0000-000067060000}"/>
    <cellStyle name="Uwaga 15 2" xfId="3097" xr:uid="{6D178859-7590-4755-BFA6-CBE8231640DE}"/>
    <cellStyle name="Uwaga 15 3" xfId="3096" xr:uid="{1A8B4CFC-7B02-4086-9D6D-83A35296B077}"/>
    <cellStyle name="Uwaga 15 4" xfId="2759" xr:uid="{10241AA2-E341-41F3-AFE6-01190519F1E1}"/>
    <cellStyle name="Uwaga 16" xfId="1636" xr:uid="{00000000-0005-0000-0000-000068060000}"/>
    <cellStyle name="Uwaga 17" xfId="1637" xr:uid="{00000000-0005-0000-0000-000069060000}"/>
    <cellStyle name="Uwaga 18" xfId="1638" xr:uid="{00000000-0005-0000-0000-00006A060000}"/>
    <cellStyle name="Uwaga 19" xfId="1639" xr:uid="{00000000-0005-0000-0000-00006B060000}"/>
    <cellStyle name="Uwaga 2" xfId="1640" xr:uid="{00000000-0005-0000-0000-00006C060000}"/>
    <cellStyle name="Uwaga 20" xfId="1641" xr:uid="{00000000-0005-0000-0000-00006D060000}"/>
    <cellStyle name="Uwaga 3" xfId="1642" xr:uid="{00000000-0005-0000-0000-00006E060000}"/>
    <cellStyle name="Uwaga 4" xfId="1643" xr:uid="{00000000-0005-0000-0000-00006F060000}"/>
    <cellStyle name="Uwaga 5" xfId="1644" xr:uid="{00000000-0005-0000-0000-000070060000}"/>
    <cellStyle name="Uwaga 6" xfId="1645" xr:uid="{00000000-0005-0000-0000-000071060000}"/>
    <cellStyle name="Uwaga 7" xfId="1646" xr:uid="{00000000-0005-0000-0000-000072060000}"/>
    <cellStyle name="Uwaga 8" xfId="1647" xr:uid="{00000000-0005-0000-0000-000073060000}"/>
    <cellStyle name="Uwaga 9" xfId="1648" xr:uid="{00000000-0005-0000-0000-000074060000}"/>
    <cellStyle name="Uwaga 9 2" xfId="1649" xr:uid="{00000000-0005-0000-0000-000075060000}"/>
    <cellStyle name="Uwaga 9 2 2" xfId="2762" xr:uid="{3978B2AC-04C1-434E-A0B5-7A15A12F7F0D}"/>
    <cellStyle name="Uwaga 9 2 3" xfId="2763" xr:uid="{1A0383DA-6D38-4B6F-962D-A4C616C1C3AC}"/>
    <cellStyle name="Uwaga 9 2 4" xfId="2761" xr:uid="{52FB5970-982A-4F79-87FB-836852D24117}"/>
    <cellStyle name="Uwaga 9 3" xfId="1650" xr:uid="{00000000-0005-0000-0000-000076060000}"/>
    <cellStyle name="Uwaga 9 3 2" xfId="1651" xr:uid="{00000000-0005-0000-0000-000077060000}"/>
    <cellStyle name="Uwaga 9 3 2 2" xfId="2764" xr:uid="{69E32D8A-B2B2-4863-AB9F-6649D5FBDB5B}"/>
    <cellStyle name="Uwaga 9 3 3" xfId="1652" xr:uid="{00000000-0005-0000-0000-000078060000}"/>
    <cellStyle name="Uwaga 9 3 4" xfId="2765" xr:uid="{F4549516-BDD9-47DE-BDA5-851B8692D21F}"/>
    <cellStyle name="Uwaga 9 3 4 2" xfId="2766" xr:uid="{21E89215-FB40-4E8B-99D8-FE65685817B6}"/>
    <cellStyle name="Uwaga 9 3 5" xfId="2767" xr:uid="{47DE2680-EE9D-4BD7-9E57-E63ADDF4F9C5}"/>
    <cellStyle name="Uwaga 9 3_CHP" xfId="2768" xr:uid="{06591931-81BE-473A-ADB4-5C1138022441}"/>
    <cellStyle name="Uwaga 9 4" xfId="2769" xr:uid="{8023A235-5753-44CF-9190-191D74C0F6A8}"/>
    <cellStyle name="Uwaga 9 5" xfId="2760" xr:uid="{B89476C4-7559-4324-ADE3-9E612DEA960B}"/>
    <cellStyle name="Uwaga 9_CHP" xfId="2770" xr:uid="{70D3832B-2F6F-4DE8-9A32-704BBCB40E4C}"/>
    <cellStyle name="Uwaga_Demand" xfId="2771" xr:uid="{F88A382E-D568-4734-8205-197C7CE57557}"/>
    <cellStyle name="Valuutta_Layo9704" xfId="1653" xr:uid="{00000000-0005-0000-0000-000079060000}"/>
    <cellStyle name="Verknüpfte Zelle" xfId="6293" xr:uid="{84671A2A-3089-4BF8-AE83-0E4A21E26BE6}"/>
    <cellStyle name="Verknüpfte Zelle 10" xfId="23116" xr:uid="{4923C473-3A53-4759-B01A-EF05C0729B3E}"/>
    <cellStyle name="Verknüpfte Zelle 11" xfId="23117" xr:uid="{664F5F95-C6F8-4433-89E2-573CF30D10A1}"/>
    <cellStyle name="Verknüpfte Zelle 12" xfId="23115" xr:uid="{F922D5E1-C86A-40C8-B7A9-F1367C478FDB}"/>
    <cellStyle name="Verknüpfte Zelle 2" xfId="1654" xr:uid="{00000000-0005-0000-0000-00007A060000}"/>
    <cellStyle name="Verknüpfte Zelle 2 2" xfId="23119" xr:uid="{7006ED7F-E9EC-4E90-8A88-8BEF28CCBB2B}"/>
    <cellStyle name="Verknüpfte Zelle 2 2 2" xfId="23120" xr:uid="{C36DB700-4146-488F-AC87-799F992C836B}"/>
    <cellStyle name="Verknüpfte Zelle 2 3" xfId="23121" xr:uid="{F21D170A-FDF1-480E-A3B1-9024EE4F6617}"/>
    <cellStyle name="Verknüpfte Zelle 2 3 2" xfId="23122" xr:uid="{A7048597-80BA-4323-A7E1-5BA876318864}"/>
    <cellStyle name="Verknüpfte Zelle 2 4" xfId="23123" xr:uid="{68686EC2-9D83-451C-B224-1D06A7CAEE1E}"/>
    <cellStyle name="Verknüpfte Zelle 2 5" xfId="23124" xr:uid="{CBBAD974-3969-4D30-A0D7-E4A9571C3ED2}"/>
    <cellStyle name="Verknüpfte Zelle 2 6" xfId="25585" xr:uid="{9F67BA63-0B35-4FCC-9F9C-F5E4C8737A61}"/>
    <cellStyle name="Verknüpfte Zelle 2 7" xfId="23118" xr:uid="{14D52EF1-02E3-4E8B-8ECA-FAB603F1CF7C}"/>
    <cellStyle name="Verknüpfte Zelle 3" xfId="23125" xr:uid="{0653857F-1F6F-4EAC-B8E9-80D05063C262}"/>
    <cellStyle name="Verknüpfte Zelle 3 2" xfId="23126" xr:uid="{22108CAE-0FD0-4AA7-9EEB-18284DDCBDF3}"/>
    <cellStyle name="Verknüpfte Zelle 3 2 2" xfId="23127" xr:uid="{2EF0D201-7405-4720-B540-FBCE8BBCCA2B}"/>
    <cellStyle name="Verknüpfte Zelle 3 3" xfId="23128" xr:uid="{E3B93915-7DEF-4036-A4D5-9A2F0459ED7F}"/>
    <cellStyle name="Verknüpfte Zelle 3 3 2" xfId="23129" xr:uid="{02DCCE37-507B-4136-B205-ECD92B0FF830}"/>
    <cellStyle name="Verknüpfte Zelle 3 4" xfId="23130" xr:uid="{D4D22855-8060-4995-996C-DCCA32D60A46}"/>
    <cellStyle name="Verknüpfte Zelle 4" xfId="23131" xr:uid="{036535FD-0633-4B27-AB8F-3EFAF57A91FC}"/>
    <cellStyle name="Verknüpfte Zelle 4 2" xfId="23132" xr:uid="{E0B39DEB-3C88-475D-B27B-A48599BC7694}"/>
    <cellStyle name="Verknüpfte Zelle 4 2 2" xfId="23133" xr:uid="{95FC6E06-2D0A-422B-9949-B9FA69B5E2CF}"/>
    <cellStyle name="Verknüpfte Zelle 4 3" xfId="23134" xr:uid="{DD095E1A-8349-45C2-9675-C0627148B30F}"/>
    <cellStyle name="Verknüpfte Zelle 4 3 2" xfId="23135" xr:uid="{35446F9E-7135-4DAD-9CB7-955C1A4F67FA}"/>
    <cellStyle name="Verknüpfte Zelle 4 4" xfId="23136" xr:uid="{85548ED5-1A9D-4E85-AF71-29D50F321CBF}"/>
    <cellStyle name="Verknüpfte Zelle 5" xfId="23137" xr:uid="{303FE740-55DD-46F6-AC50-7277A6B67483}"/>
    <cellStyle name="Verknüpfte Zelle 5 2" xfId="23138" xr:uid="{0DFD9193-7EAA-4F0D-AC51-A2FE8A09D850}"/>
    <cellStyle name="Verknüpfte Zelle 5 2 2" xfId="23139" xr:uid="{85732A7E-59D6-4557-AEC7-4DC625CED794}"/>
    <cellStyle name="Verknüpfte Zelle 5 3" xfId="23140" xr:uid="{320BE89C-1140-45F6-B7DE-0018CA3D058C}"/>
    <cellStyle name="Verknüpfte Zelle 5 3 2" xfId="23141" xr:uid="{9873B7D9-7152-43E3-AF09-EDB188E6EE3A}"/>
    <cellStyle name="Verknüpfte Zelle 5 4" xfId="23142" xr:uid="{6009885F-8297-43B8-A588-26F43082809A}"/>
    <cellStyle name="Verknüpfte Zelle 5 4 2" xfId="23143" xr:uid="{EF2ED3BD-8071-461B-B4F6-F0854880272A}"/>
    <cellStyle name="Verknüpfte Zelle 5 5" xfId="23144" xr:uid="{B2EB25CB-A2F1-4C45-9E9A-1C4CB36A7824}"/>
    <cellStyle name="Verknüpfte Zelle 6" xfId="23145" xr:uid="{713CCD49-76AB-4BD8-8AC1-F97B956E0FA2}"/>
    <cellStyle name="Verknüpfte Zelle 6 2" xfId="23146" xr:uid="{423FE8B5-E713-47EE-866D-1561F4FBE5B0}"/>
    <cellStyle name="Verknüpfte Zelle 6 2 2" xfId="23147" xr:uid="{220268F3-69B7-4350-8CD0-1D685780B3A4}"/>
    <cellStyle name="Verknüpfte Zelle 6 3" xfId="23148" xr:uid="{C18E31FD-9DBD-49CD-B864-7460DFF496F7}"/>
    <cellStyle name="Verknüpfte Zelle 6 3 2" xfId="23149" xr:uid="{C76AAE88-E242-4A40-84AB-5EA8924C7FA1}"/>
    <cellStyle name="Verknüpfte Zelle 6 4" xfId="23150" xr:uid="{2AF58F4F-E827-4A02-9764-EC5247A16EAC}"/>
    <cellStyle name="Verknüpfte Zelle 7" xfId="23151" xr:uid="{B8FB51C3-B31D-4FE7-8745-A57F1BDBADF8}"/>
    <cellStyle name="Verknüpfte Zelle 7 2" xfId="23152" xr:uid="{0C06F2F8-6232-475C-A41B-3AD56344C324}"/>
    <cellStyle name="Verknüpfte Zelle 8" xfId="23153" xr:uid="{4D2628D8-DA37-4331-B761-C5DB3EF70946}"/>
    <cellStyle name="Verknüpfte Zelle 8 2" xfId="23154" xr:uid="{F99CDDC5-97A7-48D1-B1A0-9E14F5E4B0D2}"/>
    <cellStyle name="Verknüpfte Zelle 9" xfId="23155" xr:uid="{9E637A5B-2E63-4A06-B563-C7A1D0AA5793}"/>
    <cellStyle name="Verknüpfte Zelle 9 2" xfId="23156" xr:uid="{BCF09A28-7364-4E1B-88C8-00F5DCE6A0F7}"/>
    <cellStyle name="Währung 2" xfId="1655" xr:uid="{00000000-0005-0000-0000-00007B060000}"/>
    <cellStyle name="Währung 2 2" xfId="1656" xr:uid="{00000000-0005-0000-0000-00007C060000}"/>
    <cellStyle name="Warnender Text" xfId="6294" xr:uid="{87F33AD1-BE49-4626-B4C6-18E8CDC7A657}"/>
    <cellStyle name="Warnender Text 10" xfId="23158" xr:uid="{0F7EBB7D-0E78-4DF1-990F-18111DBCAA9A}"/>
    <cellStyle name="Warnender Text 11" xfId="23159" xr:uid="{BB7B4EF0-79C3-498F-80C9-3DADEBDA1B39}"/>
    <cellStyle name="Warnender Text 12" xfId="23157" xr:uid="{90AB0224-D2F3-4510-A2DE-E92CB147B6E3}"/>
    <cellStyle name="Warnender Text 2" xfId="1657" xr:uid="{00000000-0005-0000-0000-00007D060000}"/>
    <cellStyle name="Warnender Text 2 2" xfId="23161" xr:uid="{EA0C955E-4BBB-450C-98D0-42AC4227A63E}"/>
    <cellStyle name="Warnender Text 2 2 2" xfId="23162" xr:uid="{B54AAED3-2D82-4340-ABCE-BDFF90C0FB9F}"/>
    <cellStyle name="Warnender Text 2 3" xfId="23163" xr:uid="{BA7BE0C4-31CD-4A4F-99F7-56528F5E57DA}"/>
    <cellStyle name="Warnender Text 2 3 2" xfId="23164" xr:uid="{3065ABBB-8236-428E-BB7A-E0A30F0F05B3}"/>
    <cellStyle name="Warnender Text 2 4" xfId="23165" xr:uid="{5FAB75D5-5C0D-4EDB-A116-10449130CBF6}"/>
    <cellStyle name="Warnender Text 2 5" xfId="23166" xr:uid="{5CC2BED2-23A6-47F2-A5EB-9A98D5AE8125}"/>
    <cellStyle name="Warnender Text 2 6" xfId="25586" xr:uid="{C9A750AA-8C31-4846-97B1-635A6BE1A6E5}"/>
    <cellStyle name="Warnender Text 2 7" xfId="23160" xr:uid="{A453F183-AC66-4BE1-8F5E-A71AA61D21AA}"/>
    <cellStyle name="Warnender Text 3" xfId="23167" xr:uid="{B6E4F0FB-C992-447F-9CFB-15D75D3CD6EB}"/>
    <cellStyle name="Warnender Text 3 2" xfId="23168" xr:uid="{09635566-D82D-4AFB-B4C8-BE05B7338933}"/>
    <cellStyle name="Warnender Text 3 2 2" xfId="23169" xr:uid="{5A451F6D-78E9-43DA-8A95-2B2D01C6E27F}"/>
    <cellStyle name="Warnender Text 3 3" xfId="23170" xr:uid="{98A7D2E2-30AE-4CE9-BAA1-3626A3AD8BFE}"/>
    <cellStyle name="Warnender Text 3 3 2" xfId="23171" xr:uid="{989A5C1E-04A1-48CA-999E-8E4D7B95EA16}"/>
    <cellStyle name="Warnender Text 3 4" xfId="23172" xr:uid="{C3A4B71B-351B-44FF-9811-FDACB2C80602}"/>
    <cellStyle name="Warnender Text 4" xfId="23173" xr:uid="{52424C39-2428-4B5D-B69E-3B230581FBA1}"/>
    <cellStyle name="Warnender Text 4 2" xfId="23174" xr:uid="{94C520B7-796D-443C-B505-7C83AE28BC3B}"/>
    <cellStyle name="Warnender Text 4 2 2" xfId="23175" xr:uid="{A15DCCDE-1A6F-4836-A44D-EF8191A2DDA3}"/>
    <cellStyle name="Warnender Text 4 3" xfId="23176" xr:uid="{D68EF485-6369-448D-AF94-A72B0DE5672D}"/>
    <cellStyle name="Warnender Text 4 3 2" xfId="23177" xr:uid="{5B98C4A7-D7EB-4949-98AE-5685E4CEC95F}"/>
    <cellStyle name="Warnender Text 4 4" xfId="23178" xr:uid="{5F45D838-3220-4533-9E88-857B2E2A5BD2}"/>
    <cellStyle name="Warnender Text 5" xfId="23179" xr:uid="{D398B502-511C-4094-978A-04DE67B953C4}"/>
    <cellStyle name="Warnender Text 5 2" xfId="23180" xr:uid="{48D12F25-D8AF-4DB8-8ADA-3449E4B1D723}"/>
    <cellStyle name="Warnender Text 5 2 2" xfId="23181" xr:uid="{6135BFF8-8963-4B19-8F10-F3F02340B4D4}"/>
    <cellStyle name="Warnender Text 5 3" xfId="23182" xr:uid="{8B3CE99C-C454-43CB-AD65-A42E632B949C}"/>
    <cellStyle name="Warnender Text 5 3 2" xfId="23183" xr:uid="{456C2BA6-8F96-44C0-A915-86047306D90F}"/>
    <cellStyle name="Warnender Text 5 4" xfId="23184" xr:uid="{A32EBDD3-604E-4D70-9443-7B85B75A044A}"/>
    <cellStyle name="Warnender Text 5 4 2" xfId="23185" xr:uid="{BA6AF12F-36E9-4B3C-B4EA-506ADE852413}"/>
    <cellStyle name="Warnender Text 5 5" xfId="23186" xr:uid="{55360362-EAD2-4C30-AD80-DF37C05C7614}"/>
    <cellStyle name="Warnender Text 6" xfId="23187" xr:uid="{72017D18-0443-42ED-A9E3-1D57A92F1B32}"/>
    <cellStyle name="Warnender Text 6 2" xfId="23188" xr:uid="{DDADA440-AB22-4B0B-B106-7485F98F90E4}"/>
    <cellStyle name="Warnender Text 6 2 2" xfId="23189" xr:uid="{694E23EC-68E9-42DF-88F6-DF2A8B8185E8}"/>
    <cellStyle name="Warnender Text 6 3" xfId="23190" xr:uid="{45B66BC0-6E29-4612-99C3-DA2901911BAF}"/>
    <cellStyle name="Warnender Text 6 3 2" xfId="23191" xr:uid="{B5EADD3B-B44D-44F9-A730-15DFA5FA3890}"/>
    <cellStyle name="Warnender Text 6 4" xfId="23192" xr:uid="{B1A6302A-7B7B-459B-9601-E0ACF5FF08DD}"/>
    <cellStyle name="Warnender Text 7" xfId="23193" xr:uid="{18973A4A-7D36-43A8-9636-FBA8C03789E2}"/>
    <cellStyle name="Warnender Text 7 2" xfId="23194" xr:uid="{1CABCCC7-327D-4B90-BB8E-1D8464CFE525}"/>
    <cellStyle name="Warnender Text 8" xfId="23195" xr:uid="{F3ED1B1F-C47E-4040-A172-DE9C87E883E3}"/>
    <cellStyle name="Warnender Text 8 2" xfId="23196" xr:uid="{5FFB5C68-79AB-45E8-A182-3CEF7EAD7F92}"/>
    <cellStyle name="Warnender Text 9" xfId="23197" xr:uid="{9779EED2-B0C8-4987-ACC8-C05DCE3AF9DD}"/>
    <cellStyle name="Warnender Text 9 2" xfId="23198" xr:uid="{D6F82913-6463-4331-8FEC-16B90A75BF49}"/>
    <cellStyle name="Warning Text 10" xfId="6295" xr:uid="{985FC24D-9386-43C9-9691-F1729860C025}"/>
    <cellStyle name="Warning Text 10 10" xfId="23200" xr:uid="{67D66E16-CC2B-44A7-9788-1E8FE1C25431}"/>
    <cellStyle name="Warning Text 10 11" xfId="23201" xr:uid="{AECAE165-6F4B-404F-83E1-F6EE81F918EB}"/>
    <cellStyle name="Warning Text 10 12" xfId="23199" xr:uid="{EFC3FE10-D4D0-4951-BC87-89C254327673}"/>
    <cellStyle name="Warning Text 10 2" xfId="23202" xr:uid="{46FADEF2-D63F-485E-A84D-9399B04BD89B}"/>
    <cellStyle name="Warning Text 10 2 2" xfId="23203" xr:uid="{0385232D-43AB-40BE-A9DD-C520A20D5879}"/>
    <cellStyle name="Warning Text 10 2 2 2" xfId="23204" xr:uid="{879504E3-30C5-46AD-8D7B-9CBD8CA4AD05}"/>
    <cellStyle name="Warning Text 10 2 3" xfId="23205" xr:uid="{3F494372-1370-4F01-90A9-C476FE00859E}"/>
    <cellStyle name="Warning Text 10 2 3 2" xfId="23206" xr:uid="{1DAAA94E-063F-4B01-BC4D-EE9416381DC8}"/>
    <cellStyle name="Warning Text 10 2 4" xfId="23207" xr:uid="{2FF87A2A-C7F3-44C9-AEED-CF0D16645D92}"/>
    <cellStyle name="Warning Text 10 2 5" xfId="23208" xr:uid="{758E2628-0D08-461B-A920-0C16FB22C875}"/>
    <cellStyle name="Warning Text 10 3" xfId="23209" xr:uid="{68D6A1D9-B356-492D-ABF7-D89EC4C938F7}"/>
    <cellStyle name="Warning Text 10 3 2" xfId="23210" xr:uid="{9EB26669-7A0E-4E84-9CF7-6E741D3E0350}"/>
    <cellStyle name="Warning Text 10 3 2 2" xfId="23211" xr:uid="{AED3948A-DBCD-4F1C-9D12-3749D965192B}"/>
    <cellStyle name="Warning Text 10 3 3" xfId="23212" xr:uid="{4E25E301-1AAB-4333-912D-99371E1B1EB9}"/>
    <cellStyle name="Warning Text 10 3 3 2" xfId="23213" xr:uid="{625335CF-171F-4737-BA7A-C95E909ADD91}"/>
    <cellStyle name="Warning Text 10 3 4" xfId="23214" xr:uid="{75C53D53-F37E-49FD-AE73-7722653CF188}"/>
    <cellStyle name="Warning Text 10 4" xfId="23215" xr:uid="{C428C507-C328-4138-86D9-028DBC9D886A}"/>
    <cellStyle name="Warning Text 10 4 2" xfId="23216" xr:uid="{775FDF20-BC80-48AE-B789-E24B98D05F29}"/>
    <cellStyle name="Warning Text 10 4 2 2" xfId="23217" xr:uid="{50480AB9-C3F1-4370-A842-1A64E2FF00FE}"/>
    <cellStyle name="Warning Text 10 4 3" xfId="23218" xr:uid="{E373DBEC-8A7B-4382-8CBB-BF028798D1F5}"/>
    <cellStyle name="Warning Text 10 4 3 2" xfId="23219" xr:uid="{97C8A5B9-29DD-48A2-951B-6B800FA875E5}"/>
    <cellStyle name="Warning Text 10 4 4" xfId="23220" xr:uid="{46C9B090-B5AB-4831-9E90-411558F865D4}"/>
    <cellStyle name="Warning Text 10 5" xfId="23221" xr:uid="{7DAF2EAA-2D32-448D-A5D8-7429C41C9CA2}"/>
    <cellStyle name="Warning Text 10 5 2" xfId="23222" xr:uid="{1048E0FB-298D-40CD-B1D7-92A8F711D532}"/>
    <cellStyle name="Warning Text 10 5 2 2" xfId="23223" xr:uid="{2A2E487B-56FC-4CEB-BC8F-2A9D073C0B2C}"/>
    <cellStyle name="Warning Text 10 5 3" xfId="23224" xr:uid="{49FECFEC-4AD6-4426-B7F7-C51DCF8F26B9}"/>
    <cellStyle name="Warning Text 10 5 3 2" xfId="23225" xr:uid="{5BD55275-BF3C-48CD-BD0F-FB50338EAA72}"/>
    <cellStyle name="Warning Text 10 5 4" xfId="23226" xr:uid="{2BBF49F8-8917-494B-98DA-E96520A4EC71}"/>
    <cellStyle name="Warning Text 10 5 4 2" xfId="23227" xr:uid="{7D3451D8-E7B9-45DD-BF27-A162E52B07C5}"/>
    <cellStyle name="Warning Text 10 5 5" xfId="23228" xr:uid="{B91DB89E-958F-4595-A655-246966003602}"/>
    <cellStyle name="Warning Text 10 6" xfId="23229" xr:uid="{C10407C3-A74C-4E9E-85CC-546219140860}"/>
    <cellStyle name="Warning Text 10 6 2" xfId="23230" xr:uid="{91595F3B-438E-49C0-A682-A2DB4CFEEC20}"/>
    <cellStyle name="Warning Text 10 6 2 2" xfId="23231" xr:uid="{037F0340-3D71-4536-8BE7-E3CC25A7B6AD}"/>
    <cellStyle name="Warning Text 10 6 3" xfId="23232" xr:uid="{60EAF0BE-930C-4920-AEDA-953B7902EA98}"/>
    <cellStyle name="Warning Text 10 6 3 2" xfId="23233" xr:uid="{7792A2ED-502A-434B-B63F-5B8610AE7BBF}"/>
    <cellStyle name="Warning Text 10 6 4" xfId="23234" xr:uid="{D41B1770-A987-4D97-881E-834DD0A762F0}"/>
    <cellStyle name="Warning Text 10 7" xfId="23235" xr:uid="{D4DB9624-9364-41DD-9BD8-EC3D068F30E6}"/>
    <cellStyle name="Warning Text 10 7 2" xfId="23236" xr:uid="{80314340-4A19-48C4-B172-11360CCB1652}"/>
    <cellStyle name="Warning Text 10 8" xfId="23237" xr:uid="{016AED09-89AC-4AE1-9B7C-9B7E02C68849}"/>
    <cellStyle name="Warning Text 10 8 2" xfId="23238" xr:uid="{1B40067B-2102-4BBF-A24B-0A7D475E7DF2}"/>
    <cellStyle name="Warning Text 10 9" xfId="23239" xr:uid="{3BB4A327-5020-460E-A110-8B466AF0A87C}"/>
    <cellStyle name="Warning Text 10 9 2" xfId="23240" xr:uid="{9BDDC718-0F1E-402A-ACB4-B12A592BC7ED}"/>
    <cellStyle name="Warning Text 11" xfId="6296" xr:uid="{A77BBED4-2BAF-4076-BFDB-88D7616CF1B8}"/>
    <cellStyle name="Warning Text 11 10" xfId="23242" xr:uid="{F939E658-E963-4DEA-A849-ACA97C6493DF}"/>
    <cellStyle name="Warning Text 11 11" xfId="23243" xr:uid="{E8DAA83D-7A2F-44AE-A5C5-6B3ACF83599D}"/>
    <cellStyle name="Warning Text 11 12" xfId="23241" xr:uid="{83B1078C-75F4-4E67-96C0-EC719A43B7BC}"/>
    <cellStyle name="Warning Text 11 2" xfId="23244" xr:uid="{01F9E0BB-8784-4F36-8B21-3A2FE6BB9C80}"/>
    <cellStyle name="Warning Text 11 2 2" xfId="23245" xr:uid="{F0CAB46B-E85A-4EBA-8E15-5DEED331E18E}"/>
    <cellStyle name="Warning Text 11 2 2 2" xfId="23246" xr:uid="{C0D0571F-5EC7-420F-BFE1-DD501C63C1BC}"/>
    <cellStyle name="Warning Text 11 2 3" xfId="23247" xr:uid="{76C51186-22CA-41F5-9176-3C3371E9E543}"/>
    <cellStyle name="Warning Text 11 2 3 2" xfId="23248" xr:uid="{F818E988-583C-4B95-AA3D-A7DBC2C12A87}"/>
    <cellStyle name="Warning Text 11 2 4" xfId="23249" xr:uid="{FD79AAE1-FE21-4917-BC91-67B808F922AD}"/>
    <cellStyle name="Warning Text 11 2 5" xfId="23250" xr:uid="{CBA23798-F8EB-4049-8A31-917BA27D5513}"/>
    <cellStyle name="Warning Text 11 3" xfId="23251" xr:uid="{B9F0C828-7F4A-418F-A1E4-1A22E2A6C289}"/>
    <cellStyle name="Warning Text 11 3 2" xfId="23252" xr:uid="{E2DD79B2-4561-46F3-B13E-7D48E00CAD0A}"/>
    <cellStyle name="Warning Text 11 3 2 2" xfId="23253" xr:uid="{FFF8AF0B-B64B-41F7-9D14-60F5AE8767E9}"/>
    <cellStyle name="Warning Text 11 3 3" xfId="23254" xr:uid="{323596C8-1E84-4F43-A1BD-338F78B786F4}"/>
    <cellStyle name="Warning Text 11 3 3 2" xfId="23255" xr:uid="{DE1C3388-BFE2-42F6-BCC1-88E1E078CC86}"/>
    <cellStyle name="Warning Text 11 3 4" xfId="23256" xr:uid="{3ADEFED0-2255-4F20-B87C-9D45E9EDAFED}"/>
    <cellStyle name="Warning Text 11 4" xfId="23257" xr:uid="{57EB6150-5E9A-4F64-ABAF-7D2D4D653353}"/>
    <cellStyle name="Warning Text 11 4 2" xfId="23258" xr:uid="{901DCBB7-DE86-4D5D-B48D-9EC8802F006A}"/>
    <cellStyle name="Warning Text 11 4 2 2" xfId="23259" xr:uid="{5FF7DF88-3BA2-435D-8194-204953072A73}"/>
    <cellStyle name="Warning Text 11 4 3" xfId="23260" xr:uid="{DD198285-4E4D-4FF2-9751-F466D4C7338C}"/>
    <cellStyle name="Warning Text 11 4 3 2" xfId="23261" xr:uid="{805570C7-D483-4143-9025-C1AE9A6224F7}"/>
    <cellStyle name="Warning Text 11 4 4" xfId="23262" xr:uid="{853E4F1B-4B37-40F2-BCB9-3E907C291745}"/>
    <cellStyle name="Warning Text 11 5" xfId="23263" xr:uid="{FE61E2BB-944B-4AB1-BB9B-068388870D47}"/>
    <cellStyle name="Warning Text 11 5 2" xfId="23264" xr:uid="{566ADFD8-0CB4-48E7-BE24-832974F384D7}"/>
    <cellStyle name="Warning Text 11 5 2 2" xfId="23265" xr:uid="{98DBBD57-4949-4545-88AB-792655B56AA2}"/>
    <cellStyle name="Warning Text 11 5 3" xfId="23266" xr:uid="{0534409B-1B38-4CC2-9018-D346E6DC365A}"/>
    <cellStyle name="Warning Text 11 5 3 2" xfId="23267" xr:uid="{A5310CA9-CBE9-42EB-8469-8675CA61A84B}"/>
    <cellStyle name="Warning Text 11 5 4" xfId="23268" xr:uid="{875EDE57-D79A-4FD4-AC47-22796FE615AC}"/>
    <cellStyle name="Warning Text 11 5 4 2" xfId="23269" xr:uid="{D461FC94-401E-4A29-9BD0-E023B8075DCC}"/>
    <cellStyle name="Warning Text 11 5 5" xfId="23270" xr:uid="{FFE70B32-6F54-4614-8084-BA3F72301B77}"/>
    <cellStyle name="Warning Text 11 6" xfId="23271" xr:uid="{D6425463-B716-4E52-9929-E23D9483572E}"/>
    <cellStyle name="Warning Text 11 6 2" xfId="23272" xr:uid="{81625688-E438-43F2-88B3-51F3CBDE118A}"/>
    <cellStyle name="Warning Text 11 6 2 2" xfId="23273" xr:uid="{AF3996A4-A007-4102-9601-EC6E5D8EAD07}"/>
    <cellStyle name="Warning Text 11 6 3" xfId="23274" xr:uid="{3CF3225B-E431-486F-A11A-FC3EE4AD3726}"/>
    <cellStyle name="Warning Text 11 6 3 2" xfId="23275" xr:uid="{127DA149-C07F-4BAE-9642-9142A3D69554}"/>
    <cellStyle name="Warning Text 11 6 4" xfId="23276" xr:uid="{E4E30F11-FC04-42EF-A185-A60210CDB2E9}"/>
    <cellStyle name="Warning Text 11 7" xfId="23277" xr:uid="{A2938EEC-D679-4D43-8488-5CFFB7684CE7}"/>
    <cellStyle name="Warning Text 11 7 2" xfId="23278" xr:uid="{881F5FE9-CBE8-4458-B752-674DB7513688}"/>
    <cellStyle name="Warning Text 11 8" xfId="23279" xr:uid="{4B9C781E-DE57-4FC5-8F6D-67D28FF6F183}"/>
    <cellStyle name="Warning Text 11 8 2" xfId="23280" xr:uid="{82BB35DF-9FC5-4323-AF0F-D2698E558E48}"/>
    <cellStyle name="Warning Text 11 9" xfId="23281" xr:uid="{251E887A-523C-43F2-BB5B-3D92CF5F8B98}"/>
    <cellStyle name="Warning Text 11 9 2" xfId="23282" xr:uid="{232644AC-A6FA-4932-8BB0-B1E624043E72}"/>
    <cellStyle name="Warning Text 12" xfId="6297" xr:uid="{C48A6CF4-48DE-4F4C-8535-3C9AB0DEDD7F}"/>
    <cellStyle name="Warning Text 12 10" xfId="23284" xr:uid="{4BD42C5E-017F-46BF-BD41-105B652E464B}"/>
    <cellStyle name="Warning Text 12 11" xfId="23285" xr:uid="{559D2857-B5D0-4726-9B5F-B95D1BAB7A1F}"/>
    <cellStyle name="Warning Text 12 12" xfId="23283" xr:uid="{65A0C642-A348-4595-9E32-105F1E32A108}"/>
    <cellStyle name="Warning Text 12 2" xfId="23286" xr:uid="{CFE97024-4B2D-4F89-BF7D-A5229F8889C4}"/>
    <cellStyle name="Warning Text 12 2 2" xfId="23287" xr:uid="{9E2033E6-0DFF-4ADF-A0E4-65C03C9D2B12}"/>
    <cellStyle name="Warning Text 12 2 2 2" xfId="23288" xr:uid="{65D2AE9F-516D-4EF7-A6B9-0189C9B875F6}"/>
    <cellStyle name="Warning Text 12 2 3" xfId="23289" xr:uid="{A8819AA1-10E1-4497-A454-2BD8CE4D51C6}"/>
    <cellStyle name="Warning Text 12 2 3 2" xfId="23290" xr:uid="{16304178-630F-430A-9A5E-DF089CEB7C71}"/>
    <cellStyle name="Warning Text 12 2 4" xfId="23291" xr:uid="{6D59278E-64D8-4CC2-A8D7-D957F68DDB03}"/>
    <cellStyle name="Warning Text 12 2 5" xfId="23292" xr:uid="{8E2FF65C-2A57-4060-93D1-54419F6FE6B5}"/>
    <cellStyle name="Warning Text 12 3" xfId="23293" xr:uid="{28CE6BAA-01EA-4253-B6F7-FF988FD0DECC}"/>
    <cellStyle name="Warning Text 12 3 2" xfId="23294" xr:uid="{F7346ECC-9854-4A4B-874C-45331B2CABAC}"/>
    <cellStyle name="Warning Text 12 3 2 2" xfId="23295" xr:uid="{5E6EFBE5-C6B8-422B-A28C-15B064B23A40}"/>
    <cellStyle name="Warning Text 12 3 3" xfId="23296" xr:uid="{B34E5A83-FBC0-4479-9FD7-46ACAA7902C9}"/>
    <cellStyle name="Warning Text 12 3 3 2" xfId="23297" xr:uid="{7455027F-F13B-45C8-89EC-5614E33065F7}"/>
    <cellStyle name="Warning Text 12 3 4" xfId="23298" xr:uid="{1B4F829D-BC8A-4425-91D2-A9CC9284F691}"/>
    <cellStyle name="Warning Text 12 4" xfId="23299" xr:uid="{363BD424-DC3B-4A9D-BF7A-CC42E75D360D}"/>
    <cellStyle name="Warning Text 12 4 2" xfId="23300" xr:uid="{22EEC69A-9876-4978-B047-01B7F157E81F}"/>
    <cellStyle name="Warning Text 12 4 2 2" xfId="23301" xr:uid="{FC4FA8DE-7A2E-40E7-9DA4-F2C7989F41E2}"/>
    <cellStyle name="Warning Text 12 4 3" xfId="23302" xr:uid="{3B4DA72E-8676-4BC8-BA83-996723A702ED}"/>
    <cellStyle name="Warning Text 12 4 3 2" xfId="23303" xr:uid="{085B5A15-625D-4E18-9012-55EF62977B7A}"/>
    <cellStyle name="Warning Text 12 4 4" xfId="23304" xr:uid="{2ECD8C83-32F6-4726-9BF3-578F0776732B}"/>
    <cellStyle name="Warning Text 12 5" xfId="23305" xr:uid="{048FF5B0-9CEB-4039-BC53-678F1DA0CB34}"/>
    <cellStyle name="Warning Text 12 5 2" xfId="23306" xr:uid="{B076120A-18A4-4557-BB35-8968C8FAD85C}"/>
    <cellStyle name="Warning Text 12 5 2 2" xfId="23307" xr:uid="{398E7470-E32F-48D8-8555-E1B7A6C2AE9C}"/>
    <cellStyle name="Warning Text 12 5 3" xfId="23308" xr:uid="{50318800-85E6-4936-820C-D8A394342F87}"/>
    <cellStyle name="Warning Text 12 5 3 2" xfId="23309" xr:uid="{BBA471E8-90C6-4D5E-AD2A-CAF9856245F4}"/>
    <cellStyle name="Warning Text 12 5 4" xfId="23310" xr:uid="{3D459108-E01C-4C74-9499-579D5888392A}"/>
    <cellStyle name="Warning Text 12 5 4 2" xfId="23311" xr:uid="{0B2EBEB4-62E5-484C-BA77-1DAD52435319}"/>
    <cellStyle name="Warning Text 12 5 5" xfId="23312" xr:uid="{E244C149-3D97-4576-B447-7F7ED9C9B209}"/>
    <cellStyle name="Warning Text 12 6" xfId="23313" xr:uid="{FBCDCB0C-1DB0-4B7B-A0D1-08A558104819}"/>
    <cellStyle name="Warning Text 12 6 2" xfId="23314" xr:uid="{1AA3AACA-7DEE-4BC5-AF15-860BD2D420FA}"/>
    <cellStyle name="Warning Text 12 6 2 2" xfId="23315" xr:uid="{6DCB29FD-75D1-4D0F-91BF-D2D5E67B19BC}"/>
    <cellStyle name="Warning Text 12 6 3" xfId="23316" xr:uid="{1B2F5A77-FAA7-4278-9E6C-329B0AA747E9}"/>
    <cellStyle name="Warning Text 12 6 3 2" xfId="23317" xr:uid="{5D7E3CA1-932D-482E-A785-F637A61B4317}"/>
    <cellStyle name="Warning Text 12 6 4" xfId="23318" xr:uid="{CBC727A4-C17E-4F2A-ACCA-F3BE4BB7AEBC}"/>
    <cellStyle name="Warning Text 12 7" xfId="23319" xr:uid="{2EBAD993-C57B-4620-97E5-D61A38CCB1F5}"/>
    <cellStyle name="Warning Text 12 7 2" xfId="23320" xr:uid="{A9358272-4501-4E52-B315-22C6F31FAC85}"/>
    <cellStyle name="Warning Text 12 8" xfId="23321" xr:uid="{0D946267-B9A6-472C-B2CF-08CC6FC61002}"/>
    <cellStyle name="Warning Text 12 8 2" xfId="23322" xr:uid="{46DFC127-0894-4C37-97DF-E3C5167B95B5}"/>
    <cellStyle name="Warning Text 12 9" xfId="23323" xr:uid="{05EB9883-0101-4F70-AD20-27EEB7EDB0CF}"/>
    <cellStyle name="Warning Text 12 9 2" xfId="23324" xr:uid="{15994165-4FF9-4EA1-B798-33F201912868}"/>
    <cellStyle name="Warning Text 13" xfId="6298" xr:uid="{44979659-4F0E-49DB-BCBB-959D1467FAAD}"/>
    <cellStyle name="Warning Text 13 10" xfId="23326" xr:uid="{D6A6B535-1310-4F4F-8BF5-1592A2AE2EAE}"/>
    <cellStyle name="Warning Text 13 11" xfId="23327" xr:uid="{1CFB4477-039B-467C-8657-2A26DC0074C0}"/>
    <cellStyle name="Warning Text 13 12" xfId="23325" xr:uid="{D3F49CBA-71B6-4001-B180-48125329E2DE}"/>
    <cellStyle name="Warning Text 13 2" xfId="23328" xr:uid="{1E856177-A929-4F96-B905-D8521E8E2328}"/>
    <cellStyle name="Warning Text 13 2 2" xfId="23329" xr:uid="{606FD646-C199-40AF-9DA0-1D09B0A2B21B}"/>
    <cellStyle name="Warning Text 13 2 2 2" xfId="23330" xr:uid="{863B84E8-2C6D-43AE-B749-375961DD020A}"/>
    <cellStyle name="Warning Text 13 2 3" xfId="23331" xr:uid="{2A81585C-946B-4447-A073-5734DB498827}"/>
    <cellStyle name="Warning Text 13 2 3 2" xfId="23332" xr:uid="{B7796402-622C-4DE3-82AA-F02CEDAF630E}"/>
    <cellStyle name="Warning Text 13 2 4" xfId="23333" xr:uid="{BCFB98C8-EA4C-4CF0-A952-1AF58CD614D5}"/>
    <cellStyle name="Warning Text 13 2 5" xfId="23334" xr:uid="{F058734C-BBCF-464B-A0DB-897CDA9153ED}"/>
    <cellStyle name="Warning Text 13 3" xfId="23335" xr:uid="{D05F999F-7E83-448B-A212-7F6B2EB0D244}"/>
    <cellStyle name="Warning Text 13 3 2" xfId="23336" xr:uid="{112228FD-5878-4CEB-B3E0-5387C60FC805}"/>
    <cellStyle name="Warning Text 13 3 2 2" xfId="23337" xr:uid="{CCD9B1D1-E797-4D60-935B-A5A47D1B9098}"/>
    <cellStyle name="Warning Text 13 3 3" xfId="23338" xr:uid="{C1B153C2-91C9-4FC2-858C-77F45F458176}"/>
    <cellStyle name="Warning Text 13 3 3 2" xfId="23339" xr:uid="{313DB005-247C-463D-B804-BF12E71F48D7}"/>
    <cellStyle name="Warning Text 13 3 4" xfId="23340" xr:uid="{BA03F7BF-F6D0-49D1-84BF-C1C9BDFCF4E9}"/>
    <cellStyle name="Warning Text 13 4" xfId="23341" xr:uid="{7945D11F-8BCE-4004-B4E9-C6AC43199D95}"/>
    <cellStyle name="Warning Text 13 4 2" xfId="23342" xr:uid="{356458B1-EF96-4912-91B9-0F32254AF844}"/>
    <cellStyle name="Warning Text 13 4 2 2" xfId="23343" xr:uid="{CB17DCF6-3964-4569-A949-7E1DD6233224}"/>
    <cellStyle name="Warning Text 13 4 3" xfId="23344" xr:uid="{2A2EF930-C163-4963-9BBF-17150C5A66A2}"/>
    <cellStyle name="Warning Text 13 4 3 2" xfId="23345" xr:uid="{AD208E1E-E6EF-48E7-9F06-0B34360F81AD}"/>
    <cellStyle name="Warning Text 13 4 4" xfId="23346" xr:uid="{C35EA8EB-60D5-4927-A325-E9B6EAC17619}"/>
    <cellStyle name="Warning Text 13 5" xfId="23347" xr:uid="{28363DF0-D311-49C2-8E48-EA876CF24077}"/>
    <cellStyle name="Warning Text 13 5 2" xfId="23348" xr:uid="{4D727043-D2B6-43DE-942A-DA5EB875184B}"/>
    <cellStyle name="Warning Text 13 5 2 2" xfId="23349" xr:uid="{67A44377-61DC-4894-96C0-00A62EA7920F}"/>
    <cellStyle name="Warning Text 13 5 3" xfId="23350" xr:uid="{E5BC3F4F-02FD-489E-B2E7-BF0A9F87AA81}"/>
    <cellStyle name="Warning Text 13 5 3 2" xfId="23351" xr:uid="{B79754FB-F822-4C75-8034-E85EEF1C7860}"/>
    <cellStyle name="Warning Text 13 5 4" xfId="23352" xr:uid="{AE1187A7-FB53-4246-9A50-4D5614DD121E}"/>
    <cellStyle name="Warning Text 13 5 4 2" xfId="23353" xr:uid="{CCA4ACFA-69DB-49D0-A0A8-3071DBF6BB3C}"/>
    <cellStyle name="Warning Text 13 5 5" xfId="23354" xr:uid="{1FC3BEB5-D11C-4BE6-B188-6EE9C3520F68}"/>
    <cellStyle name="Warning Text 13 6" xfId="23355" xr:uid="{8C13440E-17DB-4426-8A82-7044D92342B2}"/>
    <cellStyle name="Warning Text 13 6 2" xfId="23356" xr:uid="{148194E4-CA9F-4E11-A3B5-C94B50ADB6B3}"/>
    <cellStyle name="Warning Text 13 6 2 2" xfId="23357" xr:uid="{C1586514-32CD-41E9-B3B9-E5E3E39FD459}"/>
    <cellStyle name="Warning Text 13 6 3" xfId="23358" xr:uid="{481B6A66-138B-4EE5-86B5-33C33BDEDC28}"/>
    <cellStyle name="Warning Text 13 6 3 2" xfId="23359" xr:uid="{80F0F247-D97D-410A-9879-EEE8CBA0691B}"/>
    <cellStyle name="Warning Text 13 6 4" xfId="23360" xr:uid="{D124F2C0-072F-44EF-A3AC-66E243A000FF}"/>
    <cellStyle name="Warning Text 13 7" xfId="23361" xr:uid="{8A91FD87-B74C-439D-BFCB-306C3BDA9F3D}"/>
    <cellStyle name="Warning Text 13 7 2" xfId="23362" xr:uid="{6774A798-F5A2-4DD3-989E-9F395118FEA1}"/>
    <cellStyle name="Warning Text 13 8" xfId="23363" xr:uid="{B45CAE86-6BC1-43E5-A007-F5CA14706CEF}"/>
    <cellStyle name="Warning Text 13 8 2" xfId="23364" xr:uid="{1B11C9B2-3FE5-4A2B-8879-7CAEF441E8E3}"/>
    <cellStyle name="Warning Text 13 9" xfId="23365" xr:uid="{A6222001-792D-49B1-BE2D-D14397F371BD}"/>
    <cellStyle name="Warning Text 13 9 2" xfId="23366" xr:uid="{FF77CCAA-5108-456B-B7FD-B7AAC8FD8B95}"/>
    <cellStyle name="Warning Text 14" xfId="6299" xr:uid="{35606968-5565-4A19-9E70-9527C4BAB68F}"/>
    <cellStyle name="Warning Text 14 10" xfId="23368" xr:uid="{40E0B101-FC1E-4275-BDEF-EE9D4C794628}"/>
    <cellStyle name="Warning Text 14 11" xfId="23369" xr:uid="{F0D54C6A-0A9F-49D6-B222-488181A37BFE}"/>
    <cellStyle name="Warning Text 14 12" xfId="23367" xr:uid="{480D16F1-3506-4832-81FB-B1AD3F86555F}"/>
    <cellStyle name="Warning Text 14 2" xfId="23370" xr:uid="{F95DE2F5-EE77-4954-87E9-521D923C4C5E}"/>
    <cellStyle name="Warning Text 14 2 2" xfId="23371" xr:uid="{15328E96-D23D-44AD-B5DA-679B60FF4B55}"/>
    <cellStyle name="Warning Text 14 2 2 2" xfId="23372" xr:uid="{FDA30CA6-E7EF-4CE0-A48A-7E16543B49A1}"/>
    <cellStyle name="Warning Text 14 2 3" xfId="23373" xr:uid="{7392FAFB-2284-40F2-B1A3-0A8243CB537F}"/>
    <cellStyle name="Warning Text 14 2 3 2" xfId="23374" xr:uid="{9B76D11C-275E-4D76-B7E5-0AF2D899FFD3}"/>
    <cellStyle name="Warning Text 14 2 4" xfId="23375" xr:uid="{30407F1D-67E9-4856-9F49-66531EDE4A8E}"/>
    <cellStyle name="Warning Text 14 2 5" xfId="23376" xr:uid="{43F342A9-2313-4DA1-8C27-0BDFE77712A6}"/>
    <cellStyle name="Warning Text 14 3" xfId="23377" xr:uid="{9E2EFD01-63F0-48A3-A4CC-1F80607827DC}"/>
    <cellStyle name="Warning Text 14 3 2" xfId="23378" xr:uid="{338072E3-8548-44FA-8356-8FD9EF76F28C}"/>
    <cellStyle name="Warning Text 14 3 2 2" xfId="23379" xr:uid="{212C8DE5-B237-4736-A69E-485691C90DB5}"/>
    <cellStyle name="Warning Text 14 3 3" xfId="23380" xr:uid="{2E0F6D51-4A88-4CF1-B7F7-2036AFB31728}"/>
    <cellStyle name="Warning Text 14 3 3 2" xfId="23381" xr:uid="{436ED8F1-248A-48BE-AAA9-A611BD50332F}"/>
    <cellStyle name="Warning Text 14 3 4" xfId="23382" xr:uid="{E865E0BF-E9A1-474C-90E6-D2D4DA5CC7E3}"/>
    <cellStyle name="Warning Text 14 4" xfId="23383" xr:uid="{8989BC98-1028-468E-AB42-960C4CEB9230}"/>
    <cellStyle name="Warning Text 14 4 2" xfId="23384" xr:uid="{B9D5E646-CE09-4611-8B59-E631D92A7645}"/>
    <cellStyle name="Warning Text 14 4 2 2" xfId="23385" xr:uid="{06B57439-44E3-4B09-A16E-88B5594B215B}"/>
    <cellStyle name="Warning Text 14 4 3" xfId="23386" xr:uid="{8655A324-0F64-4A70-BD01-EE49EA0F1112}"/>
    <cellStyle name="Warning Text 14 4 3 2" xfId="23387" xr:uid="{D9BA3B35-7F32-4E0F-A726-563DF26DF6F8}"/>
    <cellStyle name="Warning Text 14 4 4" xfId="23388" xr:uid="{35359788-33F8-44A2-A79D-D708618C2668}"/>
    <cellStyle name="Warning Text 14 5" xfId="23389" xr:uid="{37C27AF4-619E-4728-AADF-95871A2910DD}"/>
    <cellStyle name="Warning Text 14 5 2" xfId="23390" xr:uid="{D52511AB-D49D-4EF7-9A7E-919E0CA8E473}"/>
    <cellStyle name="Warning Text 14 5 2 2" xfId="23391" xr:uid="{E1C9EA86-2242-4419-B7F3-BBD9CD318303}"/>
    <cellStyle name="Warning Text 14 5 3" xfId="23392" xr:uid="{14870FF9-8778-44EE-A2A1-79673FF2E1DA}"/>
    <cellStyle name="Warning Text 14 5 3 2" xfId="23393" xr:uid="{6C24FEC3-6827-4375-808C-1369905703D7}"/>
    <cellStyle name="Warning Text 14 5 4" xfId="23394" xr:uid="{0956FAA3-0ABF-41B2-A1FB-2F0B0956C095}"/>
    <cellStyle name="Warning Text 14 5 4 2" xfId="23395" xr:uid="{14407DE8-596B-4DBA-B4D8-B4ECD0A65447}"/>
    <cellStyle name="Warning Text 14 5 5" xfId="23396" xr:uid="{66C5F65A-29BA-40E4-9EE2-863080D81C82}"/>
    <cellStyle name="Warning Text 14 6" xfId="23397" xr:uid="{1264D771-3D5B-4EA9-AE2D-29AEC3038596}"/>
    <cellStyle name="Warning Text 14 6 2" xfId="23398" xr:uid="{1957C79E-194E-4159-A7B4-A2ED4EF745E1}"/>
    <cellStyle name="Warning Text 14 6 2 2" xfId="23399" xr:uid="{D0DE934B-414D-4C16-BD82-7876616E90CE}"/>
    <cellStyle name="Warning Text 14 6 3" xfId="23400" xr:uid="{2C877DB4-09C8-4514-B1F9-063626EBEFC4}"/>
    <cellStyle name="Warning Text 14 6 3 2" xfId="23401" xr:uid="{A428BB51-E388-49F3-B60F-BA1E69D8ACA8}"/>
    <cellStyle name="Warning Text 14 6 4" xfId="23402" xr:uid="{91BA0FA4-DB0D-42BA-9163-49BC3C9B2FEB}"/>
    <cellStyle name="Warning Text 14 7" xfId="23403" xr:uid="{F9A0C6F9-2D39-49AF-8824-85C36AEFA54E}"/>
    <cellStyle name="Warning Text 14 7 2" xfId="23404" xr:uid="{82C76DE0-0123-41D6-94F8-26070BF6E116}"/>
    <cellStyle name="Warning Text 14 8" xfId="23405" xr:uid="{A03D2032-CEE1-4876-B3EB-AD01B7151BFA}"/>
    <cellStyle name="Warning Text 14 8 2" xfId="23406" xr:uid="{792187AB-1C3C-4DB0-A55C-5A6D9A72F508}"/>
    <cellStyle name="Warning Text 14 9" xfId="23407" xr:uid="{2A7E5544-E463-4C3F-B909-669BA4257CC0}"/>
    <cellStyle name="Warning Text 14 9 2" xfId="23408" xr:uid="{EC4F89A8-222E-4197-9E96-32D371D42AFF}"/>
    <cellStyle name="Warning Text 15" xfId="6300" xr:uid="{15FBEEA7-206F-40A4-8B2D-B343FD1DB34A}"/>
    <cellStyle name="Warning Text 15 10" xfId="23410" xr:uid="{6B82AC99-A374-479C-BFE5-C3F591DDE1BE}"/>
    <cellStyle name="Warning Text 15 11" xfId="23411" xr:uid="{2414C370-5798-4595-9184-420D918E001F}"/>
    <cellStyle name="Warning Text 15 12" xfId="23409" xr:uid="{1D82D22B-7C99-4B28-BC69-998B035C5A2E}"/>
    <cellStyle name="Warning Text 15 2" xfId="23412" xr:uid="{3A6DDBC4-C008-4E2E-BA75-703F8BE72C93}"/>
    <cellStyle name="Warning Text 15 2 2" xfId="23413" xr:uid="{5D8C03BF-8513-4066-A1BF-587DFC196E3C}"/>
    <cellStyle name="Warning Text 15 2 2 2" xfId="23414" xr:uid="{71208967-1296-42BE-9586-78013FAA5DA6}"/>
    <cellStyle name="Warning Text 15 2 3" xfId="23415" xr:uid="{01E47F2A-18A3-4F5B-913D-29AE9662DB69}"/>
    <cellStyle name="Warning Text 15 2 3 2" xfId="23416" xr:uid="{F8D2D6F6-3880-44AF-9BC1-BEC21B50940F}"/>
    <cellStyle name="Warning Text 15 2 4" xfId="23417" xr:uid="{0EE69731-21C9-4DBF-A200-38EAC6E574DC}"/>
    <cellStyle name="Warning Text 15 2 5" xfId="23418" xr:uid="{DD5C248C-4E46-4FC2-90EF-183D3B4587F0}"/>
    <cellStyle name="Warning Text 15 3" xfId="23419" xr:uid="{89CA5645-3BDC-429B-9D7C-78A90E5CD3AA}"/>
    <cellStyle name="Warning Text 15 3 2" xfId="23420" xr:uid="{2FAB2009-3B85-4C07-A033-FB21F081C2AE}"/>
    <cellStyle name="Warning Text 15 3 2 2" xfId="23421" xr:uid="{99846ED9-6ED9-49B3-A79F-D6AFB8FCCBDB}"/>
    <cellStyle name="Warning Text 15 3 3" xfId="23422" xr:uid="{E37FA8AA-0860-49A8-B71C-54A6980318F1}"/>
    <cellStyle name="Warning Text 15 3 3 2" xfId="23423" xr:uid="{CAA080FE-B6AF-4011-9F6E-BB2828B8624C}"/>
    <cellStyle name="Warning Text 15 3 4" xfId="23424" xr:uid="{0BC89983-056A-4863-8CA9-9624B745DF6B}"/>
    <cellStyle name="Warning Text 15 4" xfId="23425" xr:uid="{08F440B2-A2C5-4647-A35E-8614CD64611C}"/>
    <cellStyle name="Warning Text 15 4 2" xfId="23426" xr:uid="{BF84F156-BDB7-41DA-89C0-300BEB35DFDD}"/>
    <cellStyle name="Warning Text 15 4 2 2" xfId="23427" xr:uid="{B587104D-85EC-4266-B7A7-B47B2839804E}"/>
    <cellStyle name="Warning Text 15 4 3" xfId="23428" xr:uid="{C1C2FEB8-0C97-40DC-BD46-E8CC144A427C}"/>
    <cellStyle name="Warning Text 15 4 3 2" xfId="23429" xr:uid="{BD452FB6-0EEE-4AF8-B03C-433083630DC1}"/>
    <cellStyle name="Warning Text 15 4 4" xfId="23430" xr:uid="{D641D5D3-ACD0-4D89-801C-51E3FDB7354A}"/>
    <cellStyle name="Warning Text 15 5" xfId="23431" xr:uid="{EFF1D7E4-4CA6-4A6C-9E48-498E93EDFD1F}"/>
    <cellStyle name="Warning Text 15 5 2" xfId="23432" xr:uid="{09535519-A6C1-4839-AF34-CB30ACE57569}"/>
    <cellStyle name="Warning Text 15 5 2 2" xfId="23433" xr:uid="{0483F4CC-1340-4B26-8F11-2047979931CE}"/>
    <cellStyle name="Warning Text 15 5 3" xfId="23434" xr:uid="{4E15578B-A247-4522-9644-9D52901022D0}"/>
    <cellStyle name="Warning Text 15 5 3 2" xfId="23435" xr:uid="{654BE7CB-8862-453B-A715-805B92FC5D43}"/>
    <cellStyle name="Warning Text 15 5 4" xfId="23436" xr:uid="{E3DE995A-4D4F-4006-8520-CCA74B87E1BA}"/>
    <cellStyle name="Warning Text 15 5 4 2" xfId="23437" xr:uid="{5695778C-8FDE-475E-BE12-71C8863423E2}"/>
    <cellStyle name="Warning Text 15 5 5" xfId="23438" xr:uid="{90A94987-0CB0-4E2A-AFBC-1E6C83E2302E}"/>
    <cellStyle name="Warning Text 15 6" xfId="23439" xr:uid="{BA1C4B29-E55F-4012-9789-9AAB3DAAD184}"/>
    <cellStyle name="Warning Text 15 6 2" xfId="23440" xr:uid="{2FB69EBA-967A-478C-9C37-0F26CA1B1246}"/>
    <cellStyle name="Warning Text 15 6 2 2" xfId="23441" xr:uid="{E10D8D63-23C2-4896-878E-E55163EDEC3E}"/>
    <cellStyle name="Warning Text 15 6 3" xfId="23442" xr:uid="{44DBDB87-E8F8-434F-A122-454FAE3201D8}"/>
    <cellStyle name="Warning Text 15 6 3 2" xfId="23443" xr:uid="{97EF750E-CE5D-47DF-851C-B190F423A525}"/>
    <cellStyle name="Warning Text 15 6 4" xfId="23444" xr:uid="{4CF71856-BEA7-4ED3-9D5A-8D28C9A9C346}"/>
    <cellStyle name="Warning Text 15 7" xfId="23445" xr:uid="{224E988D-E7D6-4EC0-BAA0-A166951048B3}"/>
    <cellStyle name="Warning Text 15 7 2" xfId="23446" xr:uid="{792A93DC-C925-4453-A3E3-88B90E54AF0D}"/>
    <cellStyle name="Warning Text 15 8" xfId="23447" xr:uid="{F1378263-EADA-45D6-91C2-C505A898B904}"/>
    <cellStyle name="Warning Text 15 8 2" xfId="23448" xr:uid="{A5D2642F-532D-4C80-8505-119EC5D45159}"/>
    <cellStyle name="Warning Text 15 9" xfId="23449" xr:uid="{E4C555B3-EB8D-4B19-A876-14A7487B4AA6}"/>
    <cellStyle name="Warning Text 15 9 2" xfId="23450" xr:uid="{DFEE1B10-6129-47BA-9D8F-667BC084F866}"/>
    <cellStyle name="Warning Text 16" xfId="6301" xr:uid="{100DF12B-6301-4ED5-818A-F07E081B1B4E}"/>
    <cellStyle name="Warning Text 16 10" xfId="23452" xr:uid="{A05712B1-6A1F-4C6A-8015-A18E0FA361E6}"/>
    <cellStyle name="Warning Text 16 11" xfId="23453" xr:uid="{0B63FE86-3D2D-4CDC-978D-17EB545441AD}"/>
    <cellStyle name="Warning Text 16 12" xfId="23451" xr:uid="{1F177EF6-F6EA-4620-860A-2C1CE153ACCF}"/>
    <cellStyle name="Warning Text 16 2" xfId="23454" xr:uid="{01093ECF-12F0-4254-B52E-DC81158E0497}"/>
    <cellStyle name="Warning Text 16 2 2" xfId="23455" xr:uid="{8F7C8AA2-326C-4766-BC8D-ABA55B6D3187}"/>
    <cellStyle name="Warning Text 16 2 2 2" xfId="23456" xr:uid="{189838C7-E942-4E23-892A-7007ABD6DB26}"/>
    <cellStyle name="Warning Text 16 2 3" xfId="23457" xr:uid="{291E8C6D-8B30-45AB-83D5-F2460B59E206}"/>
    <cellStyle name="Warning Text 16 2 3 2" xfId="23458" xr:uid="{F0D5B170-FCDF-420E-9ABC-61EA92F9E869}"/>
    <cellStyle name="Warning Text 16 2 4" xfId="23459" xr:uid="{3025B81A-FA6D-4734-AEB9-45CFF9306BB6}"/>
    <cellStyle name="Warning Text 16 2 5" xfId="23460" xr:uid="{E68528EA-E379-4925-9215-7EF2BDB2ED85}"/>
    <cellStyle name="Warning Text 16 3" xfId="23461" xr:uid="{57144287-2493-45DB-8F22-6D573EE19B7C}"/>
    <cellStyle name="Warning Text 16 3 2" xfId="23462" xr:uid="{6FC653EB-672B-47CE-AA4A-79A616085E0F}"/>
    <cellStyle name="Warning Text 16 3 2 2" xfId="23463" xr:uid="{A1F02DDE-8B44-4668-93C5-C7B70636A958}"/>
    <cellStyle name="Warning Text 16 3 3" xfId="23464" xr:uid="{4005B224-D589-441B-9290-177DCCB4D67D}"/>
    <cellStyle name="Warning Text 16 3 3 2" xfId="23465" xr:uid="{70E92319-6566-415D-9149-6754027A3A36}"/>
    <cellStyle name="Warning Text 16 3 4" xfId="23466" xr:uid="{48C83CF8-C439-4C60-9EDC-68F9ADB4F32B}"/>
    <cellStyle name="Warning Text 16 4" xfId="23467" xr:uid="{B9C533F1-2B77-40FF-9B06-9AFA88640EE9}"/>
    <cellStyle name="Warning Text 16 4 2" xfId="23468" xr:uid="{6CAB7542-6117-4E59-9772-C13CE44B7A31}"/>
    <cellStyle name="Warning Text 16 4 2 2" xfId="23469" xr:uid="{457E3E4A-B457-4DA6-A9AA-DF493DB69ABB}"/>
    <cellStyle name="Warning Text 16 4 3" xfId="23470" xr:uid="{1CBA5D44-61C3-4500-84DC-C343E68AA614}"/>
    <cellStyle name="Warning Text 16 4 3 2" xfId="23471" xr:uid="{495030A1-9C98-49F8-A9D3-5DF06EBAC1FE}"/>
    <cellStyle name="Warning Text 16 4 4" xfId="23472" xr:uid="{2C9F505B-9D19-4702-9CB4-A73C03183348}"/>
    <cellStyle name="Warning Text 16 5" xfId="23473" xr:uid="{A483D445-5397-4DD5-B1E6-350C00EC148D}"/>
    <cellStyle name="Warning Text 16 5 2" xfId="23474" xr:uid="{B1FD4A89-AC65-4E32-9BB4-36FD5C4D20D3}"/>
    <cellStyle name="Warning Text 16 5 2 2" xfId="23475" xr:uid="{3AC4D02E-7882-40EA-8AB5-3F99AD6DD633}"/>
    <cellStyle name="Warning Text 16 5 3" xfId="23476" xr:uid="{7BFFA97A-CC18-4979-9A02-A579C20A0B82}"/>
    <cellStyle name="Warning Text 16 5 3 2" xfId="23477" xr:uid="{44E91C46-5BB9-4E9B-9DF5-962107B4D548}"/>
    <cellStyle name="Warning Text 16 5 4" xfId="23478" xr:uid="{7859527E-D73B-4B66-9EC3-3B30D634104C}"/>
    <cellStyle name="Warning Text 16 5 4 2" xfId="23479" xr:uid="{5DFD9150-09D6-4F54-AC87-6973D6211BB8}"/>
    <cellStyle name="Warning Text 16 5 5" xfId="23480" xr:uid="{6C581995-FD65-43A0-9990-A8C43466DBC3}"/>
    <cellStyle name="Warning Text 16 6" xfId="23481" xr:uid="{8BA35415-4ADC-4491-914E-D95F131CDA5E}"/>
    <cellStyle name="Warning Text 16 6 2" xfId="23482" xr:uid="{167168C4-CA99-49B9-87E8-2F77E8751742}"/>
    <cellStyle name="Warning Text 16 6 2 2" xfId="23483" xr:uid="{5291260F-3010-4E37-A828-42482061B514}"/>
    <cellStyle name="Warning Text 16 6 3" xfId="23484" xr:uid="{96655EB0-E3D9-445F-903C-500A68BD30D7}"/>
    <cellStyle name="Warning Text 16 6 3 2" xfId="23485" xr:uid="{9E58313A-AC89-4063-8C6B-B1541C933693}"/>
    <cellStyle name="Warning Text 16 6 4" xfId="23486" xr:uid="{A2D84602-20C7-41A8-B934-E0F2CB981D45}"/>
    <cellStyle name="Warning Text 16 7" xfId="23487" xr:uid="{189A3100-552A-48C1-9470-D3E424806955}"/>
    <cellStyle name="Warning Text 16 7 2" xfId="23488" xr:uid="{4CFD1414-EAB4-4FAC-8C48-872115EC2B53}"/>
    <cellStyle name="Warning Text 16 8" xfId="23489" xr:uid="{CF73FE57-9B9E-4289-B9A2-B5870FDEC685}"/>
    <cellStyle name="Warning Text 16 8 2" xfId="23490" xr:uid="{5A1956E9-1264-48BF-8E00-54C7706BB207}"/>
    <cellStyle name="Warning Text 16 9" xfId="23491" xr:uid="{63A32756-8E85-43E0-838A-1D71CF85BA3F}"/>
    <cellStyle name="Warning Text 16 9 2" xfId="23492" xr:uid="{6AE651DB-A481-4F6F-9250-20140067936F}"/>
    <cellStyle name="Warning Text 17" xfId="6302" xr:uid="{2B2A2789-9337-412D-80A3-9CD11775C1BC}"/>
    <cellStyle name="Warning Text 17 10" xfId="23494" xr:uid="{7D39CB58-5291-4F5E-9701-6C902ECCBE05}"/>
    <cellStyle name="Warning Text 17 11" xfId="23495" xr:uid="{ABCFC725-D511-42D0-A7BF-407B306C14EF}"/>
    <cellStyle name="Warning Text 17 12" xfId="23493" xr:uid="{94AB3E15-6409-4444-956B-A8AFDE3FD377}"/>
    <cellStyle name="Warning Text 17 2" xfId="23496" xr:uid="{C4329BDC-4BFE-4B2B-8B47-B54F6FC125D5}"/>
    <cellStyle name="Warning Text 17 2 2" xfId="23497" xr:uid="{4D1B5B7D-E28E-4294-8187-2F9EA5DF1855}"/>
    <cellStyle name="Warning Text 17 2 2 2" xfId="23498" xr:uid="{831158DA-58B0-4897-8531-217B55F92786}"/>
    <cellStyle name="Warning Text 17 2 3" xfId="23499" xr:uid="{E87FA1AD-110F-4315-902E-C236FA511AAA}"/>
    <cellStyle name="Warning Text 17 2 3 2" xfId="23500" xr:uid="{DDBFF2D2-2B03-4B64-86FB-1F84D1C70EE0}"/>
    <cellStyle name="Warning Text 17 2 4" xfId="23501" xr:uid="{016751FA-C1D1-4DB7-A21F-AB1A8C572884}"/>
    <cellStyle name="Warning Text 17 2 5" xfId="23502" xr:uid="{7C6FA8A2-6D05-48CB-9445-A6A28B6D7079}"/>
    <cellStyle name="Warning Text 17 3" xfId="23503" xr:uid="{CF60FA12-ADA8-4F29-94C5-CB7E01C9D14B}"/>
    <cellStyle name="Warning Text 17 3 2" xfId="23504" xr:uid="{02FDE117-31E1-4796-8F6D-2A87C9902971}"/>
    <cellStyle name="Warning Text 17 3 2 2" xfId="23505" xr:uid="{F258E5EB-0F1A-4A41-A3AB-8F7C89EE2A31}"/>
    <cellStyle name="Warning Text 17 3 3" xfId="23506" xr:uid="{78123875-CE98-4125-B57E-C7D7890111E1}"/>
    <cellStyle name="Warning Text 17 3 3 2" xfId="23507" xr:uid="{0A98E218-5F80-4458-95D3-846ED34480C8}"/>
    <cellStyle name="Warning Text 17 3 4" xfId="23508" xr:uid="{14C0976D-B4E7-4743-88B2-F45FDFDF13B0}"/>
    <cellStyle name="Warning Text 17 4" xfId="23509" xr:uid="{879807C8-1CFC-4206-91C5-468E9A775A73}"/>
    <cellStyle name="Warning Text 17 4 2" xfId="23510" xr:uid="{764C3BE3-FE00-4F5F-A3EB-5B2FEE4EEDB9}"/>
    <cellStyle name="Warning Text 17 4 2 2" xfId="23511" xr:uid="{15BE030B-557A-4E73-96B9-2AE71A41C4D9}"/>
    <cellStyle name="Warning Text 17 4 3" xfId="23512" xr:uid="{452E9983-4267-4129-A23B-53B155188C56}"/>
    <cellStyle name="Warning Text 17 4 3 2" xfId="23513" xr:uid="{F6888EDB-F2DA-4F29-A3AA-252CE3AC341E}"/>
    <cellStyle name="Warning Text 17 4 4" xfId="23514" xr:uid="{A8DB5BEB-23E0-4538-A2ED-D950295A62DF}"/>
    <cellStyle name="Warning Text 17 5" xfId="23515" xr:uid="{6473B5E1-138D-4333-9745-44F4FDBD2F34}"/>
    <cellStyle name="Warning Text 17 5 2" xfId="23516" xr:uid="{D588122A-26F5-4AF8-A9E2-9A17655BA0DE}"/>
    <cellStyle name="Warning Text 17 5 2 2" xfId="23517" xr:uid="{2425EDDD-33D1-470E-BD52-CCC096655C6F}"/>
    <cellStyle name="Warning Text 17 5 3" xfId="23518" xr:uid="{49D504DA-51BA-4414-9D1E-147F689E2D6C}"/>
    <cellStyle name="Warning Text 17 5 3 2" xfId="23519" xr:uid="{3A649BC3-4DD3-4B3C-9F25-79C68DB9726C}"/>
    <cellStyle name="Warning Text 17 5 4" xfId="23520" xr:uid="{9159B5AC-504C-49F2-A7E6-A2D5F24900D9}"/>
    <cellStyle name="Warning Text 17 5 4 2" xfId="23521" xr:uid="{0FB29549-21D1-4783-9D7F-B391A4D6444E}"/>
    <cellStyle name="Warning Text 17 5 5" xfId="23522" xr:uid="{A0B39135-22CE-46B0-A061-495FE72A17E5}"/>
    <cellStyle name="Warning Text 17 6" xfId="23523" xr:uid="{017CC322-C852-496A-8D32-B59248CB2AFD}"/>
    <cellStyle name="Warning Text 17 6 2" xfId="23524" xr:uid="{9B63D340-AAF9-4D1A-B98B-76CD045A2907}"/>
    <cellStyle name="Warning Text 17 6 2 2" xfId="23525" xr:uid="{CD969F6D-7F93-4956-925B-353D8B1D3053}"/>
    <cellStyle name="Warning Text 17 6 3" xfId="23526" xr:uid="{F49F0509-174B-4C99-9365-EF7EABC1E7F9}"/>
    <cellStyle name="Warning Text 17 6 3 2" xfId="23527" xr:uid="{6FB055C0-DDDD-42D3-A585-C902BDA8B9DF}"/>
    <cellStyle name="Warning Text 17 6 4" xfId="23528" xr:uid="{E0477866-2D05-4795-AA86-751AC0234EA8}"/>
    <cellStyle name="Warning Text 17 7" xfId="23529" xr:uid="{4C01B989-9855-40AC-BBEC-5DD18ECA9C78}"/>
    <cellStyle name="Warning Text 17 7 2" xfId="23530" xr:uid="{8EAA34CB-BF67-4A63-B2FE-C009EA9EEFDC}"/>
    <cellStyle name="Warning Text 17 8" xfId="23531" xr:uid="{63575D03-C016-4D29-B6BE-0BB20D10FD4D}"/>
    <cellStyle name="Warning Text 17 8 2" xfId="23532" xr:uid="{19DA5454-7B8F-44DC-8B5F-A3762BF00B30}"/>
    <cellStyle name="Warning Text 17 9" xfId="23533" xr:uid="{C932C48C-D6A4-418E-970C-792D0EE96232}"/>
    <cellStyle name="Warning Text 17 9 2" xfId="23534" xr:uid="{680EC139-2252-4204-9286-9C5B91F58553}"/>
    <cellStyle name="Warning Text 18" xfId="6303" xr:uid="{43E4F657-5DB0-42DB-8C62-1D03C9FDEFA2}"/>
    <cellStyle name="Warning Text 18 10" xfId="23536" xr:uid="{30C12F25-C5B6-4015-AC6B-AD6B7D525E61}"/>
    <cellStyle name="Warning Text 18 11" xfId="23537" xr:uid="{9359FEB4-DA95-4777-8375-1B20BF4DFDB8}"/>
    <cellStyle name="Warning Text 18 12" xfId="23535" xr:uid="{1B71E262-1605-49B0-B8C1-5C90274E684E}"/>
    <cellStyle name="Warning Text 18 2" xfId="23538" xr:uid="{315CB9FE-BE1A-45E1-A71A-3A6F76D10320}"/>
    <cellStyle name="Warning Text 18 2 2" xfId="23539" xr:uid="{892E0790-0D76-4857-AD62-5C8D2C922B7A}"/>
    <cellStyle name="Warning Text 18 2 2 2" xfId="23540" xr:uid="{3AB1D016-8506-4BF4-95D1-5DEB5611AF42}"/>
    <cellStyle name="Warning Text 18 2 3" xfId="23541" xr:uid="{F8EC5C8A-7D67-4018-A630-E91E7C2BDF73}"/>
    <cellStyle name="Warning Text 18 2 3 2" xfId="23542" xr:uid="{A7A49F12-00BC-4695-B44D-45EBFBDBEFFC}"/>
    <cellStyle name="Warning Text 18 2 4" xfId="23543" xr:uid="{08171CF6-F97B-4A24-B6FE-3159213176DA}"/>
    <cellStyle name="Warning Text 18 2 5" xfId="23544" xr:uid="{44814A9F-9515-482F-8257-FDE6AEE5FB5D}"/>
    <cellStyle name="Warning Text 18 3" xfId="23545" xr:uid="{F9057E59-1DB0-4B07-8499-E0DDB074812D}"/>
    <cellStyle name="Warning Text 18 3 2" xfId="23546" xr:uid="{529A623B-C737-411A-A164-9A2E3D44E7C7}"/>
    <cellStyle name="Warning Text 18 3 2 2" xfId="23547" xr:uid="{3D7F0A4B-5520-4C28-BA83-76369004275E}"/>
    <cellStyle name="Warning Text 18 3 3" xfId="23548" xr:uid="{E1B3A6DF-2323-45EE-AA88-D93F405825A5}"/>
    <cellStyle name="Warning Text 18 3 3 2" xfId="23549" xr:uid="{9BB36A1B-B467-4284-BBA4-5256C5922CC4}"/>
    <cellStyle name="Warning Text 18 3 4" xfId="23550" xr:uid="{05A5B6E2-3C83-441A-861C-68D7299DA096}"/>
    <cellStyle name="Warning Text 18 4" xfId="23551" xr:uid="{2DADAE71-E308-4D98-BBFC-288352E68539}"/>
    <cellStyle name="Warning Text 18 4 2" xfId="23552" xr:uid="{99DD4F4C-F386-4C5F-994E-145178135694}"/>
    <cellStyle name="Warning Text 18 4 2 2" xfId="23553" xr:uid="{E00CABAD-3F71-4264-AA75-9B99767BABD9}"/>
    <cellStyle name="Warning Text 18 4 3" xfId="23554" xr:uid="{995F13A1-3BB7-4440-A10A-7010653A70A1}"/>
    <cellStyle name="Warning Text 18 4 3 2" xfId="23555" xr:uid="{D76C5DB8-5BD7-4A00-BEB6-5BCB72D736C5}"/>
    <cellStyle name="Warning Text 18 4 4" xfId="23556" xr:uid="{3D7C8872-F21A-4C4F-B889-A773676654D6}"/>
    <cellStyle name="Warning Text 18 5" xfId="23557" xr:uid="{4FF36886-26D4-418E-A250-A977B4EB7078}"/>
    <cellStyle name="Warning Text 18 5 2" xfId="23558" xr:uid="{BC51702C-1BF1-4D80-898E-9F19FAE4F9BB}"/>
    <cellStyle name="Warning Text 18 5 2 2" xfId="23559" xr:uid="{495543A6-050D-4301-B9EF-BF5F8CE128F8}"/>
    <cellStyle name="Warning Text 18 5 3" xfId="23560" xr:uid="{39204111-0A3D-4EAD-8E0A-6F43D0BD79AC}"/>
    <cellStyle name="Warning Text 18 5 3 2" xfId="23561" xr:uid="{DDB29C2D-BA85-4C91-9D3D-45654356D625}"/>
    <cellStyle name="Warning Text 18 5 4" xfId="23562" xr:uid="{F09B36E3-B77D-4B8F-AB98-FA28E5D0AE10}"/>
    <cellStyle name="Warning Text 18 5 4 2" xfId="23563" xr:uid="{C3FF6859-1B5A-45D5-AFD2-EB70C336318C}"/>
    <cellStyle name="Warning Text 18 5 5" xfId="23564" xr:uid="{224564B0-09D0-46EB-94B8-8E292A8AA6C8}"/>
    <cellStyle name="Warning Text 18 6" xfId="23565" xr:uid="{37FB39F0-40E4-4BC9-9F08-90A2415EC4CA}"/>
    <cellStyle name="Warning Text 18 6 2" xfId="23566" xr:uid="{7E5D9E6F-DCF5-4DE7-919F-F545EE3BCB1F}"/>
    <cellStyle name="Warning Text 18 6 2 2" xfId="23567" xr:uid="{9CC76A78-A39D-4168-830A-251130CACAF9}"/>
    <cellStyle name="Warning Text 18 6 3" xfId="23568" xr:uid="{F84C81F9-41C3-4B5C-8E1D-E9CE43FBEB15}"/>
    <cellStyle name="Warning Text 18 6 3 2" xfId="23569" xr:uid="{5BEA2C42-5290-4E0F-9512-091AFDD3BDA5}"/>
    <cellStyle name="Warning Text 18 6 4" xfId="23570" xr:uid="{451F7639-0E3D-4060-BE61-DB30A997A98B}"/>
    <cellStyle name="Warning Text 18 7" xfId="23571" xr:uid="{F86AB4E9-1E3C-4A9B-94D8-4B3403DEB6E1}"/>
    <cellStyle name="Warning Text 18 7 2" xfId="23572" xr:uid="{B4E67C95-80C9-496D-B39C-AA4EEF8CFD49}"/>
    <cellStyle name="Warning Text 18 8" xfId="23573" xr:uid="{BAA2D5FB-2C6F-4450-B4B6-B774F35333ED}"/>
    <cellStyle name="Warning Text 18 8 2" xfId="23574" xr:uid="{A1C322F5-B9A7-41B6-AF8C-EDCF4939E409}"/>
    <cellStyle name="Warning Text 18 9" xfId="23575" xr:uid="{090B08FE-0E7E-46E6-9C72-8AA41F76776C}"/>
    <cellStyle name="Warning Text 18 9 2" xfId="23576" xr:uid="{5086A8AB-D0B0-4A34-851B-9FD4852D1E27}"/>
    <cellStyle name="Warning Text 19" xfId="6304" xr:uid="{570F7560-FAF2-4D20-B07D-A77BAD5BE45B}"/>
    <cellStyle name="Warning Text 19 10" xfId="23578" xr:uid="{C5012619-51D7-4B20-B24B-2995A4F09850}"/>
    <cellStyle name="Warning Text 19 11" xfId="23579" xr:uid="{75BCF3BF-CB65-4CFE-8FBB-0F00E58E354C}"/>
    <cellStyle name="Warning Text 19 12" xfId="23577" xr:uid="{67080ABD-13AC-419C-827D-A49575880A4E}"/>
    <cellStyle name="Warning Text 19 2" xfId="23580" xr:uid="{72D1B897-40EA-4928-8284-78F061D7A5F9}"/>
    <cellStyle name="Warning Text 19 2 2" xfId="23581" xr:uid="{2F639F24-BFB0-4E9E-A99C-03DA99F3AB8D}"/>
    <cellStyle name="Warning Text 19 2 2 2" xfId="23582" xr:uid="{BF48DFC8-5B14-45C9-AF6E-FEF2C7E9D809}"/>
    <cellStyle name="Warning Text 19 2 3" xfId="23583" xr:uid="{C784A98A-7EC3-4A72-B7D2-2DA8C1A8F719}"/>
    <cellStyle name="Warning Text 19 2 3 2" xfId="23584" xr:uid="{24C9338B-CBD8-42E0-9F32-10E749B797F1}"/>
    <cellStyle name="Warning Text 19 2 4" xfId="23585" xr:uid="{3E4FB67B-4B8A-4702-88CF-1353467A5018}"/>
    <cellStyle name="Warning Text 19 2 5" xfId="23586" xr:uid="{0CCA1603-3636-4860-ABA6-0F81E0613A5E}"/>
    <cellStyle name="Warning Text 19 3" xfId="23587" xr:uid="{D26AA76D-6DF2-48FF-9FEB-CD88AD59C6D3}"/>
    <cellStyle name="Warning Text 19 3 2" xfId="23588" xr:uid="{0CB31152-F40F-4158-881D-B38313507393}"/>
    <cellStyle name="Warning Text 19 3 2 2" xfId="23589" xr:uid="{21BAFE18-F723-42E3-B662-874F974016FF}"/>
    <cellStyle name="Warning Text 19 3 3" xfId="23590" xr:uid="{0BD2615E-7650-419E-8242-9312673CE189}"/>
    <cellStyle name="Warning Text 19 3 3 2" xfId="23591" xr:uid="{B0A71A07-2E43-4721-B08A-B484A175CF2C}"/>
    <cellStyle name="Warning Text 19 3 4" xfId="23592" xr:uid="{179D1EDD-05CB-4901-B5B4-BDB578479C83}"/>
    <cellStyle name="Warning Text 19 4" xfId="23593" xr:uid="{1A89D1E0-B476-40D5-A8AF-F4B8289A3BB0}"/>
    <cellStyle name="Warning Text 19 4 2" xfId="23594" xr:uid="{45D42D90-A015-4BAB-8BD9-95DD9BCA2AAF}"/>
    <cellStyle name="Warning Text 19 4 2 2" xfId="23595" xr:uid="{A57CE95B-BEC6-429D-8895-EFD5F634FB4E}"/>
    <cellStyle name="Warning Text 19 4 3" xfId="23596" xr:uid="{9143EFAA-4A34-4D65-8772-35A66D360C26}"/>
    <cellStyle name="Warning Text 19 4 3 2" xfId="23597" xr:uid="{E170A9B7-D7C2-4F26-A4C5-51579C5CD578}"/>
    <cellStyle name="Warning Text 19 4 4" xfId="23598" xr:uid="{D9AC99B2-5A91-4E63-BF6C-C0DA2724D0A3}"/>
    <cellStyle name="Warning Text 19 5" xfId="23599" xr:uid="{2AF06268-ED34-427F-9A9A-78B6DF2DD1E9}"/>
    <cellStyle name="Warning Text 19 5 2" xfId="23600" xr:uid="{4A4C7AB6-90B6-4AF5-AF60-3CC63E6D7DF0}"/>
    <cellStyle name="Warning Text 19 5 2 2" xfId="23601" xr:uid="{ED5677B3-47A4-4106-81A7-BF92B806DF0F}"/>
    <cellStyle name="Warning Text 19 5 3" xfId="23602" xr:uid="{86B2DDEE-ACE1-4946-80D9-4B644ADCC3D2}"/>
    <cellStyle name="Warning Text 19 5 3 2" xfId="23603" xr:uid="{CBD467BC-E884-4E50-B34A-AF5FC932F918}"/>
    <cellStyle name="Warning Text 19 5 4" xfId="23604" xr:uid="{5C3B57CF-047A-4B54-916C-0A6BAFF3B908}"/>
    <cellStyle name="Warning Text 19 5 4 2" xfId="23605" xr:uid="{9CEB2180-50CB-4B49-8FAB-413B4CC91DF6}"/>
    <cellStyle name="Warning Text 19 5 5" xfId="23606" xr:uid="{AB612713-A636-46A1-83E8-8DB62A29E2A0}"/>
    <cellStyle name="Warning Text 19 6" xfId="23607" xr:uid="{CAD6155C-7757-46B1-94B7-E1305A9B16C6}"/>
    <cellStyle name="Warning Text 19 6 2" xfId="23608" xr:uid="{E8E6CDDA-F2D6-4186-9278-9528B6B84CAB}"/>
    <cellStyle name="Warning Text 19 6 2 2" xfId="23609" xr:uid="{90FC78CB-AFAF-4E35-B956-965E1653F523}"/>
    <cellStyle name="Warning Text 19 6 3" xfId="23610" xr:uid="{8E99D39A-077D-4BC3-9D89-D5E18A5A446B}"/>
    <cellStyle name="Warning Text 19 6 3 2" xfId="23611" xr:uid="{7C32C42B-2A04-44DB-BE6C-E90A87354E99}"/>
    <cellStyle name="Warning Text 19 6 4" xfId="23612" xr:uid="{7ABCF6A0-5B52-40D3-A6CB-1A93DA4D2FAD}"/>
    <cellStyle name="Warning Text 19 7" xfId="23613" xr:uid="{A0A4F739-3ABB-47AE-B9E8-1F5816813533}"/>
    <cellStyle name="Warning Text 19 7 2" xfId="23614" xr:uid="{A3DC2943-98C7-41EC-99EA-79BB69334E40}"/>
    <cellStyle name="Warning Text 19 8" xfId="23615" xr:uid="{842B12CD-F872-443E-898F-722C04E4E13E}"/>
    <cellStyle name="Warning Text 19 8 2" xfId="23616" xr:uid="{44B48AF3-C263-428F-A4B2-A2B70B3BC734}"/>
    <cellStyle name="Warning Text 19 9" xfId="23617" xr:uid="{066ABCE3-E1C4-42B7-A29E-076F00E2A588}"/>
    <cellStyle name="Warning Text 19 9 2" xfId="23618" xr:uid="{503979FF-7501-45C8-87AB-3D2135A146D8}"/>
    <cellStyle name="Warning Text 2" xfId="1658" xr:uid="{00000000-0005-0000-0000-00007E060000}"/>
    <cellStyle name="Warning Text 2 10" xfId="7767" xr:uid="{DF504E79-C2F4-426B-B9CC-6F77E934B170}"/>
    <cellStyle name="Warning Text 2 10 10" xfId="23621" xr:uid="{86E06596-4374-4E74-836B-A5609669D3E4}"/>
    <cellStyle name="Warning Text 2 10 11" xfId="23620" xr:uid="{088281F4-F488-49A2-920B-9F325F812F7E}"/>
    <cellStyle name="Warning Text 2 10 2" xfId="23622" xr:uid="{4619DCBD-1D52-4B30-B3F5-B1A9D237F4CA}"/>
    <cellStyle name="Warning Text 2 10 2 2" xfId="23623" xr:uid="{BD8657FE-B9AB-4772-AD98-86E767F6432F}"/>
    <cellStyle name="Warning Text 2 10 2 2 2" xfId="23624" xr:uid="{40D6F85B-0706-442E-B2BF-280331207921}"/>
    <cellStyle name="Warning Text 2 10 2 3" xfId="23625" xr:uid="{7F3AF71B-5E18-4F14-85FB-A7CD603AD293}"/>
    <cellStyle name="Warning Text 2 10 2 3 2" xfId="23626" xr:uid="{8B2EB412-FC93-44B3-9071-F4899DF347BE}"/>
    <cellStyle name="Warning Text 2 10 2 4" xfId="23627" xr:uid="{0CD9354D-29B2-4EDB-846E-6169E0CB3DDD}"/>
    <cellStyle name="Warning Text 2 10 3" xfId="23628" xr:uid="{7687362B-8348-418C-9B1D-6B8F2BBC331E}"/>
    <cellStyle name="Warning Text 2 10 3 2" xfId="23629" xr:uid="{B369B126-1104-45B9-AFA0-7D68DC19DFC8}"/>
    <cellStyle name="Warning Text 2 10 3 2 2" xfId="23630" xr:uid="{210BE88A-9368-46A4-B9B5-A0219B8D5FAB}"/>
    <cellStyle name="Warning Text 2 10 3 3" xfId="23631" xr:uid="{44AF1E3E-A8D2-44E1-853F-6144F73499B3}"/>
    <cellStyle name="Warning Text 2 10 3 3 2" xfId="23632" xr:uid="{C76E1F42-728B-4511-905B-A42796180B34}"/>
    <cellStyle name="Warning Text 2 10 3 4" xfId="23633" xr:uid="{CAF1BA80-50AC-4438-9D5A-E463C6B5AC40}"/>
    <cellStyle name="Warning Text 2 10 4" xfId="23634" xr:uid="{2E6815AC-5C46-47C8-AF74-C6B5EC727927}"/>
    <cellStyle name="Warning Text 2 10 4 2" xfId="23635" xr:uid="{40BBA57A-A388-45CD-8337-A77AEC576957}"/>
    <cellStyle name="Warning Text 2 10 4 2 2" xfId="23636" xr:uid="{2229B981-7F87-49F0-9CA2-67D063627ABF}"/>
    <cellStyle name="Warning Text 2 10 4 3" xfId="23637" xr:uid="{47C3E2A3-0A08-4DEF-AF4C-19DD677F3C1C}"/>
    <cellStyle name="Warning Text 2 10 4 3 2" xfId="23638" xr:uid="{40DCFD7D-D660-4629-B99B-7E29A5B6251A}"/>
    <cellStyle name="Warning Text 2 10 4 4" xfId="23639" xr:uid="{030A5453-B890-411E-B4A1-6474F16E3262}"/>
    <cellStyle name="Warning Text 2 10 4 4 2" xfId="23640" xr:uid="{3215EA90-67E8-4896-AA51-F3913BF23FA0}"/>
    <cellStyle name="Warning Text 2 10 4 5" xfId="23641" xr:uid="{41B9E72A-5296-442B-B5F4-B32083A0714B}"/>
    <cellStyle name="Warning Text 2 10 5" xfId="23642" xr:uid="{00F95CA4-046F-4517-866B-A1BD5327775B}"/>
    <cellStyle name="Warning Text 2 10 5 2" xfId="23643" xr:uid="{53B1A944-6A5C-46C1-95F7-7488292F57DF}"/>
    <cellStyle name="Warning Text 2 10 5 2 2" xfId="23644" xr:uid="{DE68EEC6-6B6D-443C-A499-F89F4676E705}"/>
    <cellStyle name="Warning Text 2 10 5 3" xfId="23645" xr:uid="{6F27E367-19FA-4E94-B076-F4A24720130B}"/>
    <cellStyle name="Warning Text 2 10 5 3 2" xfId="23646" xr:uid="{3A48E335-D157-416E-9D5E-CDE84609BB9D}"/>
    <cellStyle name="Warning Text 2 10 5 4" xfId="23647" xr:uid="{00F4152C-472B-448D-94F0-E227688F1200}"/>
    <cellStyle name="Warning Text 2 10 6" xfId="23648" xr:uid="{03A056FE-7EBB-4A4E-A08D-FA36FF1DDBED}"/>
    <cellStyle name="Warning Text 2 10 6 2" xfId="23649" xr:uid="{F5AA0893-7F3F-46E4-96F4-803809F25716}"/>
    <cellStyle name="Warning Text 2 10 7" xfId="23650" xr:uid="{CB3BFDDE-8289-4B76-8349-2A6895A58087}"/>
    <cellStyle name="Warning Text 2 10 7 2" xfId="23651" xr:uid="{C4FC04C8-D5F8-4C2F-A927-D10092301E90}"/>
    <cellStyle name="Warning Text 2 10 8" xfId="23652" xr:uid="{D9028583-D71F-45A3-9287-24FD845E1501}"/>
    <cellStyle name="Warning Text 2 10 8 2" xfId="23653" xr:uid="{85850EC2-5EA9-40E0-98FE-895AE2FA519D}"/>
    <cellStyle name="Warning Text 2 10 9" xfId="23654" xr:uid="{12F7F5BB-FA5E-4922-9C31-DBD201ED67E0}"/>
    <cellStyle name="Warning Text 2 11" xfId="23655" xr:uid="{A96DB6C7-4FD3-47BD-AD0B-663FD3D6ACA3}"/>
    <cellStyle name="Warning Text 2 11 2" xfId="23656" xr:uid="{CD6FE4A7-340B-4224-B497-58C2396FFCC6}"/>
    <cellStyle name="Warning Text 2 11 2 2" xfId="23657" xr:uid="{3A0B5ADA-96E2-4F7E-9396-A332E4FFA5F2}"/>
    <cellStyle name="Warning Text 2 11 3" xfId="23658" xr:uid="{62E9E917-1871-4D22-A1A5-25502E478BCB}"/>
    <cellStyle name="Warning Text 2 11 3 2" xfId="23659" xr:uid="{BC71693B-51B2-497C-A199-B53A9B84ABA2}"/>
    <cellStyle name="Warning Text 2 11 4" xfId="23660" xr:uid="{63F16E34-77A2-4786-8407-142DEF88B8B1}"/>
    <cellStyle name="Warning Text 2 11 5" xfId="23661" xr:uid="{21EEFC48-D4BF-4A0F-9D9F-47B86E9F1644}"/>
    <cellStyle name="Warning Text 2 12" xfId="23662" xr:uid="{21BF4C4F-067F-4C7B-AC61-35B7F4EF92AE}"/>
    <cellStyle name="Warning Text 2 12 2" xfId="23663" xr:uid="{4D378F68-2A49-405F-8FEC-2ECEC86EA917}"/>
    <cellStyle name="Warning Text 2 12 2 2" xfId="23664" xr:uid="{0E04E07A-A876-4DFC-9C6A-4040AD3B69B3}"/>
    <cellStyle name="Warning Text 2 12 3" xfId="23665" xr:uid="{22F2F7EB-6C96-43BE-86C1-CDFE7FE92C7E}"/>
    <cellStyle name="Warning Text 2 12 3 2" xfId="23666" xr:uid="{E4CF3CE3-317F-431D-B2E0-637B54F8192F}"/>
    <cellStyle name="Warning Text 2 12 4" xfId="23667" xr:uid="{F81CC038-AED8-46FB-8BE4-904A46840CB7}"/>
    <cellStyle name="Warning Text 2 13" xfId="23668" xr:uid="{2B1A8B3A-35BA-4487-8DC3-CAFE181F3D01}"/>
    <cellStyle name="Warning Text 2 13 2" xfId="23669" xr:uid="{24BE0121-AC14-43B9-AD80-772D298D0E1B}"/>
    <cellStyle name="Warning Text 2 13 2 2" xfId="23670" xr:uid="{34380C40-92C0-4939-8B3C-1C4874F4BF9A}"/>
    <cellStyle name="Warning Text 2 13 3" xfId="23671" xr:uid="{D3441047-C07D-4673-A0A0-83017C2C26D5}"/>
    <cellStyle name="Warning Text 2 13 3 2" xfId="23672" xr:uid="{39C587FB-79B8-4588-8E12-25499C8347BE}"/>
    <cellStyle name="Warning Text 2 13 4" xfId="23673" xr:uid="{0E0AD8A0-70BB-4D82-BA43-77A3379A007F}"/>
    <cellStyle name="Warning Text 2 14" xfId="23674" xr:uid="{EE369104-946E-4167-91AE-A87896245D3B}"/>
    <cellStyle name="Warning Text 2 14 2" xfId="23675" xr:uid="{5F4DED2D-9DB1-42EF-874E-0E19D2CF0318}"/>
    <cellStyle name="Warning Text 2 14 2 2" xfId="23676" xr:uid="{ECBBB5B5-AAD8-48D8-8AE3-7EC04ED362AB}"/>
    <cellStyle name="Warning Text 2 14 3" xfId="23677" xr:uid="{365E1C8F-8C03-44E5-85AC-9C1DFC20241B}"/>
    <cellStyle name="Warning Text 2 14 3 2" xfId="23678" xr:uid="{9B180700-09F0-42B9-A881-31A5EA016DD3}"/>
    <cellStyle name="Warning Text 2 14 4" xfId="23679" xr:uid="{872BE969-FEA3-440D-895B-9A590549D3C8}"/>
    <cellStyle name="Warning Text 2 14 4 2" xfId="23680" xr:uid="{3635BFB4-16AF-4859-9B63-5A3A00AD43EB}"/>
    <cellStyle name="Warning Text 2 14 5" xfId="23681" xr:uid="{F513C545-EE47-4365-BD74-D3E77D059741}"/>
    <cellStyle name="Warning Text 2 15" xfId="23682" xr:uid="{46191477-E758-45CC-AB0E-52BFFFDB7AC5}"/>
    <cellStyle name="Warning Text 2 15 2" xfId="23683" xr:uid="{DAFFFB51-6E56-4A48-8B82-FF34324F1E8E}"/>
    <cellStyle name="Warning Text 2 15 2 2" xfId="23684" xr:uid="{0B8636B8-42CD-4CEC-9EF9-8AD594977085}"/>
    <cellStyle name="Warning Text 2 15 3" xfId="23685" xr:uid="{9AE31CD1-57B8-4430-AFC0-931A3A37C18A}"/>
    <cellStyle name="Warning Text 2 15 3 2" xfId="23686" xr:uid="{59AD4063-BDCC-4A36-88FD-C03D6CE6EAAE}"/>
    <cellStyle name="Warning Text 2 15 4" xfId="23687" xr:uid="{D9ACFD9B-6EA1-4C72-98C3-08D6F133ED4E}"/>
    <cellStyle name="Warning Text 2 16" xfId="23688" xr:uid="{79F808E8-1F6C-49FF-ADB5-D4338D32D7AB}"/>
    <cellStyle name="Warning Text 2 16 2" xfId="23689" xr:uid="{561BDDF2-AB4F-4B26-BD3E-A6821A9EED96}"/>
    <cellStyle name="Warning Text 2 17" xfId="23690" xr:uid="{D23C5BB6-D5A1-4110-865A-83076E3669A3}"/>
    <cellStyle name="Warning Text 2 17 2" xfId="23691" xr:uid="{A0042D23-2656-491D-AC37-A5F586878E98}"/>
    <cellStyle name="Warning Text 2 18" xfId="23692" xr:uid="{2E87EB61-2247-49AF-9982-9CE29FE007EE}"/>
    <cellStyle name="Warning Text 2 18 2" xfId="23693" xr:uid="{6E1B9A74-6661-479E-95C0-81D4CD65A67B}"/>
    <cellStyle name="Warning Text 2 19" xfId="23694" xr:uid="{E539A25E-AB6E-44E9-9564-E83FEDEAD0E7}"/>
    <cellStyle name="Warning Text 2 2" xfId="7768" xr:uid="{D6FDC459-4418-4607-ADFE-154467ECF2C3}"/>
    <cellStyle name="Warning Text 2 2 10" xfId="23696" xr:uid="{27971794-6DCE-4B53-BAEF-283135F16CE8}"/>
    <cellStyle name="Warning Text 2 2 11" xfId="23695" xr:uid="{6FD9EDCC-74BF-4986-9376-8CAA486A078C}"/>
    <cellStyle name="Warning Text 2 2 2" xfId="23697" xr:uid="{C14664A8-2738-460A-8E65-3D7D08E97C3F}"/>
    <cellStyle name="Warning Text 2 2 2 2" xfId="23698" xr:uid="{0415A164-A43E-4EE0-B5DA-72C3C7C8F1B9}"/>
    <cellStyle name="Warning Text 2 2 2 2 2" xfId="23699" xr:uid="{73706838-069B-48A9-A7C4-3DF84D201785}"/>
    <cellStyle name="Warning Text 2 2 2 3" xfId="23700" xr:uid="{C2E08D83-9C1A-458A-9540-E3E2DFF2923F}"/>
    <cellStyle name="Warning Text 2 2 2 3 2" xfId="23701" xr:uid="{28FD23A9-DBBA-4745-AA77-D4CC59D06140}"/>
    <cellStyle name="Warning Text 2 2 2 4" xfId="23702" xr:uid="{555AA452-D85A-410A-A1C2-45DC03E2875C}"/>
    <cellStyle name="Warning Text 2 2 3" xfId="23703" xr:uid="{799A0236-C4C1-4418-B1D2-5934083DE560}"/>
    <cellStyle name="Warning Text 2 2 3 2" xfId="23704" xr:uid="{C03C42A4-1776-453B-8C87-E7DE183729FE}"/>
    <cellStyle name="Warning Text 2 2 3 2 2" xfId="23705" xr:uid="{8F142361-0CDA-4669-9A30-345D632DA9DD}"/>
    <cellStyle name="Warning Text 2 2 3 3" xfId="23706" xr:uid="{641B2F5A-96B1-4A14-9259-C834E8736EA7}"/>
    <cellStyle name="Warning Text 2 2 3 3 2" xfId="23707" xr:uid="{C30CA7CE-3F7E-4665-86CF-9726A0257349}"/>
    <cellStyle name="Warning Text 2 2 3 4" xfId="23708" xr:uid="{09ECDAB2-4AD2-47DE-A83C-762E2956F465}"/>
    <cellStyle name="Warning Text 2 2 4" xfId="23709" xr:uid="{7651FB7A-F832-4DA9-96A8-2047FA68F69D}"/>
    <cellStyle name="Warning Text 2 2 4 2" xfId="23710" xr:uid="{D9A79B6E-FD11-492A-A255-47AF89324C36}"/>
    <cellStyle name="Warning Text 2 2 4 2 2" xfId="23711" xr:uid="{7E93654C-3FAF-4A3C-88B0-0C44A5B05992}"/>
    <cellStyle name="Warning Text 2 2 4 3" xfId="23712" xr:uid="{6F6DF359-2E31-4AFD-A942-33312CA2F19B}"/>
    <cellStyle name="Warning Text 2 2 4 3 2" xfId="23713" xr:uid="{7BFBBE54-90F3-4090-AE51-67CCDFE80811}"/>
    <cellStyle name="Warning Text 2 2 4 4" xfId="23714" xr:uid="{A6542974-144A-4368-9996-BDA95FF8B419}"/>
    <cellStyle name="Warning Text 2 2 4 4 2" xfId="23715" xr:uid="{D428A557-DEB2-4B1C-888E-A9123841E3B0}"/>
    <cellStyle name="Warning Text 2 2 4 5" xfId="23716" xr:uid="{90DA4203-45E2-4BEF-9A5B-6974CCCAA444}"/>
    <cellStyle name="Warning Text 2 2 5" xfId="23717" xr:uid="{1CD99679-9478-4941-A2E5-20B36591CC6B}"/>
    <cellStyle name="Warning Text 2 2 5 2" xfId="23718" xr:uid="{F0EA9718-828C-4224-8FDC-0B659C265EF7}"/>
    <cellStyle name="Warning Text 2 2 5 2 2" xfId="23719" xr:uid="{A9E93FB7-E134-4DF4-A62E-674EB6A20F78}"/>
    <cellStyle name="Warning Text 2 2 5 3" xfId="23720" xr:uid="{FE54B7DF-B8AD-4B6B-8A0B-E8EA223CD753}"/>
    <cellStyle name="Warning Text 2 2 5 3 2" xfId="23721" xr:uid="{D47F1512-6F5B-4191-BDE5-E1979DE099AF}"/>
    <cellStyle name="Warning Text 2 2 5 4" xfId="23722" xr:uid="{6024AEE5-E0F0-48DA-80C0-B8A8DCFB0FED}"/>
    <cellStyle name="Warning Text 2 2 6" xfId="23723" xr:uid="{85F8E3A2-6E3B-4ADF-8573-F651B77091EC}"/>
    <cellStyle name="Warning Text 2 2 6 2" xfId="23724" xr:uid="{0033E917-7174-445A-ABEE-0C24777250E2}"/>
    <cellStyle name="Warning Text 2 2 7" xfId="23725" xr:uid="{D3A69B1F-236A-4F1E-BD38-CD570A8B7FE5}"/>
    <cellStyle name="Warning Text 2 2 7 2" xfId="23726" xr:uid="{548BA4F2-994E-4D0E-AACB-A9E083E73CB9}"/>
    <cellStyle name="Warning Text 2 2 8" xfId="23727" xr:uid="{98535BB2-2FF8-4354-89B8-3F510DF185E4}"/>
    <cellStyle name="Warning Text 2 2 8 2" xfId="23728" xr:uid="{0FC45756-87DF-41A5-AED1-C3F3D9C5FD6E}"/>
    <cellStyle name="Warning Text 2 2 9" xfId="23729" xr:uid="{0EE1BDF0-876E-496B-82D0-401AF2FB2B7F}"/>
    <cellStyle name="Warning Text 2 20" xfId="23730" xr:uid="{7456D4E1-3C30-4161-B0EC-C3B95EF8D2A3}"/>
    <cellStyle name="Warning Text 2 21" xfId="23619" xr:uid="{E73389B2-EE7B-4ED1-9274-39AD2B2A44B3}"/>
    <cellStyle name="Warning Text 2 3" xfId="7769" xr:uid="{8AB5B7B0-DBFD-4342-90B1-8687F3A62972}"/>
    <cellStyle name="Warning Text 2 3 10" xfId="23732" xr:uid="{9C89A556-E340-40B3-870A-A22D0A4CC89D}"/>
    <cellStyle name="Warning Text 2 3 11" xfId="23731" xr:uid="{B9E77294-66AA-4C22-B008-0BF6F13DE065}"/>
    <cellStyle name="Warning Text 2 3 2" xfId="23733" xr:uid="{6694C17F-FCBB-4BB3-A07D-234C1446FD81}"/>
    <cellStyle name="Warning Text 2 3 2 2" xfId="23734" xr:uid="{2F597172-CBAD-4DE4-9614-61B1F0258BF3}"/>
    <cellStyle name="Warning Text 2 3 2 2 2" xfId="23735" xr:uid="{6019E1FD-493E-46E0-B364-DB004616FD18}"/>
    <cellStyle name="Warning Text 2 3 2 3" xfId="23736" xr:uid="{945531C7-A303-4DD9-95A9-AB7F35456189}"/>
    <cellStyle name="Warning Text 2 3 2 3 2" xfId="23737" xr:uid="{13289D69-8F3E-4B05-9976-542AC1E8324F}"/>
    <cellStyle name="Warning Text 2 3 2 4" xfId="23738" xr:uid="{E5F52CEB-6F80-4E7D-AD3C-C1AE8DD6AFA7}"/>
    <cellStyle name="Warning Text 2 3 3" xfId="23739" xr:uid="{4A8EEA21-F406-4097-8283-32E1C75E574C}"/>
    <cellStyle name="Warning Text 2 3 3 2" xfId="23740" xr:uid="{DBCA05E3-FB3B-47C9-82CA-35D051926726}"/>
    <cellStyle name="Warning Text 2 3 3 2 2" xfId="23741" xr:uid="{0A27FE4E-42D0-490E-890B-4F7C450FADF2}"/>
    <cellStyle name="Warning Text 2 3 3 3" xfId="23742" xr:uid="{FD357198-485E-42B6-ADB8-5BD5A244C75E}"/>
    <cellStyle name="Warning Text 2 3 3 3 2" xfId="23743" xr:uid="{BB3F0EB1-B601-4BEC-B7CA-195EBD38D00B}"/>
    <cellStyle name="Warning Text 2 3 3 4" xfId="23744" xr:uid="{3C525750-F410-49E1-B36E-034ED4DADEAA}"/>
    <cellStyle name="Warning Text 2 3 4" xfId="23745" xr:uid="{649E489D-B162-43C8-8038-2398F6984BFA}"/>
    <cellStyle name="Warning Text 2 3 4 2" xfId="23746" xr:uid="{C373ABBB-52C9-4ACB-96D3-AB266EE30180}"/>
    <cellStyle name="Warning Text 2 3 4 2 2" xfId="23747" xr:uid="{B8B703FF-2DCA-42B7-BE44-54F37969C949}"/>
    <cellStyle name="Warning Text 2 3 4 3" xfId="23748" xr:uid="{DFF050A0-48B9-411E-93F0-13208E389764}"/>
    <cellStyle name="Warning Text 2 3 4 3 2" xfId="23749" xr:uid="{200B5A15-1BFF-468F-A3AD-83F4CE44E2A2}"/>
    <cellStyle name="Warning Text 2 3 4 4" xfId="23750" xr:uid="{3505464C-ED5A-406A-BD3E-560DFF3CE71F}"/>
    <cellStyle name="Warning Text 2 3 4 4 2" xfId="23751" xr:uid="{2E8949B9-DC2F-4D17-B039-C4878A3674BE}"/>
    <cellStyle name="Warning Text 2 3 4 5" xfId="23752" xr:uid="{1448A0D6-F73F-4D1C-A676-A23011F3CA67}"/>
    <cellStyle name="Warning Text 2 3 5" xfId="23753" xr:uid="{208FE041-7970-41FD-9591-E604524FB350}"/>
    <cellStyle name="Warning Text 2 3 5 2" xfId="23754" xr:uid="{7E06E219-5226-4A66-AA63-8470941A0093}"/>
    <cellStyle name="Warning Text 2 3 5 2 2" xfId="23755" xr:uid="{9547D4DC-7F82-440B-BCB8-7EC6A8FAF896}"/>
    <cellStyle name="Warning Text 2 3 5 3" xfId="23756" xr:uid="{847CFFD9-67EE-4A13-AABE-81C57A7E5641}"/>
    <cellStyle name="Warning Text 2 3 5 3 2" xfId="23757" xr:uid="{AD133034-52FD-4729-9758-EED1142FA350}"/>
    <cellStyle name="Warning Text 2 3 5 4" xfId="23758" xr:uid="{985B0E11-91BB-49D9-B7A1-BB4AA41240B7}"/>
    <cellStyle name="Warning Text 2 3 6" xfId="23759" xr:uid="{D0FED921-1F3B-4EF1-85FE-B4FCCF856EFF}"/>
    <cellStyle name="Warning Text 2 3 6 2" xfId="23760" xr:uid="{06494CB4-E42D-40B2-8B50-1D6597C8E959}"/>
    <cellStyle name="Warning Text 2 3 7" xfId="23761" xr:uid="{BC4EC71A-6DB2-4E0F-80DB-02407BB45B41}"/>
    <cellStyle name="Warning Text 2 3 7 2" xfId="23762" xr:uid="{D66D1D11-B4F0-4592-83F3-4B8DC15CE888}"/>
    <cellStyle name="Warning Text 2 3 8" xfId="23763" xr:uid="{2D0440E9-649E-4073-8ADD-6058DD6DA704}"/>
    <cellStyle name="Warning Text 2 3 8 2" xfId="23764" xr:uid="{EED72614-B304-4C9B-A7A9-CB916FEC8905}"/>
    <cellStyle name="Warning Text 2 3 9" xfId="23765" xr:uid="{11F0C811-923F-41C3-9013-83DFDDA0870B}"/>
    <cellStyle name="Warning Text 2 4" xfId="7770" xr:uid="{7EC334FD-5F2A-40FE-83DE-DB4CB46CE810}"/>
    <cellStyle name="Warning Text 2 4 10" xfId="23767" xr:uid="{C7ABF4F6-9DF9-433F-BD37-BEA924C3C4A3}"/>
    <cellStyle name="Warning Text 2 4 11" xfId="23766" xr:uid="{65400B50-51B3-4884-9199-D3D985A07A40}"/>
    <cellStyle name="Warning Text 2 4 2" xfId="23768" xr:uid="{8BF0296C-22F6-4CC0-B8C0-844D9CF2DEC6}"/>
    <cellStyle name="Warning Text 2 4 2 2" xfId="23769" xr:uid="{C8F5306C-E781-4B69-B4FF-1F40039517CE}"/>
    <cellStyle name="Warning Text 2 4 2 2 2" xfId="23770" xr:uid="{333A606A-3131-4D43-A81C-B4CD4A182694}"/>
    <cellStyle name="Warning Text 2 4 2 3" xfId="23771" xr:uid="{945BD6DF-DC43-470F-AC48-9635887BD19D}"/>
    <cellStyle name="Warning Text 2 4 2 3 2" xfId="23772" xr:uid="{33564C11-7CAE-4F0E-96F6-D8A7E6748277}"/>
    <cellStyle name="Warning Text 2 4 2 4" xfId="23773" xr:uid="{C8B2DA5B-5C1E-4DF8-938D-B871DD426E53}"/>
    <cellStyle name="Warning Text 2 4 3" xfId="23774" xr:uid="{87075075-A891-4FBB-802B-B626CAA2AFCF}"/>
    <cellStyle name="Warning Text 2 4 3 2" xfId="23775" xr:uid="{A632002E-5203-4BEB-9321-468F929D9CAD}"/>
    <cellStyle name="Warning Text 2 4 3 2 2" xfId="23776" xr:uid="{D3DC0F7C-5FB4-46A6-80AF-CA0DDDD60FF5}"/>
    <cellStyle name="Warning Text 2 4 3 3" xfId="23777" xr:uid="{71DE280D-F753-497F-A565-BF7636CEEEDE}"/>
    <cellStyle name="Warning Text 2 4 3 3 2" xfId="23778" xr:uid="{AD00A6AF-34FC-4162-ACDA-6B987CD2ADAF}"/>
    <cellStyle name="Warning Text 2 4 3 4" xfId="23779" xr:uid="{CA45BD46-B931-492C-BE35-6DFBB23F00EC}"/>
    <cellStyle name="Warning Text 2 4 4" xfId="23780" xr:uid="{4952FC26-860D-40FE-9FE8-2543433461A8}"/>
    <cellStyle name="Warning Text 2 4 4 2" xfId="23781" xr:uid="{038E6BB7-65AE-48C2-B1DA-234C4CAC2597}"/>
    <cellStyle name="Warning Text 2 4 4 2 2" xfId="23782" xr:uid="{EBACDDA7-3E5B-4125-99FC-07CDE509705B}"/>
    <cellStyle name="Warning Text 2 4 4 3" xfId="23783" xr:uid="{EDCBBA2B-7D41-4870-A11B-D0B53B77F6F9}"/>
    <cellStyle name="Warning Text 2 4 4 3 2" xfId="23784" xr:uid="{2E9AB57F-684E-454B-850E-613AB7D7417E}"/>
    <cellStyle name="Warning Text 2 4 4 4" xfId="23785" xr:uid="{A250D7F8-625E-4BCF-9EA9-E15403B90D5D}"/>
    <cellStyle name="Warning Text 2 4 4 4 2" xfId="23786" xr:uid="{F8C11FE2-3E2C-4C38-9DA4-3C6484DC879C}"/>
    <cellStyle name="Warning Text 2 4 4 5" xfId="23787" xr:uid="{CE7AEF5F-BB8E-47BB-B79F-34D1C317DA17}"/>
    <cellStyle name="Warning Text 2 4 5" xfId="23788" xr:uid="{B2F23DE9-E8EB-455E-BC56-6BDA299090DF}"/>
    <cellStyle name="Warning Text 2 4 5 2" xfId="23789" xr:uid="{4AD05343-9CAC-460B-83C1-C67E26AF4415}"/>
    <cellStyle name="Warning Text 2 4 5 2 2" xfId="23790" xr:uid="{713AA435-927D-4774-B53E-F2D3AF69C5AB}"/>
    <cellStyle name="Warning Text 2 4 5 3" xfId="23791" xr:uid="{1FB3E457-9F13-42F4-87B1-01C773E88FAC}"/>
    <cellStyle name="Warning Text 2 4 5 3 2" xfId="23792" xr:uid="{E853FD6A-4E62-408C-AFF9-706C254EB2F3}"/>
    <cellStyle name="Warning Text 2 4 5 4" xfId="23793" xr:uid="{91F5B895-BA67-4672-8A4C-A5FE93F29A52}"/>
    <cellStyle name="Warning Text 2 4 6" xfId="23794" xr:uid="{E1792F46-F973-4B57-B40B-3D60C8CAAC60}"/>
    <cellStyle name="Warning Text 2 4 6 2" xfId="23795" xr:uid="{E4D40FD6-B42F-4C61-8E60-81D1C7E0EB9E}"/>
    <cellStyle name="Warning Text 2 4 7" xfId="23796" xr:uid="{8C1DDFF1-71A7-4230-BCE3-9FC88EBA7FDD}"/>
    <cellStyle name="Warning Text 2 4 7 2" xfId="23797" xr:uid="{6A1ABA96-69AA-4202-A567-E11F36442EE7}"/>
    <cellStyle name="Warning Text 2 4 8" xfId="23798" xr:uid="{D69C801F-2FD3-4C8E-90D0-14D09105CBBF}"/>
    <cellStyle name="Warning Text 2 4 8 2" xfId="23799" xr:uid="{5061FE80-1651-424B-86C4-5E8167667F3B}"/>
    <cellStyle name="Warning Text 2 4 9" xfId="23800" xr:uid="{2AFAF982-CCA6-4602-B46F-917F58D67969}"/>
    <cellStyle name="Warning Text 2 5" xfId="7771" xr:uid="{4FCC90E9-E59E-4397-8508-8EF28F06EFCD}"/>
    <cellStyle name="Warning Text 2 5 10" xfId="23802" xr:uid="{A300B59D-C3E7-4CA4-B618-4D657F665EA6}"/>
    <cellStyle name="Warning Text 2 5 11" xfId="23801" xr:uid="{EC348F2E-E1F1-497C-8DEB-B1E4FB9C22A4}"/>
    <cellStyle name="Warning Text 2 5 2" xfId="23803" xr:uid="{8DACF1F3-3DDC-44C6-849D-8B9F6A4E3647}"/>
    <cellStyle name="Warning Text 2 5 2 2" xfId="23804" xr:uid="{CC0FD169-2584-4C29-AD72-820B7E0AAD44}"/>
    <cellStyle name="Warning Text 2 5 2 2 2" xfId="23805" xr:uid="{13D39ABE-5C1E-4A8B-9CB4-915BD611EB47}"/>
    <cellStyle name="Warning Text 2 5 2 3" xfId="23806" xr:uid="{0799BC6A-B75B-42F6-97D2-157D06B10BBC}"/>
    <cellStyle name="Warning Text 2 5 2 3 2" xfId="23807" xr:uid="{CC82016D-7A71-4FCB-95D9-CDFEE30C10C4}"/>
    <cellStyle name="Warning Text 2 5 2 4" xfId="23808" xr:uid="{1C731A17-7B50-4685-9E45-68BD8DA49150}"/>
    <cellStyle name="Warning Text 2 5 3" xfId="23809" xr:uid="{526A8F7C-A62D-48FB-AD59-B9811C279A8A}"/>
    <cellStyle name="Warning Text 2 5 3 2" xfId="23810" xr:uid="{FF6BA187-7A36-4E2C-9A35-F2B432C8D860}"/>
    <cellStyle name="Warning Text 2 5 3 2 2" xfId="23811" xr:uid="{7BC4377D-8FEE-493D-9A45-72FEE8D23DC8}"/>
    <cellStyle name="Warning Text 2 5 3 3" xfId="23812" xr:uid="{C5D59869-DDFB-4605-88F5-1036B2D51FA9}"/>
    <cellStyle name="Warning Text 2 5 3 3 2" xfId="23813" xr:uid="{1FFD58CD-5D03-4225-8DCD-BC675AB05AE3}"/>
    <cellStyle name="Warning Text 2 5 3 4" xfId="23814" xr:uid="{A8D562F2-1FEC-4CD9-8A4B-554875C13689}"/>
    <cellStyle name="Warning Text 2 5 4" xfId="23815" xr:uid="{B174590D-1A02-4709-BF8B-8749AB57FFBA}"/>
    <cellStyle name="Warning Text 2 5 4 2" xfId="23816" xr:uid="{BC223891-054C-4840-AF37-A6A6EF207B83}"/>
    <cellStyle name="Warning Text 2 5 4 2 2" xfId="23817" xr:uid="{552C40BD-2E68-4293-9FF4-E0A704852067}"/>
    <cellStyle name="Warning Text 2 5 4 3" xfId="23818" xr:uid="{7BC0F62B-1709-483A-A768-7E3E4EB8CC72}"/>
    <cellStyle name="Warning Text 2 5 4 3 2" xfId="23819" xr:uid="{F442EF9F-7EB7-48E5-B71B-4C4448474EAD}"/>
    <cellStyle name="Warning Text 2 5 4 4" xfId="23820" xr:uid="{EDDDAA13-4254-40FE-9AD9-97468278D5BC}"/>
    <cellStyle name="Warning Text 2 5 4 4 2" xfId="23821" xr:uid="{3840B3C7-696B-4223-9A56-CFE70EF52AC7}"/>
    <cellStyle name="Warning Text 2 5 4 5" xfId="23822" xr:uid="{C2C927BE-61CE-4125-AAF5-DFA88B2C29B7}"/>
    <cellStyle name="Warning Text 2 5 5" xfId="23823" xr:uid="{86060D32-49C3-4EED-8128-4C38C56C8790}"/>
    <cellStyle name="Warning Text 2 5 5 2" xfId="23824" xr:uid="{F4FF2B36-4686-45E2-9585-3B97991A2E1D}"/>
    <cellStyle name="Warning Text 2 5 5 2 2" xfId="23825" xr:uid="{72EFA798-7847-48CE-9BBE-21156816100E}"/>
    <cellStyle name="Warning Text 2 5 5 3" xfId="23826" xr:uid="{58699183-4104-4E08-B6AC-5710B1C6F0E1}"/>
    <cellStyle name="Warning Text 2 5 5 3 2" xfId="23827" xr:uid="{1DC68899-80E8-4767-82C9-5FF683E03168}"/>
    <cellStyle name="Warning Text 2 5 5 4" xfId="23828" xr:uid="{E8C03B50-F9F4-4B8D-AC52-5B9AA66BB55D}"/>
    <cellStyle name="Warning Text 2 5 6" xfId="23829" xr:uid="{D9633210-3982-4F26-965F-B0651DAD082D}"/>
    <cellStyle name="Warning Text 2 5 6 2" xfId="23830" xr:uid="{A14FDCF7-6FBF-4299-93A9-C5374B685643}"/>
    <cellStyle name="Warning Text 2 5 7" xfId="23831" xr:uid="{1D2F81B4-0458-4F82-92D1-F0303E664802}"/>
    <cellStyle name="Warning Text 2 5 7 2" xfId="23832" xr:uid="{1822B113-B369-460C-AB8A-A6B2C4B56774}"/>
    <cellStyle name="Warning Text 2 5 8" xfId="23833" xr:uid="{D37D1F17-1970-4ED5-ADCE-DD73427EFD43}"/>
    <cellStyle name="Warning Text 2 5 8 2" xfId="23834" xr:uid="{7BC8242F-A546-49A5-945A-FB1D24158569}"/>
    <cellStyle name="Warning Text 2 5 9" xfId="23835" xr:uid="{AAE53897-28F7-47D4-9A06-C15D634FADC4}"/>
    <cellStyle name="Warning Text 2 6" xfId="7772" xr:uid="{42F00D25-07A2-4B89-8488-A196FEB9178A}"/>
    <cellStyle name="Warning Text 2 6 10" xfId="23837" xr:uid="{04382FFF-439A-4E59-8484-9A7DE2163CD3}"/>
    <cellStyle name="Warning Text 2 6 11" xfId="23836" xr:uid="{EF5803DA-642F-4233-947E-71DE50AF0954}"/>
    <cellStyle name="Warning Text 2 6 2" xfId="23838" xr:uid="{3C3F8428-0D74-45BB-9A71-2BA55EB59394}"/>
    <cellStyle name="Warning Text 2 6 2 2" xfId="23839" xr:uid="{E70EF602-BEAB-458B-8153-881A5AC5098C}"/>
    <cellStyle name="Warning Text 2 6 2 2 2" xfId="23840" xr:uid="{A7240239-7F5E-4FBA-96B3-BEA9EFEC734C}"/>
    <cellStyle name="Warning Text 2 6 2 3" xfId="23841" xr:uid="{F2BBA34E-73DD-4211-90F6-A319E66869A0}"/>
    <cellStyle name="Warning Text 2 6 2 3 2" xfId="23842" xr:uid="{945BA433-8158-4F50-8DA9-11D3EBD5B70F}"/>
    <cellStyle name="Warning Text 2 6 2 4" xfId="23843" xr:uid="{AA3E4EF7-F865-484B-B820-D53D0A7A8A83}"/>
    <cellStyle name="Warning Text 2 6 3" xfId="23844" xr:uid="{91693A5B-42E6-49E8-87C6-27FBFD4FCA32}"/>
    <cellStyle name="Warning Text 2 6 3 2" xfId="23845" xr:uid="{C243A13D-88FD-496C-AAED-06EE3735074E}"/>
    <cellStyle name="Warning Text 2 6 3 2 2" xfId="23846" xr:uid="{B68A0DA1-5A3D-41CA-9B7C-6773CCE97CCF}"/>
    <cellStyle name="Warning Text 2 6 3 3" xfId="23847" xr:uid="{D33A61BE-4F15-4275-A612-2E487AD44AA3}"/>
    <cellStyle name="Warning Text 2 6 3 3 2" xfId="23848" xr:uid="{8C8B055A-3BFB-49A7-8CA7-6F074D3C3E56}"/>
    <cellStyle name="Warning Text 2 6 3 4" xfId="23849" xr:uid="{4851EADA-052A-4F7C-9A88-90895B94EE46}"/>
    <cellStyle name="Warning Text 2 6 4" xfId="23850" xr:uid="{BC3E1A5A-5A2A-4831-8EE5-50217022818B}"/>
    <cellStyle name="Warning Text 2 6 4 2" xfId="23851" xr:uid="{883F025E-D5C0-47F6-B5EC-0648FF94D36D}"/>
    <cellStyle name="Warning Text 2 6 4 2 2" xfId="23852" xr:uid="{5A0826B3-3270-467C-9E7B-DDF53D801483}"/>
    <cellStyle name="Warning Text 2 6 4 3" xfId="23853" xr:uid="{80233444-82D3-4156-9ED1-D11CC34EEBDB}"/>
    <cellStyle name="Warning Text 2 6 4 3 2" xfId="23854" xr:uid="{4F335F7A-1405-4C15-9A2C-F27E5C437BDC}"/>
    <cellStyle name="Warning Text 2 6 4 4" xfId="23855" xr:uid="{DFB3C42B-2D03-4AF9-A504-C0E79AEAA9F6}"/>
    <cellStyle name="Warning Text 2 6 4 4 2" xfId="23856" xr:uid="{09EACB14-4DAE-4F93-9BD7-E4263CB58562}"/>
    <cellStyle name="Warning Text 2 6 4 5" xfId="23857" xr:uid="{627DA2CA-0B71-47F8-9173-577A6BFAFAAC}"/>
    <cellStyle name="Warning Text 2 6 5" xfId="23858" xr:uid="{BBE7BF11-08B6-4CD3-A1DF-91A888F136BF}"/>
    <cellStyle name="Warning Text 2 6 5 2" xfId="23859" xr:uid="{2C159A8F-D32A-4602-A638-3D8968A277E1}"/>
    <cellStyle name="Warning Text 2 6 5 2 2" xfId="23860" xr:uid="{0160A910-E242-46FF-A116-E851F13FD4EC}"/>
    <cellStyle name="Warning Text 2 6 5 3" xfId="23861" xr:uid="{33517A64-716B-4F0E-8DD1-ED21E218275B}"/>
    <cellStyle name="Warning Text 2 6 5 3 2" xfId="23862" xr:uid="{CE07C127-A3E4-4963-A77E-2B896812C994}"/>
    <cellStyle name="Warning Text 2 6 5 4" xfId="23863" xr:uid="{55331229-33E2-4B39-98D3-4D2BA65CF533}"/>
    <cellStyle name="Warning Text 2 6 6" xfId="23864" xr:uid="{084A580A-82C8-46D4-A442-8A175A648981}"/>
    <cellStyle name="Warning Text 2 6 6 2" xfId="23865" xr:uid="{2F5F6687-F484-433E-AE30-0341E699B6BD}"/>
    <cellStyle name="Warning Text 2 6 7" xfId="23866" xr:uid="{19F4FF18-B559-4077-8B51-BC37D9A35B9D}"/>
    <cellStyle name="Warning Text 2 6 7 2" xfId="23867" xr:uid="{0A7FCF3C-6AD6-4C39-898A-B8B18BC45295}"/>
    <cellStyle name="Warning Text 2 6 8" xfId="23868" xr:uid="{B3B4F1BE-5704-42A8-B5F3-45CB3C9336EA}"/>
    <cellStyle name="Warning Text 2 6 8 2" xfId="23869" xr:uid="{73D92B21-BF19-4C9A-B385-602911E9B969}"/>
    <cellStyle name="Warning Text 2 6 9" xfId="23870" xr:uid="{9543D0BE-D4A8-49D7-9FA3-61966420264A}"/>
    <cellStyle name="Warning Text 2 7" xfId="7773" xr:uid="{AF8963A5-721B-4143-BE34-8FA07A9B16A6}"/>
    <cellStyle name="Warning Text 2 7 10" xfId="23872" xr:uid="{36BEC36D-7789-4D93-9841-BEDBAF5D5CF9}"/>
    <cellStyle name="Warning Text 2 7 11" xfId="23871" xr:uid="{CBFACAD0-2F7E-4C4E-8EEE-215EE36E66B9}"/>
    <cellStyle name="Warning Text 2 7 2" xfId="23873" xr:uid="{E8276BD4-3553-4381-A22E-D87D55D91AB4}"/>
    <cellStyle name="Warning Text 2 7 2 2" xfId="23874" xr:uid="{4CCBFD07-D4D6-4A81-BD0C-F64E938D8DB6}"/>
    <cellStyle name="Warning Text 2 7 2 2 2" xfId="23875" xr:uid="{200EA750-D43C-447D-B8FC-996B73527FC6}"/>
    <cellStyle name="Warning Text 2 7 2 3" xfId="23876" xr:uid="{6A35881A-ECD1-499D-A64A-336A868A54D8}"/>
    <cellStyle name="Warning Text 2 7 2 3 2" xfId="23877" xr:uid="{5D9FE2EC-490A-406A-9939-E9B590448BCB}"/>
    <cellStyle name="Warning Text 2 7 2 4" xfId="23878" xr:uid="{784C114A-26CA-48D6-BB42-DCA81F5E4153}"/>
    <cellStyle name="Warning Text 2 7 3" xfId="23879" xr:uid="{6F41FF0B-BD20-4B6C-8DA1-F72262576A0B}"/>
    <cellStyle name="Warning Text 2 7 3 2" xfId="23880" xr:uid="{8C985396-C35D-4D15-9725-81606844A4CC}"/>
    <cellStyle name="Warning Text 2 7 3 2 2" xfId="23881" xr:uid="{3F618373-B72D-4160-84D4-5EB5799D6BAE}"/>
    <cellStyle name="Warning Text 2 7 3 3" xfId="23882" xr:uid="{A5BBD494-529A-49A1-9303-E7D9EE6C37A6}"/>
    <cellStyle name="Warning Text 2 7 3 3 2" xfId="23883" xr:uid="{C40E9F03-58EE-4425-B43C-B52AE07B5FA0}"/>
    <cellStyle name="Warning Text 2 7 3 4" xfId="23884" xr:uid="{958689E8-8886-466B-B48B-30BA878F3D78}"/>
    <cellStyle name="Warning Text 2 7 4" xfId="23885" xr:uid="{6A28965B-BBB8-4D89-B207-F5ED3000CA23}"/>
    <cellStyle name="Warning Text 2 7 4 2" xfId="23886" xr:uid="{D6C28953-B945-4D3C-BAED-FB5D7C38D480}"/>
    <cellStyle name="Warning Text 2 7 4 2 2" xfId="23887" xr:uid="{C1A43D8B-F2F8-4DCC-BD65-E751BE2561C9}"/>
    <cellStyle name="Warning Text 2 7 4 3" xfId="23888" xr:uid="{8E7B214D-89DB-46B3-84DE-69CDF4F1F173}"/>
    <cellStyle name="Warning Text 2 7 4 3 2" xfId="23889" xr:uid="{D0D9670E-CED1-4278-B108-766B1C7E92AD}"/>
    <cellStyle name="Warning Text 2 7 4 4" xfId="23890" xr:uid="{4767B20E-CF48-4AD1-A04A-0530EA914773}"/>
    <cellStyle name="Warning Text 2 7 4 4 2" xfId="23891" xr:uid="{C3BF018F-883D-4CA9-8798-ED451F8CA97A}"/>
    <cellStyle name="Warning Text 2 7 4 5" xfId="23892" xr:uid="{10302FA8-F5A9-491F-98F3-5AA974485A9C}"/>
    <cellStyle name="Warning Text 2 7 5" xfId="23893" xr:uid="{D4E7D02B-1E4A-469C-81BE-CDF657FE241E}"/>
    <cellStyle name="Warning Text 2 7 5 2" xfId="23894" xr:uid="{87F7BB82-535B-4864-BBAA-1963997F16D1}"/>
    <cellStyle name="Warning Text 2 7 5 2 2" xfId="23895" xr:uid="{242DAB9A-3127-4A83-BFAE-289BECD3313A}"/>
    <cellStyle name="Warning Text 2 7 5 3" xfId="23896" xr:uid="{64829F2A-1650-491B-BA00-470402922A09}"/>
    <cellStyle name="Warning Text 2 7 5 3 2" xfId="23897" xr:uid="{85AE0809-3932-41DA-92B0-74FAFDB86878}"/>
    <cellStyle name="Warning Text 2 7 5 4" xfId="23898" xr:uid="{C466A0B5-FB57-405A-8F4C-27E763D0E3F1}"/>
    <cellStyle name="Warning Text 2 7 6" xfId="23899" xr:uid="{CCF610CB-AFA9-4863-B642-231F0781D6D4}"/>
    <cellStyle name="Warning Text 2 7 6 2" xfId="23900" xr:uid="{AA3BF036-DDA8-4D13-97F7-00221C038B04}"/>
    <cellStyle name="Warning Text 2 7 7" xfId="23901" xr:uid="{203D65FF-2E3E-41CF-BDCD-F19B1BE11735}"/>
    <cellStyle name="Warning Text 2 7 7 2" xfId="23902" xr:uid="{BACF750C-123D-4241-A80A-C894E9734511}"/>
    <cellStyle name="Warning Text 2 7 8" xfId="23903" xr:uid="{1981CC6E-E9CC-4EB1-A669-DBCB664AFBFA}"/>
    <cellStyle name="Warning Text 2 7 8 2" xfId="23904" xr:uid="{99ABCDF8-CC93-4090-BE2A-81C899A29EAD}"/>
    <cellStyle name="Warning Text 2 7 9" xfId="23905" xr:uid="{AC61C918-2EB9-455B-9718-562833C008E3}"/>
    <cellStyle name="Warning Text 2 8" xfId="7774" xr:uid="{C92D9057-E793-4AA6-BF77-08A901066CBD}"/>
    <cellStyle name="Warning Text 2 8 10" xfId="23907" xr:uid="{CC87B87F-BC41-4234-810D-0E0BA7CD370F}"/>
    <cellStyle name="Warning Text 2 8 11" xfId="23906" xr:uid="{54AE5F5F-E7AC-4D2A-BBC1-DD1DA1475486}"/>
    <cellStyle name="Warning Text 2 8 2" xfId="23908" xr:uid="{2AA444A2-DC8A-4333-9C61-5BCB5C738C83}"/>
    <cellStyle name="Warning Text 2 8 2 2" xfId="23909" xr:uid="{74C6F444-372E-4B99-9B70-168E1AE9BD98}"/>
    <cellStyle name="Warning Text 2 8 2 2 2" xfId="23910" xr:uid="{55FD527E-DAAB-45F2-A881-A1825E84297F}"/>
    <cellStyle name="Warning Text 2 8 2 3" xfId="23911" xr:uid="{5227D12E-ECD7-483D-8498-DB4EB39ADED9}"/>
    <cellStyle name="Warning Text 2 8 2 3 2" xfId="23912" xr:uid="{E22B3C4F-BB63-4B31-8AA2-3EBC3E8B2809}"/>
    <cellStyle name="Warning Text 2 8 2 4" xfId="23913" xr:uid="{9FD60695-60BD-40B9-A7C4-A3D506EBFDC3}"/>
    <cellStyle name="Warning Text 2 8 3" xfId="23914" xr:uid="{4E8ECCFC-8A23-4580-81BE-E40515D90BF8}"/>
    <cellStyle name="Warning Text 2 8 3 2" xfId="23915" xr:uid="{10B0395B-212A-4807-8B48-C98FA7400374}"/>
    <cellStyle name="Warning Text 2 8 3 2 2" xfId="23916" xr:uid="{18321C72-5887-4A10-86B9-A15B561A280F}"/>
    <cellStyle name="Warning Text 2 8 3 3" xfId="23917" xr:uid="{D597876A-39C0-400E-A8DB-1C8C68815227}"/>
    <cellStyle name="Warning Text 2 8 3 3 2" xfId="23918" xr:uid="{84C8993D-C8FC-4526-86FD-D81ACD57C197}"/>
    <cellStyle name="Warning Text 2 8 3 4" xfId="23919" xr:uid="{AD16FF3A-2687-433B-A9BA-00742A684A55}"/>
    <cellStyle name="Warning Text 2 8 4" xfId="23920" xr:uid="{C22682BE-27EE-4076-9357-4EBE0633C4C7}"/>
    <cellStyle name="Warning Text 2 8 4 2" xfId="23921" xr:uid="{07E04C96-0D18-41F1-90B0-323735BA16AF}"/>
    <cellStyle name="Warning Text 2 8 4 2 2" xfId="23922" xr:uid="{DAFAC5E7-EBD1-4E71-BF58-DC584ECA5BAF}"/>
    <cellStyle name="Warning Text 2 8 4 3" xfId="23923" xr:uid="{9D6D89B5-612E-41F3-AD1C-71282486EDE6}"/>
    <cellStyle name="Warning Text 2 8 4 3 2" xfId="23924" xr:uid="{E4632E5D-BC4B-4C8C-95E3-0DA134D596CF}"/>
    <cellStyle name="Warning Text 2 8 4 4" xfId="23925" xr:uid="{ECE95A1D-FD8B-4B73-9C97-C5B25E03746D}"/>
    <cellStyle name="Warning Text 2 8 4 4 2" xfId="23926" xr:uid="{2D266E9C-D14A-448D-9CC8-2080122ACE91}"/>
    <cellStyle name="Warning Text 2 8 4 5" xfId="23927" xr:uid="{ADB68053-4C3E-4DE5-AF58-C35978F2ACDB}"/>
    <cellStyle name="Warning Text 2 8 5" xfId="23928" xr:uid="{1B943DE2-E4F5-4E99-9908-0A3796C02EDC}"/>
    <cellStyle name="Warning Text 2 8 5 2" xfId="23929" xr:uid="{489DAFEC-470E-42D9-9B75-159562E8B118}"/>
    <cellStyle name="Warning Text 2 8 5 2 2" xfId="23930" xr:uid="{7EF486FB-D44C-411C-A3EE-C871BDEA0FCC}"/>
    <cellStyle name="Warning Text 2 8 5 3" xfId="23931" xr:uid="{6CB7C024-82D8-467D-A0E5-3BCA9C59B0B3}"/>
    <cellStyle name="Warning Text 2 8 5 3 2" xfId="23932" xr:uid="{9D6938B4-FC45-48BE-90C7-CBB2ABB4F711}"/>
    <cellStyle name="Warning Text 2 8 5 4" xfId="23933" xr:uid="{B9AD639E-7B32-4886-AFA1-4E4773D87206}"/>
    <cellStyle name="Warning Text 2 8 6" xfId="23934" xr:uid="{3449D8E1-BF67-4C98-AF08-D00502A65204}"/>
    <cellStyle name="Warning Text 2 8 6 2" xfId="23935" xr:uid="{FEB60AD5-4307-4807-A989-761160324E7E}"/>
    <cellStyle name="Warning Text 2 8 7" xfId="23936" xr:uid="{E238337F-14A0-401A-B0B1-6B542B91222B}"/>
    <cellStyle name="Warning Text 2 8 7 2" xfId="23937" xr:uid="{A1A89A72-8EEB-404A-81B9-81EF373C0F41}"/>
    <cellStyle name="Warning Text 2 8 8" xfId="23938" xr:uid="{AA6A13E0-7CE6-4B92-9CCB-CFAAD2B003BA}"/>
    <cellStyle name="Warning Text 2 8 8 2" xfId="23939" xr:uid="{18D47C1D-BA63-4F64-81FC-CC676A7B6DD0}"/>
    <cellStyle name="Warning Text 2 8 9" xfId="23940" xr:uid="{17BAB529-9104-4A50-A569-12E120F75DB0}"/>
    <cellStyle name="Warning Text 2 9" xfId="7775" xr:uid="{7910D96C-E7BA-47EF-B2AA-6C359968F545}"/>
    <cellStyle name="Warning Text 2 9 10" xfId="23942" xr:uid="{33B9EA82-DE6E-4F3F-BC65-970E70BB19A6}"/>
    <cellStyle name="Warning Text 2 9 11" xfId="23941" xr:uid="{3BDBB152-7468-4D5C-9B87-924A34003A96}"/>
    <cellStyle name="Warning Text 2 9 2" xfId="23943" xr:uid="{C52E425C-D8AC-44F3-899A-B604F07FEBAB}"/>
    <cellStyle name="Warning Text 2 9 2 2" xfId="23944" xr:uid="{AC096EA3-C0A7-463B-B118-2FCBBADA6317}"/>
    <cellStyle name="Warning Text 2 9 2 2 2" xfId="23945" xr:uid="{D3D84612-53A5-4F74-A84A-354E95D269B2}"/>
    <cellStyle name="Warning Text 2 9 2 3" xfId="23946" xr:uid="{1DF92157-6603-41BF-9A61-9E51F1F31F4C}"/>
    <cellStyle name="Warning Text 2 9 2 3 2" xfId="23947" xr:uid="{5E27E277-D3CE-4B2D-94C7-ABFF37740AE0}"/>
    <cellStyle name="Warning Text 2 9 2 4" xfId="23948" xr:uid="{39816828-23DF-4F08-AA33-50AB440DCDBB}"/>
    <cellStyle name="Warning Text 2 9 3" xfId="23949" xr:uid="{5859D08B-AA44-443D-82D1-E62CC1BDA0CA}"/>
    <cellStyle name="Warning Text 2 9 3 2" xfId="23950" xr:uid="{0B036806-4F48-4F82-A2A8-64E8EC673C6E}"/>
    <cellStyle name="Warning Text 2 9 3 2 2" xfId="23951" xr:uid="{89EF781B-0167-453B-8BA6-CB9CC680DCAF}"/>
    <cellStyle name="Warning Text 2 9 3 3" xfId="23952" xr:uid="{3165250F-D9D6-40E2-B473-C23810F61243}"/>
    <cellStyle name="Warning Text 2 9 3 3 2" xfId="23953" xr:uid="{37B2F8FF-7FC4-4837-A458-620EF3CFB549}"/>
    <cellStyle name="Warning Text 2 9 3 4" xfId="23954" xr:uid="{62CC396F-FF01-41DB-81F4-4BFD5E9D374E}"/>
    <cellStyle name="Warning Text 2 9 4" xfId="23955" xr:uid="{CEE67A9B-7B88-4CAA-A6C4-1845B6D2C243}"/>
    <cellStyle name="Warning Text 2 9 4 2" xfId="23956" xr:uid="{552FBB4A-9638-4E1E-B46D-9215B206EC60}"/>
    <cellStyle name="Warning Text 2 9 4 2 2" xfId="23957" xr:uid="{7447FA1A-C202-4806-B791-D91FE3AB6C61}"/>
    <cellStyle name="Warning Text 2 9 4 3" xfId="23958" xr:uid="{CA8C4EE9-7109-4107-A9E1-0C05AA7F97AF}"/>
    <cellStyle name="Warning Text 2 9 4 3 2" xfId="23959" xr:uid="{2CDDAFC5-20BC-4215-A3C7-7375922A941F}"/>
    <cellStyle name="Warning Text 2 9 4 4" xfId="23960" xr:uid="{3F8CF492-F8AF-4F0D-9BCE-90B08937A04D}"/>
    <cellStyle name="Warning Text 2 9 4 4 2" xfId="23961" xr:uid="{4C73A98E-0EB1-47DE-AC54-A0F9058BB1B6}"/>
    <cellStyle name="Warning Text 2 9 4 5" xfId="23962" xr:uid="{ABBAC9DF-C024-40BE-AB30-2B7B2D39FE9E}"/>
    <cellStyle name="Warning Text 2 9 5" xfId="23963" xr:uid="{8070F1CA-D206-4239-9265-82DE42BD77A1}"/>
    <cellStyle name="Warning Text 2 9 5 2" xfId="23964" xr:uid="{F103BA66-6BB6-46FF-940C-8238B53A522A}"/>
    <cellStyle name="Warning Text 2 9 5 2 2" xfId="23965" xr:uid="{739766A4-97B5-443B-B4E8-743003A6B29C}"/>
    <cellStyle name="Warning Text 2 9 5 3" xfId="23966" xr:uid="{6DB7DF55-AE84-4C23-BFF5-3C6E374A0454}"/>
    <cellStyle name="Warning Text 2 9 5 3 2" xfId="23967" xr:uid="{A8760938-E1A8-437D-AF3D-9E4EA7871DEA}"/>
    <cellStyle name="Warning Text 2 9 5 4" xfId="23968" xr:uid="{D54CDE20-AA4C-40AF-9F26-38E86F20B2E9}"/>
    <cellStyle name="Warning Text 2 9 6" xfId="23969" xr:uid="{338524E2-DFDD-4433-B0DE-93F7F0A7B534}"/>
    <cellStyle name="Warning Text 2 9 6 2" xfId="23970" xr:uid="{4EE6C8EC-C903-48EC-A0F6-ED70E289591E}"/>
    <cellStyle name="Warning Text 2 9 7" xfId="23971" xr:uid="{23AC2350-2A7F-42B9-A106-07F1010792E9}"/>
    <cellStyle name="Warning Text 2 9 7 2" xfId="23972" xr:uid="{80480299-27E3-48BC-9722-2D15C72403FF}"/>
    <cellStyle name="Warning Text 2 9 8" xfId="23973" xr:uid="{1977F0E8-1A36-43E8-AD3C-0B2347C37AD3}"/>
    <cellStyle name="Warning Text 2 9 8 2" xfId="23974" xr:uid="{F0CC6246-EF45-43FE-ABCA-ACBB8B74E6CD}"/>
    <cellStyle name="Warning Text 2 9 9" xfId="23975" xr:uid="{322976A4-D997-43ED-93AC-F9EA34A705CD}"/>
    <cellStyle name="Warning Text 20" xfId="6305" xr:uid="{FFE7E00B-40C1-448B-A633-E043F8A10EC8}"/>
    <cellStyle name="Warning Text 20 10" xfId="23977" xr:uid="{13A529A8-2760-4CE8-B7F3-21EDAFFA6595}"/>
    <cellStyle name="Warning Text 20 11" xfId="23978" xr:uid="{B284360E-F411-46D3-9765-8D456E52BE12}"/>
    <cellStyle name="Warning Text 20 12" xfId="23976" xr:uid="{91068E55-1202-4DDA-8BD4-89DB5F32F455}"/>
    <cellStyle name="Warning Text 20 2" xfId="23979" xr:uid="{DAFF0EDF-66D2-428C-B194-EBC8D628E830}"/>
    <cellStyle name="Warning Text 20 2 2" xfId="23980" xr:uid="{A3195148-0CFC-43C2-A42C-2686024B352A}"/>
    <cellStyle name="Warning Text 20 2 2 2" xfId="23981" xr:uid="{484AEF90-CB4D-4B32-AF11-0BDF2A635E13}"/>
    <cellStyle name="Warning Text 20 2 3" xfId="23982" xr:uid="{A62E94AE-C2E2-4CD0-B267-7CC94FAA1109}"/>
    <cellStyle name="Warning Text 20 2 3 2" xfId="23983" xr:uid="{FA8E0F73-3326-49CE-B217-F23074D7C68F}"/>
    <cellStyle name="Warning Text 20 2 4" xfId="23984" xr:uid="{2BB96EDC-4240-4936-B817-286ED6E649DB}"/>
    <cellStyle name="Warning Text 20 2 5" xfId="23985" xr:uid="{4B10B6FC-2D83-4A47-BE0F-A15E947DA93F}"/>
    <cellStyle name="Warning Text 20 3" xfId="23986" xr:uid="{F02BE6A6-796E-4BAF-91A1-B762B244D9E1}"/>
    <cellStyle name="Warning Text 20 3 2" xfId="23987" xr:uid="{1D11574A-69DF-43C8-B2B2-5C0445752F91}"/>
    <cellStyle name="Warning Text 20 3 2 2" xfId="23988" xr:uid="{2CC64714-032A-4734-BD27-1FD8E9765717}"/>
    <cellStyle name="Warning Text 20 3 3" xfId="23989" xr:uid="{27703A5E-F318-4B14-95E0-DA88C433C76B}"/>
    <cellStyle name="Warning Text 20 3 3 2" xfId="23990" xr:uid="{DA57D04E-3779-4415-86B6-C2D860BE74CF}"/>
    <cellStyle name="Warning Text 20 3 4" xfId="23991" xr:uid="{D561AB92-DB15-4130-8EDD-C209FEA43C7F}"/>
    <cellStyle name="Warning Text 20 4" xfId="23992" xr:uid="{145EAC25-7916-4FF1-80E8-53D6AC9D936C}"/>
    <cellStyle name="Warning Text 20 4 2" xfId="23993" xr:uid="{CFB6401A-19E0-49D7-867C-9C5CC36F998A}"/>
    <cellStyle name="Warning Text 20 4 2 2" xfId="23994" xr:uid="{859F202D-792E-4E00-AA3E-26B161833191}"/>
    <cellStyle name="Warning Text 20 4 3" xfId="23995" xr:uid="{8D5B9677-3B7A-4A51-BFC4-87309643378D}"/>
    <cellStyle name="Warning Text 20 4 3 2" xfId="23996" xr:uid="{8A07C8FF-09DB-4313-8D43-D52A2DECBE34}"/>
    <cellStyle name="Warning Text 20 4 4" xfId="23997" xr:uid="{F5CAE15A-6ABC-4133-B60C-37AC6717A1F9}"/>
    <cellStyle name="Warning Text 20 5" xfId="23998" xr:uid="{9D16E625-FD67-4B7E-9D54-8045CC6FF3A9}"/>
    <cellStyle name="Warning Text 20 5 2" xfId="23999" xr:uid="{737FE14B-3550-4BF2-B92C-29BD5F43AC7A}"/>
    <cellStyle name="Warning Text 20 5 2 2" xfId="24000" xr:uid="{E49A3C49-78D7-40F6-A2E7-1015CEBCB770}"/>
    <cellStyle name="Warning Text 20 5 3" xfId="24001" xr:uid="{D708C952-7BA1-4D51-9366-4206C5963C9E}"/>
    <cellStyle name="Warning Text 20 5 3 2" xfId="24002" xr:uid="{C44E2255-EAE3-4091-8C15-680A7E298050}"/>
    <cellStyle name="Warning Text 20 5 4" xfId="24003" xr:uid="{E726BC7E-D6EF-4A60-9903-ED7A0AB2AC98}"/>
    <cellStyle name="Warning Text 20 5 4 2" xfId="24004" xr:uid="{4128876D-D619-4693-8436-4A3A6A36EC79}"/>
    <cellStyle name="Warning Text 20 5 5" xfId="24005" xr:uid="{4A772B93-7516-430C-8850-C84796574A84}"/>
    <cellStyle name="Warning Text 20 6" xfId="24006" xr:uid="{1AFC2435-FB01-42B9-BF7D-9BA596D8E5C9}"/>
    <cellStyle name="Warning Text 20 6 2" xfId="24007" xr:uid="{B4C1388F-8A12-485A-AC7B-7636E828D7AB}"/>
    <cellStyle name="Warning Text 20 6 2 2" xfId="24008" xr:uid="{00F2C4AD-6DE3-4951-BEEB-42BDCDBDDD5E}"/>
    <cellStyle name="Warning Text 20 6 3" xfId="24009" xr:uid="{A4DE5501-9CB0-44E3-BA4E-DDF168A9E1DA}"/>
    <cellStyle name="Warning Text 20 6 3 2" xfId="24010" xr:uid="{37925F50-AF3A-4A92-9350-6AB75F5FE6F2}"/>
    <cellStyle name="Warning Text 20 6 4" xfId="24011" xr:uid="{CF62F52D-F853-4811-89C0-1316AD0DCE40}"/>
    <cellStyle name="Warning Text 20 7" xfId="24012" xr:uid="{392016E6-9700-4876-BC5D-337E89548563}"/>
    <cellStyle name="Warning Text 20 7 2" xfId="24013" xr:uid="{0E1A60C2-14FF-4A20-97E1-742DEDECDFAE}"/>
    <cellStyle name="Warning Text 20 8" xfId="24014" xr:uid="{495025D8-53E6-4B07-AAC9-BDF13AE24E8E}"/>
    <cellStyle name="Warning Text 20 8 2" xfId="24015" xr:uid="{A0E8B5BF-51A3-43AD-9E4E-01B37D498B9C}"/>
    <cellStyle name="Warning Text 20 9" xfId="24016" xr:uid="{FA053646-D62C-4FE2-88E3-9975245BFDCF}"/>
    <cellStyle name="Warning Text 20 9 2" xfId="24017" xr:uid="{8909B90E-E713-431A-8109-BC1C5545FE1D}"/>
    <cellStyle name="Warning Text 21" xfId="6306" xr:uid="{A181BD1A-51BE-43DE-96BB-12C246A92260}"/>
    <cellStyle name="Warning Text 21 10" xfId="24019" xr:uid="{3CEF706D-BEE4-4A91-A1AA-DC0BAB567847}"/>
    <cellStyle name="Warning Text 21 11" xfId="24020" xr:uid="{0D2020E0-83EF-458B-B321-3358B04DECE3}"/>
    <cellStyle name="Warning Text 21 12" xfId="24018" xr:uid="{35C29DCA-8C20-4FE5-88AB-3C77AB090BE3}"/>
    <cellStyle name="Warning Text 21 2" xfId="24021" xr:uid="{77762086-1B74-4C58-BDAC-F8498BA02DDF}"/>
    <cellStyle name="Warning Text 21 2 2" xfId="24022" xr:uid="{1740C16E-960D-49EA-8366-F69CB596EA8A}"/>
    <cellStyle name="Warning Text 21 2 2 2" xfId="24023" xr:uid="{86420D44-81FC-4D85-B0F5-CF4D5547BED7}"/>
    <cellStyle name="Warning Text 21 2 3" xfId="24024" xr:uid="{FD4A5DB3-8038-4DE5-96DA-49A386E65401}"/>
    <cellStyle name="Warning Text 21 2 3 2" xfId="24025" xr:uid="{3657050E-426B-4EB8-B1A8-4D1EAE7247FB}"/>
    <cellStyle name="Warning Text 21 2 4" xfId="24026" xr:uid="{4C55D6DE-9CB8-49B8-9446-3BD5358449F2}"/>
    <cellStyle name="Warning Text 21 2 5" xfId="24027" xr:uid="{1F7717FC-6833-49CF-8CDE-92049FAE9541}"/>
    <cellStyle name="Warning Text 21 3" xfId="24028" xr:uid="{5A8DAB73-AE0A-4922-BE12-88FAECF24D46}"/>
    <cellStyle name="Warning Text 21 3 2" xfId="24029" xr:uid="{D5359550-1113-4C50-9C89-3D0CBDB4951E}"/>
    <cellStyle name="Warning Text 21 3 2 2" xfId="24030" xr:uid="{6E996AD3-7719-4E11-B33E-E5CF90F89938}"/>
    <cellStyle name="Warning Text 21 3 3" xfId="24031" xr:uid="{C29D1884-BFF6-4128-979B-DCC7A16BA1AC}"/>
    <cellStyle name="Warning Text 21 3 3 2" xfId="24032" xr:uid="{0F5F43B0-A494-4B6B-818D-B91632E07FEB}"/>
    <cellStyle name="Warning Text 21 3 4" xfId="24033" xr:uid="{EDD1DD50-97B0-45EF-B942-7522ED4F0E8B}"/>
    <cellStyle name="Warning Text 21 4" xfId="24034" xr:uid="{E47C9CCB-D9A6-4D75-A280-54190C3784EC}"/>
    <cellStyle name="Warning Text 21 4 2" xfId="24035" xr:uid="{884B8DB8-92FB-4988-871A-0F0899544FB3}"/>
    <cellStyle name="Warning Text 21 4 2 2" xfId="24036" xr:uid="{41704B3E-DFDF-4CF0-9FC2-3AA27508E7A7}"/>
    <cellStyle name="Warning Text 21 4 3" xfId="24037" xr:uid="{A895BC4C-18B1-4020-AC95-DFB1F77A7A32}"/>
    <cellStyle name="Warning Text 21 4 3 2" xfId="24038" xr:uid="{9A53B731-06AA-40B5-9412-2B7FCEB78222}"/>
    <cellStyle name="Warning Text 21 4 4" xfId="24039" xr:uid="{3C8C0AFB-8889-4BB5-B4FC-602A81DCE90C}"/>
    <cellStyle name="Warning Text 21 5" xfId="24040" xr:uid="{AF7940BE-4DA7-492D-80CB-F7630FEE6B82}"/>
    <cellStyle name="Warning Text 21 5 2" xfId="24041" xr:uid="{E339E23E-1296-4FDD-98F8-E1EFADC04FC4}"/>
    <cellStyle name="Warning Text 21 5 2 2" xfId="24042" xr:uid="{EA36EF1A-D295-4DF0-B8B0-A0CA9559C5C8}"/>
    <cellStyle name="Warning Text 21 5 3" xfId="24043" xr:uid="{8D938793-D2ED-43A1-9796-39E6080FBD9B}"/>
    <cellStyle name="Warning Text 21 5 3 2" xfId="24044" xr:uid="{01967787-D747-4D73-8CE9-985730E5B1A7}"/>
    <cellStyle name="Warning Text 21 5 4" xfId="24045" xr:uid="{3FF7DB94-B70E-439E-A058-F78ECF9F2276}"/>
    <cellStyle name="Warning Text 21 5 4 2" xfId="24046" xr:uid="{DD8BD4D1-CA4E-4073-9A3B-7F7FFB262F92}"/>
    <cellStyle name="Warning Text 21 5 5" xfId="24047" xr:uid="{4016D3E0-398B-442B-BDC2-E56471454327}"/>
    <cellStyle name="Warning Text 21 6" xfId="24048" xr:uid="{26AD0DCE-E908-4982-A555-32F6EC5B51BE}"/>
    <cellStyle name="Warning Text 21 6 2" xfId="24049" xr:uid="{847DE487-5E0E-4648-924F-144B3799265F}"/>
    <cellStyle name="Warning Text 21 6 2 2" xfId="24050" xr:uid="{1A847922-72CB-4652-BF7D-EBC75A2FDC66}"/>
    <cellStyle name="Warning Text 21 6 3" xfId="24051" xr:uid="{47AD8DF5-EE2D-4BF2-8583-53589D27EEF2}"/>
    <cellStyle name="Warning Text 21 6 3 2" xfId="24052" xr:uid="{DE567423-10D7-4073-BEC9-70E3C7CA4B86}"/>
    <cellStyle name="Warning Text 21 6 4" xfId="24053" xr:uid="{DA5DEAFB-5B1B-4488-9333-8009729BF96A}"/>
    <cellStyle name="Warning Text 21 7" xfId="24054" xr:uid="{06E87F61-1FDD-4A52-B9B6-3D10783A6C1D}"/>
    <cellStyle name="Warning Text 21 7 2" xfId="24055" xr:uid="{66FBEE5F-FE91-4AF3-A330-CD3487389527}"/>
    <cellStyle name="Warning Text 21 8" xfId="24056" xr:uid="{8B22A427-8ED6-4BD6-9329-D79DB2A4256F}"/>
    <cellStyle name="Warning Text 21 8 2" xfId="24057" xr:uid="{586359B2-1AE8-4C34-B98F-C87D663B5DB6}"/>
    <cellStyle name="Warning Text 21 9" xfId="24058" xr:uid="{00DBD302-FEAC-4FA4-821C-8AE3DFEE3EC8}"/>
    <cellStyle name="Warning Text 21 9 2" xfId="24059" xr:uid="{404AC8C1-36A3-444B-9460-6FE541D302CB}"/>
    <cellStyle name="Warning Text 22" xfId="6307" xr:uid="{4CAD940E-66EE-4177-AB2B-0EF01E0FC473}"/>
    <cellStyle name="Warning Text 22 10" xfId="24061" xr:uid="{6997A5D7-112F-447A-A6E4-44AD0B611131}"/>
    <cellStyle name="Warning Text 22 11" xfId="24062" xr:uid="{59A18BA2-7A57-4585-A232-22EDE2767A3D}"/>
    <cellStyle name="Warning Text 22 12" xfId="24060" xr:uid="{32038390-4977-4C16-BD25-011BAC9FDD9A}"/>
    <cellStyle name="Warning Text 22 2" xfId="24063" xr:uid="{055B272F-A511-45A2-AF38-90C670BEFAA6}"/>
    <cellStyle name="Warning Text 22 2 2" xfId="24064" xr:uid="{946776F9-64BA-4495-B644-0BBB349E0221}"/>
    <cellStyle name="Warning Text 22 2 2 2" xfId="24065" xr:uid="{9E8B1D51-7A3A-4B02-B20A-06F0FF13E857}"/>
    <cellStyle name="Warning Text 22 2 3" xfId="24066" xr:uid="{CB1BB377-A24A-495A-B0CF-9ABB9A343331}"/>
    <cellStyle name="Warning Text 22 2 3 2" xfId="24067" xr:uid="{E1E5E759-CCC5-4C27-9966-22A66E09BA78}"/>
    <cellStyle name="Warning Text 22 2 4" xfId="24068" xr:uid="{6A7DAA84-4F83-47DA-810A-42DFA33688EF}"/>
    <cellStyle name="Warning Text 22 2 5" xfId="24069" xr:uid="{54480360-9EE9-4816-AD4F-B90CADC9B3A4}"/>
    <cellStyle name="Warning Text 22 3" xfId="24070" xr:uid="{C09875D7-D6AE-45C8-BAE9-FE7C4FE7FA08}"/>
    <cellStyle name="Warning Text 22 3 2" xfId="24071" xr:uid="{732A915B-AE7B-40CA-BD1B-40F272C37975}"/>
    <cellStyle name="Warning Text 22 3 2 2" xfId="24072" xr:uid="{B1DA2B7A-5F6A-4660-9DD2-31402AE5EC77}"/>
    <cellStyle name="Warning Text 22 3 3" xfId="24073" xr:uid="{88A99DA7-EBA7-40B8-8503-B71DA39F0B4D}"/>
    <cellStyle name="Warning Text 22 3 3 2" xfId="24074" xr:uid="{7F5AC2E8-024B-4F00-A762-3E41C564533E}"/>
    <cellStyle name="Warning Text 22 3 4" xfId="24075" xr:uid="{5A9BAC82-953D-46E2-9002-8AB0A5A5FC8E}"/>
    <cellStyle name="Warning Text 22 4" xfId="24076" xr:uid="{64C76DB7-2492-4770-BBB0-3BA7A9C5660A}"/>
    <cellStyle name="Warning Text 22 4 2" xfId="24077" xr:uid="{0BDBBB4F-81B8-48C5-80C0-5153AAFADD0A}"/>
    <cellStyle name="Warning Text 22 4 2 2" xfId="24078" xr:uid="{6FBB78C1-C649-44D4-BF41-384356FD49E2}"/>
    <cellStyle name="Warning Text 22 4 3" xfId="24079" xr:uid="{4C86A8EA-F1E5-4AA7-B25C-D77469EE3427}"/>
    <cellStyle name="Warning Text 22 4 3 2" xfId="24080" xr:uid="{79E00163-9D9C-4F62-9D84-8A84207D055D}"/>
    <cellStyle name="Warning Text 22 4 4" xfId="24081" xr:uid="{F0BFE798-CD95-4F0D-92D8-2ED6E91B5F5D}"/>
    <cellStyle name="Warning Text 22 5" xfId="24082" xr:uid="{C5183A15-52FC-4DBB-AB84-B0A525D2E236}"/>
    <cellStyle name="Warning Text 22 5 2" xfId="24083" xr:uid="{104B232C-1202-495C-946A-2150359D1281}"/>
    <cellStyle name="Warning Text 22 5 2 2" xfId="24084" xr:uid="{76CD3E5E-8BDC-4B52-B296-EF7B09E83661}"/>
    <cellStyle name="Warning Text 22 5 3" xfId="24085" xr:uid="{EC63E97D-7615-4692-96CD-FCFCAB157E98}"/>
    <cellStyle name="Warning Text 22 5 3 2" xfId="24086" xr:uid="{0319EE07-4AC3-42FA-8FC2-AE0097DDD3D0}"/>
    <cellStyle name="Warning Text 22 5 4" xfId="24087" xr:uid="{FD52B8C5-B8BC-4FD9-9FD9-E20D6E34021A}"/>
    <cellStyle name="Warning Text 22 5 4 2" xfId="24088" xr:uid="{CE95F3B3-3111-4489-9703-F5F163C031EE}"/>
    <cellStyle name="Warning Text 22 5 5" xfId="24089" xr:uid="{3738F4B6-FE4D-4DFE-A28B-2F938CA2DC90}"/>
    <cellStyle name="Warning Text 22 6" xfId="24090" xr:uid="{03FE53AB-30BA-4FF0-A871-D7B99EDDB76D}"/>
    <cellStyle name="Warning Text 22 6 2" xfId="24091" xr:uid="{84A17025-27F1-4145-9FA2-CE83787AF909}"/>
    <cellStyle name="Warning Text 22 6 2 2" xfId="24092" xr:uid="{F4BAF241-A033-4214-9E3A-7D791C857373}"/>
    <cellStyle name="Warning Text 22 6 3" xfId="24093" xr:uid="{9B07A4EE-9B9A-492C-92AA-B1C9FEF64E34}"/>
    <cellStyle name="Warning Text 22 6 3 2" xfId="24094" xr:uid="{B4A3FCD0-D65E-43A5-B051-2C0F42162238}"/>
    <cellStyle name="Warning Text 22 6 4" xfId="24095" xr:uid="{BDA85140-91F5-45E6-9968-F2D59DDF5729}"/>
    <cellStyle name="Warning Text 22 7" xfId="24096" xr:uid="{75AAAFA9-61B1-4B8A-B6E8-0217AA93679E}"/>
    <cellStyle name="Warning Text 22 7 2" xfId="24097" xr:uid="{5C9D2C8E-E0E4-4D9F-BEF1-6DB1BDB43F75}"/>
    <cellStyle name="Warning Text 22 8" xfId="24098" xr:uid="{A737F2A0-4F6C-419D-AF54-87CC0A55E641}"/>
    <cellStyle name="Warning Text 22 8 2" xfId="24099" xr:uid="{17FF1B79-03D0-4CDF-866B-C4C72D808706}"/>
    <cellStyle name="Warning Text 22 9" xfId="24100" xr:uid="{1F651C01-254F-47F5-92B0-093D7264B123}"/>
    <cellStyle name="Warning Text 22 9 2" xfId="24101" xr:uid="{874D6287-C704-4380-8F65-3C1F9D957D02}"/>
    <cellStyle name="Warning Text 23" xfId="6308" xr:uid="{BE721489-0002-4F6B-9E10-A477871B50F5}"/>
    <cellStyle name="Warning Text 23 10" xfId="24103" xr:uid="{3F4DCACF-C634-43AF-9E51-D2165C72977F}"/>
    <cellStyle name="Warning Text 23 11" xfId="24104" xr:uid="{94DB7648-23C4-40F3-B19F-1E075AE4B3C8}"/>
    <cellStyle name="Warning Text 23 12" xfId="24102" xr:uid="{8A8898F2-E7F6-49B5-8759-66FF71DB6470}"/>
    <cellStyle name="Warning Text 23 2" xfId="24105" xr:uid="{C05DEC5C-BABA-427A-BE06-E6A009D96DE2}"/>
    <cellStyle name="Warning Text 23 2 2" xfId="24106" xr:uid="{57AE2C50-844E-4A1C-9D7B-8FAC0CA229D2}"/>
    <cellStyle name="Warning Text 23 2 2 2" xfId="24107" xr:uid="{6BA129C8-3990-4FB1-AB3C-7DE97BD95067}"/>
    <cellStyle name="Warning Text 23 2 3" xfId="24108" xr:uid="{4F8462D5-9B5C-454A-A836-AEE05F005266}"/>
    <cellStyle name="Warning Text 23 2 3 2" xfId="24109" xr:uid="{ABBCF140-30B4-44EC-8EB7-2B5D8E582BD4}"/>
    <cellStyle name="Warning Text 23 2 4" xfId="24110" xr:uid="{D89BB3DA-EE0E-46B0-953C-D9C75AAE189E}"/>
    <cellStyle name="Warning Text 23 2 5" xfId="24111" xr:uid="{B798B847-F563-4F83-9FEC-E9175628C162}"/>
    <cellStyle name="Warning Text 23 3" xfId="24112" xr:uid="{F538813D-9CAE-4854-A62A-771E6055FFE2}"/>
    <cellStyle name="Warning Text 23 3 2" xfId="24113" xr:uid="{846790A0-2567-4E89-81B7-ED06B8BFE2ED}"/>
    <cellStyle name="Warning Text 23 3 2 2" xfId="24114" xr:uid="{86C871F6-E308-46B0-A369-B09974D3C6A9}"/>
    <cellStyle name="Warning Text 23 3 3" xfId="24115" xr:uid="{44E6FA64-13B9-46BA-9DD2-169513B72E26}"/>
    <cellStyle name="Warning Text 23 3 3 2" xfId="24116" xr:uid="{7F51A76C-7189-4016-95C0-409EFC263963}"/>
    <cellStyle name="Warning Text 23 3 4" xfId="24117" xr:uid="{8DD38E88-52E7-4F7A-9012-AF2B72965AD2}"/>
    <cellStyle name="Warning Text 23 4" xfId="24118" xr:uid="{80CFF1EA-CA56-4DE6-ADE4-A4276A9B65E8}"/>
    <cellStyle name="Warning Text 23 4 2" xfId="24119" xr:uid="{49E47EAE-79F8-4CD5-817A-1397BD459B78}"/>
    <cellStyle name="Warning Text 23 4 2 2" xfId="24120" xr:uid="{B1C7A96D-34CD-42EB-B522-B7BBC73C140E}"/>
    <cellStyle name="Warning Text 23 4 3" xfId="24121" xr:uid="{8727BC00-8669-4328-96AF-E86D5431555D}"/>
    <cellStyle name="Warning Text 23 4 3 2" xfId="24122" xr:uid="{7B3B5426-3445-4383-A73D-B168DE5647E5}"/>
    <cellStyle name="Warning Text 23 4 4" xfId="24123" xr:uid="{806F2133-46F5-408D-9962-1AE0EA9F1E82}"/>
    <cellStyle name="Warning Text 23 5" xfId="24124" xr:uid="{06239A1E-2F87-41AD-8DBE-01DFE694AFEF}"/>
    <cellStyle name="Warning Text 23 5 2" xfId="24125" xr:uid="{359C93B3-19A1-434E-A754-C83E3D8FE62D}"/>
    <cellStyle name="Warning Text 23 5 2 2" xfId="24126" xr:uid="{3AD705BC-D9EB-4072-AAE5-59B930C8E233}"/>
    <cellStyle name="Warning Text 23 5 3" xfId="24127" xr:uid="{3EC7488F-C569-4EB3-8103-C52E643111F5}"/>
    <cellStyle name="Warning Text 23 5 3 2" xfId="24128" xr:uid="{1E7D4716-B0EA-42AC-95DE-BE98A6E6DB13}"/>
    <cellStyle name="Warning Text 23 5 4" xfId="24129" xr:uid="{446650F1-7505-4194-A20F-5EC0617AF49A}"/>
    <cellStyle name="Warning Text 23 5 4 2" xfId="24130" xr:uid="{6279D53B-BA84-461B-B7F7-5FC92EF5EF16}"/>
    <cellStyle name="Warning Text 23 5 5" xfId="24131" xr:uid="{DDD4E578-2171-47C8-8651-EA55FB65D52A}"/>
    <cellStyle name="Warning Text 23 6" xfId="24132" xr:uid="{F06A4F82-C2E5-4848-9578-F4543C476D65}"/>
    <cellStyle name="Warning Text 23 6 2" xfId="24133" xr:uid="{42F9386C-23B2-41D4-AADD-56AEB7A56372}"/>
    <cellStyle name="Warning Text 23 6 2 2" xfId="24134" xr:uid="{F1770D21-75C6-4BA1-9F0F-F30B08D66124}"/>
    <cellStyle name="Warning Text 23 6 3" xfId="24135" xr:uid="{7E3B1A48-83A8-4466-B989-33F0985E6165}"/>
    <cellStyle name="Warning Text 23 6 3 2" xfId="24136" xr:uid="{F64125E2-1F88-4DD8-8569-B9B5957C9E82}"/>
    <cellStyle name="Warning Text 23 6 4" xfId="24137" xr:uid="{24626CAE-8B8D-4B52-96AA-C9A108A40AD2}"/>
    <cellStyle name="Warning Text 23 7" xfId="24138" xr:uid="{E4A5EE93-1A33-427F-B06D-807B3E3DF3B9}"/>
    <cellStyle name="Warning Text 23 7 2" xfId="24139" xr:uid="{0F6FD4E1-AE36-4F60-BB43-49B07BDCE909}"/>
    <cellStyle name="Warning Text 23 8" xfId="24140" xr:uid="{6B835EEC-728E-45CC-9074-95BE71E9C707}"/>
    <cellStyle name="Warning Text 23 8 2" xfId="24141" xr:uid="{3C5F339D-536A-4611-9C64-261450D8EB2D}"/>
    <cellStyle name="Warning Text 23 9" xfId="24142" xr:uid="{6917C62A-3ED7-47D8-8BF9-7B0FC77375E8}"/>
    <cellStyle name="Warning Text 23 9 2" xfId="24143" xr:uid="{77753985-EC9C-4F96-851B-700545D3BB3B}"/>
    <cellStyle name="Warning Text 24" xfId="6309" xr:uid="{852F7E8F-681B-4328-95C3-9D7CD0CA1D80}"/>
    <cellStyle name="Warning Text 24 10" xfId="24145" xr:uid="{81FDD241-C94D-4851-B79D-674556659AC7}"/>
    <cellStyle name="Warning Text 24 11" xfId="24146" xr:uid="{9F2724F1-2E8D-4EE6-A2CE-BA7AC71FB125}"/>
    <cellStyle name="Warning Text 24 12" xfId="24144" xr:uid="{A38E95A5-EB69-4AC0-996F-9DBE30083565}"/>
    <cellStyle name="Warning Text 24 2" xfId="24147" xr:uid="{A156A70F-3B56-4488-B373-96250B75587D}"/>
    <cellStyle name="Warning Text 24 2 2" xfId="24148" xr:uid="{2275D2E3-B0C6-47D0-A926-4DFE3A25668E}"/>
    <cellStyle name="Warning Text 24 2 2 2" xfId="24149" xr:uid="{9D45DFE7-28D2-4EB7-824A-EE0CE4347205}"/>
    <cellStyle name="Warning Text 24 2 3" xfId="24150" xr:uid="{B3774C36-40B5-4640-948B-A0712EE2E2BF}"/>
    <cellStyle name="Warning Text 24 2 3 2" xfId="24151" xr:uid="{F3CF2675-1650-41A2-B0B4-1D3E3BBB1C11}"/>
    <cellStyle name="Warning Text 24 2 4" xfId="24152" xr:uid="{C2FF3017-C333-4639-A8AF-0B88162D6CB7}"/>
    <cellStyle name="Warning Text 24 2 5" xfId="24153" xr:uid="{35325F17-1CC9-4B1E-AC25-4FB74467FD26}"/>
    <cellStyle name="Warning Text 24 3" xfId="24154" xr:uid="{6E937312-5D79-40C0-B6FB-B29BA551FC55}"/>
    <cellStyle name="Warning Text 24 3 2" xfId="24155" xr:uid="{FB109C5E-6422-4E5B-8026-38C475D88EBB}"/>
    <cellStyle name="Warning Text 24 3 2 2" xfId="24156" xr:uid="{126062F7-FF5A-4F46-B9C2-9557AE41A07D}"/>
    <cellStyle name="Warning Text 24 3 3" xfId="24157" xr:uid="{666CE922-552D-42ED-A8F4-2174F5BAE31F}"/>
    <cellStyle name="Warning Text 24 3 3 2" xfId="24158" xr:uid="{824997A0-A596-46A5-8A0B-8F35AC36C384}"/>
    <cellStyle name="Warning Text 24 3 4" xfId="24159" xr:uid="{E1CDB9AC-B69D-4B3D-8B74-EF0EB9A18FD4}"/>
    <cellStyle name="Warning Text 24 4" xfId="24160" xr:uid="{8853EB43-7F08-4FE1-9C28-67D77B1D08BC}"/>
    <cellStyle name="Warning Text 24 4 2" xfId="24161" xr:uid="{B6E64FFB-052D-41CB-8AD5-DE521B7A7136}"/>
    <cellStyle name="Warning Text 24 4 2 2" xfId="24162" xr:uid="{27273E71-AC31-47C7-96CA-9E73B3DD30AE}"/>
    <cellStyle name="Warning Text 24 4 3" xfId="24163" xr:uid="{CDE9A329-4CD1-490E-B801-909926456AFD}"/>
    <cellStyle name="Warning Text 24 4 3 2" xfId="24164" xr:uid="{9D6EA394-EE82-4A19-BA45-A858D52D764D}"/>
    <cellStyle name="Warning Text 24 4 4" xfId="24165" xr:uid="{F7DBC3EF-F28A-4705-A5EE-5994015C1562}"/>
    <cellStyle name="Warning Text 24 5" xfId="24166" xr:uid="{B6DEFA2D-EF03-4BB4-BC36-51438E230316}"/>
    <cellStyle name="Warning Text 24 5 2" xfId="24167" xr:uid="{85DBDCCF-74E3-4923-A8E8-078CE0EC8D6B}"/>
    <cellStyle name="Warning Text 24 5 2 2" xfId="24168" xr:uid="{307751D6-4721-4AE4-807C-FC647C27C049}"/>
    <cellStyle name="Warning Text 24 5 3" xfId="24169" xr:uid="{45F5FF11-0B33-4303-A7C1-DA99D05C4B1D}"/>
    <cellStyle name="Warning Text 24 5 3 2" xfId="24170" xr:uid="{F6AF77E4-ABF2-4DD3-AE6B-A2625BADF478}"/>
    <cellStyle name="Warning Text 24 5 4" xfId="24171" xr:uid="{BCD9FA18-0F50-43CA-AD64-895984DB22BB}"/>
    <cellStyle name="Warning Text 24 5 4 2" xfId="24172" xr:uid="{07FA5BF1-3140-4FA1-8A9E-AEF68A40D304}"/>
    <cellStyle name="Warning Text 24 5 5" xfId="24173" xr:uid="{D423FB62-767A-4746-9862-D9453D036F4E}"/>
    <cellStyle name="Warning Text 24 6" xfId="24174" xr:uid="{8AC445A8-57BF-47B5-AC37-215CF342E3A8}"/>
    <cellStyle name="Warning Text 24 6 2" xfId="24175" xr:uid="{AC8FB0E1-73C2-4161-9233-4F61AB43EF1D}"/>
    <cellStyle name="Warning Text 24 6 2 2" xfId="24176" xr:uid="{4A8F8FCA-9120-4C65-AF93-3754A025A8EA}"/>
    <cellStyle name="Warning Text 24 6 3" xfId="24177" xr:uid="{879F4907-DC26-4DE6-B163-30514C624FB1}"/>
    <cellStyle name="Warning Text 24 6 3 2" xfId="24178" xr:uid="{E580F956-8DDA-4236-B9A9-913D738C242D}"/>
    <cellStyle name="Warning Text 24 6 4" xfId="24179" xr:uid="{BDDDA70E-7FA6-44DD-A193-132D63626FF0}"/>
    <cellStyle name="Warning Text 24 7" xfId="24180" xr:uid="{8885B4EA-8C4F-4E40-A731-B1F2249F8402}"/>
    <cellStyle name="Warning Text 24 7 2" xfId="24181" xr:uid="{ACE43957-DAC3-469D-BFCF-DF7E9FF87122}"/>
    <cellStyle name="Warning Text 24 8" xfId="24182" xr:uid="{0FA69B6F-8CD4-444B-AF61-59367DC7E3B5}"/>
    <cellStyle name="Warning Text 24 8 2" xfId="24183" xr:uid="{3399F7A9-AF1E-48A3-BF33-68848A6B0EC3}"/>
    <cellStyle name="Warning Text 24 9" xfId="24184" xr:uid="{C3233A30-700B-4472-A247-F76B4BFB1AEF}"/>
    <cellStyle name="Warning Text 24 9 2" xfId="24185" xr:uid="{B9CA0CDB-21A7-42C5-9158-2861B0B64DB7}"/>
    <cellStyle name="Warning Text 25" xfId="6310" xr:uid="{103F5DBD-7900-4A4C-B181-2914EBF7D09A}"/>
    <cellStyle name="Warning Text 25 10" xfId="24187" xr:uid="{A2FF824F-12FC-44AD-81EA-C5EA51EF1FD0}"/>
    <cellStyle name="Warning Text 25 11" xfId="24188" xr:uid="{22031C65-1E0D-4A29-B54A-26F9CA3BC40C}"/>
    <cellStyle name="Warning Text 25 12" xfId="24186" xr:uid="{ECF6ADAE-D063-4C40-AD6A-5913EB594D6E}"/>
    <cellStyle name="Warning Text 25 2" xfId="24189" xr:uid="{C9FBC7B4-22B9-476F-900D-CC9D276E699E}"/>
    <cellStyle name="Warning Text 25 2 2" xfId="24190" xr:uid="{A7518BC7-E72B-4A1B-95E5-B5A8EC25CBB8}"/>
    <cellStyle name="Warning Text 25 2 2 2" xfId="24191" xr:uid="{7DF70021-54DA-44D9-8EB2-C461E2512EB3}"/>
    <cellStyle name="Warning Text 25 2 3" xfId="24192" xr:uid="{EA41AD4B-406A-43DB-8BD3-6563235389EA}"/>
    <cellStyle name="Warning Text 25 2 3 2" xfId="24193" xr:uid="{557D2817-1435-4546-8678-71CFD344000A}"/>
    <cellStyle name="Warning Text 25 2 4" xfId="24194" xr:uid="{8A11BF7A-FDD2-4B3E-A2A9-174B36AF8B04}"/>
    <cellStyle name="Warning Text 25 2 5" xfId="24195" xr:uid="{E9124E2F-C302-4EEF-95D5-445E22C2AA7B}"/>
    <cellStyle name="Warning Text 25 3" xfId="24196" xr:uid="{27B360C5-333D-4C3A-9AA3-E01B10B08DE4}"/>
    <cellStyle name="Warning Text 25 3 2" xfId="24197" xr:uid="{00E0CA6C-B10B-412F-BBAE-814BD2D8CD70}"/>
    <cellStyle name="Warning Text 25 3 2 2" xfId="24198" xr:uid="{A189DA87-9629-4B6E-91BC-88E6B4C86EC9}"/>
    <cellStyle name="Warning Text 25 3 3" xfId="24199" xr:uid="{0598CCF3-8E72-444B-B42A-37CCFE6DEA33}"/>
    <cellStyle name="Warning Text 25 3 3 2" xfId="24200" xr:uid="{F533A82C-4C8D-41EC-A9B1-28312B873488}"/>
    <cellStyle name="Warning Text 25 3 4" xfId="24201" xr:uid="{B4CEE156-A22E-43B9-B457-0953A3E1032D}"/>
    <cellStyle name="Warning Text 25 4" xfId="24202" xr:uid="{0201D5F4-D8B0-4D57-A493-05141ABC7B7B}"/>
    <cellStyle name="Warning Text 25 4 2" xfId="24203" xr:uid="{B51B1DEF-F080-4CE4-BF8E-9EAEF278EB39}"/>
    <cellStyle name="Warning Text 25 4 2 2" xfId="24204" xr:uid="{B48DA725-887B-4039-AA2B-80883B93330B}"/>
    <cellStyle name="Warning Text 25 4 3" xfId="24205" xr:uid="{79BE2210-10FC-4120-AC64-99D47EE79856}"/>
    <cellStyle name="Warning Text 25 4 3 2" xfId="24206" xr:uid="{E0422F24-45E9-436A-B898-2B7DAF9CD5CF}"/>
    <cellStyle name="Warning Text 25 4 4" xfId="24207" xr:uid="{5B257ACB-23A6-4451-816D-A7F8EB513609}"/>
    <cellStyle name="Warning Text 25 5" xfId="24208" xr:uid="{A59151F4-A0A9-407B-A10F-6BF0826CEA58}"/>
    <cellStyle name="Warning Text 25 5 2" xfId="24209" xr:uid="{EFF620F4-0509-4992-BBFB-BD698CB6F43D}"/>
    <cellStyle name="Warning Text 25 5 2 2" xfId="24210" xr:uid="{7ABD420A-7E28-4485-9B7C-FD7885AC8646}"/>
    <cellStyle name="Warning Text 25 5 3" xfId="24211" xr:uid="{F5FABF59-9CB6-4F3B-9BD0-988CB39FEAEA}"/>
    <cellStyle name="Warning Text 25 5 3 2" xfId="24212" xr:uid="{9DE4FB3F-364F-4DF4-AF6F-6EF77A354342}"/>
    <cellStyle name="Warning Text 25 5 4" xfId="24213" xr:uid="{9AD30FFE-7FD1-4305-AFCB-CD47D38FE253}"/>
    <cellStyle name="Warning Text 25 5 4 2" xfId="24214" xr:uid="{F86E48E7-2115-43A1-B291-7643AAFF1B9F}"/>
    <cellStyle name="Warning Text 25 5 5" xfId="24215" xr:uid="{422B5B43-398C-4DD4-97D9-AA1B604D3CB4}"/>
    <cellStyle name="Warning Text 25 6" xfId="24216" xr:uid="{DBC79F50-2434-4E9C-8844-F3E211E23F22}"/>
    <cellStyle name="Warning Text 25 6 2" xfId="24217" xr:uid="{C0631BE4-9E27-4325-B6A0-77D1C5410B1C}"/>
    <cellStyle name="Warning Text 25 6 2 2" xfId="24218" xr:uid="{C405D7A9-880B-4758-8BAD-183663762EC1}"/>
    <cellStyle name="Warning Text 25 6 3" xfId="24219" xr:uid="{2C64C423-2164-4090-BD24-B8CFF081B877}"/>
    <cellStyle name="Warning Text 25 6 3 2" xfId="24220" xr:uid="{86A02C35-3870-415E-B22D-5935121E6045}"/>
    <cellStyle name="Warning Text 25 6 4" xfId="24221" xr:uid="{0AE3516B-CEE8-4628-9539-6B891E193297}"/>
    <cellStyle name="Warning Text 25 7" xfId="24222" xr:uid="{4F6C2810-5599-4B37-81CB-CEE8A046D578}"/>
    <cellStyle name="Warning Text 25 7 2" xfId="24223" xr:uid="{27104EBF-1C89-4590-A1CA-5485DF591004}"/>
    <cellStyle name="Warning Text 25 8" xfId="24224" xr:uid="{46C6ADF2-3B37-429E-AE9D-7B42ABAB376A}"/>
    <cellStyle name="Warning Text 25 8 2" xfId="24225" xr:uid="{41AA7740-29E6-40A9-B3FA-74B962092199}"/>
    <cellStyle name="Warning Text 25 9" xfId="24226" xr:uid="{428C9ED9-B0E4-4E30-9D95-D9B552680B16}"/>
    <cellStyle name="Warning Text 25 9 2" xfId="24227" xr:uid="{01560CC3-24C3-428E-8D3A-0D9AAE496321}"/>
    <cellStyle name="Warning Text 26" xfId="6311" xr:uid="{5F334536-02BC-486F-8408-D9CE83D963F9}"/>
    <cellStyle name="Warning Text 26 10" xfId="24229" xr:uid="{4F426DD9-1326-46AA-9D58-5F1778942AFD}"/>
    <cellStyle name="Warning Text 26 11" xfId="24230" xr:uid="{5B1ECC4C-609A-4228-ACF0-50E2CE6F702C}"/>
    <cellStyle name="Warning Text 26 12" xfId="24228" xr:uid="{1E0B0110-85F8-4C88-AC3E-DFF13DBF0898}"/>
    <cellStyle name="Warning Text 26 2" xfId="24231" xr:uid="{9B8E9FB7-6E3E-47E2-BC01-1F21A1B02B23}"/>
    <cellStyle name="Warning Text 26 2 2" xfId="24232" xr:uid="{5DC42016-9DE8-4D7F-897F-E5599A81E75D}"/>
    <cellStyle name="Warning Text 26 2 2 2" xfId="24233" xr:uid="{B0D3CCC7-8C87-4709-9D6E-098E191F1B8D}"/>
    <cellStyle name="Warning Text 26 2 3" xfId="24234" xr:uid="{7055DBE7-CEAE-4FAE-AAEE-F2DCA35C1DB1}"/>
    <cellStyle name="Warning Text 26 2 3 2" xfId="24235" xr:uid="{90C314EA-4D56-4FDE-B9DB-BBF460505B3D}"/>
    <cellStyle name="Warning Text 26 2 4" xfId="24236" xr:uid="{197B13A8-EFF7-4FD2-9F4E-6E8E7EB69AC3}"/>
    <cellStyle name="Warning Text 26 2 5" xfId="24237" xr:uid="{B2C35311-7BE2-45D4-937C-CD57CA92E913}"/>
    <cellStyle name="Warning Text 26 3" xfId="24238" xr:uid="{0F5CD878-D3BC-404B-BFDB-78B54900F6E8}"/>
    <cellStyle name="Warning Text 26 3 2" xfId="24239" xr:uid="{C94400B6-111F-4BB2-B559-BB122AB7570C}"/>
    <cellStyle name="Warning Text 26 3 2 2" xfId="24240" xr:uid="{7F791CE0-28FD-4F47-A098-E71C9479221D}"/>
    <cellStyle name="Warning Text 26 3 3" xfId="24241" xr:uid="{9AEDD215-B979-4C5B-AA00-27D292E9147D}"/>
    <cellStyle name="Warning Text 26 3 3 2" xfId="24242" xr:uid="{B2908293-BF60-45AF-98A7-0BB4482356AD}"/>
    <cellStyle name="Warning Text 26 3 4" xfId="24243" xr:uid="{1844B098-DDD2-4234-8033-8DF67D4C77F0}"/>
    <cellStyle name="Warning Text 26 4" xfId="24244" xr:uid="{D754324A-9AEF-4D93-B21D-03FB4B2DAD7B}"/>
    <cellStyle name="Warning Text 26 4 2" xfId="24245" xr:uid="{3C8D69F4-0E16-47CD-BFAB-8BC0C9273234}"/>
    <cellStyle name="Warning Text 26 4 2 2" xfId="24246" xr:uid="{D2395BF5-AD13-45A3-BEBF-93554F4DB817}"/>
    <cellStyle name="Warning Text 26 4 3" xfId="24247" xr:uid="{2719D2BA-847A-45E8-8B82-A43526A692E0}"/>
    <cellStyle name="Warning Text 26 4 3 2" xfId="24248" xr:uid="{B14E1E1C-BF1F-4C56-A88F-D7BC82903A38}"/>
    <cellStyle name="Warning Text 26 4 4" xfId="24249" xr:uid="{5A2DF33E-63FD-42A0-A04F-49B9F3B40319}"/>
    <cellStyle name="Warning Text 26 5" xfId="24250" xr:uid="{7AA46216-7F79-4787-83D1-417A00BF5147}"/>
    <cellStyle name="Warning Text 26 5 2" xfId="24251" xr:uid="{959E6AC1-69A4-496B-B0D2-47C72F870971}"/>
    <cellStyle name="Warning Text 26 5 2 2" xfId="24252" xr:uid="{65F865F2-6F4C-48E1-93D0-C291EF26AD6C}"/>
    <cellStyle name="Warning Text 26 5 3" xfId="24253" xr:uid="{DC5E9D76-0EFC-41A9-B61C-8779947E3382}"/>
    <cellStyle name="Warning Text 26 5 3 2" xfId="24254" xr:uid="{03BDC6B6-2AB9-40F8-8A15-00C5122E5056}"/>
    <cellStyle name="Warning Text 26 5 4" xfId="24255" xr:uid="{7983F805-8816-48AC-B7FD-B9B1B763BCF3}"/>
    <cellStyle name="Warning Text 26 5 4 2" xfId="24256" xr:uid="{7B792B88-2CEB-45D2-8A83-15A9041ED2C5}"/>
    <cellStyle name="Warning Text 26 5 5" xfId="24257" xr:uid="{65FBE8BA-17C9-4234-A2F6-AB1D6342945D}"/>
    <cellStyle name="Warning Text 26 6" xfId="24258" xr:uid="{0E2E437F-6B03-4855-BE24-1A70C9419243}"/>
    <cellStyle name="Warning Text 26 6 2" xfId="24259" xr:uid="{F0538520-CBAC-47F6-8D52-16353137C163}"/>
    <cellStyle name="Warning Text 26 6 2 2" xfId="24260" xr:uid="{300F8E99-5536-4515-8D20-3DB5F6FA5567}"/>
    <cellStyle name="Warning Text 26 6 3" xfId="24261" xr:uid="{A5A75718-785C-454D-8054-ED97F7502D24}"/>
    <cellStyle name="Warning Text 26 6 3 2" xfId="24262" xr:uid="{DFA0341D-FD59-42E7-85C9-96051B656140}"/>
    <cellStyle name="Warning Text 26 6 4" xfId="24263" xr:uid="{C7C02ED8-10FD-4941-9507-A290E0D0BFEE}"/>
    <cellStyle name="Warning Text 26 7" xfId="24264" xr:uid="{4E8DB9F3-E8D3-4F5F-BBF7-CB7A72F16BA5}"/>
    <cellStyle name="Warning Text 26 7 2" xfId="24265" xr:uid="{EA5C9B54-A8A5-419B-B29D-E4DE15F66ADB}"/>
    <cellStyle name="Warning Text 26 8" xfId="24266" xr:uid="{11BBB2FB-5D03-4C19-B33C-B836A0FF294E}"/>
    <cellStyle name="Warning Text 26 8 2" xfId="24267" xr:uid="{6D5CF6CB-1418-49A0-9682-5A30B18A5BC3}"/>
    <cellStyle name="Warning Text 26 9" xfId="24268" xr:uid="{9597B4FB-D532-447A-A620-84C26125FD8D}"/>
    <cellStyle name="Warning Text 26 9 2" xfId="24269" xr:uid="{975AD276-B19A-492E-BD05-D4519F5EA63A}"/>
    <cellStyle name="Warning Text 27" xfId="6312" xr:uid="{F454E8E6-4D67-4355-A1A4-7C795BD7786C}"/>
    <cellStyle name="Warning Text 27 10" xfId="24271" xr:uid="{6E872C8B-1E18-499D-96DA-F12382347C74}"/>
    <cellStyle name="Warning Text 27 11" xfId="24272" xr:uid="{F8B7DAEA-A340-4785-8D85-3AF45FF12B7B}"/>
    <cellStyle name="Warning Text 27 12" xfId="24270" xr:uid="{498C9BD8-AE5E-4C33-A83A-90971D71D64A}"/>
    <cellStyle name="Warning Text 27 2" xfId="24273" xr:uid="{D978252E-7E66-4A61-A4E4-2951C03CCE2C}"/>
    <cellStyle name="Warning Text 27 2 2" xfId="24274" xr:uid="{C4E00749-64E6-4176-AD92-6F75FBD35F39}"/>
    <cellStyle name="Warning Text 27 2 2 2" xfId="24275" xr:uid="{A190B7A8-24CA-47E3-A251-CA7FE806D43B}"/>
    <cellStyle name="Warning Text 27 2 3" xfId="24276" xr:uid="{DFAEA2B7-8BFB-4C76-A532-F9271FB28756}"/>
    <cellStyle name="Warning Text 27 2 3 2" xfId="24277" xr:uid="{3E33E6AA-7EDA-4A74-BB46-67B3E20FACB5}"/>
    <cellStyle name="Warning Text 27 2 4" xfId="24278" xr:uid="{0A8DE13A-B180-4D39-AB6C-9DEB40F99761}"/>
    <cellStyle name="Warning Text 27 2 5" xfId="24279" xr:uid="{601B16E5-D0B1-46BD-8BF3-D3FFCAC0D4C4}"/>
    <cellStyle name="Warning Text 27 3" xfId="24280" xr:uid="{856C014A-307F-495C-933D-50273BBF504B}"/>
    <cellStyle name="Warning Text 27 3 2" xfId="24281" xr:uid="{EBF0A6EA-C568-4223-9E39-67C42BAD24DC}"/>
    <cellStyle name="Warning Text 27 3 2 2" xfId="24282" xr:uid="{AB2373CE-7B5D-4BF3-A349-4FBE15A95231}"/>
    <cellStyle name="Warning Text 27 3 3" xfId="24283" xr:uid="{9A8B5347-D1A8-406B-B79A-6705ADCEACB7}"/>
    <cellStyle name="Warning Text 27 3 3 2" xfId="24284" xr:uid="{BAA085FA-DBA5-47B5-BCA5-7586BBA68AA0}"/>
    <cellStyle name="Warning Text 27 3 4" xfId="24285" xr:uid="{BFD8F3A6-E19A-4BEC-A93E-F564935608A5}"/>
    <cellStyle name="Warning Text 27 4" xfId="24286" xr:uid="{6A78140D-F04C-4BBE-AF39-EFF9AF957CCF}"/>
    <cellStyle name="Warning Text 27 4 2" xfId="24287" xr:uid="{1B8B2274-47D3-4C64-8247-3E383D8C14EC}"/>
    <cellStyle name="Warning Text 27 4 2 2" xfId="24288" xr:uid="{685ABC67-D833-42DA-B55D-F715ABDAEC70}"/>
    <cellStyle name="Warning Text 27 4 3" xfId="24289" xr:uid="{1F919AF3-A452-4850-A297-0987363122EF}"/>
    <cellStyle name="Warning Text 27 4 3 2" xfId="24290" xr:uid="{8E83E20E-133B-4336-9ACC-C0919DBE5F1E}"/>
    <cellStyle name="Warning Text 27 4 4" xfId="24291" xr:uid="{42476117-77CC-4078-8630-D936E87E06B4}"/>
    <cellStyle name="Warning Text 27 5" xfId="24292" xr:uid="{8B7A8925-3D56-4ADE-B3C9-F82347CACA77}"/>
    <cellStyle name="Warning Text 27 5 2" xfId="24293" xr:uid="{BF88E01D-6F74-4D96-B74A-2BD65E988578}"/>
    <cellStyle name="Warning Text 27 5 2 2" xfId="24294" xr:uid="{2160CE0E-C417-445A-B70D-5AB0EC84C284}"/>
    <cellStyle name="Warning Text 27 5 3" xfId="24295" xr:uid="{5B8D7316-E902-4C36-B7C4-5155C17E15D4}"/>
    <cellStyle name="Warning Text 27 5 3 2" xfId="24296" xr:uid="{B2186ABE-5EC2-426A-B289-AF81CFA024CD}"/>
    <cellStyle name="Warning Text 27 5 4" xfId="24297" xr:uid="{D465CE09-FD05-4EF4-BE00-575272851CBD}"/>
    <cellStyle name="Warning Text 27 5 4 2" xfId="24298" xr:uid="{6597C2AE-40A4-4454-931E-CA0A29E7CE4F}"/>
    <cellStyle name="Warning Text 27 5 5" xfId="24299" xr:uid="{A81B2A8C-A743-4ED8-9DD7-DC619F892CCF}"/>
    <cellStyle name="Warning Text 27 6" xfId="24300" xr:uid="{1FA12B30-3D11-4871-A730-D3562786E847}"/>
    <cellStyle name="Warning Text 27 6 2" xfId="24301" xr:uid="{513C9401-2706-464E-ABFC-9396F0F7B404}"/>
    <cellStyle name="Warning Text 27 6 2 2" xfId="24302" xr:uid="{0BCEE107-515F-4FF5-ACBE-81BBD9117CDD}"/>
    <cellStyle name="Warning Text 27 6 3" xfId="24303" xr:uid="{C4710113-5BD6-4865-8F21-43E14BAD28CC}"/>
    <cellStyle name="Warning Text 27 6 3 2" xfId="24304" xr:uid="{E0B123D7-CFAF-43AB-A7B4-141A93FF303B}"/>
    <cellStyle name="Warning Text 27 6 4" xfId="24305" xr:uid="{6131AB93-6326-4F01-AC19-88B68F1E3828}"/>
    <cellStyle name="Warning Text 27 7" xfId="24306" xr:uid="{EE2144C3-6646-46C3-8EE0-2639187CFC9C}"/>
    <cellStyle name="Warning Text 27 7 2" xfId="24307" xr:uid="{0F75C02A-3A36-462C-BE5A-96E522A1DFE1}"/>
    <cellStyle name="Warning Text 27 8" xfId="24308" xr:uid="{49D79208-2BE6-40CA-833B-94C76C3AC3CD}"/>
    <cellStyle name="Warning Text 27 8 2" xfId="24309" xr:uid="{0E6638EF-66FC-4898-A2B6-8DF3BB47D87E}"/>
    <cellStyle name="Warning Text 27 9" xfId="24310" xr:uid="{8E7EEE34-D851-4489-8B84-F7449520B1D8}"/>
    <cellStyle name="Warning Text 27 9 2" xfId="24311" xr:uid="{9FC63388-025C-473C-92D3-F3CEB300E1B2}"/>
    <cellStyle name="Warning Text 28" xfId="6313" xr:uid="{B1571556-1463-44E4-808C-709E733DAD81}"/>
    <cellStyle name="Warning Text 28 10" xfId="24313" xr:uid="{98BF5B5B-0C59-408D-BD2E-3C4B583053D1}"/>
    <cellStyle name="Warning Text 28 11" xfId="24314" xr:uid="{539B6CEE-B9E4-4678-B5E8-C4848033B7D0}"/>
    <cellStyle name="Warning Text 28 12" xfId="24312" xr:uid="{F3ECD7D9-7E1B-4374-9EAC-380EF86C05F1}"/>
    <cellStyle name="Warning Text 28 2" xfId="24315" xr:uid="{A0D17F32-7936-491B-A006-188F65C0A514}"/>
    <cellStyle name="Warning Text 28 2 2" xfId="24316" xr:uid="{1E1546F4-950C-4B4E-B362-F93682078220}"/>
    <cellStyle name="Warning Text 28 2 2 2" xfId="24317" xr:uid="{97308CDF-8113-4598-AC8E-DAE9B6C3E60F}"/>
    <cellStyle name="Warning Text 28 2 3" xfId="24318" xr:uid="{294A31AC-BB83-4691-B4AD-257B716802B1}"/>
    <cellStyle name="Warning Text 28 2 3 2" xfId="24319" xr:uid="{95ABA09B-5CDF-45BB-985C-1AE5619A401D}"/>
    <cellStyle name="Warning Text 28 2 4" xfId="24320" xr:uid="{38EC77E5-7DEC-4DEE-B1BA-7E8FE445DEF8}"/>
    <cellStyle name="Warning Text 28 2 5" xfId="24321" xr:uid="{36727139-5D4B-4477-8160-9DE3AC51FEBF}"/>
    <cellStyle name="Warning Text 28 3" xfId="24322" xr:uid="{D6AF3AE9-8D8A-4A65-8357-BE50894215FD}"/>
    <cellStyle name="Warning Text 28 3 2" xfId="24323" xr:uid="{9EB73BCE-108F-4D99-9592-B00BC0002D55}"/>
    <cellStyle name="Warning Text 28 3 2 2" xfId="24324" xr:uid="{09ADC0DB-D639-4A8D-B27D-BA9EEED5E973}"/>
    <cellStyle name="Warning Text 28 3 3" xfId="24325" xr:uid="{555C650A-0447-4103-80B7-B2AB9855B1C0}"/>
    <cellStyle name="Warning Text 28 3 3 2" xfId="24326" xr:uid="{971615A6-4F3B-4694-8977-DC591C37E531}"/>
    <cellStyle name="Warning Text 28 3 4" xfId="24327" xr:uid="{FFCE44EB-D8B4-45E8-B540-3B9C5616C282}"/>
    <cellStyle name="Warning Text 28 4" xfId="24328" xr:uid="{390C1351-2403-46F5-8477-454D4B0404EC}"/>
    <cellStyle name="Warning Text 28 4 2" xfId="24329" xr:uid="{B5C772AB-F56A-4CD3-AAB4-722A3470308C}"/>
    <cellStyle name="Warning Text 28 4 2 2" xfId="24330" xr:uid="{5116EBE2-45CB-4D61-AFE7-D1749A6CBD5B}"/>
    <cellStyle name="Warning Text 28 4 3" xfId="24331" xr:uid="{D1F7E420-CD9B-4880-BF68-13D6C3378F78}"/>
    <cellStyle name="Warning Text 28 4 3 2" xfId="24332" xr:uid="{72E87969-2B43-4AD9-9762-8CF2A8CA4126}"/>
    <cellStyle name="Warning Text 28 4 4" xfId="24333" xr:uid="{6952F34D-E3F9-45B9-B703-ACDD567C7D2A}"/>
    <cellStyle name="Warning Text 28 5" xfId="24334" xr:uid="{5CCD3DA7-32AC-44F0-85E5-811C2E29B29A}"/>
    <cellStyle name="Warning Text 28 5 2" xfId="24335" xr:uid="{8C66CF9E-28EE-45EC-ABEB-A723DD646A88}"/>
    <cellStyle name="Warning Text 28 5 2 2" xfId="24336" xr:uid="{93D88DFE-41E8-4E98-A4B8-E1F3066ACAFC}"/>
    <cellStyle name="Warning Text 28 5 3" xfId="24337" xr:uid="{2E28A979-24C6-47C5-9668-9DF3BCE96EB3}"/>
    <cellStyle name="Warning Text 28 5 3 2" xfId="24338" xr:uid="{4EDD2789-7AED-4F68-B2C9-180F2AE5EF7D}"/>
    <cellStyle name="Warning Text 28 5 4" xfId="24339" xr:uid="{5B76C3F7-FCAB-4C2B-B250-EA99566ACE95}"/>
    <cellStyle name="Warning Text 28 5 4 2" xfId="24340" xr:uid="{3C08A7B8-24EC-4922-9DFB-D925A0A42168}"/>
    <cellStyle name="Warning Text 28 5 5" xfId="24341" xr:uid="{1422264C-0406-4E2F-9302-95D57A1A1F44}"/>
    <cellStyle name="Warning Text 28 6" xfId="24342" xr:uid="{B50EAC08-9276-4681-B8AD-A0F798479048}"/>
    <cellStyle name="Warning Text 28 6 2" xfId="24343" xr:uid="{E2040A70-AB58-4B46-9789-FDE7E303048B}"/>
    <cellStyle name="Warning Text 28 6 2 2" xfId="24344" xr:uid="{6D4E780F-6135-453A-A863-BEA6DAF27F6C}"/>
    <cellStyle name="Warning Text 28 6 3" xfId="24345" xr:uid="{A2968D3B-820D-465F-89EC-824FBE0EB1B9}"/>
    <cellStyle name="Warning Text 28 6 3 2" xfId="24346" xr:uid="{BCD55E42-B76D-4233-9F12-3E335A57565E}"/>
    <cellStyle name="Warning Text 28 6 4" xfId="24347" xr:uid="{51835842-1E14-4156-98CF-84516F731B08}"/>
    <cellStyle name="Warning Text 28 7" xfId="24348" xr:uid="{FF84B5CB-7661-4059-B576-A3B304509A44}"/>
    <cellStyle name="Warning Text 28 7 2" xfId="24349" xr:uid="{98B22984-7546-4DAF-8A2C-03C8119C30BA}"/>
    <cellStyle name="Warning Text 28 8" xfId="24350" xr:uid="{C81CC476-F784-4E35-A7CC-4B62A21A8DB8}"/>
    <cellStyle name="Warning Text 28 8 2" xfId="24351" xr:uid="{381A305E-9E98-4E1A-A133-4B19D3D060FD}"/>
    <cellStyle name="Warning Text 28 9" xfId="24352" xr:uid="{145A5201-9088-4DAF-990E-AF47C215DB1B}"/>
    <cellStyle name="Warning Text 28 9 2" xfId="24353" xr:uid="{ECBC45EE-2D78-4BF4-A53C-BDD7037D9558}"/>
    <cellStyle name="Warning Text 29" xfId="6314" xr:uid="{2DDFC27C-8576-4469-97D9-C0602AE4C80A}"/>
    <cellStyle name="Warning Text 29 10" xfId="24355" xr:uid="{B0D309BD-FAE6-4063-AD13-A73D7FF1ED17}"/>
    <cellStyle name="Warning Text 29 11" xfId="24356" xr:uid="{B99B01EE-6C01-447B-AF70-4003150A3DE0}"/>
    <cellStyle name="Warning Text 29 12" xfId="24354" xr:uid="{608E67C9-2708-4317-B2F5-5EBA7B606EAD}"/>
    <cellStyle name="Warning Text 29 2" xfId="24357" xr:uid="{FB562826-ED50-4064-977A-0284C8F87E96}"/>
    <cellStyle name="Warning Text 29 2 2" xfId="24358" xr:uid="{F0981113-C399-4530-B824-ECDA2E3864F9}"/>
    <cellStyle name="Warning Text 29 2 2 2" xfId="24359" xr:uid="{3C2034A3-398F-4BAF-9008-F217F50FE2A1}"/>
    <cellStyle name="Warning Text 29 2 3" xfId="24360" xr:uid="{5D5F0257-9A69-479C-8760-3D504FBD559C}"/>
    <cellStyle name="Warning Text 29 2 3 2" xfId="24361" xr:uid="{44E1FCB2-115E-4909-93D1-DEE233BE469F}"/>
    <cellStyle name="Warning Text 29 2 4" xfId="24362" xr:uid="{EE22116C-2459-47B0-87C7-234E0C7347A9}"/>
    <cellStyle name="Warning Text 29 2 5" xfId="24363" xr:uid="{6343B6E9-EB93-45C0-A270-BB35AACE6C14}"/>
    <cellStyle name="Warning Text 29 3" xfId="24364" xr:uid="{93CA3F59-DD14-41E5-A341-FBEE5D1E9C9E}"/>
    <cellStyle name="Warning Text 29 3 2" xfId="24365" xr:uid="{27F92261-F6F9-46FE-A1A2-5EBF129362BD}"/>
    <cellStyle name="Warning Text 29 3 2 2" xfId="24366" xr:uid="{A1F2AAF3-39A6-44F6-969C-C90A6DBCF5A5}"/>
    <cellStyle name="Warning Text 29 3 3" xfId="24367" xr:uid="{56AED1BE-598F-4598-9BFC-8D1F073F0712}"/>
    <cellStyle name="Warning Text 29 3 3 2" xfId="24368" xr:uid="{EF9A396B-60B4-4465-A715-80ABCE1FDDAD}"/>
    <cellStyle name="Warning Text 29 3 4" xfId="24369" xr:uid="{E80471B7-8364-4089-A996-C020B9165587}"/>
    <cellStyle name="Warning Text 29 4" xfId="24370" xr:uid="{22DA1215-2222-4B12-BBD5-61B4312A55B6}"/>
    <cellStyle name="Warning Text 29 4 2" xfId="24371" xr:uid="{9C343C40-D462-4601-89BC-B590ED2BFC49}"/>
    <cellStyle name="Warning Text 29 4 2 2" xfId="24372" xr:uid="{6BFE2154-599C-483B-9FD7-58CDBB9167E6}"/>
    <cellStyle name="Warning Text 29 4 3" xfId="24373" xr:uid="{315C5F82-2D76-44A8-B9AA-A596668ED7FB}"/>
    <cellStyle name="Warning Text 29 4 3 2" xfId="24374" xr:uid="{5601B5B6-16E1-479E-B4CA-853E698A9EA4}"/>
    <cellStyle name="Warning Text 29 4 4" xfId="24375" xr:uid="{CFDE6A41-8690-4285-9C03-98DC6B9B9E45}"/>
    <cellStyle name="Warning Text 29 5" xfId="24376" xr:uid="{1216A558-5F43-41E0-9574-E7C2BA90121C}"/>
    <cellStyle name="Warning Text 29 5 2" xfId="24377" xr:uid="{355E2EBB-8D11-4F2F-8173-D208A6579E8F}"/>
    <cellStyle name="Warning Text 29 5 2 2" xfId="24378" xr:uid="{321B0012-1114-4FF7-87C9-D688702BB340}"/>
    <cellStyle name="Warning Text 29 5 3" xfId="24379" xr:uid="{A47E6BF2-4748-4481-88DB-96A436509542}"/>
    <cellStyle name="Warning Text 29 5 3 2" xfId="24380" xr:uid="{ED43D343-B752-49A4-BF51-D60F4F8A38A4}"/>
    <cellStyle name="Warning Text 29 5 4" xfId="24381" xr:uid="{E42E1CA2-2480-4CA0-95B7-90AD46DE1DA1}"/>
    <cellStyle name="Warning Text 29 5 4 2" xfId="24382" xr:uid="{BA9908A1-BF50-4D4B-854C-93BF82541616}"/>
    <cellStyle name="Warning Text 29 5 5" xfId="24383" xr:uid="{0C7392E2-6E1D-4E52-838D-740ED98E02B3}"/>
    <cellStyle name="Warning Text 29 6" xfId="24384" xr:uid="{DA4B9C8A-D15B-469B-903B-7C8DD56DBB62}"/>
    <cellStyle name="Warning Text 29 6 2" xfId="24385" xr:uid="{2F508EFA-5EA7-4948-B08B-A5838453223D}"/>
    <cellStyle name="Warning Text 29 6 2 2" xfId="24386" xr:uid="{3313B5BA-1756-4535-B907-645EB4501A00}"/>
    <cellStyle name="Warning Text 29 6 3" xfId="24387" xr:uid="{624B522C-E693-4A3E-AE8D-83D27B972684}"/>
    <cellStyle name="Warning Text 29 6 3 2" xfId="24388" xr:uid="{E1D456BC-4595-4E98-96FA-C0969F1E4BBC}"/>
    <cellStyle name="Warning Text 29 6 4" xfId="24389" xr:uid="{6AA0EAB1-F726-4BE5-8983-BFB2C4027117}"/>
    <cellStyle name="Warning Text 29 7" xfId="24390" xr:uid="{B3535551-7724-4733-A96B-BCC0FF3F15D7}"/>
    <cellStyle name="Warning Text 29 7 2" xfId="24391" xr:uid="{9583D89E-7878-47C6-AE9E-67214A4E03F7}"/>
    <cellStyle name="Warning Text 29 8" xfId="24392" xr:uid="{0414A16B-4E49-434A-B76A-3CF7459E7E1F}"/>
    <cellStyle name="Warning Text 29 8 2" xfId="24393" xr:uid="{EC1EC143-CEF8-49C9-84F3-AB1DEDABE212}"/>
    <cellStyle name="Warning Text 29 9" xfId="24394" xr:uid="{0CAFB2AC-D557-47EF-9AA6-3DEAEF94E622}"/>
    <cellStyle name="Warning Text 29 9 2" xfId="24395" xr:uid="{EE3F2DD1-F9A6-446F-A8F0-164F813ECB2B}"/>
    <cellStyle name="Warning Text 3" xfId="1659" xr:uid="{00000000-0005-0000-0000-00007F060000}"/>
    <cellStyle name="Warning Text 3 10" xfId="24397" xr:uid="{BB7F6755-8968-4680-B70D-545801789231}"/>
    <cellStyle name="Warning Text 3 11" xfId="24398" xr:uid="{DF5B6273-6DE5-48B2-A14E-AB19C9A3E43D}"/>
    <cellStyle name="Warning Text 3 12" xfId="24396" xr:uid="{72E090DD-B237-4F57-9706-5499AAE3ED2B}"/>
    <cellStyle name="Warning Text 3 2" xfId="6315" xr:uid="{43242C28-0A49-450F-92AC-6794331A3E57}"/>
    <cellStyle name="Warning Text 3 2 2" xfId="24400" xr:uid="{2CB702C6-8A54-4F36-A372-45841CF5C87B}"/>
    <cellStyle name="Warning Text 3 2 2 2" xfId="24401" xr:uid="{A20EEC12-B22C-4872-A438-881160570CD7}"/>
    <cellStyle name="Warning Text 3 2 3" xfId="24402" xr:uid="{82F64855-40CD-4E79-BC2F-4280F7B1F0F0}"/>
    <cellStyle name="Warning Text 3 2 3 2" xfId="24403" xr:uid="{03609196-F210-4594-8AFD-1C36181F1671}"/>
    <cellStyle name="Warning Text 3 2 4" xfId="24404" xr:uid="{6A211AE8-3E7C-4F59-BD43-A0B61EC3420B}"/>
    <cellStyle name="Warning Text 3 2 5" xfId="24405" xr:uid="{3D064001-09EC-4C3B-B21F-F5A67AEC586E}"/>
    <cellStyle name="Warning Text 3 2 6" xfId="24399" xr:uid="{35CBAE21-F2D9-41E1-BEF2-15904C75F07E}"/>
    <cellStyle name="Warning Text 3 3" xfId="24406" xr:uid="{A04675AD-26B1-4C2D-BF7F-38183517C83A}"/>
    <cellStyle name="Warning Text 3 3 2" xfId="24407" xr:uid="{01963757-026A-45BE-9CBC-2B43E0CA4DF6}"/>
    <cellStyle name="Warning Text 3 3 2 2" xfId="24408" xr:uid="{1F669F8F-C449-449A-81AB-4BE36DD6C023}"/>
    <cellStyle name="Warning Text 3 3 3" xfId="24409" xr:uid="{68092D5D-18AA-4B09-9CB5-9B3736133D46}"/>
    <cellStyle name="Warning Text 3 3 3 2" xfId="24410" xr:uid="{BBFF7BFB-5D1E-4C09-8CCA-79F568966DBE}"/>
    <cellStyle name="Warning Text 3 3 4" xfId="24411" xr:uid="{8FDD9F25-D022-4052-ADFE-8254B50B1B3D}"/>
    <cellStyle name="Warning Text 3 4" xfId="24412" xr:uid="{BF9AB35C-8741-41A5-8353-F061AD304186}"/>
    <cellStyle name="Warning Text 3 4 2" xfId="24413" xr:uid="{69EA11A2-E790-459E-A8CB-3FD9823C3711}"/>
    <cellStyle name="Warning Text 3 4 2 2" xfId="24414" xr:uid="{976779A2-FA25-4D6E-9D1C-EC9414C449FF}"/>
    <cellStyle name="Warning Text 3 4 3" xfId="24415" xr:uid="{545DB882-68F3-49D5-A15C-D6E7ADCB9806}"/>
    <cellStyle name="Warning Text 3 4 3 2" xfId="24416" xr:uid="{7B1C6443-C753-4F8C-88B6-067DD416CEAA}"/>
    <cellStyle name="Warning Text 3 4 4" xfId="24417" xr:uid="{CCA02D5D-B4CD-407A-8F97-DC9251B01F5A}"/>
    <cellStyle name="Warning Text 3 5" xfId="24418" xr:uid="{9FE8D45C-E421-434E-93AF-BED064DCB97C}"/>
    <cellStyle name="Warning Text 3 5 2" xfId="24419" xr:uid="{CA77CCA3-95BB-48C2-A0A6-9A96A74504D9}"/>
    <cellStyle name="Warning Text 3 5 2 2" xfId="24420" xr:uid="{F95D576E-3FDA-4565-92FC-40CBD778F933}"/>
    <cellStyle name="Warning Text 3 5 3" xfId="24421" xr:uid="{B9FDD27E-3C4F-4878-8CF7-B8C198A45424}"/>
    <cellStyle name="Warning Text 3 5 3 2" xfId="24422" xr:uid="{8527AE01-306C-43BC-92C6-00E9664940CC}"/>
    <cellStyle name="Warning Text 3 5 4" xfId="24423" xr:uid="{2E76135F-B994-414D-A45E-06ED95C6D0CE}"/>
    <cellStyle name="Warning Text 3 5 4 2" xfId="24424" xr:uid="{99944B05-FA81-462B-9F32-121AB4EE1A88}"/>
    <cellStyle name="Warning Text 3 5 5" xfId="24425" xr:uid="{D919FF30-CD48-404C-9163-FE2A64CD952E}"/>
    <cellStyle name="Warning Text 3 6" xfId="24426" xr:uid="{C2661B1A-D5A5-46C8-971B-737D2025E424}"/>
    <cellStyle name="Warning Text 3 6 2" xfId="24427" xr:uid="{B0CEF0F6-15CA-4720-8397-42EC8A7E7DD5}"/>
    <cellStyle name="Warning Text 3 6 2 2" xfId="24428" xr:uid="{A638B820-05B7-4FCF-8242-0D2E75C9483F}"/>
    <cellStyle name="Warning Text 3 6 3" xfId="24429" xr:uid="{5C6751E7-0975-4E07-A0F0-B84E14280724}"/>
    <cellStyle name="Warning Text 3 6 3 2" xfId="24430" xr:uid="{C833ECDF-08A9-41C7-9885-61EB482F6DCA}"/>
    <cellStyle name="Warning Text 3 6 4" xfId="24431" xr:uid="{D8428895-CE94-4958-920D-8ECAE3A34CF6}"/>
    <cellStyle name="Warning Text 3 7" xfId="24432" xr:uid="{1933E0A5-D683-4ACC-AF9B-D8F45E647F18}"/>
    <cellStyle name="Warning Text 3 7 2" xfId="24433" xr:uid="{0BB554B3-C316-4404-93CE-7DA8BF617FDD}"/>
    <cellStyle name="Warning Text 3 8" xfId="24434" xr:uid="{092016DF-56FE-4EB0-B496-593DFD26D56F}"/>
    <cellStyle name="Warning Text 3 8 2" xfId="24435" xr:uid="{62F22881-0349-4332-B83A-3365583F795A}"/>
    <cellStyle name="Warning Text 3 9" xfId="24436" xr:uid="{DD190BEB-BFE9-4138-939E-43404160750A}"/>
    <cellStyle name="Warning Text 3 9 2" xfId="24437" xr:uid="{8EB40EE7-1ED2-4B2D-9035-BDE8E1616D29}"/>
    <cellStyle name="Warning Text 30" xfId="6316" xr:uid="{8FB3C6D9-95BD-4CB9-A56A-2E31E9DE6A09}"/>
    <cellStyle name="Warning Text 30 10" xfId="24439" xr:uid="{B02B7675-C37A-43F4-9B12-3006AD6A2D6E}"/>
    <cellStyle name="Warning Text 30 11" xfId="24440" xr:uid="{2EA3DC90-D29D-4431-9867-AC157444C890}"/>
    <cellStyle name="Warning Text 30 12" xfId="24438" xr:uid="{EAF1B409-D748-4835-9E84-5660C937320D}"/>
    <cellStyle name="Warning Text 30 2" xfId="24441" xr:uid="{F73FB9EC-5B89-498A-9361-EABE9F505EFD}"/>
    <cellStyle name="Warning Text 30 2 2" xfId="24442" xr:uid="{C6DC8208-551A-437C-B2DF-2187DDA8452F}"/>
    <cellStyle name="Warning Text 30 2 2 2" xfId="24443" xr:uid="{D52E9942-EC31-4E5A-B84E-3A34F82F72BE}"/>
    <cellStyle name="Warning Text 30 2 3" xfId="24444" xr:uid="{0B48C361-B310-433B-900C-891A5B82FDD5}"/>
    <cellStyle name="Warning Text 30 2 3 2" xfId="24445" xr:uid="{DA880B1A-F9AE-43B4-9E6F-A10985A3B933}"/>
    <cellStyle name="Warning Text 30 2 4" xfId="24446" xr:uid="{333BA70F-38F2-454D-8A98-8140D5DE9FE6}"/>
    <cellStyle name="Warning Text 30 2 5" xfId="24447" xr:uid="{80033846-A83E-4B3C-9A0A-55A5A7F2596E}"/>
    <cellStyle name="Warning Text 30 3" xfId="24448" xr:uid="{8757D26E-BD24-43E1-89E7-FBB3B203BB07}"/>
    <cellStyle name="Warning Text 30 3 2" xfId="24449" xr:uid="{460A7867-3725-4AEC-B5E5-642A9DDD0412}"/>
    <cellStyle name="Warning Text 30 3 2 2" xfId="24450" xr:uid="{B929C511-3014-45B9-941F-89E36B06BBD5}"/>
    <cellStyle name="Warning Text 30 3 3" xfId="24451" xr:uid="{CFBE4B52-4714-4737-B706-7FB2C4CBDBA7}"/>
    <cellStyle name="Warning Text 30 3 3 2" xfId="24452" xr:uid="{03808D48-ACF2-48D9-BD93-2359FC5E2D17}"/>
    <cellStyle name="Warning Text 30 3 4" xfId="24453" xr:uid="{1BC0A6DD-9C57-4FCE-A3BB-440698D0C23D}"/>
    <cellStyle name="Warning Text 30 4" xfId="24454" xr:uid="{00443AE1-4022-420E-8675-1EA32D385115}"/>
    <cellStyle name="Warning Text 30 4 2" xfId="24455" xr:uid="{9BCACF30-65A0-4B7D-BA38-B2A7B2726555}"/>
    <cellStyle name="Warning Text 30 4 2 2" xfId="24456" xr:uid="{703595A3-D60E-4920-B469-E0AAE2A7ECD4}"/>
    <cellStyle name="Warning Text 30 4 3" xfId="24457" xr:uid="{B8C29323-C62E-41BE-81B4-AE69CE1E30F8}"/>
    <cellStyle name="Warning Text 30 4 3 2" xfId="24458" xr:uid="{AE2C3916-DFD1-4E06-BA70-2CBAC0AB90A5}"/>
    <cellStyle name="Warning Text 30 4 4" xfId="24459" xr:uid="{C735692E-F3BD-42E8-8A8F-4CE4BBEE8D08}"/>
    <cellStyle name="Warning Text 30 5" xfId="24460" xr:uid="{0416FEE6-4C60-411A-BC91-368B3846AFBD}"/>
    <cellStyle name="Warning Text 30 5 2" xfId="24461" xr:uid="{EBD20DB4-9679-4DF4-A0E4-F2D6110C435D}"/>
    <cellStyle name="Warning Text 30 5 2 2" xfId="24462" xr:uid="{9A3DA339-563B-4277-B6F3-E0AEFAFC0907}"/>
    <cellStyle name="Warning Text 30 5 3" xfId="24463" xr:uid="{39D11530-5F69-465B-A349-B2B9E8A8D918}"/>
    <cellStyle name="Warning Text 30 5 3 2" xfId="24464" xr:uid="{D2EFEDD7-2D16-43D8-81C1-2B9CC3FBC807}"/>
    <cellStyle name="Warning Text 30 5 4" xfId="24465" xr:uid="{AC9C8732-71FD-4E0A-9156-BF0904485ABF}"/>
    <cellStyle name="Warning Text 30 5 4 2" xfId="24466" xr:uid="{0A0F0C41-CED8-41A5-919C-5AAFAC22F620}"/>
    <cellStyle name="Warning Text 30 5 5" xfId="24467" xr:uid="{26B87BF1-7A9C-4D6D-AFE1-577CFB696C05}"/>
    <cellStyle name="Warning Text 30 6" xfId="24468" xr:uid="{E886F899-B02D-42A3-AADA-5660F76C66B7}"/>
    <cellStyle name="Warning Text 30 6 2" xfId="24469" xr:uid="{7B6C0469-389C-4335-8B6C-5B367BE421C2}"/>
    <cellStyle name="Warning Text 30 6 2 2" xfId="24470" xr:uid="{7733CC9C-B18A-40BB-A90B-878DD4451F8A}"/>
    <cellStyle name="Warning Text 30 6 3" xfId="24471" xr:uid="{B3D910E0-274A-4E76-826D-A90EA89886D6}"/>
    <cellStyle name="Warning Text 30 6 3 2" xfId="24472" xr:uid="{1ABD31BE-2D66-421E-81BE-75D72C4BF275}"/>
    <cellStyle name="Warning Text 30 6 4" xfId="24473" xr:uid="{4581C403-D049-422B-BBDA-85C7E7569527}"/>
    <cellStyle name="Warning Text 30 7" xfId="24474" xr:uid="{6D9360D1-14E5-4E54-82E8-A5F8E206BE3A}"/>
    <cellStyle name="Warning Text 30 7 2" xfId="24475" xr:uid="{49B37EC3-B94E-41D7-AD40-94EFFF41CA0D}"/>
    <cellStyle name="Warning Text 30 8" xfId="24476" xr:uid="{44D46945-6CB3-45EF-A7A4-89F028CEE419}"/>
    <cellStyle name="Warning Text 30 8 2" xfId="24477" xr:uid="{B9687B74-9401-41B7-8546-6D99A469D0EA}"/>
    <cellStyle name="Warning Text 30 9" xfId="24478" xr:uid="{E7B15CAA-8575-4143-A92A-6CF5241948FA}"/>
    <cellStyle name="Warning Text 30 9 2" xfId="24479" xr:uid="{820E8DA1-537E-4E7B-9808-44C8322BA20A}"/>
    <cellStyle name="Warning Text 31" xfId="6317" xr:uid="{61485BC6-D898-4FE5-B3C6-B3AE27554DE9}"/>
    <cellStyle name="Warning Text 31 10" xfId="24481" xr:uid="{7D60CBF5-D865-47E3-9353-25B4C1E7B1AE}"/>
    <cellStyle name="Warning Text 31 11" xfId="24482" xr:uid="{FC188E2A-C684-47C6-9496-38F611AD1E0E}"/>
    <cellStyle name="Warning Text 31 12" xfId="24480" xr:uid="{E515D0DB-DCA5-446E-A88B-0E678DE81904}"/>
    <cellStyle name="Warning Text 31 2" xfId="24483" xr:uid="{FED883FD-81FF-40B7-84A3-EF6EE0D3A0A4}"/>
    <cellStyle name="Warning Text 31 2 2" xfId="24484" xr:uid="{1FABC4EA-F4DE-446B-B2FB-205705B89714}"/>
    <cellStyle name="Warning Text 31 2 2 2" xfId="24485" xr:uid="{61CFFA6D-2D00-43FB-BAB1-7DA150984780}"/>
    <cellStyle name="Warning Text 31 2 3" xfId="24486" xr:uid="{337867FD-8877-485F-8C7C-62D23FA75134}"/>
    <cellStyle name="Warning Text 31 2 3 2" xfId="24487" xr:uid="{86578AEF-0B3B-4B4F-9846-C9B921A31691}"/>
    <cellStyle name="Warning Text 31 2 4" xfId="24488" xr:uid="{73CF1DC1-6BCE-4363-81C9-65104B3A72C9}"/>
    <cellStyle name="Warning Text 31 2 5" xfId="24489" xr:uid="{A8B6560F-F0E1-421E-BFF1-073860D11AE4}"/>
    <cellStyle name="Warning Text 31 3" xfId="24490" xr:uid="{E4FD7D4A-BCAF-4903-AF63-3E966C7BB74F}"/>
    <cellStyle name="Warning Text 31 3 2" xfId="24491" xr:uid="{BAA0154A-FFE9-4C1F-A7AD-49A53F13DC4B}"/>
    <cellStyle name="Warning Text 31 3 2 2" xfId="24492" xr:uid="{AFAD2BB4-FF91-4779-BDB8-D98042832958}"/>
    <cellStyle name="Warning Text 31 3 3" xfId="24493" xr:uid="{1C79D592-E072-4C25-85A6-603E73FA97F7}"/>
    <cellStyle name="Warning Text 31 3 3 2" xfId="24494" xr:uid="{2F07708A-A1C9-46E0-A2B2-81C70ABC9F6D}"/>
    <cellStyle name="Warning Text 31 3 4" xfId="24495" xr:uid="{E2A365F7-BB0C-4F27-BAEF-75A28C25D5F3}"/>
    <cellStyle name="Warning Text 31 4" xfId="24496" xr:uid="{B67D07CA-789C-41AE-A55F-DEF5C7B0C16A}"/>
    <cellStyle name="Warning Text 31 4 2" xfId="24497" xr:uid="{AC7AF3F2-7261-48FE-84A6-6AE0B497A51E}"/>
    <cellStyle name="Warning Text 31 4 2 2" xfId="24498" xr:uid="{9697F348-8578-43AE-BF2D-06AD288642C6}"/>
    <cellStyle name="Warning Text 31 4 3" xfId="24499" xr:uid="{8A1AE8A5-2DD3-4ECB-A54E-7C98C712F145}"/>
    <cellStyle name="Warning Text 31 4 3 2" xfId="24500" xr:uid="{58D2A86F-7189-432A-BE7F-8DF8F10F486D}"/>
    <cellStyle name="Warning Text 31 4 4" xfId="24501" xr:uid="{6E4BF7DC-A092-4E21-BC8C-C26D22C0277B}"/>
    <cellStyle name="Warning Text 31 5" xfId="24502" xr:uid="{D9CDC2E6-E870-474D-914F-E655413C4379}"/>
    <cellStyle name="Warning Text 31 5 2" xfId="24503" xr:uid="{B6EC6803-9619-4AF9-B0C5-EEB8A1E63104}"/>
    <cellStyle name="Warning Text 31 5 2 2" xfId="24504" xr:uid="{0F655866-AE8B-4E2E-A9FE-DE72EDCE0ADD}"/>
    <cellStyle name="Warning Text 31 5 3" xfId="24505" xr:uid="{2A9603F2-989C-4EC5-9F25-FAB11036353B}"/>
    <cellStyle name="Warning Text 31 5 3 2" xfId="24506" xr:uid="{E86F392B-DB34-455D-B51C-D2BEAD461075}"/>
    <cellStyle name="Warning Text 31 5 4" xfId="24507" xr:uid="{AE975DE8-4B3B-431B-8C9D-B6AC4774196B}"/>
    <cellStyle name="Warning Text 31 5 4 2" xfId="24508" xr:uid="{6A5EC2FB-F5CD-4DA5-849E-84271BBCC598}"/>
    <cellStyle name="Warning Text 31 5 5" xfId="24509" xr:uid="{51554968-0880-4367-901A-2C0A4F8F5D1D}"/>
    <cellStyle name="Warning Text 31 6" xfId="24510" xr:uid="{F0BAD74D-51B3-461F-98E8-6555164E13DC}"/>
    <cellStyle name="Warning Text 31 6 2" xfId="24511" xr:uid="{9F5BF96A-E9B3-4FB6-9DCA-57D6EED39FD4}"/>
    <cellStyle name="Warning Text 31 6 2 2" xfId="24512" xr:uid="{36059F8B-EF5D-46D1-9019-3E9E73F40F03}"/>
    <cellStyle name="Warning Text 31 6 3" xfId="24513" xr:uid="{89EAB376-58C2-4884-A26C-EB892944CC8C}"/>
    <cellStyle name="Warning Text 31 6 3 2" xfId="24514" xr:uid="{7090F1DB-1135-4F77-B9A8-ACFE5E99F916}"/>
    <cellStyle name="Warning Text 31 6 4" xfId="24515" xr:uid="{105D3EFA-C40A-44F0-B180-D20A890BF442}"/>
    <cellStyle name="Warning Text 31 7" xfId="24516" xr:uid="{2D8931A0-629E-4FC6-82E6-6496E4703E22}"/>
    <cellStyle name="Warning Text 31 7 2" xfId="24517" xr:uid="{85DB631E-E692-4B8B-8DA0-E9A2AA4C32C7}"/>
    <cellStyle name="Warning Text 31 8" xfId="24518" xr:uid="{754C0F95-1A2F-4098-92D6-585A0A2494BB}"/>
    <cellStyle name="Warning Text 31 8 2" xfId="24519" xr:uid="{6B656A5D-7328-4562-8E28-A7E8A9F2E644}"/>
    <cellStyle name="Warning Text 31 9" xfId="24520" xr:uid="{D3929A33-ECD2-40EA-B39E-0A867DE83B2C}"/>
    <cellStyle name="Warning Text 31 9 2" xfId="24521" xr:uid="{500BED29-F61E-45EE-B67A-DD2D898DEFFA}"/>
    <cellStyle name="Warning Text 32" xfId="6318" xr:uid="{87E07557-90E1-4631-B98E-E77E37832736}"/>
    <cellStyle name="Warning Text 32 10" xfId="24523" xr:uid="{E49CBA51-2C7E-452D-ADC6-FF3FD2AA0F6A}"/>
    <cellStyle name="Warning Text 32 11" xfId="24524" xr:uid="{2EBB0CAF-98CD-46EB-8C5F-2048351C0969}"/>
    <cellStyle name="Warning Text 32 12" xfId="24522" xr:uid="{E41F89E1-1C82-469D-A4BA-85C773676D11}"/>
    <cellStyle name="Warning Text 32 2" xfId="24525" xr:uid="{CF630905-3EA0-4F1F-B1A7-3AA92509044E}"/>
    <cellStyle name="Warning Text 32 2 2" xfId="24526" xr:uid="{EE5B6FCF-C6B7-451A-86FB-585DA923DB54}"/>
    <cellStyle name="Warning Text 32 2 2 2" xfId="24527" xr:uid="{00BDE9BA-E00A-4EF1-9629-07BB4811248B}"/>
    <cellStyle name="Warning Text 32 2 3" xfId="24528" xr:uid="{841BB6D2-B0AC-4D7F-A131-8A606FF43029}"/>
    <cellStyle name="Warning Text 32 2 3 2" xfId="24529" xr:uid="{A1D3AB07-CCA6-4BF7-AB7A-1958AD48317A}"/>
    <cellStyle name="Warning Text 32 2 4" xfId="24530" xr:uid="{606D9812-72B2-4619-8F30-C36CB666D1F7}"/>
    <cellStyle name="Warning Text 32 2 5" xfId="24531" xr:uid="{DED9BD5C-4F0F-489C-AB0A-75F87AEFAF89}"/>
    <cellStyle name="Warning Text 32 3" xfId="24532" xr:uid="{A84CADE6-C194-4E80-8BF0-4483E3D23A0C}"/>
    <cellStyle name="Warning Text 32 3 2" xfId="24533" xr:uid="{EC39C12A-9761-48D7-9545-EF1DE00ECBEF}"/>
    <cellStyle name="Warning Text 32 3 2 2" xfId="24534" xr:uid="{7D290D7B-B259-41EA-A6CE-8B68C2C72A35}"/>
    <cellStyle name="Warning Text 32 3 3" xfId="24535" xr:uid="{CE8AB6AC-06BE-4F9A-A054-644A68AA71D4}"/>
    <cellStyle name="Warning Text 32 3 3 2" xfId="24536" xr:uid="{2DEEA0C8-27C8-4168-AACF-E94ACDD8FDD1}"/>
    <cellStyle name="Warning Text 32 3 4" xfId="24537" xr:uid="{175CA7AF-D050-4F24-B090-1C962DEAB480}"/>
    <cellStyle name="Warning Text 32 4" xfId="24538" xr:uid="{24FA962B-BB8D-4089-967B-1AEBF652D8FA}"/>
    <cellStyle name="Warning Text 32 4 2" xfId="24539" xr:uid="{DA981C78-0DB5-4B0B-AE40-CD2C6BFE60C2}"/>
    <cellStyle name="Warning Text 32 4 2 2" xfId="24540" xr:uid="{EBB6EFAE-D497-4992-B164-F7AFE42CE72B}"/>
    <cellStyle name="Warning Text 32 4 3" xfId="24541" xr:uid="{8A5D2B08-C9C9-4EA4-930A-5AAA32AEDC62}"/>
    <cellStyle name="Warning Text 32 4 3 2" xfId="24542" xr:uid="{EF0340FF-7849-4AC4-83A0-CD319FE268D3}"/>
    <cellStyle name="Warning Text 32 4 4" xfId="24543" xr:uid="{1099E1BF-F314-4672-9E50-C20BAFE01281}"/>
    <cellStyle name="Warning Text 32 5" xfId="24544" xr:uid="{EA5CEBD8-1723-453A-BE83-87E3403966C2}"/>
    <cellStyle name="Warning Text 32 5 2" xfId="24545" xr:uid="{B76AF115-D86E-4E63-94F2-5B64DAE59472}"/>
    <cellStyle name="Warning Text 32 5 2 2" xfId="24546" xr:uid="{3F58AE9A-91A4-42A9-B6E6-C5DE29785BE7}"/>
    <cellStyle name="Warning Text 32 5 3" xfId="24547" xr:uid="{2B5A18C7-01D7-4974-9073-44680574F753}"/>
    <cellStyle name="Warning Text 32 5 3 2" xfId="24548" xr:uid="{1FD8C111-FDA6-4C7A-B84B-A11D28042875}"/>
    <cellStyle name="Warning Text 32 5 4" xfId="24549" xr:uid="{50E914C0-6038-4559-B15A-2009E2AADC48}"/>
    <cellStyle name="Warning Text 32 5 4 2" xfId="24550" xr:uid="{7B0FA504-B8D0-480F-9293-0FD9C0E98531}"/>
    <cellStyle name="Warning Text 32 5 5" xfId="24551" xr:uid="{CBEBFBFA-5BC0-48D8-B89D-5E5B1D6807A0}"/>
    <cellStyle name="Warning Text 32 6" xfId="24552" xr:uid="{7C8C3D66-53DF-43D2-AC58-74AA53A0DFCE}"/>
    <cellStyle name="Warning Text 32 6 2" xfId="24553" xr:uid="{29D04E8A-9692-4BA3-96DA-1DBE9E93BC9A}"/>
    <cellStyle name="Warning Text 32 6 2 2" xfId="24554" xr:uid="{FD36487D-C48B-4EE8-80F2-746EBAFA8842}"/>
    <cellStyle name="Warning Text 32 6 3" xfId="24555" xr:uid="{255844D7-62AB-41B4-8B8A-043010865F4D}"/>
    <cellStyle name="Warning Text 32 6 3 2" xfId="24556" xr:uid="{6B42CFD5-7FA4-4BAB-A2BC-FFBEB04EA7E9}"/>
    <cellStyle name="Warning Text 32 6 4" xfId="24557" xr:uid="{1A9D51AF-B6A8-453F-B638-8C74539A4C78}"/>
    <cellStyle name="Warning Text 32 7" xfId="24558" xr:uid="{F1B716DA-7204-4D9A-9736-E7F19BC4E20F}"/>
    <cellStyle name="Warning Text 32 7 2" xfId="24559" xr:uid="{245ACA97-F733-4C38-B453-767BF5B52996}"/>
    <cellStyle name="Warning Text 32 8" xfId="24560" xr:uid="{F27D89F8-C723-4DDE-BB9D-82ABCDAC27F0}"/>
    <cellStyle name="Warning Text 32 8 2" xfId="24561" xr:uid="{9E9B17FB-82D9-4B93-BF80-5FDA574F5DD7}"/>
    <cellStyle name="Warning Text 32 9" xfId="24562" xr:uid="{0A2544A1-2B40-4CE4-ADDF-F60C24AD229C}"/>
    <cellStyle name="Warning Text 32 9 2" xfId="24563" xr:uid="{F73D668A-E289-4D47-92B7-3C461C05FB88}"/>
    <cellStyle name="Warning Text 33" xfId="6319" xr:uid="{33DECB94-1E0A-4F42-94A0-E7A3255E1DCE}"/>
    <cellStyle name="Warning Text 33 10" xfId="24565" xr:uid="{3FD51032-A084-4B95-97FD-C0977943250F}"/>
    <cellStyle name="Warning Text 33 11" xfId="24566" xr:uid="{0CE44279-E7DD-450F-B52C-DCA24255D110}"/>
    <cellStyle name="Warning Text 33 12" xfId="24564" xr:uid="{9D3FF945-AFDB-4711-8F71-836C919EEE45}"/>
    <cellStyle name="Warning Text 33 2" xfId="24567" xr:uid="{F4AA90DB-6CF4-4E5B-BA13-DB19F9F09C6A}"/>
    <cellStyle name="Warning Text 33 2 2" xfId="24568" xr:uid="{4C4C4D3E-E286-41D2-BFE4-D84211AAD7CD}"/>
    <cellStyle name="Warning Text 33 2 2 2" xfId="24569" xr:uid="{14AB0976-BA68-40A5-8B9C-37D1B716DA7E}"/>
    <cellStyle name="Warning Text 33 2 3" xfId="24570" xr:uid="{A5C4997D-42E2-4E5D-81F3-79FCB2D6B10C}"/>
    <cellStyle name="Warning Text 33 2 3 2" xfId="24571" xr:uid="{2D94C361-9F2F-4B6B-9189-2047C4740E57}"/>
    <cellStyle name="Warning Text 33 2 4" xfId="24572" xr:uid="{5942BF6C-1C7B-44F1-9BDD-49BF66609527}"/>
    <cellStyle name="Warning Text 33 2 5" xfId="24573" xr:uid="{E923BC88-EE5C-4789-891C-26B96C7D8DCC}"/>
    <cellStyle name="Warning Text 33 3" xfId="24574" xr:uid="{B99320C5-FC63-4ACD-A4C2-42D16F5B0E34}"/>
    <cellStyle name="Warning Text 33 3 2" xfId="24575" xr:uid="{82C39891-681B-434C-910E-D4DAE9B8A950}"/>
    <cellStyle name="Warning Text 33 3 2 2" xfId="24576" xr:uid="{23BBE7C8-970E-413A-866E-6FFDD5079C3A}"/>
    <cellStyle name="Warning Text 33 3 3" xfId="24577" xr:uid="{E7E930CA-AF87-44A2-A567-F79BD5C62ACE}"/>
    <cellStyle name="Warning Text 33 3 3 2" xfId="24578" xr:uid="{B45DB705-B5B4-4E6F-85CC-625AB08EC318}"/>
    <cellStyle name="Warning Text 33 3 4" xfId="24579" xr:uid="{F9DACB04-C713-4B07-AD7D-2772A3914C20}"/>
    <cellStyle name="Warning Text 33 4" xfId="24580" xr:uid="{09BE2BA7-F8A6-41B8-A2ED-935BEA8F31B5}"/>
    <cellStyle name="Warning Text 33 4 2" xfId="24581" xr:uid="{B45C6A86-7FBD-45E3-9FC3-493E4E22A7D6}"/>
    <cellStyle name="Warning Text 33 4 2 2" xfId="24582" xr:uid="{091ACC70-D401-413C-B2AC-3D802EECFAFC}"/>
    <cellStyle name="Warning Text 33 4 3" xfId="24583" xr:uid="{971DFD7F-8876-4FE8-B994-9D2209D78DBB}"/>
    <cellStyle name="Warning Text 33 4 3 2" xfId="24584" xr:uid="{652BE8AE-53AE-4176-B029-6EF8DFD59748}"/>
    <cellStyle name="Warning Text 33 4 4" xfId="24585" xr:uid="{85C76A72-F8AA-434C-B67C-19C6025FD4B1}"/>
    <cellStyle name="Warning Text 33 5" xfId="24586" xr:uid="{C81CAED7-ED69-4BEC-8EB1-1436705CAA2B}"/>
    <cellStyle name="Warning Text 33 5 2" xfId="24587" xr:uid="{41DC2791-66AC-42C6-B5E2-9E2D89500279}"/>
    <cellStyle name="Warning Text 33 5 2 2" xfId="24588" xr:uid="{323F13E9-4C80-4BFA-B4BE-0BF84B603FA1}"/>
    <cellStyle name="Warning Text 33 5 3" xfId="24589" xr:uid="{6FBBBF5A-1487-490D-8726-0ECE656A49A7}"/>
    <cellStyle name="Warning Text 33 5 3 2" xfId="24590" xr:uid="{A5124EA7-417A-4E4A-94C3-B1921A87A245}"/>
    <cellStyle name="Warning Text 33 5 4" xfId="24591" xr:uid="{34168CF2-CFDB-42C4-83FC-5C3FC3366150}"/>
    <cellStyle name="Warning Text 33 5 4 2" xfId="24592" xr:uid="{795E73A4-CEA2-462B-B867-F509BFFA8528}"/>
    <cellStyle name="Warning Text 33 5 5" xfId="24593" xr:uid="{75ED2860-C9D3-4824-B984-5399BB5E9E82}"/>
    <cellStyle name="Warning Text 33 6" xfId="24594" xr:uid="{2A595992-B5B1-4AF3-841E-2696BFB65A8C}"/>
    <cellStyle name="Warning Text 33 6 2" xfId="24595" xr:uid="{C6126737-F6F5-4E83-92A4-1CF99355BFBB}"/>
    <cellStyle name="Warning Text 33 6 2 2" xfId="24596" xr:uid="{F8D136C1-154E-4EEE-A4DF-AC1F468356D5}"/>
    <cellStyle name="Warning Text 33 6 3" xfId="24597" xr:uid="{03FCB673-0CBA-451F-BE27-79F0C9C7ADDC}"/>
    <cellStyle name="Warning Text 33 6 3 2" xfId="24598" xr:uid="{B8933845-9C1F-4ECC-932F-193FCACC2B06}"/>
    <cellStyle name="Warning Text 33 6 4" xfId="24599" xr:uid="{4E7F8203-D756-4D47-B982-49A2F0830737}"/>
    <cellStyle name="Warning Text 33 7" xfId="24600" xr:uid="{8B524FEC-E520-46FC-AE7B-54DFEB624C62}"/>
    <cellStyle name="Warning Text 33 7 2" xfId="24601" xr:uid="{F3EBD711-2C7A-4A7F-96BF-6C6319150919}"/>
    <cellStyle name="Warning Text 33 8" xfId="24602" xr:uid="{E19F46BE-807B-4EAD-80CE-5CB96C430613}"/>
    <cellStyle name="Warning Text 33 8 2" xfId="24603" xr:uid="{52C711E1-E44B-4FA9-AF07-D72D5D21E1C8}"/>
    <cellStyle name="Warning Text 33 9" xfId="24604" xr:uid="{315CF2F4-05D9-4310-A65C-EA31A7D53336}"/>
    <cellStyle name="Warning Text 33 9 2" xfId="24605" xr:uid="{47290188-ABBF-456A-949B-BFBD1CB669F2}"/>
    <cellStyle name="Warning Text 34" xfId="6320" xr:uid="{BACAC3E1-D692-4EC1-921F-C54C8FB57386}"/>
    <cellStyle name="Warning Text 34 10" xfId="24607" xr:uid="{50DCD0CC-8032-464D-987E-C3F6C734490A}"/>
    <cellStyle name="Warning Text 34 11" xfId="24608" xr:uid="{F2A044BA-AD3C-4D65-8286-35A8BE7F6DDF}"/>
    <cellStyle name="Warning Text 34 12" xfId="24606" xr:uid="{D8FB7B20-C084-4104-A0B9-5BFD500583FA}"/>
    <cellStyle name="Warning Text 34 2" xfId="24609" xr:uid="{15A33979-C804-4206-8A7B-E06ED9031F3C}"/>
    <cellStyle name="Warning Text 34 2 2" xfId="24610" xr:uid="{B0AADE51-14C6-4DEF-AB6C-E177A78935DD}"/>
    <cellStyle name="Warning Text 34 2 2 2" xfId="24611" xr:uid="{17340DEE-3F2F-4BAA-8548-E3C2343447FC}"/>
    <cellStyle name="Warning Text 34 2 3" xfId="24612" xr:uid="{23CF22A5-EA3C-4031-A25B-A52965719BDA}"/>
    <cellStyle name="Warning Text 34 2 3 2" xfId="24613" xr:uid="{6239C203-E73C-4757-B288-E78F4D4BAE3B}"/>
    <cellStyle name="Warning Text 34 2 4" xfId="24614" xr:uid="{4BA32129-F173-4346-9FC9-B1A0F5E96D37}"/>
    <cellStyle name="Warning Text 34 2 5" xfId="24615" xr:uid="{9E53EA39-2163-494C-950E-44CD3F319A6D}"/>
    <cellStyle name="Warning Text 34 3" xfId="24616" xr:uid="{419D1652-D845-4097-9F5E-500D42AEB62A}"/>
    <cellStyle name="Warning Text 34 3 2" xfId="24617" xr:uid="{25D62915-B86B-4287-8550-042CDDAE78F0}"/>
    <cellStyle name="Warning Text 34 3 2 2" xfId="24618" xr:uid="{ACC79C20-6418-4100-801C-DB7A930ED963}"/>
    <cellStyle name="Warning Text 34 3 3" xfId="24619" xr:uid="{B232844A-0108-4A18-9E92-A6BE9681AE5E}"/>
    <cellStyle name="Warning Text 34 3 3 2" xfId="24620" xr:uid="{B8E3D679-5D01-4C96-B0E0-C7C19C060D22}"/>
    <cellStyle name="Warning Text 34 3 4" xfId="24621" xr:uid="{AA3B9767-7F54-4BB9-BC89-E12DAC906D93}"/>
    <cellStyle name="Warning Text 34 4" xfId="24622" xr:uid="{22794D52-7177-4753-A73E-7AF17F70F2C0}"/>
    <cellStyle name="Warning Text 34 4 2" xfId="24623" xr:uid="{8201B114-30B8-4FC4-A9D5-942D708153E7}"/>
    <cellStyle name="Warning Text 34 4 2 2" xfId="24624" xr:uid="{D258DE31-33A5-49A6-A2A3-7A16A90DEAE1}"/>
    <cellStyle name="Warning Text 34 4 3" xfId="24625" xr:uid="{5FB7E21F-6888-4AC6-99F9-5188E5DD5FBD}"/>
    <cellStyle name="Warning Text 34 4 3 2" xfId="24626" xr:uid="{2FB58BD9-4FF1-44B6-9284-FFCDA9CF6449}"/>
    <cellStyle name="Warning Text 34 4 4" xfId="24627" xr:uid="{90D001BE-6C6A-429F-867B-08CA6BFEF7BD}"/>
    <cellStyle name="Warning Text 34 5" xfId="24628" xr:uid="{3822BE58-28C9-4C66-B752-4AC0E9F14E45}"/>
    <cellStyle name="Warning Text 34 5 2" xfId="24629" xr:uid="{7EC10B2F-4854-47AB-A7D5-835EDC562AEF}"/>
    <cellStyle name="Warning Text 34 5 2 2" xfId="24630" xr:uid="{D00C2644-886C-4FA7-8FFA-75DA08D045D9}"/>
    <cellStyle name="Warning Text 34 5 3" xfId="24631" xr:uid="{84CA5403-0351-4A49-910D-B49F10849A26}"/>
    <cellStyle name="Warning Text 34 5 3 2" xfId="24632" xr:uid="{6E07561B-6D69-47C9-AC51-9C19D12FFCA1}"/>
    <cellStyle name="Warning Text 34 5 4" xfId="24633" xr:uid="{9056C0F0-3BA1-4EC9-B8A8-DBC2D54EA0A7}"/>
    <cellStyle name="Warning Text 34 5 4 2" xfId="24634" xr:uid="{031BD32C-9F53-4AFF-A472-F0AB3C4FB20C}"/>
    <cellStyle name="Warning Text 34 5 5" xfId="24635" xr:uid="{60673ED4-3411-4097-AD69-0E8D5C5E8419}"/>
    <cellStyle name="Warning Text 34 6" xfId="24636" xr:uid="{D2F82D3B-F3EB-4FD3-9672-41A164A82085}"/>
    <cellStyle name="Warning Text 34 6 2" xfId="24637" xr:uid="{B90BF6B4-0E7B-421D-BC13-98761DE936B5}"/>
    <cellStyle name="Warning Text 34 6 2 2" xfId="24638" xr:uid="{E54F1932-66D7-4622-BF59-D943BB210A35}"/>
    <cellStyle name="Warning Text 34 6 3" xfId="24639" xr:uid="{5FD63D33-62C8-4C8A-81E9-259AC02A2FD2}"/>
    <cellStyle name="Warning Text 34 6 3 2" xfId="24640" xr:uid="{3D94294B-C089-4549-B260-BF5B63622468}"/>
    <cellStyle name="Warning Text 34 6 4" xfId="24641" xr:uid="{67BE0A57-D623-4E75-AD90-C9ABD1EB836B}"/>
    <cellStyle name="Warning Text 34 7" xfId="24642" xr:uid="{80E9E252-AE10-4D6A-BBF3-D98D73A1A0A2}"/>
    <cellStyle name="Warning Text 34 7 2" xfId="24643" xr:uid="{6E70D119-B36F-430B-8AEF-FD490C154E42}"/>
    <cellStyle name="Warning Text 34 8" xfId="24644" xr:uid="{F9076ABB-3282-423C-9A25-46ADC0171BBD}"/>
    <cellStyle name="Warning Text 34 8 2" xfId="24645" xr:uid="{05CCB420-5A4C-478C-8465-29E591E6F699}"/>
    <cellStyle name="Warning Text 34 9" xfId="24646" xr:uid="{FBC48CCB-2020-44C4-BDE5-B29E41137548}"/>
    <cellStyle name="Warning Text 34 9 2" xfId="24647" xr:uid="{24B36F7A-BCAE-4B55-8809-55B9E5A6A8DB}"/>
    <cellStyle name="Warning Text 35" xfId="6321" xr:uid="{FDA48BB2-80EE-4044-988C-57AD8F681E3B}"/>
    <cellStyle name="Warning Text 35 10" xfId="24649" xr:uid="{BD7CB158-9876-4F2E-83D2-2DEFCA8B402D}"/>
    <cellStyle name="Warning Text 35 11" xfId="24650" xr:uid="{861338FF-0F6E-44EC-8F6C-E9FF9F8D8708}"/>
    <cellStyle name="Warning Text 35 12" xfId="24648" xr:uid="{2EF21230-8021-45F8-8825-B5416C288BA6}"/>
    <cellStyle name="Warning Text 35 2" xfId="24651" xr:uid="{140182C6-DC7B-4276-A89F-C1FB8AB0BC4A}"/>
    <cellStyle name="Warning Text 35 2 2" xfId="24652" xr:uid="{10016C04-B9F4-487A-8DC3-886601AC7DD2}"/>
    <cellStyle name="Warning Text 35 2 2 2" xfId="24653" xr:uid="{5986B3E1-0BC8-4C97-B609-DAC0F1B5727D}"/>
    <cellStyle name="Warning Text 35 2 3" xfId="24654" xr:uid="{C69DA688-C481-4C68-82BE-BA2E10ECC3CF}"/>
    <cellStyle name="Warning Text 35 2 3 2" xfId="24655" xr:uid="{1CAD85B6-A1AA-4FAF-8A5D-FF5D6222FB5D}"/>
    <cellStyle name="Warning Text 35 2 4" xfId="24656" xr:uid="{9FED15B4-E423-4AC4-AB5C-359AAF5F41B8}"/>
    <cellStyle name="Warning Text 35 2 5" xfId="24657" xr:uid="{E3127220-D98E-46A5-863D-0B36D80742B4}"/>
    <cellStyle name="Warning Text 35 3" xfId="24658" xr:uid="{0499D7B3-1097-4150-B1C8-30FB08A8368E}"/>
    <cellStyle name="Warning Text 35 3 2" xfId="24659" xr:uid="{7F63F642-4C66-4C7E-897E-7C260E39DB07}"/>
    <cellStyle name="Warning Text 35 3 2 2" xfId="24660" xr:uid="{304250F5-DDF7-455C-AF73-0EF5C3D3DC1E}"/>
    <cellStyle name="Warning Text 35 3 3" xfId="24661" xr:uid="{32ADE401-9619-43D5-88A6-F7F5B12F0E22}"/>
    <cellStyle name="Warning Text 35 3 3 2" xfId="24662" xr:uid="{A7BFC266-D430-4C38-AD4B-402C96B9FC18}"/>
    <cellStyle name="Warning Text 35 3 4" xfId="24663" xr:uid="{E843F5B1-25BC-4190-A2B9-5667ECCEB4A7}"/>
    <cellStyle name="Warning Text 35 4" xfId="24664" xr:uid="{82F821D6-C729-4F2D-89B8-3002BDD14756}"/>
    <cellStyle name="Warning Text 35 4 2" xfId="24665" xr:uid="{76408FC2-6FE9-4168-AF32-372FD979D4DF}"/>
    <cellStyle name="Warning Text 35 4 2 2" xfId="24666" xr:uid="{502F3E34-1D56-46EF-B235-C6315FB68FE4}"/>
    <cellStyle name="Warning Text 35 4 3" xfId="24667" xr:uid="{DC93F7E7-825F-4149-B63B-3DF8DB08454F}"/>
    <cellStyle name="Warning Text 35 4 3 2" xfId="24668" xr:uid="{C416EC3C-5E0C-4330-A80F-9AC58C86C717}"/>
    <cellStyle name="Warning Text 35 4 4" xfId="24669" xr:uid="{15476E61-0E16-4FD4-BF74-8CFE5B1ED28B}"/>
    <cellStyle name="Warning Text 35 5" xfId="24670" xr:uid="{40C8F18E-BDCD-4F25-8CD6-99A5D8884D60}"/>
    <cellStyle name="Warning Text 35 5 2" xfId="24671" xr:uid="{0B5331B0-CF50-4119-9C42-EB7141C738D8}"/>
    <cellStyle name="Warning Text 35 5 2 2" xfId="24672" xr:uid="{5E09C377-DCFA-4FE1-B646-903AE76D539E}"/>
    <cellStyle name="Warning Text 35 5 3" xfId="24673" xr:uid="{1479246F-ADEE-4EB3-9374-B9925D05BE26}"/>
    <cellStyle name="Warning Text 35 5 3 2" xfId="24674" xr:uid="{6C539808-5BBF-4289-8A34-DB49BD7A5C8B}"/>
    <cellStyle name="Warning Text 35 5 4" xfId="24675" xr:uid="{CC727108-8454-4DD9-BD66-EAB0EBE31BBC}"/>
    <cellStyle name="Warning Text 35 5 4 2" xfId="24676" xr:uid="{95F96653-35B3-4076-80DF-04113750657C}"/>
    <cellStyle name="Warning Text 35 5 5" xfId="24677" xr:uid="{EC3BC99D-4D84-49B1-9EE6-06B9E42494B7}"/>
    <cellStyle name="Warning Text 35 6" xfId="24678" xr:uid="{80A0F5F4-F2DC-4640-B8AB-B51FA3A21BB5}"/>
    <cellStyle name="Warning Text 35 6 2" xfId="24679" xr:uid="{A492CD52-3685-47E1-97D9-2D0CF409CFAE}"/>
    <cellStyle name="Warning Text 35 6 2 2" xfId="24680" xr:uid="{37F70E19-017D-49C4-8083-8BF005303A99}"/>
    <cellStyle name="Warning Text 35 6 3" xfId="24681" xr:uid="{BB67354B-D89D-46AA-B564-CBFF6C39E57E}"/>
    <cellStyle name="Warning Text 35 6 3 2" xfId="24682" xr:uid="{FE3A711B-300A-4DA6-A122-D04099D8FC43}"/>
    <cellStyle name="Warning Text 35 6 4" xfId="24683" xr:uid="{306D2533-808E-4CFA-B4F2-CA43945F0A40}"/>
    <cellStyle name="Warning Text 35 7" xfId="24684" xr:uid="{002C499D-65A2-4CDF-B0BF-28E26E13187F}"/>
    <cellStyle name="Warning Text 35 7 2" xfId="24685" xr:uid="{A94FFE83-7819-4408-B57D-A107534DBAEB}"/>
    <cellStyle name="Warning Text 35 8" xfId="24686" xr:uid="{C7B831FB-A30C-49B4-B8C9-06D8CEBE02A8}"/>
    <cellStyle name="Warning Text 35 8 2" xfId="24687" xr:uid="{B6319A8A-C61C-4C65-9C34-30544FC4A291}"/>
    <cellStyle name="Warning Text 35 9" xfId="24688" xr:uid="{31818970-163D-4B67-9F84-01311447C210}"/>
    <cellStyle name="Warning Text 35 9 2" xfId="24689" xr:uid="{DEC25399-15D7-4B58-8BC2-D2F2C605E901}"/>
    <cellStyle name="Warning Text 36" xfId="6322" xr:uid="{87DEBFE1-FDC4-4A78-A494-B76AE53F56BB}"/>
    <cellStyle name="Warning Text 36 10" xfId="24691" xr:uid="{5588FB17-777A-43E5-94C9-047930121B9F}"/>
    <cellStyle name="Warning Text 36 11" xfId="24692" xr:uid="{2C28C73D-3030-46F6-9C50-9CD479DDAE1D}"/>
    <cellStyle name="Warning Text 36 12" xfId="24690" xr:uid="{40740EEB-5599-4FE3-B09D-9E503FCD084E}"/>
    <cellStyle name="Warning Text 36 2" xfId="24693" xr:uid="{26E87014-963B-471B-847B-C4538A254F19}"/>
    <cellStyle name="Warning Text 36 2 2" xfId="24694" xr:uid="{15C0CA95-0F8A-4310-A27E-B661B2BB5327}"/>
    <cellStyle name="Warning Text 36 2 2 2" xfId="24695" xr:uid="{DE84D782-D12C-4CA5-B688-B14D8D621F66}"/>
    <cellStyle name="Warning Text 36 2 3" xfId="24696" xr:uid="{C8B83D96-D83C-46CE-810A-E01A1415219E}"/>
    <cellStyle name="Warning Text 36 2 3 2" xfId="24697" xr:uid="{A6DE4FE8-B6AA-4A47-ABC1-3D7E6D475BF8}"/>
    <cellStyle name="Warning Text 36 2 4" xfId="24698" xr:uid="{EE3065B3-A1B3-49EF-991E-5338D39EACAA}"/>
    <cellStyle name="Warning Text 36 2 5" xfId="24699" xr:uid="{40A13335-7990-4075-B83A-719388F5FB86}"/>
    <cellStyle name="Warning Text 36 3" xfId="24700" xr:uid="{53F4DD1E-EC9F-498A-ACD7-D25B18560C81}"/>
    <cellStyle name="Warning Text 36 3 2" xfId="24701" xr:uid="{0E13453B-40EA-46D8-A3C2-581D44264F8F}"/>
    <cellStyle name="Warning Text 36 3 2 2" xfId="24702" xr:uid="{691AA752-70FB-4BFA-96BA-F6863F60965A}"/>
    <cellStyle name="Warning Text 36 3 3" xfId="24703" xr:uid="{B33CCC04-A612-4DA8-979A-3B7DD7796892}"/>
    <cellStyle name="Warning Text 36 3 3 2" xfId="24704" xr:uid="{DEDF2E94-DB53-4B46-B9C8-4F88744F870F}"/>
    <cellStyle name="Warning Text 36 3 4" xfId="24705" xr:uid="{D9B0721E-5AD2-48D0-97F1-E0E2777FA0C8}"/>
    <cellStyle name="Warning Text 36 4" xfId="24706" xr:uid="{3242D62E-D549-490D-BF4A-892D21CC93AE}"/>
    <cellStyle name="Warning Text 36 4 2" xfId="24707" xr:uid="{C3E9BDD6-C8E3-45CF-80C4-F349059F4E4B}"/>
    <cellStyle name="Warning Text 36 4 2 2" xfId="24708" xr:uid="{6CA5450D-A30D-4F30-9CAF-6C05F7E1B357}"/>
    <cellStyle name="Warning Text 36 4 3" xfId="24709" xr:uid="{5BF90694-9A14-462A-A96D-9CD1C0A2A676}"/>
    <cellStyle name="Warning Text 36 4 3 2" xfId="24710" xr:uid="{B5CA9765-B07F-43C2-A21A-53FE51BAAF62}"/>
    <cellStyle name="Warning Text 36 4 4" xfId="24711" xr:uid="{A0DDE0DE-E832-46E3-AE35-D34EFEA50C39}"/>
    <cellStyle name="Warning Text 36 5" xfId="24712" xr:uid="{A0523741-C78B-4893-A4B7-DB64622B6EAC}"/>
    <cellStyle name="Warning Text 36 5 2" xfId="24713" xr:uid="{C5C95C3D-0B90-44B2-AD1E-2F81FD58399C}"/>
    <cellStyle name="Warning Text 36 5 2 2" xfId="24714" xr:uid="{C0F95154-3695-4337-ABD1-EC1B7E48634E}"/>
    <cellStyle name="Warning Text 36 5 3" xfId="24715" xr:uid="{C0845E29-A76D-4209-BB15-24883EA530DA}"/>
    <cellStyle name="Warning Text 36 5 3 2" xfId="24716" xr:uid="{81DB9628-B9A7-4788-B5FA-F2D682CAD5ED}"/>
    <cellStyle name="Warning Text 36 5 4" xfId="24717" xr:uid="{5360333E-C74D-430E-90C6-F91F93B3D7D9}"/>
    <cellStyle name="Warning Text 36 5 4 2" xfId="24718" xr:uid="{EF269EB3-7190-46BA-8315-20435B6665B6}"/>
    <cellStyle name="Warning Text 36 5 5" xfId="24719" xr:uid="{D11EDA39-8515-482D-ACBB-D38D472D3676}"/>
    <cellStyle name="Warning Text 36 6" xfId="24720" xr:uid="{5B70120A-D40E-41C9-859A-E6ECB97BFF67}"/>
    <cellStyle name="Warning Text 36 6 2" xfId="24721" xr:uid="{EF7170C3-9C4A-4C6D-806B-8BB6D269727B}"/>
    <cellStyle name="Warning Text 36 6 2 2" xfId="24722" xr:uid="{50DF22D3-B30C-479E-9F24-71D9115D1416}"/>
    <cellStyle name="Warning Text 36 6 3" xfId="24723" xr:uid="{397D331F-62B1-452B-97F9-797C5956D08B}"/>
    <cellStyle name="Warning Text 36 6 3 2" xfId="24724" xr:uid="{C47B774F-A09C-4207-ABE9-6D85FDB49C71}"/>
    <cellStyle name="Warning Text 36 6 4" xfId="24725" xr:uid="{BFF96E13-AAC3-4DAE-BBFF-7AD3D8742BD5}"/>
    <cellStyle name="Warning Text 36 7" xfId="24726" xr:uid="{022CB96D-847C-4127-9576-B6518DDE21C0}"/>
    <cellStyle name="Warning Text 36 7 2" xfId="24727" xr:uid="{2E46C7C1-3E7B-4746-92A2-3F08BB04457F}"/>
    <cellStyle name="Warning Text 36 8" xfId="24728" xr:uid="{CB73ECA5-3890-4717-B56C-6BAB54CA9219}"/>
    <cellStyle name="Warning Text 36 8 2" xfId="24729" xr:uid="{A2027003-E64F-418B-BDD0-EBBDFDF88EC1}"/>
    <cellStyle name="Warning Text 36 9" xfId="24730" xr:uid="{4E68E901-DCEA-435A-AA18-BA03D13DC7CC}"/>
    <cellStyle name="Warning Text 36 9 2" xfId="24731" xr:uid="{F6328023-E26C-4850-B89F-518DAF4A272A}"/>
    <cellStyle name="Warning Text 37" xfId="6323" xr:uid="{FE3D4B5C-BF34-4C5E-851A-21A385722D1C}"/>
    <cellStyle name="Warning Text 37 10" xfId="24733" xr:uid="{43B3E1FB-345B-45E2-80D1-ED933684ED67}"/>
    <cellStyle name="Warning Text 37 11" xfId="24734" xr:uid="{B2E4FFD4-119E-44F2-845B-3D3908FEE363}"/>
    <cellStyle name="Warning Text 37 12" xfId="24732" xr:uid="{E2008AAE-4751-49C1-8A30-F775AF25E464}"/>
    <cellStyle name="Warning Text 37 2" xfId="24735" xr:uid="{AC7634C3-C5EE-4B9F-A02D-0E922DC2FE41}"/>
    <cellStyle name="Warning Text 37 2 2" xfId="24736" xr:uid="{B3576E59-9542-4571-BA38-09622C70F75A}"/>
    <cellStyle name="Warning Text 37 2 2 2" xfId="24737" xr:uid="{4471D452-709F-4491-A16E-9A05BE824533}"/>
    <cellStyle name="Warning Text 37 2 3" xfId="24738" xr:uid="{4272281A-F91D-4886-BF7A-0FDAA577D795}"/>
    <cellStyle name="Warning Text 37 2 3 2" xfId="24739" xr:uid="{D108038B-F15C-4B6B-B5D7-5F0A1EAAB7B2}"/>
    <cellStyle name="Warning Text 37 2 4" xfId="24740" xr:uid="{D6CFEA60-F718-4FBB-B5FF-F3DEF76A9142}"/>
    <cellStyle name="Warning Text 37 2 5" xfId="24741" xr:uid="{4B705C4F-33D0-41C1-B573-23CD735B9460}"/>
    <cellStyle name="Warning Text 37 3" xfId="24742" xr:uid="{5C841C92-305D-41F3-AB3A-F60C7545D9BF}"/>
    <cellStyle name="Warning Text 37 3 2" xfId="24743" xr:uid="{233383C3-F6C6-4193-97BF-31E38963688F}"/>
    <cellStyle name="Warning Text 37 3 2 2" xfId="24744" xr:uid="{277088D8-72E6-4284-ABF2-C6FB0EAF2E55}"/>
    <cellStyle name="Warning Text 37 3 3" xfId="24745" xr:uid="{961EC75C-8951-48DB-B436-2BEBA1109DE8}"/>
    <cellStyle name="Warning Text 37 3 3 2" xfId="24746" xr:uid="{9925100C-4E32-4CB9-B678-24AC2188A79F}"/>
    <cellStyle name="Warning Text 37 3 4" xfId="24747" xr:uid="{D24C3210-C604-486A-A911-686EDB329305}"/>
    <cellStyle name="Warning Text 37 4" xfId="24748" xr:uid="{CD557883-22E2-4317-8BC2-A7BDEA49D03B}"/>
    <cellStyle name="Warning Text 37 4 2" xfId="24749" xr:uid="{4E7DA593-38AC-4D27-BB2F-85F1C01D456A}"/>
    <cellStyle name="Warning Text 37 4 2 2" xfId="24750" xr:uid="{306C617E-5F1D-4EED-B267-7EB062A734A8}"/>
    <cellStyle name="Warning Text 37 4 3" xfId="24751" xr:uid="{220A3E10-9F09-4E12-9343-339239BFC066}"/>
    <cellStyle name="Warning Text 37 4 3 2" xfId="24752" xr:uid="{8B06389C-4599-494A-8613-3DEBB4F1709B}"/>
    <cellStyle name="Warning Text 37 4 4" xfId="24753" xr:uid="{DAE4F29F-FE9F-4802-A91C-F8CC74D3566E}"/>
    <cellStyle name="Warning Text 37 5" xfId="24754" xr:uid="{4A7AD94C-CFEE-4645-9B29-450D4B9CA240}"/>
    <cellStyle name="Warning Text 37 5 2" xfId="24755" xr:uid="{D4583304-0A9C-4015-AC46-80BB16725266}"/>
    <cellStyle name="Warning Text 37 5 2 2" xfId="24756" xr:uid="{007AD5EE-8C32-447A-B003-C1D421713D15}"/>
    <cellStyle name="Warning Text 37 5 3" xfId="24757" xr:uid="{26B12A61-577C-411B-B77E-1171197F2497}"/>
    <cellStyle name="Warning Text 37 5 3 2" xfId="24758" xr:uid="{AFB4F74B-935B-4693-8B40-AF4B3376EC7D}"/>
    <cellStyle name="Warning Text 37 5 4" xfId="24759" xr:uid="{40F61C91-B970-47E5-AE1B-027CED4335D9}"/>
    <cellStyle name="Warning Text 37 5 4 2" xfId="24760" xr:uid="{A215D903-C386-465E-9CA0-34821AB2D666}"/>
    <cellStyle name="Warning Text 37 5 5" xfId="24761" xr:uid="{26303F45-CA8C-445F-B91C-BDC4746302F9}"/>
    <cellStyle name="Warning Text 37 6" xfId="24762" xr:uid="{CD1E2E8B-81D2-48B1-B532-2238EF04D1F3}"/>
    <cellStyle name="Warning Text 37 6 2" xfId="24763" xr:uid="{9F8EED19-D3DA-4DDA-8157-72D39014581A}"/>
    <cellStyle name="Warning Text 37 6 2 2" xfId="24764" xr:uid="{566D61A0-FA67-43B1-B9EB-A8BF38FB6DA1}"/>
    <cellStyle name="Warning Text 37 6 3" xfId="24765" xr:uid="{C5911FE1-83DC-4091-9DE8-5FA40485979D}"/>
    <cellStyle name="Warning Text 37 6 3 2" xfId="24766" xr:uid="{5E33FF85-BD95-4B04-9E0A-7DA7C8718664}"/>
    <cellStyle name="Warning Text 37 6 4" xfId="24767" xr:uid="{A57E48A5-CBBD-4D59-89C2-0E5DE52CF538}"/>
    <cellStyle name="Warning Text 37 7" xfId="24768" xr:uid="{CFF4C47B-7480-49EF-A776-7DE25C95D7E9}"/>
    <cellStyle name="Warning Text 37 7 2" xfId="24769" xr:uid="{05E7B200-BEA3-4354-A766-97DDD99C4ADB}"/>
    <cellStyle name="Warning Text 37 8" xfId="24770" xr:uid="{09BD8DD2-79FE-4E98-9BBA-6748B43D32E7}"/>
    <cellStyle name="Warning Text 37 8 2" xfId="24771" xr:uid="{4BA01D10-E2BC-48C2-BD0F-B0253CB050B9}"/>
    <cellStyle name="Warning Text 37 9" xfId="24772" xr:uid="{3CDD3172-22B3-475A-B379-ABD363A03024}"/>
    <cellStyle name="Warning Text 37 9 2" xfId="24773" xr:uid="{0E918883-63F4-4F3E-885A-A112F4E1287C}"/>
    <cellStyle name="Warning Text 38" xfId="6324" xr:uid="{EA6BB8D3-F190-419E-A212-47262CC5A8B8}"/>
    <cellStyle name="Warning Text 38 10" xfId="24775" xr:uid="{F979C80E-0BD8-4614-805D-6B480F0FF5DE}"/>
    <cellStyle name="Warning Text 38 11" xfId="24776" xr:uid="{BF336490-6D7B-450B-A26C-9265C9FEFCAA}"/>
    <cellStyle name="Warning Text 38 12" xfId="24774" xr:uid="{2EA9E9D7-1B12-47D7-A541-343AC8D222CC}"/>
    <cellStyle name="Warning Text 38 2" xfId="24777" xr:uid="{665E2F43-D891-48EE-886A-7830166C6E1F}"/>
    <cellStyle name="Warning Text 38 2 2" xfId="24778" xr:uid="{AC0A6A13-CFD1-4A7E-8229-FD69CAF89A22}"/>
    <cellStyle name="Warning Text 38 2 2 2" xfId="24779" xr:uid="{53CB75E0-E62C-4CB9-A1DA-B3CD2F8954C9}"/>
    <cellStyle name="Warning Text 38 2 3" xfId="24780" xr:uid="{8D2CEB30-C8C6-4205-9775-7F93A393A19C}"/>
    <cellStyle name="Warning Text 38 2 3 2" xfId="24781" xr:uid="{CD8AEDDD-AEF2-4ECF-B8DC-47FDC6DFC869}"/>
    <cellStyle name="Warning Text 38 2 4" xfId="24782" xr:uid="{D5BA6ACF-DEC2-4F48-98A5-A2F6CFA79DDE}"/>
    <cellStyle name="Warning Text 38 2 5" xfId="24783" xr:uid="{8935356C-D649-4A69-A307-43EE81CA6C82}"/>
    <cellStyle name="Warning Text 38 3" xfId="24784" xr:uid="{F4694B34-F809-4191-95CC-3F546BFE380D}"/>
    <cellStyle name="Warning Text 38 3 2" xfId="24785" xr:uid="{B200A822-10AA-4323-BBB5-790EB9ABB4C8}"/>
    <cellStyle name="Warning Text 38 3 2 2" xfId="24786" xr:uid="{D7110EF5-0588-43D8-85A2-F10F64F7D54D}"/>
    <cellStyle name="Warning Text 38 3 3" xfId="24787" xr:uid="{774553F2-DEC6-4016-904A-AED9810CEF40}"/>
    <cellStyle name="Warning Text 38 3 3 2" xfId="24788" xr:uid="{71AFD1BC-2263-45FC-B93A-288D456AD790}"/>
    <cellStyle name="Warning Text 38 3 4" xfId="24789" xr:uid="{9E671381-524E-4339-905F-C73A70A25362}"/>
    <cellStyle name="Warning Text 38 4" xfId="24790" xr:uid="{031E824A-37BD-44C2-9210-A068A9D22B17}"/>
    <cellStyle name="Warning Text 38 4 2" xfId="24791" xr:uid="{BF2A57BA-11A0-404E-9FCE-DE2A4BBFD31D}"/>
    <cellStyle name="Warning Text 38 4 2 2" xfId="24792" xr:uid="{6018DFC0-EAC9-40F0-BD26-7075D4B06581}"/>
    <cellStyle name="Warning Text 38 4 3" xfId="24793" xr:uid="{ACBB02D7-7A40-4F78-9599-17C63E767146}"/>
    <cellStyle name="Warning Text 38 4 3 2" xfId="24794" xr:uid="{A3DF672B-7D52-4C61-94EC-33D6EE431ABD}"/>
    <cellStyle name="Warning Text 38 4 4" xfId="24795" xr:uid="{AD671EFE-65CF-4F66-8935-A1C58FD25B6C}"/>
    <cellStyle name="Warning Text 38 5" xfId="24796" xr:uid="{262250AF-E74B-4116-BF31-5735F8D18687}"/>
    <cellStyle name="Warning Text 38 5 2" xfId="24797" xr:uid="{97238156-9B7D-4A57-9E75-4B83E60A7061}"/>
    <cellStyle name="Warning Text 38 5 2 2" xfId="24798" xr:uid="{5A0B92AB-126E-4F0E-BA9A-B74F9B5059EA}"/>
    <cellStyle name="Warning Text 38 5 3" xfId="24799" xr:uid="{D6822B8F-E992-47C8-86F5-D0322A7B9066}"/>
    <cellStyle name="Warning Text 38 5 3 2" xfId="24800" xr:uid="{40E7A7B2-6C6D-416A-AD3A-DCCDEEA0A189}"/>
    <cellStyle name="Warning Text 38 5 4" xfId="24801" xr:uid="{42E27E8B-9F49-4171-A189-4BF6D8B9244A}"/>
    <cellStyle name="Warning Text 38 5 4 2" xfId="24802" xr:uid="{08DE20C8-F9CD-46A1-A0AA-F83BFFA0E462}"/>
    <cellStyle name="Warning Text 38 5 5" xfId="24803" xr:uid="{BD4336D1-C73F-487F-8719-656560812FD8}"/>
    <cellStyle name="Warning Text 38 6" xfId="24804" xr:uid="{234F2E94-5458-468F-BAB9-D1CC5F04F1D4}"/>
    <cellStyle name="Warning Text 38 6 2" xfId="24805" xr:uid="{29C185B8-388B-4D9D-A241-C4B0F92EB78B}"/>
    <cellStyle name="Warning Text 38 6 2 2" xfId="24806" xr:uid="{B63E867B-454E-4AF3-80E7-B01302B89F62}"/>
    <cellStyle name="Warning Text 38 6 3" xfId="24807" xr:uid="{1048FCD3-A889-46BD-BFF7-D81CDDDF8F30}"/>
    <cellStyle name="Warning Text 38 6 3 2" xfId="24808" xr:uid="{56902BF0-DE40-4783-989C-E4F67FE46E22}"/>
    <cellStyle name="Warning Text 38 6 4" xfId="24809" xr:uid="{EC6AB8BE-55C0-4759-A6C0-E3F4D3386B14}"/>
    <cellStyle name="Warning Text 38 7" xfId="24810" xr:uid="{202EB055-7C56-4DEB-AD56-4F3D9899498F}"/>
    <cellStyle name="Warning Text 38 7 2" xfId="24811" xr:uid="{5AF5D218-DF1B-43BD-9CC4-93443618D0AF}"/>
    <cellStyle name="Warning Text 38 8" xfId="24812" xr:uid="{0C051103-EBB0-4DDB-89F8-71DC90CA31B6}"/>
    <cellStyle name="Warning Text 38 8 2" xfId="24813" xr:uid="{E0932871-D773-4F8C-B3A2-C3EBFA982117}"/>
    <cellStyle name="Warning Text 38 9" xfId="24814" xr:uid="{4192CF3E-205B-405F-B346-505AF9D89842}"/>
    <cellStyle name="Warning Text 38 9 2" xfId="24815" xr:uid="{CFDC890C-19E2-4161-9F02-8C7374B8B062}"/>
    <cellStyle name="Warning Text 39" xfId="6325" xr:uid="{6FEE7AC5-D77F-4D05-98B7-9C413EB7FCB8}"/>
    <cellStyle name="Warning Text 39 10" xfId="24817" xr:uid="{C28AB174-1200-41CE-AE44-F85889D3D597}"/>
    <cellStyle name="Warning Text 39 11" xfId="24818" xr:uid="{D19989AA-951F-4960-A1BE-618DB0AC117C}"/>
    <cellStyle name="Warning Text 39 12" xfId="24816" xr:uid="{72651309-8299-4642-9937-37080A69EB46}"/>
    <cellStyle name="Warning Text 39 2" xfId="24819" xr:uid="{DB07895F-1DBA-4878-9405-9799835CAEE2}"/>
    <cellStyle name="Warning Text 39 2 2" xfId="24820" xr:uid="{B1A796BA-197C-4F9C-B698-01463D4BF652}"/>
    <cellStyle name="Warning Text 39 2 2 2" xfId="24821" xr:uid="{622BA0A2-A84E-476C-822D-AD367D969C5F}"/>
    <cellStyle name="Warning Text 39 2 3" xfId="24822" xr:uid="{4E6C7CC6-CC49-4DB1-8962-D36B82D1177E}"/>
    <cellStyle name="Warning Text 39 2 3 2" xfId="24823" xr:uid="{72B70821-E9FF-4B68-96C7-03F044D571E4}"/>
    <cellStyle name="Warning Text 39 2 4" xfId="24824" xr:uid="{BBF01D93-C7D8-4F2A-BCB8-D4D983C669C3}"/>
    <cellStyle name="Warning Text 39 2 5" xfId="24825" xr:uid="{95D5B380-C7D2-4B76-B1C6-8CEEEF26BC82}"/>
    <cellStyle name="Warning Text 39 3" xfId="24826" xr:uid="{670B3DC8-DB02-4CE9-9789-322B7C8E6A84}"/>
    <cellStyle name="Warning Text 39 3 2" xfId="24827" xr:uid="{00E70D9E-301B-436B-BDBC-871D70DAF9C6}"/>
    <cellStyle name="Warning Text 39 3 2 2" xfId="24828" xr:uid="{28CE2F36-528A-4BDC-B5F5-40022B994F26}"/>
    <cellStyle name="Warning Text 39 3 3" xfId="24829" xr:uid="{6325CBBB-D603-45A1-BCF7-0FB093C58BC4}"/>
    <cellStyle name="Warning Text 39 3 3 2" xfId="24830" xr:uid="{35C63708-6D93-45EE-8BD2-25EE24293237}"/>
    <cellStyle name="Warning Text 39 3 4" xfId="24831" xr:uid="{D673459D-373E-4878-932F-3CD612203046}"/>
    <cellStyle name="Warning Text 39 4" xfId="24832" xr:uid="{BF3C2EBB-B17B-4B74-A5A1-C9D87D2B33E1}"/>
    <cellStyle name="Warning Text 39 4 2" xfId="24833" xr:uid="{AA5EE2D5-9313-495B-9B83-E6BCDC67B500}"/>
    <cellStyle name="Warning Text 39 4 2 2" xfId="24834" xr:uid="{EB34C63C-F440-4181-A6DC-2E29E906C31B}"/>
    <cellStyle name="Warning Text 39 4 3" xfId="24835" xr:uid="{B552556D-E397-463B-9B19-D05CD38ACC1B}"/>
    <cellStyle name="Warning Text 39 4 3 2" xfId="24836" xr:uid="{CAE37E10-E63A-468A-9221-A9C56C665065}"/>
    <cellStyle name="Warning Text 39 4 4" xfId="24837" xr:uid="{CD63B28B-B82E-4FCA-9CD1-ED251AB7A6B1}"/>
    <cellStyle name="Warning Text 39 5" xfId="24838" xr:uid="{DB899F23-0EF5-4B82-A404-2D2239419ED3}"/>
    <cellStyle name="Warning Text 39 5 2" xfId="24839" xr:uid="{8E04411A-49C6-43A0-A76E-29B6DA2ABBC3}"/>
    <cellStyle name="Warning Text 39 5 2 2" xfId="24840" xr:uid="{DF2B8BF6-E491-496D-AD30-F67805B910BD}"/>
    <cellStyle name="Warning Text 39 5 3" xfId="24841" xr:uid="{B39DF1F1-F633-417D-AF90-AC6350977C75}"/>
    <cellStyle name="Warning Text 39 5 3 2" xfId="24842" xr:uid="{4833352F-0CD0-41D6-9582-3893D1208B63}"/>
    <cellStyle name="Warning Text 39 5 4" xfId="24843" xr:uid="{BFA3B81A-349A-4F9D-8169-AEFF9B7F941F}"/>
    <cellStyle name="Warning Text 39 5 4 2" xfId="24844" xr:uid="{B983C598-AC0D-4E96-9C8F-580B8F1D0276}"/>
    <cellStyle name="Warning Text 39 5 5" xfId="24845" xr:uid="{29525DFC-E2D0-4225-88EC-97AB573F8768}"/>
    <cellStyle name="Warning Text 39 6" xfId="24846" xr:uid="{ABE7EB1F-2B4D-4C41-8E3B-468E3CB0C4E7}"/>
    <cellStyle name="Warning Text 39 6 2" xfId="24847" xr:uid="{E1A913AC-1940-46FE-B921-43355D37D5EB}"/>
    <cellStyle name="Warning Text 39 6 2 2" xfId="24848" xr:uid="{4CD99309-E7E3-4DBB-AD5B-30A1CD0A6B8E}"/>
    <cellStyle name="Warning Text 39 6 3" xfId="24849" xr:uid="{2C7E28B6-E176-4634-8EC3-6977C160B20D}"/>
    <cellStyle name="Warning Text 39 6 3 2" xfId="24850" xr:uid="{790B17BE-317A-44C3-8750-AEE4242CCCFC}"/>
    <cellStyle name="Warning Text 39 6 4" xfId="24851" xr:uid="{76D75BA7-B1DD-4C35-BDCA-4D5D4E621B36}"/>
    <cellStyle name="Warning Text 39 7" xfId="24852" xr:uid="{1542057B-413C-4826-995B-1A28556CE415}"/>
    <cellStyle name="Warning Text 39 7 2" xfId="24853" xr:uid="{74E45E99-565F-467C-9944-B6F5CAC77EA2}"/>
    <cellStyle name="Warning Text 39 8" xfId="24854" xr:uid="{3B445CDA-D335-4345-88D4-01FA350788E6}"/>
    <cellStyle name="Warning Text 39 8 2" xfId="24855" xr:uid="{6C37B806-1FD7-485B-9205-7F50573FCB52}"/>
    <cellStyle name="Warning Text 39 9" xfId="24856" xr:uid="{0FC9AC3A-41DC-463B-923A-B3D352AD1B2B}"/>
    <cellStyle name="Warning Text 39 9 2" xfId="24857" xr:uid="{B9CE97A3-D80F-45E8-9081-A25D8E7ECB5B}"/>
    <cellStyle name="Warning Text 4" xfId="6326" xr:uid="{E428F23D-2231-4B00-BAD6-848F03439E58}"/>
    <cellStyle name="Warning Text 4 10" xfId="24859" xr:uid="{2689AA77-1FCC-4909-B94D-6337094E6AE6}"/>
    <cellStyle name="Warning Text 4 10 2" xfId="24860" xr:uid="{AEB46960-AABC-4E4C-BDD3-605F7EDCCBAD}"/>
    <cellStyle name="Warning Text 4 11" xfId="24861" xr:uid="{F686A00E-8507-490F-A1FD-3CE861FCC062}"/>
    <cellStyle name="Warning Text 4 12" xfId="24862" xr:uid="{916B90A2-BA76-4B72-AAAF-94BFB025F348}"/>
    <cellStyle name="Warning Text 4 13" xfId="24858" xr:uid="{2FF87CCD-4D4C-44BF-9132-DF3D3E8A340C}"/>
    <cellStyle name="Warning Text 4 2" xfId="24863" xr:uid="{8AD4F7CC-F2AF-4063-A858-AC8474FB780C}"/>
    <cellStyle name="Warning Text 4 2 10" xfId="24864" xr:uid="{B28A4F14-B60B-44FB-9F0C-6F0218146AC9}"/>
    <cellStyle name="Warning Text 4 2 2" xfId="24865" xr:uid="{3DE000A1-6209-4B3B-B39B-21B209368D3B}"/>
    <cellStyle name="Warning Text 4 2 2 2" xfId="24866" xr:uid="{B6518756-253E-439B-BDBC-D707B0F8A719}"/>
    <cellStyle name="Warning Text 4 2 2 2 2" xfId="24867" xr:uid="{B248E14C-0C75-4191-A3F6-F081B71C7673}"/>
    <cellStyle name="Warning Text 4 2 2 3" xfId="24868" xr:uid="{FB823CA9-45D8-49BE-8900-9AD1D896D089}"/>
    <cellStyle name="Warning Text 4 2 2 3 2" xfId="24869" xr:uid="{F58A7593-668A-43BD-8024-905EA3F5EB08}"/>
    <cellStyle name="Warning Text 4 2 2 4" xfId="24870" xr:uid="{806B70AD-0053-46A5-B1B9-6369C2ADB190}"/>
    <cellStyle name="Warning Text 4 2 3" xfId="24871" xr:uid="{5ECE3000-1CEA-400D-B120-916FC8435569}"/>
    <cellStyle name="Warning Text 4 2 3 2" xfId="24872" xr:uid="{1614B000-A009-4E19-9A7A-05B3789FCE4A}"/>
    <cellStyle name="Warning Text 4 2 3 2 2" xfId="24873" xr:uid="{6F27276A-2CE4-4B39-8E55-444A3A1FAB29}"/>
    <cellStyle name="Warning Text 4 2 3 3" xfId="24874" xr:uid="{297953D4-707F-495B-BCBB-0E97D5149965}"/>
    <cellStyle name="Warning Text 4 2 3 3 2" xfId="24875" xr:uid="{C4EDF7D4-3F0F-4974-A6E8-AA0219944407}"/>
    <cellStyle name="Warning Text 4 2 3 4" xfId="24876" xr:uid="{1709A467-79C3-455E-95F3-1A10B45EAC59}"/>
    <cellStyle name="Warning Text 4 2 4" xfId="24877" xr:uid="{A85A808D-871B-43B9-9D76-01782AD2504B}"/>
    <cellStyle name="Warning Text 4 2 4 2" xfId="24878" xr:uid="{974AE556-7037-40F0-8F65-4D9D844A2457}"/>
    <cellStyle name="Warning Text 4 2 4 2 2" xfId="24879" xr:uid="{7A3D4D73-2C22-4973-BF81-83834ABDBA8F}"/>
    <cellStyle name="Warning Text 4 2 4 3" xfId="24880" xr:uid="{338AAED2-CA3F-425B-A943-1F3C49A99C49}"/>
    <cellStyle name="Warning Text 4 2 4 3 2" xfId="24881" xr:uid="{FF810E6B-8AB2-4581-94A9-F6F97C13C6CD}"/>
    <cellStyle name="Warning Text 4 2 4 4" xfId="24882" xr:uid="{541966EF-2340-4642-82D9-2F5C324A3149}"/>
    <cellStyle name="Warning Text 4 2 4 4 2" xfId="24883" xr:uid="{FF04271F-65FB-4E6E-A809-A7FBB2B1746B}"/>
    <cellStyle name="Warning Text 4 2 4 5" xfId="24884" xr:uid="{E2CE2DA4-93F8-4780-A2C2-3E12BAB543E7}"/>
    <cellStyle name="Warning Text 4 2 5" xfId="24885" xr:uid="{14765C5C-D997-437F-A8B5-35DBC9EDD3A3}"/>
    <cellStyle name="Warning Text 4 2 5 2" xfId="24886" xr:uid="{C3686B15-4EAE-48B0-86DB-3644084DC08E}"/>
    <cellStyle name="Warning Text 4 2 5 2 2" xfId="24887" xr:uid="{A3AE65A2-ADDE-4F1D-A6EE-DDFF7FF6C225}"/>
    <cellStyle name="Warning Text 4 2 5 3" xfId="24888" xr:uid="{E5730459-98EF-40D3-95E9-C17E45F58B2C}"/>
    <cellStyle name="Warning Text 4 2 5 3 2" xfId="24889" xr:uid="{5DCEA400-4188-4D98-9347-66D83CB84431}"/>
    <cellStyle name="Warning Text 4 2 5 4" xfId="24890" xr:uid="{7BAFC7A6-5B8C-4A35-97FA-A2B64600B2F9}"/>
    <cellStyle name="Warning Text 4 2 6" xfId="24891" xr:uid="{5F706B71-CFFB-45E1-9556-68BB82F507C0}"/>
    <cellStyle name="Warning Text 4 2 6 2" xfId="24892" xr:uid="{56359FB4-BEB3-481F-95B6-C9A9ACC7AB7A}"/>
    <cellStyle name="Warning Text 4 2 7" xfId="24893" xr:uid="{57108AB6-D59B-499F-BA6F-3130DBD1B278}"/>
    <cellStyle name="Warning Text 4 2 7 2" xfId="24894" xr:uid="{38AE64D6-D1F9-459D-9BE8-8ED80F996E07}"/>
    <cellStyle name="Warning Text 4 2 8" xfId="24895" xr:uid="{66941C0B-9CC2-4415-ACD6-CF8F45DEBE7A}"/>
    <cellStyle name="Warning Text 4 2 8 2" xfId="24896" xr:uid="{7CBBB922-8404-49DE-B78E-CBF0C75E1D2E}"/>
    <cellStyle name="Warning Text 4 2 9" xfId="24897" xr:uid="{E2626F8A-53E8-4B80-804C-B5B9399F06DA}"/>
    <cellStyle name="Warning Text 4 3" xfId="24898" xr:uid="{E47CFAFB-7A74-4C19-9617-94FD30167780}"/>
    <cellStyle name="Warning Text 4 3 2" xfId="24899" xr:uid="{885E4061-9E6C-4BA1-BF73-9F92E3F758B8}"/>
    <cellStyle name="Warning Text 4 3 2 2" xfId="24900" xr:uid="{84D8F435-AB07-4E1B-A6A1-DBB94EA275E5}"/>
    <cellStyle name="Warning Text 4 3 3" xfId="24901" xr:uid="{E26890CE-CACA-45F1-ACF1-A8975D1F808E}"/>
    <cellStyle name="Warning Text 4 3 3 2" xfId="24902" xr:uid="{1F9CE417-CD1E-4CD1-8B0C-9C518A280A3A}"/>
    <cellStyle name="Warning Text 4 3 4" xfId="24903" xr:uid="{9262ACD2-BFFD-4C96-95FD-B46A95C6DE10}"/>
    <cellStyle name="Warning Text 4 3 5" xfId="24904" xr:uid="{775D32C5-AFE5-438F-9C28-D03EBE2732DB}"/>
    <cellStyle name="Warning Text 4 4" xfId="24905" xr:uid="{1FC00F6A-04B3-42CC-87B5-2A38D7DD5916}"/>
    <cellStyle name="Warning Text 4 4 2" xfId="24906" xr:uid="{7B168BE1-D6FD-489D-BCE1-946B091C6CE5}"/>
    <cellStyle name="Warning Text 4 4 2 2" xfId="24907" xr:uid="{4599EA66-F68C-4CBC-95B2-CF0A867440CD}"/>
    <cellStyle name="Warning Text 4 4 3" xfId="24908" xr:uid="{84808FE9-61C1-49CE-B073-3A057521039F}"/>
    <cellStyle name="Warning Text 4 4 3 2" xfId="24909" xr:uid="{AC8F5F0A-3E42-4E70-8EA2-F1B03CE25953}"/>
    <cellStyle name="Warning Text 4 4 4" xfId="24910" xr:uid="{4B74E476-06BC-4885-BF8E-94A952BA883A}"/>
    <cellStyle name="Warning Text 4 5" xfId="24911" xr:uid="{FE1B7AB5-AD4E-4B1F-A766-E51EFB67B63C}"/>
    <cellStyle name="Warning Text 4 5 2" xfId="24912" xr:uid="{40F404D8-8658-4F1D-8C41-FDD159BE0C9E}"/>
    <cellStyle name="Warning Text 4 5 2 2" xfId="24913" xr:uid="{D4506B0E-7C7C-4858-B883-07ED5A430FC4}"/>
    <cellStyle name="Warning Text 4 5 3" xfId="24914" xr:uid="{163A72F2-709C-4640-9EA3-30C22C83A28C}"/>
    <cellStyle name="Warning Text 4 5 3 2" xfId="24915" xr:uid="{FCF27FD7-E496-4FE1-AE55-5238F4EACA72}"/>
    <cellStyle name="Warning Text 4 5 4" xfId="24916" xr:uid="{FDB1E0EF-137A-4AB8-AD9C-60594D028785}"/>
    <cellStyle name="Warning Text 4 6" xfId="24917" xr:uid="{1765F20E-E3B9-4F43-9819-E0B27D8A0803}"/>
    <cellStyle name="Warning Text 4 6 2" xfId="24918" xr:uid="{6A34BD9C-0F8F-4D78-BF49-10805E01768A}"/>
    <cellStyle name="Warning Text 4 6 2 2" xfId="24919" xr:uid="{81909856-9D8B-4BF4-BD66-7B3D15DF950E}"/>
    <cellStyle name="Warning Text 4 6 3" xfId="24920" xr:uid="{05414C94-5DB2-4ADF-9F64-27784BA7E51B}"/>
    <cellStyle name="Warning Text 4 6 3 2" xfId="24921" xr:uid="{432B4590-3FA3-4D01-B9FE-A7F6FDA256D1}"/>
    <cellStyle name="Warning Text 4 6 4" xfId="24922" xr:uid="{2E22A5C2-A9E0-4C02-9A97-B205C98A35E3}"/>
    <cellStyle name="Warning Text 4 6 4 2" xfId="24923" xr:uid="{F5D0F713-76F1-480B-84FE-C2FE6734765A}"/>
    <cellStyle name="Warning Text 4 6 5" xfId="24924" xr:uid="{20E93E99-C501-4275-8E37-C07A1E29CD03}"/>
    <cellStyle name="Warning Text 4 7" xfId="24925" xr:uid="{43D36B64-5C74-461B-833A-C65E83C6F80C}"/>
    <cellStyle name="Warning Text 4 7 2" xfId="24926" xr:uid="{C3C69728-B7C5-411B-AA94-3D120A102637}"/>
    <cellStyle name="Warning Text 4 7 2 2" xfId="24927" xr:uid="{582C4B54-2F99-45BD-BF2B-33B22D525180}"/>
    <cellStyle name="Warning Text 4 7 3" xfId="24928" xr:uid="{5C9BD851-4B7A-41F9-B472-CD1536CFAA7E}"/>
    <cellStyle name="Warning Text 4 7 3 2" xfId="24929" xr:uid="{E3A17C00-0A97-4001-A926-D9304C47A3B0}"/>
    <cellStyle name="Warning Text 4 7 4" xfId="24930" xr:uid="{5EA2C469-054A-4B0C-A97C-9BBEEEF02216}"/>
    <cellStyle name="Warning Text 4 8" xfId="24931" xr:uid="{D04AC71F-4E5E-4494-AF35-E63B889C5B32}"/>
    <cellStyle name="Warning Text 4 8 2" xfId="24932" xr:uid="{5256D2F9-1CC4-4BD9-87B0-575239A1CE61}"/>
    <cellStyle name="Warning Text 4 9" xfId="24933" xr:uid="{86679D2D-B3B4-4EC0-BA58-6596505D7AB6}"/>
    <cellStyle name="Warning Text 4 9 2" xfId="24934" xr:uid="{77D79467-27F3-4BAE-877C-A3C68F858A5A}"/>
    <cellStyle name="Warning Text 40" xfId="6327" xr:uid="{D474172E-7E21-4801-B613-CA9FCEC6C238}"/>
    <cellStyle name="Warning Text 40 10" xfId="24936" xr:uid="{64E58046-A8EE-4B35-81A5-A72FBE9F0AD1}"/>
    <cellStyle name="Warning Text 40 11" xfId="24937" xr:uid="{15955896-5297-4909-B3BE-CE162DADA836}"/>
    <cellStyle name="Warning Text 40 12" xfId="24935" xr:uid="{C689BE08-1C77-46AD-9829-00ADA9F08EBA}"/>
    <cellStyle name="Warning Text 40 2" xfId="24938" xr:uid="{69C50AB4-41B6-4F4F-B66C-B556CF3D01C4}"/>
    <cellStyle name="Warning Text 40 2 2" xfId="24939" xr:uid="{D682C577-4CAE-4AED-9C01-360173007FB0}"/>
    <cellStyle name="Warning Text 40 2 2 2" xfId="24940" xr:uid="{4C1185B9-B69E-42D5-B5CE-C9FAA3819AE7}"/>
    <cellStyle name="Warning Text 40 2 3" xfId="24941" xr:uid="{31D80E5C-B930-446F-9272-387616D2082F}"/>
    <cellStyle name="Warning Text 40 2 3 2" xfId="24942" xr:uid="{002F8CC4-841A-46DE-8E85-5A6C3D5F0239}"/>
    <cellStyle name="Warning Text 40 2 4" xfId="24943" xr:uid="{036D8725-B80D-4D50-A3DF-DF5910D04632}"/>
    <cellStyle name="Warning Text 40 2 5" xfId="24944" xr:uid="{85DB9BE8-0686-4409-AC32-2EECF8E4A355}"/>
    <cellStyle name="Warning Text 40 3" xfId="24945" xr:uid="{21888588-FA67-4428-9F7B-5C459E561EAF}"/>
    <cellStyle name="Warning Text 40 3 2" xfId="24946" xr:uid="{6E19E60C-7773-4559-912E-446E913752D4}"/>
    <cellStyle name="Warning Text 40 3 2 2" xfId="24947" xr:uid="{319E550F-EB64-4775-843E-69FB46F9FCAA}"/>
    <cellStyle name="Warning Text 40 3 3" xfId="24948" xr:uid="{73525947-D173-4791-A644-469C545079FD}"/>
    <cellStyle name="Warning Text 40 3 3 2" xfId="24949" xr:uid="{43E243C9-BD25-4D78-887B-FDF856DC972B}"/>
    <cellStyle name="Warning Text 40 3 4" xfId="24950" xr:uid="{77FAADDB-6471-48B6-918E-0FBF730FB40F}"/>
    <cellStyle name="Warning Text 40 4" xfId="24951" xr:uid="{9A10DA95-5ACB-474C-A415-FB3D842F70FC}"/>
    <cellStyle name="Warning Text 40 4 2" xfId="24952" xr:uid="{23220A0C-21AF-4710-B6EB-1E6BF564E51A}"/>
    <cellStyle name="Warning Text 40 4 2 2" xfId="24953" xr:uid="{EC52A045-0BAC-4A17-A476-A332075C6FE6}"/>
    <cellStyle name="Warning Text 40 4 3" xfId="24954" xr:uid="{CA9AFAE9-1A68-4661-ADD7-916AC562D720}"/>
    <cellStyle name="Warning Text 40 4 3 2" xfId="24955" xr:uid="{7CA04E06-1DD0-4E2F-8356-1FE3B8C03536}"/>
    <cellStyle name="Warning Text 40 4 4" xfId="24956" xr:uid="{502EC02F-6A9B-4229-BAF1-9825AD9C7E5C}"/>
    <cellStyle name="Warning Text 40 5" xfId="24957" xr:uid="{135BEA37-01DC-4834-93FB-948DE0799B06}"/>
    <cellStyle name="Warning Text 40 5 2" xfId="24958" xr:uid="{0A133C8A-FBF5-4A30-89E0-06B4091A5FBD}"/>
    <cellStyle name="Warning Text 40 5 2 2" xfId="24959" xr:uid="{BB024F28-114F-46E2-B8FE-22C1A992CB65}"/>
    <cellStyle name="Warning Text 40 5 3" xfId="24960" xr:uid="{C6CB4E8D-636C-4DFA-A6E0-4A863B0BDD6E}"/>
    <cellStyle name="Warning Text 40 5 3 2" xfId="24961" xr:uid="{360F11C8-C90A-456E-94FD-7D37252B520A}"/>
    <cellStyle name="Warning Text 40 5 4" xfId="24962" xr:uid="{F51CACA0-EB56-4D85-8A57-C88FE743ED07}"/>
    <cellStyle name="Warning Text 40 5 4 2" xfId="24963" xr:uid="{08908E4C-DF44-4DB6-A891-38B7342F7767}"/>
    <cellStyle name="Warning Text 40 5 5" xfId="24964" xr:uid="{E0D31604-29AA-47FC-A1ED-E2C9952DA5BE}"/>
    <cellStyle name="Warning Text 40 6" xfId="24965" xr:uid="{AADCBFFA-A757-4CC9-84F2-063F6DF1EBF9}"/>
    <cellStyle name="Warning Text 40 6 2" xfId="24966" xr:uid="{0D4A2BFB-45B9-4470-AF9F-3BF269A062F8}"/>
    <cellStyle name="Warning Text 40 6 2 2" xfId="24967" xr:uid="{C7A2CFD1-4DB6-4F57-8680-1933AEF1AB20}"/>
    <cellStyle name="Warning Text 40 6 3" xfId="24968" xr:uid="{630FD34E-AE27-453F-981D-3674F46C4896}"/>
    <cellStyle name="Warning Text 40 6 3 2" xfId="24969" xr:uid="{CAC6251C-E801-4EFA-9EC8-95B6A581947B}"/>
    <cellStyle name="Warning Text 40 6 4" xfId="24970" xr:uid="{DA591233-C4A4-431B-877F-347C290B916C}"/>
    <cellStyle name="Warning Text 40 7" xfId="24971" xr:uid="{9FC4AB63-5BC5-4E00-B88E-161901D2D04F}"/>
    <cellStyle name="Warning Text 40 7 2" xfId="24972" xr:uid="{A0CFABFD-89D8-4D9B-922A-F8CEC59ED1B6}"/>
    <cellStyle name="Warning Text 40 8" xfId="24973" xr:uid="{698D34A2-88F1-4B38-B54A-B6A11A6FCB33}"/>
    <cellStyle name="Warning Text 40 8 2" xfId="24974" xr:uid="{45CFC279-4190-4518-B9AB-FEF5707DFAFA}"/>
    <cellStyle name="Warning Text 40 9" xfId="24975" xr:uid="{95141BE6-1E6E-4042-8EF2-367A78F46405}"/>
    <cellStyle name="Warning Text 40 9 2" xfId="24976" xr:uid="{A8B98ABC-B329-44B0-83A5-F0E656D1C46F}"/>
    <cellStyle name="Warning Text 41" xfId="6328" xr:uid="{BB27EBCF-3C37-4590-842C-93983B4B0632}"/>
    <cellStyle name="Warning Text 41 10" xfId="24978" xr:uid="{79101D0E-2F4C-4961-BFB6-AEBB21D6CD3E}"/>
    <cellStyle name="Warning Text 41 11" xfId="24979" xr:uid="{4E340153-0F8A-4DAF-82BC-38780C3AE74D}"/>
    <cellStyle name="Warning Text 41 12" xfId="24977" xr:uid="{9F0BBF76-DCEF-4F29-8328-7FBC65A83FB6}"/>
    <cellStyle name="Warning Text 41 2" xfId="24980" xr:uid="{50F8D818-132D-402E-8A1B-A803B7FCC115}"/>
    <cellStyle name="Warning Text 41 2 2" xfId="24981" xr:uid="{81C03F5C-F926-42AC-8CBC-DEDD4EC6E009}"/>
    <cellStyle name="Warning Text 41 2 2 2" xfId="24982" xr:uid="{C4CA5E6E-429F-47BB-8E38-1F74AF06F83B}"/>
    <cellStyle name="Warning Text 41 2 3" xfId="24983" xr:uid="{DFD8F9BB-9019-4FB6-AB00-49691DDC13D4}"/>
    <cellStyle name="Warning Text 41 2 3 2" xfId="24984" xr:uid="{EB44469E-1B51-4C6D-A7F2-356D88DA457E}"/>
    <cellStyle name="Warning Text 41 2 4" xfId="24985" xr:uid="{08FCC213-6522-4B4C-A0C4-6EB49C989FC2}"/>
    <cellStyle name="Warning Text 41 2 5" xfId="24986" xr:uid="{B7F38500-79B7-4096-832F-24EB3ED7C4ED}"/>
    <cellStyle name="Warning Text 41 3" xfId="24987" xr:uid="{57C95938-B0A4-45C5-BF5F-7C5942D4B750}"/>
    <cellStyle name="Warning Text 41 3 2" xfId="24988" xr:uid="{1E580DA0-6D6D-4128-B86E-2D29E01F0B82}"/>
    <cellStyle name="Warning Text 41 3 2 2" xfId="24989" xr:uid="{63B2FCCB-66CB-45CE-9B6E-DC899FC4FC57}"/>
    <cellStyle name="Warning Text 41 3 3" xfId="24990" xr:uid="{669B4FE4-5C3A-4529-9753-D29CA29487CD}"/>
    <cellStyle name="Warning Text 41 3 3 2" xfId="24991" xr:uid="{628A86D6-4CD7-4042-8C8D-8B82D0CA8606}"/>
    <cellStyle name="Warning Text 41 3 4" xfId="24992" xr:uid="{72A005FA-B316-4C24-9AF8-6A03EF4C6525}"/>
    <cellStyle name="Warning Text 41 4" xfId="24993" xr:uid="{C3625531-8DB7-4842-A8C7-00F5945F12EB}"/>
    <cellStyle name="Warning Text 41 4 2" xfId="24994" xr:uid="{6CB68455-2221-4647-8BAD-2571A34E41F9}"/>
    <cellStyle name="Warning Text 41 4 2 2" xfId="24995" xr:uid="{7234D547-544A-4E3A-9192-2470ECCE491F}"/>
    <cellStyle name="Warning Text 41 4 3" xfId="24996" xr:uid="{D8111BD1-4444-4D99-AE39-40ECC59970FF}"/>
    <cellStyle name="Warning Text 41 4 3 2" xfId="24997" xr:uid="{21E2F30E-19CA-4525-89B0-8F34A6F9F6BE}"/>
    <cellStyle name="Warning Text 41 4 4" xfId="24998" xr:uid="{9E20153B-94FF-45CC-B415-C4E75ECA0BFE}"/>
    <cellStyle name="Warning Text 41 5" xfId="24999" xr:uid="{8DBE709D-D653-427B-B942-D101963386CF}"/>
    <cellStyle name="Warning Text 41 5 2" xfId="25000" xr:uid="{CFF1C872-1B12-4DDE-8047-8DB936CA4342}"/>
    <cellStyle name="Warning Text 41 5 2 2" xfId="25001" xr:uid="{C58A250E-9940-44D0-9B27-1591C61AF674}"/>
    <cellStyle name="Warning Text 41 5 3" xfId="25002" xr:uid="{3FA82384-EDC1-41E4-B091-B7CC6EEF764F}"/>
    <cellStyle name="Warning Text 41 5 3 2" xfId="25003" xr:uid="{6F897BDF-ED7B-4E8C-A83D-0AF76B543C9F}"/>
    <cellStyle name="Warning Text 41 5 4" xfId="25004" xr:uid="{ECB734E3-1E4B-464A-8256-2A57577BD4DA}"/>
    <cellStyle name="Warning Text 41 5 4 2" xfId="25005" xr:uid="{11573E56-10A6-4789-9070-690DC39C1101}"/>
    <cellStyle name="Warning Text 41 5 5" xfId="25006" xr:uid="{5728CF57-C5C2-429C-9A1B-1EDB9FA1EC6A}"/>
    <cellStyle name="Warning Text 41 6" xfId="25007" xr:uid="{B9CFF014-0C2E-4649-82AB-ED8065D540AA}"/>
    <cellStyle name="Warning Text 41 6 2" xfId="25008" xr:uid="{3F3F37E4-4433-41F8-A96F-FB2C629D2594}"/>
    <cellStyle name="Warning Text 41 6 2 2" xfId="25009" xr:uid="{BEEC6BC1-E101-4BE2-A6C4-506B563D1F4D}"/>
    <cellStyle name="Warning Text 41 6 3" xfId="25010" xr:uid="{2162CB96-58AC-49FC-99A7-D7B3EF538EE9}"/>
    <cellStyle name="Warning Text 41 6 3 2" xfId="25011" xr:uid="{8A302CE3-EF76-4640-9E69-4EE23FF274AC}"/>
    <cellStyle name="Warning Text 41 6 4" xfId="25012" xr:uid="{D3C1D849-0F82-4C95-9BCF-29BE4706A220}"/>
    <cellStyle name="Warning Text 41 7" xfId="25013" xr:uid="{7DDAD0B2-A239-419E-BE6C-63D946809DA2}"/>
    <cellStyle name="Warning Text 41 7 2" xfId="25014" xr:uid="{9EFB11E5-BAC8-4179-947F-82B503557073}"/>
    <cellStyle name="Warning Text 41 8" xfId="25015" xr:uid="{5D69CB1C-1D9B-4947-8B11-E8B93C3B49F0}"/>
    <cellStyle name="Warning Text 41 8 2" xfId="25016" xr:uid="{141D464E-A39A-40C5-9E13-C7576A6412B3}"/>
    <cellStyle name="Warning Text 41 9" xfId="25017" xr:uid="{8E585C0F-BB02-4D8E-A7D4-10D8AF531265}"/>
    <cellStyle name="Warning Text 41 9 2" xfId="25018" xr:uid="{B05691E0-8D4B-44E2-B62B-F3961B06F449}"/>
    <cellStyle name="Warning Text 42" xfId="3119" xr:uid="{9E90F99C-0E4D-453A-973E-F795AE95B946}"/>
    <cellStyle name="Warning Text 5" xfId="6329" xr:uid="{34CECBE6-4D47-4DAF-BC10-D502FBD3A469}"/>
    <cellStyle name="Warning Text 5 10" xfId="25020" xr:uid="{0FF58283-618D-4562-AA67-9631CC5AC455}"/>
    <cellStyle name="Warning Text 5 10 2" xfId="25021" xr:uid="{673DA3A2-D88C-4794-9CF6-D6EBBA2BB059}"/>
    <cellStyle name="Warning Text 5 11" xfId="25022" xr:uid="{FE5F7C8D-41E5-4C86-B537-91FEB6A93CFC}"/>
    <cellStyle name="Warning Text 5 12" xfId="25023" xr:uid="{9FEC8A8F-F662-47DE-9529-1885666472BC}"/>
    <cellStyle name="Warning Text 5 13" xfId="25019" xr:uid="{1ED30B14-F94D-4D9B-A468-A4CD0B7EC6D2}"/>
    <cellStyle name="Warning Text 5 2" xfId="25024" xr:uid="{C200C50B-7C16-49C4-9B6A-333DB857BF6E}"/>
    <cellStyle name="Warning Text 5 2 10" xfId="25025" xr:uid="{C7038328-BE3A-49D5-A71D-82F05B68EE3D}"/>
    <cellStyle name="Warning Text 5 2 2" xfId="25026" xr:uid="{26FEE614-062F-4544-968C-4FF666748B61}"/>
    <cellStyle name="Warning Text 5 2 2 2" xfId="25027" xr:uid="{509A607B-CA48-4DE2-8B79-460BBE225684}"/>
    <cellStyle name="Warning Text 5 2 2 2 2" xfId="25028" xr:uid="{DAA02559-02A7-4419-BB1C-B28FF526064E}"/>
    <cellStyle name="Warning Text 5 2 2 3" xfId="25029" xr:uid="{63BB80C4-15E7-46A7-AE4B-1FD5726A8421}"/>
    <cellStyle name="Warning Text 5 2 2 3 2" xfId="25030" xr:uid="{9F07D6EF-5F41-4CEB-B7C8-C0BC1139B41C}"/>
    <cellStyle name="Warning Text 5 2 2 4" xfId="25031" xr:uid="{0C1F19D7-A7CE-4DEB-B877-14943D8C32FF}"/>
    <cellStyle name="Warning Text 5 2 3" xfId="25032" xr:uid="{7337A480-3C70-46B2-980A-2B1210E8AFE5}"/>
    <cellStyle name="Warning Text 5 2 3 2" xfId="25033" xr:uid="{65182EE7-5221-4D86-BFA6-5D2340117F18}"/>
    <cellStyle name="Warning Text 5 2 3 2 2" xfId="25034" xr:uid="{F09F54DD-FF92-4FFE-8823-86C45FDE12A8}"/>
    <cellStyle name="Warning Text 5 2 3 3" xfId="25035" xr:uid="{B62FCD92-8F2A-40A1-90C2-C28C5C73201B}"/>
    <cellStyle name="Warning Text 5 2 3 3 2" xfId="25036" xr:uid="{31C52730-62E5-467E-AA32-26DA7DFCAA4E}"/>
    <cellStyle name="Warning Text 5 2 3 4" xfId="25037" xr:uid="{9850311F-0F7C-4F27-8324-D0D83239F89C}"/>
    <cellStyle name="Warning Text 5 2 4" xfId="25038" xr:uid="{A08EA2AB-BBD5-4BD7-8ED2-31829AFBC7B6}"/>
    <cellStyle name="Warning Text 5 2 4 2" xfId="25039" xr:uid="{C4AFDCA1-4653-4A26-B105-9AB80623AC72}"/>
    <cellStyle name="Warning Text 5 2 4 2 2" xfId="25040" xr:uid="{EED78EEB-1F76-4CBF-8A8B-C297526E964C}"/>
    <cellStyle name="Warning Text 5 2 4 3" xfId="25041" xr:uid="{0D86A56E-94C6-4240-BD04-27E66009DF6C}"/>
    <cellStyle name="Warning Text 5 2 4 3 2" xfId="25042" xr:uid="{49C14AD9-B0D1-4A1A-849E-18598E9FF732}"/>
    <cellStyle name="Warning Text 5 2 4 4" xfId="25043" xr:uid="{FE29ADDB-0203-493B-A792-0394910D036F}"/>
    <cellStyle name="Warning Text 5 2 4 4 2" xfId="25044" xr:uid="{0994B0DD-5985-4A6E-B844-9B8E54827960}"/>
    <cellStyle name="Warning Text 5 2 4 5" xfId="25045" xr:uid="{DCC67E90-DAF2-4E0C-8876-0C936B942CCD}"/>
    <cellStyle name="Warning Text 5 2 5" xfId="25046" xr:uid="{6AC4940C-8639-455F-B9AE-7BA3D861941D}"/>
    <cellStyle name="Warning Text 5 2 5 2" xfId="25047" xr:uid="{AD08125A-9792-46C7-926A-A6E8FDF1E037}"/>
    <cellStyle name="Warning Text 5 2 5 2 2" xfId="25048" xr:uid="{0DF48187-3700-421F-8FAF-F83FF9FAF1A8}"/>
    <cellStyle name="Warning Text 5 2 5 3" xfId="25049" xr:uid="{F064BCE9-1B38-470A-AEEB-E0811FA77E74}"/>
    <cellStyle name="Warning Text 5 2 5 3 2" xfId="25050" xr:uid="{C0A7AC0B-901B-4B27-BD51-8CD35AAD1624}"/>
    <cellStyle name="Warning Text 5 2 5 4" xfId="25051" xr:uid="{4D38EB8A-AE25-4692-A636-27F34D9B9A8D}"/>
    <cellStyle name="Warning Text 5 2 6" xfId="25052" xr:uid="{DE8696C2-FD30-4046-A98D-F10AAA96F9B4}"/>
    <cellStyle name="Warning Text 5 2 6 2" xfId="25053" xr:uid="{92C025FE-96FD-488E-A4C1-C3561A1B3297}"/>
    <cellStyle name="Warning Text 5 2 7" xfId="25054" xr:uid="{EC906A4F-7C5E-4810-8815-E5720501FAC8}"/>
    <cellStyle name="Warning Text 5 2 7 2" xfId="25055" xr:uid="{CBDEE979-BA2C-4BF9-A5E8-8CECB4B4B377}"/>
    <cellStyle name="Warning Text 5 2 8" xfId="25056" xr:uid="{6E9E3597-9B3B-4451-ABCE-FFD9B931A0C4}"/>
    <cellStyle name="Warning Text 5 2 8 2" xfId="25057" xr:uid="{412BC3BF-92CE-44EC-8265-671094FE0FE8}"/>
    <cellStyle name="Warning Text 5 2 9" xfId="25058" xr:uid="{35F2210F-A858-40F8-90CB-2F73D8E9E50B}"/>
    <cellStyle name="Warning Text 5 3" xfId="25059" xr:uid="{CD39D114-9B1D-48F8-BCFB-0CCB08B47878}"/>
    <cellStyle name="Warning Text 5 3 2" xfId="25060" xr:uid="{F67E63EA-7AAC-445F-828D-62FADD789D86}"/>
    <cellStyle name="Warning Text 5 3 2 2" xfId="25061" xr:uid="{5D95A10F-F0B9-422C-8027-AC47442D9479}"/>
    <cellStyle name="Warning Text 5 3 3" xfId="25062" xr:uid="{AD672780-ABFA-4259-B232-85DB6BCA5616}"/>
    <cellStyle name="Warning Text 5 3 3 2" xfId="25063" xr:uid="{2FBE4FA2-2C39-456E-B208-9229CCEDBA69}"/>
    <cellStyle name="Warning Text 5 3 4" xfId="25064" xr:uid="{FD83B81D-87DA-46C6-BCA6-0397E1C02CB8}"/>
    <cellStyle name="Warning Text 5 3 5" xfId="25065" xr:uid="{8921B0E0-4255-41B2-BE6F-CEB12094FBBD}"/>
    <cellStyle name="Warning Text 5 4" xfId="25066" xr:uid="{B3715090-27F8-47FC-914E-C563E0C8C7B9}"/>
    <cellStyle name="Warning Text 5 4 2" xfId="25067" xr:uid="{339571CC-26AE-4EF1-9D68-6075AE6F5B80}"/>
    <cellStyle name="Warning Text 5 4 2 2" xfId="25068" xr:uid="{4A0C1433-92D9-4473-9151-DBFFBB86F398}"/>
    <cellStyle name="Warning Text 5 4 3" xfId="25069" xr:uid="{E2C39757-F68E-41FC-92B7-8CA3D3FEBF52}"/>
    <cellStyle name="Warning Text 5 4 3 2" xfId="25070" xr:uid="{012D48B5-A49E-4866-B143-796E1D4607F0}"/>
    <cellStyle name="Warning Text 5 4 4" xfId="25071" xr:uid="{BDD29307-921A-47F2-80A1-C4DA32D9C550}"/>
    <cellStyle name="Warning Text 5 5" xfId="25072" xr:uid="{E24148D0-E981-4EE8-BFC1-70C57AF68F2D}"/>
    <cellStyle name="Warning Text 5 5 2" xfId="25073" xr:uid="{0DC7E237-8110-4B3F-B78B-41E8CE5864E0}"/>
    <cellStyle name="Warning Text 5 5 2 2" xfId="25074" xr:uid="{F0E79580-5B6A-4F2F-A89E-391E0282D8F3}"/>
    <cellStyle name="Warning Text 5 5 3" xfId="25075" xr:uid="{F7239748-B149-45A8-9E4C-D69211958949}"/>
    <cellStyle name="Warning Text 5 5 3 2" xfId="25076" xr:uid="{4171DD9C-E462-4F06-A504-F36DD137DBE4}"/>
    <cellStyle name="Warning Text 5 5 4" xfId="25077" xr:uid="{B9D11538-FCE7-4C4D-AAC3-938737E59F79}"/>
    <cellStyle name="Warning Text 5 6" xfId="25078" xr:uid="{01AB4CAD-F922-44D1-AF07-A686AA47D0FC}"/>
    <cellStyle name="Warning Text 5 6 2" xfId="25079" xr:uid="{53353788-5AA0-4027-BF5F-0EDDB0FF56D8}"/>
    <cellStyle name="Warning Text 5 6 2 2" xfId="25080" xr:uid="{7A77A7C7-4A95-413F-BD82-9199C2F7FF70}"/>
    <cellStyle name="Warning Text 5 6 3" xfId="25081" xr:uid="{DFEF02EF-87DD-4A1C-85E5-AFF22B589844}"/>
    <cellStyle name="Warning Text 5 6 3 2" xfId="25082" xr:uid="{994B63E7-A15C-4C3E-9F43-EB6D97E090B9}"/>
    <cellStyle name="Warning Text 5 6 4" xfId="25083" xr:uid="{D7535B7B-9353-4D4A-860B-FA4B78D4309B}"/>
    <cellStyle name="Warning Text 5 6 4 2" xfId="25084" xr:uid="{8591B5A6-0CC8-4063-9D30-48F06ACFCC2A}"/>
    <cellStyle name="Warning Text 5 6 5" xfId="25085" xr:uid="{B48386BD-B4A7-41E2-85FF-AD817B38E4E0}"/>
    <cellStyle name="Warning Text 5 7" xfId="25086" xr:uid="{87630C5E-16E6-4D5F-A8BB-25D2BE56D553}"/>
    <cellStyle name="Warning Text 5 7 2" xfId="25087" xr:uid="{9ED93EE9-DBCF-4C2B-AA3C-7B4714D940DE}"/>
    <cellStyle name="Warning Text 5 7 2 2" xfId="25088" xr:uid="{ADDAEF64-D4F1-4A9B-8753-5D1630AC606F}"/>
    <cellStyle name="Warning Text 5 7 3" xfId="25089" xr:uid="{E4617D2D-7F4E-462F-A87C-4E2815937017}"/>
    <cellStyle name="Warning Text 5 7 3 2" xfId="25090" xr:uid="{3931C6E3-9D2C-4036-836F-3B136BECC0AD}"/>
    <cellStyle name="Warning Text 5 7 4" xfId="25091" xr:uid="{4658F772-B5D4-4363-99CD-00EAB47DCDC8}"/>
    <cellStyle name="Warning Text 5 8" xfId="25092" xr:uid="{75ECE576-3D79-48B0-9E8C-CF2BABE1A1AB}"/>
    <cellStyle name="Warning Text 5 8 2" xfId="25093" xr:uid="{12A80A5D-D674-4071-9025-A6217E8ADB40}"/>
    <cellStyle name="Warning Text 5 9" xfId="25094" xr:uid="{F99970FB-CFBC-402E-99F5-87DFBA09D3EB}"/>
    <cellStyle name="Warning Text 5 9 2" xfId="25095" xr:uid="{E5F8E2A1-B5B1-4D2F-9346-4827D4A32347}"/>
    <cellStyle name="Warning Text 6" xfId="6330" xr:uid="{E4D44BD0-C772-43B0-A099-1A9A89BEE0C9}"/>
    <cellStyle name="Warning Text 6 10" xfId="25097" xr:uid="{5B997D31-956C-4702-BC69-A80F2B2F59D5}"/>
    <cellStyle name="Warning Text 6 10 2" xfId="25098" xr:uid="{A64F378E-D0E4-4861-BA28-4654A85261D8}"/>
    <cellStyle name="Warning Text 6 11" xfId="25099" xr:uid="{9620A0C3-74D7-4123-8E8D-CB9543495ADC}"/>
    <cellStyle name="Warning Text 6 12" xfId="25100" xr:uid="{A0ADAC35-644B-4AC8-9A7C-87BB1D295170}"/>
    <cellStyle name="Warning Text 6 13" xfId="25096" xr:uid="{06D9A733-020E-4062-A6E6-7C103215220B}"/>
    <cellStyle name="Warning Text 6 2" xfId="25101" xr:uid="{AB484B38-E261-4AF8-B719-1E1283D3A62F}"/>
    <cellStyle name="Warning Text 6 2 10" xfId="25102" xr:uid="{72A746CB-214E-4EEC-AC1F-C074A345B386}"/>
    <cellStyle name="Warning Text 6 2 2" xfId="25103" xr:uid="{B85CB269-8505-4C8F-9AF9-C238C799378A}"/>
    <cellStyle name="Warning Text 6 2 2 2" xfId="25104" xr:uid="{A1B24DB5-00FA-4B66-8DB2-0AF49FE52AF8}"/>
    <cellStyle name="Warning Text 6 2 2 2 2" xfId="25105" xr:uid="{9BA52D1E-FFB8-438F-BB76-5A2EB09112E6}"/>
    <cellStyle name="Warning Text 6 2 2 3" xfId="25106" xr:uid="{9C7DEB2C-A323-454A-943E-1E7610482837}"/>
    <cellStyle name="Warning Text 6 2 2 3 2" xfId="25107" xr:uid="{74D8C3E4-9C9B-456F-B867-464DF9960A39}"/>
    <cellStyle name="Warning Text 6 2 2 4" xfId="25108" xr:uid="{16B8E3CD-1037-4F9F-AA00-0AE3990353A0}"/>
    <cellStyle name="Warning Text 6 2 3" xfId="25109" xr:uid="{4892F028-568C-4722-97FB-48DEA21A9AD2}"/>
    <cellStyle name="Warning Text 6 2 3 2" xfId="25110" xr:uid="{0215BC87-B452-481E-A834-33A693C89A35}"/>
    <cellStyle name="Warning Text 6 2 3 2 2" xfId="25111" xr:uid="{1404A354-388D-4D72-87C7-2912B0293634}"/>
    <cellStyle name="Warning Text 6 2 3 3" xfId="25112" xr:uid="{DB01F7DC-BF53-4563-BD01-79026DDD1DEE}"/>
    <cellStyle name="Warning Text 6 2 3 3 2" xfId="25113" xr:uid="{71F818D0-07B4-4B10-A7DD-15CAC8BB92E8}"/>
    <cellStyle name="Warning Text 6 2 3 4" xfId="25114" xr:uid="{08FC9196-44BF-40A0-B0F9-6635FB594C7B}"/>
    <cellStyle name="Warning Text 6 2 4" xfId="25115" xr:uid="{1D636FFA-B4CA-4DD6-8F0D-9D172EC298A1}"/>
    <cellStyle name="Warning Text 6 2 4 2" xfId="25116" xr:uid="{6C975A39-D9AD-494F-82DC-B428AA46B636}"/>
    <cellStyle name="Warning Text 6 2 4 2 2" xfId="25117" xr:uid="{A758F674-517C-4564-98B2-59D8B6CA6944}"/>
    <cellStyle name="Warning Text 6 2 4 3" xfId="25118" xr:uid="{7A9ECE27-D137-45DC-BC39-ECD7A63A8087}"/>
    <cellStyle name="Warning Text 6 2 4 3 2" xfId="25119" xr:uid="{7E2149A2-677D-4222-B9D9-51D326762984}"/>
    <cellStyle name="Warning Text 6 2 4 4" xfId="25120" xr:uid="{82CF21EF-32E3-48B6-AC55-C7B62A15D271}"/>
    <cellStyle name="Warning Text 6 2 4 4 2" xfId="25121" xr:uid="{3D9EA9B8-B4BC-4C55-A0A9-2DE35C333E48}"/>
    <cellStyle name="Warning Text 6 2 4 5" xfId="25122" xr:uid="{C35B3A53-FA88-4A69-A16D-EC387889A71A}"/>
    <cellStyle name="Warning Text 6 2 5" xfId="25123" xr:uid="{D77CB29E-A429-43DD-8724-B8F7BF684510}"/>
    <cellStyle name="Warning Text 6 2 5 2" xfId="25124" xr:uid="{FE03613D-4266-4F36-A323-1A79C1B1970D}"/>
    <cellStyle name="Warning Text 6 2 5 2 2" xfId="25125" xr:uid="{D5BA442B-D58B-4266-B0F9-4A3AFBC8C020}"/>
    <cellStyle name="Warning Text 6 2 5 3" xfId="25126" xr:uid="{A069DDE8-091C-4F73-ABB4-AAE2E4ABDB50}"/>
    <cellStyle name="Warning Text 6 2 5 3 2" xfId="25127" xr:uid="{35D8E735-080D-4247-9E5C-3D79CF57E9EB}"/>
    <cellStyle name="Warning Text 6 2 5 4" xfId="25128" xr:uid="{46C7AF0A-0B66-4DAE-8881-CF67BB2EA888}"/>
    <cellStyle name="Warning Text 6 2 6" xfId="25129" xr:uid="{E97E5597-B7D8-47A1-9946-7F4EFAE0105B}"/>
    <cellStyle name="Warning Text 6 2 6 2" xfId="25130" xr:uid="{01090BF6-EDE0-4526-82F6-9F53EF9DF04F}"/>
    <cellStyle name="Warning Text 6 2 7" xfId="25131" xr:uid="{31D436E4-5B29-4330-A8DD-7CCEB68E601B}"/>
    <cellStyle name="Warning Text 6 2 7 2" xfId="25132" xr:uid="{9D06E7A5-5D05-41C6-8214-A8AD9F8E1A04}"/>
    <cellStyle name="Warning Text 6 2 8" xfId="25133" xr:uid="{782BDBE7-B625-4177-89FF-1B125B0652B0}"/>
    <cellStyle name="Warning Text 6 2 8 2" xfId="25134" xr:uid="{427063D1-62E0-4E19-B3D1-8052029CD66C}"/>
    <cellStyle name="Warning Text 6 2 9" xfId="25135" xr:uid="{462B7984-E031-4939-966F-E2C99370B7DF}"/>
    <cellStyle name="Warning Text 6 3" xfId="25136" xr:uid="{B15DDC3D-D187-43EA-B7A9-491CC2C73863}"/>
    <cellStyle name="Warning Text 6 3 2" xfId="25137" xr:uid="{3A3D9D5F-5B71-49EE-9B77-D75E20EFAFB4}"/>
    <cellStyle name="Warning Text 6 3 2 2" xfId="25138" xr:uid="{EEBFD7EE-95E7-4561-BF72-9DA571487129}"/>
    <cellStyle name="Warning Text 6 3 3" xfId="25139" xr:uid="{9C1493FE-62D2-477F-AE8C-955516987B47}"/>
    <cellStyle name="Warning Text 6 3 3 2" xfId="25140" xr:uid="{C5539076-33C0-4F81-A8D2-60EB41C345F0}"/>
    <cellStyle name="Warning Text 6 3 4" xfId="25141" xr:uid="{503FA20A-C872-4356-9E53-E65B1EE22A60}"/>
    <cellStyle name="Warning Text 6 3 5" xfId="25142" xr:uid="{68F3DD41-73FE-4F55-BE21-8C1E0B2A1692}"/>
    <cellStyle name="Warning Text 6 4" xfId="25143" xr:uid="{578AD4EC-1174-4025-B5EC-1C7D24CF4ABB}"/>
    <cellStyle name="Warning Text 6 4 2" xfId="25144" xr:uid="{9F9E6326-AE28-49E2-8D76-05F3D2A5BECC}"/>
    <cellStyle name="Warning Text 6 4 2 2" xfId="25145" xr:uid="{877C69AF-36E7-4D10-924A-B0016E4EF051}"/>
    <cellStyle name="Warning Text 6 4 3" xfId="25146" xr:uid="{F4160812-B2E8-450B-BC61-717223F6AFFD}"/>
    <cellStyle name="Warning Text 6 4 3 2" xfId="25147" xr:uid="{6EF7CE32-AFFD-4228-8329-430683BA848D}"/>
    <cellStyle name="Warning Text 6 4 4" xfId="25148" xr:uid="{A4C4A53F-23C0-43D1-8528-EAA07F898B8A}"/>
    <cellStyle name="Warning Text 6 5" xfId="25149" xr:uid="{0436DEB7-A9A6-4A30-B3CC-50A680EB9732}"/>
    <cellStyle name="Warning Text 6 5 2" xfId="25150" xr:uid="{FB1E9CCC-A2A5-468D-BA67-E0CCA0C965DC}"/>
    <cellStyle name="Warning Text 6 5 2 2" xfId="25151" xr:uid="{396C005E-93E9-4FBE-8999-922782C96A3E}"/>
    <cellStyle name="Warning Text 6 5 3" xfId="25152" xr:uid="{404F887B-DE96-4889-B061-222FF3E490A8}"/>
    <cellStyle name="Warning Text 6 5 3 2" xfId="25153" xr:uid="{C9BFB919-30F9-4CD2-8906-4A40BB810ED0}"/>
    <cellStyle name="Warning Text 6 5 4" xfId="25154" xr:uid="{6F16988A-1FC4-4F61-8E9C-11F3705F91C5}"/>
    <cellStyle name="Warning Text 6 6" xfId="25155" xr:uid="{27305F9F-2D18-4F89-8EEE-1E9F711BF144}"/>
    <cellStyle name="Warning Text 6 6 2" xfId="25156" xr:uid="{5687F125-1079-4906-B6B7-6AA79AF15A8B}"/>
    <cellStyle name="Warning Text 6 6 2 2" xfId="25157" xr:uid="{7B219C1C-8397-4446-96F4-D4ABAFD02E27}"/>
    <cellStyle name="Warning Text 6 6 3" xfId="25158" xr:uid="{21E8D5AB-F2B3-4861-870B-D7862CB13546}"/>
    <cellStyle name="Warning Text 6 6 3 2" xfId="25159" xr:uid="{16249000-2EA8-4590-BA66-7F89CC3EDD95}"/>
    <cellStyle name="Warning Text 6 6 4" xfId="25160" xr:uid="{A77B58BA-F98D-48F7-B0DE-2807097D98B9}"/>
    <cellStyle name="Warning Text 6 6 4 2" xfId="25161" xr:uid="{7EA329B6-859F-4C36-902E-BB8880DC825D}"/>
    <cellStyle name="Warning Text 6 6 5" xfId="25162" xr:uid="{0BB835B9-71F3-4C70-BC99-6EA5ED014D5D}"/>
    <cellStyle name="Warning Text 6 7" xfId="25163" xr:uid="{C9ED8073-C773-4FB0-BAC7-0533F3E4371C}"/>
    <cellStyle name="Warning Text 6 7 2" xfId="25164" xr:uid="{5DE0C62D-34F8-4EBE-B181-61B525FD75A2}"/>
    <cellStyle name="Warning Text 6 7 2 2" xfId="25165" xr:uid="{44F7CDEF-46C7-4FD9-B7CE-76010F8DFD53}"/>
    <cellStyle name="Warning Text 6 7 3" xfId="25166" xr:uid="{89A900FC-98A6-4851-BD60-D6CEE3A0CA52}"/>
    <cellStyle name="Warning Text 6 7 3 2" xfId="25167" xr:uid="{7B1099E8-4116-4172-8F86-EFCDF213862D}"/>
    <cellStyle name="Warning Text 6 7 4" xfId="25168" xr:uid="{65F1CFB0-5593-49E4-A02C-879543D6F0FA}"/>
    <cellStyle name="Warning Text 6 8" xfId="25169" xr:uid="{BE1FBECE-9C77-45A4-9708-07E5087BCA0B}"/>
    <cellStyle name="Warning Text 6 8 2" xfId="25170" xr:uid="{0789BFDD-FE72-4892-B254-5C6AA125D8CF}"/>
    <cellStyle name="Warning Text 6 9" xfId="25171" xr:uid="{72FA8287-CE33-49CA-9951-997066C8F127}"/>
    <cellStyle name="Warning Text 6 9 2" xfId="25172" xr:uid="{C966011A-2E5F-4F80-B526-BAE07C49827E}"/>
    <cellStyle name="Warning Text 7" xfId="6331" xr:uid="{7533BAD9-8A34-435A-8C52-6BB097F3A3CF}"/>
    <cellStyle name="Warning Text 7 10" xfId="25174" xr:uid="{473A5CDE-2E43-4EBA-9E4E-6A03DE7C820F}"/>
    <cellStyle name="Warning Text 7 11" xfId="25175" xr:uid="{5B51604E-1B65-4D52-BCF2-4682C75CCCD3}"/>
    <cellStyle name="Warning Text 7 12" xfId="25173" xr:uid="{C118232F-3F40-449B-A4EC-E872E7CC898A}"/>
    <cellStyle name="Warning Text 7 2" xfId="25176" xr:uid="{EC833D4A-1E60-49B5-B072-E14A68843E93}"/>
    <cellStyle name="Warning Text 7 2 2" xfId="25177" xr:uid="{351E7FD4-56AA-4A1E-8AB1-3D843C1BFCD9}"/>
    <cellStyle name="Warning Text 7 2 2 2" xfId="25178" xr:uid="{EE377BD1-288E-44D0-9371-136D8BB99380}"/>
    <cellStyle name="Warning Text 7 2 3" xfId="25179" xr:uid="{E35C8007-C201-4C06-BA2F-7F42A14F958B}"/>
    <cellStyle name="Warning Text 7 2 3 2" xfId="25180" xr:uid="{05528B79-1186-4737-9D33-3190E1494DC7}"/>
    <cellStyle name="Warning Text 7 2 4" xfId="25181" xr:uid="{1D483BEC-109E-42EE-B9F3-E6CCCED7FFD6}"/>
    <cellStyle name="Warning Text 7 2 5" xfId="25182" xr:uid="{229F26F0-B4BA-4C61-A6D4-A7A01754A8EA}"/>
    <cellStyle name="Warning Text 7 3" xfId="25183" xr:uid="{01F45966-4716-45CF-87BC-6C0757205EED}"/>
    <cellStyle name="Warning Text 7 3 2" xfId="25184" xr:uid="{2913CCB2-A73F-4618-827B-2A7E16736500}"/>
    <cellStyle name="Warning Text 7 3 2 2" xfId="25185" xr:uid="{CCE26067-185E-4E1F-B2C0-7AF89F75020C}"/>
    <cellStyle name="Warning Text 7 3 3" xfId="25186" xr:uid="{4A3150A9-D127-4BD6-AFFB-B7753FF987CD}"/>
    <cellStyle name="Warning Text 7 3 3 2" xfId="25187" xr:uid="{4E1E9ECC-90E1-4586-A0F2-B3EC754A8867}"/>
    <cellStyle name="Warning Text 7 3 4" xfId="25188" xr:uid="{BDB2EEC4-CBEE-4869-AC96-16961BCE6B83}"/>
    <cellStyle name="Warning Text 7 4" xfId="25189" xr:uid="{9DC9F272-BC2C-432B-8ED8-CC3E63630F75}"/>
    <cellStyle name="Warning Text 7 4 2" xfId="25190" xr:uid="{50FDA694-7CD6-4C37-B079-C75920E69758}"/>
    <cellStyle name="Warning Text 7 4 2 2" xfId="25191" xr:uid="{11AFCEDD-CD64-46F2-8B5F-7C7AE94F8AC6}"/>
    <cellStyle name="Warning Text 7 4 3" xfId="25192" xr:uid="{AA538193-1ABA-4CE5-8A89-DA8757FED59D}"/>
    <cellStyle name="Warning Text 7 4 3 2" xfId="25193" xr:uid="{93CE7AF9-5E2B-4607-A8FF-E5C6FC73CF47}"/>
    <cellStyle name="Warning Text 7 4 4" xfId="25194" xr:uid="{6F757786-50B9-49BB-BA90-ACE2AAEB60F7}"/>
    <cellStyle name="Warning Text 7 5" xfId="25195" xr:uid="{97315D9A-703F-4A8A-A754-936B8FCC4496}"/>
    <cellStyle name="Warning Text 7 5 2" xfId="25196" xr:uid="{CA8F8A1D-0042-4349-A2E0-96E02C3CFCED}"/>
    <cellStyle name="Warning Text 7 5 2 2" xfId="25197" xr:uid="{E3EBAD07-2AED-4658-8653-8AC0092CB05D}"/>
    <cellStyle name="Warning Text 7 5 3" xfId="25198" xr:uid="{BF0A18AC-59B7-415B-90CD-05A7BA58254E}"/>
    <cellStyle name="Warning Text 7 5 3 2" xfId="25199" xr:uid="{1AFB9E95-5F2C-40A8-8342-A60B99B11E7E}"/>
    <cellStyle name="Warning Text 7 5 4" xfId="25200" xr:uid="{E42B2162-062F-4F91-86CC-6460B261EE9D}"/>
    <cellStyle name="Warning Text 7 5 4 2" xfId="25201" xr:uid="{0CA3343A-CE22-4F12-B014-D0DF2509AF51}"/>
    <cellStyle name="Warning Text 7 5 5" xfId="25202" xr:uid="{F753F7E3-730A-45C3-9A6D-9E12DFB1F5D1}"/>
    <cellStyle name="Warning Text 7 6" xfId="25203" xr:uid="{90A3DEC4-2630-419A-8159-30E3448E2B42}"/>
    <cellStyle name="Warning Text 7 6 2" xfId="25204" xr:uid="{E13F1DF7-3BE7-436E-8A91-69C528C89223}"/>
    <cellStyle name="Warning Text 7 6 2 2" xfId="25205" xr:uid="{3FE295C1-78B0-41F6-BF4A-2BC81E3708EA}"/>
    <cellStyle name="Warning Text 7 6 3" xfId="25206" xr:uid="{F86FA398-49B7-4A41-BC86-5F73127D458E}"/>
    <cellStyle name="Warning Text 7 6 3 2" xfId="25207" xr:uid="{04EC35DF-CE0A-44AD-ACD6-024D48DB1063}"/>
    <cellStyle name="Warning Text 7 6 4" xfId="25208" xr:uid="{310E0DFA-B8AA-466A-9B5B-D3739962A6BB}"/>
    <cellStyle name="Warning Text 7 7" xfId="25209" xr:uid="{90D2640A-4E78-4D7C-8328-CE560E99DF5B}"/>
    <cellStyle name="Warning Text 7 7 2" xfId="25210" xr:uid="{8049E1F0-E271-4CD6-82DF-C3BC2BB9C84D}"/>
    <cellStyle name="Warning Text 7 8" xfId="25211" xr:uid="{4C54C942-6FBA-4CC2-BC65-B47869E8D8F1}"/>
    <cellStyle name="Warning Text 7 8 2" xfId="25212" xr:uid="{7E5262A5-77C3-4EED-BAC6-20E121623F9E}"/>
    <cellStyle name="Warning Text 7 9" xfId="25213" xr:uid="{8EB9C29E-4C9B-4E84-B2B0-E0CE22079284}"/>
    <cellStyle name="Warning Text 7 9 2" xfId="25214" xr:uid="{13B48246-4AB6-4B51-AEA6-F58663123294}"/>
    <cellStyle name="Warning Text 8" xfId="6332" xr:uid="{9ABD580C-CC31-4948-92EF-6106F52C9258}"/>
    <cellStyle name="Warning Text 8 10" xfId="25216" xr:uid="{E314324D-9059-48A3-AC27-82C1164CF0EA}"/>
    <cellStyle name="Warning Text 8 11" xfId="25217" xr:uid="{9B594D9F-0C27-461A-BB81-DE496775761C}"/>
    <cellStyle name="Warning Text 8 12" xfId="25215" xr:uid="{4B51F4B6-854D-4194-8BDB-321B430ED634}"/>
    <cellStyle name="Warning Text 8 2" xfId="25218" xr:uid="{937B5632-0CD4-4FC8-9564-13B3EE1A8F5F}"/>
    <cellStyle name="Warning Text 8 2 2" xfId="25219" xr:uid="{EFFFCA8F-4338-4905-AB68-843CE59141F5}"/>
    <cellStyle name="Warning Text 8 2 2 2" xfId="25220" xr:uid="{1A4930CC-0A1B-4B03-8A24-E6D217A1EE8D}"/>
    <cellStyle name="Warning Text 8 2 3" xfId="25221" xr:uid="{B0C8BEAC-855B-4DCC-BF8D-286C9A62D8C3}"/>
    <cellStyle name="Warning Text 8 2 3 2" xfId="25222" xr:uid="{403F995E-D545-4CBA-B4C9-9A4C99304608}"/>
    <cellStyle name="Warning Text 8 2 4" xfId="25223" xr:uid="{2A2E278E-554E-4DE2-923B-6E48362E138A}"/>
    <cellStyle name="Warning Text 8 2 5" xfId="25224" xr:uid="{EAF46298-A2BF-4B74-A94E-F1E2BF79C0FB}"/>
    <cellStyle name="Warning Text 8 3" xfId="25225" xr:uid="{C9FE90E6-9432-4F6D-83FA-ACA6A494FB17}"/>
    <cellStyle name="Warning Text 8 3 2" xfId="25226" xr:uid="{30CCFD08-F78C-4194-8371-1CC56BEF7E84}"/>
    <cellStyle name="Warning Text 8 3 2 2" xfId="25227" xr:uid="{5F45BB4E-9104-499C-92B9-8E3F44762D79}"/>
    <cellStyle name="Warning Text 8 3 3" xfId="25228" xr:uid="{A90908C9-3F11-4F95-A95E-A4CA86088CB4}"/>
    <cellStyle name="Warning Text 8 3 3 2" xfId="25229" xr:uid="{C391A0CF-BA9A-433A-8D5C-8B850D0F6195}"/>
    <cellStyle name="Warning Text 8 3 4" xfId="25230" xr:uid="{19ECB586-5681-4AE6-AD9A-107EBC526424}"/>
    <cellStyle name="Warning Text 8 4" xfId="25231" xr:uid="{AD354620-7262-4D0D-9D2A-822386942E26}"/>
    <cellStyle name="Warning Text 8 4 2" xfId="25232" xr:uid="{E4CD9A37-6684-4412-A91D-E8149C47FE68}"/>
    <cellStyle name="Warning Text 8 4 2 2" xfId="25233" xr:uid="{E9855197-827C-4094-89BF-591E091260DF}"/>
    <cellStyle name="Warning Text 8 4 3" xfId="25234" xr:uid="{328E3020-7AE2-435B-A205-C42197D24108}"/>
    <cellStyle name="Warning Text 8 4 3 2" xfId="25235" xr:uid="{DCF97865-8902-4B7C-901C-DC10E840C4CC}"/>
    <cellStyle name="Warning Text 8 4 4" xfId="25236" xr:uid="{98BFEE1F-BB5F-44AC-B551-9BA931F2C9D7}"/>
    <cellStyle name="Warning Text 8 5" xfId="25237" xr:uid="{9CBD8060-8042-4BF3-A0E9-F897C833B6C4}"/>
    <cellStyle name="Warning Text 8 5 2" xfId="25238" xr:uid="{38ED7240-0950-4FFC-8E65-BA7EDC6E03C1}"/>
    <cellStyle name="Warning Text 8 5 2 2" xfId="25239" xr:uid="{CE4F25E7-4747-465E-9FAF-7A9A50198E3F}"/>
    <cellStyle name="Warning Text 8 5 3" xfId="25240" xr:uid="{2341AEC3-8FF9-40C1-9164-5D95DCAABDBC}"/>
    <cellStyle name="Warning Text 8 5 3 2" xfId="25241" xr:uid="{93F13665-BAB1-40F1-8053-CBAA9023DA33}"/>
    <cellStyle name="Warning Text 8 5 4" xfId="25242" xr:uid="{1C2021C4-7F74-41F9-8E10-E14D7DC173FE}"/>
    <cellStyle name="Warning Text 8 5 4 2" xfId="25243" xr:uid="{99CDC409-F798-426E-A730-0FCD36339537}"/>
    <cellStyle name="Warning Text 8 5 5" xfId="25244" xr:uid="{26DB622B-D869-4E79-A308-67C2ADF62FD4}"/>
    <cellStyle name="Warning Text 8 6" xfId="25245" xr:uid="{F10B03F2-1345-49B4-B6AB-3225527AF71E}"/>
    <cellStyle name="Warning Text 8 6 2" xfId="25246" xr:uid="{19E1F2F6-774E-4999-9528-9252A0C145DC}"/>
    <cellStyle name="Warning Text 8 6 2 2" xfId="25247" xr:uid="{5CAE2140-1F0A-41AB-BDCA-9F7AB25D8F2A}"/>
    <cellStyle name="Warning Text 8 6 3" xfId="25248" xr:uid="{805D9509-47BB-493B-ADD2-A03EA2FB7DD1}"/>
    <cellStyle name="Warning Text 8 6 3 2" xfId="25249" xr:uid="{E7019C08-587C-4CC3-87D3-29595600032D}"/>
    <cellStyle name="Warning Text 8 6 4" xfId="25250" xr:uid="{2B97E659-DE0A-4F87-AD83-56A7AE13D74B}"/>
    <cellStyle name="Warning Text 8 7" xfId="25251" xr:uid="{B391C044-0C08-4481-9EF0-A09EE97FC2B7}"/>
    <cellStyle name="Warning Text 8 7 2" xfId="25252" xr:uid="{6C208E9A-3012-4573-BFD4-C844254A71BC}"/>
    <cellStyle name="Warning Text 8 8" xfId="25253" xr:uid="{C7966773-CBD0-427D-B855-43B06F8812B1}"/>
    <cellStyle name="Warning Text 8 8 2" xfId="25254" xr:uid="{A89F70B7-77F2-454E-A742-2C542DCCD67D}"/>
    <cellStyle name="Warning Text 8 9" xfId="25255" xr:uid="{9DF7F0E9-3399-4A27-AB6B-F3F3793644D0}"/>
    <cellStyle name="Warning Text 8 9 2" xfId="25256" xr:uid="{9B4DBC97-E498-4D3E-B561-E8B4FFAC2E6C}"/>
    <cellStyle name="Warning Text 9" xfId="6333" xr:uid="{372335BA-184E-46B9-9844-B0751C518FAA}"/>
    <cellStyle name="Warning Text 9 10" xfId="25258" xr:uid="{93E514F7-E0E9-4ED7-8933-19D78A44A522}"/>
    <cellStyle name="Warning Text 9 11" xfId="25259" xr:uid="{C045E2C0-6398-4F09-BACE-317CB1235AE0}"/>
    <cellStyle name="Warning Text 9 12" xfId="25257" xr:uid="{ACE12599-D662-4615-B1EB-9D4622C89278}"/>
    <cellStyle name="Warning Text 9 2" xfId="25260" xr:uid="{A9CC13B6-FC23-431B-A063-9C7E8398E3D1}"/>
    <cellStyle name="Warning Text 9 2 2" xfId="25261" xr:uid="{177C45A1-0C68-48C2-92E1-E4C4B37DA4E6}"/>
    <cellStyle name="Warning Text 9 2 2 2" xfId="25262" xr:uid="{BB37D546-5857-4CA8-99DC-BC3A021030E7}"/>
    <cellStyle name="Warning Text 9 2 3" xfId="25263" xr:uid="{A143DFAC-6562-44DE-B44A-6224EF7F14EE}"/>
    <cellStyle name="Warning Text 9 2 3 2" xfId="25264" xr:uid="{C54DF6C5-67EA-49C3-83D8-924A0042AA9C}"/>
    <cellStyle name="Warning Text 9 2 4" xfId="25265" xr:uid="{90A42FB7-551C-4810-AA14-AA50B9987EB8}"/>
    <cellStyle name="Warning Text 9 2 5" xfId="25266" xr:uid="{D96942E5-2136-49C5-8B12-A83AF7FF1773}"/>
    <cellStyle name="Warning Text 9 3" xfId="25267" xr:uid="{A4E2B226-640D-4A24-A57A-2657F82FADA1}"/>
    <cellStyle name="Warning Text 9 3 2" xfId="25268" xr:uid="{0D3F93E6-D02D-49F6-B038-7D3EA852557D}"/>
    <cellStyle name="Warning Text 9 3 2 2" xfId="25269" xr:uid="{F7C44489-03A5-4542-ADA0-AEFDBFFF6485}"/>
    <cellStyle name="Warning Text 9 3 3" xfId="25270" xr:uid="{3BAF0EB3-47FF-4EC5-B4B2-42139FCDE85D}"/>
    <cellStyle name="Warning Text 9 3 3 2" xfId="25271" xr:uid="{A6EE3CDB-EF88-4DB8-AE43-6E9E2BB3C97F}"/>
    <cellStyle name="Warning Text 9 3 4" xfId="25272" xr:uid="{00F5FF6D-BEA2-42A6-861B-9F802F3532F4}"/>
    <cellStyle name="Warning Text 9 4" xfId="25273" xr:uid="{B18C9DF1-82DF-40F4-A5D9-BE62DB380D59}"/>
    <cellStyle name="Warning Text 9 4 2" xfId="25274" xr:uid="{A57FCFAD-9DB1-480B-B6C1-1C89031C2B29}"/>
    <cellStyle name="Warning Text 9 4 2 2" xfId="25275" xr:uid="{D994C4E0-F33D-4900-981A-9D548571BF46}"/>
    <cellStyle name="Warning Text 9 4 3" xfId="25276" xr:uid="{7FE88DA5-CC77-4998-9F92-5D5E2DEB3886}"/>
    <cellStyle name="Warning Text 9 4 3 2" xfId="25277" xr:uid="{C5E59677-579B-4CFB-BCC5-A5BAD7F33FF0}"/>
    <cellStyle name="Warning Text 9 4 4" xfId="25278" xr:uid="{6619716A-4743-4094-AC68-43603AB3FE70}"/>
    <cellStyle name="Warning Text 9 5" xfId="25279" xr:uid="{81F59431-ED98-4FE7-B8AC-152124833BC0}"/>
    <cellStyle name="Warning Text 9 5 2" xfId="25280" xr:uid="{777C7706-2C6B-41C6-A172-D8A6A4B3E9F2}"/>
    <cellStyle name="Warning Text 9 5 2 2" xfId="25281" xr:uid="{CD7695F4-DA77-4DB5-ADD1-224704FF1C55}"/>
    <cellStyle name="Warning Text 9 5 3" xfId="25282" xr:uid="{FAB3E696-8DE0-4573-AA20-B082A94B3899}"/>
    <cellStyle name="Warning Text 9 5 3 2" xfId="25283" xr:uid="{9BCD3311-E143-42AE-8EC9-8CBD2B18E22C}"/>
    <cellStyle name="Warning Text 9 5 4" xfId="25284" xr:uid="{215427AD-04DB-4375-BE65-ED93816874C0}"/>
    <cellStyle name="Warning Text 9 5 4 2" xfId="25285" xr:uid="{01AEFD5B-53B2-4E1F-A813-699C09D35084}"/>
    <cellStyle name="Warning Text 9 5 5" xfId="25286" xr:uid="{6E93EE46-D09E-44A6-B9DD-9BEE9C7E5E8B}"/>
    <cellStyle name="Warning Text 9 6" xfId="25287" xr:uid="{533343A8-7EF0-4994-87F5-0A1AA2AA8349}"/>
    <cellStyle name="Warning Text 9 6 2" xfId="25288" xr:uid="{1D52B79A-0C19-4079-B281-98B44AD9A26C}"/>
    <cellStyle name="Warning Text 9 6 2 2" xfId="25289" xr:uid="{0C4AD9D1-796A-488D-AB4C-50F7313C9770}"/>
    <cellStyle name="Warning Text 9 6 3" xfId="25290" xr:uid="{24E4091D-2C0E-4E33-A08C-DAFAF667CF66}"/>
    <cellStyle name="Warning Text 9 6 3 2" xfId="25291" xr:uid="{33E9BC4E-1EED-48D0-B320-D409005CA9FE}"/>
    <cellStyle name="Warning Text 9 6 4" xfId="25292" xr:uid="{BB14101E-0E20-4119-8BA2-B07CD59091A4}"/>
    <cellStyle name="Warning Text 9 7" xfId="25293" xr:uid="{6A415CA1-74B0-4734-9508-4A55DE95FBA9}"/>
    <cellStyle name="Warning Text 9 7 2" xfId="25294" xr:uid="{70424367-79B4-4268-9CEB-B41878FA4292}"/>
    <cellStyle name="Warning Text 9 8" xfId="25295" xr:uid="{2219533E-BAA7-460B-98FF-A31FD6B7A4BD}"/>
    <cellStyle name="Warning Text 9 8 2" xfId="25296" xr:uid="{89E881F7-D359-4931-B3DF-B22F300CF5E4}"/>
    <cellStyle name="Warning Text 9 9" xfId="25297" xr:uid="{85AC9E0F-F002-4007-98DF-70DEBAE8C208}"/>
    <cellStyle name="Warning Text 9 9 2" xfId="25298" xr:uid="{BA7A64C4-C4DF-46D3-88FB-77A2E3E61EBC}"/>
    <cellStyle name="X10_Figs 21 dec" xfId="1660" xr:uid="{00000000-0005-0000-0000-000080060000}"/>
    <cellStyle name="Zelle überprüfen" xfId="6334" xr:uid="{8D9D1E51-9066-487C-996C-BC822D868677}"/>
    <cellStyle name="Zelle überprüfen 10" xfId="25300" xr:uid="{455F760D-BA94-4A83-A75E-9D0911713FD7}"/>
    <cellStyle name="Zelle überprüfen 11" xfId="25301" xr:uid="{F473D02D-D6DD-4CA2-ACE8-F73B79859E7D}"/>
    <cellStyle name="Zelle überprüfen 12" xfId="25299" xr:uid="{0433A8A8-5CDE-4737-8BCA-CA77376F5A9B}"/>
    <cellStyle name="Zelle überprüfen 2" xfId="1661" xr:uid="{00000000-0005-0000-0000-000081060000}"/>
    <cellStyle name="Zelle überprüfen 2 2" xfId="25303" xr:uid="{74A9E43F-30E8-43D2-B9EE-14CEA44BE96A}"/>
    <cellStyle name="Zelle überprüfen 2 2 2" xfId="25304" xr:uid="{EF1A4655-BC3F-4375-8E03-DE90313D7C83}"/>
    <cellStyle name="Zelle überprüfen 2 3" xfId="25305" xr:uid="{F019849B-F837-4115-AD14-A710C1E9717A}"/>
    <cellStyle name="Zelle überprüfen 2 3 2" xfId="25306" xr:uid="{8FC8B423-7803-4765-AA2A-0D40F3D6429B}"/>
    <cellStyle name="Zelle überprüfen 2 4" xfId="25307" xr:uid="{A21C261A-4261-40D7-8326-7513F0BAEE34}"/>
    <cellStyle name="Zelle überprüfen 2 5" xfId="25308" xr:uid="{E028F304-6D46-4109-AC53-DF8BAE500722}"/>
    <cellStyle name="Zelle überprüfen 2 6" xfId="25587" xr:uid="{7FBDE4C6-AB66-482A-B28E-3F7D52AAF06E}"/>
    <cellStyle name="Zelle überprüfen 2 7" xfId="25302" xr:uid="{DA8C9233-377F-4CD4-ABEE-7CB47F6AD806}"/>
    <cellStyle name="Zelle überprüfen 3" xfId="25309" xr:uid="{F8F015BD-E2D0-450A-8A6D-32A49328BEC1}"/>
    <cellStyle name="Zelle überprüfen 3 2" xfId="25310" xr:uid="{EB907CC7-587F-4664-AC31-372E0E7508A3}"/>
    <cellStyle name="Zelle überprüfen 3 2 2" xfId="25311" xr:uid="{73128DF6-12BF-4408-B0F8-D5B242922F7E}"/>
    <cellStyle name="Zelle überprüfen 3 3" xfId="25312" xr:uid="{C6C3392D-27DB-49EA-890A-714A24E8CDBE}"/>
    <cellStyle name="Zelle überprüfen 3 3 2" xfId="25313" xr:uid="{80AB435D-F731-46EF-9DF0-12E6765BAFA8}"/>
    <cellStyle name="Zelle überprüfen 3 4" xfId="25314" xr:uid="{AEE9859C-F557-4BF3-877A-B53A52D28707}"/>
    <cellStyle name="Zelle überprüfen 4" xfId="25315" xr:uid="{CEE24258-877C-437A-BA47-39F7FCD5B757}"/>
    <cellStyle name="Zelle überprüfen 4 2" xfId="25316" xr:uid="{1F3AC23C-5020-4DE7-94C7-5DCBBBEBA3E7}"/>
    <cellStyle name="Zelle überprüfen 4 2 2" xfId="25317" xr:uid="{C69BCC98-AA00-4E11-BCAB-4A7942628ABD}"/>
    <cellStyle name="Zelle überprüfen 4 3" xfId="25318" xr:uid="{D78A5B6D-711B-41F3-962D-1548D471854B}"/>
    <cellStyle name="Zelle überprüfen 4 3 2" xfId="25319" xr:uid="{28928B92-BF85-418C-A9F5-50240B270C7C}"/>
    <cellStyle name="Zelle überprüfen 4 4" xfId="25320" xr:uid="{E3CA5E0A-C168-4C81-AA28-40BBCCB02F13}"/>
    <cellStyle name="Zelle überprüfen 5" xfId="25321" xr:uid="{67FD0467-5A1F-4719-9138-9CA46D0950F9}"/>
    <cellStyle name="Zelle überprüfen 5 2" xfId="25322" xr:uid="{EA639E6C-8EF3-4B9B-ABE8-7B873D16E84E}"/>
    <cellStyle name="Zelle überprüfen 5 2 2" xfId="25323" xr:uid="{0678E4E8-3894-46A7-8DDE-57336E764529}"/>
    <cellStyle name="Zelle überprüfen 5 3" xfId="25324" xr:uid="{52473F7D-A9BC-4E71-9AFE-0B02B4A93FF9}"/>
    <cellStyle name="Zelle überprüfen 5 3 2" xfId="25325" xr:uid="{7B6BD752-BEC8-4678-A8BA-21E6803877FA}"/>
    <cellStyle name="Zelle überprüfen 5 4" xfId="25326" xr:uid="{7C558287-F96F-4049-A8EE-127867C2AA1A}"/>
    <cellStyle name="Zelle überprüfen 5 4 2" xfId="25327" xr:uid="{1E28B627-9A13-4314-A817-E60579C376DC}"/>
    <cellStyle name="Zelle überprüfen 5 5" xfId="25328" xr:uid="{5526DA7D-F878-49B1-9687-C099A312F38A}"/>
    <cellStyle name="Zelle überprüfen 6" xfId="25329" xr:uid="{E2D905E3-62E9-4C90-B1E2-D7684DC70FFB}"/>
    <cellStyle name="Zelle überprüfen 6 2" xfId="25330" xr:uid="{83C8E439-7B4F-4E9D-A886-0940E0CF207D}"/>
    <cellStyle name="Zelle überprüfen 6 2 2" xfId="25331" xr:uid="{42B3BFDE-4824-436E-BA4C-CA2B79B2531E}"/>
    <cellStyle name="Zelle überprüfen 6 3" xfId="25332" xr:uid="{15EFFF7C-4466-449C-87AF-68E141672D99}"/>
    <cellStyle name="Zelle überprüfen 6 3 2" xfId="25333" xr:uid="{473F2F9F-51B5-4C5E-B9C9-C45FED17CBBC}"/>
    <cellStyle name="Zelle überprüfen 6 4" xfId="25334" xr:uid="{FD1BDEB7-A571-4840-A0BC-C243D3BF192C}"/>
    <cellStyle name="Zelle überprüfen 7" xfId="25335" xr:uid="{C236067D-FBCE-435F-BC9E-DEB8B8A34136}"/>
    <cellStyle name="Zelle überprüfen 7 2" xfId="25336" xr:uid="{14AD0280-149D-4141-AFDE-BDF8A8C089A1}"/>
    <cellStyle name="Zelle überprüfen 8" xfId="25337" xr:uid="{7EA9B8B9-A814-442B-8417-66800FB9CE31}"/>
    <cellStyle name="Zelle überprüfen 8 2" xfId="25338" xr:uid="{21FEF891-DF6E-4559-B97D-C1A7BDF2067B}"/>
    <cellStyle name="Zelle überprüfen 9" xfId="25339" xr:uid="{9CEA4E42-9947-451E-B676-6265EFF1789B}"/>
    <cellStyle name="Zelle überprüfen 9 2" xfId="25340" xr:uid="{AD07EE3B-7907-48D2-92E7-A62B63373AA2}"/>
    <cellStyle name="Złe" xfId="2772" xr:uid="{0DC38E67-4FA1-4CCC-97C6-1195D57287C0}"/>
    <cellStyle name="Złe 10" xfId="1662" xr:uid="{00000000-0005-0000-0000-000082060000}"/>
    <cellStyle name="Złe 10 2" xfId="1663" xr:uid="{00000000-0005-0000-0000-000083060000}"/>
    <cellStyle name="Złe 10 3" xfId="1664" xr:uid="{00000000-0005-0000-0000-000084060000}"/>
    <cellStyle name="Złe 10_COM_BND" xfId="2773" xr:uid="{A78688BC-D72E-4636-ABDB-AEB8C4DA55A9}"/>
    <cellStyle name="Złe 11" xfId="1665" xr:uid="{00000000-0005-0000-0000-000085060000}"/>
    <cellStyle name="Złe 11 2" xfId="2775" xr:uid="{30ADE1B3-26F0-4B6D-8F4D-EBC19C903CFA}"/>
    <cellStyle name="Złe 11 3" xfId="2776" xr:uid="{8C99ADE0-0F8A-4C43-8324-E7E545D5390E}"/>
    <cellStyle name="Złe 11 4" xfId="2774" xr:uid="{FF6751A2-4ABA-4610-86A5-F6C5971863F6}"/>
    <cellStyle name="Złe 12" xfId="1666" xr:uid="{00000000-0005-0000-0000-000086060000}"/>
    <cellStyle name="Złe 12 2" xfId="2777" xr:uid="{DC836A9B-5C0F-44EC-83EE-DCB53DBC3B40}"/>
    <cellStyle name="Złe 13" xfId="1667" xr:uid="{00000000-0005-0000-0000-000087060000}"/>
    <cellStyle name="Złe 14" xfId="1668" xr:uid="{00000000-0005-0000-0000-000088060000}"/>
    <cellStyle name="Złe 15" xfId="1669" xr:uid="{00000000-0005-0000-0000-000089060000}"/>
    <cellStyle name="Złe 15 2" xfId="3099" xr:uid="{743E7CE3-F561-4BC3-BE09-7597CE46E3C5}"/>
    <cellStyle name="Złe 15 3" xfId="3098" xr:uid="{00D3813E-C862-42CF-A0C3-AE5D7FD740A0}"/>
    <cellStyle name="Złe 15 4" xfId="2778" xr:uid="{29A5FB10-8AF3-4442-9EFF-15BB4DDB836A}"/>
    <cellStyle name="Złe 16" xfId="1670" xr:uid="{00000000-0005-0000-0000-00008A060000}"/>
    <cellStyle name="Złe 17" xfId="1671" xr:uid="{00000000-0005-0000-0000-00008B060000}"/>
    <cellStyle name="Złe 18" xfId="1672" xr:uid="{00000000-0005-0000-0000-00008C060000}"/>
    <cellStyle name="Złe 19" xfId="1673" xr:uid="{00000000-0005-0000-0000-00008D060000}"/>
    <cellStyle name="Złe 2" xfId="1674" xr:uid="{00000000-0005-0000-0000-00008E060000}"/>
    <cellStyle name="Złe 20" xfId="1675" xr:uid="{00000000-0005-0000-0000-00008F060000}"/>
    <cellStyle name="Złe 3" xfId="1676" xr:uid="{00000000-0005-0000-0000-000090060000}"/>
    <cellStyle name="Złe 4" xfId="1677" xr:uid="{00000000-0005-0000-0000-000091060000}"/>
    <cellStyle name="Złe 5" xfId="1678" xr:uid="{00000000-0005-0000-0000-000092060000}"/>
    <cellStyle name="Złe 6" xfId="1679" xr:uid="{00000000-0005-0000-0000-000093060000}"/>
    <cellStyle name="Złe 7" xfId="1680" xr:uid="{00000000-0005-0000-0000-000094060000}"/>
    <cellStyle name="Złe 8" xfId="1681" xr:uid="{00000000-0005-0000-0000-000095060000}"/>
    <cellStyle name="Złe 9" xfId="1682" xr:uid="{00000000-0005-0000-0000-000096060000}"/>
    <cellStyle name="Złe 9 2" xfId="1683" xr:uid="{00000000-0005-0000-0000-000097060000}"/>
    <cellStyle name="Złe 9 3" xfId="1684" xr:uid="{00000000-0005-0000-0000-000098060000}"/>
    <cellStyle name="Złe 9_COM_BND" xfId="2779" xr:uid="{6EC4018A-0090-4081-9C9D-5CE175AD2A2A}"/>
    <cellStyle name="Złe_D_HEAT" xfId="2780" xr:uid="{C9B5997D-93E7-4A0F-AF82-17A07924633A}"/>
    <cellStyle name="Гиперссылка" xfId="6335" xr:uid="{9F963090-515C-467C-9354-A29D98B64506}"/>
    <cellStyle name="Гиперссылка 10" xfId="25342" xr:uid="{8B6A20F2-7A1A-4D06-85FC-E5ABD2DBA3A4}"/>
    <cellStyle name="Гиперссылка 11" xfId="25343" xr:uid="{83535B44-69C0-4E3B-BB56-E6C4A8956E34}"/>
    <cellStyle name="Гиперссылка 12" xfId="25341" xr:uid="{C8EAED95-28AC-4B02-9F58-746066F601B2}"/>
    <cellStyle name="Гиперссылка 2" xfId="25344" xr:uid="{A71390C5-8C09-43BE-9111-6371BE9FFBDB}"/>
    <cellStyle name="Гиперссылка 2 2" xfId="25345" xr:uid="{8407062E-BD75-4CD7-8D1A-D0C3FFB662CE}"/>
    <cellStyle name="Гиперссылка 2 2 2" xfId="25346" xr:uid="{B4EB4F34-1750-48C7-BE84-CCFE45797430}"/>
    <cellStyle name="Гиперссылка 2 3" xfId="25347" xr:uid="{A12A3D3C-7AD3-4E16-83D5-DE973CB7E141}"/>
    <cellStyle name="Гиперссылка 2 3 2" xfId="25348" xr:uid="{208CB414-2EE4-4518-9FA7-F2DA7B18103F}"/>
    <cellStyle name="Гиперссылка 2 4" xfId="25349" xr:uid="{4869728D-B040-49C6-9237-A2A8F9181124}"/>
    <cellStyle name="Гиперссылка 2 5" xfId="25350" xr:uid="{7CEFE553-B92A-4509-8A50-8862789A5857}"/>
    <cellStyle name="Гиперссылка 3" xfId="25351" xr:uid="{6EACCB76-B0DA-4C17-A8C6-33DB725569C2}"/>
    <cellStyle name="Гиперссылка 3 2" xfId="25352" xr:uid="{F67052F0-BA55-4624-85E4-0F8D2A6D1500}"/>
    <cellStyle name="Гиперссылка 3 2 2" xfId="25353" xr:uid="{58A23708-4834-4F91-A584-42E4264C44C0}"/>
    <cellStyle name="Гиперссылка 3 3" xfId="25354" xr:uid="{A986BC68-99DE-4C40-AE91-7704C6D2B99D}"/>
    <cellStyle name="Гиперссылка 3 3 2" xfId="25355" xr:uid="{1BEB7893-3686-40E0-BE83-3E3010440986}"/>
    <cellStyle name="Гиперссылка 3 4" xfId="25356" xr:uid="{8E247C3A-8641-4C22-84F5-9493C63526DE}"/>
    <cellStyle name="Гиперссылка 4" xfId="25357" xr:uid="{FD4199D4-08DB-4149-8266-CE453CC7455E}"/>
    <cellStyle name="Гиперссылка 4 2" xfId="25358" xr:uid="{D08E7274-CFAD-4C98-8A02-95B3EFFECE75}"/>
    <cellStyle name="Гиперссылка 4 2 2" xfId="25359" xr:uid="{26F4834E-B9C4-4741-93D6-8A8636978E3A}"/>
    <cellStyle name="Гиперссылка 4 3" xfId="25360" xr:uid="{7A2DB56C-41F1-40B1-9787-89912A037185}"/>
    <cellStyle name="Гиперссылка 4 3 2" xfId="25361" xr:uid="{D8EC7229-2B29-4FDD-819E-27DBA4D786F0}"/>
    <cellStyle name="Гиперссылка 4 4" xfId="25362" xr:uid="{ECBA3558-FAE5-40E2-B228-990AF0F50E55}"/>
    <cellStyle name="Гиперссылка 5" xfId="25363" xr:uid="{BDC87D51-B0C4-405E-97DE-506DF8802555}"/>
    <cellStyle name="Гиперссылка 5 2" xfId="25364" xr:uid="{58337B21-C49A-4EAA-BF5B-7630F0F978A6}"/>
    <cellStyle name="Гиперссылка 5 2 2" xfId="25365" xr:uid="{95B27408-975D-4A71-A28F-AB2090D7994A}"/>
    <cellStyle name="Гиперссылка 5 3" xfId="25366" xr:uid="{E7F44D3F-49B1-4982-95E9-7C9804324597}"/>
    <cellStyle name="Гиперссылка 5 3 2" xfId="25367" xr:uid="{F62C57C2-7032-4844-9258-7D2312237B04}"/>
    <cellStyle name="Гиперссылка 5 4" xfId="25368" xr:uid="{1F7722F5-C723-4682-B546-8BF46F7A11E0}"/>
    <cellStyle name="Гиперссылка 5 4 2" xfId="25369" xr:uid="{A0820B1D-87EF-4053-9484-FFF7C1EB8799}"/>
    <cellStyle name="Гиперссылка 5 5" xfId="25370" xr:uid="{091F36D6-E7C7-4FCA-8E5F-4DF0E5C33CB1}"/>
    <cellStyle name="Гиперссылка 6" xfId="25371" xr:uid="{C781DBA5-EFCB-4E3B-A1D8-E12D311FB482}"/>
    <cellStyle name="Гиперссылка 6 2" xfId="25372" xr:uid="{13C01502-1810-4430-A488-78FC7434C031}"/>
    <cellStyle name="Гиперссылка 6 2 2" xfId="25373" xr:uid="{AEB30C2B-FA9A-40B7-BEF2-CBFF64B2E1F0}"/>
    <cellStyle name="Гиперссылка 6 3" xfId="25374" xr:uid="{C3978148-D176-4828-BE25-8CACA1F5E823}"/>
    <cellStyle name="Гиперссылка 6 3 2" xfId="25375" xr:uid="{A522AA92-A1C5-4523-A229-4DD3F85752FB}"/>
    <cellStyle name="Гиперссылка 6 4" xfId="25376" xr:uid="{6DC85E5E-515B-4EA5-B7DB-0AAE4AD4271F}"/>
    <cellStyle name="Гиперссылка 7" xfId="25377" xr:uid="{3C729CC0-D427-4E5B-B4D6-80F45DC41244}"/>
    <cellStyle name="Гиперссылка 7 2" xfId="25378" xr:uid="{8A73CE03-EC7A-4541-ABBD-E7639C0DBDDC}"/>
    <cellStyle name="Гиперссылка 8" xfId="25379" xr:uid="{D3E1C74D-32C0-47E6-ABF0-C50C07F239BD}"/>
    <cellStyle name="Гиперссылка 8 2" xfId="25380" xr:uid="{C5CA9853-4EF4-4EE6-84A0-D40C47ECA5F5}"/>
    <cellStyle name="Гиперссылка 9" xfId="25381" xr:uid="{EC4B624B-7F99-4346-9671-2B3D6CB13A0F}"/>
    <cellStyle name="Гиперссылка 9 2" xfId="25382" xr:uid="{B1A595A4-15D7-464D-8F4A-198566FF3747}"/>
    <cellStyle name="Обычный_2++" xfId="6336" xr:uid="{C737984C-7113-4CD0-AC13-D25EDCF88151}"/>
    <cellStyle name="已访问的超链接" xfId="1685" xr:uid="{00000000-0005-0000-0000-00009A060000}"/>
    <cellStyle name="已访问的超链接 10" xfId="25384" xr:uid="{3AD72518-1764-4D95-885F-1578CF47195B}"/>
    <cellStyle name="已访问的超链接 11" xfId="25385" xr:uid="{96709BC7-6666-4D59-A4D8-84CBDFC654D7}"/>
    <cellStyle name="已访问的超链接 12" xfId="25383" xr:uid="{3E0F5D9C-7277-4EF6-9B95-29D3D35B8A9C}"/>
    <cellStyle name="已访问的超链接 2" xfId="25386" xr:uid="{236ED18F-5E48-4D5C-8C3B-EB52BBE2EE2C}"/>
    <cellStyle name="已访问的超链接 2 2" xfId="25387" xr:uid="{8463127D-1656-477F-BEC1-0680A2F1AD1E}"/>
    <cellStyle name="已访问的超链接 2 2 2" xfId="25388" xr:uid="{3EBF4F02-C074-457D-A171-4BC3A7296890}"/>
    <cellStyle name="已访问的超链接 2 3" xfId="25389" xr:uid="{E51EC7A5-EF48-4FCB-94E2-162935EF079C}"/>
    <cellStyle name="已访问的超链接 2 3 2" xfId="25390" xr:uid="{8BCAA112-D438-4475-B1C9-37F17FD009C2}"/>
    <cellStyle name="已访问的超链接 2 4" xfId="25391" xr:uid="{CD03CA88-5EE7-407C-8904-B2FEBF03F848}"/>
    <cellStyle name="已访问的超链接 2 5" xfId="25392" xr:uid="{CBE07A21-C0AB-4B84-99E9-A7600C73100A}"/>
    <cellStyle name="已访问的超链接 3" xfId="25393" xr:uid="{4930285C-E012-4E38-B7D3-58AB43CA5DA7}"/>
    <cellStyle name="已访问的超链接 3 2" xfId="25394" xr:uid="{5245D6FC-76A8-4442-A015-8226B85C88E6}"/>
    <cellStyle name="已访问的超链接 3 2 2" xfId="25395" xr:uid="{04180A6A-D57B-4EB1-8786-9785532275AD}"/>
    <cellStyle name="已访问的超链接 3 3" xfId="25396" xr:uid="{08F99594-3FE7-4FC4-B242-F47CAC49FB28}"/>
    <cellStyle name="已访问的超链接 3 3 2" xfId="25397" xr:uid="{07A5A8E0-1AA3-4AD8-B9C9-1514EB051F60}"/>
    <cellStyle name="已访问的超链接 3 4" xfId="25398" xr:uid="{8DBA6999-1EE2-455A-850D-D44E4C37FC79}"/>
    <cellStyle name="已访问的超链接 4" xfId="25399" xr:uid="{4BC53B32-C0A2-48ED-AEB7-5147B89B51B8}"/>
    <cellStyle name="已访问的超链接 4 2" xfId="25400" xr:uid="{491ADECB-56C0-46BE-8359-2FC56C3CB79E}"/>
    <cellStyle name="已访问的超链接 4 2 2" xfId="25401" xr:uid="{CF42C2AA-4969-4DDF-BE1B-EEE1229D8CD6}"/>
    <cellStyle name="已访问的超链接 4 3" xfId="25402" xr:uid="{047E2728-1A23-4F73-A7FF-2428D72CA6A5}"/>
    <cellStyle name="已访问的超链接 4 3 2" xfId="25403" xr:uid="{204B0FE6-27FC-4D7A-AD93-412711DBA51D}"/>
    <cellStyle name="已访问的超链接 4 4" xfId="25404" xr:uid="{F16AEFCF-1196-491B-8DBB-CD3C3BCD1366}"/>
    <cellStyle name="已访问的超链接 5" xfId="25405" xr:uid="{F260324A-DA68-4663-B490-2D98C3FF09F2}"/>
    <cellStyle name="已访问的超链接 5 2" xfId="25406" xr:uid="{3806A33E-8A4F-423E-B39D-727B59E07B63}"/>
    <cellStyle name="已访问的超链接 5 2 2" xfId="25407" xr:uid="{98F65EA9-D251-4B12-9B3D-05888327AEA1}"/>
    <cellStyle name="已访问的超链接 5 3" xfId="25408" xr:uid="{4FED0FDC-A522-4CD9-AE15-46AAF44BFA06}"/>
    <cellStyle name="已访问的超链接 5 3 2" xfId="25409" xr:uid="{A729ED72-3CF9-43ED-A8C8-0FB35D4C0536}"/>
    <cellStyle name="已访问的超链接 5 4" xfId="25410" xr:uid="{9FE1AE1B-8E76-4611-95AE-72BA81EF5F9B}"/>
    <cellStyle name="已访问的超链接 5 4 2" xfId="25411" xr:uid="{1C9966B0-21C3-42B0-B247-38E1C94F1540}"/>
    <cellStyle name="已访问的超链接 5 5" xfId="25412" xr:uid="{EDACEC1C-F375-48A0-B6B8-CCB5C15970E2}"/>
    <cellStyle name="已访问的超链接 6" xfId="25413" xr:uid="{B8CDAA0A-2E20-4C4B-80EE-3C513263FDD4}"/>
    <cellStyle name="已访问的超链接 6 2" xfId="25414" xr:uid="{433B0743-AC54-426C-B7E6-90FBD0C5AFC5}"/>
    <cellStyle name="已访问的超链接 6 2 2" xfId="25415" xr:uid="{D2E42BE3-CABC-40CD-A7DE-FF096ADBAAC4}"/>
    <cellStyle name="已访问的超链接 6 3" xfId="25416" xr:uid="{5008BE1E-5F3E-439C-9848-6192717D26EE}"/>
    <cellStyle name="已访问的超链接 6 3 2" xfId="25417" xr:uid="{E84B075A-D507-4B7D-9AC8-8F54D07ED7D0}"/>
    <cellStyle name="已访问的超链接 6 4" xfId="25418" xr:uid="{8DE26C73-CA4A-44F9-8D2E-170C4228A3E7}"/>
    <cellStyle name="已访问的超链接 7" xfId="25419" xr:uid="{876CD4AA-4025-4D3D-8FF3-D3F9B03AA133}"/>
    <cellStyle name="已访问的超链接 7 2" xfId="25420" xr:uid="{E08E7DA1-B057-4A86-A413-B88B9095B3C9}"/>
    <cellStyle name="已访问的超链接 8" xfId="25421" xr:uid="{0CBD92C2-74C1-483B-885A-9A3EDE90BBC5}"/>
    <cellStyle name="已访问的超链接 8 2" xfId="25422" xr:uid="{6BA1BD47-E5B3-4E89-801D-1170ADBA9EDC}"/>
    <cellStyle name="已访问的超链接 9" xfId="25423" xr:uid="{BD2FD205-296F-4125-AB0E-1959BEAA3885}"/>
    <cellStyle name="已访问的超链接 9 2" xfId="25424" xr:uid="{2292BEB0-9B7F-4FD4-A450-20FC7568A56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3" name="Picture 2" descr="Shape&#10;&#10;Description automatically generated with medium confidence">
          <a:extLst>
            <a:ext uri="{FF2B5EF4-FFF2-40B4-BE49-F238E27FC236}">
              <a16:creationId xmlns:a16="http://schemas.microsoft.com/office/drawing/2014/main" id="{0131FF5D-9CCE-4A7D-9AB6-309326CDE35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6450" y="1295400"/>
          <a:ext cx="3042285" cy="52451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42841194-4E2E-46D4-86B9-FDD3595A6E9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619125"/>
          <a:ext cx="1170305" cy="130365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5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69716468-E14F-43F8-B50D-9575DB8C0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876425" y="2257425"/>
          <a:ext cx="331470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FC144F-BB3E-4D7D-A579-232B97BFD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579783</xdr:colOff>
      <xdr:row>6</xdr:row>
      <xdr:rowOff>113698</xdr:rowOff>
    </xdr:from>
    <xdr:to>
      <xdr:col>49</xdr:col>
      <xdr:colOff>586092</xdr:colOff>
      <xdr:row>18</xdr:row>
      <xdr:rowOff>110696</xdr:rowOff>
    </xdr:to>
    <xdr:pic>
      <xdr:nvPicPr>
        <xdr:cNvPr id="2" name="Picture 1" descr="obraz">
          <a:extLst>
            <a:ext uri="{FF2B5EF4-FFF2-40B4-BE49-F238E27FC236}">
              <a16:creationId xmlns:a16="http://schemas.microsoft.com/office/drawing/2014/main" id="{78C3EB93-F699-490C-8C35-5920D28AF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alphaModFix am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3609" y="2648176"/>
          <a:ext cx="4909614" cy="2859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106D-BE40-4324-946E-153A46CD473E}">
  <sheetPr codeName="Sheet5"/>
  <dimension ref="A1:L49"/>
  <sheetViews>
    <sheetView workbookViewId="0">
      <selection activeCell="B2" sqref="B2"/>
    </sheetView>
  </sheetViews>
  <sheetFormatPr defaultColWidth="9.109375" defaultRowHeight="18"/>
  <cols>
    <col min="1" max="3" width="4" style="268" customWidth="1"/>
    <col min="4" max="9" width="14.33203125" style="268" customWidth="1"/>
    <col min="10" max="12" width="4" style="268" customWidth="1"/>
    <col min="13" max="16384" width="9.109375" style="268"/>
  </cols>
  <sheetData>
    <row r="1" spans="1:12" ht="22.5" customHeight="1">
      <c r="A1" s="267"/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</row>
    <row r="2" spans="1:12" ht="22.5" customHeight="1">
      <c r="A2" s="267"/>
      <c r="B2" s="269"/>
      <c r="C2" s="270"/>
      <c r="D2" s="270"/>
      <c r="E2" s="270"/>
      <c r="F2" s="270"/>
      <c r="G2" s="270"/>
      <c r="H2" s="270"/>
      <c r="I2" s="270"/>
      <c r="J2" s="270"/>
      <c r="K2" s="271"/>
      <c r="L2" s="267"/>
    </row>
    <row r="3" spans="1:12" ht="22.5" customHeight="1">
      <c r="A3" s="267"/>
      <c r="B3" s="272"/>
      <c r="C3" s="273"/>
      <c r="D3" s="274"/>
      <c r="E3" s="274"/>
      <c r="F3" s="274"/>
      <c r="G3" s="274"/>
      <c r="H3" s="274"/>
      <c r="I3" s="274"/>
      <c r="J3" s="275"/>
      <c r="K3" s="276"/>
      <c r="L3" s="267"/>
    </row>
    <row r="4" spans="1:12">
      <c r="A4" s="267"/>
      <c r="B4" s="272"/>
      <c r="C4" s="277"/>
      <c r="J4" s="278"/>
      <c r="K4" s="276"/>
      <c r="L4" s="267"/>
    </row>
    <row r="5" spans="1:12">
      <c r="A5" s="267"/>
      <c r="B5" s="272"/>
      <c r="C5" s="277"/>
      <c r="J5" s="278"/>
      <c r="K5" s="276"/>
      <c r="L5" s="267"/>
    </row>
    <row r="6" spans="1:12">
      <c r="A6" s="267"/>
      <c r="B6" s="272"/>
      <c r="C6" s="277"/>
      <c r="J6" s="278"/>
      <c r="K6" s="276"/>
      <c r="L6" s="267"/>
    </row>
    <row r="7" spans="1:12">
      <c r="A7" s="267"/>
      <c r="B7" s="272"/>
      <c r="C7" s="277"/>
      <c r="J7" s="278"/>
      <c r="K7" s="276"/>
      <c r="L7" s="267"/>
    </row>
    <row r="8" spans="1:12">
      <c r="A8" s="267"/>
      <c r="B8" s="272"/>
      <c r="C8" s="277"/>
      <c r="J8" s="278"/>
      <c r="K8" s="276"/>
      <c r="L8" s="267"/>
    </row>
    <row r="9" spans="1:12">
      <c r="A9" s="267"/>
      <c r="B9" s="272"/>
      <c r="C9" s="277"/>
      <c r="J9" s="278"/>
      <c r="K9" s="276"/>
      <c r="L9" s="267"/>
    </row>
    <row r="10" spans="1:12">
      <c r="A10" s="267"/>
      <c r="B10" s="272"/>
      <c r="C10" s="277"/>
      <c r="J10" s="278"/>
      <c r="K10" s="276"/>
      <c r="L10" s="267"/>
    </row>
    <row r="11" spans="1:12">
      <c r="A11" s="267"/>
      <c r="B11" s="272"/>
      <c r="C11" s="277"/>
      <c r="J11" s="278"/>
      <c r="K11" s="276"/>
      <c r="L11" s="267"/>
    </row>
    <row r="12" spans="1:12">
      <c r="A12" s="267"/>
      <c r="B12" s="272"/>
      <c r="C12" s="277"/>
      <c r="J12" s="278"/>
      <c r="K12" s="276"/>
      <c r="L12" s="267"/>
    </row>
    <row r="13" spans="1:12">
      <c r="A13" s="267"/>
      <c r="B13" s="272"/>
      <c r="C13" s="277"/>
      <c r="J13" s="278"/>
      <c r="K13" s="276"/>
      <c r="L13" s="267"/>
    </row>
    <row r="14" spans="1:12">
      <c r="A14" s="267"/>
      <c r="B14" s="272"/>
      <c r="C14" s="277"/>
      <c r="D14" s="358" t="s">
        <v>682</v>
      </c>
      <c r="E14" s="358"/>
      <c r="F14" s="359" t="s">
        <v>683</v>
      </c>
      <c r="G14" s="359"/>
      <c r="H14" s="359"/>
      <c r="J14" s="278"/>
      <c r="K14" s="276"/>
      <c r="L14" s="267"/>
    </row>
    <row r="15" spans="1:12">
      <c r="A15" s="267"/>
      <c r="B15" s="272"/>
      <c r="C15" s="277"/>
      <c r="D15" s="279"/>
      <c r="E15" s="279"/>
      <c r="F15" s="359"/>
      <c r="G15" s="359"/>
      <c r="H15" s="359"/>
      <c r="J15" s="278"/>
      <c r="K15" s="276"/>
      <c r="L15" s="267"/>
    </row>
    <row r="16" spans="1:12">
      <c r="A16" s="267"/>
      <c r="B16" s="272"/>
      <c r="C16" s="277"/>
      <c r="J16" s="278"/>
      <c r="K16" s="276"/>
      <c r="L16" s="267"/>
    </row>
    <row r="17" spans="1:12">
      <c r="A17" s="267"/>
      <c r="B17" s="272"/>
      <c r="C17" s="277"/>
      <c r="J17" s="278"/>
      <c r="K17" s="276"/>
      <c r="L17" s="267"/>
    </row>
    <row r="18" spans="1:12" ht="18.75" customHeight="1">
      <c r="A18" s="267"/>
      <c r="B18" s="272"/>
      <c r="C18" s="277"/>
      <c r="D18" s="358" t="s">
        <v>684</v>
      </c>
      <c r="E18" s="358"/>
      <c r="F18" s="360" t="s">
        <v>748</v>
      </c>
      <c r="G18" s="360"/>
      <c r="H18" s="360"/>
      <c r="I18" s="360"/>
      <c r="J18" s="278"/>
      <c r="K18" s="276"/>
      <c r="L18" s="267"/>
    </row>
    <row r="19" spans="1:12">
      <c r="A19" s="267"/>
      <c r="B19" s="272"/>
      <c r="C19" s="277"/>
      <c r="D19" s="279"/>
      <c r="E19" s="279"/>
      <c r="F19" s="360"/>
      <c r="G19" s="360"/>
      <c r="H19" s="360"/>
      <c r="I19" s="360"/>
      <c r="J19" s="278"/>
      <c r="K19" s="276"/>
      <c r="L19" s="267"/>
    </row>
    <row r="20" spans="1:12">
      <c r="A20" s="267"/>
      <c r="B20" s="272"/>
      <c r="C20" s="277"/>
      <c r="D20" s="279"/>
      <c r="E20" s="279"/>
      <c r="F20" s="360"/>
      <c r="G20" s="360"/>
      <c r="H20" s="360"/>
      <c r="I20" s="360"/>
      <c r="J20" s="278"/>
      <c r="K20" s="276"/>
      <c r="L20" s="267"/>
    </row>
    <row r="21" spans="1:12">
      <c r="A21" s="267"/>
      <c r="B21" s="272"/>
      <c r="C21" s="277"/>
      <c r="F21" s="281"/>
      <c r="G21" s="281"/>
      <c r="H21" s="281"/>
      <c r="J21" s="278"/>
      <c r="K21" s="276"/>
      <c r="L21" s="267"/>
    </row>
    <row r="22" spans="1:12">
      <c r="A22" s="267"/>
      <c r="B22" s="272"/>
      <c r="C22" s="277"/>
      <c r="D22" s="358" t="s">
        <v>685</v>
      </c>
      <c r="E22" s="358"/>
      <c r="F22" s="282">
        <v>45078</v>
      </c>
      <c r="G22" s="280"/>
      <c r="H22" s="280"/>
      <c r="J22" s="278"/>
      <c r="K22" s="276"/>
      <c r="L22" s="267"/>
    </row>
    <row r="23" spans="1:12">
      <c r="A23" s="267"/>
      <c r="B23" s="272"/>
      <c r="C23" s="277"/>
      <c r="D23" s="279"/>
      <c r="E23" s="279"/>
      <c r="F23" s="282"/>
      <c r="G23" s="280"/>
      <c r="H23" s="280"/>
      <c r="J23" s="278"/>
      <c r="K23" s="276"/>
      <c r="L23" s="267"/>
    </row>
    <row r="24" spans="1:12">
      <c r="A24" s="267"/>
      <c r="B24" s="272"/>
      <c r="C24" s="277"/>
      <c r="D24" s="279"/>
      <c r="E24" s="279"/>
      <c r="F24" s="282"/>
      <c r="G24" s="280"/>
      <c r="H24" s="280"/>
      <c r="J24" s="278"/>
      <c r="K24" s="276"/>
      <c r="L24" s="267"/>
    </row>
    <row r="25" spans="1:12">
      <c r="A25" s="267"/>
      <c r="B25" s="272"/>
      <c r="C25" s="277"/>
      <c r="D25" s="279" t="s">
        <v>686</v>
      </c>
      <c r="E25" s="279"/>
      <c r="F25" s="282">
        <v>45289</v>
      </c>
      <c r="G25" s="280"/>
      <c r="H25" s="280"/>
      <c r="J25" s="278"/>
      <c r="K25" s="276"/>
      <c r="L25" s="267"/>
    </row>
    <row r="26" spans="1:12">
      <c r="A26" s="267"/>
      <c r="B26" s="272"/>
      <c r="C26" s="277"/>
      <c r="D26" s="279"/>
      <c r="E26" s="279"/>
      <c r="F26" s="282"/>
      <c r="G26" s="280"/>
      <c r="H26" s="280"/>
      <c r="J26" s="278"/>
      <c r="K26" s="276"/>
      <c r="L26" s="267"/>
    </row>
    <row r="27" spans="1:12">
      <c r="A27" s="267"/>
      <c r="B27" s="272"/>
      <c r="C27" s="277"/>
      <c r="J27" s="278"/>
      <c r="K27" s="276"/>
      <c r="L27" s="267"/>
    </row>
    <row r="28" spans="1:12">
      <c r="A28" s="267"/>
      <c r="B28" s="272"/>
      <c r="C28" s="277"/>
      <c r="D28" s="358" t="s">
        <v>687</v>
      </c>
      <c r="E28" s="358"/>
      <c r="F28" s="268" t="s">
        <v>688</v>
      </c>
      <c r="J28" s="278"/>
      <c r="K28" s="276"/>
      <c r="L28" s="267"/>
    </row>
    <row r="29" spans="1:12">
      <c r="A29" s="267"/>
      <c r="B29" s="272"/>
      <c r="C29" s="277"/>
      <c r="F29" s="268" t="s">
        <v>689</v>
      </c>
      <c r="J29" s="278"/>
      <c r="K29" s="276"/>
      <c r="L29" s="267"/>
    </row>
    <row r="30" spans="1:12">
      <c r="A30" s="267"/>
      <c r="B30" s="272"/>
      <c r="C30" s="277"/>
      <c r="J30" s="278"/>
      <c r="K30" s="276"/>
      <c r="L30" s="267"/>
    </row>
    <row r="31" spans="1:12">
      <c r="A31" s="267"/>
      <c r="B31" s="272"/>
      <c r="C31" s="277"/>
      <c r="J31" s="278"/>
      <c r="K31" s="276"/>
      <c r="L31" s="267"/>
    </row>
    <row r="32" spans="1:12">
      <c r="A32" s="267"/>
      <c r="B32" s="272"/>
      <c r="C32" s="277"/>
      <c r="D32" s="358" t="s">
        <v>690</v>
      </c>
      <c r="E32" s="358"/>
      <c r="F32" s="268" t="s">
        <v>688</v>
      </c>
      <c r="J32" s="278"/>
      <c r="K32" s="276"/>
      <c r="L32" s="267"/>
    </row>
    <row r="33" spans="1:12">
      <c r="A33" s="267"/>
      <c r="B33" s="272"/>
      <c r="C33" s="277"/>
      <c r="F33" s="283" t="s">
        <v>747</v>
      </c>
      <c r="J33" s="278"/>
      <c r="K33" s="276"/>
      <c r="L33" s="267"/>
    </row>
    <row r="34" spans="1:12">
      <c r="A34" s="267"/>
      <c r="B34" s="272"/>
      <c r="C34" s="277"/>
      <c r="J34" s="278"/>
      <c r="K34" s="276"/>
      <c r="L34" s="267"/>
    </row>
    <row r="35" spans="1:12">
      <c r="A35" s="267"/>
      <c r="B35" s="272"/>
      <c r="C35" s="277"/>
      <c r="J35" s="278"/>
      <c r="K35" s="276"/>
      <c r="L35" s="267"/>
    </row>
    <row r="36" spans="1:12">
      <c r="A36" s="267"/>
      <c r="B36" s="272"/>
      <c r="C36" s="277"/>
      <c r="J36" s="278"/>
      <c r="K36" s="276"/>
      <c r="L36" s="267"/>
    </row>
    <row r="37" spans="1:12">
      <c r="A37" s="267"/>
      <c r="B37" s="272"/>
      <c r="C37" s="277"/>
      <c r="J37" s="278"/>
      <c r="K37" s="276"/>
      <c r="L37" s="267"/>
    </row>
    <row r="38" spans="1:12">
      <c r="A38" s="267"/>
      <c r="B38" s="272"/>
      <c r="C38" s="284"/>
      <c r="D38" s="285"/>
      <c r="E38" s="285"/>
      <c r="F38" s="285"/>
      <c r="G38" s="285"/>
      <c r="H38" s="285"/>
      <c r="I38" s="285"/>
      <c r="J38" s="286"/>
      <c r="K38" s="276"/>
      <c r="L38" s="267"/>
    </row>
    <row r="39" spans="1:12" ht="22.5" customHeight="1">
      <c r="A39" s="267"/>
      <c r="B39" s="287"/>
      <c r="C39" s="288"/>
      <c r="D39" s="288"/>
      <c r="E39" s="288"/>
      <c r="F39" s="288"/>
      <c r="G39" s="288"/>
      <c r="H39" s="288"/>
      <c r="I39" s="288"/>
      <c r="J39" s="288"/>
      <c r="K39" s="289"/>
      <c r="L39" s="267"/>
    </row>
    <row r="40" spans="1:12" ht="22.5" customHeight="1">
      <c r="A40" s="267"/>
      <c r="B40" s="267"/>
      <c r="C40" s="267"/>
      <c r="D40" s="267"/>
      <c r="E40" s="267"/>
      <c r="F40" s="267"/>
      <c r="G40" s="267"/>
      <c r="H40" s="267"/>
      <c r="I40" s="267"/>
      <c r="J40" s="267"/>
      <c r="K40" s="267"/>
      <c r="L40" s="267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0D4729E0-05DB-45CC-B8CE-C214BBBBA1B6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5B05-8343-4DF9-8C78-214388FA65B8}">
  <dimension ref="A1:I40"/>
  <sheetViews>
    <sheetView workbookViewId="0">
      <selection activeCell="B2" sqref="B2"/>
    </sheetView>
  </sheetViews>
  <sheetFormatPr defaultColWidth="9.109375" defaultRowHeight="13.2"/>
  <cols>
    <col min="1" max="3" width="4" style="338" customWidth="1"/>
    <col min="4" max="4" width="17.109375" style="338" customWidth="1"/>
    <col min="5" max="5" width="24.33203125" style="338" customWidth="1"/>
    <col min="6" max="6" width="44.33203125" style="338" customWidth="1"/>
    <col min="7" max="9" width="4" style="338" customWidth="1"/>
    <col min="10" max="16384" width="9.109375" style="338"/>
  </cols>
  <sheetData>
    <row r="1" spans="1:9" ht="22.5" customHeight="1">
      <c r="A1" s="267"/>
      <c r="B1" s="267"/>
      <c r="C1" s="267"/>
      <c r="D1" s="267"/>
      <c r="E1" s="267"/>
      <c r="F1" s="267"/>
      <c r="G1" s="267"/>
      <c r="H1" s="267"/>
      <c r="I1" s="267"/>
    </row>
    <row r="2" spans="1:9" ht="22.5" customHeight="1">
      <c r="A2" s="267"/>
      <c r="B2" s="269"/>
      <c r="C2" s="270"/>
      <c r="D2" s="270"/>
      <c r="E2" s="270"/>
      <c r="F2" s="270"/>
      <c r="G2" s="270"/>
      <c r="H2" s="271"/>
      <c r="I2" s="267"/>
    </row>
    <row r="3" spans="1:9" ht="18">
      <c r="A3" s="267"/>
      <c r="B3" s="272"/>
      <c r="C3" s="273"/>
      <c r="D3" s="274"/>
      <c r="E3" s="274"/>
      <c r="F3" s="274"/>
      <c r="G3" s="275"/>
      <c r="H3" s="276"/>
      <c r="I3" s="267"/>
    </row>
    <row r="4" spans="1:9" ht="18">
      <c r="A4" s="267"/>
      <c r="B4" s="272"/>
      <c r="C4" s="277"/>
      <c r="D4" s="361" t="s">
        <v>691</v>
      </c>
      <c r="E4" s="361"/>
      <c r="F4" s="361"/>
      <c r="G4" s="278"/>
      <c r="H4" s="276"/>
      <c r="I4" s="267"/>
    </row>
    <row r="5" spans="1:9" ht="18">
      <c r="A5" s="267"/>
      <c r="B5" s="272"/>
      <c r="C5" s="277"/>
      <c r="D5" s="290"/>
      <c r="E5" s="290"/>
      <c r="F5" s="290"/>
      <c r="G5" s="278"/>
      <c r="H5" s="276"/>
      <c r="I5" s="267"/>
    </row>
    <row r="6" spans="1:9" ht="18">
      <c r="A6" s="267"/>
      <c r="B6" s="272"/>
      <c r="C6" s="277"/>
      <c r="D6" s="339" t="s">
        <v>749</v>
      </c>
      <c r="E6" s="291"/>
      <c r="F6" s="291"/>
      <c r="G6" s="278"/>
      <c r="H6" s="276"/>
      <c r="I6" s="267"/>
    </row>
    <row r="7" spans="1:9" ht="18">
      <c r="A7" s="267"/>
      <c r="B7" s="272"/>
      <c r="C7" s="277"/>
      <c r="D7" s="292"/>
      <c r="E7" s="293"/>
      <c r="F7" s="293"/>
      <c r="G7" s="278"/>
      <c r="H7" s="276"/>
      <c r="I7" s="267"/>
    </row>
    <row r="8" spans="1:9" ht="18">
      <c r="A8" s="267"/>
      <c r="B8" s="272"/>
      <c r="C8" s="277"/>
      <c r="D8" s="297" t="s">
        <v>750</v>
      </c>
      <c r="E8" s="295" t="s">
        <v>751</v>
      </c>
      <c r="F8" s="293"/>
      <c r="G8" s="278"/>
      <c r="H8" s="276"/>
      <c r="I8" s="267"/>
    </row>
    <row r="9" spans="1:9" ht="18">
      <c r="A9" s="267"/>
      <c r="B9" s="272"/>
      <c r="C9" s="277"/>
      <c r="D9" s="294"/>
      <c r="E9" s="295"/>
      <c r="F9" s="295"/>
      <c r="G9" s="278"/>
      <c r="H9" s="276"/>
      <c r="I9" s="267"/>
    </row>
    <row r="10" spans="1:9" ht="18">
      <c r="A10" s="267"/>
      <c r="B10" s="272"/>
      <c r="C10" s="277"/>
      <c r="D10" s="294"/>
      <c r="E10" s="295"/>
      <c r="F10" s="295"/>
      <c r="G10" s="278"/>
      <c r="H10" s="276"/>
      <c r="I10" s="267"/>
    </row>
    <row r="11" spans="1:9" ht="18">
      <c r="A11" s="267"/>
      <c r="B11" s="272"/>
      <c r="C11" s="277"/>
      <c r="D11" s="294"/>
      <c r="E11" s="295"/>
      <c r="F11" s="295"/>
      <c r="G11" s="278"/>
      <c r="H11" s="276"/>
      <c r="I11" s="267"/>
    </row>
    <row r="12" spans="1:9" ht="18">
      <c r="A12" s="267"/>
      <c r="B12" s="272"/>
      <c r="C12" s="277"/>
      <c r="D12" s="294"/>
      <c r="E12" s="295"/>
      <c r="F12" s="295"/>
      <c r="G12" s="278"/>
      <c r="H12" s="276"/>
      <c r="I12" s="267"/>
    </row>
    <row r="13" spans="1:9" ht="18">
      <c r="A13" s="267"/>
      <c r="B13" s="272"/>
      <c r="C13" s="277"/>
      <c r="D13" s="294"/>
      <c r="E13" s="295"/>
      <c r="F13" s="295"/>
      <c r="G13" s="278"/>
      <c r="H13" s="276"/>
      <c r="I13" s="267"/>
    </row>
    <row r="14" spans="1:9" ht="18">
      <c r="A14" s="267"/>
      <c r="B14" s="272"/>
      <c r="C14" s="277"/>
      <c r="D14" s="296"/>
      <c r="E14" s="295"/>
      <c r="F14" s="295"/>
      <c r="G14" s="278"/>
      <c r="H14" s="276"/>
      <c r="I14" s="267"/>
    </row>
    <row r="15" spans="1:9" ht="18">
      <c r="A15" s="267"/>
      <c r="B15" s="272"/>
      <c r="C15" s="277"/>
      <c r="D15" s="297"/>
      <c r="E15" s="295"/>
      <c r="F15" s="295"/>
      <c r="G15" s="278"/>
      <c r="H15" s="276"/>
      <c r="I15" s="267"/>
    </row>
    <row r="16" spans="1:9" ht="18">
      <c r="A16" s="267"/>
      <c r="B16" s="272"/>
      <c r="C16" s="277"/>
      <c r="D16" s="294"/>
      <c r="E16" s="295"/>
      <c r="F16" s="295"/>
      <c r="G16" s="278"/>
      <c r="H16" s="276"/>
      <c r="I16" s="267"/>
    </row>
    <row r="17" spans="1:9" ht="18">
      <c r="A17" s="267"/>
      <c r="B17" s="272"/>
      <c r="C17" s="277"/>
      <c r="D17" s="294"/>
      <c r="E17" s="295"/>
      <c r="F17" s="295"/>
      <c r="G17" s="278"/>
      <c r="H17" s="276"/>
      <c r="I17" s="267"/>
    </row>
    <row r="18" spans="1:9" ht="18">
      <c r="A18" s="267"/>
      <c r="B18" s="272"/>
      <c r="C18" s="277"/>
      <c r="D18" s="296"/>
      <c r="E18" s="295"/>
      <c r="F18" s="295"/>
      <c r="G18" s="278"/>
      <c r="H18" s="276"/>
      <c r="I18" s="267"/>
    </row>
    <row r="19" spans="1:9" ht="18">
      <c r="A19" s="267"/>
      <c r="B19" s="272"/>
      <c r="C19" s="277"/>
      <c r="D19" s="297"/>
      <c r="E19" s="295"/>
      <c r="F19" s="295"/>
      <c r="G19" s="278"/>
      <c r="H19" s="276"/>
      <c r="I19" s="267"/>
    </row>
    <row r="20" spans="1:9" ht="18">
      <c r="A20" s="267"/>
      <c r="B20" s="272"/>
      <c r="C20" s="277"/>
      <c r="D20" s="297"/>
      <c r="E20" s="295"/>
      <c r="F20" s="295"/>
      <c r="G20" s="278"/>
      <c r="H20" s="276"/>
      <c r="I20" s="267"/>
    </row>
    <row r="21" spans="1:9" ht="18">
      <c r="A21" s="267"/>
      <c r="B21" s="272"/>
      <c r="C21" s="277"/>
      <c r="D21" s="294"/>
      <c r="E21" s="295"/>
      <c r="F21" s="295"/>
      <c r="G21" s="278"/>
      <c r="H21" s="276"/>
      <c r="I21" s="267"/>
    </row>
    <row r="22" spans="1:9" ht="18">
      <c r="A22" s="267"/>
      <c r="B22" s="272"/>
      <c r="C22" s="277"/>
      <c r="D22" s="296"/>
      <c r="E22" s="295"/>
      <c r="F22" s="295"/>
      <c r="G22" s="278"/>
      <c r="H22" s="276"/>
      <c r="I22" s="267"/>
    </row>
    <row r="23" spans="1:9" ht="18">
      <c r="A23" s="267"/>
      <c r="B23" s="272"/>
      <c r="C23" s="277"/>
      <c r="D23" s="297"/>
      <c r="E23" s="295"/>
      <c r="F23" s="295"/>
      <c r="G23" s="278"/>
      <c r="H23" s="276"/>
      <c r="I23" s="267"/>
    </row>
    <row r="24" spans="1:9" ht="18">
      <c r="A24" s="267"/>
      <c r="B24" s="272"/>
      <c r="C24" s="277"/>
      <c r="D24" s="297"/>
      <c r="E24" s="295"/>
      <c r="F24" s="295"/>
      <c r="G24" s="278"/>
      <c r="H24" s="276"/>
      <c r="I24" s="267"/>
    </row>
    <row r="25" spans="1:9" ht="18">
      <c r="A25" s="267"/>
      <c r="B25" s="272"/>
      <c r="C25" s="277"/>
      <c r="D25" s="297"/>
      <c r="E25" s="295"/>
      <c r="F25" s="295"/>
      <c r="G25" s="278"/>
      <c r="H25" s="276"/>
      <c r="I25" s="267"/>
    </row>
    <row r="26" spans="1:9" ht="18">
      <c r="A26" s="267"/>
      <c r="B26" s="272"/>
      <c r="C26" s="277"/>
      <c r="D26" s="297"/>
      <c r="E26" s="295"/>
      <c r="F26" s="295"/>
      <c r="G26" s="278"/>
      <c r="H26" s="276"/>
      <c r="I26" s="267"/>
    </row>
    <row r="27" spans="1:9" ht="18">
      <c r="A27" s="267"/>
      <c r="B27" s="272"/>
      <c r="C27" s="277"/>
      <c r="D27" s="294"/>
      <c r="E27" s="295"/>
      <c r="F27" s="295"/>
      <c r="G27" s="278"/>
      <c r="H27" s="276"/>
      <c r="I27" s="267"/>
    </row>
    <row r="28" spans="1:9" ht="18">
      <c r="A28" s="267"/>
      <c r="B28" s="272"/>
      <c r="C28" s="277"/>
      <c r="D28" s="296"/>
      <c r="E28" s="295"/>
      <c r="F28" s="295"/>
      <c r="G28" s="278"/>
      <c r="H28" s="276"/>
      <c r="I28" s="267"/>
    </row>
    <row r="29" spans="1:9" ht="18">
      <c r="A29" s="267"/>
      <c r="B29" s="272"/>
      <c r="C29" s="277"/>
      <c r="D29" s="294"/>
      <c r="E29" s="295"/>
      <c r="F29" s="295"/>
      <c r="G29" s="278"/>
      <c r="H29" s="276"/>
      <c r="I29" s="267"/>
    </row>
    <row r="30" spans="1:9" ht="18">
      <c r="A30" s="267"/>
      <c r="B30" s="272"/>
      <c r="C30" s="277"/>
      <c r="D30" s="294"/>
      <c r="E30" s="295"/>
      <c r="F30" s="295"/>
      <c r="G30" s="278"/>
      <c r="H30" s="276"/>
      <c r="I30" s="267"/>
    </row>
    <row r="31" spans="1:9" ht="18">
      <c r="A31" s="267"/>
      <c r="B31" s="272"/>
      <c r="C31" s="277"/>
      <c r="D31" s="294"/>
      <c r="E31" s="295"/>
      <c r="F31" s="295"/>
      <c r="G31" s="278"/>
      <c r="H31" s="276"/>
      <c r="I31" s="267"/>
    </row>
    <row r="32" spans="1:9" ht="18">
      <c r="A32" s="267"/>
      <c r="B32" s="272"/>
      <c r="C32" s="277"/>
      <c r="D32" s="296"/>
      <c r="E32" s="295"/>
      <c r="F32" s="295"/>
      <c r="G32" s="278"/>
      <c r="H32" s="276"/>
      <c r="I32" s="267"/>
    </row>
    <row r="33" spans="1:9" ht="18">
      <c r="A33" s="267"/>
      <c r="B33" s="272"/>
      <c r="C33" s="277"/>
      <c r="D33" s="294"/>
      <c r="E33" s="295"/>
      <c r="F33" s="295"/>
      <c r="G33" s="278"/>
      <c r="H33" s="276"/>
      <c r="I33" s="267"/>
    </row>
    <row r="34" spans="1:9" ht="18">
      <c r="A34" s="267"/>
      <c r="B34" s="272"/>
      <c r="C34" s="277"/>
      <c r="D34" s="294"/>
      <c r="E34" s="295"/>
      <c r="F34" s="295"/>
      <c r="G34" s="278"/>
      <c r="H34" s="276"/>
      <c r="I34" s="267"/>
    </row>
    <row r="35" spans="1:9" ht="18">
      <c r="A35" s="267"/>
      <c r="B35" s="272"/>
      <c r="C35" s="277"/>
      <c r="D35" s="294"/>
      <c r="E35" s="295"/>
      <c r="F35" s="295"/>
      <c r="G35" s="278"/>
      <c r="H35" s="276"/>
      <c r="I35" s="267"/>
    </row>
    <row r="36" spans="1:9" ht="18">
      <c r="A36" s="267"/>
      <c r="B36" s="272"/>
      <c r="C36" s="277"/>
      <c r="D36" s="294"/>
      <c r="E36" s="295"/>
      <c r="F36" s="295"/>
      <c r="G36" s="278"/>
      <c r="H36" s="276"/>
      <c r="I36" s="267"/>
    </row>
    <row r="37" spans="1:9" ht="18">
      <c r="A37" s="267"/>
      <c r="B37" s="272"/>
      <c r="C37" s="277"/>
      <c r="D37" s="294"/>
      <c r="E37" s="295"/>
      <c r="F37" s="295"/>
      <c r="G37" s="278"/>
      <c r="H37" s="276"/>
      <c r="I37" s="267"/>
    </row>
    <row r="38" spans="1:9" ht="18">
      <c r="A38" s="267"/>
      <c r="B38" s="272"/>
      <c r="C38" s="284"/>
      <c r="D38" s="298"/>
      <c r="E38" s="298"/>
      <c r="F38" s="298"/>
      <c r="G38" s="286"/>
      <c r="H38" s="276"/>
      <c r="I38" s="267"/>
    </row>
    <row r="39" spans="1:9" ht="22.5" customHeight="1">
      <c r="A39" s="267"/>
      <c r="B39" s="287"/>
      <c r="C39" s="288"/>
      <c r="D39" s="288"/>
      <c r="E39" s="288"/>
      <c r="F39" s="288"/>
      <c r="G39" s="288"/>
      <c r="H39" s="289"/>
      <c r="I39" s="267"/>
    </row>
    <row r="40" spans="1:9" ht="22.5" customHeight="1">
      <c r="A40" s="267"/>
      <c r="B40" s="267"/>
      <c r="C40" s="267"/>
      <c r="D40" s="267"/>
      <c r="E40" s="267"/>
      <c r="F40" s="267"/>
      <c r="G40" s="267"/>
      <c r="H40" s="267"/>
      <c r="I40" s="267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CF149"/>
  <sheetViews>
    <sheetView zoomScaleNormal="100" workbookViewId="0">
      <selection activeCell="D167" sqref="D167"/>
    </sheetView>
  </sheetViews>
  <sheetFormatPr defaultColWidth="9.109375" defaultRowHeight="13.2"/>
  <cols>
    <col min="1" max="2" width="1.44140625" style="50" customWidth="1"/>
    <col min="3" max="3" width="5" style="50" customWidth="1"/>
    <col min="4" max="4" width="7.109375" style="50" customWidth="1"/>
    <col min="5" max="5" width="4.33203125" style="50" customWidth="1"/>
    <col min="6" max="6" width="7.109375" style="50" customWidth="1"/>
    <col min="7" max="7" width="5.6640625" style="41" customWidth="1"/>
    <col min="8" max="8" width="14.5546875" style="164" bestFit="1" customWidth="1"/>
    <col min="9" max="9" width="9.88671875" style="167" customWidth="1"/>
    <col min="10" max="21" width="10" style="165" customWidth="1"/>
    <col min="22" max="25" width="10" style="166" customWidth="1"/>
    <col min="26" max="28" width="10" style="165" customWidth="1"/>
    <col min="29" max="29" width="10" style="167" customWidth="1"/>
    <col min="30" max="52" width="10" style="166" customWidth="1"/>
    <col min="53" max="53" width="10" style="168" customWidth="1"/>
    <col min="54" max="54" width="10" style="165" customWidth="1"/>
    <col min="55" max="75" width="10" style="166" customWidth="1"/>
    <col min="76" max="76" width="10" style="168" customWidth="1"/>
    <col min="77" max="77" width="10" style="211" customWidth="1"/>
    <col min="78" max="78" width="10" style="168" customWidth="1"/>
    <col min="79" max="16384" width="9.109375" style="50"/>
  </cols>
  <sheetData>
    <row r="1" spans="1:84" s="11" customFormat="1" ht="11.25" customHeight="1">
      <c r="B1" s="12"/>
      <c r="C1" s="12"/>
      <c r="D1" s="12"/>
      <c r="E1" s="12"/>
      <c r="F1" s="12"/>
      <c r="G1" s="12"/>
      <c r="H1" s="13"/>
      <c r="I1" s="14"/>
      <c r="J1" s="14"/>
      <c r="K1" s="15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91"/>
      <c r="BZ1" s="14"/>
    </row>
    <row r="2" spans="1:84" s="11" customFormat="1" ht="20.399999999999999">
      <c r="A2" s="16" t="s">
        <v>2</v>
      </c>
      <c r="B2" s="12"/>
      <c r="C2" s="12"/>
      <c r="D2" s="12"/>
      <c r="E2" s="12"/>
      <c r="F2" s="12"/>
      <c r="G2" s="12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91"/>
      <c r="BZ2" s="14"/>
    </row>
    <row r="3" spans="1:84" s="11" customFormat="1" ht="11.25" customHeight="1">
      <c r="A3" s="17"/>
      <c r="B3" s="17"/>
      <c r="C3" s="17"/>
      <c r="D3" s="17"/>
      <c r="E3" s="17"/>
      <c r="F3" s="17"/>
      <c r="G3" s="17"/>
      <c r="H3" s="18"/>
      <c r="I3" s="19"/>
      <c r="J3" s="20"/>
      <c r="K3" s="19"/>
      <c r="L3" s="19"/>
      <c r="M3" s="19"/>
      <c r="N3" s="19"/>
      <c r="O3" s="19"/>
      <c r="P3" s="19"/>
      <c r="Q3" s="19"/>
      <c r="R3" s="19"/>
      <c r="S3" s="19"/>
      <c r="T3" s="19"/>
      <c r="U3" s="20"/>
      <c r="V3" s="19"/>
      <c r="W3" s="19"/>
      <c r="X3" s="19"/>
      <c r="Y3" s="19"/>
      <c r="Z3" s="20"/>
      <c r="AA3" s="19"/>
      <c r="AB3" s="19"/>
      <c r="AC3" s="20"/>
      <c r="AD3" s="20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0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20"/>
      <c r="BV3" s="19"/>
      <c r="BW3" s="19"/>
      <c r="BX3" s="20"/>
      <c r="BY3" s="192"/>
      <c r="BZ3" s="20"/>
    </row>
    <row r="4" spans="1:84" s="30" customFormat="1" ht="22.5" customHeight="1">
      <c r="A4" s="21"/>
      <c r="B4" s="21"/>
      <c r="C4" s="21"/>
      <c r="D4" s="21"/>
      <c r="E4" s="21"/>
      <c r="F4" s="21"/>
      <c r="G4" s="21"/>
      <c r="H4" s="21"/>
      <c r="I4" s="22" t="s">
        <v>3</v>
      </c>
      <c r="J4" s="23" t="s">
        <v>4</v>
      </c>
      <c r="K4" s="22" t="s">
        <v>5</v>
      </c>
      <c r="L4" s="22" t="s">
        <v>6</v>
      </c>
      <c r="M4" s="22" t="s">
        <v>7</v>
      </c>
      <c r="N4" s="22" t="s">
        <v>8</v>
      </c>
      <c r="O4" s="22" t="s">
        <v>9</v>
      </c>
      <c r="P4" s="22" t="s">
        <v>10</v>
      </c>
      <c r="Q4" s="22" t="s">
        <v>11</v>
      </c>
      <c r="R4" s="22" t="s">
        <v>12</v>
      </c>
      <c r="S4" s="22" t="s">
        <v>13</v>
      </c>
      <c r="T4" s="22" t="s">
        <v>14</v>
      </c>
      <c r="U4" s="24" t="s">
        <v>15</v>
      </c>
      <c r="V4" s="22" t="s">
        <v>16</v>
      </c>
      <c r="W4" s="22" t="s">
        <v>17</v>
      </c>
      <c r="X4" s="22" t="s">
        <v>18</v>
      </c>
      <c r="Y4" s="22" t="s">
        <v>19</v>
      </c>
      <c r="Z4" s="24" t="s">
        <v>20</v>
      </c>
      <c r="AA4" s="22" t="s">
        <v>21</v>
      </c>
      <c r="AB4" s="22" t="s">
        <v>22</v>
      </c>
      <c r="AC4" s="25" t="s">
        <v>23</v>
      </c>
      <c r="AD4" s="26" t="s">
        <v>24</v>
      </c>
      <c r="AE4" s="27" t="s">
        <v>25</v>
      </c>
      <c r="AF4" s="22" t="s">
        <v>26</v>
      </c>
      <c r="AG4" s="22" t="s">
        <v>27</v>
      </c>
      <c r="AH4" s="22" t="s">
        <v>28</v>
      </c>
      <c r="AI4" s="22" t="s">
        <v>29</v>
      </c>
      <c r="AJ4" s="22" t="s">
        <v>30</v>
      </c>
      <c r="AK4" s="22" t="s">
        <v>31</v>
      </c>
      <c r="AL4" s="22" t="s">
        <v>32</v>
      </c>
      <c r="AM4" s="22" t="s">
        <v>33</v>
      </c>
      <c r="AN4" s="22" t="s">
        <v>34</v>
      </c>
      <c r="AO4" s="22" t="s">
        <v>35</v>
      </c>
      <c r="AP4" s="22" t="s">
        <v>36</v>
      </c>
      <c r="AQ4" s="22" t="s">
        <v>37</v>
      </c>
      <c r="AR4" s="22" t="s">
        <v>38</v>
      </c>
      <c r="AS4" s="22" t="s">
        <v>39</v>
      </c>
      <c r="AT4" s="22" t="s">
        <v>40</v>
      </c>
      <c r="AU4" s="22" t="s">
        <v>41</v>
      </c>
      <c r="AV4" s="22" t="s">
        <v>42</v>
      </c>
      <c r="AW4" s="22" t="s">
        <v>43</v>
      </c>
      <c r="AX4" s="22" t="s">
        <v>44</v>
      </c>
      <c r="AY4" s="22" t="s">
        <v>45</v>
      </c>
      <c r="AZ4" s="22" t="s">
        <v>46</v>
      </c>
      <c r="BA4" s="22" t="s">
        <v>47</v>
      </c>
      <c r="BB4" s="24" t="s">
        <v>48</v>
      </c>
      <c r="BC4" s="22" t="s">
        <v>49</v>
      </c>
      <c r="BD4" s="22" t="s">
        <v>50</v>
      </c>
      <c r="BE4" s="22" t="s">
        <v>51</v>
      </c>
      <c r="BF4" s="22" t="s">
        <v>52</v>
      </c>
      <c r="BG4" s="22" t="s">
        <v>53</v>
      </c>
      <c r="BH4" s="22" t="s">
        <v>54</v>
      </c>
      <c r="BI4" s="28" t="s">
        <v>55</v>
      </c>
      <c r="BJ4" s="22" t="s">
        <v>56</v>
      </c>
      <c r="BK4" s="22" t="s">
        <v>57</v>
      </c>
      <c r="BL4" s="22" t="s">
        <v>58</v>
      </c>
      <c r="BM4" s="22" t="s">
        <v>59</v>
      </c>
      <c r="BN4" s="22" t="s">
        <v>60</v>
      </c>
      <c r="BO4" s="22" t="s">
        <v>61</v>
      </c>
      <c r="BP4" s="22" t="s">
        <v>62</v>
      </c>
      <c r="BQ4" s="22" t="s">
        <v>63</v>
      </c>
      <c r="BR4" s="22" t="s">
        <v>64</v>
      </c>
      <c r="BS4" s="22" t="s">
        <v>65</v>
      </c>
      <c r="BT4" s="22" t="s">
        <v>66</v>
      </c>
      <c r="BU4" s="24" t="s">
        <v>67</v>
      </c>
      <c r="BV4" s="22" t="s">
        <v>68</v>
      </c>
      <c r="BW4" s="22" t="s">
        <v>69</v>
      </c>
      <c r="BX4" s="25" t="s">
        <v>70</v>
      </c>
      <c r="BY4" s="193" t="s">
        <v>71</v>
      </c>
      <c r="BZ4" s="24" t="s">
        <v>72</v>
      </c>
      <c r="CA4" s="29" t="s">
        <v>73</v>
      </c>
      <c r="CB4" s="24" t="s">
        <v>74</v>
      </c>
    </row>
    <row r="5" spans="1:84" s="40" customFormat="1" ht="52.8">
      <c r="A5" s="31"/>
      <c r="B5" s="31"/>
      <c r="C5" s="31"/>
      <c r="D5" s="32" t="s">
        <v>75</v>
      </c>
      <c r="E5" s="32"/>
      <c r="F5" s="33">
        <v>2020</v>
      </c>
      <c r="G5" s="34"/>
      <c r="H5" s="35"/>
      <c r="I5" s="36" t="s">
        <v>76</v>
      </c>
      <c r="J5" s="36" t="s">
        <v>77</v>
      </c>
      <c r="K5" s="37" t="s">
        <v>78</v>
      </c>
      <c r="L5" s="37" t="s">
        <v>79</v>
      </c>
      <c r="M5" s="37" t="s">
        <v>80</v>
      </c>
      <c r="N5" s="37" t="s">
        <v>81</v>
      </c>
      <c r="O5" s="37" t="s">
        <v>82</v>
      </c>
      <c r="P5" s="37" t="s">
        <v>83</v>
      </c>
      <c r="Q5" s="37" t="s">
        <v>84</v>
      </c>
      <c r="R5" s="37" t="s">
        <v>85</v>
      </c>
      <c r="S5" s="37" t="s">
        <v>86</v>
      </c>
      <c r="T5" s="37" t="s">
        <v>87</v>
      </c>
      <c r="U5" s="36" t="s">
        <v>88</v>
      </c>
      <c r="V5" s="37" t="s">
        <v>89</v>
      </c>
      <c r="W5" s="37" t="s">
        <v>90</v>
      </c>
      <c r="X5" s="37" t="s">
        <v>91</v>
      </c>
      <c r="Y5" s="37" t="s">
        <v>92</v>
      </c>
      <c r="Z5" s="36" t="s">
        <v>93</v>
      </c>
      <c r="AA5" s="37" t="s">
        <v>94</v>
      </c>
      <c r="AB5" s="37" t="s">
        <v>95</v>
      </c>
      <c r="AC5" s="36" t="s">
        <v>96</v>
      </c>
      <c r="AD5" s="36" t="s">
        <v>97</v>
      </c>
      <c r="AE5" s="37" t="s">
        <v>98</v>
      </c>
      <c r="AF5" s="37" t="s">
        <v>99</v>
      </c>
      <c r="AG5" s="37" t="s">
        <v>100</v>
      </c>
      <c r="AH5" s="37" t="s">
        <v>101</v>
      </c>
      <c r="AI5" s="37" t="s">
        <v>102</v>
      </c>
      <c r="AJ5" s="37" t="s">
        <v>103</v>
      </c>
      <c r="AK5" s="37" t="s">
        <v>104</v>
      </c>
      <c r="AL5" s="37" t="s">
        <v>105</v>
      </c>
      <c r="AM5" s="38" t="s">
        <v>106</v>
      </c>
      <c r="AN5" s="37" t="s">
        <v>107</v>
      </c>
      <c r="AO5" s="37" t="s">
        <v>108</v>
      </c>
      <c r="AP5" s="38" t="s">
        <v>109</v>
      </c>
      <c r="AQ5" s="37" t="s">
        <v>110</v>
      </c>
      <c r="AR5" s="37" t="s">
        <v>111</v>
      </c>
      <c r="AS5" s="38" t="s">
        <v>112</v>
      </c>
      <c r="AT5" s="37" t="s">
        <v>113</v>
      </c>
      <c r="AU5" s="38" t="s">
        <v>114</v>
      </c>
      <c r="AV5" s="37" t="s">
        <v>115</v>
      </c>
      <c r="AW5" s="37" t="s">
        <v>116</v>
      </c>
      <c r="AX5" s="37" t="s">
        <v>117</v>
      </c>
      <c r="AY5" s="37" t="s">
        <v>118</v>
      </c>
      <c r="AZ5" s="37" t="s">
        <v>119</v>
      </c>
      <c r="BA5" s="36" t="s">
        <v>120</v>
      </c>
      <c r="BB5" s="36" t="s">
        <v>121</v>
      </c>
      <c r="BC5" s="37" t="s">
        <v>122</v>
      </c>
      <c r="BD5" s="37" t="s">
        <v>123</v>
      </c>
      <c r="BE5" s="37" t="s">
        <v>124</v>
      </c>
      <c r="BF5" s="37" t="s">
        <v>125</v>
      </c>
      <c r="BG5" s="37" t="s">
        <v>126</v>
      </c>
      <c r="BH5" s="37" t="s">
        <v>127</v>
      </c>
      <c r="BI5" s="37" t="s">
        <v>128</v>
      </c>
      <c r="BJ5" s="37" t="s">
        <v>129</v>
      </c>
      <c r="BK5" s="37" t="s">
        <v>130</v>
      </c>
      <c r="BL5" s="37" t="s">
        <v>131</v>
      </c>
      <c r="BM5" s="37" t="s">
        <v>132</v>
      </c>
      <c r="BN5" s="37" t="s">
        <v>133</v>
      </c>
      <c r="BO5" s="37" t="s">
        <v>134</v>
      </c>
      <c r="BP5" s="37" t="s">
        <v>135</v>
      </c>
      <c r="BQ5" s="37" t="s">
        <v>136</v>
      </c>
      <c r="BR5" s="37" t="s">
        <v>137</v>
      </c>
      <c r="BS5" s="37" t="s">
        <v>138</v>
      </c>
      <c r="BT5" s="37" t="s">
        <v>139</v>
      </c>
      <c r="BU5" s="36" t="s">
        <v>140</v>
      </c>
      <c r="BV5" s="37" t="s">
        <v>141</v>
      </c>
      <c r="BW5" s="37" t="s">
        <v>142</v>
      </c>
      <c r="BX5" s="36" t="s">
        <v>143</v>
      </c>
      <c r="BY5" s="194" t="s">
        <v>144</v>
      </c>
      <c r="BZ5" s="36" t="s">
        <v>145</v>
      </c>
      <c r="CA5" s="39" t="s">
        <v>146</v>
      </c>
      <c r="CB5" s="36" t="s">
        <v>147</v>
      </c>
      <c r="CE5" s="41"/>
      <c r="CF5" s="42"/>
    </row>
    <row r="6" spans="1:84" ht="11.25" customHeight="1">
      <c r="A6" s="43" t="s">
        <v>148</v>
      </c>
      <c r="B6" s="44" t="s">
        <v>149</v>
      </c>
      <c r="C6" s="44"/>
      <c r="D6" s="44"/>
      <c r="E6" s="44"/>
      <c r="F6" s="44"/>
      <c r="G6" s="45"/>
      <c r="H6" s="46" t="s">
        <v>150</v>
      </c>
      <c r="I6" s="47">
        <v>57976.571000000004</v>
      </c>
      <c r="J6" s="47">
        <v>40031.75</v>
      </c>
      <c r="K6" s="48">
        <v>0</v>
      </c>
      <c r="L6" s="48">
        <v>8654.2659999999996</v>
      </c>
      <c r="M6" s="48">
        <v>22553.784</v>
      </c>
      <c r="N6" s="48">
        <v>0</v>
      </c>
      <c r="O6" s="48">
        <v>8823.7000000000007</v>
      </c>
      <c r="P6" s="48" t="s">
        <v>151</v>
      </c>
      <c r="Q6" s="48" t="s">
        <v>151</v>
      </c>
      <c r="R6" s="48" t="s">
        <v>151</v>
      </c>
      <c r="S6" s="48" t="s">
        <v>151</v>
      </c>
      <c r="T6" s="48" t="s">
        <v>151</v>
      </c>
      <c r="U6" s="47" t="s">
        <v>151</v>
      </c>
      <c r="V6" s="48" t="s">
        <v>151</v>
      </c>
      <c r="W6" s="48" t="s">
        <v>151</v>
      </c>
      <c r="X6" s="48" t="s">
        <v>151</v>
      </c>
      <c r="Y6" s="48" t="s">
        <v>151</v>
      </c>
      <c r="Z6" s="47">
        <v>0</v>
      </c>
      <c r="AA6" s="48">
        <v>0</v>
      </c>
      <c r="AB6" s="48" t="s">
        <v>151</v>
      </c>
      <c r="AC6" s="47">
        <v>0</v>
      </c>
      <c r="AD6" s="47">
        <v>934.44399999999996</v>
      </c>
      <c r="AE6" s="48">
        <v>928.14700000000005</v>
      </c>
      <c r="AF6" s="48">
        <v>0</v>
      </c>
      <c r="AG6" s="48" t="s">
        <v>151</v>
      </c>
      <c r="AH6" s="48">
        <v>6.2969999999999997</v>
      </c>
      <c r="AI6" s="48">
        <v>0</v>
      </c>
      <c r="AJ6" s="48" t="s">
        <v>151</v>
      </c>
      <c r="AK6" s="48" t="s">
        <v>151</v>
      </c>
      <c r="AL6" s="48" t="s">
        <v>151</v>
      </c>
      <c r="AM6" s="48" t="s">
        <v>151</v>
      </c>
      <c r="AN6" s="48" t="s">
        <v>151</v>
      </c>
      <c r="AO6" s="48" t="s">
        <v>151</v>
      </c>
      <c r="AP6" s="48" t="s">
        <v>151</v>
      </c>
      <c r="AQ6" s="48" t="s">
        <v>151</v>
      </c>
      <c r="AR6" s="48" t="s">
        <v>151</v>
      </c>
      <c r="AS6" s="48" t="s">
        <v>151</v>
      </c>
      <c r="AT6" s="48" t="s">
        <v>151</v>
      </c>
      <c r="AU6" s="48" t="s">
        <v>151</v>
      </c>
      <c r="AV6" s="48" t="s">
        <v>151</v>
      </c>
      <c r="AW6" s="48" t="s">
        <v>151</v>
      </c>
      <c r="AX6" s="48" t="s">
        <v>151</v>
      </c>
      <c r="AY6" s="48" t="s">
        <v>151</v>
      </c>
      <c r="AZ6" s="48" t="s">
        <v>151</v>
      </c>
      <c r="BA6" s="47">
        <v>3396.4409999999998</v>
      </c>
      <c r="BB6" s="47">
        <v>12518.223</v>
      </c>
      <c r="BC6" s="48">
        <v>182.14400000000001</v>
      </c>
      <c r="BD6" s="48">
        <v>0</v>
      </c>
      <c r="BE6" s="48">
        <v>1358.56</v>
      </c>
      <c r="BF6" s="48">
        <v>168.35</v>
      </c>
      <c r="BG6" s="48">
        <v>80.144000000000005</v>
      </c>
      <c r="BH6" s="48">
        <v>25.64</v>
      </c>
      <c r="BI6" s="48">
        <v>8964.2790000000005</v>
      </c>
      <c r="BJ6" s="48" t="s">
        <v>151</v>
      </c>
      <c r="BK6" s="48">
        <v>322.39800000000002</v>
      </c>
      <c r="BL6" s="48">
        <v>143.50899999999999</v>
      </c>
      <c r="BM6" s="48">
        <v>131.102</v>
      </c>
      <c r="BN6" s="48" t="s">
        <v>151</v>
      </c>
      <c r="BO6" s="48">
        <v>842.03399999999999</v>
      </c>
      <c r="BP6" s="48" t="s">
        <v>151</v>
      </c>
      <c r="BQ6" s="48">
        <v>0</v>
      </c>
      <c r="BR6" s="48" t="s">
        <v>151</v>
      </c>
      <c r="BS6" s="48">
        <v>1.952</v>
      </c>
      <c r="BT6" s="48">
        <v>298.11099999999999</v>
      </c>
      <c r="BU6" s="47">
        <v>1069.116</v>
      </c>
      <c r="BV6" s="48">
        <v>660.58299999999997</v>
      </c>
      <c r="BW6" s="48">
        <v>408.53300000000002</v>
      </c>
      <c r="BX6" s="47">
        <v>0</v>
      </c>
      <c r="BY6" s="195">
        <v>26.597000000000001</v>
      </c>
      <c r="BZ6" s="47" t="s">
        <v>151</v>
      </c>
      <c r="CA6" s="49">
        <v>45431.750999999997</v>
      </c>
      <c r="CB6" s="47">
        <v>10405.273999999999</v>
      </c>
    </row>
    <row r="7" spans="1:84" ht="11.25" customHeight="1">
      <c r="A7" s="51" t="s">
        <v>148</v>
      </c>
      <c r="B7" s="52" t="s">
        <v>152</v>
      </c>
      <c r="C7" s="52"/>
      <c r="D7" s="52"/>
      <c r="E7" s="52"/>
      <c r="F7" s="52"/>
      <c r="G7" s="53"/>
      <c r="H7" s="54" t="s">
        <v>153</v>
      </c>
      <c r="I7" s="47">
        <v>256.70299999999997</v>
      </c>
      <c r="J7" s="47">
        <v>195.179</v>
      </c>
      <c r="K7" s="48">
        <v>0</v>
      </c>
      <c r="L7" s="48">
        <v>0</v>
      </c>
      <c r="M7" s="48">
        <v>195.179</v>
      </c>
      <c r="N7" s="48">
        <v>0</v>
      </c>
      <c r="O7" s="48">
        <v>0</v>
      </c>
      <c r="P7" s="48" t="s">
        <v>151</v>
      </c>
      <c r="Q7" s="48" t="s">
        <v>151</v>
      </c>
      <c r="R7" s="48" t="s">
        <v>151</v>
      </c>
      <c r="S7" s="48" t="s">
        <v>151</v>
      </c>
      <c r="T7" s="48" t="s">
        <v>151</v>
      </c>
      <c r="U7" s="47" t="s">
        <v>151</v>
      </c>
      <c r="V7" s="48" t="s">
        <v>151</v>
      </c>
      <c r="W7" s="48" t="s">
        <v>151</v>
      </c>
      <c r="X7" s="48" t="s">
        <v>151</v>
      </c>
      <c r="Y7" s="48" t="s">
        <v>151</v>
      </c>
      <c r="Z7" s="47">
        <v>0</v>
      </c>
      <c r="AA7" s="48">
        <v>0</v>
      </c>
      <c r="AB7" s="48" t="s">
        <v>151</v>
      </c>
      <c r="AC7" s="47">
        <v>0</v>
      </c>
      <c r="AD7" s="47">
        <v>61.524000000000001</v>
      </c>
      <c r="AE7" s="48" t="s">
        <v>151</v>
      </c>
      <c r="AF7" s="48" t="s">
        <v>151</v>
      </c>
      <c r="AG7" s="48" t="s">
        <v>151</v>
      </c>
      <c r="AH7" s="48" t="s">
        <v>151</v>
      </c>
      <c r="AI7" s="48" t="s">
        <v>151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0</v>
      </c>
      <c r="AU7" s="48">
        <v>0</v>
      </c>
      <c r="AV7" s="48">
        <v>61.524000000000001</v>
      </c>
      <c r="AW7" s="48">
        <v>0</v>
      </c>
      <c r="AX7" s="48">
        <v>0</v>
      </c>
      <c r="AY7" s="48">
        <v>0</v>
      </c>
      <c r="AZ7" s="48">
        <v>0</v>
      </c>
      <c r="BA7" s="47" t="s">
        <v>151</v>
      </c>
      <c r="BB7" s="47">
        <v>0</v>
      </c>
      <c r="BC7" s="48" t="s">
        <v>151</v>
      </c>
      <c r="BD7" s="48" t="s">
        <v>151</v>
      </c>
      <c r="BE7" s="48" t="s">
        <v>151</v>
      </c>
      <c r="BF7" s="48" t="s">
        <v>151</v>
      </c>
      <c r="BG7" s="48" t="s">
        <v>151</v>
      </c>
      <c r="BH7" s="48" t="s">
        <v>151</v>
      </c>
      <c r="BI7" s="48" t="s">
        <v>151</v>
      </c>
      <c r="BJ7" s="48" t="s">
        <v>151</v>
      </c>
      <c r="BK7" s="48" t="s">
        <v>151</v>
      </c>
      <c r="BL7" s="48" t="s">
        <v>151</v>
      </c>
      <c r="BM7" s="48" t="s">
        <v>151</v>
      </c>
      <c r="BN7" s="48">
        <v>0</v>
      </c>
      <c r="BO7" s="48" t="s">
        <v>151</v>
      </c>
      <c r="BP7" s="48">
        <v>0</v>
      </c>
      <c r="BQ7" s="48" t="s">
        <v>151</v>
      </c>
      <c r="BR7" s="48">
        <v>0</v>
      </c>
      <c r="BS7" s="48" t="s">
        <v>151</v>
      </c>
      <c r="BT7" s="48" t="s">
        <v>151</v>
      </c>
      <c r="BU7" s="47" t="s">
        <v>151</v>
      </c>
      <c r="BV7" s="48" t="s">
        <v>151</v>
      </c>
      <c r="BW7" s="48" t="s">
        <v>151</v>
      </c>
      <c r="BX7" s="47" t="s">
        <v>151</v>
      </c>
      <c r="BY7" s="195" t="s">
        <v>151</v>
      </c>
      <c r="BZ7" s="47" t="s">
        <v>151</v>
      </c>
      <c r="CA7" s="49">
        <v>256.70299999999997</v>
      </c>
      <c r="CB7" s="47">
        <v>0</v>
      </c>
    </row>
    <row r="8" spans="1:84" ht="11.25" customHeight="1">
      <c r="A8" s="55" t="s">
        <v>148</v>
      </c>
      <c r="B8" s="56" t="s">
        <v>154</v>
      </c>
      <c r="C8" s="56"/>
      <c r="D8" s="56"/>
      <c r="E8" s="56"/>
      <c r="F8" s="56"/>
      <c r="G8" s="57"/>
      <c r="H8" s="58" t="s">
        <v>155</v>
      </c>
      <c r="I8" s="47">
        <v>58492.029000000002</v>
      </c>
      <c r="J8" s="47">
        <v>7738.1289999999999</v>
      </c>
      <c r="K8" s="48">
        <v>188.66900000000001</v>
      </c>
      <c r="L8" s="48">
        <v>1249.3150000000001</v>
      </c>
      <c r="M8" s="48">
        <v>6134.4709999999995</v>
      </c>
      <c r="N8" s="48">
        <v>0</v>
      </c>
      <c r="O8" s="48">
        <v>28.887</v>
      </c>
      <c r="P8" s="48">
        <v>4.4749999999999996</v>
      </c>
      <c r="Q8" s="48">
        <v>128.678</v>
      </c>
      <c r="R8" s="48">
        <v>0</v>
      </c>
      <c r="S8" s="48">
        <v>0.94099999999999995</v>
      </c>
      <c r="T8" s="48">
        <v>2.6930000000000001</v>
      </c>
      <c r="U8" s="47">
        <v>0</v>
      </c>
      <c r="V8" s="48">
        <v>0</v>
      </c>
      <c r="W8" s="48">
        <v>0</v>
      </c>
      <c r="X8" s="48">
        <v>0</v>
      </c>
      <c r="Y8" s="48">
        <v>0</v>
      </c>
      <c r="Z8" s="47">
        <v>0</v>
      </c>
      <c r="AA8" s="48">
        <v>0</v>
      </c>
      <c r="AB8" s="48">
        <v>0</v>
      </c>
      <c r="AC8" s="47">
        <v>0</v>
      </c>
      <c r="AD8" s="47">
        <v>33490.695</v>
      </c>
      <c r="AE8" s="48">
        <v>25279.978999999999</v>
      </c>
      <c r="AF8" s="48">
        <v>0</v>
      </c>
      <c r="AG8" s="48">
        <v>225.09299999999999</v>
      </c>
      <c r="AH8" s="48">
        <v>72.819000000000003</v>
      </c>
      <c r="AI8" s="48">
        <v>0</v>
      </c>
      <c r="AJ8" s="48" t="s">
        <v>151</v>
      </c>
      <c r="AK8" s="48">
        <v>0</v>
      </c>
      <c r="AL8" s="48">
        <v>2356.3739999999998</v>
      </c>
      <c r="AM8" s="48">
        <v>356</v>
      </c>
      <c r="AN8" s="48">
        <v>0.128</v>
      </c>
      <c r="AO8" s="48">
        <v>0</v>
      </c>
      <c r="AP8" s="48">
        <v>0</v>
      </c>
      <c r="AQ8" s="48">
        <v>0.32900000000000001</v>
      </c>
      <c r="AR8" s="48">
        <v>0</v>
      </c>
      <c r="AS8" s="48">
        <v>4378.0529999999999</v>
      </c>
      <c r="AT8" s="48">
        <v>30.122</v>
      </c>
      <c r="AU8" s="48">
        <v>79.197000000000003</v>
      </c>
      <c r="AV8" s="48">
        <v>229.208</v>
      </c>
      <c r="AW8" s="48">
        <v>169.489</v>
      </c>
      <c r="AX8" s="48">
        <v>34.656999999999996</v>
      </c>
      <c r="AY8" s="48">
        <v>85.013999999999996</v>
      </c>
      <c r="AZ8" s="48">
        <v>194.232</v>
      </c>
      <c r="BA8" s="47">
        <v>14471.214</v>
      </c>
      <c r="BB8" s="47">
        <v>1018.6369999999999</v>
      </c>
      <c r="BC8" s="48" t="s">
        <v>151</v>
      </c>
      <c r="BD8" s="48" t="s">
        <v>151</v>
      </c>
      <c r="BE8" s="48" t="s">
        <v>151</v>
      </c>
      <c r="BF8" s="48" t="s">
        <v>151</v>
      </c>
      <c r="BG8" s="48">
        <v>0</v>
      </c>
      <c r="BH8" s="48">
        <v>0</v>
      </c>
      <c r="BI8" s="48">
        <v>650.71699999999998</v>
      </c>
      <c r="BJ8" s="48">
        <v>0</v>
      </c>
      <c r="BK8" s="48">
        <v>0</v>
      </c>
      <c r="BL8" s="48">
        <v>0</v>
      </c>
      <c r="BM8" s="48">
        <v>39.247999999999998</v>
      </c>
      <c r="BN8" s="48">
        <v>13.816000000000001</v>
      </c>
      <c r="BO8" s="48">
        <v>274.38499999999999</v>
      </c>
      <c r="BP8" s="48">
        <v>40.47</v>
      </c>
      <c r="BQ8" s="48">
        <v>0</v>
      </c>
      <c r="BR8" s="48">
        <v>0</v>
      </c>
      <c r="BS8" s="48">
        <v>0</v>
      </c>
      <c r="BT8" s="48" t="s">
        <v>151</v>
      </c>
      <c r="BU8" s="47">
        <v>0</v>
      </c>
      <c r="BV8" s="48">
        <v>0</v>
      </c>
      <c r="BW8" s="48">
        <v>0</v>
      </c>
      <c r="BX8" s="47" t="s">
        <v>151</v>
      </c>
      <c r="BY8" s="195">
        <v>0</v>
      </c>
      <c r="BZ8" s="47">
        <v>1773.355</v>
      </c>
      <c r="CA8" s="49">
        <v>57147.290999999997</v>
      </c>
      <c r="CB8" s="47">
        <v>1112.3879999999999</v>
      </c>
    </row>
    <row r="9" spans="1:84" ht="11.25" customHeight="1">
      <c r="A9" s="59" t="s">
        <v>156</v>
      </c>
      <c r="B9" s="60" t="s">
        <v>157</v>
      </c>
      <c r="C9" s="60"/>
      <c r="D9" s="60"/>
      <c r="E9" s="60"/>
      <c r="F9" s="60"/>
      <c r="G9" s="61"/>
      <c r="H9" s="62" t="s">
        <v>158</v>
      </c>
      <c r="I9" s="47">
        <v>14329.152</v>
      </c>
      <c r="J9" s="47">
        <v>7601.3530000000001</v>
      </c>
      <c r="K9" s="63">
        <v>0</v>
      </c>
      <c r="L9" s="63">
        <v>1883.22</v>
      </c>
      <c r="M9" s="63">
        <v>1184.8499999999999</v>
      </c>
      <c r="N9" s="63">
        <v>0</v>
      </c>
      <c r="O9" s="63">
        <v>10.308</v>
      </c>
      <c r="P9" s="63">
        <v>10.318</v>
      </c>
      <c r="Q9" s="63">
        <v>4244.165</v>
      </c>
      <c r="R9" s="63">
        <v>0</v>
      </c>
      <c r="S9" s="63">
        <v>268.49200000000002</v>
      </c>
      <c r="T9" s="63">
        <v>0</v>
      </c>
      <c r="U9" s="47">
        <v>0</v>
      </c>
      <c r="V9" s="63">
        <v>0</v>
      </c>
      <c r="W9" s="63">
        <v>0</v>
      </c>
      <c r="X9" s="63">
        <v>0</v>
      </c>
      <c r="Y9" s="63">
        <v>0</v>
      </c>
      <c r="Z9" s="47">
        <v>0</v>
      </c>
      <c r="AA9" s="63">
        <v>0</v>
      </c>
      <c r="AB9" s="63">
        <v>0</v>
      </c>
      <c r="AC9" s="64">
        <v>0</v>
      </c>
      <c r="AD9" s="47">
        <v>4686.0879999999997</v>
      </c>
      <c r="AE9" s="63">
        <v>201.584</v>
      </c>
      <c r="AF9" s="63">
        <v>0</v>
      </c>
      <c r="AG9" s="63">
        <v>0</v>
      </c>
      <c r="AH9" s="63">
        <v>0</v>
      </c>
      <c r="AI9" s="63">
        <v>0</v>
      </c>
      <c r="AJ9" s="63" t="s">
        <v>151</v>
      </c>
      <c r="AK9" s="63">
        <v>0</v>
      </c>
      <c r="AL9" s="63">
        <v>389.96199999999999</v>
      </c>
      <c r="AM9" s="63">
        <v>217.25</v>
      </c>
      <c r="AN9" s="63">
        <v>26.73</v>
      </c>
      <c r="AO9" s="63">
        <v>0</v>
      </c>
      <c r="AP9" s="63">
        <v>157.68899999999999</v>
      </c>
      <c r="AQ9" s="63">
        <v>1E-3</v>
      </c>
      <c r="AR9" s="63">
        <v>662.83699999999999</v>
      </c>
      <c r="AS9" s="63">
        <v>333.58300000000003</v>
      </c>
      <c r="AT9" s="63">
        <v>1087.998</v>
      </c>
      <c r="AU9" s="63">
        <v>125.104</v>
      </c>
      <c r="AV9" s="63">
        <v>348.82100000000003</v>
      </c>
      <c r="AW9" s="63">
        <v>495.91699999999997</v>
      </c>
      <c r="AX9" s="63">
        <v>224.16200000000001</v>
      </c>
      <c r="AY9" s="63">
        <v>11.553000000000001</v>
      </c>
      <c r="AZ9" s="63">
        <v>402.89600000000002</v>
      </c>
      <c r="BA9" s="64">
        <v>823.80700000000002</v>
      </c>
      <c r="BB9" s="47">
        <v>585.30999999999995</v>
      </c>
      <c r="BC9" s="63" t="s">
        <v>151</v>
      </c>
      <c r="BD9" s="63" t="s">
        <v>151</v>
      </c>
      <c r="BE9" s="63" t="s">
        <v>151</v>
      </c>
      <c r="BF9" s="63" t="s">
        <v>151</v>
      </c>
      <c r="BG9" s="63">
        <v>0</v>
      </c>
      <c r="BH9" s="63">
        <v>0</v>
      </c>
      <c r="BI9" s="63">
        <v>284.512</v>
      </c>
      <c r="BJ9" s="63">
        <v>0</v>
      </c>
      <c r="BK9" s="63">
        <v>0</v>
      </c>
      <c r="BL9" s="63">
        <v>0</v>
      </c>
      <c r="BM9" s="63">
        <v>1.25</v>
      </c>
      <c r="BN9" s="63">
        <v>0</v>
      </c>
      <c r="BO9" s="63">
        <v>299.548</v>
      </c>
      <c r="BP9" s="63">
        <v>0</v>
      </c>
      <c r="BQ9" s="63">
        <v>0</v>
      </c>
      <c r="BR9" s="63">
        <v>0</v>
      </c>
      <c r="BS9" s="63">
        <v>0</v>
      </c>
      <c r="BT9" s="48" t="s">
        <v>151</v>
      </c>
      <c r="BU9" s="64">
        <v>0</v>
      </c>
      <c r="BV9" s="63">
        <v>0</v>
      </c>
      <c r="BW9" s="63">
        <v>0</v>
      </c>
      <c r="BX9" s="64" t="s">
        <v>151</v>
      </c>
      <c r="BY9" s="196">
        <v>0</v>
      </c>
      <c r="BZ9" s="64">
        <v>632.59500000000003</v>
      </c>
      <c r="CA9" s="65">
        <v>13627.514999999999</v>
      </c>
      <c r="CB9" s="64">
        <v>618.75300000000004</v>
      </c>
    </row>
    <row r="10" spans="1:84" ht="11.25" customHeight="1">
      <c r="A10" s="66" t="s">
        <v>148</v>
      </c>
      <c r="B10" s="67" t="s">
        <v>159</v>
      </c>
      <c r="C10" s="67"/>
      <c r="D10" s="67"/>
      <c r="E10" s="67"/>
      <c r="F10" s="67"/>
      <c r="G10" s="68"/>
      <c r="H10" s="69" t="s">
        <v>160</v>
      </c>
      <c r="I10" s="70">
        <v>884.17200000000003</v>
      </c>
      <c r="J10" s="70">
        <v>551.00199999999995</v>
      </c>
      <c r="K10" s="71">
        <v>-9.6120000000000001</v>
      </c>
      <c r="L10" s="71">
        <v>-23.611999999999998</v>
      </c>
      <c r="M10" s="71">
        <v>365.56400000000002</v>
      </c>
      <c r="N10" s="71">
        <v>0</v>
      </c>
      <c r="O10" s="71">
        <v>5.22</v>
      </c>
      <c r="P10" s="71">
        <v>6.4000000000000001E-2</v>
      </c>
      <c r="Q10" s="71">
        <v>213.74799999999999</v>
      </c>
      <c r="R10" s="71">
        <v>0</v>
      </c>
      <c r="S10" s="71">
        <v>-0.316</v>
      </c>
      <c r="T10" s="71">
        <v>-5.3999999999999999E-2</v>
      </c>
      <c r="U10" s="70">
        <v>0</v>
      </c>
      <c r="V10" s="71">
        <v>0</v>
      </c>
      <c r="W10" s="71">
        <v>0</v>
      </c>
      <c r="X10" s="71">
        <v>0</v>
      </c>
      <c r="Y10" s="71">
        <v>0</v>
      </c>
      <c r="Z10" s="70">
        <v>0</v>
      </c>
      <c r="AA10" s="71">
        <v>0</v>
      </c>
      <c r="AB10" s="71">
        <v>0</v>
      </c>
      <c r="AC10" s="72">
        <v>0</v>
      </c>
      <c r="AD10" s="70">
        <v>-62.595999999999997</v>
      </c>
      <c r="AE10" s="71">
        <v>-38.045000000000002</v>
      </c>
      <c r="AF10" s="71">
        <v>0</v>
      </c>
      <c r="AG10" s="71">
        <v>-55.274999999999999</v>
      </c>
      <c r="AH10" s="71">
        <v>-0.621</v>
      </c>
      <c r="AI10" s="71">
        <v>0</v>
      </c>
      <c r="AJ10" s="71">
        <v>0</v>
      </c>
      <c r="AK10" s="71">
        <v>0</v>
      </c>
      <c r="AL10" s="71">
        <v>4.6669999999999998</v>
      </c>
      <c r="AM10" s="71">
        <v>1.7569999999999999</v>
      </c>
      <c r="AN10" s="71">
        <v>0.68200000000000005</v>
      </c>
      <c r="AO10" s="71">
        <v>0</v>
      </c>
      <c r="AP10" s="71">
        <v>25.986000000000001</v>
      </c>
      <c r="AQ10" s="71">
        <v>-1.2E-2</v>
      </c>
      <c r="AR10" s="71">
        <v>-1E-3</v>
      </c>
      <c r="AS10" s="71">
        <v>11.79</v>
      </c>
      <c r="AT10" s="71">
        <v>-18.870999999999999</v>
      </c>
      <c r="AU10" s="71">
        <v>3.081</v>
      </c>
      <c r="AV10" s="71">
        <v>2.3420000000000001</v>
      </c>
      <c r="AW10" s="71">
        <v>-1.5169999999999999</v>
      </c>
      <c r="AX10" s="71">
        <v>1.4450000000000001</v>
      </c>
      <c r="AY10" s="71">
        <v>1.6830000000000001</v>
      </c>
      <c r="AZ10" s="71">
        <v>-1.6870000000000001</v>
      </c>
      <c r="BA10" s="72">
        <v>396.49099999999999</v>
      </c>
      <c r="BB10" s="72">
        <v>-0.72499999999999998</v>
      </c>
      <c r="BC10" s="71" t="s">
        <v>151</v>
      </c>
      <c r="BD10" s="71" t="s">
        <v>151</v>
      </c>
      <c r="BE10" s="71" t="s">
        <v>151</v>
      </c>
      <c r="BF10" s="71" t="s">
        <v>151</v>
      </c>
      <c r="BG10" s="71" t="s">
        <v>151</v>
      </c>
      <c r="BH10" s="71" t="s">
        <v>151</v>
      </c>
      <c r="BI10" s="71">
        <v>0</v>
      </c>
      <c r="BJ10" s="71">
        <v>0</v>
      </c>
      <c r="BK10" s="71">
        <v>0</v>
      </c>
      <c r="BL10" s="71">
        <v>0</v>
      </c>
      <c r="BM10" s="71">
        <v>9.9000000000000005E-2</v>
      </c>
      <c r="BN10" s="71">
        <v>0</v>
      </c>
      <c r="BO10" s="71">
        <v>-0.82499999999999996</v>
      </c>
      <c r="BP10" s="71">
        <v>0</v>
      </c>
      <c r="BQ10" s="71">
        <v>0</v>
      </c>
      <c r="BR10" s="71">
        <v>0</v>
      </c>
      <c r="BS10" s="71">
        <v>1E-3</v>
      </c>
      <c r="BT10" s="71" t="s">
        <v>151</v>
      </c>
      <c r="BU10" s="70">
        <v>0</v>
      </c>
      <c r="BV10" s="71">
        <v>0</v>
      </c>
      <c r="BW10" s="71">
        <v>0</v>
      </c>
      <c r="BX10" s="72" t="s">
        <v>151</v>
      </c>
      <c r="BY10" s="197" t="s">
        <v>151</v>
      </c>
      <c r="BZ10" s="72" t="s">
        <v>151</v>
      </c>
      <c r="CA10" s="73">
        <v>884.89700000000005</v>
      </c>
      <c r="CB10" s="72">
        <v>-0.72499999999999998</v>
      </c>
    </row>
    <row r="11" spans="1:84" ht="11.25" customHeight="1">
      <c r="A11" s="74" t="s">
        <v>161</v>
      </c>
      <c r="B11" s="75" t="s">
        <v>162</v>
      </c>
      <c r="C11" s="76"/>
      <c r="D11" s="76"/>
      <c r="E11" s="76"/>
      <c r="F11" s="76"/>
      <c r="G11" s="77"/>
      <c r="H11" s="78" t="s">
        <v>163</v>
      </c>
      <c r="I11" s="79">
        <v>103280.323</v>
      </c>
      <c r="J11" s="79">
        <v>40914.707000000002</v>
      </c>
      <c r="K11" s="80">
        <v>179.05699999999999</v>
      </c>
      <c r="L11" s="80">
        <v>7996.7489999999998</v>
      </c>
      <c r="M11" s="80">
        <v>28064.148000000001</v>
      </c>
      <c r="N11" s="80">
        <v>0</v>
      </c>
      <c r="O11" s="80">
        <v>8847.4989999999998</v>
      </c>
      <c r="P11" s="80">
        <v>-5.7789999999999999</v>
      </c>
      <c r="Q11" s="80">
        <v>-3901.74</v>
      </c>
      <c r="R11" s="80">
        <v>0</v>
      </c>
      <c r="S11" s="80">
        <v>-267.86700000000002</v>
      </c>
      <c r="T11" s="80">
        <v>2.6389999999999998</v>
      </c>
      <c r="U11" s="79">
        <v>0</v>
      </c>
      <c r="V11" s="80">
        <v>0</v>
      </c>
      <c r="W11" s="80">
        <v>0</v>
      </c>
      <c r="X11" s="80">
        <v>0</v>
      </c>
      <c r="Y11" s="80">
        <v>0</v>
      </c>
      <c r="Z11" s="79">
        <v>0</v>
      </c>
      <c r="AA11" s="80">
        <v>0</v>
      </c>
      <c r="AB11" s="80">
        <v>0</v>
      </c>
      <c r="AC11" s="79">
        <v>0</v>
      </c>
      <c r="AD11" s="79">
        <v>29737.98</v>
      </c>
      <c r="AE11" s="80">
        <v>25968.498</v>
      </c>
      <c r="AF11" s="80">
        <v>0</v>
      </c>
      <c r="AG11" s="80">
        <v>169.81800000000001</v>
      </c>
      <c r="AH11" s="80">
        <v>78.495000000000005</v>
      </c>
      <c r="AI11" s="80">
        <v>0</v>
      </c>
      <c r="AJ11" s="80">
        <v>0</v>
      </c>
      <c r="AK11" s="80">
        <v>0</v>
      </c>
      <c r="AL11" s="80">
        <v>1971.079</v>
      </c>
      <c r="AM11" s="80">
        <v>140.50700000000001</v>
      </c>
      <c r="AN11" s="80">
        <v>-25.92</v>
      </c>
      <c r="AO11" s="80">
        <v>0</v>
      </c>
      <c r="AP11" s="80">
        <v>-131.703</v>
      </c>
      <c r="AQ11" s="80">
        <v>0.315</v>
      </c>
      <c r="AR11" s="80">
        <v>-662.83900000000006</v>
      </c>
      <c r="AS11" s="80">
        <v>4056.26</v>
      </c>
      <c r="AT11" s="80">
        <v>-1076.748</v>
      </c>
      <c r="AU11" s="80">
        <v>-42.825000000000003</v>
      </c>
      <c r="AV11" s="80">
        <v>-55.746000000000002</v>
      </c>
      <c r="AW11" s="80">
        <v>-327.94499999999999</v>
      </c>
      <c r="AX11" s="80">
        <v>-188.06</v>
      </c>
      <c r="AY11" s="80">
        <v>75.144000000000005</v>
      </c>
      <c r="AZ11" s="80">
        <v>-210.351</v>
      </c>
      <c r="BA11" s="79">
        <v>17440.338</v>
      </c>
      <c r="BB11" s="79">
        <v>12950.824000000001</v>
      </c>
      <c r="BC11" s="80">
        <v>182.14400000000001</v>
      </c>
      <c r="BD11" s="80">
        <v>0</v>
      </c>
      <c r="BE11" s="80">
        <v>1358.56</v>
      </c>
      <c r="BF11" s="80">
        <v>168.35</v>
      </c>
      <c r="BG11" s="80">
        <v>80.144000000000005</v>
      </c>
      <c r="BH11" s="80">
        <v>25.64</v>
      </c>
      <c r="BI11" s="80">
        <v>9330.4840000000004</v>
      </c>
      <c r="BJ11" s="80">
        <v>0</v>
      </c>
      <c r="BK11" s="80">
        <v>322.39800000000002</v>
      </c>
      <c r="BL11" s="80">
        <v>143.50899999999999</v>
      </c>
      <c r="BM11" s="80">
        <v>169.2</v>
      </c>
      <c r="BN11" s="80">
        <v>13.816000000000001</v>
      </c>
      <c r="BO11" s="80">
        <v>816.04499999999996</v>
      </c>
      <c r="BP11" s="80">
        <v>40.47</v>
      </c>
      <c r="BQ11" s="80">
        <v>0</v>
      </c>
      <c r="BR11" s="80">
        <v>0</v>
      </c>
      <c r="BS11" s="80">
        <v>1.9530000000000001</v>
      </c>
      <c r="BT11" s="80">
        <v>298.11099999999999</v>
      </c>
      <c r="BU11" s="79">
        <v>1069.116</v>
      </c>
      <c r="BV11" s="80">
        <v>660.58299999999997</v>
      </c>
      <c r="BW11" s="80">
        <v>408.53300000000002</v>
      </c>
      <c r="BX11" s="79">
        <v>0</v>
      </c>
      <c r="BY11" s="198">
        <v>26.597000000000001</v>
      </c>
      <c r="BZ11" s="79">
        <v>1140.76</v>
      </c>
      <c r="CA11" s="81">
        <v>90093.126999999993</v>
      </c>
      <c r="CB11" s="79">
        <v>10898.183999999999</v>
      </c>
    </row>
    <row r="12" spans="1:84" ht="11.25" customHeight="1">
      <c r="A12" s="82" t="s">
        <v>156</v>
      </c>
      <c r="B12" s="83" t="s">
        <v>164</v>
      </c>
      <c r="C12" s="83"/>
      <c r="D12" s="83"/>
      <c r="E12" s="83"/>
      <c r="F12" s="83"/>
      <c r="G12" s="84"/>
      <c r="H12" s="85" t="s">
        <v>165</v>
      </c>
      <c r="I12" s="47">
        <v>301.62900000000002</v>
      </c>
      <c r="J12" s="47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  <c r="P12" s="48">
        <v>0</v>
      </c>
      <c r="Q12" s="48">
        <v>0</v>
      </c>
      <c r="R12" s="48">
        <v>0</v>
      </c>
      <c r="S12" s="48">
        <v>0</v>
      </c>
      <c r="T12" s="48">
        <v>0</v>
      </c>
      <c r="U12" s="47">
        <v>0</v>
      </c>
      <c r="V12" s="48">
        <v>0</v>
      </c>
      <c r="W12" s="48">
        <v>0</v>
      </c>
      <c r="X12" s="48">
        <v>0</v>
      </c>
      <c r="Y12" s="48">
        <v>0</v>
      </c>
      <c r="Z12" s="47">
        <v>0</v>
      </c>
      <c r="AA12" s="48">
        <v>0</v>
      </c>
      <c r="AB12" s="48">
        <v>0</v>
      </c>
      <c r="AC12" s="47">
        <v>0</v>
      </c>
      <c r="AD12" s="47">
        <v>301.62900000000002</v>
      </c>
      <c r="AE12" s="48" t="s">
        <v>151</v>
      </c>
      <c r="AF12" s="48" t="s">
        <v>151</v>
      </c>
      <c r="AG12" s="48" t="s">
        <v>151</v>
      </c>
      <c r="AH12" s="48" t="s">
        <v>151</v>
      </c>
      <c r="AI12" s="48" t="s">
        <v>151</v>
      </c>
      <c r="AJ12" s="48">
        <v>0</v>
      </c>
      <c r="AK12" s="48">
        <v>0</v>
      </c>
      <c r="AL12" s="48">
        <v>0</v>
      </c>
      <c r="AM12" s="48">
        <v>0</v>
      </c>
      <c r="AN12" s="48">
        <v>0</v>
      </c>
      <c r="AO12" s="48">
        <v>0</v>
      </c>
      <c r="AP12" s="48">
        <v>0</v>
      </c>
      <c r="AQ12" s="48">
        <v>0</v>
      </c>
      <c r="AR12" s="48">
        <v>0</v>
      </c>
      <c r="AS12" s="48">
        <v>217.24</v>
      </c>
      <c r="AT12" s="48">
        <v>84.388999999999996</v>
      </c>
      <c r="AU12" s="48">
        <v>0</v>
      </c>
      <c r="AV12" s="48">
        <v>0</v>
      </c>
      <c r="AW12" s="48">
        <v>0</v>
      </c>
      <c r="AX12" s="48">
        <v>0</v>
      </c>
      <c r="AY12" s="48">
        <v>0</v>
      </c>
      <c r="AZ12" s="48">
        <v>0</v>
      </c>
      <c r="BA12" s="47">
        <v>0</v>
      </c>
      <c r="BB12" s="47">
        <v>0</v>
      </c>
      <c r="BC12" s="48" t="s">
        <v>151</v>
      </c>
      <c r="BD12" s="48" t="s">
        <v>151</v>
      </c>
      <c r="BE12" s="48" t="s">
        <v>151</v>
      </c>
      <c r="BF12" s="48" t="s">
        <v>151</v>
      </c>
      <c r="BG12" s="48" t="s">
        <v>151</v>
      </c>
      <c r="BH12" s="48" t="s">
        <v>151</v>
      </c>
      <c r="BI12" s="48" t="s">
        <v>151</v>
      </c>
      <c r="BJ12" s="48" t="s">
        <v>151</v>
      </c>
      <c r="BK12" s="48" t="s">
        <v>151</v>
      </c>
      <c r="BL12" s="48" t="s">
        <v>151</v>
      </c>
      <c r="BM12" s="48" t="s">
        <v>151</v>
      </c>
      <c r="BN12" s="48">
        <v>0</v>
      </c>
      <c r="BO12" s="48" t="s">
        <v>151</v>
      </c>
      <c r="BP12" s="48">
        <v>0</v>
      </c>
      <c r="BQ12" s="48" t="s">
        <v>151</v>
      </c>
      <c r="BR12" s="48">
        <v>0</v>
      </c>
      <c r="BS12" s="48" t="s">
        <v>151</v>
      </c>
      <c r="BT12" s="48" t="s">
        <v>151</v>
      </c>
      <c r="BU12" s="47" t="s">
        <v>151</v>
      </c>
      <c r="BV12" s="48" t="s">
        <v>151</v>
      </c>
      <c r="BW12" s="48" t="s">
        <v>151</v>
      </c>
      <c r="BX12" s="47" t="s">
        <v>151</v>
      </c>
      <c r="BY12" s="195" t="s">
        <v>151</v>
      </c>
      <c r="BZ12" s="47" t="s">
        <v>151</v>
      </c>
      <c r="CA12" s="49">
        <v>301.62900000000002</v>
      </c>
      <c r="CB12" s="47">
        <v>0</v>
      </c>
    </row>
    <row r="13" spans="1:84" ht="11.25" customHeight="1">
      <c r="A13" s="74" t="s">
        <v>161</v>
      </c>
      <c r="B13" s="75" t="s">
        <v>166</v>
      </c>
      <c r="C13" s="76"/>
      <c r="D13" s="76"/>
      <c r="E13" s="76"/>
      <c r="F13" s="76"/>
      <c r="G13" s="77"/>
      <c r="H13" s="78" t="s">
        <v>167</v>
      </c>
      <c r="I13" s="79">
        <v>102978.693</v>
      </c>
      <c r="J13" s="79">
        <v>40914.707000000002</v>
      </c>
      <c r="K13" s="80">
        <v>179.05699999999999</v>
      </c>
      <c r="L13" s="80">
        <v>7996.7489999999998</v>
      </c>
      <c r="M13" s="80">
        <v>28064.148000000001</v>
      </c>
      <c r="N13" s="80">
        <v>0</v>
      </c>
      <c r="O13" s="80">
        <v>8847.4989999999998</v>
      </c>
      <c r="P13" s="80">
        <v>-5.7789999999999999</v>
      </c>
      <c r="Q13" s="80">
        <v>-3901.74</v>
      </c>
      <c r="R13" s="80">
        <v>0</v>
      </c>
      <c r="S13" s="80">
        <v>-267.86700000000002</v>
      </c>
      <c r="T13" s="80">
        <v>2.6389999999999998</v>
      </c>
      <c r="U13" s="79">
        <v>0</v>
      </c>
      <c r="V13" s="80">
        <v>0</v>
      </c>
      <c r="W13" s="80">
        <v>0</v>
      </c>
      <c r="X13" s="80">
        <v>0</v>
      </c>
      <c r="Y13" s="80">
        <v>0</v>
      </c>
      <c r="Z13" s="79">
        <v>0</v>
      </c>
      <c r="AA13" s="80">
        <v>0</v>
      </c>
      <c r="AB13" s="80">
        <v>0</v>
      </c>
      <c r="AC13" s="79">
        <v>0</v>
      </c>
      <c r="AD13" s="79">
        <v>29436.350999999999</v>
      </c>
      <c r="AE13" s="80">
        <v>25968.498</v>
      </c>
      <c r="AF13" s="80">
        <v>0</v>
      </c>
      <c r="AG13" s="80">
        <v>169.81800000000001</v>
      </c>
      <c r="AH13" s="80">
        <v>78.495000000000005</v>
      </c>
      <c r="AI13" s="80">
        <v>0</v>
      </c>
      <c r="AJ13" s="80">
        <v>0</v>
      </c>
      <c r="AK13" s="80">
        <v>0</v>
      </c>
      <c r="AL13" s="80">
        <v>1971.079</v>
      </c>
      <c r="AM13" s="80">
        <v>140.50700000000001</v>
      </c>
      <c r="AN13" s="80">
        <v>-25.92</v>
      </c>
      <c r="AO13" s="80">
        <v>0</v>
      </c>
      <c r="AP13" s="80">
        <v>-131.703</v>
      </c>
      <c r="AQ13" s="80">
        <v>0.315</v>
      </c>
      <c r="AR13" s="80">
        <v>-662.83900000000006</v>
      </c>
      <c r="AS13" s="80">
        <v>3839.02</v>
      </c>
      <c r="AT13" s="80">
        <v>-1161.1369999999999</v>
      </c>
      <c r="AU13" s="80">
        <v>-42.825000000000003</v>
      </c>
      <c r="AV13" s="80">
        <v>-55.746000000000002</v>
      </c>
      <c r="AW13" s="80">
        <v>-327.94499999999999</v>
      </c>
      <c r="AX13" s="80">
        <v>-188.06</v>
      </c>
      <c r="AY13" s="80">
        <v>75.144000000000005</v>
      </c>
      <c r="AZ13" s="80">
        <v>-210.351</v>
      </c>
      <c r="BA13" s="79">
        <v>17440.338</v>
      </c>
      <c r="BB13" s="79">
        <v>12950.824000000001</v>
      </c>
      <c r="BC13" s="80">
        <v>182.14400000000001</v>
      </c>
      <c r="BD13" s="80">
        <v>0</v>
      </c>
      <c r="BE13" s="80">
        <v>1358.56</v>
      </c>
      <c r="BF13" s="80">
        <v>168.35</v>
      </c>
      <c r="BG13" s="80">
        <v>80.144000000000005</v>
      </c>
      <c r="BH13" s="80">
        <v>25.64</v>
      </c>
      <c r="BI13" s="80">
        <v>9330.4840000000004</v>
      </c>
      <c r="BJ13" s="80">
        <v>0</v>
      </c>
      <c r="BK13" s="80">
        <v>322.39800000000002</v>
      </c>
      <c r="BL13" s="80">
        <v>143.50899999999999</v>
      </c>
      <c r="BM13" s="80">
        <v>169.2</v>
      </c>
      <c r="BN13" s="80">
        <v>13.816000000000001</v>
      </c>
      <c r="BO13" s="80">
        <v>816.04499999999996</v>
      </c>
      <c r="BP13" s="80">
        <v>40.47</v>
      </c>
      <c r="BQ13" s="80">
        <v>0</v>
      </c>
      <c r="BR13" s="80">
        <v>0</v>
      </c>
      <c r="BS13" s="80">
        <v>1.9530000000000001</v>
      </c>
      <c r="BT13" s="80">
        <v>298.11099999999999</v>
      </c>
      <c r="BU13" s="79">
        <v>1069.116</v>
      </c>
      <c r="BV13" s="80">
        <v>660.58299999999997</v>
      </c>
      <c r="BW13" s="80">
        <v>408.53300000000002</v>
      </c>
      <c r="BX13" s="79">
        <v>0</v>
      </c>
      <c r="BY13" s="198">
        <v>26.597000000000001</v>
      </c>
      <c r="BZ13" s="79">
        <v>1140.76</v>
      </c>
      <c r="CA13" s="81">
        <v>89791.498000000007</v>
      </c>
      <c r="CB13" s="79">
        <v>10898.183999999999</v>
      </c>
    </row>
    <row r="14" spans="1:84" ht="11.25" customHeight="1">
      <c r="A14" s="86" t="s">
        <v>156</v>
      </c>
      <c r="B14" s="67" t="s">
        <v>168</v>
      </c>
      <c r="D14" s="67"/>
      <c r="E14" s="67"/>
      <c r="F14" s="67"/>
      <c r="G14" s="68"/>
      <c r="H14" s="69" t="s">
        <v>169</v>
      </c>
      <c r="I14" s="70">
        <v>457.15800000000002</v>
      </c>
      <c r="J14" s="70" t="s">
        <v>151</v>
      </c>
      <c r="K14" s="71" t="s">
        <v>151</v>
      </c>
      <c r="L14" s="71" t="s">
        <v>151</v>
      </c>
      <c r="M14" s="71" t="s">
        <v>151</v>
      </c>
      <c r="N14" s="71" t="s">
        <v>151</v>
      </c>
      <c r="O14" s="71" t="s">
        <v>151</v>
      </c>
      <c r="P14" s="71" t="s">
        <v>151</v>
      </c>
      <c r="Q14" s="71" t="s">
        <v>151</v>
      </c>
      <c r="R14" s="71" t="s">
        <v>151</v>
      </c>
      <c r="S14" s="71" t="s">
        <v>151</v>
      </c>
      <c r="T14" s="71" t="s">
        <v>151</v>
      </c>
      <c r="U14" s="70" t="s">
        <v>151</v>
      </c>
      <c r="V14" s="71" t="s">
        <v>151</v>
      </c>
      <c r="W14" s="71" t="s">
        <v>151</v>
      </c>
      <c r="X14" s="71" t="s">
        <v>151</v>
      </c>
      <c r="Y14" s="71" t="s">
        <v>151</v>
      </c>
      <c r="Z14" s="70" t="s">
        <v>151</v>
      </c>
      <c r="AA14" s="71" t="s">
        <v>151</v>
      </c>
      <c r="AB14" s="71" t="s">
        <v>151</v>
      </c>
      <c r="AC14" s="72" t="s">
        <v>151</v>
      </c>
      <c r="AD14" s="70">
        <v>457.15800000000002</v>
      </c>
      <c r="AE14" s="71">
        <v>0</v>
      </c>
      <c r="AF14" s="71">
        <v>0</v>
      </c>
      <c r="AG14" s="71" t="s">
        <v>151</v>
      </c>
      <c r="AH14" s="71" t="s">
        <v>151</v>
      </c>
      <c r="AI14" s="71" t="s">
        <v>151</v>
      </c>
      <c r="AJ14" s="71">
        <v>0</v>
      </c>
      <c r="AK14" s="71">
        <v>0</v>
      </c>
      <c r="AL14" s="71">
        <v>0</v>
      </c>
      <c r="AM14" s="71">
        <v>0</v>
      </c>
      <c r="AN14" s="71">
        <v>2.1999999999999999E-2</v>
      </c>
      <c r="AO14" s="71">
        <v>0</v>
      </c>
      <c r="AP14" s="71">
        <v>457.13600000000002</v>
      </c>
      <c r="AQ14" s="71">
        <v>0</v>
      </c>
      <c r="AR14" s="71">
        <v>0</v>
      </c>
      <c r="AS14" s="71">
        <v>0</v>
      </c>
      <c r="AT14" s="71">
        <v>0</v>
      </c>
      <c r="AU14" s="71">
        <v>0</v>
      </c>
      <c r="AV14" s="71">
        <v>0</v>
      </c>
      <c r="AW14" s="71">
        <v>0</v>
      </c>
      <c r="AX14" s="71">
        <v>0</v>
      </c>
      <c r="AY14" s="71">
        <v>0</v>
      </c>
      <c r="AZ14" s="71">
        <v>0</v>
      </c>
      <c r="BA14" s="72" t="s">
        <v>151</v>
      </c>
      <c r="BB14" s="70">
        <v>0</v>
      </c>
      <c r="BC14" s="71" t="s">
        <v>151</v>
      </c>
      <c r="BD14" s="71" t="s">
        <v>151</v>
      </c>
      <c r="BE14" s="71" t="s">
        <v>151</v>
      </c>
      <c r="BF14" s="71" t="s">
        <v>151</v>
      </c>
      <c r="BG14" s="71" t="s">
        <v>151</v>
      </c>
      <c r="BH14" s="71" t="s">
        <v>151</v>
      </c>
      <c r="BI14" s="71" t="s">
        <v>151</v>
      </c>
      <c r="BJ14" s="71" t="s">
        <v>151</v>
      </c>
      <c r="BK14" s="71" t="s">
        <v>151</v>
      </c>
      <c r="BL14" s="71" t="s">
        <v>151</v>
      </c>
      <c r="BM14" s="71" t="s">
        <v>151</v>
      </c>
      <c r="BN14" s="71">
        <v>0</v>
      </c>
      <c r="BO14" s="71" t="s">
        <v>151</v>
      </c>
      <c r="BP14" s="71">
        <v>0</v>
      </c>
      <c r="BQ14" s="71" t="s">
        <v>151</v>
      </c>
      <c r="BR14" s="71">
        <v>0</v>
      </c>
      <c r="BS14" s="71" t="s">
        <v>151</v>
      </c>
      <c r="BT14" s="87" t="s">
        <v>151</v>
      </c>
      <c r="BU14" s="70" t="s">
        <v>151</v>
      </c>
      <c r="BV14" s="71" t="s">
        <v>151</v>
      </c>
      <c r="BW14" s="71" t="s">
        <v>151</v>
      </c>
      <c r="BX14" s="72" t="s">
        <v>151</v>
      </c>
      <c r="BY14" s="197" t="s">
        <v>151</v>
      </c>
      <c r="BZ14" s="72" t="s">
        <v>151</v>
      </c>
      <c r="CA14" s="73">
        <v>457.15800000000002</v>
      </c>
      <c r="CB14" s="72">
        <v>0</v>
      </c>
    </row>
    <row r="15" spans="1:84" ht="11.25" customHeight="1">
      <c r="A15" s="88" t="s">
        <v>161</v>
      </c>
      <c r="B15" s="75" t="s">
        <v>170</v>
      </c>
      <c r="C15" s="75"/>
      <c r="D15" s="75"/>
      <c r="E15" s="75"/>
      <c r="F15" s="75"/>
      <c r="G15" s="89"/>
      <c r="H15" s="78" t="s">
        <v>171</v>
      </c>
      <c r="I15" s="90">
        <v>102521.535</v>
      </c>
      <c r="J15" s="90">
        <v>40914.707000000002</v>
      </c>
      <c r="K15" s="80">
        <v>179.05699999999999</v>
      </c>
      <c r="L15" s="80">
        <v>7996.7489999999998</v>
      </c>
      <c r="M15" s="80">
        <v>28064.148000000001</v>
      </c>
      <c r="N15" s="80">
        <v>0</v>
      </c>
      <c r="O15" s="80">
        <v>8847.4989999999998</v>
      </c>
      <c r="P15" s="80">
        <v>-5.7789999999999999</v>
      </c>
      <c r="Q15" s="80">
        <v>-3901.74</v>
      </c>
      <c r="R15" s="80">
        <v>0</v>
      </c>
      <c r="S15" s="80">
        <v>-267.86700000000002</v>
      </c>
      <c r="T15" s="80">
        <v>2.6389999999999998</v>
      </c>
      <c r="U15" s="90">
        <v>0</v>
      </c>
      <c r="V15" s="80">
        <v>0</v>
      </c>
      <c r="W15" s="80">
        <v>0</v>
      </c>
      <c r="X15" s="80">
        <v>0</v>
      </c>
      <c r="Y15" s="80">
        <v>0</v>
      </c>
      <c r="Z15" s="90">
        <v>0</v>
      </c>
      <c r="AA15" s="80">
        <v>0</v>
      </c>
      <c r="AB15" s="80">
        <v>0</v>
      </c>
      <c r="AC15" s="90">
        <v>0</v>
      </c>
      <c r="AD15" s="90">
        <v>28979.191999999999</v>
      </c>
      <c r="AE15" s="80">
        <v>25968.498</v>
      </c>
      <c r="AF15" s="80">
        <v>0</v>
      </c>
      <c r="AG15" s="80">
        <v>169.81800000000001</v>
      </c>
      <c r="AH15" s="80">
        <v>78.495000000000005</v>
      </c>
      <c r="AI15" s="80">
        <v>0</v>
      </c>
      <c r="AJ15" s="80">
        <v>0</v>
      </c>
      <c r="AK15" s="80">
        <v>0</v>
      </c>
      <c r="AL15" s="80">
        <v>1971.079</v>
      </c>
      <c r="AM15" s="80">
        <v>140.50700000000001</v>
      </c>
      <c r="AN15" s="80">
        <v>-25.942</v>
      </c>
      <c r="AO15" s="80">
        <v>0</v>
      </c>
      <c r="AP15" s="80">
        <v>-588.84</v>
      </c>
      <c r="AQ15" s="80">
        <v>0.315</v>
      </c>
      <c r="AR15" s="80">
        <v>-662.83900000000006</v>
      </c>
      <c r="AS15" s="80">
        <v>3839.02</v>
      </c>
      <c r="AT15" s="80">
        <v>-1161.1369999999999</v>
      </c>
      <c r="AU15" s="80">
        <v>-42.825000000000003</v>
      </c>
      <c r="AV15" s="80">
        <v>-55.746000000000002</v>
      </c>
      <c r="AW15" s="80">
        <v>-327.94499999999999</v>
      </c>
      <c r="AX15" s="80">
        <v>-188.06</v>
      </c>
      <c r="AY15" s="80">
        <v>75.144000000000005</v>
      </c>
      <c r="AZ15" s="80">
        <v>-210.351</v>
      </c>
      <c r="BA15" s="90">
        <v>17440.338</v>
      </c>
      <c r="BB15" s="90">
        <v>12950.824000000001</v>
      </c>
      <c r="BC15" s="80">
        <v>182.14400000000001</v>
      </c>
      <c r="BD15" s="80">
        <v>0</v>
      </c>
      <c r="BE15" s="80">
        <v>1358.56</v>
      </c>
      <c r="BF15" s="80">
        <v>168.35</v>
      </c>
      <c r="BG15" s="80">
        <v>80.144000000000005</v>
      </c>
      <c r="BH15" s="80">
        <v>25.64</v>
      </c>
      <c r="BI15" s="80">
        <v>9330.4840000000004</v>
      </c>
      <c r="BJ15" s="80">
        <v>0</v>
      </c>
      <c r="BK15" s="80">
        <v>322.39800000000002</v>
      </c>
      <c r="BL15" s="80">
        <v>143.50899999999999</v>
      </c>
      <c r="BM15" s="80">
        <v>169.2</v>
      </c>
      <c r="BN15" s="80">
        <v>13.816000000000001</v>
      </c>
      <c r="BO15" s="80">
        <v>816.04499999999996</v>
      </c>
      <c r="BP15" s="80">
        <v>40.47</v>
      </c>
      <c r="BQ15" s="80">
        <v>0</v>
      </c>
      <c r="BR15" s="80">
        <v>0</v>
      </c>
      <c r="BS15" s="80">
        <v>1.9530000000000001</v>
      </c>
      <c r="BT15" s="80">
        <v>298.11099999999999</v>
      </c>
      <c r="BU15" s="90">
        <v>1069.116</v>
      </c>
      <c r="BV15" s="80">
        <v>660.58299999999997</v>
      </c>
      <c r="BW15" s="80">
        <v>408.53300000000002</v>
      </c>
      <c r="BX15" s="90">
        <v>0</v>
      </c>
      <c r="BY15" s="199">
        <v>26.597000000000001</v>
      </c>
      <c r="BZ15" s="90">
        <v>1140.76</v>
      </c>
      <c r="CA15" s="81">
        <v>89334.34</v>
      </c>
      <c r="CB15" s="90">
        <v>10898.183999999999</v>
      </c>
    </row>
    <row r="16" spans="1:84" ht="11.25" customHeight="1">
      <c r="A16" s="91"/>
      <c r="B16" s="83" t="s">
        <v>172</v>
      </c>
      <c r="C16" s="83"/>
      <c r="D16" s="91"/>
      <c r="E16" s="91"/>
      <c r="F16" s="91"/>
      <c r="G16" s="84"/>
      <c r="H16" s="85" t="s">
        <v>173</v>
      </c>
      <c r="I16" s="47">
        <v>102653.985</v>
      </c>
      <c r="J16" s="47" t="s">
        <v>151</v>
      </c>
      <c r="K16" s="48" t="s">
        <v>151</v>
      </c>
      <c r="L16" s="48" t="s">
        <v>151</v>
      </c>
      <c r="M16" s="48" t="s">
        <v>151</v>
      </c>
      <c r="N16" s="48" t="s">
        <v>151</v>
      </c>
      <c r="O16" s="48" t="s">
        <v>151</v>
      </c>
      <c r="P16" s="48" t="s">
        <v>151</v>
      </c>
      <c r="Q16" s="48" t="s">
        <v>151</v>
      </c>
      <c r="R16" s="48" t="s">
        <v>151</v>
      </c>
      <c r="S16" s="48" t="s">
        <v>151</v>
      </c>
      <c r="T16" s="48" t="s">
        <v>151</v>
      </c>
      <c r="U16" s="47" t="s">
        <v>151</v>
      </c>
      <c r="V16" s="48" t="s">
        <v>151</v>
      </c>
      <c r="W16" s="48" t="s">
        <v>151</v>
      </c>
      <c r="X16" s="48" t="s">
        <v>151</v>
      </c>
      <c r="Y16" s="48" t="s">
        <v>151</v>
      </c>
      <c r="Z16" s="47" t="s">
        <v>151</v>
      </c>
      <c r="AA16" s="48" t="s">
        <v>151</v>
      </c>
      <c r="AB16" s="48" t="s">
        <v>151</v>
      </c>
      <c r="AC16" s="47" t="s">
        <v>151</v>
      </c>
      <c r="AD16" s="47" t="s">
        <v>151</v>
      </c>
      <c r="AE16" s="48" t="s">
        <v>151</v>
      </c>
      <c r="AF16" s="48" t="s">
        <v>151</v>
      </c>
      <c r="AG16" s="48" t="s">
        <v>151</v>
      </c>
      <c r="AH16" s="48" t="s">
        <v>151</v>
      </c>
      <c r="AI16" s="48" t="s">
        <v>151</v>
      </c>
      <c r="AJ16" s="48" t="s">
        <v>151</v>
      </c>
      <c r="AK16" s="48" t="s">
        <v>151</v>
      </c>
      <c r="AL16" s="48" t="s">
        <v>151</v>
      </c>
      <c r="AM16" s="48" t="s">
        <v>151</v>
      </c>
      <c r="AN16" s="48" t="s">
        <v>151</v>
      </c>
      <c r="AO16" s="48" t="s">
        <v>151</v>
      </c>
      <c r="AP16" s="48" t="s">
        <v>151</v>
      </c>
      <c r="AQ16" s="48" t="s">
        <v>151</v>
      </c>
      <c r="AR16" s="48" t="s">
        <v>151</v>
      </c>
      <c r="AS16" s="48" t="s">
        <v>151</v>
      </c>
      <c r="AT16" s="48" t="s">
        <v>151</v>
      </c>
      <c r="AU16" s="48" t="s">
        <v>151</v>
      </c>
      <c r="AV16" s="48" t="s">
        <v>151</v>
      </c>
      <c r="AW16" s="48" t="s">
        <v>151</v>
      </c>
      <c r="AX16" s="48" t="s">
        <v>151</v>
      </c>
      <c r="AY16" s="48" t="s">
        <v>151</v>
      </c>
      <c r="AZ16" s="48" t="s">
        <v>151</v>
      </c>
      <c r="BA16" s="47" t="s">
        <v>151</v>
      </c>
      <c r="BB16" s="47" t="s">
        <v>151</v>
      </c>
      <c r="BC16" s="48" t="s">
        <v>151</v>
      </c>
      <c r="BD16" s="48" t="s">
        <v>151</v>
      </c>
      <c r="BE16" s="48" t="s">
        <v>151</v>
      </c>
      <c r="BF16" s="48" t="s">
        <v>151</v>
      </c>
      <c r="BG16" s="48" t="s">
        <v>151</v>
      </c>
      <c r="BH16" s="48" t="s">
        <v>151</v>
      </c>
      <c r="BI16" s="48" t="s">
        <v>151</v>
      </c>
      <c r="BJ16" s="48" t="s">
        <v>151</v>
      </c>
      <c r="BK16" s="48" t="s">
        <v>151</v>
      </c>
      <c r="BL16" s="48" t="s">
        <v>151</v>
      </c>
      <c r="BM16" s="48" t="s">
        <v>151</v>
      </c>
      <c r="BN16" s="48" t="s">
        <v>151</v>
      </c>
      <c r="BO16" s="48" t="s">
        <v>151</v>
      </c>
      <c r="BP16" s="48" t="s">
        <v>151</v>
      </c>
      <c r="BQ16" s="48" t="s">
        <v>151</v>
      </c>
      <c r="BR16" s="48" t="s">
        <v>151</v>
      </c>
      <c r="BS16" s="48" t="s">
        <v>151</v>
      </c>
      <c r="BT16" s="48" t="s">
        <v>151</v>
      </c>
      <c r="BU16" s="47" t="s">
        <v>151</v>
      </c>
      <c r="BV16" s="48" t="s">
        <v>151</v>
      </c>
      <c r="BW16" s="48" t="s">
        <v>151</v>
      </c>
      <c r="BX16" s="47" t="s">
        <v>151</v>
      </c>
      <c r="BY16" s="195" t="s">
        <v>151</v>
      </c>
      <c r="BZ16" s="47" t="s">
        <v>151</v>
      </c>
      <c r="CA16" s="49" t="s">
        <v>151</v>
      </c>
      <c r="CB16" s="47" t="s">
        <v>151</v>
      </c>
    </row>
    <row r="17" spans="1:80" ht="11.25" customHeight="1">
      <c r="A17" s="92"/>
      <c r="B17" s="60" t="s">
        <v>174</v>
      </c>
      <c r="C17" s="60"/>
      <c r="D17" s="92"/>
      <c r="E17" s="92"/>
      <c r="F17" s="92"/>
      <c r="G17" s="61"/>
      <c r="H17" s="62" t="s">
        <v>175</v>
      </c>
      <c r="I17" s="64">
        <v>96859.153000000006</v>
      </c>
      <c r="J17" s="64" t="s">
        <v>151</v>
      </c>
      <c r="K17" s="63" t="s">
        <v>151</v>
      </c>
      <c r="L17" s="63" t="s">
        <v>151</v>
      </c>
      <c r="M17" s="63" t="s">
        <v>151</v>
      </c>
      <c r="N17" s="63" t="s">
        <v>151</v>
      </c>
      <c r="O17" s="63" t="s">
        <v>151</v>
      </c>
      <c r="P17" s="63" t="s">
        <v>151</v>
      </c>
      <c r="Q17" s="63" t="s">
        <v>151</v>
      </c>
      <c r="R17" s="63" t="s">
        <v>151</v>
      </c>
      <c r="S17" s="63" t="s">
        <v>151</v>
      </c>
      <c r="T17" s="63" t="s">
        <v>151</v>
      </c>
      <c r="U17" s="64" t="s">
        <v>151</v>
      </c>
      <c r="V17" s="63" t="s">
        <v>151</v>
      </c>
      <c r="W17" s="63" t="s">
        <v>151</v>
      </c>
      <c r="X17" s="63" t="s">
        <v>151</v>
      </c>
      <c r="Y17" s="63" t="s">
        <v>151</v>
      </c>
      <c r="Z17" s="64" t="s">
        <v>151</v>
      </c>
      <c r="AA17" s="63" t="s">
        <v>151</v>
      </c>
      <c r="AB17" s="63" t="s">
        <v>151</v>
      </c>
      <c r="AC17" s="64" t="s">
        <v>151</v>
      </c>
      <c r="AD17" s="64" t="s">
        <v>151</v>
      </c>
      <c r="AE17" s="63" t="s">
        <v>151</v>
      </c>
      <c r="AF17" s="63" t="s">
        <v>151</v>
      </c>
      <c r="AG17" s="63" t="s">
        <v>151</v>
      </c>
      <c r="AH17" s="63" t="s">
        <v>151</v>
      </c>
      <c r="AI17" s="63" t="s">
        <v>151</v>
      </c>
      <c r="AJ17" s="63" t="s">
        <v>151</v>
      </c>
      <c r="AK17" s="63" t="s">
        <v>151</v>
      </c>
      <c r="AL17" s="63" t="s">
        <v>151</v>
      </c>
      <c r="AM17" s="63" t="s">
        <v>151</v>
      </c>
      <c r="AN17" s="63" t="s">
        <v>151</v>
      </c>
      <c r="AO17" s="63" t="s">
        <v>151</v>
      </c>
      <c r="AP17" s="63" t="s">
        <v>151</v>
      </c>
      <c r="AQ17" s="63" t="s">
        <v>151</v>
      </c>
      <c r="AR17" s="63" t="s">
        <v>151</v>
      </c>
      <c r="AS17" s="63" t="s">
        <v>151</v>
      </c>
      <c r="AT17" s="63" t="s">
        <v>151</v>
      </c>
      <c r="AU17" s="63" t="s">
        <v>151</v>
      </c>
      <c r="AV17" s="63" t="s">
        <v>151</v>
      </c>
      <c r="AW17" s="63" t="s">
        <v>151</v>
      </c>
      <c r="AX17" s="63" t="s">
        <v>151</v>
      </c>
      <c r="AY17" s="63" t="s">
        <v>151</v>
      </c>
      <c r="AZ17" s="63" t="s">
        <v>151</v>
      </c>
      <c r="BA17" s="64" t="s">
        <v>151</v>
      </c>
      <c r="BB17" s="64" t="s">
        <v>151</v>
      </c>
      <c r="BC17" s="63" t="s">
        <v>151</v>
      </c>
      <c r="BD17" s="63" t="s">
        <v>151</v>
      </c>
      <c r="BE17" s="63" t="s">
        <v>151</v>
      </c>
      <c r="BF17" s="63" t="s">
        <v>151</v>
      </c>
      <c r="BG17" s="63" t="s">
        <v>151</v>
      </c>
      <c r="BH17" s="63" t="s">
        <v>151</v>
      </c>
      <c r="BI17" s="63" t="s">
        <v>151</v>
      </c>
      <c r="BJ17" s="63" t="s">
        <v>151</v>
      </c>
      <c r="BK17" s="63" t="s">
        <v>151</v>
      </c>
      <c r="BL17" s="63" t="s">
        <v>151</v>
      </c>
      <c r="BM17" s="63" t="s">
        <v>151</v>
      </c>
      <c r="BN17" s="63" t="s">
        <v>151</v>
      </c>
      <c r="BO17" s="63" t="s">
        <v>151</v>
      </c>
      <c r="BP17" s="63" t="s">
        <v>151</v>
      </c>
      <c r="BQ17" s="63" t="s">
        <v>151</v>
      </c>
      <c r="BR17" s="63" t="s">
        <v>151</v>
      </c>
      <c r="BS17" s="63" t="s">
        <v>151</v>
      </c>
      <c r="BT17" s="63" t="s">
        <v>151</v>
      </c>
      <c r="BU17" s="64" t="s">
        <v>151</v>
      </c>
      <c r="BV17" s="63" t="s">
        <v>151</v>
      </c>
      <c r="BW17" s="63" t="s">
        <v>151</v>
      </c>
      <c r="BX17" s="93" t="s">
        <v>151</v>
      </c>
      <c r="BY17" s="196" t="s">
        <v>151</v>
      </c>
      <c r="BZ17" s="64" t="s">
        <v>151</v>
      </c>
      <c r="CA17" s="65" t="s">
        <v>151</v>
      </c>
      <c r="CB17" s="64" t="s">
        <v>151</v>
      </c>
    </row>
    <row r="18" spans="1:80" ht="11.25" customHeight="1">
      <c r="A18" s="94"/>
      <c r="B18" s="67" t="s">
        <v>176</v>
      </c>
      <c r="C18" s="67"/>
      <c r="D18" s="94"/>
      <c r="E18" s="94"/>
      <c r="F18" s="94"/>
      <c r="G18" s="68"/>
      <c r="H18" s="69" t="s">
        <v>177</v>
      </c>
      <c r="I18" s="72">
        <v>71144.608999999997</v>
      </c>
      <c r="J18" s="72" t="s">
        <v>151</v>
      </c>
      <c r="K18" s="71" t="s">
        <v>151</v>
      </c>
      <c r="L18" s="71" t="s">
        <v>151</v>
      </c>
      <c r="M18" s="71" t="s">
        <v>151</v>
      </c>
      <c r="N18" s="71" t="s">
        <v>151</v>
      </c>
      <c r="O18" s="71" t="s">
        <v>151</v>
      </c>
      <c r="P18" s="71" t="s">
        <v>151</v>
      </c>
      <c r="Q18" s="71" t="s">
        <v>151</v>
      </c>
      <c r="R18" s="71" t="s">
        <v>151</v>
      </c>
      <c r="S18" s="71" t="s">
        <v>151</v>
      </c>
      <c r="T18" s="71" t="s">
        <v>151</v>
      </c>
      <c r="U18" s="72" t="s">
        <v>151</v>
      </c>
      <c r="V18" s="71" t="s">
        <v>151</v>
      </c>
      <c r="W18" s="71" t="s">
        <v>151</v>
      </c>
      <c r="X18" s="71" t="s">
        <v>151</v>
      </c>
      <c r="Y18" s="71" t="s">
        <v>151</v>
      </c>
      <c r="Z18" s="72" t="s">
        <v>151</v>
      </c>
      <c r="AA18" s="71" t="s">
        <v>151</v>
      </c>
      <c r="AB18" s="71" t="s">
        <v>151</v>
      </c>
      <c r="AC18" s="72" t="s">
        <v>151</v>
      </c>
      <c r="AD18" s="72" t="s">
        <v>151</v>
      </c>
      <c r="AE18" s="71" t="s">
        <v>151</v>
      </c>
      <c r="AF18" s="71" t="s">
        <v>151</v>
      </c>
      <c r="AG18" s="71" t="s">
        <v>151</v>
      </c>
      <c r="AH18" s="71" t="s">
        <v>151</v>
      </c>
      <c r="AI18" s="71" t="s">
        <v>151</v>
      </c>
      <c r="AJ18" s="71" t="s">
        <v>151</v>
      </c>
      <c r="AK18" s="71" t="s">
        <v>151</v>
      </c>
      <c r="AL18" s="71" t="s">
        <v>151</v>
      </c>
      <c r="AM18" s="71" t="s">
        <v>151</v>
      </c>
      <c r="AN18" s="71" t="s">
        <v>151</v>
      </c>
      <c r="AO18" s="71" t="s">
        <v>151</v>
      </c>
      <c r="AP18" s="71" t="s">
        <v>151</v>
      </c>
      <c r="AQ18" s="71" t="s">
        <v>151</v>
      </c>
      <c r="AR18" s="71" t="s">
        <v>151</v>
      </c>
      <c r="AS18" s="71" t="s">
        <v>151</v>
      </c>
      <c r="AT18" s="71" t="s">
        <v>151</v>
      </c>
      <c r="AU18" s="71" t="s">
        <v>151</v>
      </c>
      <c r="AV18" s="71" t="s">
        <v>151</v>
      </c>
      <c r="AW18" s="71" t="s">
        <v>151</v>
      </c>
      <c r="AX18" s="71" t="s">
        <v>151</v>
      </c>
      <c r="AY18" s="71" t="s">
        <v>151</v>
      </c>
      <c r="AZ18" s="71" t="s">
        <v>151</v>
      </c>
      <c r="BA18" s="72" t="s">
        <v>151</v>
      </c>
      <c r="BB18" s="72" t="s">
        <v>151</v>
      </c>
      <c r="BC18" s="71" t="s">
        <v>151</v>
      </c>
      <c r="BD18" s="71" t="s">
        <v>151</v>
      </c>
      <c r="BE18" s="71" t="s">
        <v>151</v>
      </c>
      <c r="BF18" s="71" t="s">
        <v>151</v>
      </c>
      <c r="BG18" s="71" t="s">
        <v>151</v>
      </c>
      <c r="BH18" s="71" t="s">
        <v>151</v>
      </c>
      <c r="BI18" s="71" t="s">
        <v>151</v>
      </c>
      <c r="BJ18" s="71" t="s">
        <v>151</v>
      </c>
      <c r="BK18" s="71" t="s">
        <v>151</v>
      </c>
      <c r="BL18" s="71" t="s">
        <v>151</v>
      </c>
      <c r="BM18" s="71" t="s">
        <v>151</v>
      </c>
      <c r="BN18" s="71" t="s">
        <v>151</v>
      </c>
      <c r="BO18" s="71" t="s">
        <v>151</v>
      </c>
      <c r="BP18" s="71" t="s">
        <v>151</v>
      </c>
      <c r="BQ18" s="71" t="s">
        <v>151</v>
      </c>
      <c r="BR18" s="71" t="s">
        <v>151</v>
      </c>
      <c r="BS18" s="71" t="s">
        <v>151</v>
      </c>
      <c r="BT18" s="71" t="s">
        <v>151</v>
      </c>
      <c r="BU18" s="72" t="s">
        <v>151</v>
      </c>
      <c r="BV18" s="71" t="s">
        <v>151</v>
      </c>
      <c r="BW18" s="71" t="s">
        <v>151</v>
      </c>
      <c r="BX18" s="72" t="s">
        <v>151</v>
      </c>
      <c r="BY18" s="197" t="s">
        <v>151</v>
      </c>
      <c r="BZ18" s="72" t="s">
        <v>151</v>
      </c>
      <c r="CA18" s="73" t="s">
        <v>151</v>
      </c>
      <c r="CB18" s="72" t="s">
        <v>151</v>
      </c>
    </row>
    <row r="19" spans="1:80" ht="11.25" customHeight="1">
      <c r="A19" s="75" t="s">
        <v>178</v>
      </c>
      <c r="B19" s="75"/>
      <c r="C19" s="75"/>
      <c r="D19" s="75"/>
      <c r="E19" s="75"/>
      <c r="F19" s="75"/>
      <c r="G19" s="89"/>
      <c r="H19" s="78" t="s">
        <v>179</v>
      </c>
      <c r="I19" s="79">
        <v>76376.078999999998</v>
      </c>
      <c r="J19" s="79">
        <v>36905.476000000002</v>
      </c>
      <c r="K19" s="80">
        <v>0</v>
      </c>
      <c r="L19" s="80">
        <v>7577.89</v>
      </c>
      <c r="M19" s="80">
        <v>19379.527999999998</v>
      </c>
      <c r="N19" s="80">
        <v>0</v>
      </c>
      <c r="O19" s="80">
        <v>8704.84</v>
      </c>
      <c r="P19" s="80">
        <v>0</v>
      </c>
      <c r="Q19" s="80">
        <v>1243.0360000000001</v>
      </c>
      <c r="R19" s="80">
        <v>0</v>
      </c>
      <c r="S19" s="80">
        <v>0</v>
      </c>
      <c r="T19" s="80">
        <v>0.183</v>
      </c>
      <c r="U19" s="79">
        <v>727.822</v>
      </c>
      <c r="V19" s="80">
        <v>0</v>
      </c>
      <c r="W19" s="80">
        <v>414.37900000000002</v>
      </c>
      <c r="X19" s="80">
        <v>272.94299999999998</v>
      </c>
      <c r="Y19" s="80">
        <v>40.500999999999998</v>
      </c>
      <c r="Z19" s="79">
        <v>0</v>
      </c>
      <c r="AA19" s="80">
        <v>0</v>
      </c>
      <c r="AB19" s="80">
        <v>0</v>
      </c>
      <c r="AC19" s="79">
        <v>0</v>
      </c>
      <c r="AD19" s="79">
        <v>29793.432000000001</v>
      </c>
      <c r="AE19" s="80">
        <v>26144.748</v>
      </c>
      <c r="AF19" s="80">
        <v>0</v>
      </c>
      <c r="AG19" s="80">
        <v>1065.058</v>
      </c>
      <c r="AH19" s="80">
        <v>68.480999999999995</v>
      </c>
      <c r="AI19" s="80">
        <v>558.00400000000002</v>
      </c>
      <c r="AJ19" s="80">
        <v>270.97000000000003</v>
      </c>
      <c r="AK19" s="80">
        <v>0</v>
      </c>
      <c r="AL19" s="80">
        <v>89.003</v>
      </c>
      <c r="AM19" s="80">
        <v>0</v>
      </c>
      <c r="AN19" s="80">
        <v>0</v>
      </c>
      <c r="AO19" s="80">
        <v>0</v>
      </c>
      <c r="AP19" s="80">
        <v>0</v>
      </c>
      <c r="AQ19" s="80">
        <v>0</v>
      </c>
      <c r="AR19" s="80">
        <v>739.601</v>
      </c>
      <c r="AS19" s="80">
        <v>74.44</v>
      </c>
      <c r="AT19" s="80">
        <v>330.93900000000002</v>
      </c>
      <c r="AU19" s="80">
        <v>0</v>
      </c>
      <c r="AV19" s="80">
        <v>74.299000000000007</v>
      </c>
      <c r="AW19" s="80">
        <v>0</v>
      </c>
      <c r="AX19" s="80">
        <v>0</v>
      </c>
      <c r="AY19" s="80">
        <v>0</v>
      </c>
      <c r="AZ19" s="80">
        <v>377.89</v>
      </c>
      <c r="BA19" s="79">
        <v>3692.819</v>
      </c>
      <c r="BB19" s="79">
        <v>4875.1210000000001</v>
      </c>
      <c r="BC19" s="80">
        <v>182.14400000000001</v>
      </c>
      <c r="BD19" s="80">
        <v>0</v>
      </c>
      <c r="BE19" s="80">
        <v>1358.56</v>
      </c>
      <c r="BF19" s="80">
        <v>168.35</v>
      </c>
      <c r="BG19" s="80">
        <v>0</v>
      </c>
      <c r="BH19" s="80">
        <v>0</v>
      </c>
      <c r="BI19" s="80">
        <v>1883.279</v>
      </c>
      <c r="BJ19" s="80">
        <v>0</v>
      </c>
      <c r="BK19" s="80">
        <v>230.45599999999999</v>
      </c>
      <c r="BL19" s="80">
        <v>85.412000000000006</v>
      </c>
      <c r="BM19" s="80">
        <v>169.2</v>
      </c>
      <c r="BN19" s="80">
        <v>0</v>
      </c>
      <c r="BO19" s="80">
        <v>796.66</v>
      </c>
      <c r="BP19" s="80">
        <v>0</v>
      </c>
      <c r="BQ19" s="80">
        <v>0</v>
      </c>
      <c r="BR19" s="80">
        <v>0</v>
      </c>
      <c r="BS19" s="80">
        <v>0.95099999999999996</v>
      </c>
      <c r="BT19" s="80">
        <v>0.108</v>
      </c>
      <c r="BU19" s="79">
        <v>237.80099999999999</v>
      </c>
      <c r="BV19" s="80">
        <v>30.213999999999999</v>
      </c>
      <c r="BW19" s="80">
        <v>207.58699999999999</v>
      </c>
      <c r="BX19" s="79">
        <v>0</v>
      </c>
      <c r="BY19" s="198">
        <v>42.018999999999998</v>
      </c>
      <c r="BZ19" s="79">
        <v>101.589</v>
      </c>
      <c r="CA19" s="81">
        <v>71479.152000000002</v>
      </c>
      <c r="CB19" s="79">
        <v>3174.453</v>
      </c>
    </row>
    <row r="20" spans="1:80" ht="11.25" customHeight="1">
      <c r="A20" s="82" t="s">
        <v>148</v>
      </c>
      <c r="B20" s="83" t="s">
        <v>180</v>
      </c>
      <c r="C20" s="83"/>
      <c r="D20" s="83"/>
      <c r="E20" s="83"/>
      <c r="F20" s="83"/>
      <c r="G20" s="84"/>
      <c r="H20" s="85" t="s">
        <v>181</v>
      </c>
      <c r="I20" s="47">
        <v>36676.777999999998</v>
      </c>
      <c r="J20" s="47">
        <v>28124.823</v>
      </c>
      <c r="K20" s="48">
        <v>0</v>
      </c>
      <c r="L20" s="48">
        <v>46.96</v>
      </c>
      <c r="M20" s="48">
        <v>19372.195</v>
      </c>
      <c r="N20" s="48">
        <v>0</v>
      </c>
      <c r="O20" s="48">
        <v>8704.84</v>
      </c>
      <c r="P20" s="48">
        <v>0</v>
      </c>
      <c r="Q20" s="48">
        <v>0.64500000000000002</v>
      </c>
      <c r="R20" s="48">
        <v>0</v>
      </c>
      <c r="S20" s="48">
        <v>0</v>
      </c>
      <c r="T20" s="48">
        <v>0.183</v>
      </c>
      <c r="U20" s="47">
        <v>727.822</v>
      </c>
      <c r="V20" s="48">
        <v>0</v>
      </c>
      <c r="W20" s="48">
        <v>414.37900000000002</v>
      </c>
      <c r="X20" s="48">
        <v>272.94299999999998</v>
      </c>
      <c r="Y20" s="48">
        <v>40.500999999999998</v>
      </c>
      <c r="Z20" s="47">
        <v>0</v>
      </c>
      <c r="AA20" s="48">
        <v>0</v>
      </c>
      <c r="AB20" s="48">
        <v>0</v>
      </c>
      <c r="AC20" s="47">
        <v>0</v>
      </c>
      <c r="AD20" s="47">
        <v>398.64800000000002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15.685</v>
      </c>
      <c r="AK20" s="48">
        <v>0</v>
      </c>
      <c r="AL20" s="48">
        <v>0.26</v>
      </c>
      <c r="AM20" s="48">
        <v>0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  <c r="AS20" s="48">
        <v>51.762999999999998</v>
      </c>
      <c r="AT20" s="48">
        <v>330.93900000000002</v>
      </c>
      <c r="AU20" s="48">
        <v>0</v>
      </c>
      <c r="AV20" s="48">
        <v>0</v>
      </c>
      <c r="AW20" s="48">
        <v>0</v>
      </c>
      <c r="AX20" s="48">
        <v>0</v>
      </c>
      <c r="AY20" s="48">
        <v>0</v>
      </c>
      <c r="AZ20" s="48">
        <v>0</v>
      </c>
      <c r="BA20" s="47">
        <v>3134.8150000000001</v>
      </c>
      <c r="BB20" s="47">
        <v>3909.261</v>
      </c>
      <c r="BC20" s="48">
        <v>182.14400000000001</v>
      </c>
      <c r="BD20" s="48">
        <v>0</v>
      </c>
      <c r="BE20" s="48">
        <v>1358.56</v>
      </c>
      <c r="BF20" s="48">
        <v>168.35</v>
      </c>
      <c r="BG20" s="48">
        <v>0</v>
      </c>
      <c r="BH20" s="48">
        <v>0</v>
      </c>
      <c r="BI20" s="48">
        <v>1883.279</v>
      </c>
      <c r="BJ20" s="48">
        <v>0</v>
      </c>
      <c r="BK20" s="48">
        <v>230.45599999999999</v>
      </c>
      <c r="BL20" s="48">
        <v>85.412000000000006</v>
      </c>
      <c r="BM20" s="48">
        <v>0</v>
      </c>
      <c r="BN20" s="48">
        <v>0</v>
      </c>
      <c r="BO20" s="48">
        <v>0</v>
      </c>
      <c r="BP20" s="48">
        <v>0</v>
      </c>
      <c r="BQ20" s="48">
        <v>0</v>
      </c>
      <c r="BR20" s="48">
        <v>0</v>
      </c>
      <c r="BS20" s="48">
        <v>0.95099999999999996</v>
      </c>
      <c r="BT20" s="48">
        <v>0.108</v>
      </c>
      <c r="BU20" s="47">
        <v>237.80099999999999</v>
      </c>
      <c r="BV20" s="48">
        <v>30.213999999999999</v>
      </c>
      <c r="BW20" s="48">
        <v>207.58699999999999</v>
      </c>
      <c r="BX20" s="47">
        <v>0</v>
      </c>
      <c r="BY20" s="195">
        <v>42.018999999999998</v>
      </c>
      <c r="BZ20" s="47">
        <v>101.589</v>
      </c>
      <c r="CA20" s="49">
        <v>32745.712</v>
      </c>
      <c r="CB20" s="47">
        <v>2208.5920000000001</v>
      </c>
    </row>
    <row r="21" spans="1:80" ht="11.25" customHeight="1">
      <c r="A21" s="95"/>
      <c r="B21" s="59" t="s">
        <v>148</v>
      </c>
      <c r="C21" s="60" t="s">
        <v>182</v>
      </c>
      <c r="D21" s="60"/>
      <c r="E21" s="60"/>
      <c r="F21" s="60"/>
      <c r="G21" s="61"/>
      <c r="H21" s="62" t="s">
        <v>183</v>
      </c>
      <c r="I21" s="47">
        <v>2668.98</v>
      </c>
      <c r="J21" s="47">
        <v>776.32</v>
      </c>
      <c r="K21" s="63">
        <v>0</v>
      </c>
      <c r="L21" s="63">
        <v>0</v>
      </c>
      <c r="M21" s="63">
        <v>288.91000000000003</v>
      </c>
      <c r="N21" s="63">
        <v>0</v>
      </c>
      <c r="O21" s="63">
        <v>487.41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47">
        <v>0</v>
      </c>
      <c r="V21" s="63">
        <v>0</v>
      </c>
      <c r="W21" s="63">
        <v>0</v>
      </c>
      <c r="X21" s="63">
        <v>0</v>
      </c>
      <c r="Y21" s="63">
        <v>0</v>
      </c>
      <c r="Z21" s="47">
        <v>0</v>
      </c>
      <c r="AA21" s="63">
        <v>0</v>
      </c>
      <c r="AB21" s="63">
        <v>0</v>
      </c>
      <c r="AC21" s="64">
        <v>0</v>
      </c>
      <c r="AD21" s="47">
        <v>10.625</v>
      </c>
      <c r="AE21" s="63">
        <v>0</v>
      </c>
      <c r="AF21" s="63">
        <v>0</v>
      </c>
      <c r="AG21" s="63" t="s">
        <v>151</v>
      </c>
      <c r="AH21" s="63" t="s">
        <v>151</v>
      </c>
      <c r="AI21" s="63" t="s">
        <v>151</v>
      </c>
      <c r="AJ21" s="63">
        <v>0</v>
      </c>
      <c r="AK21" s="63">
        <v>0</v>
      </c>
      <c r="AL21" s="63">
        <v>0</v>
      </c>
      <c r="AM21" s="63">
        <v>0</v>
      </c>
      <c r="AN21" s="63">
        <v>0</v>
      </c>
      <c r="AO21" s="63">
        <v>0</v>
      </c>
      <c r="AP21" s="63">
        <v>0</v>
      </c>
      <c r="AQ21" s="63">
        <v>0</v>
      </c>
      <c r="AR21" s="63">
        <v>0</v>
      </c>
      <c r="AS21" s="63">
        <v>10.625</v>
      </c>
      <c r="AT21" s="63">
        <v>0</v>
      </c>
      <c r="AU21" s="63">
        <v>0</v>
      </c>
      <c r="AV21" s="63">
        <v>0</v>
      </c>
      <c r="AW21" s="63">
        <v>0</v>
      </c>
      <c r="AX21" s="63">
        <v>0</v>
      </c>
      <c r="AY21" s="63">
        <v>0</v>
      </c>
      <c r="AZ21" s="63">
        <v>0</v>
      </c>
      <c r="BA21" s="64">
        <v>0</v>
      </c>
      <c r="BB21" s="47">
        <v>1882.0350000000001</v>
      </c>
      <c r="BC21" s="63">
        <v>181.90700000000001</v>
      </c>
      <c r="BD21" s="63">
        <v>0</v>
      </c>
      <c r="BE21" s="63">
        <v>1358.56</v>
      </c>
      <c r="BF21" s="63">
        <v>0</v>
      </c>
      <c r="BG21" s="63">
        <v>0</v>
      </c>
      <c r="BH21" s="63">
        <v>0</v>
      </c>
      <c r="BI21" s="63">
        <v>341.56900000000002</v>
      </c>
      <c r="BJ21" s="63" t="s">
        <v>151</v>
      </c>
      <c r="BK21" s="63">
        <v>0</v>
      </c>
      <c r="BL21" s="63">
        <v>0</v>
      </c>
      <c r="BM21" s="63">
        <v>0</v>
      </c>
      <c r="BN21" s="63">
        <v>0</v>
      </c>
      <c r="BO21" s="63">
        <v>0</v>
      </c>
      <c r="BP21" s="63">
        <v>0</v>
      </c>
      <c r="BQ21" s="63">
        <v>0</v>
      </c>
      <c r="BR21" s="63">
        <v>0</v>
      </c>
      <c r="BS21" s="63">
        <v>0</v>
      </c>
      <c r="BT21" s="48" t="s">
        <v>151</v>
      </c>
      <c r="BU21" s="47">
        <v>0</v>
      </c>
      <c r="BV21" s="63">
        <v>0</v>
      </c>
      <c r="BW21" s="63">
        <v>0</v>
      </c>
      <c r="BX21" s="64">
        <v>0</v>
      </c>
      <c r="BY21" s="196">
        <v>0</v>
      </c>
      <c r="BZ21" s="64" t="s">
        <v>151</v>
      </c>
      <c r="CA21" s="65">
        <v>786.94500000000005</v>
      </c>
      <c r="CB21" s="64">
        <v>341.56900000000002</v>
      </c>
    </row>
    <row r="22" spans="1:80" ht="11.25" customHeight="1">
      <c r="A22" s="95"/>
      <c r="B22" s="59" t="s">
        <v>148</v>
      </c>
      <c r="C22" s="60" t="s">
        <v>184</v>
      </c>
      <c r="D22" s="60"/>
      <c r="E22" s="60"/>
      <c r="F22" s="60"/>
      <c r="G22" s="61"/>
      <c r="H22" s="62" t="s">
        <v>185</v>
      </c>
      <c r="I22" s="47">
        <v>27895.782999999999</v>
      </c>
      <c r="J22" s="47">
        <v>24386.946</v>
      </c>
      <c r="K22" s="63">
        <v>0</v>
      </c>
      <c r="L22" s="63">
        <v>0</v>
      </c>
      <c r="M22" s="63">
        <v>16175.378000000001</v>
      </c>
      <c r="N22" s="63">
        <v>0</v>
      </c>
      <c r="O22" s="63">
        <v>8211.5679999999993</v>
      </c>
      <c r="P22" s="63">
        <v>0</v>
      </c>
      <c r="Q22" s="63">
        <v>0</v>
      </c>
      <c r="R22" s="63">
        <v>0</v>
      </c>
      <c r="S22" s="63">
        <v>0</v>
      </c>
      <c r="T22" s="63">
        <v>0</v>
      </c>
      <c r="U22" s="47">
        <v>491.92399999999998</v>
      </c>
      <c r="V22" s="63">
        <v>0</v>
      </c>
      <c r="W22" s="63">
        <v>187.23</v>
      </c>
      <c r="X22" s="63">
        <v>271.57499999999999</v>
      </c>
      <c r="Y22" s="63">
        <v>33.119</v>
      </c>
      <c r="Z22" s="47">
        <v>0</v>
      </c>
      <c r="AA22" s="63">
        <v>0</v>
      </c>
      <c r="AB22" s="63">
        <v>0</v>
      </c>
      <c r="AC22" s="64">
        <v>0</v>
      </c>
      <c r="AD22" s="47">
        <v>106.21299999999999</v>
      </c>
      <c r="AE22" s="63">
        <v>0</v>
      </c>
      <c r="AF22" s="63">
        <v>0</v>
      </c>
      <c r="AG22" s="63" t="s">
        <v>151</v>
      </c>
      <c r="AH22" s="63" t="s">
        <v>151</v>
      </c>
      <c r="AI22" s="63" t="s">
        <v>151</v>
      </c>
      <c r="AJ22" s="63">
        <v>0</v>
      </c>
      <c r="AK22" s="63">
        <v>0</v>
      </c>
      <c r="AL22" s="63">
        <v>0</v>
      </c>
      <c r="AM22" s="63">
        <v>0</v>
      </c>
      <c r="AN22" s="63">
        <v>0</v>
      </c>
      <c r="AO22" s="63">
        <v>0</v>
      </c>
      <c r="AP22" s="63">
        <v>0</v>
      </c>
      <c r="AQ22" s="63">
        <v>0</v>
      </c>
      <c r="AR22" s="63">
        <v>0</v>
      </c>
      <c r="AS22" s="63">
        <v>24.780999999999999</v>
      </c>
      <c r="AT22" s="63">
        <v>81.430999999999997</v>
      </c>
      <c r="AU22" s="63">
        <v>0</v>
      </c>
      <c r="AV22" s="63">
        <v>0</v>
      </c>
      <c r="AW22" s="63">
        <v>0</v>
      </c>
      <c r="AX22" s="63">
        <v>0</v>
      </c>
      <c r="AY22" s="63">
        <v>0</v>
      </c>
      <c r="AZ22" s="63">
        <v>0</v>
      </c>
      <c r="BA22" s="64">
        <v>1613.625</v>
      </c>
      <c r="BB22" s="47">
        <v>1256.9780000000001</v>
      </c>
      <c r="BC22" s="63" t="s">
        <v>151</v>
      </c>
      <c r="BD22" s="63" t="s">
        <v>151</v>
      </c>
      <c r="BE22" s="63" t="s">
        <v>151</v>
      </c>
      <c r="BF22" s="63" t="s">
        <v>151</v>
      </c>
      <c r="BG22" s="63">
        <v>0</v>
      </c>
      <c r="BH22" s="63">
        <v>0</v>
      </c>
      <c r="BI22" s="63">
        <v>1091.8679999999999</v>
      </c>
      <c r="BJ22" s="63" t="s">
        <v>151</v>
      </c>
      <c r="BK22" s="63">
        <v>146.15700000000001</v>
      </c>
      <c r="BL22" s="63">
        <v>18.954000000000001</v>
      </c>
      <c r="BM22" s="63">
        <v>0</v>
      </c>
      <c r="BN22" s="63">
        <v>0</v>
      </c>
      <c r="BO22" s="63">
        <v>0</v>
      </c>
      <c r="BP22" s="63">
        <v>0</v>
      </c>
      <c r="BQ22" s="63">
        <v>0</v>
      </c>
      <c r="BR22" s="63">
        <v>0</v>
      </c>
      <c r="BS22" s="63">
        <v>0</v>
      </c>
      <c r="BT22" s="48" t="s">
        <v>151</v>
      </c>
      <c r="BU22" s="47">
        <v>40.097000000000001</v>
      </c>
      <c r="BV22" s="63">
        <v>6.9450000000000003</v>
      </c>
      <c r="BW22" s="63">
        <v>33.152000000000001</v>
      </c>
      <c r="BX22" s="64">
        <v>0</v>
      </c>
      <c r="BY22" s="196">
        <v>0</v>
      </c>
      <c r="BZ22" s="64" t="s">
        <v>151</v>
      </c>
      <c r="CA22" s="65">
        <v>26638.805</v>
      </c>
      <c r="CB22" s="64">
        <v>1256.9780000000001</v>
      </c>
    </row>
    <row r="23" spans="1:80" ht="11.25" customHeight="1">
      <c r="A23" s="95"/>
      <c r="B23" s="59" t="s">
        <v>148</v>
      </c>
      <c r="C23" s="60" t="s">
        <v>186</v>
      </c>
      <c r="D23" s="60"/>
      <c r="E23" s="60"/>
      <c r="F23" s="60"/>
      <c r="G23" s="61"/>
      <c r="H23" s="62" t="s">
        <v>187</v>
      </c>
      <c r="I23" s="47">
        <v>2551.547</v>
      </c>
      <c r="J23" s="47">
        <v>2212.518</v>
      </c>
      <c r="K23" s="63">
        <v>0</v>
      </c>
      <c r="L23" s="63">
        <v>0.121</v>
      </c>
      <c r="M23" s="63">
        <v>2207.4769999999999</v>
      </c>
      <c r="N23" s="63">
        <v>0</v>
      </c>
      <c r="O23" s="63">
        <v>4.117</v>
      </c>
      <c r="P23" s="63">
        <v>0</v>
      </c>
      <c r="Q23" s="63">
        <v>0.621</v>
      </c>
      <c r="R23" s="63">
        <v>0</v>
      </c>
      <c r="S23" s="63">
        <v>0</v>
      </c>
      <c r="T23" s="63">
        <v>0.183</v>
      </c>
      <c r="U23" s="47">
        <v>10.965</v>
      </c>
      <c r="V23" s="63">
        <v>0</v>
      </c>
      <c r="W23" s="63">
        <v>9.5969999999999995</v>
      </c>
      <c r="X23" s="63">
        <v>1.3680000000000001</v>
      </c>
      <c r="Y23" s="63">
        <v>0</v>
      </c>
      <c r="Z23" s="47">
        <v>0</v>
      </c>
      <c r="AA23" s="63">
        <v>0</v>
      </c>
      <c r="AB23" s="63">
        <v>0</v>
      </c>
      <c r="AC23" s="64">
        <v>0</v>
      </c>
      <c r="AD23" s="47">
        <v>19.463999999999999</v>
      </c>
      <c r="AE23" s="63">
        <v>0</v>
      </c>
      <c r="AF23" s="63">
        <v>0</v>
      </c>
      <c r="AG23" s="63" t="s">
        <v>151</v>
      </c>
      <c r="AH23" s="63" t="s">
        <v>151</v>
      </c>
      <c r="AI23" s="63" t="s">
        <v>151</v>
      </c>
      <c r="AJ23" s="63">
        <v>0</v>
      </c>
      <c r="AK23" s="63">
        <v>0</v>
      </c>
      <c r="AL23" s="63">
        <v>0.107</v>
      </c>
      <c r="AM23" s="63">
        <v>0</v>
      </c>
      <c r="AN23" s="63">
        <v>0</v>
      </c>
      <c r="AO23" s="63">
        <v>0</v>
      </c>
      <c r="AP23" s="63">
        <v>0</v>
      </c>
      <c r="AQ23" s="63">
        <v>0</v>
      </c>
      <c r="AR23" s="63">
        <v>0</v>
      </c>
      <c r="AS23" s="63">
        <v>14.816000000000001</v>
      </c>
      <c r="AT23" s="63">
        <v>4.5410000000000004</v>
      </c>
      <c r="AU23" s="63">
        <v>0</v>
      </c>
      <c r="AV23" s="63">
        <v>0</v>
      </c>
      <c r="AW23" s="63">
        <v>0</v>
      </c>
      <c r="AX23" s="63">
        <v>0</v>
      </c>
      <c r="AY23" s="63">
        <v>0</v>
      </c>
      <c r="AZ23" s="63">
        <v>0</v>
      </c>
      <c r="BA23" s="64">
        <v>195.67099999999999</v>
      </c>
      <c r="BB23" s="47">
        <v>112.548</v>
      </c>
      <c r="BC23" s="63" t="s">
        <v>151</v>
      </c>
      <c r="BD23" s="63" t="s">
        <v>151</v>
      </c>
      <c r="BE23" s="63" t="s">
        <v>151</v>
      </c>
      <c r="BF23" s="63" t="s">
        <v>151</v>
      </c>
      <c r="BG23" s="63">
        <v>0</v>
      </c>
      <c r="BH23" s="63">
        <v>0</v>
      </c>
      <c r="BI23" s="63">
        <v>112.273</v>
      </c>
      <c r="BJ23" s="63" t="s">
        <v>151</v>
      </c>
      <c r="BK23" s="63">
        <v>0.27500000000000002</v>
      </c>
      <c r="BL23" s="63">
        <v>0</v>
      </c>
      <c r="BM23" s="63">
        <v>0</v>
      </c>
      <c r="BN23" s="63">
        <v>0</v>
      </c>
      <c r="BO23" s="63">
        <v>0</v>
      </c>
      <c r="BP23" s="63">
        <v>0</v>
      </c>
      <c r="BQ23" s="63">
        <v>0</v>
      </c>
      <c r="BR23" s="63">
        <v>0</v>
      </c>
      <c r="BS23" s="63">
        <v>0</v>
      </c>
      <c r="BT23" s="63">
        <v>0</v>
      </c>
      <c r="BU23" s="47">
        <v>0.38</v>
      </c>
      <c r="BV23" s="63">
        <v>0.38</v>
      </c>
      <c r="BW23" s="63">
        <v>0</v>
      </c>
      <c r="BX23" s="64">
        <v>0</v>
      </c>
      <c r="BY23" s="196">
        <v>0</v>
      </c>
      <c r="BZ23" s="64" t="s">
        <v>151</v>
      </c>
      <c r="CA23" s="65">
        <v>2438.9989999999998</v>
      </c>
      <c r="CB23" s="64">
        <v>112.548</v>
      </c>
    </row>
    <row r="24" spans="1:80" ht="11.25" customHeight="1">
      <c r="A24" s="95"/>
      <c r="B24" s="59" t="s">
        <v>148</v>
      </c>
      <c r="C24" s="60" t="s">
        <v>188</v>
      </c>
      <c r="D24" s="60"/>
      <c r="E24" s="60"/>
      <c r="F24" s="60"/>
      <c r="G24" s="61"/>
      <c r="H24" s="62" t="s">
        <v>189</v>
      </c>
      <c r="I24" s="47">
        <v>168.58799999999999</v>
      </c>
      <c r="J24" s="47">
        <v>0</v>
      </c>
      <c r="K24" s="63">
        <v>0</v>
      </c>
      <c r="L24" s="63">
        <v>0</v>
      </c>
      <c r="M24" s="63">
        <v>0</v>
      </c>
      <c r="N24" s="63">
        <v>0</v>
      </c>
      <c r="O24" s="63">
        <v>0</v>
      </c>
      <c r="P24" s="63">
        <v>0</v>
      </c>
      <c r="Q24" s="63">
        <v>0</v>
      </c>
      <c r="R24" s="63">
        <v>0</v>
      </c>
      <c r="S24" s="63">
        <v>0</v>
      </c>
      <c r="T24" s="63">
        <v>0</v>
      </c>
      <c r="U24" s="47">
        <v>0</v>
      </c>
      <c r="V24" s="63">
        <v>0</v>
      </c>
      <c r="W24" s="63">
        <v>0</v>
      </c>
      <c r="X24" s="63">
        <v>0</v>
      </c>
      <c r="Y24" s="63">
        <v>0</v>
      </c>
      <c r="Z24" s="47">
        <v>0</v>
      </c>
      <c r="AA24" s="63">
        <v>0</v>
      </c>
      <c r="AB24" s="63">
        <v>0</v>
      </c>
      <c r="AC24" s="64">
        <v>0</v>
      </c>
      <c r="AD24" s="47">
        <v>0</v>
      </c>
      <c r="AE24" s="63">
        <v>0</v>
      </c>
      <c r="AF24" s="63">
        <v>0</v>
      </c>
      <c r="AG24" s="63" t="s">
        <v>151</v>
      </c>
      <c r="AH24" s="63" t="s">
        <v>151</v>
      </c>
      <c r="AI24" s="63" t="s">
        <v>151</v>
      </c>
      <c r="AJ24" s="63">
        <v>0</v>
      </c>
      <c r="AK24" s="63">
        <v>0</v>
      </c>
      <c r="AL24" s="63">
        <v>0</v>
      </c>
      <c r="AM24" s="63">
        <v>0</v>
      </c>
      <c r="AN24" s="63">
        <v>0</v>
      </c>
      <c r="AO24" s="63">
        <v>0</v>
      </c>
      <c r="AP24" s="63">
        <v>0</v>
      </c>
      <c r="AQ24" s="63">
        <v>0</v>
      </c>
      <c r="AR24" s="63">
        <v>0</v>
      </c>
      <c r="AS24" s="63">
        <v>0</v>
      </c>
      <c r="AT24" s="63">
        <v>0</v>
      </c>
      <c r="AU24" s="63">
        <v>0</v>
      </c>
      <c r="AV24" s="63">
        <v>0</v>
      </c>
      <c r="AW24" s="63">
        <v>0</v>
      </c>
      <c r="AX24" s="63">
        <v>0</v>
      </c>
      <c r="AY24" s="63">
        <v>0</v>
      </c>
      <c r="AZ24" s="63">
        <v>0</v>
      </c>
      <c r="BA24" s="64">
        <v>0</v>
      </c>
      <c r="BB24" s="47">
        <v>168.58799999999999</v>
      </c>
      <c r="BC24" s="63">
        <v>0.23699999999999999</v>
      </c>
      <c r="BD24" s="63">
        <v>0</v>
      </c>
      <c r="BE24" s="63">
        <v>0</v>
      </c>
      <c r="BF24" s="63">
        <v>168.35</v>
      </c>
      <c r="BG24" s="63">
        <v>0</v>
      </c>
      <c r="BH24" s="63">
        <v>0</v>
      </c>
      <c r="BI24" s="63">
        <v>0</v>
      </c>
      <c r="BJ24" s="63" t="s">
        <v>151</v>
      </c>
      <c r="BK24" s="63">
        <v>0</v>
      </c>
      <c r="BL24" s="63">
        <v>0</v>
      </c>
      <c r="BM24" s="63">
        <v>0</v>
      </c>
      <c r="BN24" s="63">
        <v>0</v>
      </c>
      <c r="BO24" s="63">
        <v>0</v>
      </c>
      <c r="BP24" s="63">
        <v>0</v>
      </c>
      <c r="BQ24" s="63">
        <v>0</v>
      </c>
      <c r="BR24" s="63">
        <v>0</v>
      </c>
      <c r="BS24" s="63">
        <v>0</v>
      </c>
      <c r="BT24" s="48" t="s">
        <v>151</v>
      </c>
      <c r="BU24" s="47">
        <v>0</v>
      </c>
      <c r="BV24" s="63">
        <v>0</v>
      </c>
      <c r="BW24" s="63">
        <v>0</v>
      </c>
      <c r="BX24" s="64">
        <v>0</v>
      </c>
      <c r="BY24" s="196">
        <v>0</v>
      </c>
      <c r="BZ24" s="64" t="s">
        <v>151</v>
      </c>
      <c r="CA24" s="65">
        <v>0</v>
      </c>
      <c r="CB24" s="64">
        <v>0</v>
      </c>
    </row>
    <row r="25" spans="1:80" ht="11.25" customHeight="1">
      <c r="A25" s="95"/>
      <c r="B25" s="59" t="s">
        <v>148</v>
      </c>
      <c r="C25" s="60" t="s">
        <v>190</v>
      </c>
      <c r="D25" s="60"/>
      <c r="E25" s="60"/>
      <c r="F25" s="60"/>
      <c r="G25" s="61"/>
      <c r="H25" s="62" t="s">
        <v>191</v>
      </c>
      <c r="I25" s="47">
        <v>3118.0419999999999</v>
      </c>
      <c r="J25" s="47">
        <v>634.03499999999997</v>
      </c>
      <c r="K25" s="63">
        <v>0</v>
      </c>
      <c r="L25" s="63">
        <v>12.058999999999999</v>
      </c>
      <c r="M25" s="63">
        <v>621.97500000000002</v>
      </c>
      <c r="N25" s="63">
        <v>0</v>
      </c>
      <c r="O25" s="63">
        <v>0</v>
      </c>
      <c r="P25" s="63">
        <v>0</v>
      </c>
      <c r="Q25" s="63">
        <v>0</v>
      </c>
      <c r="R25" s="63">
        <v>0</v>
      </c>
      <c r="S25" s="63">
        <v>0</v>
      </c>
      <c r="T25" s="63">
        <v>0</v>
      </c>
      <c r="U25" s="47">
        <v>222.411</v>
      </c>
      <c r="V25" s="63">
        <v>0</v>
      </c>
      <c r="W25" s="63">
        <v>215.03</v>
      </c>
      <c r="X25" s="63">
        <v>0</v>
      </c>
      <c r="Y25" s="63">
        <v>7.3810000000000002</v>
      </c>
      <c r="Z25" s="47">
        <v>0</v>
      </c>
      <c r="AA25" s="63">
        <v>0</v>
      </c>
      <c r="AB25" s="63">
        <v>0</v>
      </c>
      <c r="AC25" s="64">
        <v>0</v>
      </c>
      <c r="AD25" s="47">
        <v>261.52600000000001</v>
      </c>
      <c r="AE25" s="63">
        <v>0</v>
      </c>
      <c r="AF25" s="63">
        <v>0</v>
      </c>
      <c r="AG25" s="63" t="s">
        <v>151</v>
      </c>
      <c r="AH25" s="63" t="s">
        <v>151</v>
      </c>
      <c r="AI25" s="63" t="s">
        <v>151</v>
      </c>
      <c r="AJ25" s="63">
        <v>15.685</v>
      </c>
      <c r="AK25" s="63">
        <v>0</v>
      </c>
      <c r="AL25" s="63">
        <v>0.105</v>
      </c>
      <c r="AM25" s="63">
        <v>0</v>
      </c>
      <c r="AN25" s="63">
        <v>0</v>
      </c>
      <c r="AO25" s="63">
        <v>0</v>
      </c>
      <c r="AP25" s="63">
        <v>0</v>
      </c>
      <c r="AQ25" s="63">
        <v>0</v>
      </c>
      <c r="AR25" s="63">
        <v>0</v>
      </c>
      <c r="AS25" s="63">
        <v>1.1379999999999999</v>
      </c>
      <c r="AT25" s="63">
        <v>244.59800000000001</v>
      </c>
      <c r="AU25" s="63">
        <v>0</v>
      </c>
      <c r="AV25" s="63">
        <v>0</v>
      </c>
      <c r="AW25" s="63">
        <v>0</v>
      </c>
      <c r="AX25" s="63">
        <v>0</v>
      </c>
      <c r="AY25" s="63">
        <v>0</v>
      </c>
      <c r="AZ25" s="63">
        <v>0</v>
      </c>
      <c r="BA25" s="64">
        <v>1304.4770000000001</v>
      </c>
      <c r="BB25" s="47">
        <v>478.76499999999999</v>
      </c>
      <c r="BC25" s="63" t="s">
        <v>151</v>
      </c>
      <c r="BD25" s="63" t="s">
        <v>151</v>
      </c>
      <c r="BE25" s="63" t="s">
        <v>151</v>
      </c>
      <c r="BF25" s="63" t="s">
        <v>151</v>
      </c>
      <c r="BG25" s="63">
        <v>0</v>
      </c>
      <c r="BH25" s="63">
        <v>0</v>
      </c>
      <c r="BI25" s="63">
        <v>328.43299999999999</v>
      </c>
      <c r="BJ25" s="63" t="s">
        <v>151</v>
      </c>
      <c r="BK25" s="63">
        <v>83.07</v>
      </c>
      <c r="BL25" s="63">
        <v>66.459000000000003</v>
      </c>
      <c r="BM25" s="63">
        <v>0</v>
      </c>
      <c r="BN25" s="63">
        <v>0</v>
      </c>
      <c r="BO25" s="63">
        <v>0</v>
      </c>
      <c r="BP25" s="63">
        <v>0</v>
      </c>
      <c r="BQ25" s="63">
        <v>0</v>
      </c>
      <c r="BR25" s="63">
        <v>0</v>
      </c>
      <c r="BS25" s="63">
        <v>0.80200000000000005</v>
      </c>
      <c r="BT25" s="48" t="s">
        <v>151</v>
      </c>
      <c r="BU25" s="47">
        <v>190.23099999999999</v>
      </c>
      <c r="BV25" s="63">
        <v>18.114000000000001</v>
      </c>
      <c r="BW25" s="63">
        <v>172.11600000000001</v>
      </c>
      <c r="BX25" s="64">
        <v>0</v>
      </c>
      <c r="BY25" s="196">
        <v>26.597000000000001</v>
      </c>
      <c r="BZ25" s="64" t="s">
        <v>151</v>
      </c>
      <c r="CA25" s="65">
        <v>2637.299</v>
      </c>
      <c r="CB25" s="64">
        <v>480.74200000000002</v>
      </c>
    </row>
    <row r="26" spans="1:80" ht="11.25" customHeight="1">
      <c r="A26" s="95"/>
      <c r="B26" s="59" t="s">
        <v>148</v>
      </c>
      <c r="C26" s="60" t="s">
        <v>192</v>
      </c>
      <c r="D26" s="60"/>
      <c r="E26" s="60"/>
      <c r="F26" s="60"/>
      <c r="G26" s="61"/>
      <c r="H26" s="62" t="s">
        <v>193</v>
      </c>
      <c r="I26" s="47">
        <v>156.827</v>
      </c>
      <c r="J26" s="47">
        <v>115.004</v>
      </c>
      <c r="K26" s="63">
        <v>0</v>
      </c>
      <c r="L26" s="63">
        <v>34.78</v>
      </c>
      <c r="M26" s="63">
        <v>78.454999999999998</v>
      </c>
      <c r="N26" s="63">
        <v>0</v>
      </c>
      <c r="O26" s="63">
        <v>1.744</v>
      </c>
      <c r="P26" s="63">
        <v>0</v>
      </c>
      <c r="Q26" s="63">
        <v>2.4E-2</v>
      </c>
      <c r="R26" s="63">
        <v>0</v>
      </c>
      <c r="S26" s="63">
        <v>0</v>
      </c>
      <c r="T26" s="63">
        <v>0</v>
      </c>
      <c r="U26" s="47">
        <v>2.5219999999999998</v>
      </c>
      <c r="V26" s="63">
        <v>0</v>
      </c>
      <c r="W26" s="63">
        <v>2.5219999999999998</v>
      </c>
      <c r="X26" s="63">
        <v>0</v>
      </c>
      <c r="Y26" s="63">
        <v>0</v>
      </c>
      <c r="Z26" s="47">
        <v>0</v>
      </c>
      <c r="AA26" s="63">
        <v>0</v>
      </c>
      <c r="AB26" s="63">
        <v>0</v>
      </c>
      <c r="AC26" s="64">
        <v>0</v>
      </c>
      <c r="AD26" s="47">
        <v>0.82</v>
      </c>
      <c r="AE26" s="63">
        <v>0</v>
      </c>
      <c r="AF26" s="63">
        <v>0</v>
      </c>
      <c r="AG26" s="63" t="s">
        <v>151</v>
      </c>
      <c r="AH26" s="63" t="s">
        <v>151</v>
      </c>
      <c r="AI26" s="63" t="s">
        <v>151</v>
      </c>
      <c r="AJ26" s="63">
        <v>0</v>
      </c>
      <c r="AK26" s="63">
        <v>0</v>
      </c>
      <c r="AL26" s="63">
        <v>4.8000000000000001E-2</v>
      </c>
      <c r="AM26" s="63">
        <v>0</v>
      </c>
      <c r="AN26" s="63">
        <v>0</v>
      </c>
      <c r="AO26" s="63">
        <v>0</v>
      </c>
      <c r="AP26" s="63">
        <v>0</v>
      </c>
      <c r="AQ26" s="63">
        <v>0</v>
      </c>
      <c r="AR26" s="63">
        <v>0</v>
      </c>
      <c r="AS26" s="63">
        <v>0.40300000000000002</v>
      </c>
      <c r="AT26" s="63">
        <v>0.36899999999999999</v>
      </c>
      <c r="AU26" s="63">
        <v>0</v>
      </c>
      <c r="AV26" s="63">
        <v>0</v>
      </c>
      <c r="AW26" s="63">
        <v>0</v>
      </c>
      <c r="AX26" s="63">
        <v>0</v>
      </c>
      <c r="AY26" s="63">
        <v>0</v>
      </c>
      <c r="AZ26" s="63">
        <v>0</v>
      </c>
      <c r="BA26" s="64">
        <v>21.042000000000002</v>
      </c>
      <c r="BB26" s="47">
        <v>10.346</v>
      </c>
      <c r="BC26" s="63" t="s">
        <v>151</v>
      </c>
      <c r="BD26" s="63" t="s">
        <v>151</v>
      </c>
      <c r="BE26" s="63" t="s">
        <v>151</v>
      </c>
      <c r="BF26" s="63" t="s">
        <v>151</v>
      </c>
      <c r="BG26" s="63">
        <v>0</v>
      </c>
      <c r="BH26" s="63">
        <v>0</v>
      </c>
      <c r="BI26" s="63">
        <v>9.1359999999999992</v>
      </c>
      <c r="BJ26" s="63" t="s">
        <v>151</v>
      </c>
      <c r="BK26" s="63">
        <v>0.95399999999999996</v>
      </c>
      <c r="BL26" s="63">
        <v>0</v>
      </c>
      <c r="BM26" s="63">
        <v>0</v>
      </c>
      <c r="BN26" s="63">
        <v>0</v>
      </c>
      <c r="BO26" s="63">
        <v>0</v>
      </c>
      <c r="BP26" s="63">
        <v>0</v>
      </c>
      <c r="BQ26" s="63">
        <v>0</v>
      </c>
      <c r="BR26" s="63">
        <v>0</v>
      </c>
      <c r="BS26" s="63">
        <v>0.14799999999999999</v>
      </c>
      <c r="BT26" s="63">
        <v>0.108</v>
      </c>
      <c r="BU26" s="47">
        <v>7.093</v>
      </c>
      <c r="BV26" s="63">
        <v>4.7750000000000004</v>
      </c>
      <c r="BW26" s="63">
        <v>2.3180000000000001</v>
      </c>
      <c r="BX26" s="64">
        <v>0</v>
      </c>
      <c r="BY26" s="196">
        <v>0</v>
      </c>
      <c r="BZ26" s="64" t="s">
        <v>151</v>
      </c>
      <c r="CA26" s="65">
        <v>146.48099999999999</v>
      </c>
      <c r="CB26" s="64">
        <v>10.238</v>
      </c>
    </row>
    <row r="27" spans="1:80" ht="11.25" customHeight="1">
      <c r="A27" s="95"/>
      <c r="B27" s="59" t="s">
        <v>148</v>
      </c>
      <c r="C27" s="60" t="s">
        <v>194</v>
      </c>
      <c r="D27" s="60"/>
      <c r="E27" s="60"/>
      <c r="F27" s="60"/>
      <c r="G27" s="61"/>
      <c r="H27" s="62" t="s">
        <v>195</v>
      </c>
      <c r="I27" s="47">
        <v>0.04</v>
      </c>
      <c r="J27" s="47" t="s">
        <v>151</v>
      </c>
      <c r="K27" s="63" t="s">
        <v>151</v>
      </c>
      <c r="L27" s="63" t="s">
        <v>151</v>
      </c>
      <c r="M27" s="63" t="s">
        <v>151</v>
      </c>
      <c r="N27" s="63" t="s">
        <v>151</v>
      </c>
      <c r="O27" s="63" t="s">
        <v>151</v>
      </c>
      <c r="P27" s="63" t="s">
        <v>151</v>
      </c>
      <c r="Q27" s="63" t="s">
        <v>151</v>
      </c>
      <c r="R27" s="63" t="s">
        <v>151</v>
      </c>
      <c r="S27" s="63" t="s">
        <v>151</v>
      </c>
      <c r="T27" s="63" t="s">
        <v>151</v>
      </c>
      <c r="U27" s="47" t="s">
        <v>151</v>
      </c>
      <c r="V27" s="63" t="s">
        <v>151</v>
      </c>
      <c r="W27" s="63" t="s">
        <v>151</v>
      </c>
      <c r="X27" s="63" t="s">
        <v>151</v>
      </c>
      <c r="Y27" s="63" t="s">
        <v>151</v>
      </c>
      <c r="Z27" s="47" t="s">
        <v>151</v>
      </c>
      <c r="AA27" s="63" t="s">
        <v>151</v>
      </c>
      <c r="AB27" s="63" t="s">
        <v>151</v>
      </c>
      <c r="AC27" s="64" t="s">
        <v>151</v>
      </c>
      <c r="AD27" s="47" t="s">
        <v>151</v>
      </c>
      <c r="AE27" s="63" t="s">
        <v>151</v>
      </c>
      <c r="AF27" s="63" t="s">
        <v>151</v>
      </c>
      <c r="AG27" s="63" t="s">
        <v>151</v>
      </c>
      <c r="AH27" s="63" t="s">
        <v>151</v>
      </c>
      <c r="AI27" s="63" t="s">
        <v>151</v>
      </c>
      <c r="AJ27" s="63" t="s">
        <v>151</v>
      </c>
      <c r="AK27" s="63" t="s">
        <v>151</v>
      </c>
      <c r="AL27" s="63" t="s">
        <v>151</v>
      </c>
      <c r="AM27" s="63" t="s">
        <v>151</v>
      </c>
      <c r="AN27" s="63" t="s">
        <v>151</v>
      </c>
      <c r="AO27" s="63" t="s">
        <v>151</v>
      </c>
      <c r="AP27" s="63" t="s">
        <v>151</v>
      </c>
      <c r="AQ27" s="63" t="s">
        <v>151</v>
      </c>
      <c r="AR27" s="63" t="s">
        <v>151</v>
      </c>
      <c r="AS27" s="63" t="s">
        <v>151</v>
      </c>
      <c r="AT27" s="63" t="s">
        <v>151</v>
      </c>
      <c r="AU27" s="63" t="s">
        <v>151</v>
      </c>
      <c r="AV27" s="63" t="s">
        <v>151</v>
      </c>
      <c r="AW27" s="63" t="s">
        <v>151</v>
      </c>
      <c r="AX27" s="63" t="s">
        <v>151</v>
      </c>
      <c r="AY27" s="63" t="s">
        <v>151</v>
      </c>
      <c r="AZ27" s="63" t="s">
        <v>151</v>
      </c>
      <c r="BA27" s="64" t="s">
        <v>151</v>
      </c>
      <c r="BB27" s="47" t="s">
        <v>151</v>
      </c>
      <c r="BC27" s="63" t="s">
        <v>151</v>
      </c>
      <c r="BD27" s="63" t="s">
        <v>151</v>
      </c>
      <c r="BE27" s="63" t="s">
        <v>151</v>
      </c>
      <c r="BF27" s="63" t="s">
        <v>151</v>
      </c>
      <c r="BG27" s="63" t="s">
        <v>151</v>
      </c>
      <c r="BH27" s="63" t="s">
        <v>151</v>
      </c>
      <c r="BI27" s="63" t="s">
        <v>151</v>
      </c>
      <c r="BJ27" s="63" t="s">
        <v>151</v>
      </c>
      <c r="BK27" s="63" t="s">
        <v>151</v>
      </c>
      <c r="BL27" s="63" t="s">
        <v>151</v>
      </c>
      <c r="BM27" s="63" t="s">
        <v>151</v>
      </c>
      <c r="BN27" s="63" t="s">
        <v>151</v>
      </c>
      <c r="BO27" s="63" t="s">
        <v>151</v>
      </c>
      <c r="BP27" s="63" t="s">
        <v>151</v>
      </c>
      <c r="BQ27" s="63" t="s">
        <v>151</v>
      </c>
      <c r="BR27" s="63" t="s">
        <v>151</v>
      </c>
      <c r="BS27" s="63" t="s">
        <v>151</v>
      </c>
      <c r="BT27" s="48" t="s">
        <v>151</v>
      </c>
      <c r="BU27" s="47" t="s">
        <v>151</v>
      </c>
      <c r="BV27" s="63" t="s">
        <v>151</v>
      </c>
      <c r="BW27" s="63" t="s">
        <v>151</v>
      </c>
      <c r="BX27" s="64" t="s">
        <v>151</v>
      </c>
      <c r="BY27" s="196" t="s">
        <v>151</v>
      </c>
      <c r="BZ27" s="64">
        <v>0.04</v>
      </c>
      <c r="CA27" s="65">
        <v>3.3000000000000002E-2</v>
      </c>
      <c r="CB27" s="64">
        <v>2E-3</v>
      </c>
    </row>
    <row r="28" spans="1:80" ht="11.25" customHeight="1">
      <c r="A28" s="95"/>
      <c r="B28" s="59" t="s">
        <v>148</v>
      </c>
      <c r="C28" s="60" t="s">
        <v>196</v>
      </c>
      <c r="D28" s="60"/>
      <c r="E28" s="60"/>
      <c r="F28" s="60"/>
      <c r="G28" s="61"/>
      <c r="H28" s="62" t="s">
        <v>197</v>
      </c>
      <c r="I28" s="47">
        <v>0</v>
      </c>
      <c r="J28" s="47" t="s">
        <v>151</v>
      </c>
      <c r="K28" s="63" t="s">
        <v>151</v>
      </c>
      <c r="L28" s="63" t="s">
        <v>151</v>
      </c>
      <c r="M28" s="63" t="s">
        <v>151</v>
      </c>
      <c r="N28" s="63" t="s">
        <v>151</v>
      </c>
      <c r="O28" s="63" t="s">
        <v>151</v>
      </c>
      <c r="P28" s="63" t="s">
        <v>151</v>
      </c>
      <c r="Q28" s="63" t="s">
        <v>151</v>
      </c>
      <c r="R28" s="63" t="s">
        <v>151</v>
      </c>
      <c r="S28" s="63" t="s">
        <v>151</v>
      </c>
      <c r="T28" s="63" t="s">
        <v>151</v>
      </c>
      <c r="U28" s="47" t="s">
        <v>151</v>
      </c>
      <c r="V28" s="63" t="s">
        <v>151</v>
      </c>
      <c r="W28" s="63" t="s">
        <v>151</v>
      </c>
      <c r="X28" s="63" t="s">
        <v>151</v>
      </c>
      <c r="Y28" s="63" t="s">
        <v>151</v>
      </c>
      <c r="Z28" s="47" t="s">
        <v>151</v>
      </c>
      <c r="AA28" s="63" t="s">
        <v>151</v>
      </c>
      <c r="AB28" s="63" t="s">
        <v>151</v>
      </c>
      <c r="AC28" s="64" t="s">
        <v>151</v>
      </c>
      <c r="AD28" s="47" t="s">
        <v>151</v>
      </c>
      <c r="AE28" s="63" t="s">
        <v>151</v>
      </c>
      <c r="AF28" s="63" t="s">
        <v>151</v>
      </c>
      <c r="AG28" s="63" t="s">
        <v>151</v>
      </c>
      <c r="AH28" s="63" t="s">
        <v>151</v>
      </c>
      <c r="AI28" s="63" t="s">
        <v>151</v>
      </c>
      <c r="AJ28" s="63" t="s">
        <v>151</v>
      </c>
      <c r="AK28" s="63" t="s">
        <v>151</v>
      </c>
      <c r="AL28" s="63" t="s">
        <v>151</v>
      </c>
      <c r="AM28" s="63" t="s">
        <v>151</v>
      </c>
      <c r="AN28" s="63" t="s">
        <v>151</v>
      </c>
      <c r="AO28" s="63" t="s">
        <v>151</v>
      </c>
      <c r="AP28" s="63" t="s">
        <v>151</v>
      </c>
      <c r="AQ28" s="63" t="s">
        <v>151</v>
      </c>
      <c r="AR28" s="63" t="s">
        <v>151</v>
      </c>
      <c r="AS28" s="63" t="s">
        <v>151</v>
      </c>
      <c r="AT28" s="63" t="s">
        <v>151</v>
      </c>
      <c r="AU28" s="63" t="s">
        <v>151</v>
      </c>
      <c r="AV28" s="63" t="s">
        <v>151</v>
      </c>
      <c r="AW28" s="63" t="s">
        <v>151</v>
      </c>
      <c r="AX28" s="63" t="s">
        <v>151</v>
      </c>
      <c r="AY28" s="63" t="s">
        <v>151</v>
      </c>
      <c r="AZ28" s="63" t="s">
        <v>151</v>
      </c>
      <c r="BA28" s="64" t="s">
        <v>151</v>
      </c>
      <c r="BB28" s="47" t="s">
        <v>151</v>
      </c>
      <c r="BC28" s="63" t="s">
        <v>151</v>
      </c>
      <c r="BD28" s="63" t="s">
        <v>151</v>
      </c>
      <c r="BE28" s="63" t="s">
        <v>151</v>
      </c>
      <c r="BF28" s="63" t="s">
        <v>151</v>
      </c>
      <c r="BG28" s="63" t="s">
        <v>151</v>
      </c>
      <c r="BH28" s="63" t="s">
        <v>151</v>
      </c>
      <c r="BI28" s="63" t="s">
        <v>151</v>
      </c>
      <c r="BJ28" s="63" t="s">
        <v>151</v>
      </c>
      <c r="BK28" s="63" t="s">
        <v>151</v>
      </c>
      <c r="BL28" s="63" t="s">
        <v>151</v>
      </c>
      <c r="BM28" s="63" t="s">
        <v>151</v>
      </c>
      <c r="BN28" s="63" t="s">
        <v>151</v>
      </c>
      <c r="BO28" s="63" t="s">
        <v>151</v>
      </c>
      <c r="BP28" s="63" t="s">
        <v>151</v>
      </c>
      <c r="BQ28" s="63" t="s">
        <v>151</v>
      </c>
      <c r="BR28" s="63" t="s">
        <v>151</v>
      </c>
      <c r="BS28" s="63" t="s">
        <v>151</v>
      </c>
      <c r="BT28" s="48" t="s">
        <v>151</v>
      </c>
      <c r="BU28" s="47" t="s">
        <v>151</v>
      </c>
      <c r="BV28" s="63" t="s">
        <v>151</v>
      </c>
      <c r="BW28" s="63" t="s">
        <v>151</v>
      </c>
      <c r="BX28" s="64" t="s">
        <v>151</v>
      </c>
      <c r="BY28" s="196" t="s">
        <v>151</v>
      </c>
      <c r="BZ28" s="64">
        <v>0</v>
      </c>
      <c r="CA28" s="65">
        <v>0</v>
      </c>
      <c r="CB28" s="64">
        <v>0</v>
      </c>
    </row>
    <row r="29" spans="1:80" ht="11.25" customHeight="1">
      <c r="A29" s="95"/>
      <c r="B29" s="59" t="s">
        <v>148</v>
      </c>
      <c r="C29" s="60" t="s">
        <v>198</v>
      </c>
      <c r="D29" s="60"/>
      <c r="E29" s="60"/>
      <c r="F29" s="60"/>
      <c r="G29" s="61"/>
      <c r="H29" s="62" t="s">
        <v>199</v>
      </c>
      <c r="I29" s="47">
        <v>101.54900000000001</v>
      </c>
      <c r="J29" s="47" t="s">
        <v>151</v>
      </c>
      <c r="K29" s="63" t="s">
        <v>151</v>
      </c>
      <c r="L29" s="63" t="s">
        <v>151</v>
      </c>
      <c r="M29" s="63" t="s">
        <v>151</v>
      </c>
      <c r="N29" s="63" t="s">
        <v>151</v>
      </c>
      <c r="O29" s="63" t="s">
        <v>151</v>
      </c>
      <c r="P29" s="63" t="s">
        <v>151</v>
      </c>
      <c r="Q29" s="63" t="s">
        <v>151</v>
      </c>
      <c r="R29" s="63" t="s">
        <v>151</v>
      </c>
      <c r="S29" s="63" t="s">
        <v>151</v>
      </c>
      <c r="T29" s="63" t="s">
        <v>151</v>
      </c>
      <c r="U29" s="47" t="s">
        <v>151</v>
      </c>
      <c r="V29" s="63" t="s">
        <v>151</v>
      </c>
      <c r="W29" s="63" t="s">
        <v>151</v>
      </c>
      <c r="X29" s="63" t="s">
        <v>151</v>
      </c>
      <c r="Y29" s="63" t="s">
        <v>151</v>
      </c>
      <c r="Z29" s="47" t="s">
        <v>151</v>
      </c>
      <c r="AA29" s="63" t="s">
        <v>151</v>
      </c>
      <c r="AB29" s="63" t="s">
        <v>151</v>
      </c>
      <c r="AC29" s="64" t="s">
        <v>151</v>
      </c>
      <c r="AD29" s="47" t="s">
        <v>151</v>
      </c>
      <c r="AE29" s="63" t="s">
        <v>151</v>
      </c>
      <c r="AF29" s="63" t="s">
        <v>151</v>
      </c>
      <c r="AG29" s="63" t="s">
        <v>151</v>
      </c>
      <c r="AH29" s="63" t="s">
        <v>151</v>
      </c>
      <c r="AI29" s="63" t="s">
        <v>151</v>
      </c>
      <c r="AJ29" s="63" t="s">
        <v>151</v>
      </c>
      <c r="AK29" s="63" t="s">
        <v>151</v>
      </c>
      <c r="AL29" s="63" t="s">
        <v>151</v>
      </c>
      <c r="AM29" s="63" t="s">
        <v>151</v>
      </c>
      <c r="AN29" s="63" t="s">
        <v>151</v>
      </c>
      <c r="AO29" s="63" t="s">
        <v>151</v>
      </c>
      <c r="AP29" s="63" t="s">
        <v>151</v>
      </c>
      <c r="AQ29" s="63" t="s">
        <v>151</v>
      </c>
      <c r="AR29" s="63" t="s">
        <v>151</v>
      </c>
      <c r="AS29" s="63" t="s">
        <v>151</v>
      </c>
      <c r="AT29" s="63" t="s">
        <v>151</v>
      </c>
      <c r="AU29" s="63" t="s">
        <v>151</v>
      </c>
      <c r="AV29" s="63" t="s">
        <v>151</v>
      </c>
      <c r="AW29" s="63" t="s">
        <v>151</v>
      </c>
      <c r="AX29" s="63" t="s">
        <v>151</v>
      </c>
      <c r="AY29" s="63" t="s">
        <v>151</v>
      </c>
      <c r="AZ29" s="63" t="s">
        <v>151</v>
      </c>
      <c r="BA29" s="64" t="s">
        <v>151</v>
      </c>
      <c r="BB29" s="47" t="s">
        <v>151</v>
      </c>
      <c r="BC29" s="63" t="s">
        <v>151</v>
      </c>
      <c r="BD29" s="63" t="s">
        <v>151</v>
      </c>
      <c r="BE29" s="63" t="s">
        <v>151</v>
      </c>
      <c r="BF29" s="63" t="s">
        <v>151</v>
      </c>
      <c r="BG29" s="63" t="s">
        <v>151</v>
      </c>
      <c r="BH29" s="63" t="s">
        <v>151</v>
      </c>
      <c r="BI29" s="63" t="s">
        <v>151</v>
      </c>
      <c r="BJ29" s="63" t="s">
        <v>151</v>
      </c>
      <c r="BK29" s="63" t="s">
        <v>151</v>
      </c>
      <c r="BL29" s="63" t="s">
        <v>151</v>
      </c>
      <c r="BM29" s="63" t="s">
        <v>151</v>
      </c>
      <c r="BN29" s="63" t="s">
        <v>151</v>
      </c>
      <c r="BO29" s="63" t="s">
        <v>151</v>
      </c>
      <c r="BP29" s="63" t="s">
        <v>151</v>
      </c>
      <c r="BQ29" s="63" t="s">
        <v>151</v>
      </c>
      <c r="BR29" s="63" t="s">
        <v>151</v>
      </c>
      <c r="BS29" s="63" t="s">
        <v>151</v>
      </c>
      <c r="BT29" s="48" t="s">
        <v>151</v>
      </c>
      <c r="BU29" s="47" t="s">
        <v>151</v>
      </c>
      <c r="BV29" s="63" t="s">
        <v>151</v>
      </c>
      <c r="BW29" s="63" t="s">
        <v>151</v>
      </c>
      <c r="BX29" s="64" t="s">
        <v>151</v>
      </c>
      <c r="BY29" s="196" t="s">
        <v>151</v>
      </c>
      <c r="BZ29" s="64">
        <v>101.54900000000001</v>
      </c>
      <c r="CA29" s="65">
        <v>82.875</v>
      </c>
      <c r="CB29" s="64">
        <v>5.3689999999999998</v>
      </c>
    </row>
    <row r="30" spans="1:80" ht="11.25" customHeight="1">
      <c r="A30" s="95"/>
      <c r="B30" s="59" t="s">
        <v>148</v>
      </c>
      <c r="C30" s="60" t="s">
        <v>200</v>
      </c>
      <c r="D30" s="60"/>
      <c r="E30" s="60"/>
      <c r="F30" s="60"/>
      <c r="G30" s="61"/>
      <c r="H30" s="62" t="s">
        <v>201</v>
      </c>
      <c r="I30" s="47">
        <v>15.422000000000001</v>
      </c>
      <c r="J30" s="47" t="s">
        <v>151</v>
      </c>
      <c r="K30" s="63" t="s">
        <v>151</v>
      </c>
      <c r="L30" s="63" t="s">
        <v>151</v>
      </c>
      <c r="M30" s="63" t="s">
        <v>151</v>
      </c>
      <c r="N30" s="63" t="s">
        <v>151</v>
      </c>
      <c r="O30" s="63" t="s">
        <v>151</v>
      </c>
      <c r="P30" s="63" t="s">
        <v>151</v>
      </c>
      <c r="Q30" s="63" t="s">
        <v>151</v>
      </c>
      <c r="R30" s="63" t="s">
        <v>151</v>
      </c>
      <c r="S30" s="63" t="s">
        <v>151</v>
      </c>
      <c r="T30" s="63" t="s">
        <v>151</v>
      </c>
      <c r="U30" s="47" t="s">
        <v>151</v>
      </c>
      <c r="V30" s="63" t="s">
        <v>151</v>
      </c>
      <c r="W30" s="63" t="s">
        <v>151</v>
      </c>
      <c r="X30" s="63" t="s">
        <v>151</v>
      </c>
      <c r="Y30" s="63" t="s">
        <v>151</v>
      </c>
      <c r="Z30" s="47" t="s">
        <v>151</v>
      </c>
      <c r="AA30" s="63" t="s">
        <v>151</v>
      </c>
      <c r="AB30" s="63" t="s">
        <v>151</v>
      </c>
      <c r="AC30" s="64" t="s">
        <v>151</v>
      </c>
      <c r="AD30" s="47" t="s">
        <v>151</v>
      </c>
      <c r="AE30" s="63" t="s">
        <v>151</v>
      </c>
      <c r="AF30" s="63" t="s">
        <v>151</v>
      </c>
      <c r="AG30" s="63" t="s">
        <v>151</v>
      </c>
      <c r="AH30" s="63" t="s">
        <v>151</v>
      </c>
      <c r="AI30" s="63" t="s">
        <v>151</v>
      </c>
      <c r="AJ30" s="63" t="s">
        <v>151</v>
      </c>
      <c r="AK30" s="63" t="s">
        <v>151</v>
      </c>
      <c r="AL30" s="63" t="s">
        <v>151</v>
      </c>
      <c r="AM30" s="63" t="s">
        <v>151</v>
      </c>
      <c r="AN30" s="63" t="s">
        <v>151</v>
      </c>
      <c r="AO30" s="63" t="s">
        <v>151</v>
      </c>
      <c r="AP30" s="63" t="s">
        <v>151</v>
      </c>
      <c r="AQ30" s="63" t="s">
        <v>151</v>
      </c>
      <c r="AR30" s="63" t="s">
        <v>151</v>
      </c>
      <c r="AS30" s="63" t="s">
        <v>151</v>
      </c>
      <c r="AT30" s="63" t="s">
        <v>151</v>
      </c>
      <c r="AU30" s="63" t="s">
        <v>151</v>
      </c>
      <c r="AV30" s="63" t="s">
        <v>151</v>
      </c>
      <c r="AW30" s="63" t="s">
        <v>151</v>
      </c>
      <c r="AX30" s="63" t="s">
        <v>151</v>
      </c>
      <c r="AY30" s="63" t="s">
        <v>151</v>
      </c>
      <c r="AZ30" s="63" t="s">
        <v>151</v>
      </c>
      <c r="BA30" s="64" t="s">
        <v>151</v>
      </c>
      <c r="BB30" s="47" t="s">
        <v>151</v>
      </c>
      <c r="BC30" s="63" t="s">
        <v>151</v>
      </c>
      <c r="BD30" s="63" t="s">
        <v>151</v>
      </c>
      <c r="BE30" s="63" t="s">
        <v>151</v>
      </c>
      <c r="BF30" s="63" t="s">
        <v>151</v>
      </c>
      <c r="BG30" s="63" t="s">
        <v>151</v>
      </c>
      <c r="BH30" s="63" t="s">
        <v>151</v>
      </c>
      <c r="BI30" s="63" t="s">
        <v>151</v>
      </c>
      <c r="BJ30" s="63" t="s">
        <v>151</v>
      </c>
      <c r="BK30" s="63" t="s">
        <v>151</v>
      </c>
      <c r="BL30" s="63" t="s">
        <v>151</v>
      </c>
      <c r="BM30" s="63" t="s">
        <v>151</v>
      </c>
      <c r="BN30" s="63" t="s">
        <v>151</v>
      </c>
      <c r="BO30" s="63" t="s">
        <v>151</v>
      </c>
      <c r="BP30" s="63" t="s">
        <v>151</v>
      </c>
      <c r="BQ30" s="63" t="s">
        <v>151</v>
      </c>
      <c r="BR30" s="63" t="s">
        <v>151</v>
      </c>
      <c r="BS30" s="63" t="s">
        <v>151</v>
      </c>
      <c r="BT30" s="48" t="s">
        <v>151</v>
      </c>
      <c r="BU30" s="47" t="s">
        <v>151</v>
      </c>
      <c r="BV30" s="63" t="s">
        <v>151</v>
      </c>
      <c r="BW30" s="63" t="s">
        <v>151</v>
      </c>
      <c r="BX30" s="64" t="s">
        <v>151</v>
      </c>
      <c r="BY30" s="196">
        <v>15.422000000000001</v>
      </c>
      <c r="BZ30" s="64" t="s">
        <v>151</v>
      </c>
      <c r="CA30" s="65">
        <v>14.275</v>
      </c>
      <c r="CB30" s="64">
        <v>1.1459999999999999</v>
      </c>
    </row>
    <row r="31" spans="1:80" ht="11.25" customHeight="1">
      <c r="A31" s="59" t="s">
        <v>148</v>
      </c>
      <c r="B31" s="60" t="s">
        <v>202</v>
      </c>
      <c r="C31" s="60"/>
      <c r="D31" s="60"/>
      <c r="E31" s="60"/>
      <c r="F31" s="60"/>
      <c r="G31" s="61"/>
      <c r="H31" s="62" t="s">
        <v>203</v>
      </c>
      <c r="I31" s="47">
        <v>7390.549</v>
      </c>
      <c r="J31" s="47">
        <v>7390.549</v>
      </c>
      <c r="K31" s="63">
        <v>0</v>
      </c>
      <c r="L31" s="63">
        <v>7342.48</v>
      </c>
      <c r="M31" s="63">
        <v>0</v>
      </c>
      <c r="N31" s="63">
        <v>0</v>
      </c>
      <c r="O31" s="63">
        <v>0</v>
      </c>
      <c r="P31" s="63">
        <v>0</v>
      </c>
      <c r="Q31" s="63">
        <v>48.07</v>
      </c>
      <c r="R31" s="63">
        <v>0</v>
      </c>
      <c r="S31" s="63">
        <v>0</v>
      </c>
      <c r="T31" s="63">
        <v>0</v>
      </c>
      <c r="U31" s="47">
        <v>0</v>
      </c>
      <c r="V31" s="63">
        <v>0</v>
      </c>
      <c r="W31" s="63">
        <v>0</v>
      </c>
      <c r="X31" s="63">
        <v>0</v>
      </c>
      <c r="Y31" s="63">
        <v>0</v>
      </c>
      <c r="Z31" s="47">
        <v>0</v>
      </c>
      <c r="AA31" s="63">
        <v>0</v>
      </c>
      <c r="AB31" s="63">
        <v>0</v>
      </c>
      <c r="AC31" s="64">
        <v>0</v>
      </c>
      <c r="AD31" s="47">
        <v>0</v>
      </c>
      <c r="AE31" s="63">
        <v>0</v>
      </c>
      <c r="AF31" s="63">
        <v>0</v>
      </c>
      <c r="AG31" s="63" t="s">
        <v>151</v>
      </c>
      <c r="AH31" s="63" t="s">
        <v>151</v>
      </c>
      <c r="AI31" s="63" t="s">
        <v>151</v>
      </c>
      <c r="AJ31" s="63">
        <v>0</v>
      </c>
      <c r="AK31" s="63">
        <v>0</v>
      </c>
      <c r="AL31" s="63">
        <v>0</v>
      </c>
      <c r="AM31" s="63">
        <v>0</v>
      </c>
      <c r="AN31" s="63">
        <v>0</v>
      </c>
      <c r="AO31" s="63">
        <v>0</v>
      </c>
      <c r="AP31" s="63">
        <v>0</v>
      </c>
      <c r="AQ31" s="63">
        <v>0</v>
      </c>
      <c r="AR31" s="63">
        <v>0</v>
      </c>
      <c r="AS31" s="63">
        <v>0</v>
      </c>
      <c r="AT31" s="63">
        <v>0</v>
      </c>
      <c r="AU31" s="63">
        <v>0</v>
      </c>
      <c r="AV31" s="63">
        <v>0</v>
      </c>
      <c r="AW31" s="63">
        <v>0</v>
      </c>
      <c r="AX31" s="63">
        <v>0</v>
      </c>
      <c r="AY31" s="63">
        <v>0</v>
      </c>
      <c r="AZ31" s="63">
        <v>0</v>
      </c>
      <c r="BA31" s="64">
        <v>0</v>
      </c>
      <c r="BB31" s="47">
        <v>0</v>
      </c>
      <c r="BC31" s="63" t="s">
        <v>151</v>
      </c>
      <c r="BD31" s="63" t="s">
        <v>151</v>
      </c>
      <c r="BE31" s="63" t="s">
        <v>151</v>
      </c>
      <c r="BF31" s="63" t="s">
        <v>151</v>
      </c>
      <c r="BG31" s="63" t="s">
        <v>151</v>
      </c>
      <c r="BH31" s="63" t="s">
        <v>151</v>
      </c>
      <c r="BI31" s="63" t="s">
        <v>151</v>
      </c>
      <c r="BJ31" s="63" t="s">
        <v>151</v>
      </c>
      <c r="BK31" s="63" t="s">
        <v>151</v>
      </c>
      <c r="BL31" s="63" t="s">
        <v>151</v>
      </c>
      <c r="BM31" s="63" t="s">
        <v>151</v>
      </c>
      <c r="BN31" s="63">
        <v>0</v>
      </c>
      <c r="BO31" s="63" t="s">
        <v>151</v>
      </c>
      <c r="BP31" s="63">
        <v>0</v>
      </c>
      <c r="BQ31" s="63" t="s">
        <v>151</v>
      </c>
      <c r="BR31" s="63">
        <v>0</v>
      </c>
      <c r="BS31" s="63" t="s">
        <v>151</v>
      </c>
      <c r="BT31" s="48" t="s">
        <v>151</v>
      </c>
      <c r="BU31" s="47" t="s">
        <v>151</v>
      </c>
      <c r="BV31" s="63" t="s">
        <v>151</v>
      </c>
      <c r="BW31" s="63" t="s">
        <v>151</v>
      </c>
      <c r="BX31" s="64" t="s">
        <v>151</v>
      </c>
      <c r="BY31" s="196" t="s">
        <v>151</v>
      </c>
      <c r="BZ31" s="64" t="s">
        <v>151</v>
      </c>
      <c r="CA31" s="65">
        <v>7390.549</v>
      </c>
      <c r="CB31" s="64">
        <v>0</v>
      </c>
    </row>
    <row r="32" spans="1:80" ht="11.25" customHeight="1">
      <c r="A32" s="59" t="s">
        <v>148</v>
      </c>
      <c r="B32" s="60" t="s">
        <v>204</v>
      </c>
      <c r="C32" s="60"/>
      <c r="D32" s="60"/>
      <c r="E32" s="60"/>
      <c r="F32" s="60"/>
      <c r="G32" s="61"/>
      <c r="H32" s="62" t="s">
        <v>205</v>
      </c>
      <c r="I32" s="47">
        <v>1283.155</v>
      </c>
      <c r="J32" s="47">
        <v>1283.155</v>
      </c>
      <c r="K32" s="63">
        <v>0</v>
      </c>
      <c r="L32" s="63">
        <v>188.053</v>
      </c>
      <c r="M32" s="63">
        <v>0</v>
      </c>
      <c r="N32" s="63">
        <v>0</v>
      </c>
      <c r="O32" s="63">
        <v>0</v>
      </c>
      <c r="P32" s="63">
        <v>0</v>
      </c>
      <c r="Q32" s="63">
        <v>1095.1010000000001</v>
      </c>
      <c r="R32" s="63">
        <v>0</v>
      </c>
      <c r="S32" s="63">
        <v>0</v>
      </c>
      <c r="T32" s="63">
        <v>0</v>
      </c>
      <c r="U32" s="47">
        <v>0</v>
      </c>
      <c r="V32" s="63">
        <v>0</v>
      </c>
      <c r="W32" s="63">
        <v>0</v>
      </c>
      <c r="X32" s="63">
        <v>0</v>
      </c>
      <c r="Y32" s="63">
        <v>0</v>
      </c>
      <c r="Z32" s="47">
        <v>0</v>
      </c>
      <c r="AA32" s="63">
        <v>0</v>
      </c>
      <c r="AB32" s="63">
        <v>0</v>
      </c>
      <c r="AC32" s="64">
        <v>0</v>
      </c>
      <c r="AD32" s="47">
        <v>0</v>
      </c>
      <c r="AE32" s="63">
        <v>0</v>
      </c>
      <c r="AF32" s="63">
        <v>0</v>
      </c>
      <c r="AG32" s="63" t="s">
        <v>151</v>
      </c>
      <c r="AH32" s="63" t="s">
        <v>151</v>
      </c>
      <c r="AI32" s="63" t="s">
        <v>151</v>
      </c>
      <c r="AJ32" s="63">
        <v>0</v>
      </c>
      <c r="AK32" s="63">
        <v>0</v>
      </c>
      <c r="AL32" s="63">
        <v>0</v>
      </c>
      <c r="AM32" s="63">
        <v>0</v>
      </c>
      <c r="AN32" s="63">
        <v>0</v>
      </c>
      <c r="AO32" s="63">
        <v>0</v>
      </c>
      <c r="AP32" s="63">
        <v>0</v>
      </c>
      <c r="AQ32" s="63">
        <v>0</v>
      </c>
      <c r="AR32" s="63">
        <v>0</v>
      </c>
      <c r="AS32" s="63">
        <v>0</v>
      </c>
      <c r="AT32" s="63">
        <v>0</v>
      </c>
      <c r="AU32" s="63">
        <v>0</v>
      </c>
      <c r="AV32" s="63">
        <v>0</v>
      </c>
      <c r="AW32" s="63">
        <v>0</v>
      </c>
      <c r="AX32" s="63">
        <v>0</v>
      </c>
      <c r="AY32" s="63">
        <v>0</v>
      </c>
      <c r="AZ32" s="63">
        <v>0</v>
      </c>
      <c r="BA32" s="64">
        <v>0</v>
      </c>
      <c r="BB32" s="47">
        <v>0</v>
      </c>
      <c r="BC32" s="63" t="s">
        <v>151</v>
      </c>
      <c r="BD32" s="63" t="s">
        <v>151</v>
      </c>
      <c r="BE32" s="63" t="s">
        <v>151</v>
      </c>
      <c r="BF32" s="63" t="s">
        <v>151</v>
      </c>
      <c r="BG32" s="63" t="s">
        <v>151</v>
      </c>
      <c r="BH32" s="63" t="s">
        <v>151</v>
      </c>
      <c r="BI32" s="63" t="s">
        <v>151</v>
      </c>
      <c r="BJ32" s="63">
        <v>0</v>
      </c>
      <c r="BK32" s="63">
        <v>0</v>
      </c>
      <c r="BL32" s="63" t="s">
        <v>151</v>
      </c>
      <c r="BM32" s="63">
        <v>0</v>
      </c>
      <c r="BN32" s="63">
        <v>0</v>
      </c>
      <c r="BO32" s="63">
        <v>0</v>
      </c>
      <c r="BP32" s="63">
        <v>0</v>
      </c>
      <c r="BQ32" s="63">
        <v>0</v>
      </c>
      <c r="BR32" s="63">
        <v>0</v>
      </c>
      <c r="BS32" s="63">
        <v>0</v>
      </c>
      <c r="BT32" s="48" t="s">
        <v>151</v>
      </c>
      <c r="BU32" s="47" t="s">
        <v>151</v>
      </c>
      <c r="BV32" s="63" t="s">
        <v>151</v>
      </c>
      <c r="BW32" s="63" t="s">
        <v>151</v>
      </c>
      <c r="BX32" s="64" t="s">
        <v>151</v>
      </c>
      <c r="BY32" s="196" t="s">
        <v>151</v>
      </c>
      <c r="BZ32" s="64" t="s">
        <v>151</v>
      </c>
      <c r="CA32" s="65">
        <v>1283.155</v>
      </c>
      <c r="CB32" s="64">
        <v>0</v>
      </c>
    </row>
    <row r="33" spans="1:80" ht="11.25" customHeight="1">
      <c r="A33" s="59" t="s">
        <v>148</v>
      </c>
      <c r="B33" s="60" t="s">
        <v>206</v>
      </c>
      <c r="C33" s="60"/>
      <c r="D33" s="60"/>
      <c r="E33" s="60"/>
      <c r="F33" s="60"/>
      <c r="G33" s="61"/>
      <c r="H33" s="62" t="s">
        <v>207</v>
      </c>
      <c r="I33" s="47">
        <v>0</v>
      </c>
      <c r="J33" s="47">
        <v>0</v>
      </c>
      <c r="K33" s="63">
        <v>0</v>
      </c>
      <c r="L33" s="63">
        <v>0</v>
      </c>
      <c r="M33" s="63">
        <v>0</v>
      </c>
      <c r="N33" s="63">
        <v>0</v>
      </c>
      <c r="O33" s="63">
        <v>0</v>
      </c>
      <c r="P33" s="63">
        <v>0</v>
      </c>
      <c r="Q33" s="63">
        <v>0</v>
      </c>
      <c r="R33" s="63">
        <v>0</v>
      </c>
      <c r="S33" s="63">
        <v>0</v>
      </c>
      <c r="T33" s="63">
        <v>0</v>
      </c>
      <c r="U33" s="47">
        <v>0</v>
      </c>
      <c r="V33" s="63">
        <v>0</v>
      </c>
      <c r="W33" s="63">
        <v>0</v>
      </c>
      <c r="X33" s="63">
        <v>0</v>
      </c>
      <c r="Y33" s="63">
        <v>0</v>
      </c>
      <c r="Z33" s="47">
        <v>0</v>
      </c>
      <c r="AA33" s="63">
        <v>0</v>
      </c>
      <c r="AB33" s="63">
        <v>0</v>
      </c>
      <c r="AC33" s="64">
        <v>0</v>
      </c>
      <c r="AD33" s="47">
        <v>0</v>
      </c>
      <c r="AE33" s="63">
        <v>0</v>
      </c>
      <c r="AF33" s="63">
        <v>0</v>
      </c>
      <c r="AG33" s="63" t="s">
        <v>151</v>
      </c>
      <c r="AH33" s="63" t="s">
        <v>151</v>
      </c>
      <c r="AI33" s="63" t="s">
        <v>151</v>
      </c>
      <c r="AJ33" s="63">
        <v>0</v>
      </c>
      <c r="AK33" s="63">
        <v>0</v>
      </c>
      <c r="AL33" s="63">
        <v>0</v>
      </c>
      <c r="AM33" s="63">
        <v>0</v>
      </c>
      <c r="AN33" s="63">
        <v>0</v>
      </c>
      <c r="AO33" s="63">
        <v>0</v>
      </c>
      <c r="AP33" s="63">
        <v>0</v>
      </c>
      <c r="AQ33" s="63">
        <v>0</v>
      </c>
      <c r="AR33" s="63">
        <v>0</v>
      </c>
      <c r="AS33" s="63">
        <v>0</v>
      </c>
      <c r="AT33" s="63">
        <v>0</v>
      </c>
      <c r="AU33" s="63">
        <v>0</v>
      </c>
      <c r="AV33" s="63">
        <v>0</v>
      </c>
      <c r="AW33" s="63">
        <v>0</v>
      </c>
      <c r="AX33" s="63">
        <v>0</v>
      </c>
      <c r="AY33" s="63">
        <v>0</v>
      </c>
      <c r="AZ33" s="63">
        <v>0</v>
      </c>
      <c r="BA33" s="64">
        <v>0</v>
      </c>
      <c r="BB33" s="47">
        <v>0</v>
      </c>
      <c r="BC33" s="63" t="s">
        <v>151</v>
      </c>
      <c r="BD33" s="63" t="s">
        <v>151</v>
      </c>
      <c r="BE33" s="63" t="s">
        <v>151</v>
      </c>
      <c r="BF33" s="63" t="s">
        <v>151</v>
      </c>
      <c r="BG33" s="63" t="s">
        <v>151</v>
      </c>
      <c r="BH33" s="63" t="s">
        <v>151</v>
      </c>
      <c r="BI33" s="63" t="s">
        <v>151</v>
      </c>
      <c r="BJ33" s="63" t="s">
        <v>151</v>
      </c>
      <c r="BK33" s="63">
        <v>0</v>
      </c>
      <c r="BL33" s="63" t="s">
        <v>151</v>
      </c>
      <c r="BM33" s="63">
        <v>0</v>
      </c>
      <c r="BN33" s="63">
        <v>0</v>
      </c>
      <c r="BO33" s="63">
        <v>0</v>
      </c>
      <c r="BP33" s="63">
        <v>0</v>
      </c>
      <c r="BQ33" s="63">
        <v>0</v>
      </c>
      <c r="BR33" s="63">
        <v>0</v>
      </c>
      <c r="BS33" s="63">
        <v>0</v>
      </c>
      <c r="BT33" s="48" t="s">
        <v>151</v>
      </c>
      <c r="BU33" s="47" t="s">
        <v>151</v>
      </c>
      <c r="BV33" s="63" t="s">
        <v>151</v>
      </c>
      <c r="BW33" s="63" t="s">
        <v>151</v>
      </c>
      <c r="BX33" s="64" t="s">
        <v>151</v>
      </c>
      <c r="BY33" s="196" t="s">
        <v>151</v>
      </c>
      <c r="BZ33" s="64" t="s">
        <v>151</v>
      </c>
      <c r="CA33" s="65">
        <v>0</v>
      </c>
      <c r="CB33" s="64">
        <v>0</v>
      </c>
    </row>
    <row r="34" spans="1:80" ht="11.25" customHeight="1">
      <c r="A34" s="59" t="s">
        <v>148</v>
      </c>
      <c r="B34" s="60" t="s">
        <v>208</v>
      </c>
      <c r="C34" s="60"/>
      <c r="D34" s="60"/>
      <c r="E34" s="60"/>
      <c r="F34" s="60"/>
      <c r="G34" s="61"/>
      <c r="H34" s="62" t="s">
        <v>209</v>
      </c>
      <c r="I34" s="47">
        <v>29394.784</v>
      </c>
      <c r="J34" s="47" t="s">
        <v>151</v>
      </c>
      <c r="K34" s="63" t="s">
        <v>151</v>
      </c>
      <c r="L34" s="63" t="s">
        <v>151</v>
      </c>
      <c r="M34" s="63" t="s">
        <v>151</v>
      </c>
      <c r="N34" s="63" t="s">
        <v>151</v>
      </c>
      <c r="O34" s="63" t="s">
        <v>151</v>
      </c>
      <c r="P34" s="63" t="s">
        <v>151</v>
      </c>
      <c r="Q34" s="63" t="s">
        <v>151</v>
      </c>
      <c r="R34" s="63" t="s">
        <v>151</v>
      </c>
      <c r="S34" s="63" t="s">
        <v>151</v>
      </c>
      <c r="T34" s="63" t="s">
        <v>151</v>
      </c>
      <c r="U34" s="47" t="s">
        <v>151</v>
      </c>
      <c r="V34" s="63" t="s">
        <v>151</v>
      </c>
      <c r="W34" s="63" t="s">
        <v>151</v>
      </c>
      <c r="X34" s="63" t="s">
        <v>151</v>
      </c>
      <c r="Y34" s="63" t="s">
        <v>151</v>
      </c>
      <c r="Z34" s="47" t="s">
        <v>151</v>
      </c>
      <c r="AA34" s="63" t="s">
        <v>151</v>
      </c>
      <c r="AB34" s="63" t="s">
        <v>151</v>
      </c>
      <c r="AC34" s="64" t="s">
        <v>151</v>
      </c>
      <c r="AD34" s="47">
        <v>29394.784</v>
      </c>
      <c r="AE34" s="63">
        <v>26144.748</v>
      </c>
      <c r="AF34" s="63">
        <v>0</v>
      </c>
      <c r="AG34" s="63">
        <v>1065.058</v>
      </c>
      <c r="AH34" s="63">
        <v>68.480999999999995</v>
      </c>
      <c r="AI34" s="63">
        <v>558.00400000000002</v>
      </c>
      <c r="AJ34" s="63">
        <v>255.28399999999999</v>
      </c>
      <c r="AK34" s="63">
        <v>0</v>
      </c>
      <c r="AL34" s="63">
        <v>88.742000000000004</v>
      </c>
      <c r="AM34" s="63">
        <v>0</v>
      </c>
      <c r="AN34" s="63">
        <v>0</v>
      </c>
      <c r="AO34" s="63">
        <v>0</v>
      </c>
      <c r="AP34" s="63">
        <v>0</v>
      </c>
      <c r="AQ34" s="63">
        <v>0</v>
      </c>
      <c r="AR34" s="63">
        <v>739.601</v>
      </c>
      <c r="AS34" s="63">
        <v>22.677</v>
      </c>
      <c r="AT34" s="63">
        <v>0</v>
      </c>
      <c r="AU34" s="63">
        <v>0</v>
      </c>
      <c r="AV34" s="63">
        <v>74.299000000000007</v>
      </c>
      <c r="AW34" s="63">
        <v>0</v>
      </c>
      <c r="AX34" s="63">
        <v>0</v>
      </c>
      <c r="AY34" s="63">
        <v>0</v>
      </c>
      <c r="AZ34" s="63">
        <v>377.89</v>
      </c>
      <c r="BA34" s="64" t="s">
        <v>151</v>
      </c>
      <c r="BB34" s="47" t="s">
        <v>151</v>
      </c>
      <c r="BC34" s="63" t="s">
        <v>151</v>
      </c>
      <c r="BD34" s="63" t="s">
        <v>151</v>
      </c>
      <c r="BE34" s="63" t="s">
        <v>151</v>
      </c>
      <c r="BF34" s="63" t="s">
        <v>151</v>
      </c>
      <c r="BG34" s="63" t="s">
        <v>151</v>
      </c>
      <c r="BH34" s="63" t="s">
        <v>151</v>
      </c>
      <c r="BI34" s="63" t="s">
        <v>151</v>
      </c>
      <c r="BJ34" s="63" t="s">
        <v>151</v>
      </c>
      <c r="BK34" s="63" t="s">
        <v>151</v>
      </c>
      <c r="BL34" s="63" t="s">
        <v>151</v>
      </c>
      <c r="BM34" s="63" t="s">
        <v>151</v>
      </c>
      <c r="BN34" s="63" t="s">
        <v>151</v>
      </c>
      <c r="BO34" s="63" t="s">
        <v>151</v>
      </c>
      <c r="BP34" s="63" t="s">
        <v>151</v>
      </c>
      <c r="BQ34" s="63" t="s">
        <v>151</v>
      </c>
      <c r="BR34" s="63" t="s">
        <v>151</v>
      </c>
      <c r="BS34" s="63" t="s">
        <v>151</v>
      </c>
      <c r="BT34" s="48" t="s">
        <v>151</v>
      </c>
      <c r="BU34" s="47" t="s">
        <v>151</v>
      </c>
      <c r="BV34" s="63" t="s">
        <v>151</v>
      </c>
      <c r="BW34" s="63" t="s">
        <v>151</v>
      </c>
      <c r="BX34" s="64" t="s">
        <v>151</v>
      </c>
      <c r="BY34" s="196" t="s">
        <v>151</v>
      </c>
      <c r="BZ34" s="64" t="s">
        <v>151</v>
      </c>
      <c r="CA34" s="65">
        <v>29394.784</v>
      </c>
      <c r="CB34" s="64">
        <v>0</v>
      </c>
    </row>
    <row r="35" spans="1:80" ht="11.25" customHeight="1">
      <c r="A35" s="59"/>
      <c r="B35" s="59" t="s">
        <v>148</v>
      </c>
      <c r="C35" s="60" t="s">
        <v>210</v>
      </c>
      <c r="D35" s="60"/>
      <c r="E35" s="60"/>
      <c r="F35" s="60"/>
      <c r="G35" s="61"/>
      <c r="H35" s="62" t="s">
        <v>211</v>
      </c>
      <c r="I35" s="47">
        <v>27836.291000000001</v>
      </c>
      <c r="J35" s="47" t="s">
        <v>151</v>
      </c>
      <c r="K35" s="63" t="s">
        <v>151</v>
      </c>
      <c r="L35" s="63" t="s">
        <v>151</v>
      </c>
      <c r="M35" s="63" t="s">
        <v>151</v>
      </c>
      <c r="N35" s="63" t="s">
        <v>151</v>
      </c>
      <c r="O35" s="63" t="s">
        <v>151</v>
      </c>
      <c r="P35" s="63" t="s">
        <v>151</v>
      </c>
      <c r="Q35" s="63" t="s">
        <v>151</v>
      </c>
      <c r="R35" s="63" t="s">
        <v>151</v>
      </c>
      <c r="S35" s="63" t="s">
        <v>151</v>
      </c>
      <c r="T35" s="63" t="s">
        <v>151</v>
      </c>
      <c r="U35" s="47" t="s">
        <v>151</v>
      </c>
      <c r="V35" s="63" t="s">
        <v>151</v>
      </c>
      <c r="W35" s="63" t="s">
        <v>151</v>
      </c>
      <c r="X35" s="63" t="s">
        <v>151</v>
      </c>
      <c r="Y35" s="63" t="s">
        <v>151</v>
      </c>
      <c r="Z35" s="47" t="s">
        <v>151</v>
      </c>
      <c r="AA35" s="63" t="s">
        <v>151</v>
      </c>
      <c r="AB35" s="63" t="s">
        <v>151</v>
      </c>
      <c r="AC35" s="64" t="s">
        <v>151</v>
      </c>
      <c r="AD35" s="47">
        <v>27836.291000000001</v>
      </c>
      <c r="AE35" s="63">
        <v>26144.748</v>
      </c>
      <c r="AF35" s="63">
        <v>0</v>
      </c>
      <c r="AG35" s="63">
        <v>1065.058</v>
      </c>
      <c r="AH35" s="63">
        <v>68.480999999999995</v>
      </c>
      <c r="AI35" s="63">
        <v>558.00400000000002</v>
      </c>
      <c r="AJ35" s="63" t="s">
        <v>151</v>
      </c>
      <c r="AK35" s="63" t="s">
        <v>151</v>
      </c>
      <c r="AL35" s="63" t="s">
        <v>151</v>
      </c>
      <c r="AM35" s="63" t="s">
        <v>151</v>
      </c>
      <c r="AN35" s="63" t="s">
        <v>151</v>
      </c>
      <c r="AO35" s="63" t="s">
        <v>151</v>
      </c>
      <c r="AP35" s="63" t="s">
        <v>151</v>
      </c>
      <c r="AQ35" s="63" t="s">
        <v>151</v>
      </c>
      <c r="AR35" s="63" t="s">
        <v>151</v>
      </c>
      <c r="AS35" s="63" t="s">
        <v>151</v>
      </c>
      <c r="AT35" s="63" t="s">
        <v>151</v>
      </c>
      <c r="AU35" s="63" t="s">
        <v>151</v>
      </c>
      <c r="AV35" s="63" t="s">
        <v>151</v>
      </c>
      <c r="AW35" s="63" t="s">
        <v>151</v>
      </c>
      <c r="AX35" s="63" t="s">
        <v>151</v>
      </c>
      <c r="AY35" s="63" t="s">
        <v>151</v>
      </c>
      <c r="AZ35" s="63" t="s">
        <v>151</v>
      </c>
      <c r="BA35" s="64" t="s">
        <v>151</v>
      </c>
      <c r="BB35" s="47" t="s">
        <v>151</v>
      </c>
      <c r="BC35" s="63" t="s">
        <v>151</v>
      </c>
      <c r="BD35" s="63" t="s">
        <v>151</v>
      </c>
      <c r="BE35" s="63" t="s">
        <v>151</v>
      </c>
      <c r="BF35" s="63" t="s">
        <v>151</v>
      </c>
      <c r="BG35" s="63" t="s">
        <v>151</v>
      </c>
      <c r="BH35" s="63" t="s">
        <v>151</v>
      </c>
      <c r="BI35" s="63" t="s">
        <v>151</v>
      </c>
      <c r="BJ35" s="63" t="s">
        <v>151</v>
      </c>
      <c r="BK35" s="63" t="s">
        <v>151</v>
      </c>
      <c r="BL35" s="63" t="s">
        <v>151</v>
      </c>
      <c r="BM35" s="63" t="s">
        <v>151</v>
      </c>
      <c r="BN35" s="63" t="s">
        <v>151</v>
      </c>
      <c r="BO35" s="63" t="s">
        <v>151</v>
      </c>
      <c r="BP35" s="63" t="s">
        <v>151</v>
      </c>
      <c r="BQ35" s="63" t="s">
        <v>151</v>
      </c>
      <c r="BR35" s="63" t="s">
        <v>151</v>
      </c>
      <c r="BS35" s="63" t="s">
        <v>151</v>
      </c>
      <c r="BT35" s="48" t="s">
        <v>151</v>
      </c>
      <c r="BU35" s="47" t="s">
        <v>151</v>
      </c>
      <c r="BV35" s="63" t="s">
        <v>151</v>
      </c>
      <c r="BW35" s="63" t="s">
        <v>151</v>
      </c>
      <c r="BX35" s="64" t="s">
        <v>151</v>
      </c>
      <c r="BY35" s="196" t="s">
        <v>151</v>
      </c>
      <c r="BZ35" s="64" t="s">
        <v>151</v>
      </c>
      <c r="CA35" s="65">
        <v>27836.291000000001</v>
      </c>
      <c r="CB35" s="64">
        <v>0</v>
      </c>
    </row>
    <row r="36" spans="1:80" ht="11.25" customHeight="1">
      <c r="A36" s="59"/>
      <c r="B36" s="59" t="s">
        <v>148</v>
      </c>
      <c r="C36" s="60" t="s">
        <v>212</v>
      </c>
      <c r="D36" s="60"/>
      <c r="E36" s="60"/>
      <c r="F36" s="60"/>
      <c r="G36" s="61"/>
      <c r="H36" s="62" t="s">
        <v>213</v>
      </c>
      <c r="I36" s="47">
        <v>698.41600000000005</v>
      </c>
      <c r="J36" s="47" t="s">
        <v>151</v>
      </c>
      <c r="K36" s="63" t="s">
        <v>151</v>
      </c>
      <c r="L36" s="63" t="s">
        <v>151</v>
      </c>
      <c r="M36" s="63" t="s">
        <v>151</v>
      </c>
      <c r="N36" s="63" t="s">
        <v>151</v>
      </c>
      <c r="O36" s="63" t="s">
        <v>151</v>
      </c>
      <c r="P36" s="63" t="s">
        <v>151</v>
      </c>
      <c r="Q36" s="63" t="s">
        <v>151</v>
      </c>
      <c r="R36" s="63" t="s">
        <v>151</v>
      </c>
      <c r="S36" s="63" t="s">
        <v>151</v>
      </c>
      <c r="T36" s="63" t="s">
        <v>151</v>
      </c>
      <c r="U36" s="47" t="s">
        <v>151</v>
      </c>
      <c r="V36" s="63" t="s">
        <v>151</v>
      </c>
      <c r="W36" s="63" t="s">
        <v>151</v>
      </c>
      <c r="X36" s="63" t="s">
        <v>151</v>
      </c>
      <c r="Y36" s="63" t="s">
        <v>151</v>
      </c>
      <c r="Z36" s="47" t="s">
        <v>151</v>
      </c>
      <c r="AA36" s="63" t="s">
        <v>151</v>
      </c>
      <c r="AB36" s="63" t="s">
        <v>151</v>
      </c>
      <c r="AC36" s="64" t="s">
        <v>151</v>
      </c>
      <c r="AD36" s="47">
        <v>698.41600000000005</v>
      </c>
      <c r="AE36" s="63" t="s">
        <v>151</v>
      </c>
      <c r="AF36" s="63" t="s">
        <v>151</v>
      </c>
      <c r="AG36" s="63" t="s">
        <v>151</v>
      </c>
      <c r="AH36" s="63" t="s">
        <v>151</v>
      </c>
      <c r="AI36" s="63" t="s">
        <v>151</v>
      </c>
      <c r="AJ36" s="63">
        <v>127.642</v>
      </c>
      <c r="AK36" s="63">
        <v>0</v>
      </c>
      <c r="AL36" s="63">
        <v>27.385999999999999</v>
      </c>
      <c r="AM36" s="63">
        <v>0</v>
      </c>
      <c r="AN36" s="63">
        <v>0</v>
      </c>
      <c r="AO36" s="63">
        <v>0</v>
      </c>
      <c r="AP36" s="63">
        <v>0</v>
      </c>
      <c r="AQ36" s="63">
        <v>0</v>
      </c>
      <c r="AR36" s="63">
        <v>369.80099999999999</v>
      </c>
      <c r="AS36" s="63">
        <v>11.337999999999999</v>
      </c>
      <c r="AT36" s="63">
        <v>0</v>
      </c>
      <c r="AU36" s="63">
        <v>0</v>
      </c>
      <c r="AV36" s="63">
        <v>0</v>
      </c>
      <c r="AW36" s="63">
        <v>0</v>
      </c>
      <c r="AX36" s="63">
        <v>0</v>
      </c>
      <c r="AY36" s="63">
        <v>0</v>
      </c>
      <c r="AZ36" s="63">
        <v>162.249</v>
      </c>
      <c r="BA36" s="64" t="s">
        <v>151</v>
      </c>
      <c r="BB36" s="47">
        <v>0</v>
      </c>
      <c r="BC36" s="63" t="s">
        <v>151</v>
      </c>
      <c r="BD36" s="63" t="s">
        <v>151</v>
      </c>
      <c r="BE36" s="63" t="s">
        <v>151</v>
      </c>
      <c r="BF36" s="63" t="s">
        <v>151</v>
      </c>
      <c r="BG36" s="63" t="s">
        <v>151</v>
      </c>
      <c r="BH36" s="63" t="s">
        <v>151</v>
      </c>
      <c r="BI36" s="63" t="s">
        <v>151</v>
      </c>
      <c r="BJ36" s="63" t="s">
        <v>151</v>
      </c>
      <c r="BK36" s="63" t="s">
        <v>151</v>
      </c>
      <c r="BL36" s="63" t="s">
        <v>151</v>
      </c>
      <c r="BM36" s="63" t="s">
        <v>151</v>
      </c>
      <c r="BN36" s="63">
        <v>0</v>
      </c>
      <c r="BO36" s="63" t="s">
        <v>151</v>
      </c>
      <c r="BP36" s="63">
        <v>0</v>
      </c>
      <c r="BQ36" s="63" t="s">
        <v>151</v>
      </c>
      <c r="BR36" s="63">
        <v>0</v>
      </c>
      <c r="BS36" s="63" t="s">
        <v>151</v>
      </c>
      <c r="BT36" s="48" t="s">
        <v>151</v>
      </c>
      <c r="BU36" s="47" t="s">
        <v>151</v>
      </c>
      <c r="BV36" s="63" t="s">
        <v>151</v>
      </c>
      <c r="BW36" s="63" t="s">
        <v>151</v>
      </c>
      <c r="BX36" s="64" t="s">
        <v>151</v>
      </c>
      <c r="BY36" s="196" t="s">
        <v>151</v>
      </c>
      <c r="BZ36" s="64" t="s">
        <v>151</v>
      </c>
      <c r="CA36" s="65">
        <v>698.41600000000005</v>
      </c>
      <c r="CB36" s="64">
        <v>0</v>
      </c>
    </row>
    <row r="37" spans="1:80" ht="11.25" customHeight="1">
      <c r="A37" s="59"/>
      <c r="B37" s="59" t="s">
        <v>148</v>
      </c>
      <c r="C37" s="60" t="s">
        <v>214</v>
      </c>
      <c r="D37" s="60"/>
      <c r="E37" s="60"/>
      <c r="F37" s="60"/>
      <c r="G37" s="61"/>
      <c r="H37" s="62" t="s">
        <v>215</v>
      </c>
      <c r="I37" s="47">
        <v>161.661</v>
      </c>
      <c r="J37" s="47" t="s">
        <v>151</v>
      </c>
      <c r="K37" s="63" t="s">
        <v>151</v>
      </c>
      <c r="L37" s="63" t="s">
        <v>151</v>
      </c>
      <c r="M37" s="63" t="s">
        <v>151</v>
      </c>
      <c r="N37" s="63" t="s">
        <v>151</v>
      </c>
      <c r="O37" s="63" t="s">
        <v>151</v>
      </c>
      <c r="P37" s="63" t="s">
        <v>151</v>
      </c>
      <c r="Q37" s="63" t="s">
        <v>151</v>
      </c>
      <c r="R37" s="63" t="s">
        <v>151</v>
      </c>
      <c r="S37" s="63" t="s">
        <v>151</v>
      </c>
      <c r="T37" s="63" t="s">
        <v>151</v>
      </c>
      <c r="U37" s="47" t="s">
        <v>151</v>
      </c>
      <c r="V37" s="63" t="s">
        <v>151</v>
      </c>
      <c r="W37" s="63" t="s">
        <v>151</v>
      </c>
      <c r="X37" s="63" t="s">
        <v>151</v>
      </c>
      <c r="Y37" s="63" t="s">
        <v>151</v>
      </c>
      <c r="Z37" s="47" t="s">
        <v>151</v>
      </c>
      <c r="AA37" s="63" t="s">
        <v>151</v>
      </c>
      <c r="AB37" s="63" t="s">
        <v>151</v>
      </c>
      <c r="AC37" s="64" t="s">
        <v>151</v>
      </c>
      <c r="AD37" s="47">
        <v>161.661</v>
      </c>
      <c r="AE37" s="63" t="s">
        <v>151</v>
      </c>
      <c r="AF37" s="63" t="s">
        <v>151</v>
      </c>
      <c r="AG37" s="63" t="s">
        <v>151</v>
      </c>
      <c r="AH37" s="63" t="s">
        <v>151</v>
      </c>
      <c r="AI37" s="63" t="s">
        <v>151</v>
      </c>
      <c r="AJ37" s="63">
        <v>0</v>
      </c>
      <c r="AK37" s="63">
        <v>0</v>
      </c>
      <c r="AL37" s="63">
        <v>33.97</v>
      </c>
      <c r="AM37" s="63">
        <v>0</v>
      </c>
      <c r="AN37" s="63">
        <v>0</v>
      </c>
      <c r="AO37" s="63">
        <v>0</v>
      </c>
      <c r="AP37" s="63">
        <v>0</v>
      </c>
      <c r="AQ37" s="63">
        <v>0</v>
      </c>
      <c r="AR37" s="63">
        <v>0</v>
      </c>
      <c r="AS37" s="63">
        <v>0</v>
      </c>
      <c r="AT37" s="63">
        <v>0</v>
      </c>
      <c r="AU37" s="63">
        <v>0</v>
      </c>
      <c r="AV37" s="63">
        <v>74.299000000000007</v>
      </c>
      <c r="AW37" s="63">
        <v>0</v>
      </c>
      <c r="AX37" s="63">
        <v>0</v>
      </c>
      <c r="AY37" s="63">
        <v>0</v>
      </c>
      <c r="AZ37" s="63">
        <v>53.392000000000003</v>
      </c>
      <c r="BA37" s="64" t="s">
        <v>151</v>
      </c>
      <c r="BB37" s="47">
        <v>0</v>
      </c>
      <c r="BC37" s="63" t="s">
        <v>151</v>
      </c>
      <c r="BD37" s="63" t="s">
        <v>151</v>
      </c>
      <c r="BE37" s="63" t="s">
        <v>151</v>
      </c>
      <c r="BF37" s="63" t="s">
        <v>151</v>
      </c>
      <c r="BG37" s="63" t="s">
        <v>151</v>
      </c>
      <c r="BH37" s="63" t="s">
        <v>151</v>
      </c>
      <c r="BI37" s="63" t="s">
        <v>151</v>
      </c>
      <c r="BJ37" s="63" t="s">
        <v>151</v>
      </c>
      <c r="BK37" s="63" t="s">
        <v>151</v>
      </c>
      <c r="BL37" s="63" t="s">
        <v>151</v>
      </c>
      <c r="BM37" s="63" t="s">
        <v>151</v>
      </c>
      <c r="BN37" s="63">
        <v>0</v>
      </c>
      <c r="BO37" s="63" t="s">
        <v>151</v>
      </c>
      <c r="BP37" s="63">
        <v>0</v>
      </c>
      <c r="BQ37" s="63" t="s">
        <v>151</v>
      </c>
      <c r="BR37" s="63">
        <v>0</v>
      </c>
      <c r="BS37" s="63" t="s">
        <v>151</v>
      </c>
      <c r="BT37" s="48" t="s">
        <v>151</v>
      </c>
      <c r="BU37" s="47" t="s">
        <v>151</v>
      </c>
      <c r="BV37" s="63" t="s">
        <v>151</v>
      </c>
      <c r="BW37" s="63" t="s">
        <v>151</v>
      </c>
      <c r="BX37" s="64" t="s">
        <v>151</v>
      </c>
      <c r="BY37" s="196" t="s">
        <v>151</v>
      </c>
      <c r="BZ37" s="64" t="s">
        <v>151</v>
      </c>
      <c r="CA37" s="65">
        <v>161.661</v>
      </c>
      <c r="CB37" s="64">
        <v>0</v>
      </c>
    </row>
    <row r="38" spans="1:80" ht="11.25" customHeight="1">
      <c r="A38" s="95"/>
      <c r="B38" s="59" t="s">
        <v>148</v>
      </c>
      <c r="C38" s="60" t="s">
        <v>216</v>
      </c>
      <c r="D38" s="60"/>
      <c r="E38" s="60"/>
      <c r="F38" s="60"/>
      <c r="G38" s="61"/>
      <c r="H38" s="62" t="s">
        <v>217</v>
      </c>
      <c r="I38" s="47">
        <v>0</v>
      </c>
      <c r="J38" s="47" t="s">
        <v>151</v>
      </c>
      <c r="K38" s="63" t="s">
        <v>151</v>
      </c>
      <c r="L38" s="63" t="s">
        <v>151</v>
      </c>
      <c r="M38" s="63" t="s">
        <v>151</v>
      </c>
      <c r="N38" s="63" t="s">
        <v>151</v>
      </c>
      <c r="O38" s="63" t="s">
        <v>151</v>
      </c>
      <c r="P38" s="63" t="s">
        <v>151</v>
      </c>
      <c r="Q38" s="63" t="s">
        <v>151</v>
      </c>
      <c r="R38" s="63" t="s">
        <v>151</v>
      </c>
      <c r="S38" s="63" t="s">
        <v>151</v>
      </c>
      <c r="T38" s="63" t="s">
        <v>151</v>
      </c>
      <c r="U38" s="47" t="s">
        <v>151</v>
      </c>
      <c r="V38" s="63" t="s">
        <v>151</v>
      </c>
      <c r="W38" s="63" t="s">
        <v>151</v>
      </c>
      <c r="X38" s="63" t="s">
        <v>151</v>
      </c>
      <c r="Y38" s="63" t="s">
        <v>151</v>
      </c>
      <c r="Z38" s="47" t="s">
        <v>151</v>
      </c>
      <c r="AA38" s="63" t="s">
        <v>151</v>
      </c>
      <c r="AB38" s="63" t="s">
        <v>151</v>
      </c>
      <c r="AC38" s="64" t="s">
        <v>151</v>
      </c>
      <c r="AD38" s="47">
        <v>0</v>
      </c>
      <c r="AE38" s="63">
        <v>0</v>
      </c>
      <c r="AF38" s="63">
        <v>0</v>
      </c>
      <c r="AG38" s="63" t="s">
        <v>151</v>
      </c>
      <c r="AH38" s="63" t="s">
        <v>151</v>
      </c>
      <c r="AI38" s="63" t="s">
        <v>151</v>
      </c>
      <c r="AJ38" s="63">
        <v>0</v>
      </c>
      <c r="AK38" s="63">
        <v>0</v>
      </c>
      <c r="AL38" s="63">
        <v>0</v>
      </c>
      <c r="AM38" s="63">
        <v>0</v>
      </c>
      <c r="AN38" s="63">
        <v>0</v>
      </c>
      <c r="AO38" s="63">
        <v>0</v>
      </c>
      <c r="AP38" s="63">
        <v>0</v>
      </c>
      <c r="AQ38" s="63">
        <v>0</v>
      </c>
      <c r="AR38" s="63">
        <v>0</v>
      </c>
      <c r="AS38" s="63">
        <v>0</v>
      </c>
      <c r="AT38" s="63">
        <v>0</v>
      </c>
      <c r="AU38" s="63">
        <v>0</v>
      </c>
      <c r="AV38" s="63">
        <v>0</v>
      </c>
      <c r="AW38" s="63">
        <v>0</v>
      </c>
      <c r="AX38" s="63">
        <v>0</v>
      </c>
      <c r="AY38" s="63">
        <v>0</v>
      </c>
      <c r="AZ38" s="63">
        <v>0</v>
      </c>
      <c r="BA38" s="64" t="s">
        <v>151</v>
      </c>
      <c r="BB38" s="47">
        <v>0</v>
      </c>
      <c r="BC38" s="63" t="s">
        <v>151</v>
      </c>
      <c r="BD38" s="63" t="s">
        <v>151</v>
      </c>
      <c r="BE38" s="63" t="s">
        <v>151</v>
      </c>
      <c r="BF38" s="63" t="s">
        <v>151</v>
      </c>
      <c r="BG38" s="63" t="s">
        <v>151</v>
      </c>
      <c r="BH38" s="63" t="s">
        <v>151</v>
      </c>
      <c r="BI38" s="63" t="s">
        <v>151</v>
      </c>
      <c r="BJ38" s="63" t="s">
        <v>151</v>
      </c>
      <c r="BK38" s="63" t="s">
        <v>151</v>
      </c>
      <c r="BL38" s="63" t="s">
        <v>151</v>
      </c>
      <c r="BM38" s="63" t="s">
        <v>151</v>
      </c>
      <c r="BN38" s="63">
        <v>0</v>
      </c>
      <c r="BO38" s="63" t="s">
        <v>151</v>
      </c>
      <c r="BP38" s="63">
        <v>0</v>
      </c>
      <c r="BQ38" s="63" t="s">
        <v>151</v>
      </c>
      <c r="BR38" s="63">
        <v>0</v>
      </c>
      <c r="BS38" s="63" t="s">
        <v>151</v>
      </c>
      <c r="BT38" s="48" t="s">
        <v>151</v>
      </c>
      <c r="BU38" s="47" t="s">
        <v>151</v>
      </c>
      <c r="BV38" s="63" t="s">
        <v>151</v>
      </c>
      <c r="BW38" s="63" t="s">
        <v>151</v>
      </c>
      <c r="BX38" s="64" t="s">
        <v>151</v>
      </c>
      <c r="BY38" s="196" t="s">
        <v>151</v>
      </c>
      <c r="BZ38" s="64" t="s">
        <v>151</v>
      </c>
      <c r="CA38" s="65">
        <v>0</v>
      </c>
      <c r="CB38" s="64">
        <v>0</v>
      </c>
    </row>
    <row r="39" spans="1:80" ht="11.25" customHeight="1">
      <c r="A39" s="95"/>
      <c r="B39" s="59" t="s">
        <v>148</v>
      </c>
      <c r="C39" s="60" t="s">
        <v>218</v>
      </c>
      <c r="D39" s="60"/>
      <c r="E39" s="60"/>
      <c r="F39" s="60"/>
      <c r="G39" s="61"/>
      <c r="H39" s="62" t="s">
        <v>219</v>
      </c>
      <c r="I39" s="47">
        <v>0</v>
      </c>
      <c r="J39" s="47" t="s">
        <v>151</v>
      </c>
      <c r="K39" s="63" t="s">
        <v>151</v>
      </c>
      <c r="L39" s="63" t="s">
        <v>151</v>
      </c>
      <c r="M39" s="63" t="s">
        <v>151</v>
      </c>
      <c r="N39" s="63" t="s">
        <v>151</v>
      </c>
      <c r="O39" s="63" t="s">
        <v>151</v>
      </c>
      <c r="P39" s="63" t="s">
        <v>151</v>
      </c>
      <c r="Q39" s="63" t="s">
        <v>151</v>
      </c>
      <c r="R39" s="63" t="s">
        <v>151</v>
      </c>
      <c r="S39" s="63" t="s">
        <v>151</v>
      </c>
      <c r="T39" s="63" t="s">
        <v>151</v>
      </c>
      <c r="U39" s="47" t="s">
        <v>151</v>
      </c>
      <c r="V39" s="63" t="s">
        <v>151</v>
      </c>
      <c r="W39" s="63" t="s">
        <v>151</v>
      </c>
      <c r="X39" s="63" t="s">
        <v>151</v>
      </c>
      <c r="Y39" s="63" t="s">
        <v>151</v>
      </c>
      <c r="Z39" s="47" t="s">
        <v>151</v>
      </c>
      <c r="AA39" s="63" t="s">
        <v>151</v>
      </c>
      <c r="AB39" s="63" t="s">
        <v>151</v>
      </c>
      <c r="AC39" s="64" t="s">
        <v>151</v>
      </c>
      <c r="AD39" s="47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 t="s">
        <v>151</v>
      </c>
      <c r="AK39" s="63" t="s">
        <v>151</v>
      </c>
      <c r="AL39" s="63" t="s">
        <v>151</v>
      </c>
      <c r="AM39" s="63" t="s">
        <v>151</v>
      </c>
      <c r="AN39" s="63" t="s">
        <v>151</v>
      </c>
      <c r="AO39" s="63" t="s">
        <v>151</v>
      </c>
      <c r="AP39" s="63" t="s">
        <v>151</v>
      </c>
      <c r="AQ39" s="63" t="s">
        <v>151</v>
      </c>
      <c r="AR39" s="63" t="s">
        <v>151</v>
      </c>
      <c r="AS39" s="63" t="s">
        <v>151</v>
      </c>
      <c r="AT39" s="63" t="s">
        <v>151</v>
      </c>
      <c r="AU39" s="63" t="s">
        <v>151</v>
      </c>
      <c r="AV39" s="63" t="s">
        <v>151</v>
      </c>
      <c r="AW39" s="63" t="s">
        <v>151</v>
      </c>
      <c r="AX39" s="63" t="s">
        <v>151</v>
      </c>
      <c r="AY39" s="63" t="s">
        <v>151</v>
      </c>
      <c r="AZ39" s="63" t="s">
        <v>151</v>
      </c>
      <c r="BA39" s="64" t="s">
        <v>151</v>
      </c>
      <c r="BB39" s="47" t="s">
        <v>151</v>
      </c>
      <c r="BC39" s="63" t="s">
        <v>151</v>
      </c>
      <c r="BD39" s="63" t="s">
        <v>151</v>
      </c>
      <c r="BE39" s="63" t="s">
        <v>151</v>
      </c>
      <c r="BF39" s="63" t="s">
        <v>151</v>
      </c>
      <c r="BG39" s="63" t="s">
        <v>151</v>
      </c>
      <c r="BH39" s="63" t="s">
        <v>151</v>
      </c>
      <c r="BI39" s="63" t="s">
        <v>151</v>
      </c>
      <c r="BJ39" s="63" t="s">
        <v>151</v>
      </c>
      <c r="BK39" s="63" t="s">
        <v>151</v>
      </c>
      <c r="BL39" s="63" t="s">
        <v>151</v>
      </c>
      <c r="BM39" s="63" t="s">
        <v>151</v>
      </c>
      <c r="BN39" s="63" t="s">
        <v>151</v>
      </c>
      <c r="BO39" s="63" t="s">
        <v>151</v>
      </c>
      <c r="BP39" s="63" t="s">
        <v>151</v>
      </c>
      <c r="BQ39" s="63" t="s">
        <v>151</v>
      </c>
      <c r="BR39" s="63" t="s">
        <v>151</v>
      </c>
      <c r="BS39" s="63" t="s">
        <v>151</v>
      </c>
      <c r="BT39" s="48" t="s">
        <v>151</v>
      </c>
      <c r="BU39" s="47" t="s">
        <v>151</v>
      </c>
      <c r="BV39" s="63" t="s">
        <v>151</v>
      </c>
      <c r="BW39" s="63" t="s">
        <v>151</v>
      </c>
      <c r="BX39" s="64" t="s">
        <v>151</v>
      </c>
      <c r="BY39" s="196" t="s">
        <v>151</v>
      </c>
      <c r="BZ39" s="64" t="s">
        <v>151</v>
      </c>
      <c r="CA39" s="65">
        <v>0</v>
      </c>
      <c r="CB39" s="64">
        <v>0</v>
      </c>
    </row>
    <row r="40" spans="1:80" ht="11.25" customHeight="1">
      <c r="A40" s="95"/>
      <c r="B40" s="59" t="s">
        <v>148</v>
      </c>
      <c r="C40" s="60" t="s">
        <v>220</v>
      </c>
      <c r="D40" s="60"/>
      <c r="E40" s="60"/>
      <c r="F40" s="60"/>
      <c r="G40" s="61"/>
      <c r="H40" s="62" t="s">
        <v>221</v>
      </c>
      <c r="I40" s="47">
        <v>698.41600000000005</v>
      </c>
      <c r="J40" s="47" t="s">
        <v>151</v>
      </c>
      <c r="K40" s="63" t="s">
        <v>151</v>
      </c>
      <c r="L40" s="63" t="s">
        <v>151</v>
      </c>
      <c r="M40" s="63" t="s">
        <v>151</v>
      </c>
      <c r="N40" s="63" t="s">
        <v>151</v>
      </c>
      <c r="O40" s="63" t="s">
        <v>151</v>
      </c>
      <c r="P40" s="63" t="s">
        <v>151</v>
      </c>
      <c r="Q40" s="63" t="s">
        <v>151</v>
      </c>
      <c r="R40" s="63" t="s">
        <v>151</v>
      </c>
      <c r="S40" s="63" t="s">
        <v>151</v>
      </c>
      <c r="T40" s="63" t="s">
        <v>151</v>
      </c>
      <c r="U40" s="47" t="s">
        <v>151</v>
      </c>
      <c r="V40" s="63" t="s">
        <v>151</v>
      </c>
      <c r="W40" s="63" t="s">
        <v>151</v>
      </c>
      <c r="X40" s="63" t="s">
        <v>151</v>
      </c>
      <c r="Y40" s="63" t="s">
        <v>151</v>
      </c>
      <c r="Z40" s="47" t="s">
        <v>151</v>
      </c>
      <c r="AA40" s="63" t="s">
        <v>151</v>
      </c>
      <c r="AB40" s="63" t="s">
        <v>151</v>
      </c>
      <c r="AC40" s="64" t="s">
        <v>151</v>
      </c>
      <c r="AD40" s="47">
        <v>698.41600000000005</v>
      </c>
      <c r="AE40" s="63">
        <v>0</v>
      </c>
      <c r="AF40" s="63">
        <v>0</v>
      </c>
      <c r="AG40" s="63" t="s">
        <v>151</v>
      </c>
      <c r="AH40" s="63" t="s">
        <v>151</v>
      </c>
      <c r="AI40" s="63" t="s">
        <v>151</v>
      </c>
      <c r="AJ40" s="63">
        <v>127.642</v>
      </c>
      <c r="AK40" s="63">
        <v>0</v>
      </c>
      <c r="AL40" s="63">
        <v>27.385999999999999</v>
      </c>
      <c r="AM40" s="63">
        <v>0</v>
      </c>
      <c r="AN40" s="63">
        <v>0</v>
      </c>
      <c r="AO40" s="63">
        <v>0</v>
      </c>
      <c r="AP40" s="63">
        <v>0</v>
      </c>
      <c r="AQ40" s="63">
        <v>0</v>
      </c>
      <c r="AR40" s="63">
        <v>369.80099999999999</v>
      </c>
      <c r="AS40" s="63">
        <v>11.337999999999999</v>
      </c>
      <c r="AT40" s="63">
        <v>0</v>
      </c>
      <c r="AU40" s="63">
        <v>0</v>
      </c>
      <c r="AV40" s="63">
        <v>0</v>
      </c>
      <c r="AW40" s="63">
        <v>0</v>
      </c>
      <c r="AX40" s="63">
        <v>0</v>
      </c>
      <c r="AY40" s="63">
        <v>0</v>
      </c>
      <c r="AZ40" s="63">
        <v>162.249</v>
      </c>
      <c r="BA40" s="64" t="s">
        <v>151</v>
      </c>
      <c r="BB40" s="47">
        <v>0</v>
      </c>
      <c r="BC40" s="63" t="s">
        <v>151</v>
      </c>
      <c r="BD40" s="63" t="s">
        <v>151</v>
      </c>
      <c r="BE40" s="63" t="s">
        <v>151</v>
      </c>
      <c r="BF40" s="63" t="s">
        <v>151</v>
      </c>
      <c r="BG40" s="63" t="s">
        <v>151</v>
      </c>
      <c r="BH40" s="63" t="s">
        <v>151</v>
      </c>
      <c r="BI40" s="63" t="s">
        <v>151</v>
      </c>
      <c r="BJ40" s="63" t="s">
        <v>151</v>
      </c>
      <c r="BK40" s="63" t="s">
        <v>151</v>
      </c>
      <c r="BL40" s="63" t="s">
        <v>151</v>
      </c>
      <c r="BM40" s="63" t="s">
        <v>151</v>
      </c>
      <c r="BN40" s="63">
        <v>0</v>
      </c>
      <c r="BO40" s="63" t="s">
        <v>151</v>
      </c>
      <c r="BP40" s="63">
        <v>0</v>
      </c>
      <c r="BQ40" s="63" t="s">
        <v>151</v>
      </c>
      <c r="BR40" s="63">
        <v>0</v>
      </c>
      <c r="BS40" s="63" t="s">
        <v>151</v>
      </c>
      <c r="BT40" s="48" t="s">
        <v>151</v>
      </c>
      <c r="BU40" s="47" t="s">
        <v>151</v>
      </c>
      <c r="BV40" s="63" t="s">
        <v>151</v>
      </c>
      <c r="BW40" s="63" t="s">
        <v>151</v>
      </c>
      <c r="BX40" s="64" t="s">
        <v>151</v>
      </c>
      <c r="BY40" s="196" t="s">
        <v>151</v>
      </c>
      <c r="BZ40" s="64" t="s">
        <v>151</v>
      </c>
      <c r="CA40" s="65">
        <v>698.41600000000005</v>
      </c>
      <c r="CB40" s="64">
        <v>0</v>
      </c>
    </row>
    <row r="41" spans="1:80" ht="11.25" customHeight="1">
      <c r="A41" s="59" t="s">
        <v>148</v>
      </c>
      <c r="B41" s="60" t="s">
        <v>222</v>
      </c>
      <c r="C41" s="60"/>
      <c r="D41" s="60"/>
      <c r="E41" s="60"/>
      <c r="F41" s="60"/>
      <c r="G41" s="61"/>
      <c r="H41" s="62" t="s">
        <v>223</v>
      </c>
      <c r="I41" s="47">
        <v>7.7290000000000001</v>
      </c>
      <c r="J41" s="47">
        <v>7.7290000000000001</v>
      </c>
      <c r="K41" s="63">
        <v>0</v>
      </c>
      <c r="L41" s="63">
        <v>0.39600000000000002</v>
      </c>
      <c r="M41" s="63">
        <v>7.3319999999999999</v>
      </c>
      <c r="N41" s="63">
        <v>0</v>
      </c>
      <c r="O41" s="63">
        <v>0</v>
      </c>
      <c r="P41" s="63">
        <v>0</v>
      </c>
      <c r="Q41" s="63">
        <v>0</v>
      </c>
      <c r="R41" s="63">
        <v>0</v>
      </c>
      <c r="S41" s="63">
        <v>0</v>
      </c>
      <c r="T41" s="63">
        <v>0</v>
      </c>
      <c r="U41" s="47">
        <v>0</v>
      </c>
      <c r="V41" s="63">
        <v>0</v>
      </c>
      <c r="W41" s="63">
        <v>0</v>
      </c>
      <c r="X41" s="63">
        <v>0</v>
      </c>
      <c r="Y41" s="63">
        <v>0</v>
      </c>
      <c r="Z41" s="47">
        <v>0</v>
      </c>
      <c r="AA41" s="63">
        <v>0</v>
      </c>
      <c r="AB41" s="63">
        <v>0</v>
      </c>
      <c r="AC41" s="64">
        <v>0</v>
      </c>
      <c r="AD41" s="47">
        <v>0</v>
      </c>
      <c r="AE41" s="63">
        <v>0</v>
      </c>
      <c r="AF41" s="63">
        <v>0</v>
      </c>
      <c r="AG41" s="63" t="s">
        <v>151</v>
      </c>
      <c r="AH41" s="63" t="s">
        <v>151</v>
      </c>
      <c r="AI41" s="63" t="s">
        <v>151</v>
      </c>
      <c r="AJ41" s="63">
        <v>0</v>
      </c>
      <c r="AK41" s="63">
        <v>0</v>
      </c>
      <c r="AL41" s="63">
        <v>0</v>
      </c>
      <c r="AM41" s="63">
        <v>0</v>
      </c>
      <c r="AN41" s="63">
        <v>0</v>
      </c>
      <c r="AO41" s="63">
        <v>0</v>
      </c>
      <c r="AP41" s="63">
        <v>0</v>
      </c>
      <c r="AQ41" s="63">
        <v>0</v>
      </c>
      <c r="AR41" s="63">
        <v>0</v>
      </c>
      <c r="AS41" s="63">
        <v>0</v>
      </c>
      <c r="AT41" s="63">
        <v>0</v>
      </c>
      <c r="AU41" s="63">
        <v>0</v>
      </c>
      <c r="AV41" s="63">
        <v>0</v>
      </c>
      <c r="AW41" s="63">
        <v>0</v>
      </c>
      <c r="AX41" s="63">
        <v>0</v>
      </c>
      <c r="AY41" s="63">
        <v>0</v>
      </c>
      <c r="AZ41" s="63">
        <v>0</v>
      </c>
      <c r="BA41" s="64" t="s">
        <v>151</v>
      </c>
      <c r="BB41" s="47">
        <v>0</v>
      </c>
      <c r="BC41" s="63" t="s">
        <v>151</v>
      </c>
      <c r="BD41" s="63" t="s">
        <v>151</v>
      </c>
      <c r="BE41" s="63" t="s">
        <v>151</v>
      </c>
      <c r="BF41" s="63" t="s">
        <v>151</v>
      </c>
      <c r="BG41" s="63" t="s">
        <v>151</v>
      </c>
      <c r="BH41" s="63" t="s">
        <v>151</v>
      </c>
      <c r="BI41" s="63" t="s">
        <v>151</v>
      </c>
      <c r="BJ41" s="63" t="s">
        <v>151</v>
      </c>
      <c r="BK41" s="63" t="s">
        <v>151</v>
      </c>
      <c r="BL41" s="63" t="s">
        <v>151</v>
      </c>
      <c r="BM41" s="63">
        <v>0</v>
      </c>
      <c r="BN41" s="63">
        <v>0</v>
      </c>
      <c r="BO41" s="63">
        <v>0</v>
      </c>
      <c r="BP41" s="63">
        <v>0</v>
      </c>
      <c r="BQ41" s="63">
        <v>0</v>
      </c>
      <c r="BR41" s="63">
        <v>0</v>
      </c>
      <c r="BS41" s="63">
        <v>0</v>
      </c>
      <c r="BT41" s="48" t="s">
        <v>151</v>
      </c>
      <c r="BU41" s="47">
        <v>0</v>
      </c>
      <c r="BV41" s="63">
        <v>0</v>
      </c>
      <c r="BW41" s="63" t="s">
        <v>151</v>
      </c>
      <c r="BX41" s="64" t="s">
        <v>151</v>
      </c>
      <c r="BY41" s="196" t="s">
        <v>151</v>
      </c>
      <c r="BZ41" s="64" t="s">
        <v>151</v>
      </c>
      <c r="CA41" s="65">
        <v>7.7290000000000001</v>
      </c>
      <c r="CB41" s="64">
        <v>0</v>
      </c>
    </row>
    <row r="42" spans="1:80" ht="11.25" customHeight="1">
      <c r="A42" s="59" t="s">
        <v>148</v>
      </c>
      <c r="B42" s="60" t="s">
        <v>224</v>
      </c>
      <c r="C42" s="60"/>
      <c r="D42" s="60"/>
      <c r="E42" s="60"/>
      <c r="F42" s="60"/>
      <c r="G42" s="61"/>
      <c r="H42" s="96" t="s">
        <v>225</v>
      </c>
      <c r="I42" s="47">
        <v>0</v>
      </c>
      <c r="J42" s="47">
        <v>0</v>
      </c>
      <c r="K42" s="63">
        <v>0</v>
      </c>
      <c r="L42" s="63">
        <v>0</v>
      </c>
      <c r="M42" s="63">
        <v>0</v>
      </c>
      <c r="N42" s="63">
        <v>0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47">
        <v>0</v>
      </c>
      <c r="V42" s="63">
        <v>0</v>
      </c>
      <c r="W42" s="63">
        <v>0</v>
      </c>
      <c r="X42" s="63">
        <v>0</v>
      </c>
      <c r="Y42" s="63">
        <v>0</v>
      </c>
      <c r="Z42" s="47">
        <v>0</v>
      </c>
      <c r="AA42" s="63">
        <v>0</v>
      </c>
      <c r="AB42" s="63">
        <v>0</v>
      </c>
      <c r="AC42" s="64">
        <v>0</v>
      </c>
      <c r="AD42" s="47" t="s">
        <v>151</v>
      </c>
      <c r="AE42" s="63" t="s">
        <v>151</v>
      </c>
      <c r="AF42" s="63" t="s">
        <v>151</v>
      </c>
      <c r="AG42" s="63" t="s">
        <v>151</v>
      </c>
      <c r="AH42" s="63" t="s">
        <v>151</v>
      </c>
      <c r="AI42" s="63" t="s">
        <v>151</v>
      </c>
      <c r="AJ42" s="63" t="s">
        <v>151</v>
      </c>
      <c r="AK42" s="63" t="s">
        <v>151</v>
      </c>
      <c r="AL42" s="63" t="s">
        <v>151</v>
      </c>
      <c r="AM42" s="63" t="s">
        <v>151</v>
      </c>
      <c r="AN42" s="63" t="s">
        <v>151</v>
      </c>
      <c r="AO42" s="63" t="s">
        <v>151</v>
      </c>
      <c r="AP42" s="63" t="s">
        <v>151</v>
      </c>
      <c r="AQ42" s="63" t="s">
        <v>151</v>
      </c>
      <c r="AR42" s="63" t="s">
        <v>151</v>
      </c>
      <c r="AS42" s="63" t="s">
        <v>151</v>
      </c>
      <c r="AT42" s="63" t="s">
        <v>151</v>
      </c>
      <c r="AU42" s="63" t="s">
        <v>151</v>
      </c>
      <c r="AV42" s="63" t="s">
        <v>151</v>
      </c>
      <c r="AW42" s="63" t="s">
        <v>151</v>
      </c>
      <c r="AX42" s="63" t="s">
        <v>151</v>
      </c>
      <c r="AY42" s="63" t="s">
        <v>151</v>
      </c>
      <c r="AZ42" s="63" t="s">
        <v>151</v>
      </c>
      <c r="BA42" s="64" t="s">
        <v>151</v>
      </c>
      <c r="BB42" s="47">
        <v>0</v>
      </c>
      <c r="BC42" s="63" t="s">
        <v>151</v>
      </c>
      <c r="BD42" s="63" t="s">
        <v>151</v>
      </c>
      <c r="BE42" s="63" t="s">
        <v>151</v>
      </c>
      <c r="BF42" s="63" t="s">
        <v>151</v>
      </c>
      <c r="BG42" s="63" t="s">
        <v>151</v>
      </c>
      <c r="BH42" s="63" t="s">
        <v>151</v>
      </c>
      <c r="BI42" s="63">
        <v>0</v>
      </c>
      <c r="BJ42" s="63">
        <v>0</v>
      </c>
      <c r="BK42" s="63" t="s">
        <v>151</v>
      </c>
      <c r="BL42" s="63">
        <v>0</v>
      </c>
      <c r="BM42" s="63">
        <v>0</v>
      </c>
      <c r="BN42" s="63" t="s">
        <v>151</v>
      </c>
      <c r="BO42" s="63">
        <v>0</v>
      </c>
      <c r="BP42" s="63" t="s">
        <v>151</v>
      </c>
      <c r="BQ42" s="63">
        <v>0</v>
      </c>
      <c r="BR42" s="63" t="s">
        <v>151</v>
      </c>
      <c r="BS42" s="63">
        <v>0</v>
      </c>
      <c r="BT42" s="48" t="s">
        <v>151</v>
      </c>
      <c r="BU42" s="47">
        <v>0</v>
      </c>
      <c r="BV42" s="63">
        <v>0</v>
      </c>
      <c r="BW42" s="63">
        <v>0</v>
      </c>
      <c r="BX42" s="64" t="s">
        <v>151</v>
      </c>
      <c r="BY42" s="196" t="s">
        <v>151</v>
      </c>
      <c r="BZ42" s="64" t="s">
        <v>151</v>
      </c>
      <c r="CA42" s="65">
        <v>0</v>
      </c>
      <c r="CB42" s="64">
        <v>0</v>
      </c>
    </row>
    <row r="43" spans="1:80" ht="11.25" customHeight="1">
      <c r="A43" s="59" t="s">
        <v>148</v>
      </c>
      <c r="B43" s="60" t="s">
        <v>226</v>
      </c>
      <c r="C43" s="60"/>
      <c r="D43" s="60"/>
      <c r="E43" s="60"/>
      <c r="F43" s="60"/>
      <c r="G43" s="61"/>
      <c r="H43" s="62" t="s">
        <v>227</v>
      </c>
      <c r="I43" s="47">
        <v>0</v>
      </c>
      <c r="J43" s="47">
        <v>0</v>
      </c>
      <c r="K43" s="63">
        <v>0</v>
      </c>
      <c r="L43" s="63">
        <v>0</v>
      </c>
      <c r="M43" s="63">
        <v>0</v>
      </c>
      <c r="N43" s="63">
        <v>0</v>
      </c>
      <c r="O43" s="63">
        <v>0</v>
      </c>
      <c r="P43" s="63">
        <v>0</v>
      </c>
      <c r="Q43" s="63">
        <v>0</v>
      </c>
      <c r="R43" s="63">
        <v>0</v>
      </c>
      <c r="S43" s="63">
        <v>0</v>
      </c>
      <c r="T43" s="63">
        <v>0</v>
      </c>
      <c r="U43" s="47">
        <v>0</v>
      </c>
      <c r="V43" s="63">
        <v>0</v>
      </c>
      <c r="W43" s="63">
        <v>0</v>
      </c>
      <c r="X43" s="63">
        <v>0</v>
      </c>
      <c r="Y43" s="63">
        <v>0</v>
      </c>
      <c r="Z43" s="47">
        <v>0</v>
      </c>
      <c r="AA43" s="63">
        <v>0</v>
      </c>
      <c r="AB43" s="63">
        <v>0</v>
      </c>
      <c r="AC43" s="64">
        <v>0</v>
      </c>
      <c r="AD43" s="47" t="s">
        <v>151</v>
      </c>
      <c r="AE43" s="63" t="s">
        <v>151</v>
      </c>
      <c r="AF43" s="63" t="s">
        <v>151</v>
      </c>
      <c r="AG43" s="63" t="s">
        <v>151</v>
      </c>
      <c r="AH43" s="63" t="s">
        <v>151</v>
      </c>
      <c r="AI43" s="63" t="s">
        <v>151</v>
      </c>
      <c r="AJ43" s="63" t="s">
        <v>151</v>
      </c>
      <c r="AK43" s="63" t="s">
        <v>151</v>
      </c>
      <c r="AL43" s="63" t="s">
        <v>151</v>
      </c>
      <c r="AM43" s="63" t="s">
        <v>151</v>
      </c>
      <c r="AN43" s="63" t="s">
        <v>151</v>
      </c>
      <c r="AO43" s="63" t="s">
        <v>151</v>
      </c>
      <c r="AP43" s="63" t="s">
        <v>151</v>
      </c>
      <c r="AQ43" s="63" t="s">
        <v>151</v>
      </c>
      <c r="AR43" s="63" t="s">
        <v>151</v>
      </c>
      <c r="AS43" s="63" t="s">
        <v>151</v>
      </c>
      <c r="AT43" s="63" t="s">
        <v>151</v>
      </c>
      <c r="AU43" s="63" t="s">
        <v>151</v>
      </c>
      <c r="AV43" s="63" t="s">
        <v>151</v>
      </c>
      <c r="AW43" s="63" t="s">
        <v>151</v>
      </c>
      <c r="AX43" s="63" t="s">
        <v>151</v>
      </c>
      <c r="AY43" s="63" t="s">
        <v>151</v>
      </c>
      <c r="AZ43" s="63" t="s">
        <v>151</v>
      </c>
      <c r="BA43" s="64" t="s">
        <v>151</v>
      </c>
      <c r="BB43" s="47" t="s">
        <v>151</v>
      </c>
      <c r="BC43" s="63" t="s">
        <v>151</v>
      </c>
      <c r="BD43" s="63" t="s">
        <v>151</v>
      </c>
      <c r="BE43" s="63" t="s">
        <v>151</v>
      </c>
      <c r="BF43" s="63" t="s">
        <v>151</v>
      </c>
      <c r="BG43" s="63" t="s">
        <v>151</v>
      </c>
      <c r="BH43" s="63" t="s">
        <v>151</v>
      </c>
      <c r="BI43" s="63" t="s">
        <v>151</v>
      </c>
      <c r="BJ43" s="63" t="s">
        <v>151</v>
      </c>
      <c r="BK43" s="63" t="s">
        <v>151</v>
      </c>
      <c r="BL43" s="63" t="s">
        <v>151</v>
      </c>
      <c r="BM43" s="63" t="s">
        <v>151</v>
      </c>
      <c r="BN43" s="63" t="s">
        <v>151</v>
      </c>
      <c r="BO43" s="63" t="s">
        <v>151</v>
      </c>
      <c r="BP43" s="63" t="s">
        <v>151</v>
      </c>
      <c r="BQ43" s="63" t="s">
        <v>151</v>
      </c>
      <c r="BR43" s="63" t="s">
        <v>151</v>
      </c>
      <c r="BS43" s="63" t="s">
        <v>151</v>
      </c>
      <c r="BT43" s="48" t="s">
        <v>151</v>
      </c>
      <c r="BU43" s="47" t="s">
        <v>151</v>
      </c>
      <c r="BV43" s="63" t="s">
        <v>151</v>
      </c>
      <c r="BW43" s="63" t="s">
        <v>151</v>
      </c>
      <c r="BX43" s="64" t="s">
        <v>151</v>
      </c>
      <c r="BY43" s="196" t="s">
        <v>151</v>
      </c>
      <c r="BZ43" s="64" t="s">
        <v>151</v>
      </c>
      <c r="CA43" s="65">
        <v>0</v>
      </c>
      <c r="CB43" s="64">
        <v>0</v>
      </c>
    </row>
    <row r="44" spans="1:80" ht="11.25" customHeight="1">
      <c r="A44" s="59" t="s">
        <v>148</v>
      </c>
      <c r="B44" s="60" t="s">
        <v>228</v>
      </c>
      <c r="C44" s="60"/>
      <c r="D44" s="60"/>
      <c r="E44" s="60"/>
      <c r="F44" s="60"/>
      <c r="G44" s="61"/>
      <c r="H44" s="62" t="s">
        <v>229</v>
      </c>
      <c r="I44" s="47">
        <v>0</v>
      </c>
      <c r="J44" s="47" t="s">
        <v>151</v>
      </c>
      <c r="K44" s="63" t="s">
        <v>151</v>
      </c>
      <c r="L44" s="63" t="s">
        <v>151</v>
      </c>
      <c r="M44" s="63" t="s">
        <v>151</v>
      </c>
      <c r="N44" s="63" t="s">
        <v>151</v>
      </c>
      <c r="O44" s="63" t="s">
        <v>151</v>
      </c>
      <c r="P44" s="63" t="s">
        <v>151</v>
      </c>
      <c r="Q44" s="63" t="s">
        <v>151</v>
      </c>
      <c r="R44" s="63" t="s">
        <v>151</v>
      </c>
      <c r="S44" s="63" t="s">
        <v>151</v>
      </c>
      <c r="T44" s="63" t="s">
        <v>151</v>
      </c>
      <c r="U44" s="47">
        <v>0</v>
      </c>
      <c r="V44" s="63">
        <v>0</v>
      </c>
      <c r="W44" s="63">
        <v>0</v>
      </c>
      <c r="X44" s="63">
        <v>0</v>
      </c>
      <c r="Y44" s="63">
        <v>0</v>
      </c>
      <c r="Z44" s="47" t="s">
        <v>151</v>
      </c>
      <c r="AA44" s="63" t="s">
        <v>151</v>
      </c>
      <c r="AB44" s="63" t="s">
        <v>151</v>
      </c>
      <c r="AC44" s="64" t="s">
        <v>151</v>
      </c>
      <c r="AD44" s="47">
        <v>0</v>
      </c>
      <c r="AE44" s="63">
        <v>0</v>
      </c>
      <c r="AF44" s="63">
        <v>0</v>
      </c>
      <c r="AG44" s="63" t="s">
        <v>151</v>
      </c>
      <c r="AH44" s="63" t="s">
        <v>151</v>
      </c>
      <c r="AI44" s="63" t="s">
        <v>151</v>
      </c>
      <c r="AJ44" s="63">
        <v>0</v>
      </c>
      <c r="AK44" s="63">
        <v>0</v>
      </c>
      <c r="AL44" s="63">
        <v>0</v>
      </c>
      <c r="AM44" s="63">
        <v>0</v>
      </c>
      <c r="AN44" s="63">
        <v>0</v>
      </c>
      <c r="AO44" s="63">
        <v>0</v>
      </c>
      <c r="AP44" s="63">
        <v>0</v>
      </c>
      <c r="AQ44" s="63">
        <v>0</v>
      </c>
      <c r="AR44" s="63">
        <v>0</v>
      </c>
      <c r="AS44" s="63">
        <v>0</v>
      </c>
      <c r="AT44" s="63">
        <v>0</v>
      </c>
      <c r="AU44" s="63">
        <v>0</v>
      </c>
      <c r="AV44" s="63">
        <v>0</v>
      </c>
      <c r="AW44" s="63">
        <v>0</v>
      </c>
      <c r="AX44" s="63">
        <v>0</v>
      </c>
      <c r="AY44" s="63">
        <v>0</v>
      </c>
      <c r="AZ44" s="63">
        <v>0</v>
      </c>
      <c r="BA44" s="64" t="s">
        <v>151</v>
      </c>
      <c r="BB44" s="47">
        <v>0</v>
      </c>
      <c r="BC44" s="63" t="s">
        <v>151</v>
      </c>
      <c r="BD44" s="63" t="s">
        <v>151</v>
      </c>
      <c r="BE44" s="63" t="s">
        <v>151</v>
      </c>
      <c r="BF44" s="63" t="s">
        <v>151</v>
      </c>
      <c r="BG44" s="63" t="s">
        <v>151</v>
      </c>
      <c r="BH44" s="63" t="s">
        <v>151</v>
      </c>
      <c r="BI44" s="63" t="s">
        <v>151</v>
      </c>
      <c r="BJ44" s="63" t="s">
        <v>151</v>
      </c>
      <c r="BK44" s="63">
        <v>0</v>
      </c>
      <c r="BL44" s="63" t="s">
        <v>151</v>
      </c>
      <c r="BM44" s="63">
        <v>0</v>
      </c>
      <c r="BN44" s="63">
        <v>0</v>
      </c>
      <c r="BO44" s="63">
        <v>0</v>
      </c>
      <c r="BP44" s="63">
        <v>0</v>
      </c>
      <c r="BQ44" s="63">
        <v>0</v>
      </c>
      <c r="BR44" s="63">
        <v>0</v>
      </c>
      <c r="BS44" s="63">
        <v>0</v>
      </c>
      <c r="BT44" s="48" t="s">
        <v>151</v>
      </c>
      <c r="BU44" s="47" t="s">
        <v>151</v>
      </c>
      <c r="BV44" s="63" t="s">
        <v>151</v>
      </c>
      <c r="BW44" s="63" t="s">
        <v>151</v>
      </c>
      <c r="BX44" s="64" t="s">
        <v>151</v>
      </c>
      <c r="BY44" s="196" t="s">
        <v>151</v>
      </c>
      <c r="BZ44" s="64" t="s">
        <v>151</v>
      </c>
      <c r="CA44" s="65">
        <v>0</v>
      </c>
      <c r="CB44" s="64">
        <v>0</v>
      </c>
    </row>
    <row r="45" spans="1:80" ht="11.25" customHeight="1">
      <c r="A45" s="59" t="s">
        <v>148</v>
      </c>
      <c r="B45" s="60" t="s">
        <v>230</v>
      </c>
      <c r="C45" s="60"/>
      <c r="D45" s="60"/>
      <c r="E45" s="60"/>
      <c r="F45" s="60"/>
      <c r="G45" s="61"/>
      <c r="H45" s="62" t="s">
        <v>231</v>
      </c>
      <c r="I45" s="47">
        <v>965.86</v>
      </c>
      <c r="J45" s="47" t="s">
        <v>151</v>
      </c>
      <c r="K45" s="63" t="s">
        <v>151</v>
      </c>
      <c r="L45" s="63" t="s">
        <v>151</v>
      </c>
      <c r="M45" s="63" t="s">
        <v>151</v>
      </c>
      <c r="N45" s="63" t="s">
        <v>151</v>
      </c>
      <c r="O45" s="63" t="s">
        <v>151</v>
      </c>
      <c r="P45" s="63" t="s">
        <v>151</v>
      </c>
      <c r="Q45" s="63" t="s">
        <v>151</v>
      </c>
      <c r="R45" s="63" t="s">
        <v>151</v>
      </c>
      <c r="S45" s="63" t="s">
        <v>151</v>
      </c>
      <c r="T45" s="63" t="s">
        <v>151</v>
      </c>
      <c r="U45" s="47" t="s">
        <v>151</v>
      </c>
      <c r="V45" s="63" t="s">
        <v>151</v>
      </c>
      <c r="W45" s="63" t="s">
        <v>151</v>
      </c>
      <c r="X45" s="63" t="s">
        <v>151</v>
      </c>
      <c r="Y45" s="63" t="s">
        <v>151</v>
      </c>
      <c r="Z45" s="47" t="s">
        <v>151</v>
      </c>
      <c r="AA45" s="63" t="s">
        <v>151</v>
      </c>
      <c r="AB45" s="63" t="s">
        <v>151</v>
      </c>
      <c r="AC45" s="64" t="s">
        <v>151</v>
      </c>
      <c r="AD45" s="47" t="s">
        <v>151</v>
      </c>
      <c r="AE45" s="63" t="s">
        <v>151</v>
      </c>
      <c r="AF45" s="63" t="s">
        <v>151</v>
      </c>
      <c r="AG45" s="63" t="s">
        <v>151</v>
      </c>
      <c r="AH45" s="63" t="s">
        <v>151</v>
      </c>
      <c r="AI45" s="63" t="s">
        <v>151</v>
      </c>
      <c r="AJ45" s="63" t="s">
        <v>151</v>
      </c>
      <c r="AK45" s="63" t="s">
        <v>151</v>
      </c>
      <c r="AL45" s="63" t="s">
        <v>151</v>
      </c>
      <c r="AM45" s="63" t="s">
        <v>151</v>
      </c>
      <c r="AN45" s="63" t="s">
        <v>151</v>
      </c>
      <c r="AO45" s="63" t="s">
        <v>151</v>
      </c>
      <c r="AP45" s="63" t="s">
        <v>151</v>
      </c>
      <c r="AQ45" s="63" t="s">
        <v>151</v>
      </c>
      <c r="AR45" s="63" t="s">
        <v>151</v>
      </c>
      <c r="AS45" s="63" t="s">
        <v>151</v>
      </c>
      <c r="AT45" s="63" t="s">
        <v>151</v>
      </c>
      <c r="AU45" s="63" t="s">
        <v>151</v>
      </c>
      <c r="AV45" s="63" t="s">
        <v>151</v>
      </c>
      <c r="AW45" s="63" t="s">
        <v>151</v>
      </c>
      <c r="AX45" s="63" t="s">
        <v>151</v>
      </c>
      <c r="AY45" s="63" t="s">
        <v>151</v>
      </c>
      <c r="AZ45" s="63" t="s">
        <v>151</v>
      </c>
      <c r="BA45" s="64" t="s">
        <v>151</v>
      </c>
      <c r="BB45" s="47">
        <v>965.86</v>
      </c>
      <c r="BC45" s="63" t="s">
        <v>151</v>
      </c>
      <c r="BD45" s="63" t="s">
        <v>151</v>
      </c>
      <c r="BE45" s="63" t="s">
        <v>151</v>
      </c>
      <c r="BF45" s="63" t="s">
        <v>151</v>
      </c>
      <c r="BG45" s="63" t="s">
        <v>151</v>
      </c>
      <c r="BH45" s="63" t="s">
        <v>151</v>
      </c>
      <c r="BI45" s="63" t="s">
        <v>151</v>
      </c>
      <c r="BJ45" s="63" t="s">
        <v>151</v>
      </c>
      <c r="BK45" s="63" t="s">
        <v>151</v>
      </c>
      <c r="BL45" s="63" t="s">
        <v>151</v>
      </c>
      <c r="BM45" s="63">
        <v>169.2</v>
      </c>
      <c r="BN45" s="63" t="s">
        <v>151</v>
      </c>
      <c r="BO45" s="63">
        <v>796.66</v>
      </c>
      <c r="BP45" s="63" t="s">
        <v>151</v>
      </c>
      <c r="BQ45" s="63">
        <v>0</v>
      </c>
      <c r="BR45" s="63" t="s">
        <v>151</v>
      </c>
      <c r="BS45" s="63">
        <v>0</v>
      </c>
      <c r="BT45" s="48" t="s">
        <v>151</v>
      </c>
      <c r="BU45" s="47" t="s">
        <v>151</v>
      </c>
      <c r="BV45" s="63" t="s">
        <v>151</v>
      </c>
      <c r="BW45" s="63" t="s">
        <v>151</v>
      </c>
      <c r="BX45" s="64" t="s">
        <v>151</v>
      </c>
      <c r="BY45" s="196" t="s">
        <v>151</v>
      </c>
      <c r="BZ45" s="64" t="s">
        <v>151</v>
      </c>
      <c r="CA45" s="65">
        <v>0</v>
      </c>
      <c r="CB45" s="64">
        <v>965.86</v>
      </c>
    </row>
    <row r="46" spans="1:80" ht="11.25" customHeight="1">
      <c r="A46" s="59" t="s">
        <v>148</v>
      </c>
      <c r="B46" s="60" t="s">
        <v>232</v>
      </c>
      <c r="C46" s="60"/>
      <c r="D46" s="60"/>
      <c r="E46" s="60"/>
      <c r="F46" s="60"/>
      <c r="G46" s="61"/>
      <c r="H46" s="62" t="s">
        <v>233</v>
      </c>
      <c r="I46" s="47">
        <v>0</v>
      </c>
      <c r="J46" s="47" t="s">
        <v>151</v>
      </c>
      <c r="K46" s="63" t="s">
        <v>151</v>
      </c>
      <c r="L46" s="63" t="s">
        <v>151</v>
      </c>
      <c r="M46" s="63" t="s">
        <v>151</v>
      </c>
      <c r="N46" s="63" t="s">
        <v>151</v>
      </c>
      <c r="O46" s="63" t="s">
        <v>151</v>
      </c>
      <c r="P46" s="63" t="s">
        <v>151</v>
      </c>
      <c r="Q46" s="63" t="s">
        <v>151</v>
      </c>
      <c r="R46" s="63" t="s">
        <v>151</v>
      </c>
      <c r="S46" s="63" t="s">
        <v>151</v>
      </c>
      <c r="T46" s="63" t="s">
        <v>151</v>
      </c>
      <c r="U46" s="47" t="s">
        <v>151</v>
      </c>
      <c r="V46" s="63" t="s">
        <v>151</v>
      </c>
      <c r="W46" s="63" t="s">
        <v>151</v>
      </c>
      <c r="X46" s="63" t="s">
        <v>151</v>
      </c>
      <c r="Y46" s="63" t="s">
        <v>151</v>
      </c>
      <c r="Z46" s="47" t="s">
        <v>151</v>
      </c>
      <c r="AA46" s="63" t="s">
        <v>151</v>
      </c>
      <c r="AB46" s="63" t="s">
        <v>151</v>
      </c>
      <c r="AC46" s="64" t="s">
        <v>151</v>
      </c>
      <c r="AD46" s="47" t="s">
        <v>151</v>
      </c>
      <c r="AE46" s="63" t="s">
        <v>151</v>
      </c>
      <c r="AF46" s="63" t="s">
        <v>151</v>
      </c>
      <c r="AG46" s="63" t="s">
        <v>151</v>
      </c>
      <c r="AH46" s="63" t="s">
        <v>151</v>
      </c>
      <c r="AI46" s="63" t="s">
        <v>151</v>
      </c>
      <c r="AJ46" s="63" t="s">
        <v>151</v>
      </c>
      <c r="AK46" s="63" t="s">
        <v>151</v>
      </c>
      <c r="AL46" s="63" t="s">
        <v>151</v>
      </c>
      <c r="AM46" s="63" t="s">
        <v>151</v>
      </c>
      <c r="AN46" s="63" t="s">
        <v>151</v>
      </c>
      <c r="AO46" s="63" t="s">
        <v>151</v>
      </c>
      <c r="AP46" s="63" t="s">
        <v>151</v>
      </c>
      <c r="AQ46" s="63" t="s">
        <v>151</v>
      </c>
      <c r="AR46" s="63" t="s">
        <v>151</v>
      </c>
      <c r="AS46" s="63" t="s">
        <v>151</v>
      </c>
      <c r="AT46" s="63" t="s">
        <v>151</v>
      </c>
      <c r="AU46" s="63" t="s">
        <v>151</v>
      </c>
      <c r="AV46" s="63" t="s">
        <v>151</v>
      </c>
      <c r="AW46" s="63" t="s">
        <v>151</v>
      </c>
      <c r="AX46" s="63" t="s">
        <v>151</v>
      </c>
      <c r="AY46" s="63" t="s">
        <v>151</v>
      </c>
      <c r="AZ46" s="63" t="s">
        <v>151</v>
      </c>
      <c r="BA46" s="64" t="s">
        <v>151</v>
      </c>
      <c r="BB46" s="47">
        <v>0</v>
      </c>
      <c r="BC46" s="63" t="s">
        <v>151</v>
      </c>
      <c r="BD46" s="63" t="s">
        <v>151</v>
      </c>
      <c r="BE46" s="63" t="s">
        <v>151</v>
      </c>
      <c r="BF46" s="63" t="s">
        <v>151</v>
      </c>
      <c r="BG46" s="63" t="s">
        <v>151</v>
      </c>
      <c r="BH46" s="63" t="s">
        <v>151</v>
      </c>
      <c r="BI46" s="63">
        <v>0</v>
      </c>
      <c r="BJ46" s="63" t="s">
        <v>151</v>
      </c>
      <c r="BK46" s="63" t="s">
        <v>151</v>
      </c>
      <c r="BL46" s="63" t="s">
        <v>151</v>
      </c>
      <c r="BM46" s="63">
        <v>0</v>
      </c>
      <c r="BN46" s="63" t="s">
        <v>151</v>
      </c>
      <c r="BO46" s="63">
        <v>0</v>
      </c>
      <c r="BP46" s="63" t="s">
        <v>151</v>
      </c>
      <c r="BQ46" s="63">
        <v>0</v>
      </c>
      <c r="BR46" s="63" t="s">
        <v>151</v>
      </c>
      <c r="BS46" s="63">
        <v>0</v>
      </c>
      <c r="BT46" s="48" t="s">
        <v>151</v>
      </c>
      <c r="BU46" s="47" t="s">
        <v>151</v>
      </c>
      <c r="BV46" s="63" t="s">
        <v>151</v>
      </c>
      <c r="BW46" s="63" t="s">
        <v>151</v>
      </c>
      <c r="BX46" s="64" t="s">
        <v>151</v>
      </c>
      <c r="BY46" s="196" t="s">
        <v>151</v>
      </c>
      <c r="BZ46" s="64" t="s">
        <v>151</v>
      </c>
      <c r="CA46" s="65">
        <v>0</v>
      </c>
      <c r="CB46" s="64">
        <v>0</v>
      </c>
    </row>
    <row r="47" spans="1:80" ht="11.25" customHeight="1">
      <c r="A47" s="59" t="s">
        <v>148</v>
      </c>
      <c r="B47" s="60" t="s">
        <v>234</v>
      </c>
      <c r="C47" s="60"/>
      <c r="D47" s="60"/>
      <c r="E47" s="60"/>
      <c r="F47" s="60"/>
      <c r="G47" s="61"/>
      <c r="H47" s="62" t="s">
        <v>235</v>
      </c>
      <c r="I47" s="47">
        <v>0</v>
      </c>
      <c r="J47" s="47" t="s">
        <v>151</v>
      </c>
      <c r="K47" s="63" t="s">
        <v>151</v>
      </c>
      <c r="L47" s="63" t="s">
        <v>151</v>
      </c>
      <c r="M47" s="63" t="s">
        <v>151</v>
      </c>
      <c r="N47" s="63" t="s">
        <v>151</v>
      </c>
      <c r="O47" s="63" t="s">
        <v>151</v>
      </c>
      <c r="P47" s="63" t="s">
        <v>151</v>
      </c>
      <c r="Q47" s="63" t="s">
        <v>151</v>
      </c>
      <c r="R47" s="63" t="s">
        <v>151</v>
      </c>
      <c r="S47" s="63" t="s">
        <v>151</v>
      </c>
      <c r="T47" s="63" t="s">
        <v>151</v>
      </c>
      <c r="U47" s="47" t="s">
        <v>151</v>
      </c>
      <c r="V47" s="63" t="s">
        <v>151</v>
      </c>
      <c r="W47" s="63" t="s">
        <v>151</v>
      </c>
      <c r="X47" s="63" t="s">
        <v>151</v>
      </c>
      <c r="Y47" s="63" t="s">
        <v>151</v>
      </c>
      <c r="Z47" s="47" t="s">
        <v>151</v>
      </c>
      <c r="AA47" s="63" t="s">
        <v>151</v>
      </c>
      <c r="AB47" s="63" t="s">
        <v>151</v>
      </c>
      <c r="AC47" s="64" t="s">
        <v>151</v>
      </c>
      <c r="AD47" s="47" t="s">
        <v>151</v>
      </c>
      <c r="AE47" s="63" t="s">
        <v>151</v>
      </c>
      <c r="AF47" s="63" t="s">
        <v>151</v>
      </c>
      <c r="AG47" s="63" t="s">
        <v>151</v>
      </c>
      <c r="AH47" s="63" t="s">
        <v>151</v>
      </c>
      <c r="AI47" s="63" t="s">
        <v>151</v>
      </c>
      <c r="AJ47" s="63" t="s">
        <v>151</v>
      </c>
      <c r="AK47" s="63" t="s">
        <v>151</v>
      </c>
      <c r="AL47" s="63" t="s">
        <v>151</v>
      </c>
      <c r="AM47" s="63" t="s">
        <v>151</v>
      </c>
      <c r="AN47" s="63" t="s">
        <v>151</v>
      </c>
      <c r="AO47" s="63" t="s">
        <v>151</v>
      </c>
      <c r="AP47" s="63" t="s">
        <v>151</v>
      </c>
      <c r="AQ47" s="63" t="s">
        <v>151</v>
      </c>
      <c r="AR47" s="63" t="s">
        <v>151</v>
      </c>
      <c r="AS47" s="63" t="s">
        <v>151</v>
      </c>
      <c r="AT47" s="63" t="s">
        <v>151</v>
      </c>
      <c r="AU47" s="63" t="s">
        <v>151</v>
      </c>
      <c r="AV47" s="63" t="s">
        <v>151</v>
      </c>
      <c r="AW47" s="63" t="s">
        <v>151</v>
      </c>
      <c r="AX47" s="63" t="s">
        <v>151</v>
      </c>
      <c r="AY47" s="63" t="s">
        <v>151</v>
      </c>
      <c r="AZ47" s="63" t="s">
        <v>151</v>
      </c>
      <c r="BA47" s="64">
        <v>0</v>
      </c>
      <c r="BB47" s="47" t="s">
        <v>151</v>
      </c>
      <c r="BC47" s="63" t="s">
        <v>151</v>
      </c>
      <c r="BD47" s="63" t="s">
        <v>151</v>
      </c>
      <c r="BE47" s="63" t="s">
        <v>151</v>
      </c>
      <c r="BF47" s="63" t="s">
        <v>151</v>
      </c>
      <c r="BG47" s="63" t="s">
        <v>151</v>
      </c>
      <c r="BH47" s="63" t="s">
        <v>151</v>
      </c>
      <c r="BI47" s="63" t="s">
        <v>151</v>
      </c>
      <c r="BJ47" s="63" t="s">
        <v>151</v>
      </c>
      <c r="BK47" s="63" t="s">
        <v>151</v>
      </c>
      <c r="BL47" s="63" t="s">
        <v>151</v>
      </c>
      <c r="BM47" s="63" t="s">
        <v>151</v>
      </c>
      <c r="BN47" s="63" t="s">
        <v>151</v>
      </c>
      <c r="BO47" s="63" t="s">
        <v>151</v>
      </c>
      <c r="BP47" s="63" t="s">
        <v>151</v>
      </c>
      <c r="BQ47" s="63" t="s">
        <v>151</v>
      </c>
      <c r="BR47" s="63" t="s">
        <v>151</v>
      </c>
      <c r="BS47" s="63" t="s">
        <v>151</v>
      </c>
      <c r="BT47" s="48" t="s">
        <v>151</v>
      </c>
      <c r="BU47" s="47" t="s">
        <v>151</v>
      </c>
      <c r="BV47" s="63" t="s">
        <v>151</v>
      </c>
      <c r="BW47" s="63" t="s">
        <v>151</v>
      </c>
      <c r="BX47" s="64" t="s">
        <v>151</v>
      </c>
      <c r="BY47" s="196" t="s">
        <v>151</v>
      </c>
      <c r="BZ47" s="64" t="s">
        <v>151</v>
      </c>
      <c r="CA47" s="65">
        <v>0</v>
      </c>
      <c r="CB47" s="64">
        <v>0</v>
      </c>
    </row>
    <row r="48" spans="1:80" ht="11.25" customHeight="1">
      <c r="A48" s="66" t="s">
        <v>148</v>
      </c>
      <c r="B48" s="67" t="s">
        <v>236</v>
      </c>
      <c r="C48" s="67"/>
      <c r="D48" s="67"/>
      <c r="E48" s="67"/>
      <c r="F48" s="67"/>
      <c r="G48" s="68"/>
      <c r="H48" s="97" t="s">
        <v>237</v>
      </c>
      <c r="I48" s="70">
        <v>657.22400000000005</v>
      </c>
      <c r="J48" s="70">
        <v>99.22</v>
      </c>
      <c r="K48" s="71">
        <v>0</v>
      </c>
      <c r="L48" s="71">
        <v>0</v>
      </c>
      <c r="M48" s="71">
        <v>0</v>
      </c>
      <c r="N48" s="71">
        <v>0</v>
      </c>
      <c r="O48" s="71">
        <v>0</v>
      </c>
      <c r="P48" s="71">
        <v>0</v>
      </c>
      <c r="Q48" s="71">
        <v>99.22</v>
      </c>
      <c r="R48" s="71">
        <v>0</v>
      </c>
      <c r="S48" s="71">
        <v>0</v>
      </c>
      <c r="T48" s="71">
        <v>0</v>
      </c>
      <c r="U48" s="70">
        <v>0</v>
      </c>
      <c r="V48" s="71">
        <v>0</v>
      </c>
      <c r="W48" s="71">
        <v>0</v>
      </c>
      <c r="X48" s="71">
        <v>0</v>
      </c>
      <c r="Y48" s="71">
        <v>0</v>
      </c>
      <c r="Z48" s="70">
        <v>0</v>
      </c>
      <c r="AA48" s="71">
        <v>0</v>
      </c>
      <c r="AB48" s="71">
        <v>0</v>
      </c>
      <c r="AC48" s="72">
        <v>0</v>
      </c>
      <c r="AD48" s="70">
        <v>0</v>
      </c>
      <c r="AE48" s="71">
        <v>0</v>
      </c>
      <c r="AF48" s="71">
        <v>0</v>
      </c>
      <c r="AG48" s="71" t="s">
        <v>151</v>
      </c>
      <c r="AH48" s="71" t="s">
        <v>151</v>
      </c>
      <c r="AI48" s="71" t="s">
        <v>151</v>
      </c>
      <c r="AJ48" s="71">
        <v>0</v>
      </c>
      <c r="AK48" s="71">
        <v>0</v>
      </c>
      <c r="AL48" s="71">
        <v>0</v>
      </c>
      <c r="AM48" s="71">
        <v>0</v>
      </c>
      <c r="AN48" s="71">
        <v>0</v>
      </c>
      <c r="AO48" s="71">
        <v>0</v>
      </c>
      <c r="AP48" s="71">
        <v>0</v>
      </c>
      <c r="AQ48" s="71">
        <v>0</v>
      </c>
      <c r="AR48" s="71">
        <v>0</v>
      </c>
      <c r="AS48" s="71">
        <v>0</v>
      </c>
      <c r="AT48" s="71">
        <v>0</v>
      </c>
      <c r="AU48" s="71">
        <v>0</v>
      </c>
      <c r="AV48" s="71">
        <v>0</v>
      </c>
      <c r="AW48" s="71">
        <v>0</v>
      </c>
      <c r="AX48" s="71">
        <v>0</v>
      </c>
      <c r="AY48" s="71">
        <v>0</v>
      </c>
      <c r="AZ48" s="71">
        <v>0</v>
      </c>
      <c r="BA48" s="72">
        <v>558.00400000000002</v>
      </c>
      <c r="BB48" s="70">
        <v>0</v>
      </c>
      <c r="BC48" s="71" t="s">
        <v>151</v>
      </c>
      <c r="BD48" s="71" t="s">
        <v>151</v>
      </c>
      <c r="BE48" s="71" t="s">
        <v>151</v>
      </c>
      <c r="BF48" s="71" t="s">
        <v>151</v>
      </c>
      <c r="BG48" s="71">
        <v>0</v>
      </c>
      <c r="BH48" s="71">
        <v>0</v>
      </c>
      <c r="BI48" s="71">
        <v>0</v>
      </c>
      <c r="BJ48" s="71">
        <v>0</v>
      </c>
      <c r="BK48" s="71">
        <v>0</v>
      </c>
      <c r="BL48" s="71">
        <v>0</v>
      </c>
      <c r="BM48" s="71">
        <v>0</v>
      </c>
      <c r="BN48" s="71">
        <v>0</v>
      </c>
      <c r="BO48" s="71">
        <v>0</v>
      </c>
      <c r="BP48" s="71">
        <v>0</v>
      </c>
      <c r="BQ48" s="71">
        <v>0</v>
      </c>
      <c r="BR48" s="71">
        <v>0</v>
      </c>
      <c r="BS48" s="71">
        <v>0</v>
      </c>
      <c r="BT48" s="71">
        <v>0</v>
      </c>
      <c r="BU48" s="70">
        <v>0</v>
      </c>
      <c r="BV48" s="71">
        <v>0</v>
      </c>
      <c r="BW48" s="71">
        <v>0</v>
      </c>
      <c r="BX48" s="72" t="s">
        <v>151</v>
      </c>
      <c r="BY48" s="197" t="s">
        <v>151</v>
      </c>
      <c r="BZ48" s="72" t="s">
        <v>151</v>
      </c>
      <c r="CA48" s="73">
        <v>657.22400000000005</v>
      </c>
      <c r="CB48" s="72">
        <v>0</v>
      </c>
    </row>
    <row r="49" spans="1:80" ht="11.25" customHeight="1">
      <c r="A49" s="75" t="s">
        <v>238</v>
      </c>
      <c r="B49" s="75"/>
      <c r="C49" s="75"/>
      <c r="D49" s="75"/>
      <c r="E49" s="75"/>
      <c r="F49" s="75"/>
      <c r="G49" s="89"/>
      <c r="H49" s="78" t="s">
        <v>239</v>
      </c>
      <c r="I49" s="79">
        <v>58291.788</v>
      </c>
      <c r="J49" s="79">
        <v>5494.1750000000002</v>
      </c>
      <c r="K49" s="80" t="s">
        <v>151</v>
      </c>
      <c r="L49" s="80" t="s">
        <v>151</v>
      </c>
      <c r="M49" s="80" t="s">
        <v>151</v>
      </c>
      <c r="N49" s="80" t="s">
        <v>151</v>
      </c>
      <c r="O49" s="80" t="s">
        <v>151</v>
      </c>
      <c r="P49" s="80">
        <v>6.8659999999999997</v>
      </c>
      <c r="Q49" s="80">
        <v>5205.1040000000003</v>
      </c>
      <c r="R49" s="80">
        <v>0</v>
      </c>
      <c r="S49" s="80">
        <v>282.20499999999998</v>
      </c>
      <c r="T49" s="80">
        <v>0</v>
      </c>
      <c r="U49" s="79">
        <v>1954.61</v>
      </c>
      <c r="V49" s="80">
        <v>0</v>
      </c>
      <c r="W49" s="80">
        <v>1406.261</v>
      </c>
      <c r="X49" s="80">
        <v>464.37900000000002</v>
      </c>
      <c r="Y49" s="80">
        <v>83.968999999999994</v>
      </c>
      <c r="Z49" s="79">
        <v>0</v>
      </c>
      <c r="AA49" s="80" t="s">
        <v>151</v>
      </c>
      <c r="AB49" s="80">
        <v>0</v>
      </c>
      <c r="AC49" s="79" t="s">
        <v>151</v>
      </c>
      <c r="AD49" s="79">
        <v>29459.9</v>
      </c>
      <c r="AE49" s="80">
        <v>0</v>
      </c>
      <c r="AF49" s="80">
        <v>0</v>
      </c>
      <c r="AG49" s="80">
        <v>891.80499999999995</v>
      </c>
      <c r="AH49" s="80">
        <v>0</v>
      </c>
      <c r="AI49" s="80">
        <v>558.00400000000002</v>
      </c>
      <c r="AJ49" s="80">
        <v>1046.6869999999999</v>
      </c>
      <c r="AK49" s="80">
        <v>0</v>
      </c>
      <c r="AL49" s="80">
        <v>748.94899999999996</v>
      </c>
      <c r="AM49" s="80">
        <v>4089.2440000000001</v>
      </c>
      <c r="AN49" s="80">
        <v>29.725000000000001</v>
      </c>
      <c r="AO49" s="80">
        <v>0</v>
      </c>
      <c r="AP49" s="80">
        <v>603.68299999999999</v>
      </c>
      <c r="AQ49" s="80">
        <v>4.8000000000000001E-2</v>
      </c>
      <c r="AR49" s="80">
        <v>2616.7759999999998</v>
      </c>
      <c r="AS49" s="80">
        <v>13253.299000000001</v>
      </c>
      <c r="AT49" s="80">
        <v>1963.8</v>
      </c>
      <c r="AU49" s="80">
        <v>145.27199999999999</v>
      </c>
      <c r="AV49" s="80">
        <v>394.065</v>
      </c>
      <c r="AW49" s="80">
        <v>1424.4259999999999</v>
      </c>
      <c r="AX49" s="80">
        <v>224.16200000000001</v>
      </c>
      <c r="AY49" s="80">
        <v>84.192999999999998</v>
      </c>
      <c r="AZ49" s="80">
        <v>1385.7619999999999</v>
      </c>
      <c r="BA49" s="79">
        <v>0</v>
      </c>
      <c r="BB49" s="79">
        <v>965.86</v>
      </c>
      <c r="BC49" s="80" t="s">
        <v>151</v>
      </c>
      <c r="BD49" s="80" t="s">
        <v>151</v>
      </c>
      <c r="BE49" s="80" t="s">
        <v>151</v>
      </c>
      <c r="BF49" s="80" t="s">
        <v>151</v>
      </c>
      <c r="BG49" s="80" t="s">
        <v>151</v>
      </c>
      <c r="BH49" s="80" t="s">
        <v>151</v>
      </c>
      <c r="BI49" s="80" t="s">
        <v>151</v>
      </c>
      <c r="BJ49" s="80">
        <v>0</v>
      </c>
      <c r="BK49" s="80">
        <v>0</v>
      </c>
      <c r="BL49" s="80" t="s">
        <v>151</v>
      </c>
      <c r="BM49" s="80" t="s">
        <v>151</v>
      </c>
      <c r="BN49" s="80">
        <v>169.2</v>
      </c>
      <c r="BO49" s="80" t="s">
        <v>151</v>
      </c>
      <c r="BP49" s="80">
        <v>796.66</v>
      </c>
      <c r="BQ49" s="80" t="s">
        <v>151</v>
      </c>
      <c r="BR49" s="80">
        <v>0</v>
      </c>
      <c r="BS49" s="80" t="s">
        <v>151</v>
      </c>
      <c r="BT49" s="80" t="s">
        <v>151</v>
      </c>
      <c r="BU49" s="79" t="s">
        <v>151</v>
      </c>
      <c r="BV49" s="80" t="s">
        <v>151</v>
      </c>
      <c r="BW49" s="80" t="s">
        <v>151</v>
      </c>
      <c r="BX49" s="79" t="s">
        <v>151</v>
      </c>
      <c r="BY49" s="198">
        <v>6828.0129999999999</v>
      </c>
      <c r="BZ49" s="79">
        <v>13589.23</v>
      </c>
      <c r="CA49" s="81">
        <v>54319.391000000003</v>
      </c>
      <c r="CB49" s="79">
        <v>2191.7869999999998</v>
      </c>
    </row>
    <row r="50" spans="1:80" ht="11.25" customHeight="1">
      <c r="A50" s="82" t="s">
        <v>148</v>
      </c>
      <c r="B50" s="83" t="s">
        <v>180</v>
      </c>
      <c r="C50" s="83"/>
      <c r="D50" s="83"/>
      <c r="E50" s="83"/>
      <c r="F50" s="83"/>
      <c r="G50" s="84"/>
      <c r="H50" s="85" t="s">
        <v>240</v>
      </c>
      <c r="I50" s="47">
        <v>20417.242999999999</v>
      </c>
      <c r="J50" s="47" t="s">
        <v>151</v>
      </c>
      <c r="K50" s="48" t="s">
        <v>151</v>
      </c>
      <c r="L50" s="48" t="s">
        <v>151</v>
      </c>
      <c r="M50" s="48" t="s">
        <v>151</v>
      </c>
      <c r="N50" s="48" t="s">
        <v>151</v>
      </c>
      <c r="O50" s="48" t="s">
        <v>151</v>
      </c>
      <c r="P50" s="48" t="s">
        <v>151</v>
      </c>
      <c r="Q50" s="48" t="s">
        <v>151</v>
      </c>
      <c r="R50" s="48" t="s">
        <v>151</v>
      </c>
      <c r="S50" s="48" t="s">
        <v>151</v>
      </c>
      <c r="T50" s="48" t="s">
        <v>151</v>
      </c>
      <c r="U50" s="47" t="s">
        <v>151</v>
      </c>
      <c r="V50" s="48" t="s">
        <v>151</v>
      </c>
      <c r="W50" s="48" t="s">
        <v>151</v>
      </c>
      <c r="X50" s="48" t="s">
        <v>151</v>
      </c>
      <c r="Y50" s="48" t="s">
        <v>151</v>
      </c>
      <c r="Z50" s="47" t="s">
        <v>151</v>
      </c>
      <c r="AA50" s="48" t="s">
        <v>151</v>
      </c>
      <c r="AB50" s="48" t="s">
        <v>151</v>
      </c>
      <c r="AC50" s="47" t="s">
        <v>151</v>
      </c>
      <c r="AD50" s="47" t="s">
        <v>151</v>
      </c>
      <c r="AE50" s="48" t="s">
        <v>151</v>
      </c>
      <c r="AF50" s="48" t="s">
        <v>151</v>
      </c>
      <c r="AG50" s="48" t="s">
        <v>151</v>
      </c>
      <c r="AH50" s="48" t="s">
        <v>151</v>
      </c>
      <c r="AI50" s="48" t="s">
        <v>151</v>
      </c>
      <c r="AJ50" s="48" t="s">
        <v>151</v>
      </c>
      <c r="AK50" s="48" t="s">
        <v>151</v>
      </c>
      <c r="AL50" s="48" t="s">
        <v>151</v>
      </c>
      <c r="AM50" s="48" t="s">
        <v>151</v>
      </c>
      <c r="AN50" s="48" t="s">
        <v>151</v>
      </c>
      <c r="AO50" s="48" t="s">
        <v>151</v>
      </c>
      <c r="AP50" s="48" t="s">
        <v>151</v>
      </c>
      <c r="AQ50" s="48" t="s">
        <v>151</v>
      </c>
      <c r="AR50" s="48" t="s">
        <v>151</v>
      </c>
      <c r="AS50" s="48" t="s">
        <v>151</v>
      </c>
      <c r="AT50" s="48" t="s">
        <v>151</v>
      </c>
      <c r="AU50" s="48" t="s">
        <v>151</v>
      </c>
      <c r="AV50" s="48" t="s">
        <v>151</v>
      </c>
      <c r="AW50" s="48" t="s">
        <v>151</v>
      </c>
      <c r="AX50" s="48" t="s">
        <v>151</v>
      </c>
      <c r="AY50" s="48" t="s">
        <v>151</v>
      </c>
      <c r="AZ50" s="48" t="s">
        <v>151</v>
      </c>
      <c r="BA50" s="47" t="s">
        <v>151</v>
      </c>
      <c r="BB50" s="47" t="s">
        <v>151</v>
      </c>
      <c r="BC50" s="48" t="s">
        <v>151</v>
      </c>
      <c r="BD50" s="48" t="s">
        <v>151</v>
      </c>
      <c r="BE50" s="48" t="s">
        <v>151</v>
      </c>
      <c r="BF50" s="48" t="s">
        <v>151</v>
      </c>
      <c r="BG50" s="48" t="s">
        <v>151</v>
      </c>
      <c r="BH50" s="48" t="s">
        <v>151</v>
      </c>
      <c r="BI50" s="48" t="s">
        <v>151</v>
      </c>
      <c r="BJ50" s="48" t="s">
        <v>151</v>
      </c>
      <c r="BK50" s="48" t="s">
        <v>151</v>
      </c>
      <c r="BL50" s="48" t="s">
        <v>151</v>
      </c>
      <c r="BM50" s="48" t="s">
        <v>151</v>
      </c>
      <c r="BN50" s="48" t="s">
        <v>151</v>
      </c>
      <c r="BO50" s="48" t="s">
        <v>151</v>
      </c>
      <c r="BP50" s="48" t="s">
        <v>151</v>
      </c>
      <c r="BQ50" s="48" t="s">
        <v>151</v>
      </c>
      <c r="BR50" s="48" t="s">
        <v>151</v>
      </c>
      <c r="BS50" s="48" t="s">
        <v>151</v>
      </c>
      <c r="BT50" s="48" t="s">
        <v>151</v>
      </c>
      <c r="BU50" s="47" t="s">
        <v>151</v>
      </c>
      <c r="BV50" s="48" t="s">
        <v>151</v>
      </c>
      <c r="BW50" s="48" t="s">
        <v>151</v>
      </c>
      <c r="BX50" s="47" t="s">
        <v>151</v>
      </c>
      <c r="BY50" s="195">
        <v>6828.0129999999999</v>
      </c>
      <c r="BZ50" s="47">
        <v>13589.23</v>
      </c>
      <c r="CA50" s="49">
        <v>17410.705999999998</v>
      </c>
      <c r="CB50" s="47">
        <v>1225.9269999999999</v>
      </c>
    </row>
    <row r="51" spans="1:80" ht="11.25" customHeight="1">
      <c r="A51" s="95"/>
      <c r="B51" s="59" t="s">
        <v>148</v>
      </c>
      <c r="C51" s="60" t="s">
        <v>182</v>
      </c>
      <c r="D51" s="60"/>
      <c r="E51" s="60"/>
      <c r="F51" s="60"/>
      <c r="G51" s="61"/>
      <c r="H51" s="96" t="s">
        <v>241</v>
      </c>
      <c r="I51" s="47">
        <v>1971.289</v>
      </c>
      <c r="J51" s="47" t="s">
        <v>151</v>
      </c>
      <c r="K51" s="63" t="s">
        <v>151</v>
      </c>
      <c r="L51" s="63" t="s">
        <v>151</v>
      </c>
      <c r="M51" s="63" t="s">
        <v>151</v>
      </c>
      <c r="N51" s="63" t="s">
        <v>151</v>
      </c>
      <c r="O51" s="63" t="s">
        <v>151</v>
      </c>
      <c r="P51" s="63" t="s">
        <v>151</v>
      </c>
      <c r="Q51" s="63" t="s">
        <v>151</v>
      </c>
      <c r="R51" s="63" t="s">
        <v>151</v>
      </c>
      <c r="S51" s="63" t="s">
        <v>151</v>
      </c>
      <c r="T51" s="63" t="s">
        <v>151</v>
      </c>
      <c r="U51" s="47" t="s">
        <v>151</v>
      </c>
      <c r="V51" s="63" t="s">
        <v>151</v>
      </c>
      <c r="W51" s="63" t="s">
        <v>151</v>
      </c>
      <c r="X51" s="63" t="s">
        <v>151</v>
      </c>
      <c r="Y51" s="63" t="s">
        <v>151</v>
      </c>
      <c r="Z51" s="47" t="s">
        <v>151</v>
      </c>
      <c r="AA51" s="63" t="s">
        <v>151</v>
      </c>
      <c r="AB51" s="63" t="s">
        <v>151</v>
      </c>
      <c r="AC51" s="64" t="s">
        <v>151</v>
      </c>
      <c r="AD51" s="47" t="s">
        <v>151</v>
      </c>
      <c r="AE51" s="63" t="s">
        <v>151</v>
      </c>
      <c r="AF51" s="63" t="s">
        <v>151</v>
      </c>
      <c r="AG51" s="63" t="s">
        <v>151</v>
      </c>
      <c r="AH51" s="63" t="s">
        <v>151</v>
      </c>
      <c r="AI51" s="63" t="s">
        <v>151</v>
      </c>
      <c r="AJ51" s="63" t="s">
        <v>151</v>
      </c>
      <c r="AK51" s="63" t="s">
        <v>151</v>
      </c>
      <c r="AL51" s="63" t="s">
        <v>151</v>
      </c>
      <c r="AM51" s="63" t="s">
        <v>151</v>
      </c>
      <c r="AN51" s="63" t="s">
        <v>151</v>
      </c>
      <c r="AO51" s="63" t="s">
        <v>151</v>
      </c>
      <c r="AP51" s="63" t="s">
        <v>151</v>
      </c>
      <c r="AQ51" s="63" t="s">
        <v>151</v>
      </c>
      <c r="AR51" s="63" t="s">
        <v>151</v>
      </c>
      <c r="AS51" s="63" t="s">
        <v>151</v>
      </c>
      <c r="AT51" s="63" t="s">
        <v>151</v>
      </c>
      <c r="AU51" s="63" t="s">
        <v>151</v>
      </c>
      <c r="AV51" s="63" t="s">
        <v>151</v>
      </c>
      <c r="AW51" s="63" t="s">
        <v>151</v>
      </c>
      <c r="AX51" s="63" t="s">
        <v>151</v>
      </c>
      <c r="AY51" s="63" t="s">
        <v>151</v>
      </c>
      <c r="AZ51" s="63" t="s">
        <v>151</v>
      </c>
      <c r="BA51" s="64" t="s">
        <v>151</v>
      </c>
      <c r="BB51" s="47" t="s">
        <v>151</v>
      </c>
      <c r="BC51" s="63" t="s">
        <v>151</v>
      </c>
      <c r="BD51" s="63" t="s">
        <v>151</v>
      </c>
      <c r="BE51" s="63" t="s">
        <v>151</v>
      </c>
      <c r="BF51" s="63" t="s">
        <v>151</v>
      </c>
      <c r="BG51" s="63" t="s">
        <v>151</v>
      </c>
      <c r="BH51" s="63" t="s">
        <v>151</v>
      </c>
      <c r="BI51" s="63" t="s">
        <v>151</v>
      </c>
      <c r="BJ51" s="63" t="s">
        <v>151</v>
      </c>
      <c r="BK51" s="63" t="s">
        <v>151</v>
      </c>
      <c r="BL51" s="63" t="s">
        <v>151</v>
      </c>
      <c r="BM51" s="63" t="s">
        <v>151</v>
      </c>
      <c r="BN51" s="63" t="s">
        <v>151</v>
      </c>
      <c r="BO51" s="63" t="s">
        <v>151</v>
      </c>
      <c r="BP51" s="63" t="s">
        <v>151</v>
      </c>
      <c r="BQ51" s="63" t="s">
        <v>151</v>
      </c>
      <c r="BR51" s="63" t="s">
        <v>151</v>
      </c>
      <c r="BS51" s="63" t="s">
        <v>151</v>
      </c>
      <c r="BT51" s="48" t="s">
        <v>151</v>
      </c>
      <c r="BU51" s="47" t="s">
        <v>151</v>
      </c>
      <c r="BV51" s="63" t="s">
        <v>151</v>
      </c>
      <c r="BW51" s="63" t="s">
        <v>151</v>
      </c>
      <c r="BX51" s="64" t="s">
        <v>151</v>
      </c>
      <c r="BY51" s="196" t="s">
        <v>151</v>
      </c>
      <c r="BZ51" s="64">
        <v>1971.289</v>
      </c>
      <c r="CA51" s="65">
        <v>1608.789</v>
      </c>
      <c r="CB51" s="64">
        <v>104.21599999999999</v>
      </c>
    </row>
    <row r="52" spans="1:80" ht="11.25" customHeight="1">
      <c r="A52" s="95"/>
      <c r="B52" s="59" t="s">
        <v>148</v>
      </c>
      <c r="C52" s="60" t="s">
        <v>184</v>
      </c>
      <c r="D52" s="60"/>
      <c r="E52" s="60"/>
      <c r="F52" s="60"/>
      <c r="G52" s="61"/>
      <c r="H52" s="96" t="s">
        <v>242</v>
      </c>
      <c r="I52" s="47">
        <v>13986.933999999999</v>
      </c>
      <c r="J52" s="47" t="s">
        <v>151</v>
      </c>
      <c r="K52" s="63" t="s">
        <v>151</v>
      </c>
      <c r="L52" s="63" t="s">
        <v>151</v>
      </c>
      <c r="M52" s="63" t="s">
        <v>151</v>
      </c>
      <c r="N52" s="63" t="s">
        <v>151</v>
      </c>
      <c r="O52" s="63" t="s">
        <v>151</v>
      </c>
      <c r="P52" s="63" t="s">
        <v>151</v>
      </c>
      <c r="Q52" s="63" t="s">
        <v>151</v>
      </c>
      <c r="R52" s="63" t="s">
        <v>151</v>
      </c>
      <c r="S52" s="63" t="s">
        <v>151</v>
      </c>
      <c r="T52" s="63" t="s">
        <v>151</v>
      </c>
      <c r="U52" s="47" t="s">
        <v>151</v>
      </c>
      <c r="V52" s="63" t="s">
        <v>151</v>
      </c>
      <c r="W52" s="63" t="s">
        <v>151</v>
      </c>
      <c r="X52" s="63" t="s">
        <v>151</v>
      </c>
      <c r="Y52" s="63" t="s">
        <v>151</v>
      </c>
      <c r="Z52" s="47" t="s">
        <v>151</v>
      </c>
      <c r="AA52" s="63" t="s">
        <v>151</v>
      </c>
      <c r="AB52" s="63" t="s">
        <v>151</v>
      </c>
      <c r="AC52" s="64" t="s">
        <v>151</v>
      </c>
      <c r="AD52" s="47" t="s">
        <v>151</v>
      </c>
      <c r="AE52" s="63" t="s">
        <v>151</v>
      </c>
      <c r="AF52" s="63" t="s">
        <v>151</v>
      </c>
      <c r="AG52" s="63" t="s">
        <v>151</v>
      </c>
      <c r="AH52" s="63" t="s">
        <v>151</v>
      </c>
      <c r="AI52" s="63" t="s">
        <v>151</v>
      </c>
      <c r="AJ52" s="63" t="s">
        <v>151</v>
      </c>
      <c r="AK52" s="63" t="s">
        <v>151</v>
      </c>
      <c r="AL52" s="63" t="s">
        <v>151</v>
      </c>
      <c r="AM52" s="63" t="s">
        <v>151</v>
      </c>
      <c r="AN52" s="63" t="s">
        <v>151</v>
      </c>
      <c r="AO52" s="63" t="s">
        <v>151</v>
      </c>
      <c r="AP52" s="63" t="s">
        <v>151</v>
      </c>
      <c r="AQ52" s="63" t="s">
        <v>151</v>
      </c>
      <c r="AR52" s="63" t="s">
        <v>151</v>
      </c>
      <c r="AS52" s="63" t="s">
        <v>151</v>
      </c>
      <c r="AT52" s="63" t="s">
        <v>151</v>
      </c>
      <c r="AU52" s="63" t="s">
        <v>151</v>
      </c>
      <c r="AV52" s="63" t="s">
        <v>151</v>
      </c>
      <c r="AW52" s="63" t="s">
        <v>151</v>
      </c>
      <c r="AX52" s="63" t="s">
        <v>151</v>
      </c>
      <c r="AY52" s="63" t="s">
        <v>151</v>
      </c>
      <c r="AZ52" s="63" t="s">
        <v>151</v>
      </c>
      <c r="BA52" s="64" t="s">
        <v>151</v>
      </c>
      <c r="BB52" s="47" t="s">
        <v>151</v>
      </c>
      <c r="BC52" s="63" t="s">
        <v>151</v>
      </c>
      <c r="BD52" s="63" t="s">
        <v>151</v>
      </c>
      <c r="BE52" s="63" t="s">
        <v>151</v>
      </c>
      <c r="BF52" s="63" t="s">
        <v>151</v>
      </c>
      <c r="BG52" s="63" t="s">
        <v>151</v>
      </c>
      <c r="BH52" s="63" t="s">
        <v>151</v>
      </c>
      <c r="BI52" s="63" t="s">
        <v>151</v>
      </c>
      <c r="BJ52" s="63" t="s">
        <v>151</v>
      </c>
      <c r="BK52" s="63" t="s">
        <v>151</v>
      </c>
      <c r="BL52" s="63" t="s">
        <v>151</v>
      </c>
      <c r="BM52" s="63" t="s">
        <v>151</v>
      </c>
      <c r="BN52" s="63" t="s">
        <v>151</v>
      </c>
      <c r="BO52" s="63" t="s">
        <v>151</v>
      </c>
      <c r="BP52" s="63" t="s">
        <v>151</v>
      </c>
      <c r="BQ52" s="63" t="s">
        <v>151</v>
      </c>
      <c r="BR52" s="63" t="s">
        <v>151</v>
      </c>
      <c r="BS52" s="63" t="s">
        <v>151</v>
      </c>
      <c r="BT52" s="48" t="s">
        <v>151</v>
      </c>
      <c r="BU52" s="47" t="s">
        <v>151</v>
      </c>
      <c r="BV52" s="63" t="s">
        <v>151</v>
      </c>
      <c r="BW52" s="63" t="s">
        <v>151</v>
      </c>
      <c r="BX52" s="64" t="s">
        <v>151</v>
      </c>
      <c r="BY52" s="196">
        <v>4055.5010000000002</v>
      </c>
      <c r="BZ52" s="64">
        <v>9931.4330000000009</v>
      </c>
      <c r="CA52" s="65">
        <v>11859.147000000001</v>
      </c>
      <c r="CB52" s="64">
        <v>826.47699999999998</v>
      </c>
    </row>
    <row r="53" spans="1:80" ht="11.25" customHeight="1">
      <c r="A53" s="95"/>
      <c r="B53" s="59" t="s">
        <v>148</v>
      </c>
      <c r="C53" s="60" t="s">
        <v>186</v>
      </c>
      <c r="D53" s="60"/>
      <c r="E53" s="60"/>
      <c r="F53" s="60"/>
      <c r="G53" s="61"/>
      <c r="H53" s="96" t="s">
        <v>243</v>
      </c>
      <c r="I53" s="47">
        <v>2243.3919999999998</v>
      </c>
      <c r="J53" s="47" t="s">
        <v>151</v>
      </c>
      <c r="K53" s="63" t="s">
        <v>151</v>
      </c>
      <c r="L53" s="63" t="s">
        <v>151</v>
      </c>
      <c r="M53" s="63" t="s">
        <v>151</v>
      </c>
      <c r="N53" s="63" t="s">
        <v>151</v>
      </c>
      <c r="O53" s="63" t="s">
        <v>151</v>
      </c>
      <c r="P53" s="63" t="s">
        <v>151</v>
      </c>
      <c r="Q53" s="63" t="s">
        <v>151</v>
      </c>
      <c r="R53" s="63" t="s">
        <v>151</v>
      </c>
      <c r="S53" s="63" t="s">
        <v>151</v>
      </c>
      <c r="T53" s="63" t="s">
        <v>151</v>
      </c>
      <c r="U53" s="47" t="s">
        <v>151</v>
      </c>
      <c r="V53" s="63" t="s">
        <v>151</v>
      </c>
      <c r="W53" s="63" t="s">
        <v>151</v>
      </c>
      <c r="X53" s="63" t="s">
        <v>151</v>
      </c>
      <c r="Y53" s="63" t="s">
        <v>151</v>
      </c>
      <c r="Z53" s="47" t="s">
        <v>151</v>
      </c>
      <c r="AA53" s="63" t="s">
        <v>151</v>
      </c>
      <c r="AB53" s="63" t="s">
        <v>151</v>
      </c>
      <c r="AC53" s="64" t="s">
        <v>151</v>
      </c>
      <c r="AD53" s="47" t="s">
        <v>151</v>
      </c>
      <c r="AE53" s="63" t="s">
        <v>151</v>
      </c>
      <c r="AF53" s="63" t="s">
        <v>151</v>
      </c>
      <c r="AG53" s="63" t="s">
        <v>151</v>
      </c>
      <c r="AH53" s="63" t="s">
        <v>151</v>
      </c>
      <c r="AI53" s="63" t="s">
        <v>151</v>
      </c>
      <c r="AJ53" s="63" t="s">
        <v>151</v>
      </c>
      <c r="AK53" s="63" t="s">
        <v>151</v>
      </c>
      <c r="AL53" s="63" t="s">
        <v>151</v>
      </c>
      <c r="AM53" s="63" t="s">
        <v>151</v>
      </c>
      <c r="AN53" s="63" t="s">
        <v>151</v>
      </c>
      <c r="AO53" s="63" t="s">
        <v>151</v>
      </c>
      <c r="AP53" s="63" t="s">
        <v>151</v>
      </c>
      <c r="AQ53" s="63" t="s">
        <v>151</v>
      </c>
      <c r="AR53" s="63" t="s">
        <v>151</v>
      </c>
      <c r="AS53" s="63" t="s">
        <v>151</v>
      </c>
      <c r="AT53" s="63" t="s">
        <v>151</v>
      </c>
      <c r="AU53" s="63" t="s">
        <v>151</v>
      </c>
      <c r="AV53" s="63" t="s">
        <v>151</v>
      </c>
      <c r="AW53" s="63" t="s">
        <v>151</v>
      </c>
      <c r="AX53" s="63" t="s">
        <v>151</v>
      </c>
      <c r="AY53" s="63" t="s">
        <v>151</v>
      </c>
      <c r="AZ53" s="63" t="s">
        <v>151</v>
      </c>
      <c r="BA53" s="64" t="s">
        <v>151</v>
      </c>
      <c r="BB53" s="47" t="s">
        <v>151</v>
      </c>
      <c r="BC53" s="63" t="s">
        <v>151</v>
      </c>
      <c r="BD53" s="63" t="s">
        <v>151</v>
      </c>
      <c r="BE53" s="63" t="s">
        <v>151</v>
      </c>
      <c r="BF53" s="63" t="s">
        <v>151</v>
      </c>
      <c r="BG53" s="63" t="s">
        <v>151</v>
      </c>
      <c r="BH53" s="63" t="s">
        <v>151</v>
      </c>
      <c r="BI53" s="63" t="s">
        <v>151</v>
      </c>
      <c r="BJ53" s="63" t="s">
        <v>151</v>
      </c>
      <c r="BK53" s="63" t="s">
        <v>151</v>
      </c>
      <c r="BL53" s="63" t="s">
        <v>151</v>
      </c>
      <c r="BM53" s="63" t="s">
        <v>151</v>
      </c>
      <c r="BN53" s="63" t="s">
        <v>151</v>
      </c>
      <c r="BO53" s="63" t="s">
        <v>151</v>
      </c>
      <c r="BP53" s="63" t="s">
        <v>151</v>
      </c>
      <c r="BQ53" s="63" t="s">
        <v>151</v>
      </c>
      <c r="BR53" s="63" t="s">
        <v>151</v>
      </c>
      <c r="BS53" s="63" t="s">
        <v>151</v>
      </c>
      <c r="BT53" s="48" t="s">
        <v>151</v>
      </c>
      <c r="BU53" s="47" t="s">
        <v>151</v>
      </c>
      <c r="BV53" s="63" t="s">
        <v>151</v>
      </c>
      <c r="BW53" s="63" t="s">
        <v>151</v>
      </c>
      <c r="BX53" s="64" t="s">
        <v>151</v>
      </c>
      <c r="BY53" s="196">
        <v>2243.3919999999998</v>
      </c>
      <c r="BZ53" s="64" t="s">
        <v>151</v>
      </c>
      <c r="CA53" s="65">
        <v>2076.6109999999999</v>
      </c>
      <c r="CB53" s="64">
        <v>166.745</v>
      </c>
    </row>
    <row r="54" spans="1:80" ht="11.25" customHeight="1">
      <c r="A54" s="95"/>
      <c r="B54" s="59" t="s">
        <v>148</v>
      </c>
      <c r="C54" s="60" t="s">
        <v>188</v>
      </c>
      <c r="D54" s="60"/>
      <c r="E54" s="60"/>
      <c r="F54" s="60"/>
      <c r="G54" s="61"/>
      <c r="H54" s="96" t="s">
        <v>244</v>
      </c>
      <c r="I54" s="47">
        <v>168.58799999999999</v>
      </c>
      <c r="J54" s="47" t="s">
        <v>151</v>
      </c>
      <c r="K54" s="63" t="s">
        <v>151</v>
      </c>
      <c r="L54" s="63" t="s">
        <v>151</v>
      </c>
      <c r="M54" s="63" t="s">
        <v>151</v>
      </c>
      <c r="N54" s="63" t="s">
        <v>151</v>
      </c>
      <c r="O54" s="63" t="s">
        <v>151</v>
      </c>
      <c r="P54" s="63" t="s">
        <v>151</v>
      </c>
      <c r="Q54" s="63" t="s">
        <v>151</v>
      </c>
      <c r="R54" s="63" t="s">
        <v>151</v>
      </c>
      <c r="S54" s="63" t="s">
        <v>151</v>
      </c>
      <c r="T54" s="63" t="s">
        <v>151</v>
      </c>
      <c r="U54" s="47" t="s">
        <v>151</v>
      </c>
      <c r="V54" s="63" t="s">
        <v>151</v>
      </c>
      <c r="W54" s="63" t="s">
        <v>151</v>
      </c>
      <c r="X54" s="63" t="s">
        <v>151</v>
      </c>
      <c r="Y54" s="63" t="s">
        <v>151</v>
      </c>
      <c r="Z54" s="47" t="s">
        <v>151</v>
      </c>
      <c r="AA54" s="63" t="s">
        <v>151</v>
      </c>
      <c r="AB54" s="63" t="s">
        <v>151</v>
      </c>
      <c r="AC54" s="64" t="s">
        <v>151</v>
      </c>
      <c r="AD54" s="47" t="s">
        <v>151</v>
      </c>
      <c r="AE54" s="63" t="s">
        <v>151</v>
      </c>
      <c r="AF54" s="63" t="s">
        <v>151</v>
      </c>
      <c r="AG54" s="63" t="s">
        <v>151</v>
      </c>
      <c r="AH54" s="63" t="s">
        <v>151</v>
      </c>
      <c r="AI54" s="63" t="s">
        <v>151</v>
      </c>
      <c r="AJ54" s="63" t="s">
        <v>151</v>
      </c>
      <c r="AK54" s="63" t="s">
        <v>151</v>
      </c>
      <c r="AL54" s="63" t="s">
        <v>151</v>
      </c>
      <c r="AM54" s="63" t="s">
        <v>151</v>
      </c>
      <c r="AN54" s="63" t="s">
        <v>151</v>
      </c>
      <c r="AO54" s="63" t="s">
        <v>151</v>
      </c>
      <c r="AP54" s="63" t="s">
        <v>151</v>
      </c>
      <c r="AQ54" s="63" t="s">
        <v>151</v>
      </c>
      <c r="AR54" s="63" t="s">
        <v>151</v>
      </c>
      <c r="AS54" s="63" t="s">
        <v>151</v>
      </c>
      <c r="AT54" s="63" t="s">
        <v>151</v>
      </c>
      <c r="AU54" s="63" t="s">
        <v>151</v>
      </c>
      <c r="AV54" s="63" t="s">
        <v>151</v>
      </c>
      <c r="AW54" s="63" t="s">
        <v>151</v>
      </c>
      <c r="AX54" s="63" t="s">
        <v>151</v>
      </c>
      <c r="AY54" s="63" t="s">
        <v>151</v>
      </c>
      <c r="AZ54" s="63" t="s">
        <v>151</v>
      </c>
      <c r="BA54" s="64" t="s">
        <v>151</v>
      </c>
      <c r="BB54" s="47" t="s">
        <v>151</v>
      </c>
      <c r="BC54" s="63" t="s">
        <v>151</v>
      </c>
      <c r="BD54" s="63" t="s">
        <v>151</v>
      </c>
      <c r="BE54" s="63" t="s">
        <v>151</v>
      </c>
      <c r="BF54" s="63" t="s">
        <v>151</v>
      </c>
      <c r="BG54" s="63" t="s">
        <v>151</v>
      </c>
      <c r="BH54" s="63" t="s">
        <v>151</v>
      </c>
      <c r="BI54" s="63" t="s">
        <v>151</v>
      </c>
      <c r="BJ54" s="63" t="s">
        <v>151</v>
      </c>
      <c r="BK54" s="63" t="s">
        <v>151</v>
      </c>
      <c r="BL54" s="63" t="s">
        <v>151</v>
      </c>
      <c r="BM54" s="63" t="s">
        <v>151</v>
      </c>
      <c r="BN54" s="63" t="s">
        <v>151</v>
      </c>
      <c r="BO54" s="63" t="s">
        <v>151</v>
      </c>
      <c r="BP54" s="63" t="s">
        <v>151</v>
      </c>
      <c r="BQ54" s="63" t="s">
        <v>151</v>
      </c>
      <c r="BR54" s="63" t="s">
        <v>151</v>
      </c>
      <c r="BS54" s="63" t="s">
        <v>151</v>
      </c>
      <c r="BT54" s="48" t="s">
        <v>151</v>
      </c>
      <c r="BU54" s="47" t="s">
        <v>151</v>
      </c>
      <c r="BV54" s="63" t="s">
        <v>151</v>
      </c>
      <c r="BW54" s="63" t="s">
        <v>151</v>
      </c>
      <c r="BX54" s="64" t="s">
        <v>151</v>
      </c>
      <c r="BY54" s="196" t="s">
        <v>151</v>
      </c>
      <c r="BZ54" s="64">
        <v>168.58799999999999</v>
      </c>
      <c r="CA54" s="65">
        <v>137.58600000000001</v>
      </c>
      <c r="CB54" s="64">
        <v>8.9130000000000003</v>
      </c>
    </row>
    <row r="55" spans="1:80" ht="11.25" customHeight="1">
      <c r="A55" s="95"/>
      <c r="B55" s="59" t="s">
        <v>148</v>
      </c>
      <c r="C55" s="60" t="s">
        <v>190</v>
      </c>
      <c r="D55" s="60"/>
      <c r="E55" s="60"/>
      <c r="F55" s="60"/>
      <c r="G55" s="61"/>
      <c r="H55" s="96" t="s">
        <v>245</v>
      </c>
      <c r="I55" s="47">
        <v>1835.7929999999999</v>
      </c>
      <c r="J55" s="47" t="s">
        <v>151</v>
      </c>
      <c r="K55" s="63" t="s">
        <v>151</v>
      </c>
      <c r="L55" s="63" t="s">
        <v>151</v>
      </c>
      <c r="M55" s="63" t="s">
        <v>151</v>
      </c>
      <c r="N55" s="63" t="s">
        <v>151</v>
      </c>
      <c r="O55" s="63" t="s">
        <v>151</v>
      </c>
      <c r="P55" s="63" t="s">
        <v>151</v>
      </c>
      <c r="Q55" s="63" t="s">
        <v>151</v>
      </c>
      <c r="R55" s="63" t="s">
        <v>151</v>
      </c>
      <c r="S55" s="63" t="s">
        <v>151</v>
      </c>
      <c r="T55" s="63" t="s">
        <v>151</v>
      </c>
      <c r="U55" s="47" t="s">
        <v>151</v>
      </c>
      <c r="V55" s="63" t="s">
        <v>151</v>
      </c>
      <c r="W55" s="63" t="s">
        <v>151</v>
      </c>
      <c r="X55" s="63" t="s">
        <v>151</v>
      </c>
      <c r="Y55" s="63" t="s">
        <v>151</v>
      </c>
      <c r="Z55" s="47" t="s">
        <v>151</v>
      </c>
      <c r="AA55" s="63" t="s">
        <v>151</v>
      </c>
      <c r="AB55" s="63" t="s">
        <v>151</v>
      </c>
      <c r="AC55" s="64" t="s">
        <v>151</v>
      </c>
      <c r="AD55" s="47" t="s">
        <v>151</v>
      </c>
      <c r="AE55" s="63" t="s">
        <v>151</v>
      </c>
      <c r="AF55" s="63" t="s">
        <v>151</v>
      </c>
      <c r="AG55" s="63" t="s">
        <v>151</v>
      </c>
      <c r="AH55" s="63" t="s">
        <v>151</v>
      </c>
      <c r="AI55" s="63" t="s">
        <v>151</v>
      </c>
      <c r="AJ55" s="63" t="s">
        <v>151</v>
      </c>
      <c r="AK55" s="63" t="s">
        <v>151</v>
      </c>
      <c r="AL55" s="63" t="s">
        <v>151</v>
      </c>
      <c r="AM55" s="63" t="s">
        <v>151</v>
      </c>
      <c r="AN55" s="63" t="s">
        <v>151</v>
      </c>
      <c r="AO55" s="63" t="s">
        <v>151</v>
      </c>
      <c r="AP55" s="63" t="s">
        <v>151</v>
      </c>
      <c r="AQ55" s="63" t="s">
        <v>151</v>
      </c>
      <c r="AR55" s="63" t="s">
        <v>151</v>
      </c>
      <c r="AS55" s="63" t="s">
        <v>151</v>
      </c>
      <c r="AT55" s="63" t="s">
        <v>151</v>
      </c>
      <c r="AU55" s="63" t="s">
        <v>151</v>
      </c>
      <c r="AV55" s="63" t="s">
        <v>151</v>
      </c>
      <c r="AW55" s="63" t="s">
        <v>151</v>
      </c>
      <c r="AX55" s="63" t="s">
        <v>151</v>
      </c>
      <c r="AY55" s="63" t="s">
        <v>151</v>
      </c>
      <c r="AZ55" s="63" t="s">
        <v>151</v>
      </c>
      <c r="BA55" s="64" t="s">
        <v>151</v>
      </c>
      <c r="BB55" s="47" t="s">
        <v>151</v>
      </c>
      <c r="BC55" s="63" t="s">
        <v>151</v>
      </c>
      <c r="BD55" s="63" t="s">
        <v>151</v>
      </c>
      <c r="BE55" s="63" t="s">
        <v>151</v>
      </c>
      <c r="BF55" s="63" t="s">
        <v>151</v>
      </c>
      <c r="BG55" s="63" t="s">
        <v>151</v>
      </c>
      <c r="BH55" s="63" t="s">
        <v>151</v>
      </c>
      <c r="BI55" s="63" t="s">
        <v>151</v>
      </c>
      <c r="BJ55" s="63" t="s">
        <v>151</v>
      </c>
      <c r="BK55" s="63" t="s">
        <v>151</v>
      </c>
      <c r="BL55" s="63" t="s">
        <v>151</v>
      </c>
      <c r="BM55" s="63" t="s">
        <v>151</v>
      </c>
      <c r="BN55" s="63" t="s">
        <v>151</v>
      </c>
      <c r="BO55" s="63" t="s">
        <v>151</v>
      </c>
      <c r="BP55" s="63" t="s">
        <v>151</v>
      </c>
      <c r="BQ55" s="63" t="s">
        <v>151</v>
      </c>
      <c r="BR55" s="63" t="s">
        <v>151</v>
      </c>
      <c r="BS55" s="63" t="s">
        <v>151</v>
      </c>
      <c r="BT55" s="48" t="s">
        <v>151</v>
      </c>
      <c r="BU55" s="47" t="s">
        <v>151</v>
      </c>
      <c r="BV55" s="63" t="s">
        <v>151</v>
      </c>
      <c r="BW55" s="63" t="s">
        <v>151</v>
      </c>
      <c r="BX55" s="64" t="s">
        <v>151</v>
      </c>
      <c r="BY55" s="196">
        <v>396.322</v>
      </c>
      <c r="BZ55" s="64">
        <v>1439.471</v>
      </c>
      <c r="CA55" s="65">
        <v>1541.625</v>
      </c>
      <c r="CB55" s="64">
        <v>105.55800000000001</v>
      </c>
    </row>
    <row r="56" spans="1:80" ht="11.25" customHeight="1">
      <c r="A56" s="95"/>
      <c r="B56" s="59" t="s">
        <v>148</v>
      </c>
      <c r="C56" s="60" t="s">
        <v>192</v>
      </c>
      <c r="D56" s="60"/>
      <c r="E56" s="60"/>
      <c r="F56" s="60"/>
      <c r="G56" s="61"/>
      <c r="H56" s="96" t="s">
        <v>246</v>
      </c>
      <c r="I56" s="47">
        <v>117.268</v>
      </c>
      <c r="J56" s="47" t="s">
        <v>151</v>
      </c>
      <c r="K56" s="63" t="s">
        <v>151</v>
      </c>
      <c r="L56" s="63" t="s">
        <v>151</v>
      </c>
      <c r="M56" s="63" t="s">
        <v>151</v>
      </c>
      <c r="N56" s="63" t="s">
        <v>151</v>
      </c>
      <c r="O56" s="63" t="s">
        <v>151</v>
      </c>
      <c r="P56" s="63" t="s">
        <v>151</v>
      </c>
      <c r="Q56" s="63" t="s">
        <v>151</v>
      </c>
      <c r="R56" s="63" t="s">
        <v>151</v>
      </c>
      <c r="S56" s="63" t="s">
        <v>151</v>
      </c>
      <c r="T56" s="63" t="s">
        <v>151</v>
      </c>
      <c r="U56" s="47" t="s">
        <v>151</v>
      </c>
      <c r="V56" s="63" t="s">
        <v>151</v>
      </c>
      <c r="W56" s="63" t="s">
        <v>151</v>
      </c>
      <c r="X56" s="63" t="s">
        <v>151</v>
      </c>
      <c r="Y56" s="63" t="s">
        <v>151</v>
      </c>
      <c r="Z56" s="47" t="s">
        <v>151</v>
      </c>
      <c r="AA56" s="63" t="s">
        <v>151</v>
      </c>
      <c r="AB56" s="63" t="s">
        <v>151</v>
      </c>
      <c r="AC56" s="64" t="s">
        <v>151</v>
      </c>
      <c r="AD56" s="47" t="s">
        <v>151</v>
      </c>
      <c r="AE56" s="63" t="s">
        <v>151</v>
      </c>
      <c r="AF56" s="63" t="s">
        <v>151</v>
      </c>
      <c r="AG56" s="63" t="s">
        <v>151</v>
      </c>
      <c r="AH56" s="63" t="s">
        <v>151</v>
      </c>
      <c r="AI56" s="63" t="s">
        <v>151</v>
      </c>
      <c r="AJ56" s="63" t="s">
        <v>151</v>
      </c>
      <c r="AK56" s="63" t="s">
        <v>151</v>
      </c>
      <c r="AL56" s="63" t="s">
        <v>151</v>
      </c>
      <c r="AM56" s="63" t="s">
        <v>151</v>
      </c>
      <c r="AN56" s="63" t="s">
        <v>151</v>
      </c>
      <c r="AO56" s="63" t="s">
        <v>151</v>
      </c>
      <c r="AP56" s="63" t="s">
        <v>151</v>
      </c>
      <c r="AQ56" s="63" t="s">
        <v>151</v>
      </c>
      <c r="AR56" s="63" t="s">
        <v>151</v>
      </c>
      <c r="AS56" s="63" t="s">
        <v>151</v>
      </c>
      <c r="AT56" s="63" t="s">
        <v>151</v>
      </c>
      <c r="AU56" s="63" t="s">
        <v>151</v>
      </c>
      <c r="AV56" s="63" t="s">
        <v>151</v>
      </c>
      <c r="AW56" s="63" t="s">
        <v>151</v>
      </c>
      <c r="AX56" s="63" t="s">
        <v>151</v>
      </c>
      <c r="AY56" s="63" t="s">
        <v>151</v>
      </c>
      <c r="AZ56" s="63" t="s">
        <v>151</v>
      </c>
      <c r="BA56" s="64" t="s">
        <v>151</v>
      </c>
      <c r="BB56" s="47" t="s">
        <v>151</v>
      </c>
      <c r="BC56" s="63" t="s">
        <v>151</v>
      </c>
      <c r="BD56" s="63" t="s">
        <v>151</v>
      </c>
      <c r="BE56" s="63" t="s">
        <v>151</v>
      </c>
      <c r="BF56" s="63" t="s">
        <v>151</v>
      </c>
      <c r="BG56" s="63" t="s">
        <v>151</v>
      </c>
      <c r="BH56" s="63" t="s">
        <v>151</v>
      </c>
      <c r="BI56" s="63" t="s">
        <v>151</v>
      </c>
      <c r="BJ56" s="63" t="s">
        <v>151</v>
      </c>
      <c r="BK56" s="63" t="s">
        <v>151</v>
      </c>
      <c r="BL56" s="63" t="s">
        <v>151</v>
      </c>
      <c r="BM56" s="63" t="s">
        <v>151</v>
      </c>
      <c r="BN56" s="63" t="s">
        <v>151</v>
      </c>
      <c r="BO56" s="63" t="s">
        <v>151</v>
      </c>
      <c r="BP56" s="63" t="s">
        <v>151</v>
      </c>
      <c r="BQ56" s="63" t="s">
        <v>151</v>
      </c>
      <c r="BR56" s="63" t="s">
        <v>151</v>
      </c>
      <c r="BS56" s="63" t="s">
        <v>151</v>
      </c>
      <c r="BT56" s="48" t="s">
        <v>151</v>
      </c>
      <c r="BU56" s="47" t="s">
        <v>151</v>
      </c>
      <c r="BV56" s="63" t="s">
        <v>151</v>
      </c>
      <c r="BW56" s="63" t="s">
        <v>151</v>
      </c>
      <c r="BX56" s="64" t="s">
        <v>151</v>
      </c>
      <c r="BY56" s="196">
        <v>117.268</v>
      </c>
      <c r="BZ56" s="64" t="s">
        <v>151</v>
      </c>
      <c r="CA56" s="65">
        <v>108.55</v>
      </c>
      <c r="CB56" s="64">
        <v>8.7159999999999993</v>
      </c>
    </row>
    <row r="57" spans="1:80" ht="11.25" customHeight="1">
      <c r="A57" s="95"/>
      <c r="B57" s="59" t="s">
        <v>148</v>
      </c>
      <c r="C57" s="60" t="s">
        <v>194</v>
      </c>
      <c r="D57" s="60"/>
      <c r="E57" s="60"/>
      <c r="F57" s="60"/>
      <c r="G57" s="61"/>
      <c r="H57" s="62" t="s">
        <v>247</v>
      </c>
      <c r="I57" s="47">
        <v>0.108</v>
      </c>
      <c r="J57" s="47" t="s">
        <v>151</v>
      </c>
      <c r="K57" s="63" t="s">
        <v>151</v>
      </c>
      <c r="L57" s="63" t="s">
        <v>151</v>
      </c>
      <c r="M57" s="63" t="s">
        <v>151</v>
      </c>
      <c r="N57" s="63" t="s">
        <v>151</v>
      </c>
      <c r="O57" s="63" t="s">
        <v>151</v>
      </c>
      <c r="P57" s="63" t="s">
        <v>151</v>
      </c>
      <c r="Q57" s="63" t="s">
        <v>151</v>
      </c>
      <c r="R57" s="63" t="s">
        <v>151</v>
      </c>
      <c r="S57" s="63" t="s">
        <v>151</v>
      </c>
      <c r="T57" s="63" t="s">
        <v>151</v>
      </c>
      <c r="U57" s="47" t="s">
        <v>151</v>
      </c>
      <c r="V57" s="63" t="s">
        <v>151</v>
      </c>
      <c r="W57" s="63" t="s">
        <v>151</v>
      </c>
      <c r="X57" s="63" t="s">
        <v>151</v>
      </c>
      <c r="Y57" s="63" t="s">
        <v>151</v>
      </c>
      <c r="Z57" s="47" t="s">
        <v>151</v>
      </c>
      <c r="AA57" s="63" t="s">
        <v>151</v>
      </c>
      <c r="AB57" s="63" t="s">
        <v>151</v>
      </c>
      <c r="AC57" s="64" t="s">
        <v>151</v>
      </c>
      <c r="AD57" s="47" t="s">
        <v>151</v>
      </c>
      <c r="AE57" s="63" t="s">
        <v>151</v>
      </c>
      <c r="AF57" s="63" t="s">
        <v>151</v>
      </c>
      <c r="AG57" s="63" t="s">
        <v>151</v>
      </c>
      <c r="AH57" s="63" t="s">
        <v>151</v>
      </c>
      <c r="AI57" s="63" t="s">
        <v>151</v>
      </c>
      <c r="AJ57" s="63" t="s">
        <v>151</v>
      </c>
      <c r="AK57" s="63" t="s">
        <v>151</v>
      </c>
      <c r="AL57" s="63" t="s">
        <v>151</v>
      </c>
      <c r="AM57" s="63" t="s">
        <v>151</v>
      </c>
      <c r="AN57" s="63" t="s">
        <v>151</v>
      </c>
      <c r="AO57" s="63" t="s">
        <v>151</v>
      </c>
      <c r="AP57" s="63" t="s">
        <v>151</v>
      </c>
      <c r="AQ57" s="63" t="s">
        <v>151</v>
      </c>
      <c r="AR57" s="63" t="s">
        <v>151</v>
      </c>
      <c r="AS57" s="63" t="s">
        <v>151</v>
      </c>
      <c r="AT57" s="63" t="s">
        <v>151</v>
      </c>
      <c r="AU57" s="63" t="s">
        <v>151</v>
      </c>
      <c r="AV57" s="63" t="s">
        <v>151</v>
      </c>
      <c r="AW57" s="63" t="s">
        <v>151</v>
      </c>
      <c r="AX57" s="63" t="s">
        <v>151</v>
      </c>
      <c r="AY57" s="63" t="s">
        <v>151</v>
      </c>
      <c r="AZ57" s="63" t="s">
        <v>151</v>
      </c>
      <c r="BA57" s="64" t="s">
        <v>151</v>
      </c>
      <c r="BB57" s="47" t="s">
        <v>151</v>
      </c>
      <c r="BC57" s="63" t="s">
        <v>151</v>
      </c>
      <c r="BD57" s="63" t="s">
        <v>151</v>
      </c>
      <c r="BE57" s="63" t="s">
        <v>151</v>
      </c>
      <c r="BF57" s="63" t="s">
        <v>151</v>
      </c>
      <c r="BG57" s="63" t="s">
        <v>151</v>
      </c>
      <c r="BH57" s="63" t="s">
        <v>151</v>
      </c>
      <c r="BI57" s="63" t="s">
        <v>151</v>
      </c>
      <c r="BJ57" s="63" t="s">
        <v>151</v>
      </c>
      <c r="BK57" s="63" t="s">
        <v>151</v>
      </c>
      <c r="BL57" s="63" t="s">
        <v>151</v>
      </c>
      <c r="BM57" s="63" t="s">
        <v>151</v>
      </c>
      <c r="BN57" s="63" t="s">
        <v>151</v>
      </c>
      <c r="BO57" s="63" t="s">
        <v>151</v>
      </c>
      <c r="BP57" s="63" t="s">
        <v>151</v>
      </c>
      <c r="BQ57" s="63" t="s">
        <v>151</v>
      </c>
      <c r="BR57" s="63" t="s">
        <v>151</v>
      </c>
      <c r="BS57" s="63" t="s">
        <v>151</v>
      </c>
      <c r="BT57" s="48" t="s">
        <v>151</v>
      </c>
      <c r="BU57" s="47" t="s">
        <v>151</v>
      </c>
      <c r="BV57" s="63" t="s">
        <v>151</v>
      </c>
      <c r="BW57" s="63" t="s">
        <v>151</v>
      </c>
      <c r="BX57" s="64" t="s">
        <v>151</v>
      </c>
      <c r="BY57" s="196">
        <v>0.108</v>
      </c>
      <c r="BZ57" s="64" t="s">
        <v>151</v>
      </c>
      <c r="CA57" s="65">
        <v>0.1</v>
      </c>
      <c r="CB57" s="64">
        <v>8.0000000000000002E-3</v>
      </c>
    </row>
    <row r="58" spans="1:80" ht="11.25" customHeight="1">
      <c r="A58" s="95"/>
      <c r="B58" s="59" t="s">
        <v>148</v>
      </c>
      <c r="C58" s="60" t="s">
        <v>196</v>
      </c>
      <c r="D58" s="60"/>
      <c r="E58" s="60"/>
      <c r="F58" s="60"/>
      <c r="G58" s="61"/>
      <c r="H58" s="62" t="s">
        <v>248</v>
      </c>
      <c r="I58" s="47">
        <v>0</v>
      </c>
      <c r="J58" s="47" t="s">
        <v>151</v>
      </c>
      <c r="K58" s="63" t="s">
        <v>151</v>
      </c>
      <c r="L58" s="63" t="s">
        <v>151</v>
      </c>
      <c r="M58" s="63" t="s">
        <v>151</v>
      </c>
      <c r="N58" s="63" t="s">
        <v>151</v>
      </c>
      <c r="O58" s="63" t="s">
        <v>151</v>
      </c>
      <c r="P58" s="63" t="s">
        <v>151</v>
      </c>
      <c r="Q58" s="63" t="s">
        <v>151</v>
      </c>
      <c r="R58" s="63" t="s">
        <v>151</v>
      </c>
      <c r="S58" s="63" t="s">
        <v>151</v>
      </c>
      <c r="T58" s="63" t="s">
        <v>151</v>
      </c>
      <c r="U58" s="47" t="s">
        <v>151</v>
      </c>
      <c r="V58" s="63" t="s">
        <v>151</v>
      </c>
      <c r="W58" s="63" t="s">
        <v>151</v>
      </c>
      <c r="X58" s="63" t="s">
        <v>151</v>
      </c>
      <c r="Y58" s="63" t="s">
        <v>151</v>
      </c>
      <c r="Z58" s="47" t="s">
        <v>151</v>
      </c>
      <c r="AA58" s="63" t="s">
        <v>151</v>
      </c>
      <c r="AB58" s="63" t="s">
        <v>151</v>
      </c>
      <c r="AC58" s="64" t="s">
        <v>151</v>
      </c>
      <c r="AD58" s="47" t="s">
        <v>151</v>
      </c>
      <c r="AE58" s="63" t="s">
        <v>151</v>
      </c>
      <c r="AF58" s="63" t="s">
        <v>151</v>
      </c>
      <c r="AG58" s="63" t="s">
        <v>151</v>
      </c>
      <c r="AH58" s="63" t="s">
        <v>151</v>
      </c>
      <c r="AI58" s="63" t="s">
        <v>151</v>
      </c>
      <c r="AJ58" s="63" t="s">
        <v>151</v>
      </c>
      <c r="AK58" s="63" t="s">
        <v>151</v>
      </c>
      <c r="AL58" s="63" t="s">
        <v>151</v>
      </c>
      <c r="AM58" s="63" t="s">
        <v>151</v>
      </c>
      <c r="AN58" s="63" t="s">
        <v>151</v>
      </c>
      <c r="AO58" s="63" t="s">
        <v>151</v>
      </c>
      <c r="AP58" s="63" t="s">
        <v>151</v>
      </c>
      <c r="AQ58" s="63" t="s">
        <v>151</v>
      </c>
      <c r="AR58" s="63" t="s">
        <v>151</v>
      </c>
      <c r="AS58" s="63" t="s">
        <v>151</v>
      </c>
      <c r="AT58" s="63" t="s">
        <v>151</v>
      </c>
      <c r="AU58" s="63" t="s">
        <v>151</v>
      </c>
      <c r="AV58" s="63" t="s">
        <v>151</v>
      </c>
      <c r="AW58" s="63" t="s">
        <v>151</v>
      </c>
      <c r="AX58" s="63" t="s">
        <v>151</v>
      </c>
      <c r="AY58" s="63" t="s">
        <v>151</v>
      </c>
      <c r="AZ58" s="63" t="s">
        <v>151</v>
      </c>
      <c r="BA58" s="64" t="s">
        <v>151</v>
      </c>
      <c r="BB58" s="47" t="s">
        <v>151</v>
      </c>
      <c r="BC58" s="63" t="s">
        <v>151</v>
      </c>
      <c r="BD58" s="63" t="s">
        <v>151</v>
      </c>
      <c r="BE58" s="63" t="s">
        <v>151</v>
      </c>
      <c r="BF58" s="63" t="s">
        <v>151</v>
      </c>
      <c r="BG58" s="63" t="s">
        <v>151</v>
      </c>
      <c r="BH58" s="63" t="s">
        <v>151</v>
      </c>
      <c r="BI58" s="63" t="s">
        <v>151</v>
      </c>
      <c r="BJ58" s="63" t="s">
        <v>151</v>
      </c>
      <c r="BK58" s="63" t="s">
        <v>151</v>
      </c>
      <c r="BL58" s="63" t="s">
        <v>151</v>
      </c>
      <c r="BM58" s="63" t="s">
        <v>151</v>
      </c>
      <c r="BN58" s="63" t="s">
        <v>151</v>
      </c>
      <c r="BO58" s="63" t="s">
        <v>151</v>
      </c>
      <c r="BP58" s="63" t="s">
        <v>151</v>
      </c>
      <c r="BQ58" s="63" t="s">
        <v>151</v>
      </c>
      <c r="BR58" s="63" t="s">
        <v>151</v>
      </c>
      <c r="BS58" s="63" t="s">
        <v>151</v>
      </c>
      <c r="BT58" s="48" t="s">
        <v>151</v>
      </c>
      <c r="BU58" s="47" t="s">
        <v>151</v>
      </c>
      <c r="BV58" s="63" t="s">
        <v>151</v>
      </c>
      <c r="BW58" s="63" t="s">
        <v>151</v>
      </c>
      <c r="BX58" s="64" t="s">
        <v>151</v>
      </c>
      <c r="BY58" s="196">
        <v>0</v>
      </c>
      <c r="BZ58" s="64" t="s">
        <v>151</v>
      </c>
      <c r="CA58" s="65">
        <v>0</v>
      </c>
      <c r="CB58" s="64">
        <v>0</v>
      </c>
    </row>
    <row r="59" spans="1:80" ht="11.25" customHeight="1">
      <c r="A59" s="95"/>
      <c r="B59" s="59" t="s">
        <v>148</v>
      </c>
      <c r="C59" s="60" t="s">
        <v>249</v>
      </c>
      <c r="D59" s="60"/>
      <c r="E59" s="60"/>
      <c r="F59" s="60"/>
      <c r="G59" s="61"/>
      <c r="H59" s="62" t="s">
        <v>250</v>
      </c>
      <c r="I59" s="47">
        <v>70.391000000000005</v>
      </c>
      <c r="J59" s="47" t="s">
        <v>151</v>
      </c>
      <c r="K59" s="63" t="s">
        <v>151</v>
      </c>
      <c r="L59" s="63" t="s">
        <v>151</v>
      </c>
      <c r="M59" s="63" t="s">
        <v>151</v>
      </c>
      <c r="N59" s="63" t="s">
        <v>151</v>
      </c>
      <c r="O59" s="63" t="s">
        <v>151</v>
      </c>
      <c r="P59" s="63" t="s">
        <v>151</v>
      </c>
      <c r="Q59" s="63" t="s">
        <v>151</v>
      </c>
      <c r="R59" s="63" t="s">
        <v>151</v>
      </c>
      <c r="S59" s="63" t="s">
        <v>151</v>
      </c>
      <c r="T59" s="63" t="s">
        <v>151</v>
      </c>
      <c r="U59" s="47" t="s">
        <v>151</v>
      </c>
      <c r="V59" s="63" t="s">
        <v>151</v>
      </c>
      <c r="W59" s="63" t="s">
        <v>151</v>
      </c>
      <c r="X59" s="63" t="s">
        <v>151</v>
      </c>
      <c r="Y59" s="63" t="s">
        <v>151</v>
      </c>
      <c r="Z59" s="47" t="s">
        <v>151</v>
      </c>
      <c r="AA59" s="63" t="s">
        <v>151</v>
      </c>
      <c r="AB59" s="63" t="s">
        <v>151</v>
      </c>
      <c r="AC59" s="64" t="s">
        <v>151</v>
      </c>
      <c r="AD59" s="47" t="s">
        <v>151</v>
      </c>
      <c r="AE59" s="63" t="s">
        <v>151</v>
      </c>
      <c r="AF59" s="63" t="s">
        <v>151</v>
      </c>
      <c r="AG59" s="63" t="s">
        <v>151</v>
      </c>
      <c r="AH59" s="63" t="s">
        <v>151</v>
      </c>
      <c r="AI59" s="63" t="s">
        <v>151</v>
      </c>
      <c r="AJ59" s="63" t="s">
        <v>151</v>
      </c>
      <c r="AK59" s="63" t="s">
        <v>151</v>
      </c>
      <c r="AL59" s="63" t="s">
        <v>151</v>
      </c>
      <c r="AM59" s="63" t="s">
        <v>151</v>
      </c>
      <c r="AN59" s="63" t="s">
        <v>151</v>
      </c>
      <c r="AO59" s="63" t="s">
        <v>151</v>
      </c>
      <c r="AP59" s="63" t="s">
        <v>151</v>
      </c>
      <c r="AQ59" s="63" t="s">
        <v>151</v>
      </c>
      <c r="AR59" s="63" t="s">
        <v>151</v>
      </c>
      <c r="AS59" s="63" t="s">
        <v>151</v>
      </c>
      <c r="AT59" s="63" t="s">
        <v>151</v>
      </c>
      <c r="AU59" s="63" t="s">
        <v>151</v>
      </c>
      <c r="AV59" s="63" t="s">
        <v>151</v>
      </c>
      <c r="AW59" s="63" t="s">
        <v>151</v>
      </c>
      <c r="AX59" s="63" t="s">
        <v>151</v>
      </c>
      <c r="AY59" s="63" t="s">
        <v>151</v>
      </c>
      <c r="AZ59" s="63" t="s">
        <v>151</v>
      </c>
      <c r="BA59" s="64" t="s">
        <v>151</v>
      </c>
      <c r="BB59" s="47" t="s">
        <v>151</v>
      </c>
      <c r="BC59" s="63" t="s">
        <v>151</v>
      </c>
      <c r="BD59" s="63" t="s">
        <v>151</v>
      </c>
      <c r="BE59" s="63" t="s">
        <v>151</v>
      </c>
      <c r="BF59" s="63" t="s">
        <v>151</v>
      </c>
      <c r="BG59" s="63" t="s">
        <v>151</v>
      </c>
      <c r="BH59" s="63" t="s">
        <v>151</v>
      </c>
      <c r="BI59" s="63" t="s">
        <v>151</v>
      </c>
      <c r="BJ59" s="63" t="s">
        <v>151</v>
      </c>
      <c r="BK59" s="63" t="s">
        <v>151</v>
      </c>
      <c r="BL59" s="63" t="s">
        <v>151</v>
      </c>
      <c r="BM59" s="63" t="s">
        <v>151</v>
      </c>
      <c r="BN59" s="63" t="s">
        <v>151</v>
      </c>
      <c r="BO59" s="63" t="s">
        <v>151</v>
      </c>
      <c r="BP59" s="63" t="s">
        <v>151</v>
      </c>
      <c r="BQ59" s="63" t="s">
        <v>151</v>
      </c>
      <c r="BR59" s="63" t="s">
        <v>151</v>
      </c>
      <c r="BS59" s="63" t="s">
        <v>151</v>
      </c>
      <c r="BT59" s="48" t="s">
        <v>151</v>
      </c>
      <c r="BU59" s="47" t="s">
        <v>151</v>
      </c>
      <c r="BV59" s="63" t="s">
        <v>151</v>
      </c>
      <c r="BW59" s="63" t="s">
        <v>151</v>
      </c>
      <c r="BX59" s="64" t="s">
        <v>151</v>
      </c>
      <c r="BY59" s="196" t="s">
        <v>151</v>
      </c>
      <c r="BZ59" s="64">
        <v>70.391000000000005</v>
      </c>
      <c r="CA59" s="65">
        <v>57.447000000000003</v>
      </c>
      <c r="CB59" s="64">
        <v>3.7210000000000001</v>
      </c>
    </row>
    <row r="60" spans="1:80" ht="11.25" customHeight="1">
      <c r="A60" s="95"/>
      <c r="B60" s="59" t="s">
        <v>148</v>
      </c>
      <c r="C60" s="60" t="s">
        <v>251</v>
      </c>
      <c r="D60" s="60"/>
      <c r="E60" s="60"/>
      <c r="F60" s="60"/>
      <c r="G60" s="61"/>
      <c r="H60" s="62" t="s">
        <v>252</v>
      </c>
      <c r="I60" s="47">
        <v>23.478999999999999</v>
      </c>
      <c r="J60" s="47" t="s">
        <v>151</v>
      </c>
      <c r="K60" s="63" t="s">
        <v>151</v>
      </c>
      <c r="L60" s="63" t="s">
        <v>151</v>
      </c>
      <c r="M60" s="63" t="s">
        <v>151</v>
      </c>
      <c r="N60" s="63" t="s">
        <v>151</v>
      </c>
      <c r="O60" s="63" t="s">
        <v>151</v>
      </c>
      <c r="P60" s="63" t="s">
        <v>151</v>
      </c>
      <c r="Q60" s="63" t="s">
        <v>151</v>
      </c>
      <c r="R60" s="63" t="s">
        <v>151</v>
      </c>
      <c r="S60" s="63" t="s">
        <v>151</v>
      </c>
      <c r="T60" s="63" t="s">
        <v>151</v>
      </c>
      <c r="U60" s="47" t="s">
        <v>151</v>
      </c>
      <c r="V60" s="63" t="s">
        <v>151</v>
      </c>
      <c r="W60" s="63" t="s">
        <v>151</v>
      </c>
      <c r="X60" s="63" t="s">
        <v>151</v>
      </c>
      <c r="Y60" s="63" t="s">
        <v>151</v>
      </c>
      <c r="Z60" s="47" t="s">
        <v>151</v>
      </c>
      <c r="AA60" s="63" t="s">
        <v>151</v>
      </c>
      <c r="AB60" s="63" t="s">
        <v>151</v>
      </c>
      <c r="AC60" s="64" t="s">
        <v>151</v>
      </c>
      <c r="AD60" s="47" t="s">
        <v>151</v>
      </c>
      <c r="AE60" s="63" t="s">
        <v>151</v>
      </c>
      <c r="AF60" s="63" t="s">
        <v>151</v>
      </c>
      <c r="AG60" s="63" t="s">
        <v>151</v>
      </c>
      <c r="AH60" s="63" t="s">
        <v>151</v>
      </c>
      <c r="AI60" s="63" t="s">
        <v>151</v>
      </c>
      <c r="AJ60" s="63" t="s">
        <v>151</v>
      </c>
      <c r="AK60" s="63" t="s">
        <v>151</v>
      </c>
      <c r="AL60" s="63" t="s">
        <v>151</v>
      </c>
      <c r="AM60" s="63" t="s">
        <v>151</v>
      </c>
      <c r="AN60" s="63" t="s">
        <v>151</v>
      </c>
      <c r="AO60" s="63" t="s">
        <v>151</v>
      </c>
      <c r="AP60" s="63" t="s">
        <v>151</v>
      </c>
      <c r="AQ60" s="63" t="s">
        <v>151</v>
      </c>
      <c r="AR60" s="63" t="s">
        <v>151</v>
      </c>
      <c r="AS60" s="63" t="s">
        <v>151</v>
      </c>
      <c r="AT60" s="63" t="s">
        <v>151</v>
      </c>
      <c r="AU60" s="63" t="s">
        <v>151</v>
      </c>
      <c r="AV60" s="63" t="s">
        <v>151</v>
      </c>
      <c r="AW60" s="63" t="s">
        <v>151</v>
      </c>
      <c r="AX60" s="63" t="s">
        <v>151</v>
      </c>
      <c r="AY60" s="63" t="s">
        <v>151</v>
      </c>
      <c r="AZ60" s="63" t="s">
        <v>151</v>
      </c>
      <c r="BA60" s="64" t="s">
        <v>151</v>
      </c>
      <c r="BB60" s="47" t="s">
        <v>151</v>
      </c>
      <c r="BC60" s="63" t="s">
        <v>151</v>
      </c>
      <c r="BD60" s="63" t="s">
        <v>151</v>
      </c>
      <c r="BE60" s="63" t="s">
        <v>151</v>
      </c>
      <c r="BF60" s="63" t="s">
        <v>151</v>
      </c>
      <c r="BG60" s="63" t="s">
        <v>151</v>
      </c>
      <c r="BH60" s="63" t="s">
        <v>151</v>
      </c>
      <c r="BI60" s="63" t="s">
        <v>151</v>
      </c>
      <c r="BJ60" s="63" t="s">
        <v>151</v>
      </c>
      <c r="BK60" s="63" t="s">
        <v>151</v>
      </c>
      <c r="BL60" s="63" t="s">
        <v>151</v>
      </c>
      <c r="BM60" s="63" t="s">
        <v>151</v>
      </c>
      <c r="BN60" s="63" t="s">
        <v>151</v>
      </c>
      <c r="BO60" s="63" t="s">
        <v>151</v>
      </c>
      <c r="BP60" s="63" t="s">
        <v>151</v>
      </c>
      <c r="BQ60" s="63" t="s">
        <v>151</v>
      </c>
      <c r="BR60" s="63" t="s">
        <v>151</v>
      </c>
      <c r="BS60" s="63" t="s">
        <v>151</v>
      </c>
      <c r="BT60" s="48" t="s">
        <v>151</v>
      </c>
      <c r="BU60" s="47" t="s">
        <v>151</v>
      </c>
      <c r="BV60" s="63" t="s">
        <v>151</v>
      </c>
      <c r="BW60" s="63" t="s">
        <v>151</v>
      </c>
      <c r="BX60" s="64" t="s">
        <v>151</v>
      </c>
      <c r="BY60" s="196">
        <v>15.422000000000001</v>
      </c>
      <c r="BZ60" s="64">
        <v>8.0570000000000004</v>
      </c>
      <c r="CA60" s="65">
        <v>20.850999999999999</v>
      </c>
      <c r="CB60" s="64">
        <v>1.5720000000000001</v>
      </c>
    </row>
    <row r="61" spans="1:80" ht="11.25" customHeight="1">
      <c r="A61" s="59" t="s">
        <v>148</v>
      </c>
      <c r="B61" s="60" t="s">
        <v>202</v>
      </c>
      <c r="C61" s="60"/>
      <c r="D61" s="60"/>
      <c r="E61" s="60"/>
      <c r="F61" s="60"/>
      <c r="G61" s="61"/>
      <c r="H61" s="62" t="s">
        <v>253</v>
      </c>
      <c r="I61" s="47">
        <v>6893.57</v>
      </c>
      <c r="J61" s="47">
        <v>5487.3090000000002</v>
      </c>
      <c r="K61" s="63" t="s">
        <v>151</v>
      </c>
      <c r="L61" s="63" t="s">
        <v>151</v>
      </c>
      <c r="M61" s="63" t="s">
        <v>151</v>
      </c>
      <c r="N61" s="63" t="s">
        <v>151</v>
      </c>
      <c r="O61" s="63" t="s">
        <v>151</v>
      </c>
      <c r="P61" s="63" t="s">
        <v>151</v>
      </c>
      <c r="Q61" s="63">
        <v>5205.1040000000003</v>
      </c>
      <c r="R61" s="63" t="s">
        <v>151</v>
      </c>
      <c r="S61" s="63">
        <v>282.20499999999998</v>
      </c>
      <c r="T61" s="63" t="s">
        <v>151</v>
      </c>
      <c r="U61" s="47">
        <v>1406.261</v>
      </c>
      <c r="V61" s="63" t="s">
        <v>151</v>
      </c>
      <c r="W61" s="63">
        <v>1406.261</v>
      </c>
      <c r="X61" s="63" t="s">
        <v>151</v>
      </c>
      <c r="Y61" s="63" t="s">
        <v>151</v>
      </c>
      <c r="Z61" s="47" t="s">
        <v>151</v>
      </c>
      <c r="AA61" s="63" t="s">
        <v>151</v>
      </c>
      <c r="AB61" s="63" t="s">
        <v>151</v>
      </c>
      <c r="AC61" s="64" t="s">
        <v>151</v>
      </c>
      <c r="AD61" s="47" t="s">
        <v>151</v>
      </c>
      <c r="AE61" s="63" t="s">
        <v>151</v>
      </c>
      <c r="AF61" s="63" t="s">
        <v>151</v>
      </c>
      <c r="AG61" s="63" t="s">
        <v>151</v>
      </c>
      <c r="AH61" s="63" t="s">
        <v>151</v>
      </c>
      <c r="AI61" s="63" t="s">
        <v>151</v>
      </c>
      <c r="AJ61" s="63" t="s">
        <v>151</v>
      </c>
      <c r="AK61" s="63" t="s">
        <v>151</v>
      </c>
      <c r="AL61" s="63" t="s">
        <v>151</v>
      </c>
      <c r="AM61" s="63" t="s">
        <v>151</v>
      </c>
      <c r="AN61" s="63" t="s">
        <v>151</v>
      </c>
      <c r="AO61" s="63" t="s">
        <v>151</v>
      </c>
      <c r="AP61" s="63" t="s">
        <v>151</v>
      </c>
      <c r="AQ61" s="63" t="s">
        <v>151</v>
      </c>
      <c r="AR61" s="63" t="s">
        <v>151</v>
      </c>
      <c r="AS61" s="63" t="s">
        <v>151</v>
      </c>
      <c r="AT61" s="63" t="s">
        <v>151</v>
      </c>
      <c r="AU61" s="63" t="s">
        <v>151</v>
      </c>
      <c r="AV61" s="63" t="s">
        <v>151</v>
      </c>
      <c r="AW61" s="63" t="s">
        <v>151</v>
      </c>
      <c r="AX61" s="63" t="s">
        <v>151</v>
      </c>
      <c r="AY61" s="63" t="s">
        <v>151</v>
      </c>
      <c r="AZ61" s="63" t="s">
        <v>151</v>
      </c>
      <c r="BA61" s="64" t="s">
        <v>151</v>
      </c>
      <c r="BB61" s="47" t="s">
        <v>151</v>
      </c>
      <c r="BC61" s="63" t="s">
        <v>151</v>
      </c>
      <c r="BD61" s="63" t="s">
        <v>151</v>
      </c>
      <c r="BE61" s="63" t="s">
        <v>151</v>
      </c>
      <c r="BF61" s="63" t="s">
        <v>151</v>
      </c>
      <c r="BG61" s="63" t="s">
        <v>151</v>
      </c>
      <c r="BH61" s="63" t="s">
        <v>151</v>
      </c>
      <c r="BI61" s="63" t="s">
        <v>151</v>
      </c>
      <c r="BJ61" s="63" t="s">
        <v>151</v>
      </c>
      <c r="BK61" s="63" t="s">
        <v>151</v>
      </c>
      <c r="BL61" s="63" t="s">
        <v>151</v>
      </c>
      <c r="BM61" s="63" t="s">
        <v>151</v>
      </c>
      <c r="BN61" s="63" t="s">
        <v>151</v>
      </c>
      <c r="BO61" s="63" t="s">
        <v>151</v>
      </c>
      <c r="BP61" s="63" t="s">
        <v>151</v>
      </c>
      <c r="BQ61" s="63" t="s">
        <v>151</v>
      </c>
      <c r="BR61" s="63" t="s">
        <v>151</v>
      </c>
      <c r="BS61" s="63" t="s">
        <v>151</v>
      </c>
      <c r="BT61" s="48" t="s">
        <v>151</v>
      </c>
      <c r="BU61" s="47" t="s">
        <v>151</v>
      </c>
      <c r="BV61" s="63" t="s">
        <v>151</v>
      </c>
      <c r="BW61" s="63" t="s">
        <v>151</v>
      </c>
      <c r="BX61" s="64" t="s">
        <v>151</v>
      </c>
      <c r="BY61" s="196" t="s">
        <v>151</v>
      </c>
      <c r="BZ61" s="64" t="s">
        <v>151</v>
      </c>
      <c r="CA61" s="65">
        <v>6893.57</v>
      </c>
      <c r="CB61" s="64">
        <v>0</v>
      </c>
    </row>
    <row r="62" spans="1:80" ht="11.25" customHeight="1">
      <c r="A62" s="59" t="s">
        <v>148</v>
      </c>
      <c r="B62" s="60" t="s">
        <v>204</v>
      </c>
      <c r="C62" s="60"/>
      <c r="D62" s="60"/>
      <c r="E62" s="60"/>
      <c r="F62" s="60"/>
      <c r="G62" s="61"/>
      <c r="H62" s="62" t="s">
        <v>254</v>
      </c>
      <c r="I62" s="47">
        <v>548.34799999999996</v>
      </c>
      <c r="J62" s="47">
        <v>0</v>
      </c>
      <c r="K62" s="63" t="s">
        <v>151</v>
      </c>
      <c r="L62" s="63" t="s">
        <v>151</v>
      </c>
      <c r="M62" s="63" t="s">
        <v>151</v>
      </c>
      <c r="N62" s="63" t="s">
        <v>151</v>
      </c>
      <c r="O62" s="63" t="s">
        <v>151</v>
      </c>
      <c r="P62" s="63" t="s">
        <v>151</v>
      </c>
      <c r="Q62" s="63" t="s">
        <v>151</v>
      </c>
      <c r="R62" s="63" t="s">
        <v>151</v>
      </c>
      <c r="S62" s="63" t="s">
        <v>151</v>
      </c>
      <c r="T62" s="63" t="s">
        <v>151</v>
      </c>
      <c r="U62" s="47">
        <v>548.34799999999996</v>
      </c>
      <c r="V62" s="63" t="s">
        <v>151</v>
      </c>
      <c r="W62" s="63" t="s">
        <v>151</v>
      </c>
      <c r="X62" s="63">
        <v>464.37900000000002</v>
      </c>
      <c r="Y62" s="63">
        <v>83.968999999999994</v>
      </c>
      <c r="Z62" s="47" t="s">
        <v>151</v>
      </c>
      <c r="AA62" s="63" t="s">
        <v>151</v>
      </c>
      <c r="AB62" s="63" t="s">
        <v>151</v>
      </c>
      <c r="AC62" s="64" t="s">
        <v>151</v>
      </c>
      <c r="AD62" s="47" t="s">
        <v>151</v>
      </c>
      <c r="AE62" s="63" t="s">
        <v>151</v>
      </c>
      <c r="AF62" s="63" t="s">
        <v>151</v>
      </c>
      <c r="AG62" s="63" t="s">
        <v>151</v>
      </c>
      <c r="AH62" s="63" t="s">
        <v>151</v>
      </c>
      <c r="AI62" s="63" t="s">
        <v>151</v>
      </c>
      <c r="AJ62" s="63" t="s">
        <v>151</v>
      </c>
      <c r="AK62" s="63" t="s">
        <v>151</v>
      </c>
      <c r="AL62" s="63" t="s">
        <v>151</v>
      </c>
      <c r="AM62" s="63" t="s">
        <v>151</v>
      </c>
      <c r="AN62" s="63" t="s">
        <v>151</v>
      </c>
      <c r="AO62" s="63" t="s">
        <v>151</v>
      </c>
      <c r="AP62" s="63" t="s">
        <v>151</v>
      </c>
      <c r="AQ62" s="63" t="s">
        <v>151</v>
      </c>
      <c r="AR62" s="63" t="s">
        <v>151</v>
      </c>
      <c r="AS62" s="63" t="s">
        <v>151</v>
      </c>
      <c r="AT62" s="63" t="s">
        <v>151</v>
      </c>
      <c r="AU62" s="63" t="s">
        <v>151</v>
      </c>
      <c r="AV62" s="63" t="s">
        <v>151</v>
      </c>
      <c r="AW62" s="63" t="s">
        <v>151</v>
      </c>
      <c r="AX62" s="63" t="s">
        <v>151</v>
      </c>
      <c r="AY62" s="63" t="s">
        <v>151</v>
      </c>
      <c r="AZ62" s="63" t="s">
        <v>151</v>
      </c>
      <c r="BA62" s="64" t="s">
        <v>151</v>
      </c>
      <c r="BB62" s="47" t="s">
        <v>151</v>
      </c>
      <c r="BC62" s="63" t="s">
        <v>151</v>
      </c>
      <c r="BD62" s="63" t="s">
        <v>151</v>
      </c>
      <c r="BE62" s="63" t="s">
        <v>151</v>
      </c>
      <c r="BF62" s="63" t="s">
        <v>151</v>
      </c>
      <c r="BG62" s="63" t="s">
        <v>151</v>
      </c>
      <c r="BH62" s="63" t="s">
        <v>151</v>
      </c>
      <c r="BI62" s="63" t="s">
        <v>151</v>
      </c>
      <c r="BJ62" s="63" t="s">
        <v>151</v>
      </c>
      <c r="BK62" s="63" t="s">
        <v>151</v>
      </c>
      <c r="BL62" s="63" t="s">
        <v>151</v>
      </c>
      <c r="BM62" s="63" t="s">
        <v>151</v>
      </c>
      <c r="BN62" s="63" t="s">
        <v>151</v>
      </c>
      <c r="BO62" s="63" t="s">
        <v>151</v>
      </c>
      <c r="BP62" s="63" t="s">
        <v>151</v>
      </c>
      <c r="BQ62" s="63" t="s">
        <v>151</v>
      </c>
      <c r="BR62" s="63" t="s">
        <v>151</v>
      </c>
      <c r="BS62" s="63" t="s">
        <v>151</v>
      </c>
      <c r="BT62" s="48" t="s">
        <v>151</v>
      </c>
      <c r="BU62" s="47" t="s">
        <v>151</v>
      </c>
      <c r="BV62" s="63" t="s">
        <v>151</v>
      </c>
      <c r="BW62" s="63" t="s">
        <v>151</v>
      </c>
      <c r="BX62" s="64" t="s">
        <v>151</v>
      </c>
      <c r="BY62" s="196" t="s">
        <v>151</v>
      </c>
      <c r="BZ62" s="64" t="s">
        <v>151</v>
      </c>
      <c r="CA62" s="65">
        <v>548.34799999999996</v>
      </c>
      <c r="CB62" s="64">
        <v>0</v>
      </c>
    </row>
    <row r="63" spans="1:80" ht="11.25" customHeight="1">
      <c r="A63" s="59" t="s">
        <v>148</v>
      </c>
      <c r="B63" s="60" t="s">
        <v>206</v>
      </c>
      <c r="C63" s="60"/>
      <c r="D63" s="60"/>
      <c r="E63" s="60"/>
      <c r="F63" s="60"/>
      <c r="G63" s="61"/>
      <c r="H63" s="62" t="s">
        <v>255</v>
      </c>
      <c r="I63" s="47">
        <v>0</v>
      </c>
      <c r="J63" s="47">
        <v>0</v>
      </c>
      <c r="K63" s="63" t="s">
        <v>151</v>
      </c>
      <c r="L63" s="63" t="s">
        <v>151</v>
      </c>
      <c r="M63" s="63" t="s">
        <v>151</v>
      </c>
      <c r="N63" s="63" t="s">
        <v>151</v>
      </c>
      <c r="O63" s="63" t="s">
        <v>151</v>
      </c>
      <c r="P63" s="63" t="s">
        <v>151</v>
      </c>
      <c r="Q63" s="63" t="s">
        <v>151</v>
      </c>
      <c r="R63" s="63">
        <v>0</v>
      </c>
      <c r="S63" s="63" t="s">
        <v>151</v>
      </c>
      <c r="T63" s="63" t="s">
        <v>151</v>
      </c>
      <c r="U63" s="47">
        <v>0</v>
      </c>
      <c r="V63" s="63">
        <v>0</v>
      </c>
      <c r="W63" s="63" t="s">
        <v>151</v>
      </c>
      <c r="X63" s="63" t="s">
        <v>151</v>
      </c>
      <c r="Y63" s="63" t="s">
        <v>151</v>
      </c>
      <c r="Z63" s="47" t="s">
        <v>151</v>
      </c>
      <c r="AA63" s="63" t="s">
        <v>151</v>
      </c>
      <c r="AB63" s="63" t="s">
        <v>151</v>
      </c>
      <c r="AC63" s="64" t="s">
        <v>151</v>
      </c>
      <c r="AD63" s="47" t="s">
        <v>151</v>
      </c>
      <c r="AE63" s="63" t="s">
        <v>151</v>
      </c>
      <c r="AF63" s="63" t="s">
        <v>151</v>
      </c>
      <c r="AG63" s="63" t="s">
        <v>151</v>
      </c>
      <c r="AH63" s="63" t="s">
        <v>151</v>
      </c>
      <c r="AI63" s="63" t="s">
        <v>151</v>
      </c>
      <c r="AJ63" s="63" t="s">
        <v>151</v>
      </c>
      <c r="AK63" s="63" t="s">
        <v>151</v>
      </c>
      <c r="AL63" s="63" t="s">
        <v>151</v>
      </c>
      <c r="AM63" s="63" t="s">
        <v>151</v>
      </c>
      <c r="AN63" s="63" t="s">
        <v>151</v>
      </c>
      <c r="AO63" s="63" t="s">
        <v>151</v>
      </c>
      <c r="AP63" s="63" t="s">
        <v>151</v>
      </c>
      <c r="AQ63" s="63" t="s">
        <v>151</v>
      </c>
      <c r="AR63" s="63" t="s">
        <v>151</v>
      </c>
      <c r="AS63" s="63" t="s">
        <v>151</v>
      </c>
      <c r="AT63" s="63" t="s">
        <v>151</v>
      </c>
      <c r="AU63" s="63" t="s">
        <v>151</v>
      </c>
      <c r="AV63" s="63" t="s">
        <v>151</v>
      </c>
      <c r="AW63" s="63" t="s">
        <v>151</v>
      </c>
      <c r="AX63" s="63" t="s">
        <v>151</v>
      </c>
      <c r="AY63" s="63" t="s">
        <v>151</v>
      </c>
      <c r="AZ63" s="63" t="s">
        <v>151</v>
      </c>
      <c r="BA63" s="64" t="s">
        <v>151</v>
      </c>
      <c r="BB63" s="47" t="s">
        <v>151</v>
      </c>
      <c r="BC63" s="63" t="s">
        <v>151</v>
      </c>
      <c r="BD63" s="63" t="s">
        <v>151</v>
      </c>
      <c r="BE63" s="63" t="s">
        <v>151</v>
      </c>
      <c r="BF63" s="63" t="s">
        <v>151</v>
      </c>
      <c r="BG63" s="63" t="s">
        <v>151</v>
      </c>
      <c r="BH63" s="63" t="s">
        <v>151</v>
      </c>
      <c r="BI63" s="63" t="s">
        <v>151</v>
      </c>
      <c r="BJ63" s="63" t="s">
        <v>151</v>
      </c>
      <c r="BK63" s="63" t="s">
        <v>151</v>
      </c>
      <c r="BL63" s="63" t="s">
        <v>151</v>
      </c>
      <c r="BM63" s="63" t="s">
        <v>151</v>
      </c>
      <c r="BN63" s="63" t="s">
        <v>151</v>
      </c>
      <c r="BO63" s="63" t="s">
        <v>151</v>
      </c>
      <c r="BP63" s="63" t="s">
        <v>151</v>
      </c>
      <c r="BQ63" s="63" t="s">
        <v>151</v>
      </c>
      <c r="BR63" s="63" t="s">
        <v>151</v>
      </c>
      <c r="BS63" s="63" t="s">
        <v>151</v>
      </c>
      <c r="BT63" s="48" t="s">
        <v>151</v>
      </c>
      <c r="BU63" s="47" t="s">
        <v>151</v>
      </c>
      <c r="BV63" s="63" t="s">
        <v>151</v>
      </c>
      <c r="BW63" s="63" t="s">
        <v>151</v>
      </c>
      <c r="BX63" s="64" t="s">
        <v>151</v>
      </c>
      <c r="BY63" s="196" t="s">
        <v>151</v>
      </c>
      <c r="BZ63" s="64" t="s">
        <v>151</v>
      </c>
      <c r="CA63" s="65">
        <v>0</v>
      </c>
      <c r="CB63" s="64">
        <v>0</v>
      </c>
    </row>
    <row r="64" spans="1:80" ht="11.25" customHeight="1">
      <c r="A64" s="59" t="s">
        <v>148</v>
      </c>
      <c r="B64" s="60" t="s">
        <v>208</v>
      </c>
      <c r="C64" s="60"/>
      <c r="D64" s="60"/>
      <c r="E64" s="60"/>
      <c r="F64" s="60"/>
      <c r="G64" s="61"/>
      <c r="H64" s="62" t="s">
        <v>256</v>
      </c>
      <c r="I64" s="47">
        <v>28901.896000000001</v>
      </c>
      <c r="J64" s="47" t="s">
        <v>151</v>
      </c>
      <c r="K64" s="63" t="s">
        <v>151</v>
      </c>
      <c r="L64" s="63" t="s">
        <v>151</v>
      </c>
      <c r="M64" s="63" t="s">
        <v>151</v>
      </c>
      <c r="N64" s="63" t="s">
        <v>151</v>
      </c>
      <c r="O64" s="63" t="s">
        <v>151</v>
      </c>
      <c r="P64" s="63" t="s">
        <v>151</v>
      </c>
      <c r="Q64" s="63" t="s">
        <v>151</v>
      </c>
      <c r="R64" s="63" t="s">
        <v>151</v>
      </c>
      <c r="S64" s="63" t="s">
        <v>151</v>
      </c>
      <c r="T64" s="63" t="s">
        <v>151</v>
      </c>
      <c r="U64" s="47" t="s">
        <v>151</v>
      </c>
      <c r="V64" s="63" t="s">
        <v>151</v>
      </c>
      <c r="W64" s="63" t="s">
        <v>151</v>
      </c>
      <c r="X64" s="63" t="s">
        <v>151</v>
      </c>
      <c r="Y64" s="63" t="s">
        <v>151</v>
      </c>
      <c r="Z64" s="47" t="s">
        <v>151</v>
      </c>
      <c r="AA64" s="63" t="s">
        <v>151</v>
      </c>
      <c r="AB64" s="63" t="s">
        <v>151</v>
      </c>
      <c r="AC64" s="64" t="s">
        <v>151</v>
      </c>
      <c r="AD64" s="47">
        <v>28901.896000000001</v>
      </c>
      <c r="AE64" s="63">
        <v>0</v>
      </c>
      <c r="AF64" s="63">
        <v>0</v>
      </c>
      <c r="AG64" s="63">
        <v>891.80499999999995</v>
      </c>
      <c r="AH64" s="63">
        <v>0</v>
      </c>
      <c r="AI64" s="63">
        <v>0</v>
      </c>
      <c r="AJ64" s="63">
        <v>1046.6869999999999</v>
      </c>
      <c r="AK64" s="63">
        <v>0</v>
      </c>
      <c r="AL64" s="63">
        <v>748.94899999999996</v>
      </c>
      <c r="AM64" s="63">
        <v>4089.2440000000001</v>
      </c>
      <c r="AN64" s="63">
        <v>29.725000000000001</v>
      </c>
      <c r="AO64" s="63">
        <v>0</v>
      </c>
      <c r="AP64" s="63">
        <v>603.68299999999999</v>
      </c>
      <c r="AQ64" s="63">
        <v>4.8000000000000001E-2</v>
      </c>
      <c r="AR64" s="63">
        <v>2616.7759999999998</v>
      </c>
      <c r="AS64" s="63">
        <v>13253.299000000001</v>
      </c>
      <c r="AT64" s="63">
        <v>1963.8</v>
      </c>
      <c r="AU64" s="63">
        <v>145.27199999999999</v>
      </c>
      <c r="AV64" s="63">
        <v>394.065</v>
      </c>
      <c r="AW64" s="63">
        <v>1424.4259999999999</v>
      </c>
      <c r="AX64" s="63">
        <v>224.16200000000001</v>
      </c>
      <c r="AY64" s="63">
        <v>84.192999999999998</v>
      </c>
      <c r="AZ64" s="63">
        <v>1385.7619999999999</v>
      </c>
      <c r="BA64" s="64" t="s">
        <v>151</v>
      </c>
      <c r="BB64" s="47">
        <v>0</v>
      </c>
      <c r="BC64" s="63" t="s">
        <v>151</v>
      </c>
      <c r="BD64" s="63" t="s">
        <v>151</v>
      </c>
      <c r="BE64" s="63" t="s">
        <v>151</v>
      </c>
      <c r="BF64" s="63" t="s">
        <v>151</v>
      </c>
      <c r="BG64" s="63" t="s">
        <v>151</v>
      </c>
      <c r="BH64" s="63" t="s">
        <v>151</v>
      </c>
      <c r="BI64" s="63" t="s">
        <v>151</v>
      </c>
      <c r="BJ64" s="63" t="s">
        <v>151</v>
      </c>
      <c r="BK64" s="63" t="s">
        <v>151</v>
      </c>
      <c r="BL64" s="63" t="s">
        <v>151</v>
      </c>
      <c r="BM64" s="63" t="s">
        <v>151</v>
      </c>
      <c r="BN64" s="63">
        <v>0</v>
      </c>
      <c r="BO64" s="63" t="s">
        <v>151</v>
      </c>
      <c r="BP64" s="63">
        <v>0</v>
      </c>
      <c r="BQ64" s="63" t="s">
        <v>151</v>
      </c>
      <c r="BR64" s="63">
        <v>0</v>
      </c>
      <c r="BS64" s="63" t="s">
        <v>151</v>
      </c>
      <c r="BT64" s="48" t="s">
        <v>151</v>
      </c>
      <c r="BU64" s="47" t="s">
        <v>151</v>
      </c>
      <c r="BV64" s="63" t="s">
        <v>151</v>
      </c>
      <c r="BW64" s="63" t="s">
        <v>151</v>
      </c>
      <c r="BX64" s="64" t="s">
        <v>151</v>
      </c>
      <c r="BY64" s="196" t="s">
        <v>151</v>
      </c>
      <c r="BZ64" s="64" t="s">
        <v>151</v>
      </c>
      <c r="CA64" s="65">
        <v>28901.896000000001</v>
      </c>
      <c r="CB64" s="64">
        <v>0</v>
      </c>
    </row>
    <row r="65" spans="1:80" ht="11.25" customHeight="1">
      <c r="A65" s="59"/>
      <c r="B65" s="59" t="s">
        <v>148</v>
      </c>
      <c r="C65" s="60" t="s">
        <v>257</v>
      </c>
      <c r="D65" s="60"/>
      <c r="E65" s="60"/>
      <c r="F65" s="60"/>
      <c r="G65" s="61"/>
      <c r="H65" s="62" t="s">
        <v>258</v>
      </c>
      <c r="I65" s="47">
        <v>27311.674999999999</v>
      </c>
      <c r="J65" s="47" t="s">
        <v>151</v>
      </c>
      <c r="K65" s="63" t="s">
        <v>151</v>
      </c>
      <c r="L65" s="63" t="s">
        <v>151</v>
      </c>
      <c r="M65" s="63" t="s">
        <v>151</v>
      </c>
      <c r="N65" s="63" t="s">
        <v>151</v>
      </c>
      <c r="O65" s="63" t="s">
        <v>151</v>
      </c>
      <c r="P65" s="63" t="s">
        <v>151</v>
      </c>
      <c r="Q65" s="63" t="s">
        <v>151</v>
      </c>
      <c r="R65" s="63" t="s">
        <v>151</v>
      </c>
      <c r="S65" s="63" t="s">
        <v>151</v>
      </c>
      <c r="T65" s="63" t="s">
        <v>151</v>
      </c>
      <c r="U65" s="47" t="s">
        <v>151</v>
      </c>
      <c r="V65" s="63" t="s">
        <v>151</v>
      </c>
      <c r="W65" s="63" t="s">
        <v>151</v>
      </c>
      <c r="X65" s="63" t="s">
        <v>151</v>
      </c>
      <c r="Y65" s="63" t="s">
        <v>151</v>
      </c>
      <c r="Z65" s="47" t="s">
        <v>151</v>
      </c>
      <c r="AA65" s="63" t="s">
        <v>151</v>
      </c>
      <c r="AB65" s="63" t="s">
        <v>151</v>
      </c>
      <c r="AC65" s="64" t="s">
        <v>151</v>
      </c>
      <c r="AD65" s="47">
        <v>27311.674999999999</v>
      </c>
      <c r="AE65" s="63" t="s">
        <v>151</v>
      </c>
      <c r="AF65" s="63" t="s">
        <v>151</v>
      </c>
      <c r="AG65" s="63" t="s">
        <v>151</v>
      </c>
      <c r="AH65" s="63" t="s">
        <v>151</v>
      </c>
      <c r="AI65" s="63" t="s">
        <v>151</v>
      </c>
      <c r="AJ65" s="63">
        <v>919.04499999999996</v>
      </c>
      <c r="AK65" s="63">
        <v>0</v>
      </c>
      <c r="AL65" s="63">
        <v>721.56299999999999</v>
      </c>
      <c r="AM65" s="63">
        <v>4089.2440000000001</v>
      </c>
      <c r="AN65" s="63">
        <v>29.725000000000001</v>
      </c>
      <c r="AO65" s="63">
        <v>0</v>
      </c>
      <c r="AP65" s="63">
        <v>603.68299999999999</v>
      </c>
      <c r="AQ65" s="63">
        <v>4.8000000000000001E-2</v>
      </c>
      <c r="AR65" s="63">
        <v>2246.9749999999999</v>
      </c>
      <c r="AS65" s="63">
        <v>13241.96</v>
      </c>
      <c r="AT65" s="63">
        <v>1963.8</v>
      </c>
      <c r="AU65" s="63">
        <v>145.27199999999999</v>
      </c>
      <c r="AV65" s="63">
        <v>394.065</v>
      </c>
      <c r="AW65" s="63">
        <v>1424.4259999999999</v>
      </c>
      <c r="AX65" s="63">
        <v>224.16200000000001</v>
      </c>
      <c r="AY65" s="63">
        <v>84.192999999999998</v>
      </c>
      <c r="AZ65" s="63">
        <v>1223.5129999999999</v>
      </c>
      <c r="BA65" s="64" t="s">
        <v>151</v>
      </c>
      <c r="BB65" s="47" t="s">
        <v>151</v>
      </c>
      <c r="BC65" s="63" t="s">
        <v>151</v>
      </c>
      <c r="BD65" s="63" t="s">
        <v>151</v>
      </c>
      <c r="BE65" s="63" t="s">
        <v>151</v>
      </c>
      <c r="BF65" s="63" t="s">
        <v>151</v>
      </c>
      <c r="BG65" s="63" t="s">
        <v>151</v>
      </c>
      <c r="BH65" s="63" t="s">
        <v>151</v>
      </c>
      <c r="BI65" s="63" t="s">
        <v>151</v>
      </c>
      <c r="BJ65" s="63" t="s">
        <v>151</v>
      </c>
      <c r="BK65" s="63" t="s">
        <v>151</v>
      </c>
      <c r="BL65" s="63" t="s">
        <v>151</v>
      </c>
      <c r="BM65" s="63" t="s">
        <v>151</v>
      </c>
      <c r="BN65" s="63" t="s">
        <v>151</v>
      </c>
      <c r="BO65" s="63" t="s">
        <v>151</v>
      </c>
      <c r="BP65" s="63" t="s">
        <v>151</v>
      </c>
      <c r="BQ65" s="63" t="s">
        <v>151</v>
      </c>
      <c r="BR65" s="63" t="s">
        <v>151</v>
      </c>
      <c r="BS65" s="63" t="s">
        <v>151</v>
      </c>
      <c r="BT65" s="48" t="s">
        <v>151</v>
      </c>
      <c r="BU65" s="47" t="s">
        <v>151</v>
      </c>
      <c r="BV65" s="63" t="s">
        <v>151</v>
      </c>
      <c r="BW65" s="63" t="s">
        <v>151</v>
      </c>
      <c r="BX65" s="64" t="s">
        <v>151</v>
      </c>
      <c r="BY65" s="196" t="s">
        <v>151</v>
      </c>
      <c r="BZ65" s="64" t="s">
        <v>151</v>
      </c>
      <c r="CA65" s="65">
        <v>27311.674999999999</v>
      </c>
      <c r="CB65" s="64">
        <v>0</v>
      </c>
    </row>
    <row r="66" spans="1:80" ht="11.25" customHeight="1">
      <c r="A66" s="59"/>
      <c r="B66" s="59" t="s">
        <v>148</v>
      </c>
      <c r="C66" s="60" t="s">
        <v>259</v>
      </c>
      <c r="D66" s="60"/>
      <c r="E66" s="60"/>
      <c r="F66" s="60"/>
      <c r="G66" s="61"/>
      <c r="H66" s="62" t="s">
        <v>260</v>
      </c>
      <c r="I66" s="47">
        <v>716.34100000000001</v>
      </c>
      <c r="J66" s="47" t="s">
        <v>151</v>
      </c>
      <c r="K66" s="63" t="s">
        <v>151</v>
      </c>
      <c r="L66" s="63" t="s">
        <v>151</v>
      </c>
      <c r="M66" s="63" t="s">
        <v>151</v>
      </c>
      <c r="N66" s="63" t="s">
        <v>151</v>
      </c>
      <c r="O66" s="63" t="s">
        <v>151</v>
      </c>
      <c r="P66" s="63" t="s">
        <v>151</v>
      </c>
      <c r="Q66" s="63" t="s">
        <v>151</v>
      </c>
      <c r="R66" s="63" t="s">
        <v>151</v>
      </c>
      <c r="S66" s="63" t="s">
        <v>151</v>
      </c>
      <c r="T66" s="63" t="s">
        <v>151</v>
      </c>
      <c r="U66" s="47" t="s">
        <v>151</v>
      </c>
      <c r="V66" s="63" t="s">
        <v>151</v>
      </c>
      <c r="W66" s="63" t="s">
        <v>151</v>
      </c>
      <c r="X66" s="63" t="s">
        <v>151</v>
      </c>
      <c r="Y66" s="63" t="s">
        <v>151</v>
      </c>
      <c r="Z66" s="47" t="s">
        <v>151</v>
      </c>
      <c r="AA66" s="63" t="s">
        <v>151</v>
      </c>
      <c r="AB66" s="63" t="s">
        <v>151</v>
      </c>
      <c r="AC66" s="64" t="s">
        <v>151</v>
      </c>
      <c r="AD66" s="47">
        <v>716.34100000000001</v>
      </c>
      <c r="AE66" s="63" t="s">
        <v>151</v>
      </c>
      <c r="AF66" s="63" t="s">
        <v>151</v>
      </c>
      <c r="AG66" s="63">
        <v>716.34100000000001</v>
      </c>
      <c r="AH66" s="63" t="s">
        <v>151</v>
      </c>
      <c r="AI66" s="63" t="s">
        <v>151</v>
      </c>
      <c r="AJ66" s="63" t="s">
        <v>151</v>
      </c>
      <c r="AK66" s="63" t="s">
        <v>151</v>
      </c>
      <c r="AL66" s="63" t="s">
        <v>151</v>
      </c>
      <c r="AM66" s="63" t="s">
        <v>151</v>
      </c>
      <c r="AN66" s="63" t="s">
        <v>151</v>
      </c>
      <c r="AO66" s="63" t="s">
        <v>151</v>
      </c>
      <c r="AP66" s="63" t="s">
        <v>151</v>
      </c>
      <c r="AQ66" s="63" t="s">
        <v>151</v>
      </c>
      <c r="AR66" s="63" t="s">
        <v>151</v>
      </c>
      <c r="AS66" s="63" t="s">
        <v>151</v>
      </c>
      <c r="AT66" s="63" t="s">
        <v>151</v>
      </c>
      <c r="AU66" s="63" t="s">
        <v>151</v>
      </c>
      <c r="AV66" s="63" t="s">
        <v>151</v>
      </c>
      <c r="AW66" s="63" t="s">
        <v>151</v>
      </c>
      <c r="AX66" s="63" t="s">
        <v>151</v>
      </c>
      <c r="AY66" s="63" t="s">
        <v>151</v>
      </c>
      <c r="AZ66" s="63" t="s">
        <v>151</v>
      </c>
      <c r="BA66" s="64" t="s">
        <v>151</v>
      </c>
      <c r="BB66" s="47" t="s">
        <v>151</v>
      </c>
      <c r="BC66" s="63" t="s">
        <v>151</v>
      </c>
      <c r="BD66" s="63" t="s">
        <v>151</v>
      </c>
      <c r="BE66" s="63" t="s">
        <v>151</v>
      </c>
      <c r="BF66" s="63" t="s">
        <v>151</v>
      </c>
      <c r="BG66" s="63" t="s">
        <v>151</v>
      </c>
      <c r="BH66" s="63" t="s">
        <v>151</v>
      </c>
      <c r="BI66" s="63" t="s">
        <v>151</v>
      </c>
      <c r="BJ66" s="63" t="s">
        <v>151</v>
      </c>
      <c r="BK66" s="63" t="s">
        <v>151</v>
      </c>
      <c r="BL66" s="63" t="s">
        <v>151</v>
      </c>
      <c r="BM66" s="63" t="s">
        <v>151</v>
      </c>
      <c r="BN66" s="63" t="s">
        <v>151</v>
      </c>
      <c r="BO66" s="63" t="s">
        <v>151</v>
      </c>
      <c r="BP66" s="63" t="s">
        <v>151</v>
      </c>
      <c r="BQ66" s="63" t="s">
        <v>151</v>
      </c>
      <c r="BR66" s="63" t="s">
        <v>151</v>
      </c>
      <c r="BS66" s="63" t="s">
        <v>151</v>
      </c>
      <c r="BT66" s="48" t="s">
        <v>151</v>
      </c>
      <c r="BU66" s="47" t="s">
        <v>151</v>
      </c>
      <c r="BV66" s="63" t="s">
        <v>151</v>
      </c>
      <c r="BW66" s="63" t="s">
        <v>151</v>
      </c>
      <c r="BX66" s="64" t="s">
        <v>151</v>
      </c>
      <c r="BY66" s="196" t="s">
        <v>151</v>
      </c>
      <c r="BZ66" s="64" t="s">
        <v>151</v>
      </c>
      <c r="CA66" s="65">
        <v>716.34100000000001</v>
      </c>
      <c r="CB66" s="64">
        <v>0</v>
      </c>
    </row>
    <row r="67" spans="1:80" ht="11.25" customHeight="1">
      <c r="A67" s="59"/>
      <c r="B67" s="59" t="s">
        <v>148</v>
      </c>
      <c r="C67" s="60" t="s">
        <v>214</v>
      </c>
      <c r="D67" s="60"/>
      <c r="E67" s="60"/>
      <c r="F67" s="60"/>
      <c r="G67" s="61"/>
      <c r="H67" s="62" t="s">
        <v>261</v>
      </c>
      <c r="I67" s="47">
        <v>175.46299999999999</v>
      </c>
      <c r="J67" s="47" t="s">
        <v>151</v>
      </c>
      <c r="K67" s="63" t="s">
        <v>151</v>
      </c>
      <c r="L67" s="63" t="s">
        <v>151</v>
      </c>
      <c r="M67" s="63" t="s">
        <v>151</v>
      </c>
      <c r="N67" s="63" t="s">
        <v>151</v>
      </c>
      <c r="O67" s="63" t="s">
        <v>151</v>
      </c>
      <c r="P67" s="63" t="s">
        <v>151</v>
      </c>
      <c r="Q67" s="63" t="s">
        <v>151</v>
      </c>
      <c r="R67" s="63" t="s">
        <v>151</v>
      </c>
      <c r="S67" s="63" t="s">
        <v>151</v>
      </c>
      <c r="T67" s="63" t="s">
        <v>151</v>
      </c>
      <c r="U67" s="47" t="s">
        <v>151</v>
      </c>
      <c r="V67" s="63" t="s">
        <v>151</v>
      </c>
      <c r="W67" s="63" t="s">
        <v>151</v>
      </c>
      <c r="X67" s="63" t="s">
        <v>151</v>
      </c>
      <c r="Y67" s="63" t="s">
        <v>151</v>
      </c>
      <c r="Z67" s="47" t="s">
        <v>151</v>
      </c>
      <c r="AA67" s="63" t="s">
        <v>151</v>
      </c>
      <c r="AB67" s="63" t="s">
        <v>151</v>
      </c>
      <c r="AC67" s="64" t="s">
        <v>151</v>
      </c>
      <c r="AD67" s="47">
        <v>175.46299999999999</v>
      </c>
      <c r="AE67" s="63" t="s">
        <v>151</v>
      </c>
      <c r="AF67" s="63" t="s">
        <v>151</v>
      </c>
      <c r="AG67" s="63">
        <v>175.46299999999999</v>
      </c>
      <c r="AH67" s="63" t="s">
        <v>151</v>
      </c>
      <c r="AI67" s="63" t="s">
        <v>151</v>
      </c>
      <c r="AJ67" s="63" t="s">
        <v>151</v>
      </c>
      <c r="AK67" s="63" t="s">
        <v>151</v>
      </c>
      <c r="AL67" s="63" t="s">
        <v>151</v>
      </c>
      <c r="AM67" s="63" t="s">
        <v>151</v>
      </c>
      <c r="AN67" s="63" t="s">
        <v>151</v>
      </c>
      <c r="AO67" s="63" t="s">
        <v>151</v>
      </c>
      <c r="AP67" s="63" t="s">
        <v>151</v>
      </c>
      <c r="AQ67" s="63" t="s">
        <v>151</v>
      </c>
      <c r="AR67" s="63" t="s">
        <v>151</v>
      </c>
      <c r="AS67" s="63" t="s">
        <v>151</v>
      </c>
      <c r="AT67" s="63" t="s">
        <v>151</v>
      </c>
      <c r="AU67" s="63" t="s">
        <v>151</v>
      </c>
      <c r="AV67" s="63" t="s">
        <v>151</v>
      </c>
      <c r="AW67" s="63" t="s">
        <v>151</v>
      </c>
      <c r="AX67" s="63" t="s">
        <v>151</v>
      </c>
      <c r="AY67" s="63" t="s">
        <v>151</v>
      </c>
      <c r="AZ67" s="63" t="s">
        <v>151</v>
      </c>
      <c r="BA67" s="64" t="s">
        <v>151</v>
      </c>
      <c r="BB67" s="47" t="s">
        <v>151</v>
      </c>
      <c r="BC67" s="63" t="s">
        <v>151</v>
      </c>
      <c r="BD67" s="63" t="s">
        <v>151</v>
      </c>
      <c r="BE67" s="63" t="s">
        <v>151</v>
      </c>
      <c r="BF67" s="63" t="s">
        <v>151</v>
      </c>
      <c r="BG67" s="63" t="s">
        <v>151</v>
      </c>
      <c r="BH67" s="63" t="s">
        <v>151</v>
      </c>
      <c r="BI67" s="63" t="s">
        <v>151</v>
      </c>
      <c r="BJ67" s="63" t="s">
        <v>151</v>
      </c>
      <c r="BK67" s="63" t="s">
        <v>151</v>
      </c>
      <c r="BL67" s="63" t="s">
        <v>151</v>
      </c>
      <c r="BM67" s="63" t="s">
        <v>151</v>
      </c>
      <c r="BN67" s="63" t="s">
        <v>151</v>
      </c>
      <c r="BO67" s="63" t="s">
        <v>151</v>
      </c>
      <c r="BP67" s="63" t="s">
        <v>151</v>
      </c>
      <c r="BQ67" s="63" t="s">
        <v>151</v>
      </c>
      <c r="BR67" s="63" t="s">
        <v>151</v>
      </c>
      <c r="BS67" s="63" t="s">
        <v>151</v>
      </c>
      <c r="BT67" s="48" t="s">
        <v>151</v>
      </c>
      <c r="BU67" s="47" t="s">
        <v>151</v>
      </c>
      <c r="BV67" s="63" t="s">
        <v>151</v>
      </c>
      <c r="BW67" s="63" t="s">
        <v>151</v>
      </c>
      <c r="BX67" s="64" t="s">
        <v>151</v>
      </c>
      <c r="BY67" s="196" t="s">
        <v>151</v>
      </c>
      <c r="BZ67" s="64" t="s">
        <v>151</v>
      </c>
      <c r="CA67" s="65">
        <v>175.46299999999999</v>
      </c>
      <c r="CB67" s="64">
        <v>0</v>
      </c>
    </row>
    <row r="68" spans="1:80" ht="11.25" customHeight="1">
      <c r="A68" s="95"/>
      <c r="B68" s="59" t="s">
        <v>148</v>
      </c>
      <c r="C68" s="60" t="s">
        <v>216</v>
      </c>
      <c r="D68" s="60"/>
      <c r="E68" s="60"/>
      <c r="F68" s="60"/>
      <c r="G68" s="61"/>
      <c r="H68" s="62" t="s">
        <v>262</v>
      </c>
      <c r="I68" s="47">
        <v>0</v>
      </c>
      <c r="J68" s="47" t="s">
        <v>151</v>
      </c>
      <c r="K68" s="63" t="s">
        <v>151</v>
      </c>
      <c r="L68" s="63" t="s">
        <v>151</v>
      </c>
      <c r="M68" s="63" t="s">
        <v>151</v>
      </c>
      <c r="N68" s="63" t="s">
        <v>151</v>
      </c>
      <c r="O68" s="63" t="s">
        <v>151</v>
      </c>
      <c r="P68" s="63" t="s">
        <v>151</v>
      </c>
      <c r="Q68" s="63" t="s">
        <v>151</v>
      </c>
      <c r="R68" s="63" t="s">
        <v>151</v>
      </c>
      <c r="S68" s="63" t="s">
        <v>151</v>
      </c>
      <c r="T68" s="63" t="s">
        <v>151</v>
      </c>
      <c r="U68" s="47" t="s">
        <v>151</v>
      </c>
      <c r="V68" s="63" t="s">
        <v>151</v>
      </c>
      <c r="W68" s="63" t="s">
        <v>151</v>
      </c>
      <c r="X68" s="63" t="s">
        <v>151</v>
      </c>
      <c r="Y68" s="63" t="s">
        <v>151</v>
      </c>
      <c r="Z68" s="47" t="s">
        <v>151</v>
      </c>
      <c r="AA68" s="63" t="s">
        <v>151</v>
      </c>
      <c r="AB68" s="63" t="s">
        <v>151</v>
      </c>
      <c r="AC68" s="64" t="s">
        <v>151</v>
      </c>
      <c r="AD68" s="47">
        <v>0</v>
      </c>
      <c r="AE68" s="63">
        <v>0</v>
      </c>
      <c r="AF68" s="63">
        <v>0</v>
      </c>
      <c r="AG68" s="63" t="s">
        <v>151</v>
      </c>
      <c r="AH68" s="63" t="s">
        <v>151</v>
      </c>
      <c r="AI68" s="63" t="s">
        <v>151</v>
      </c>
      <c r="AJ68" s="63">
        <v>0</v>
      </c>
      <c r="AK68" s="63">
        <v>0</v>
      </c>
      <c r="AL68" s="63">
        <v>0</v>
      </c>
      <c r="AM68" s="63">
        <v>0</v>
      </c>
      <c r="AN68" s="63">
        <v>0</v>
      </c>
      <c r="AO68" s="63">
        <v>0</v>
      </c>
      <c r="AP68" s="63">
        <v>0</v>
      </c>
      <c r="AQ68" s="63">
        <v>0</v>
      </c>
      <c r="AR68" s="63">
        <v>0</v>
      </c>
      <c r="AS68" s="63">
        <v>0</v>
      </c>
      <c r="AT68" s="63">
        <v>0</v>
      </c>
      <c r="AU68" s="63">
        <v>0</v>
      </c>
      <c r="AV68" s="63">
        <v>0</v>
      </c>
      <c r="AW68" s="63">
        <v>0</v>
      </c>
      <c r="AX68" s="63">
        <v>0</v>
      </c>
      <c r="AY68" s="63">
        <v>0</v>
      </c>
      <c r="AZ68" s="63">
        <v>0</v>
      </c>
      <c r="BA68" s="64" t="s">
        <v>151</v>
      </c>
      <c r="BB68" s="47">
        <v>0</v>
      </c>
      <c r="BC68" s="63" t="s">
        <v>151</v>
      </c>
      <c r="BD68" s="63" t="s">
        <v>151</v>
      </c>
      <c r="BE68" s="63" t="s">
        <v>151</v>
      </c>
      <c r="BF68" s="63" t="s">
        <v>151</v>
      </c>
      <c r="BG68" s="63" t="s">
        <v>151</v>
      </c>
      <c r="BH68" s="63" t="s">
        <v>151</v>
      </c>
      <c r="BI68" s="63" t="s">
        <v>151</v>
      </c>
      <c r="BJ68" s="63" t="s">
        <v>151</v>
      </c>
      <c r="BK68" s="63" t="s">
        <v>151</v>
      </c>
      <c r="BL68" s="63" t="s">
        <v>151</v>
      </c>
      <c r="BM68" s="63" t="s">
        <v>151</v>
      </c>
      <c r="BN68" s="63">
        <v>0</v>
      </c>
      <c r="BO68" s="63" t="s">
        <v>151</v>
      </c>
      <c r="BP68" s="63">
        <v>0</v>
      </c>
      <c r="BQ68" s="63" t="s">
        <v>151</v>
      </c>
      <c r="BR68" s="63">
        <v>0</v>
      </c>
      <c r="BS68" s="63" t="s">
        <v>151</v>
      </c>
      <c r="BT68" s="48" t="s">
        <v>151</v>
      </c>
      <c r="BU68" s="47" t="s">
        <v>151</v>
      </c>
      <c r="BV68" s="63" t="s">
        <v>151</v>
      </c>
      <c r="BW68" s="63" t="s">
        <v>151</v>
      </c>
      <c r="BX68" s="64" t="s">
        <v>151</v>
      </c>
      <c r="BY68" s="196" t="s">
        <v>151</v>
      </c>
      <c r="BZ68" s="64" t="s">
        <v>151</v>
      </c>
      <c r="CA68" s="65">
        <v>0</v>
      </c>
      <c r="CB68" s="64">
        <v>0</v>
      </c>
    </row>
    <row r="69" spans="1:80" ht="11.25" customHeight="1">
      <c r="A69" s="95"/>
      <c r="B69" s="59" t="s">
        <v>148</v>
      </c>
      <c r="C69" s="60" t="s">
        <v>263</v>
      </c>
      <c r="D69" s="60"/>
      <c r="E69" s="60"/>
      <c r="F69" s="60"/>
      <c r="G69" s="61"/>
      <c r="H69" s="62" t="s">
        <v>264</v>
      </c>
      <c r="I69" s="47">
        <v>0</v>
      </c>
      <c r="J69" s="47" t="s">
        <v>151</v>
      </c>
      <c r="K69" s="63" t="s">
        <v>151</v>
      </c>
      <c r="L69" s="63" t="s">
        <v>151</v>
      </c>
      <c r="M69" s="63" t="s">
        <v>151</v>
      </c>
      <c r="N69" s="63" t="s">
        <v>151</v>
      </c>
      <c r="O69" s="63" t="s">
        <v>151</v>
      </c>
      <c r="P69" s="63" t="s">
        <v>151</v>
      </c>
      <c r="Q69" s="63" t="s">
        <v>151</v>
      </c>
      <c r="R69" s="63" t="s">
        <v>151</v>
      </c>
      <c r="S69" s="63" t="s">
        <v>151</v>
      </c>
      <c r="T69" s="63" t="s">
        <v>151</v>
      </c>
      <c r="U69" s="47" t="s">
        <v>151</v>
      </c>
      <c r="V69" s="63" t="s">
        <v>151</v>
      </c>
      <c r="W69" s="63" t="s">
        <v>151</v>
      </c>
      <c r="X69" s="63" t="s">
        <v>151</v>
      </c>
      <c r="Y69" s="63" t="s">
        <v>151</v>
      </c>
      <c r="Z69" s="47" t="s">
        <v>151</v>
      </c>
      <c r="AA69" s="63" t="s">
        <v>151</v>
      </c>
      <c r="AB69" s="63" t="s">
        <v>151</v>
      </c>
      <c r="AC69" s="64" t="s">
        <v>151</v>
      </c>
      <c r="AD69" s="47">
        <v>0</v>
      </c>
      <c r="AE69" s="63">
        <v>0</v>
      </c>
      <c r="AF69" s="63">
        <v>0</v>
      </c>
      <c r="AG69" s="63" t="s">
        <v>151</v>
      </c>
      <c r="AH69" s="63" t="s">
        <v>151</v>
      </c>
      <c r="AI69" s="63" t="s">
        <v>151</v>
      </c>
      <c r="AJ69" s="63">
        <v>0</v>
      </c>
      <c r="AK69" s="63">
        <v>0</v>
      </c>
      <c r="AL69" s="63">
        <v>0</v>
      </c>
      <c r="AM69" s="63">
        <v>0</v>
      </c>
      <c r="AN69" s="63">
        <v>0</v>
      </c>
      <c r="AO69" s="63">
        <v>0</v>
      </c>
      <c r="AP69" s="63">
        <v>0</v>
      </c>
      <c r="AQ69" s="63">
        <v>0</v>
      </c>
      <c r="AR69" s="63">
        <v>0</v>
      </c>
      <c r="AS69" s="63">
        <v>0</v>
      </c>
      <c r="AT69" s="63">
        <v>0</v>
      </c>
      <c r="AU69" s="63">
        <v>0</v>
      </c>
      <c r="AV69" s="63">
        <v>0</v>
      </c>
      <c r="AW69" s="63">
        <v>0</v>
      </c>
      <c r="AX69" s="63">
        <v>0</v>
      </c>
      <c r="AY69" s="63">
        <v>0</v>
      </c>
      <c r="AZ69" s="63">
        <v>0</v>
      </c>
      <c r="BA69" s="64" t="s">
        <v>151</v>
      </c>
      <c r="BB69" s="47" t="s">
        <v>151</v>
      </c>
      <c r="BC69" s="63" t="s">
        <v>151</v>
      </c>
      <c r="BD69" s="63" t="s">
        <v>151</v>
      </c>
      <c r="BE69" s="63" t="s">
        <v>151</v>
      </c>
      <c r="BF69" s="63" t="s">
        <v>151</v>
      </c>
      <c r="BG69" s="63" t="s">
        <v>151</v>
      </c>
      <c r="BH69" s="63" t="s">
        <v>151</v>
      </c>
      <c r="BI69" s="63" t="s">
        <v>151</v>
      </c>
      <c r="BJ69" s="63" t="s">
        <v>151</v>
      </c>
      <c r="BK69" s="63" t="s">
        <v>151</v>
      </c>
      <c r="BL69" s="63" t="s">
        <v>151</v>
      </c>
      <c r="BM69" s="63" t="s">
        <v>151</v>
      </c>
      <c r="BN69" s="63" t="s">
        <v>151</v>
      </c>
      <c r="BO69" s="63" t="s">
        <v>151</v>
      </c>
      <c r="BP69" s="63" t="s">
        <v>151</v>
      </c>
      <c r="BQ69" s="63" t="s">
        <v>151</v>
      </c>
      <c r="BR69" s="63" t="s">
        <v>151</v>
      </c>
      <c r="BS69" s="63" t="s">
        <v>151</v>
      </c>
      <c r="BT69" s="48" t="s">
        <v>151</v>
      </c>
      <c r="BU69" s="47" t="s">
        <v>151</v>
      </c>
      <c r="BV69" s="63" t="s">
        <v>151</v>
      </c>
      <c r="BW69" s="63" t="s">
        <v>151</v>
      </c>
      <c r="BX69" s="64" t="s">
        <v>151</v>
      </c>
      <c r="BY69" s="196" t="s">
        <v>151</v>
      </c>
      <c r="BZ69" s="64" t="s">
        <v>151</v>
      </c>
      <c r="CA69" s="65">
        <v>0</v>
      </c>
      <c r="CB69" s="64">
        <v>0</v>
      </c>
    </row>
    <row r="70" spans="1:80" ht="11.25" customHeight="1">
      <c r="A70" s="95"/>
      <c r="B70" s="59" t="s">
        <v>148</v>
      </c>
      <c r="C70" s="60" t="s">
        <v>265</v>
      </c>
      <c r="D70" s="60"/>
      <c r="E70" s="60"/>
      <c r="F70" s="60"/>
      <c r="G70" s="61"/>
      <c r="H70" s="62" t="s">
        <v>266</v>
      </c>
      <c r="I70" s="47">
        <v>698.41600000000005</v>
      </c>
      <c r="J70" s="47" t="s">
        <v>151</v>
      </c>
      <c r="K70" s="63" t="s">
        <v>151</v>
      </c>
      <c r="L70" s="63" t="s">
        <v>151</v>
      </c>
      <c r="M70" s="63" t="s">
        <v>151</v>
      </c>
      <c r="N70" s="63" t="s">
        <v>151</v>
      </c>
      <c r="O70" s="63" t="s">
        <v>151</v>
      </c>
      <c r="P70" s="63" t="s">
        <v>151</v>
      </c>
      <c r="Q70" s="63" t="s">
        <v>151</v>
      </c>
      <c r="R70" s="63" t="s">
        <v>151</v>
      </c>
      <c r="S70" s="63" t="s">
        <v>151</v>
      </c>
      <c r="T70" s="63" t="s">
        <v>151</v>
      </c>
      <c r="U70" s="47" t="s">
        <v>151</v>
      </c>
      <c r="V70" s="63" t="s">
        <v>151</v>
      </c>
      <c r="W70" s="63" t="s">
        <v>151</v>
      </c>
      <c r="X70" s="63" t="s">
        <v>151</v>
      </c>
      <c r="Y70" s="63" t="s">
        <v>151</v>
      </c>
      <c r="Z70" s="47" t="s">
        <v>151</v>
      </c>
      <c r="AA70" s="63" t="s">
        <v>151</v>
      </c>
      <c r="AB70" s="63" t="s">
        <v>151</v>
      </c>
      <c r="AC70" s="64" t="s">
        <v>151</v>
      </c>
      <c r="AD70" s="47">
        <v>698.41600000000005</v>
      </c>
      <c r="AE70" s="63" t="s">
        <v>151</v>
      </c>
      <c r="AF70" s="63" t="s">
        <v>151</v>
      </c>
      <c r="AG70" s="63" t="s">
        <v>151</v>
      </c>
      <c r="AH70" s="63" t="s">
        <v>151</v>
      </c>
      <c r="AI70" s="63" t="s">
        <v>151</v>
      </c>
      <c r="AJ70" s="63">
        <v>127.642</v>
      </c>
      <c r="AK70" s="63">
        <v>0</v>
      </c>
      <c r="AL70" s="63">
        <v>27.385999999999999</v>
      </c>
      <c r="AM70" s="63">
        <v>0</v>
      </c>
      <c r="AN70" s="63">
        <v>0</v>
      </c>
      <c r="AO70" s="63">
        <v>0</v>
      </c>
      <c r="AP70" s="63">
        <v>0</v>
      </c>
      <c r="AQ70" s="63">
        <v>0</v>
      </c>
      <c r="AR70" s="63">
        <v>369.80099999999999</v>
      </c>
      <c r="AS70" s="63">
        <v>11.337999999999999</v>
      </c>
      <c r="AT70" s="63">
        <v>0</v>
      </c>
      <c r="AU70" s="63">
        <v>0</v>
      </c>
      <c r="AV70" s="63">
        <v>0</v>
      </c>
      <c r="AW70" s="63">
        <v>0</v>
      </c>
      <c r="AX70" s="63">
        <v>0</v>
      </c>
      <c r="AY70" s="63">
        <v>0</v>
      </c>
      <c r="AZ70" s="63">
        <v>162.249</v>
      </c>
      <c r="BA70" s="64" t="s">
        <v>151</v>
      </c>
      <c r="BB70" s="47">
        <v>0</v>
      </c>
      <c r="BC70" s="63" t="s">
        <v>151</v>
      </c>
      <c r="BD70" s="63" t="s">
        <v>151</v>
      </c>
      <c r="BE70" s="63" t="s">
        <v>151</v>
      </c>
      <c r="BF70" s="63" t="s">
        <v>151</v>
      </c>
      <c r="BG70" s="63" t="s">
        <v>151</v>
      </c>
      <c r="BH70" s="63" t="s">
        <v>151</v>
      </c>
      <c r="BI70" s="63" t="s">
        <v>151</v>
      </c>
      <c r="BJ70" s="63" t="s">
        <v>151</v>
      </c>
      <c r="BK70" s="63" t="s">
        <v>151</v>
      </c>
      <c r="BL70" s="63" t="s">
        <v>151</v>
      </c>
      <c r="BM70" s="63" t="s">
        <v>151</v>
      </c>
      <c r="BN70" s="63">
        <v>0</v>
      </c>
      <c r="BO70" s="63" t="s">
        <v>151</v>
      </c>
      <c r="BP70" s="63">
        <v>0</v>
      </c>
      <c r="BQ70" s="63" t="s">
        <v>151</v>
      </c>
      <c r="BR70" s="63">
        <v>0</v>
      </c>
      <c r="BS70" s="63" t="s">
        <v>151</v>
      </c>
      <c r="BT70" s="48" t="s">
        <v>151</v>
      </c>
      <c r="BU70" s="47" t="s">
        <v>151</v>
      </c>
      <c r="BV70" s="63" t="s">
        <v>151</v>
      </c>
      <c r="BW70" s="63" t="s">
        <v>151</v>
      </c>
      <c r="BX70" s="64" t="s">
        <v>151</v>
      </c>
      <c r="BY70" s="196" t="s">
        <v>151</v>
      </c>
      <c r="BZ70" s="64" t="s">
        <v>151</v>
      </c>
      <c r="CA70" s="65">
        <v>698.41600000000005</v>
      </c>
      <c r="CB70" s="64">
        <v>0</v>
      </c>
    </row>
    <row r="71" spans="1:80" ht="11.25" customHeight="1">
      <c r="A71" s="59" t="s">
        <v>148</v>
      </c>
      <c r="B71" s="60" t="s">
        <v>222</v>
      </c>
      <c r="C71" s="60"/>
      <c r="D71" s="60"/>
      <c r="E71" s="60"/>
      <c r="F71" s="60"/>
      <c r="G71" s="61"/>
      <c r="H71" s="62" t="s">
        <v>267</v>
      </c>
      <c r="I71" s="47">
        <v>6.8659999999999997</v>
      </c>
      <c r="J71" s="47">
        <v>6.8659999999999997</v>
      </c>
      <c r="K71" s="63" t="s">
        <v>151</v>
      </c>
      <c r="L71" s="63" t="s">
        <v>151</v>
      </c>
      <c r="M71" s="63" t="s">
        <v>151</v>
      </c>
      <c r="N71" s="63" t="s">
        <v>151</v>
      </c>
      <c r="O71" s="63" t="s">
        <v>151</v>
      </c>
      <c r="P71" s="63">
        <v>6.8659999999999997</v>
      </c>
      <c r="Q71" s="63" t="s">
        <v>151</v>
      </c>
      <c r="R71" s="63" t="s">
        <v>151</v>
      </c>
      <c r="S71" s="63" t="s">
        <v>151</v>
      </c>
      <c r="T71" s="63" t="s">
        <v>151</v>
      </c>
      <c r="U71" s="47" t="s">
        <v>151</v>
      </c>
      <c r="V71" s="63" t="s">
        <v>151</v>
      </c>
      <c r="W71" s="63" t="s">
        <v>151</v>
      </c>
      <c r="X71" s="63" t="s">
        <v>151</v>
      </c>
      <c r="Y71" s="63" t="s">
        <v>151</v>
      </c>
      <c r="Z71" s="47" t="s">
        <v>151</v>
      </c>
      <c r="AA71" s="63" t="s">
        <v>151</v>
      </c>
      <c r="AB71" s="63" t="s">
        <v>151</v>
      </c>
      <c r="AC71" s="64" t="s">
        <v>151</v>
      </c>
      <c r="AD71" s="47" t="s">
        <v>151</v>
      </c>
      <c r="AE71" s="63" t="s">
        <v>151</v>
      </c>
      <c r="AF71" s="63" t="s">
        <v>151</v>
      </c>
      <c r="AG71" s="63" t="s">
        <v>151</v>
      </c>
      <c r="AH71" s="63" t="s">
        <v>151</v>
      </c>
      <c r="AI71" s="63" t="s">
        <v>151</v>
      </c>
      <c r="AJ71" s="63" t="s">
        <v>151</v>
      </c>
      <c r="AK71" s="63" t="s">
        <v>151</v>
      </c>
      <c r="AL71" s="63" t="s">
        <v>151</v>
      </c>
      <c r="AM71" s="63" t="s">
        <v>151</v>
      </c>
      <c r="AN71" s="63" t="s">
        <v>151</v>
      </c>
      <c r="AO71" s="63" t="s">
        <v>151</v>
      </c>
      <c r="AP71" s="63" t="s">
        <v>151</v>
      </c>
      <c r="AQ71" s="63" t="s">
        <v>151</v>
      </c>
      <c r="AR71" s="63" t="s">
        <v>151</v>
      </c>
      <c r="AS71" s="63" t="s">
        <v>151</v>
      </c>
      <c r="AT71" s="63" t="s">
        <v>151</v>
      </c>
      <c r="AU71" s="63" t="s">
        <v>151</v>
      </c>
      <c r="AV71" s="63" t="s">
        <v>151</v>
      </c>
      <c r="AW71" s="63" t="s">
        <v>151</v>
      </c>
      <c r="AX71" s="63" t="s">
        <v>151</v>
      </c>
      <c r="AY71" s="63" t="s">
        <v>151</v>
      </c>
      <c r="AZ71" s="63" t="s">
        <v>151</v>
      </c>
      <c r="BA71" s="64" t="s">
        <v>151</v>
      </c>
      <c r="BB71" s="47" t="s">
        <v>151</v>
      </c>
      <c r="BC71" s="63" t="s">
        <v>151</v>
      </c>
      <c r="BD71" s="63" t="s">
        <v>151</v>
      </c>
      <c r="BE71" s="63" t="s">
        <v>151</v>
      </c>
      <c r="BF71" s="63" t="s">
        <v>151</v>
      </c>
      <c r="BG71" s="63" t="s">
        <v>151</v>
      </c>
      <c r="BH71" s="63" t="s">
        <v>151</v>
      </c>
      <c r="BI71" s="63" t="s">
        <v>151</v>
      </c>
      <c r="BJ71" s="63" t="s">
        <v>151</v>
      </c>
      <c r="BK71" s="63" t="s">
        <v>151</v>
      </c>
      <c r="BL71" s="63" t="s">
        <v>151</v>
      </c>
      <c r="BM71" s="63" t="s">
        <v>151</v>
      </c>
      <c r="BN71" s="63" t="s">
        <v>151</v>
      </c>
      <c r="BO71" s="63" t="s">
        <v>151</v>
      </c>
      <c r="BP71" s="63" t="s">
        <v>151</v>
      </c>
      <c r="BQ71" s="63" t="s">
        <v>151</v>
      </c>
      <c r="BR71" s="63" t="s">
        <v>151</v>
      </c>
      <c r="BS71" s="63" t="s">
        <v>151</v>
      </c>
      <c r="BT71" s="48" t="s">
        <v>151</v>
      </c>
      <c r="BU71" s="47" t="s">
        <v>151</v>
      </c>
      <c r="BV71" s="63" t="s">
        <v>151</v>
      </c>
      <c r="BW71" s="63" t="s">
        <v>151</v>
      </c>
      <c r="BX71" s="64" t="s">
        <v>151</v>
      </c>
      <c r="BY71" s="196" t="s">
        <v>151</v>
      </c>
      <c r="BZ71" s="64" t="s">
        <v>151</v>
      </c>
      <c r="CA71" s="65">
        <v>6.8659999999999997</v>
      </c>
      <c r="CB71" s="64">
        <v>0</v>
      </c>
    </row>
    <row r="72" spans="1:80" ht="11.25" customHeight="1">
      <c r="A72" s="59" t="s">
        <v>148</v>
      </c>
      <c r="B72" s="60" t="s">
        <v>224</v>
      </c>
      <c r="C72" s="60"/>
      <c r="D72" s="60"/>
      <c r="E72" s="60"/>
      <c r="F72" s="60"/>
      <c r="G72" s="61"/>
      <c r="H72" s="62" t="s">
        <v>268</v>
      </c>
      <c r="I72" s="47">
        <v>0</v>
      </c>
      <c r="J72" s="47">
        <v>0</v>
      </c>
      <c r="K72" s="63" t="s">
        <v>151</v>
      </c>
      <c r="L72" s="63" t="s">
        <v>151</v>
      </c>
      <c r="M72" s="63" t="s">
        <v>151</v>
      </c>
      <c r="N72" s="63" t="s">
        <v>151</v>
      </c>
      <c r="O72" s="63" t="s">
        <v>151</v>
      </c>
      <c r="P72" s="63" t="s">
        <v>151</v>
      </c>
      <c r="Q72" s="63" t="s">
        <v>151</v>
      </c>
      <c r="R72" s="63" t="s">
        <v>151</v>
      </c>
      <c r="S72" s="63" t="s">
        <v>151</v>
      </c>
      <c r="T72" s="63">
        <v>0</v>
      </c>
      <c r="U72" s="47" t="s">
        <v>151</v>
      </c>
      <c r="V72" s="63" t="s">
        <v>151</v>
      </c>
      <c r="W72" s="63" t="s">
        <v>151</v>
      </c>
      <c r="X72" s="63" t="s">
        <v>151</v>
      </c>
      <c r="Y72" s="63" t="s">
        <v>151</v>
      </c>
      <c r="Z72" s="47">
        <v>0</v>
      </c>
      <c r="AA72" s="63" t="s">
        <v>151</v>
      </c>
      <c r="AB72" s="63">
        <v>0</v>
      </c>
      <c r="AC72" s="64" t="s">
        <v>151</v>
      </c>
      <c r="AD72" s="47" t="s">
        <v>151</v>
      </c>
      <c r="AE72" s="63" t="s">
        <v>151</v>
      </c>
      <c r="AF72" s="63" t="s">
        <v>151</v>
      </c>
      <c r="AG72" s="63" t="s">
        <v>151</v>
      </c>
      <c r="AH72" s="63" t="s">
        <v>151</v>
      </c>
      <c r="AI72" s="63" t="s">
        <v>151</v>
      </c>
      <c r="AJ72" s="63" t="s">
        <v>151</v>
      </c>
      <c r="AK72" s="63" t="s">
        <v>151</v>
      </c>
      <c r="AL72" s="63" t="s">
        <v>151</v>
      </c>
      <c r="AM72" s="63" t="s">
        <v>151</v>
      </c>
      <c r="AN72" s="63" t="s">
        <v>151</v>
      </c>
      <c r="AO72" s="63" t="s">
        <v>151</v>
      </c>
      <c r="AP72" s="63" t="s">
        <v>151</v>
      </c>
      <c r="AQ72" s="63" t="s">
        <v>151</v>
      </c>
      <c r="AR72" s="63" t="s">
        <v>151</v>
      </c>
      <c r="AS72" s="63" t="s">
        <v>151</v>
      </c>
      <c r="AT72" s="63" t="s">
        <v>151</v>
      </c>
      <c r="AU72" s="63" t="s">
        <v>151</v>
      </c>
      <c r="AV72" s="63" t="s">
        <v>151</v>
      </c>
      <c r="AW72" s="63" t="s">
        <v>151</v>
      </c>
      <c r="AX72" s="63" t="s">
        <v>151</v>
      </c>
      <c r="AY72" s="63" t="s">
        <v>151</v>
      </c>
      <c r="AZ72" s="63" t="s">
        <v>151</v>
      </c>
      <c r="BA72" s="64" t="s">
        <v>151</v>
      </c>
      <c r="BB72" s="47" t="s">
        <v>151</v>
      </c>
      <c r="BC72" s="63" t="s">
        <v>151</v>
      </c>
      <c r="BD72" s="63" t="s">
        <v>151</v>
      </c>
      <c r="BE72" s="63" t="s">
        <v>151</v>
      </c>
      <c r="BF72" s="63" t="s">
        <v>151</v>
      </c>
      <c r="BG72" s="63" t="s">
        <v>151</v>
      </c>
      <c r="BH72" s="63" t="s">
        <v>151</v>
      </c>
      <c r="BI72" s="63" t="s">
        <v>151</v>
      </c>
      <c r="BJ72" s="63" t="s">
        <v>151</v>
      </c>
      <c r="BK72" s="63" t="s">
        <v>151</v>
      </c>
      <c r="BL72" s="63" t="s">
        <v>151</v>
      </c>
      <c r="BM72" s="63" t="s">
        <v>151</v>
      </c>
      <c r="BN72" s="63" t="s">
        <v>151</v>
      </c>
      <c r="BO72" s="63" t="s">
        <v>151</v>
      </c>
      <c r="BP72" s="63" t="s">
        <v>151</v>
      </c>
      <c r="BQ72" s="63" t="s">
        <v>151</v>
      </c>
      <c r="BR72" s="63" t="s">
        <v>151</v>
      </c>
      <c r="BS72" s="63" t="s">
        <v>151</v>
      </c>
      <c r="BT72" s="48" t="s">
        <v>151</v>
      </c>
      <c r="BU72" s="47" t="s">
        <v>151</v>
      </c>
      <c r="BV72" s="63" t="s">
        <v>151</v>
      </c>
      <c r="BW72" s="63" t="s">
        <v>151</v>
      </c>
      <c r="BX72" s="64" t="s">
        <v>151</v>
      </c>
      <c r="BY72" s="196" t="s">
        <v>151</v>
      </c>
      <c r="BZ72" s="64" t="s">
        <v>151</v>
      </c>
      <c r="CA72" s="65">
        <v>0</v>
      </c>
      <c r="CB72" s="64">
        <v>0</v>
      </c>
    </row>
    <row r="73" spans="1:80" ht="11.25" customHeight="1">
      <c r="A73" s="59" t="s">
        <v>148</v>
      </c>
      <c r="B73" s="60" t="s">
        <v>226</v>
      </c>
      <c r="C73" s="60"/>
      <c r="D73" s="60"/>
      <c r="E73" s="60"/>
      <c r="F73" s="60"/>
      <c r="G73" s="61"/>
      <c r="H73" s="62" t="s">
        <v>269</v>
      </c>
      <c r="I73" s="47">
        <v>0</v>
      </c>
      <c r="J73" s="47" t="s">
        <v>151</v>
      </c>
      <c r="K73" s="63" t="s">
        <v>151</v>
      </c>
      <c r="L73" s="63" t="s">
        <v>151</v>
      </c>
      <c r="M73" s="63" t="s">
        <v>151</v>
      </c>
      <c r="N73" s="63" t="s">
        <v>151</v>
      </c>
      <c r="O73" s="63" t="s">
        <v>151</v>
      </c>
      <c r="P73" s="63" t="s">
        <v>151</v>
      </c>
      <c r="Q73" s="63" t="s">
        <v>151</v>
      </c>
      <c r="R73" s="63" t="s">
        <v>151</v>
      </c>
      <c r="S73" s="63" t="s">
        <v>151</v>
      </c>
      <c r="T73" s="63" t="s">
        <v>151</v>
      </c>
      <c r="U73" s="47" t="s">
        <v>151</v>
      </c>
      <c r="V73" s="63" t="s">
        <v>151</v>
      </c>
      <c r="W73" s="63" t="s">
        <v>151</v>
      </c>
      <c r="X73" s="63" t="s">
        <v>151</v>
      </c>
      <c r="Y73" s="63" t="s">
        <v>151</v>
      </c>
      <c r="Z73" s="47" t="s">
        <v>151</v>
      </c>
      <c r="AA73" s="63" t="s">
        <v>151</v>
      </c>
      <c r="AB73" s="63" t="s">
        <v>151</v>
      </c>
      <c r="AC73" s="64" t="s">
        <v>151</v>
      </c>
      <c r="AD73" s="47">
        <v>0</v>
      </c>
      <c r="AE73" s="63" t="s">
        <v>151</v>
      </c>
      <c r="AF73" s="63" t="s">
        <v>151</v>
      </c>
      <c r="AG73" s="63" t="s">
        <v>151</v>
      </c>
      <c r="AH73" s="63">
        <v>0</v>
      </c>
      <c r="AI73" s="63">
        <v>0</v>
      </c>
      <c r="AJ73" s="63" t="s">
        <v>151</v>
      </c>
      <c r="AK73" s="63" t="s">
        <v>151</v>
      </c>
      <c r="AL73" s="63" t="s">
        <v>151</v>
      </c>
      <c r="AM73" s="63" t="s">
        <v>151</v>
      </c>
      <c r="AN73" s="63" t="s">
        <v>151</v>
      </c>
      <c r="AO73" s="63" t="s">
        <v>151</v>
      </c>
      <c r="AP73" s="63" t="s">
        <v>151</v>
      </c>
      <c r="AQ73" s="63" t="s">
        <v>151</v>
      </c>
      <c r="AR73" s="63" t="s">
        <v>151</v>
      </c>
      <c r="AS73" s="63" t="s">
        <v>151</v>
      </c>
      <c r="AT73" s="63" t="s">
        <v>151</v>
      </c>
      <c r="AU73" s="63" t="s">
        <v>151</v>
      </c>
      <c r="AV73" s="63" t="s">
        <v>151</v>
      </c>
      <c r="AW73" s="63" t="s">
        <v>151</v>
      </c>
      <c r="AX73" s="63" t="s">
        <v>151</v>
      </c>
      <c r="AY73" s="63" t="s">
        <v>151</v>
      </c>
      <c r="AZ73" s="63" t="s">
        <v>151</v>
      </c>
      <c r="BA73" s="64" t="s">
        <v>151</v>
      </c>
      <c r="BB73" s="47" t="s">
        <v>151</v>
      </c>
      <c r="BC73" s="63" t="s">
        <v>151</v>
      </c>
      <c r="BD73" s="63" t="s">
        <v>151</v>
      </c>
      <c r="BE73" s="63" t="s">
        <v>151</v>
      </c>
      <c r="BF73" s="63" t="s">
        <v>151</v>
      </c>
      <c r="BG73" s="63" t="s">
        <v>151</v>
      </c>
      <c r="BH73" s="63" t="s">
        <v>151</v>
      </c>
      <c r="BI73" s="63" t="s">
        <v>151</v>
      </c>
      <c r="BJ73" s="63" t="s">
        <v>151</v>
      </c>
      <c r="BK73" s="63" t="s">
        <v>151</v>
      </c>
      <c r="BL73" s="63" t="s">
        <v>151</v>
      </c>
      <c r="BM73" s="63" t="s">
        <v>151</v>
      </c>
      <c r="BN73" s="63" t="s">
        <v>151</v>
      </c>
      <c r="BO73" s="63" t="s">
        <v>151</v>
      </c>
      <c r="BP73" s="63" t="s">
        <v>151</v>
      </c>
      <c r="BQ73" s="63" t="s">
        <v>151</v>
      </c>
      <c r="BR73" s="63" t="s">
        <v>151</v>
      </c>
      <c r="BS73" s="63" t="s">
        <v>151</v>
      </c>
      <c r="BT73" s="48" t="s">
        <v>151</v>
      </c>
      <c r="BU73" s="47" t="s">
        <v>151</v>
      </c>
      <c r="BV73" s="63" t="s">
        <v>151</v>
      </c>
      <c r="BW73" s="63" t="s">
        <v>151</v>
      </c>
      <c r="BX73" s="64" t="s">
        <v>151</v>
      </c>
      <c r="BY73" s="196" t="s">
        <v>151</v>
      </c>
      <c r="BZ73" s="64" t="s">
        <v>151</v>
      </c>
      <c r="CA73" s="65">
        <v>0</v>
      </c>
      <c r="CB73" s="64">
        <v>0</v>
      </c>
    </row>
    <row r="74" spans="1:80" ht="11.25" customHeight="1">
      <c r="A74" s="59" t="s">
        <v>148</v>
      </c>
      <c r="B74" s="60" t="s">
        <v>270</v>
      </c>
      <c r="C74" s="60"/>
      <c r="D74" s="60"/>
      <c r="E74" s="60"/>
      <c r="F74" s="60"/>
      <c r="G74" s="61"/>
      <c r="H74" s="62" t="s">
        <v>271</v>
      </c>
      <c r="I74" s="47">
        <v>0</v>
      </c>
      <c r="J74" s="47" t="s">
        <v>151</v>
      </c>
      <c r="K74" s="63" t="s">
        <v>151</v>
      </c>
      <c r="L74" s="63" t="s">
        <v>151</v>
      </c>
      <c r="M74" s="63" t="s">
        <v>151</v>
      </c>
      <c r="N74" s="63" t="s">
        <v>151</v>
      </c>
      <c r="O74" s="63" t="s">
        <v>151</v>
      </c>
      <c r="P74" s="63" t="s">
        <v>151</v>
      </c>
      <c r="Q74" s="63" t="s">
        <v>151</v>
      </c>
      <c r="R74" s="63" t="s">
        <v>151</v>
      </c>
      <c r="S74" s="63" t="s">
        <v>151</v>
      </c>
      <c r="T74" s="63" t="s">
        <v>151</v>
      </c>
      <c r="U74" s="47" t="s">
        <v>151</v>
      </c>
      <c r="V74" s="63" t="s">
        <v>151</v>
      </c>
      <c r="W74" s="63" t="s">
        <v>151</v>
      </c>
      <c r="X74" s="63" t="s">
        <v>151</v>
      </c>
      <c r="Y74" s="63" t="s">
        <v>151</v>
      </c>
      <c r="Z74" s="47" t="s">
        <v>151</v>
      </c>
      <c r="AA74" s="63" t="s">
        <v>151</v>
      </c>
      <c r="AB74" s="63" t="s">
        <v>151</v>
      </c>
      <c r="AC74" s="64" t="s">
        <v>151</v>
      </c>
      <c r="AD74" s="47" t="s">
        <v>151</v>
      </c>
      <c r="AE74" s="63" t="s">
        <v>151</v>
      </c>
      <c r="AF74" s="63" t="s">
        <v>151</v>
      </c>
      <c r="AG74" s="63" t="s">
        <v>151</v>
      </c>
      <c r="AH74" s="63" t="s">
        <v>151</v>
      </c>
      <c r="AI74" s="63" t="s">
        <v>151</v>
      </c>
      <c r="AJ74" s="63" t="s">
        <v>151</v>
      </c>
      <c r="AK74" s="63" t="s">
        <v>151</v>
      </c>
      <c r="AL74" s="63" t="s">
        <v>151</v>
      </c>
      <c r="AM74" s="63" t="s">
        <v>151</v>
      </c>
      <c r="AN74" s="63" t="s">
        <v>151</v>
      </c>
      <c r="AO74" s="63" t="s">
        <v>151</v>
      </c>
      <c r="AP74" s="63" t="s">
        <v>151</v>
      </c>
      <c r="AQ74" s="63" t="s">
        <v>151</v>
      </c>
      <c r="AR74" s="63" t="s">
        <v>151</v>
      </c>
      <c r="AS74" s="63" t="s">
        <v>151</v>
      </c>
      <c r="AT74" s="63" t="s">
        <v>151</v>
      </c>
      <c r="AU74" s="63" t="s">
        <v>151</v>
      </c>
      <c r="AV74" s="63" t="s">
        <v>151</v>
      </c>
      <c r="AW74" s="63" t="s">
        <v>151</v>
      </c>
      <c r="AX74" s="63" t="s">
        <v>151</v>
      </c>
      <c r="AY74" s="63" t="s">
        <v>151</v>
      </c>
      <c r="AZ74" s="63" t="s">
        <v>151</v>
      </c>
      <c r="BA74" s="64">
        <v>0</v>
      </c>
      <c r="BB74" s="47" t="s">
        <v>151</v>
      </c>
      <c r="BC74" s="63" t="s">
        <v>151</v>
      </c>
      <c r="BD74" s="63" t="s">
        <v>151</v>
      </c>
      <c r="BE74" s="63" t="s">
        <v>151</v>
      </c>
      <c r="BF74" s="63" t="s">
        <v>151</v>
      </c>
      <c r="BG74" s="63" t="s">
        <v>151</v>
      </c>
      <c r="BH74" s="63" t="s">
        <v>151</v>
      </c>
      <c r="BI74" s="63" t="s">
        <v>151</v>
      </c>
      <c r="BJ74" s="63" t="s">
        <v>151</v>
      </c>
      <c r="BK74" s="63" t="s">
        <v>151</v>
      </c>
      <c r="BL74" s="63" t="s">
        <v>151</v>
      </c>
      <c r="BM74" s="63" t="s">
        <v>151</v>
      </c>
      <c r="BN74" s="63" t="s">
        <v>151</v>
      </c>
      <c r="BO74" s="63" t="s">
        <v>151</v>
      </c>
      <c r="BP74" s="63" t="s">
        <v>151</v>
      </c>
      <c r="BQ74" s="63" t="s">
        <v>151</v>
      </c>
      <c r="BR74" s="63" t="s">
        <v>151</v>
      </c>
      <c r="BS74" s="63" t="s">
        <v>151</v>
      </c>
      <c r="BT74" s="48" t="s">
        <v>151</v>
      </c>
      <c r="BU74" s="47" t="s">
        <v>151</v>
      </c>
      <c r="BV74" s="63" t="s">
        <v>151</v>
      </c>
      <c r="BW74" s="63" t="s">
        <v>151</v>
      </c>
      <c r="BX74" s="64" t="s">
        <v>151</v>
      </c>
      <c r="BY74" s="196" t="s">
        <v>151</v>
      </c>
      <c r="BZ74" s="64" t="s">
        <v>151</v>
      </c>
      <c r="CA74" s="65">
        <v>0</v>
      </c>
      <c r="CB74" s="64">
        <v>0</v>
      </c>
    </row>
    <row r="75" spans="1:80" ht="11.25" customHeight="1">
      <c r="A75" s="59" t="s">
        <v>148</v>
      </c>
      <c r="B75" s="60" t="s">
        <v>230</v>
      </c>
      <c r="C75" s="60"/>
      <c r="D75" s="60"/>
      <c r="E75" s="60"/>
      <c r="F75" s="60"/>
      <c r="G75" s="61"/>
      <c r="H75" s="62" t="s">
        <v>272</v>
      </c>
      <c r="I75" s="47">
        <v>965.86</v>
      </c>
      <c r="J75" s="47" t="s">
        <v>151</v>
      </c>
      <c r="K75" s="63" t="s">
        <v>151</v>
      </c>
      <c r="L75" s="63" t="s">
        <v>151</v>
      </c>
      <c r="M75" s="63" t="s">
        <v>151</v>
      </c>
      <c r="N75" s="63" t="s">
        <v>151</v>
      </c>
      <c r="O75" s="63" t="s">
        <v>151</v>
      </c>
      <c r="P75" s="63" t="s">
        <v>151</v>
      </c>
      <c r="Q75" s="63" t="s">
        <v>151</v>
      </c>
      <c r="R75" s="63" t="s">
        <v>151</v>
      </c>
      <c r="S75" s="63" t="s">
        <v>151</v>
      </c>
      <c r="T75" s="63" t="s">
        <v>151</v>
      </c>
      <c r="U75" s="47" t="s">
        <v>151</v>
      </c>
      <c r="V75" s="63" t="s">
        <v>151</v>
      </c>
      <c r="W75" s="63" t="s">
        <v>151</v>
      </c>
      <c r="X75" s="63" t="s">
        <v>151</v>
      </c>
      <c r="Y75" s="63" t="s">
        <v>151</v>
      </c>
      <c r="Z75" s="47" t="s">
        <v>151</v>
      </c>
      <c r="AA75" s="63" t="s">
        <v>151</v>
      </c>
      <c r="AB75" s="63" t="s">
        <v>151</v>
      </c>
      <c r="AC75" s="64" t="s">
        <v>151</v>
      </c>
      <c r="AD75" s="47" t="s">
        <v>151</v>
      </c>
      <c r="AE75" s="63" t="s">
        <v>151</v>
      </c>
      <c r="AF75" s="63" t="s">
        <v>151</v>
      </c>
      <c r="AG75" s="63" t="s">
        <v>151</v>
      </c>
      <c r="AH75" s="63" t="s">
        <v>151</v>
      </c>
      <c r="AI75" s="63" t="s">
        <v>151</v>
      </c>
      <c r="AJ75" s="63" t="s">
        <v>151</v>
      </c>
      <c r="AK75" s="63" t="s">
        <v>151</v>
      </c>
      <c r="AL75" s="63" t="s">
        <v>151</v>
      </c>
      <c r="AM75" s="63" t="s">
        <v>151</v>
      </c>
      <c r="AN75" s="63" t="s">
        <v>151</v>
      </c>
      <c r="AO75" s="63" t="s">
        <v>151</v>
      </c>
      <c r="AP75" s="63" t="s">
        <v>151</v>
      </c>
      <c r="AQ75" s="63" t="s">
        <v>151</v>
      </c>
      <c r="AR75" s="63" t="s">
        <v>151</v>
      </c>
      <c r="AS75" s="63" t="s">
        <v>151</v>
      </c>
      <c r="AT75" s="63" t="s">
        <v>151</v>
      </c>
      <c r="AU75" s="63" t="s">
        <v>151</v>
      </c>
      <c r="AV75" s="63" t="s">
        <v>151</v>
      </c>
      <c r="AW75" s="63" t="s">
        <v>151</v>
      </c>
      <c r="AX75" s="63" t="s">
        <v>151</v>
      </c>
      <c r="AY75" s="63" t="s">
        <v>151</v>
      </c>
      <c r="AZ75" s="63" t="s">
        <v>151</v>
      </c>
      <c r="BA75" s="64" t="s">
        <v>151</v>
      </c>
      <c r="BB75" s="47">
        <v>965.86</v>
      </c>
      <c r="BC75" s="63" t="s">
        <v>151</v>
      </c>
      <c r="BD75" s="63" t="s">
        <v>151</v>
      </c>
      <c r="BE75" s="63" t="s">
        <v>151</v>
      </c>
      <c r="BF75" s="63" t="s">
        <v>151</v>
      </c>
      <c r="BG75" s="63" t="s">
        <v>151</v>
      </c>
      <c r="BH75" s="63" t="s">
        <v>151</v>
      </c>
      <c r="BI75" s="63" t="s">
        <v>151</v>
      </c>
      <c r="BJ75" s="63" t="s">
        <v>151</v>
      </c>
      <c r="BK75" s="63" t="s">
        <v>151</v>
      </c>
      <c r="BL75" s="63" t="s">
        <v>151</v>
      </c>
      <c r="BM75" s="63" t="s">
        <v>151</v>
      </c>
      <c r="BN75" s="63">
        <v>169.2</v>
      </c>
      <c r="BO75" s="63" t="s">
        <v>151</v>
      </c>
      <c r="BP75" s="63">
        <v>796.66</v>
      </c>
      <c r="BQ75" s="63" t="s">
        <v>151</v>
      </c>
      <c r="BR75" s="63">
        <v>0</v>
      </c>
      <c r="BS75" s="63" t="s">
        <v>151</v>
      </c>
      <c r="BT75" s="48" t="s">
        <v>151</v>
      </c>
      <c r="BU75" s="47" t="s">
        <v>151</v>
      </c>
      <c r="BV75" s="63" t="s">
        <v>151</v>
      </c>
      <c r="BW75" s="63" t="s">
        <v>151</v>
      </c>
      <c r="BX75" s="64" t="s">
        <v>151</v>
      </c>
      <c r="BY75" s="196" t="s">
        <v>151</v>
      </c>
      <c r="BZ75" s="64" t="s">
        <v>151</v>
      </c>
      <c r="CA75" s="65">
        <v>0</v>
      </c>
      <c r="CB75" s="64">
        <v>965.86</v>
      </c>
    </row>
    <row r="76" spans="1:80" ht="11.25" customHeight="1">
      <c r="A76" s="59" t="s">
        <v>148</v>
      </c>
      <c r="B76" s="60" t="s">
        <v>232</v>
      </c>
      <c r="C76" s="60"/>
      <c r="D76" s="60"/>
      <c r="E76" s="60"/>
      <c r="F76" s="60"/>
      <c r="G76" s="61"/>
      <c r="H76" s="96" t="s">
        <v>273</v>
      </c>
      <c r="I76" s="47">
        <v>0</v>
      </c>
      <c r="J76" s="47" t="s">
        <v>151</v>
      </c>
      <c r="K76" s="63" t="s">
        <v>151</v>
      </c>
      <c r="L76" s="63" t="s">
        <v>151</v>
      </c>
      <c r="M76" s="63" t="s">
        <v>151</v>
      </c>
      <c r="N76" s="63" t="s">
        <v>151</v>
      </c>
      <c r="O76" s="63" t="s">
        <v>151</v>
      </c>
      <c r="P76" s="63" t="s">
        <v>151</v>
      </c>
      <c r="Q76" s="63" t="s">
        <v>151</v>
      </c>
      <c r="R76" s="63" t="s">
        <v>151</v>
      </c>
      <c r="S76" s="63" t="s">
        <v>151</v>
      </c>
      <c r="T76" s="63" t="s">
        <v>151</v>
      </c>
      <c r="U76" s="47" t="s">
        <v>151</v>
      </c>
      <c r="V76" s="63" t="s">
        <v>151</v>
      </c>
      <c r="W76" s="63" t="s">
        <v>151</v>
      </c>
      <c r="X76" s="63" t="s">
        <v>151</v>
      </c>
      <c r="Y76" s="63" t="s">
        <v>151</v>
      </c>
      <c r="Z76" s="47" t="s">
        <v>151</v>
      </c>
      <c r="AA76" s="63" t="s">
        <v>151</v>
      </c>
      <c r="AB76" s="63" t="s">
        <v>151</v>
      </c>
      <c r="AC76" s="64" t="s">
        <v>151</v>
      </c>
      <c r="AD76" s="47" t="s">
        <v>151</v>
      </c>
      <c r="AE76" s="63" t="s">
        <v>151</v>
      </c>
      <c r="AF76" s="63" t="s">
        <v>151</v>
      </c>
      <c r="AG76" s="63" t="s">
        <v>151</v>
      </c>
      <c r="AH76" s="63" t="s">
        <v>151</v>
      </c>
      <c r="AI76" s="63" t="s">
        <v>151</v>
      </c>
      <c r="AJ76" s="63" t="s">
        <v>151</v>
      </c>
      <c r="AK76" s="63" t="s">
        <v>151</v>
      </c>
      <c r="AL76" s="63" t="s">
        <v>151</v>
      </c>
      <c r="AM76" s="63" t="s">
        <v>151</v>
      </c>
      <c r="AN76" s="63" t="s">
        <v>151</v>
      </c>
      <c r="AO76" s="63" t="s">
        <v>151</v>
      </c>
      <c r="AP76" s="63" t="s">
        <v>151</v>
      </c>
      <c r="AQ76" s="63" t="s">
        <v>151</v>
      </c>
      <c r="AR76" s="63" t="s">
        <v>151</v>
      </c>
      <c r="AS76" s="63" t="s">
        <v>151</v>
      </c>
      <c r="AT76" s="63" t="s">
        <v>151</v>
      </c>
      <c r="AU76" s="63" t="s">
        <v>151</v>
      </c>
      <c r="AV76" s="63" t="s">
        <v>151</v>
      </c>
      <c r="AW76" s="63" t="s">
        <v>151</v>
      </c>
      <c r="AX76" s="63" t="s">
        <v>151</v>
      </c>
      <c r="AY76" s="63" t="s">
        <v>151</v>
      </c>
      <c r="AZ76" s="63" t="s">
        <v>151</v>
      </c>
      <c r="BA76" s="64" t="s">
        <v>151</v>
      </c>
      <c r="BB76" s="47">
        <v>0</v>
      </c>
      <c r="BC76" s="63" t="s">
        <v>151</v>
      </c>
      <c r="BD76" s="63" t="s">
        <v>151</v>
      </c>
      <c r="BE76" s="63" t="s">
        <v>151</v>
      </c>
      <c r="BF76" s="63" t="s">
        <v>151</v>
      </c>
      <c r="BG76" s="63" t="s">
        <v>151</v>
      </c>
      <c r="BH76" s="63" t="s">
        <v>151</v>
      </c>
      <c r="BI76" s="63" t="s">
        <v>151</v>
      </c>
      <c r="BJ76" s="63">
        <v>0</v>
      </c>
      <c r="BK76" s="63" t="s">
        <v>151</v>
      </c>
      <c r="BL76" s="63" t="s">
        <v>151</v>
      </c>
      <c r="BM76" s="63" t="s">
        <v>151</v>
      </c>
      <c r="BN76" s="63" t="s">
        <v>151</v>
      </c>
      <c r="BO76" s="63" t="s">
        <v>151</v>
      </c>
      <c r="BP76" s="63" t="s">
        <v>151</v>
      </c>
      <c r="BQ76" s="63" t="s">
        <v>151</v>
      </c>
      <c r="BR76" s="63" t="s">
        <v>151</v>
      </c>
      <c r="BS76" s="63" t="s">
        <v>151</v>
      </c>
      <c r="BT76" s="48" t="s">
        <v>151</v>
      </c>
      <c r="BU76" s="47" t="s">
        <v>151</v>
      </c>
      <c r="BV76" s="63" t="s">
        <v>151</v>
      </c>
      <c r="BW76" s="63" t="s">
        <v>151</v>
      </c>
      <c r="BX76" s="64" t="s">
        <v>151</v>
      </c>
      <c r="BY76" s="196" t="s">
        <v>151</v>
      </c>
      <c r="BZ76" s="64" t="s">
        <v>151</v>
      </c>
      <c r="CA76" s="65">
        <v>0</v>
      </c>
      <c r="CB76" s="64">
        <v>0</v>
      </c>
    </row>
    <row r="77" spans="1:80" ht="11.25" customHeight="1">
      <c r="A77" s="59" t="s">
        <v>148</v>
      </c>
      <c r="B77" s="60" t="s">
        <v>234</v>
      </c>
      <c r="C77" s="60"/>
      <c r="D77" s="60"/>
      <c r="E77" s="60"/>
      <c r="F77" s="60"/>
      <c r="G77" s="61"/>
      <c r="H77" s="62" t="s">
        <v>274</v>
      </c>
      <c r="I77" s="47">
        <v>558.00400000000002</v>
      </c>
      <c r="J77" s="47" t="s">
        <v>151</v>
      </c>
      <c r="K77" s="63" t="s">
        <v>151</v>
      </c>
      <c r="L77" s="63" t="s">
        <v>151</v>
      </c>
      <c r="M77" s="63" t="s">
        <v>151</v>
      </c>
      <c r="N77" s="63" t="s">
        <v>151</v>
      </c>
      <c r="O77" s="63" t="s">
        <v>151</v>
      </c>
      <c r="P77" s="63" t="s">
        <v>151</v>
      </c>
      <c r="Q77" s="63" t="s">
        <v>151</v>
      </c>
      <c r="R77" s="63" t="s">
        <v>151</v>
      </c>
      <c r="S77" s="63" t="s">
        <v>151</v>
      </c>
      <c r="T77" s="63" t="s">
        <v>151</v>
      </c>
      <c r="U77" s="47" t="s">
        <v>151</v>
      </c>
      <c r="V77" s="63" t="s">
        <v>151</v>
      </c>
      <c r="W77" s="63" t="s">
        <v>151</v>
      </c>
      <c r="X77" s="63" t="s">
        <v>151</v>
      </c>
      <c r="Y77" s="63" t="s">
        <v>151</v>
      </c>
      <c r="Z77" s="47" t="s">
        <v>151</v>
      </c>
      <c r="AA77" s="63" t="s">
        <v>151</v>
      </c>
      <c r="AB77" s="63" t="s">
        <v>151</v>
      </c>
      <c r="AC77" s="64" t="s">
        <v>151</v>
      </c>
      <c r="AD77" s="47">
        <v>558.00400000000002</v>
      </c>
      <c r="AE77" s="63" t="s">
        <v>151</v>
      </c>
      <c r="AF77" s="63" t="s">
        <v>151</v>
      </c>
      <c r="AG77" s="63" t="s">
        <v>151</v>
      </c>
      <c r="AH77" s="63">
        <v>0</v>
      </c>
      <c r="AI77" s="63">
        <v>558.00400000000002</v>
      </c>
      <c r="AJ77" s="63" t="s">
        <v>151</v>
      </c>
      <c r="AK77" s="63" t="s">
        <v>151</v>
      </c>
      <c r="AL77" s="63" t="s">
        <v>151</v>
      </c>
      <c r="AM77" s="63" t="s">
        <v>151</v>
      </c>
      <c r="AN77" s="63" t="s">
        <v>151</v>
      </c>
      <c r="AO77" s="63" t="s">
        <v>151</v>
      </c>
      <c r="AP77" s="63" t="s">
        <v>151</v>
      </c>
      <c r="AQ77" s="63" t="s">
        <v>151</v>
      </c>
      <c r="AR77" s="63" t="s">
        <v>151</v>
      </c>
      <c r="AS77" s="63" t="s">
        <v>151</v>
      </c>
      <c r="AT77" s="63" t="s">
        <v>151</v>
      </c>
      <c r="AU77" s="63" t="s">
        <v>151</v>
      </c>
      <c r="AV77" s="63" t="s">
        <v>151</v>
      </c>
      <c r="AW77" s="63" t="s">
        <v>151</v>
      </c>
      <c r="AX77" s="63" t="s">
        <v>151</v>
      </c>
      <c r="AY77" s="63" t="s">
        <v>151</v>
      </c>
      <c r="AZ77" s="63" t="s">
        <v>151</v>
      </c>
      <c r="BA77" s="64" t="s">
        <v>151</v>
      </c>
      <c r="BB77" s="47" t="s">
        <v>151</v>
      </c>
      <c r="BC77" s="63" t="s">
        <v>151</v>
      </c>
      <c r="BD77" s="63" t="s">
        <v>151</v>
      </c>
      <c r="BE77" s="63" t="s">
        <v>151</v>
      </c>
      <c r="BF77" s="63" t="s">
        <v>151</v>
      </c>
      <c r="BG77" s="63" t="s">
        <v>151</v>
      </c>
      <c r="BH77" s="63" t="s">
        <v>151</v>
      </c>
      <c r="BI77" s="63" t="s">
        <v>151</v>
      </c>
      <c r="BJ77" s="63" t="s">
        <v>151</v>
      </c>
      <c r="BK77" s="63" t="s">
        <v>151</v>
      </c>
      <c r="BL77" s="63" t="s">
        <v>151</v>
      </c>
      <c r="BM77" s="63" t="s">
        <v>151</v>
      </c>
      <c r="BN77" s="63" t="s">
        <v>151</v>
      </c>
      <c r="BO77" s="63" t="s">
        <v>151</v>
      </c>
      <c r="BP77" s="63" t="s">
        <v>151</v>
      </c>
      <c r="BQ77" s="63" t="s">
        <v>151</v>
      </c>
      <c r="BR77" s="63" t="s">
        <v>151</v>
      </c>
      <c r="BS77" s="63" t="s">
        <v>151</v>
      </c>
      <c r="BT77" s="48" t="s">
        <v>151</v>
      </c>
      <c r="BU77" s="47" t="s">
        <v>151</v>
      </c>
      <c r="BV77" s="63" t="s">
        <v>151</v>
      </c>
      <c r="BW77" s="63" t="s">
        <v>151</v>
      </c>
      <c r="BX77" s="64" t="s">
        <v>151</v>
      </c>
      <c r="BY77" s="196" t="s">
        <v>151</v>
      </c>
      <c r="BZ77" s="64" t="s">
        <v>151</v>
      </c>
      <c r="CA77" s="65">
        <v>558.00400000000002</v>
      </c>
      <c r="CB77" s="64">
        <v>0</v>
      </c>
    </row>
    <row r="78" spans="1:80" ht="11.25" customHeight="1">
      <c r="A78" s="66" t="s">
        <v>148</v>
      </c>
      <c r="B78" s="67" t="s">
        <v>236</v>
      </c>
      <c r="C78" s="67"/>
      <c r="D78" s="67"/>
      <c r="E78" s="67"/>
      <c r="F78" s="67"/>
      <c r="G78" s="68"/>
      <c r="H78" s="69" t="s">
        <v>275</v>
      </c>
      <c r="I78" s="70">
        <v>0</v>
      </c>
      <c r="J78" s="70">
        <v>0</v>
      </c>
      <c r="K78" s="71" t="s">
        <v>151</v>
      </c>
      <c r="L78" s="71" t="s">
        <v>151</v>
      </c>
      <c r="M78" s="71" t="s">
        <v>151</v>
      </c>
      <c r="N78" s="71" t="s">
        <v>151</v>
      </c>
      <c r="O78" s="71" t="s">
        <v>151</v>
      </c>
      <c r="P78" s="71">
        <v>0</v>
      </c>
      <c r="Q78" s="71">
        <v>0</v>
      </c>
      <c r="R78" s="71">
        <v>0</v>
      </c>
      <c r="S78" s="71">
        <v>0</v>
      </c>
      <c r="T78" s="71">
        <v>0</v>
      </c>
      <c r="U78" s="70">
        <v>0</v>
      </c>
      <c r="V78" s="71">
        <v>0</v>
      </c>
      <c r="W78" s="71">
        <v>0</v>
      </c>
      <c r="X78" s="71">
        <v>0</v>
      </c>
      <c r="Y78" s="71">
        <v>0</v>
      </c>
      <c r="Z78" s="70">
        <v>0</v>
      </c>
      <c r="AA78" s="71" t="s">
        <v>151</v>
      </c>
      <c r="AB78" s="71">
        <v>0</v>
      </c>
      <c r="AC78" s="72" t="s">
        <v>151</v>
      </c>
      <c r="AD78" s="70">
        <v>0</v>
      </c>
      <c r="AE78" s="71" t="s">
        <v>151</v>
      </c>
      <c r="AF78" s="71" t="s">
        <v>151</v>
      </c>
      <c r="AG78" s="71" t="s">
        <v>151</v>
      </c>
      <c r="AH78" s="71">
        <v>0</v>
      </c>
      <c r="AI78" s="71">
        <v>0</v>
      </c>
      <c r="AJ78" s="71" t="s">
        <v>151</v>
      </c>
      <c r="AK78" s="71" t="s">
        <v>151</v>
      </c>
      <c r="AL78" s="71" t="s">
        <v>151</v>
      </c>
      <c r="AM78" s="71" t="s">
        <v>151</v>
      </c>
      <c r="AN78" s="71" t="s">
        <v>151</v>
      </c>
      <c r="AO78" s="71" t="s">
        <v>151</v>
      </c>
      <c r="AP78" s="71" t="s">
        <v>151</v>
      </c>
      <c r="AQ78" s="71" t="s">
        <v>151</v>
      </c>
      <c r="AR78" s="71" t="s">
        <v>151</v>
      </c>
      <c r="AS78" s="71" t="s">
        <v>151</v>
      </c>
      <c r="AT78" s="71" t="s">
        <v>151</v>
      </c>
      <c r="AU78" s="71" t="s">
        <v>151</v>
      </c>
      <c r="AV78" s="71" t="s">
        <v>151</v>
      </c>
      <c r="AW78" s="71" t="s">
        <v>151</v>
      </c>
      <c r="AX78" s="71" t="s">
        <v>151</v>
      </c>
      <c r="AY78" s="71" t="s">
        <v>151</v>
      </c>
      <c r="AZ78" s="71" t="s">
        <v>151</v>
      </c>
      <c r="BA78" s="72" t="s">
        <v>151</v>
      </c>
      <c r="BB78" s="70" t="s">
        <v>151</v>
      </c>
      <c r="BC78" s="71" t="s">
        <v>151</v>
      </c>
      <c r="BD78" s="71" t="s">
        <v>151</v>
      </c>
      <c r="BE78" s="71" t="s">
        <v>151</v>
      </c>
      <c r="BF78" s="71" t="s">
        <v>151</v>
      </c>
      <c r="BG78" s="71" t="s">
        <v>151</v>
      </c>
      <c r="BH78" s="71" t="s">
        <v>151</v>
      </c>
      <c r="BI78" s="71" t="s">
        <v>151</v>
      </c>
      <c r="BJ78" s="71" t="s">
        <v>151</v>
      </c>
      <c r="BK78" s="71" t="s">
        <v>151</v>
      </c>
      <c r="BL78" s="71" t="s">
        <v>151</v>
      </c>
      <c r="BM78" s="71" t="s">
        <v>151</v>
      </c>
      <c r="BN78" s="71" t="s">
        <v>151</v>
      </c>
      <c r="BO78" s="71" t="s">
        <v>151</v>
      </c>
      <c r="BP78" s="71" t="s">
        <v>151</v>
      </c>
      <c r="BQ78" s="71" t="s">
        <v>151</v>
      </c>
      <c r="BR78" s="71" t="s">
        <v>151</v>
      </c>
      <c r="BS78" s="71" t="s">
        <v>151</v>
      </c>
      <c r="BT78" s="87" t="s">
        <v>151</v>
      </c>
      <c r="BU78" s="70" t="s">
        <v>151</v>
      </c>
      <c r="BV78" s="71" t="s">
        <v>151</v>
      </c>
      <c r="BW78" s="71" t="s">
        <v>151</v>
      </c>
      <c r="BX78" s="72" t="s">
        <v>151</v>
      </c>
      <c r="BY78" s="197" t="s">
        <v>151</v>
      </c>
      <c r="BZ78" s="72" t="s">
        <v>151</v>
      </c>
      <c r="CA78" s="73">
        <v>0</v>
      </c>
      <c r="CB78" s="72">
        <v>0</v>
      </c>
    </row>
    <row r="79" spans="1:80" ht="11.25" customHeight="1">
      <c r="A79" s="75" t="s">
        <v>276</v>
      </c>
      <c r="B79" s="75"/>
      <c r="C79" s="75"/>
      <c r="D79" s="75"/>
      <c r="E79" s="75"/>
      <c r="F79" s="75"/>
      <c r="G79" s="77"/>
      <c r="H79" s="78" t="s">
        <v>277</v>
      </c>
      <c r="I79" s="79">
        <v>5827.7079999999996</v>
      </c>
      <c r="J79" s="79">
        <v>88.358999999999995</v>
      </c>
      <c r="K79" s="80">
        <v>0</v>
      </c>
      <c r="L79" s="80">
        <v>58.804000000000002</v>
      </c>
      <c r="M79" s="80">
        <v>28.529</v>
      </c>
      <c r="N79" s="80">
        <v>0</v>
      </c>
      <c r="O79" s="80">
        <v>1.006</v>
      </c>
      <c r="P79" s="80">
        <v>0</v>
      </c>
      <c r="Q79" s="80">
        <v>0.02</v>
      </c>
      <c r="R79" s="80">
        <v>0</v>
      </c>
      <c r="S79" s="80">
        <v>0</v>
      </c>
      <c r="T79" s="80">
        <v>0</v>
      </c>
      <c r="U79" s="79">
        <v>833.81799999999998</v>
      </c>
      <c r="V79" s="80">
        <v>0</v>
      </c>
      <c r="W79" s="80">
        <v>833.81799999999998</v>
      </c>
      <c r="X79" s="80">
        <v>0</v>
      </c>
      <c r="Y79" s="80">
        <v>0</v>
      </c>
      <c r="Z79" s="79">
        <v>0</v>
      </c>
      <c r="AA79" s="80">
        <v>0</v>
      </c>
      <c r="AB79" s="80">
        <v>0</v>
      </c>
      <c r="AC79" s="79">
        <v>0</v>
      </c>
      <c r="AD79" s="79">
        <v>821.07500000000005</v>
      </c>
      <c r="AE79" s="80">
        <v>0</v>
      </c>
      <c r="AF79" s="80">
        <v>0</v>
      </c>
      <c r="AG79" s="80">
        <v>0</v>
      </c>
      <c r="AH79" s="80">
        <v>0</v>
      </c>
      <c r="AI79" s="80">
        <v>0</v>
      </c>
      <c r="AJ79" s="80">
        <v>362.56700000000001</v>
      </c>
      <c r="AK79" s="80">
        <v>0</v>
      </c>
      <c r="AL79" s="80">
        <v>8.93</v>
      </c>
      <c r="AM79" s="80">
        <v>0.35</v>
      </c>
      <c r="AN79" s="80">
        <v>0</v>
      </c>
      <c r="AO79" s="80">
        <v>0</v>
      </c>
      <c r="AP79" s="80">
        <v>0</v>
      </c>
      <c r="AQ79" s="80">
        <v>5.0000000000000001E-3</v>
      </c>
      <c r="AR79" s="80">
        <v>0</v>
      </c>
      <c r="AS79" s="80">
        <v>27.298999999999999</v>
      </c>
      <c r="AT79" s="80">
        <v>390.70499999999998</v>
      </c>
      <c r="AU79" s="80">
        <v>0</v>
      </c>
      <c r="AV79" s="80">
        <v>0</v>
      </c>
      <c r="AW79" s="80">
        <v>0</v>
      </c>
      <c r="AX79" s="80">
        <v>0</v>
      </c>
      <c r="AY79" s="80">
        <v>0</v>
      </c>
      <c r="AZ79" s="80">
        <v>31.219000000000001</v>
      </c>
      <c r="BA79" s="79">
        <v>1518.297</v>
      </c>
      <c r="BB79" s="79">
        <v>0.629</v>
      </c>
      <c r="BC79" s="80" t="s">
        <v>151</v>
      </c>
      <c r="BD79" s="80" t="s">
        <v>151</v>
      </c>
      <c r="BE79" s="80" t="s">
        <v>151</v>
      </c>
      <c r="BF79" s="80" t="s">
        <v>151</v>
      </c>
      <c r="BG79" s="80">
        <v>0</v>
      </c>
      <c r="BH79" s="80">
        <v>0</v>
      </c>
      <c r="BI79" s="80">
        <v>0.629</v>
      </c>
      <c r="BJ79" s="80">
        <v>0</v>
      </c>
      <c r="BK79" s="80">
        <v>0</v>
      </c>
      <c r="BL79" s="80">
        <v>0</v>
      </c>
      <c r="BM79" s="80">
        <v>0</v>
      </c>
      <c r="BN79" s="80">
        <v>0</v>
      </c>
      <c r="BO79" s="80">
        <v>0</v>
      </c>
      <c r="BP79" s="80">
        <v>0</v>
      </c>
      <c r="BQ79" s="80">
        <v>0</v>
      </c>
      <c r="BR79" s="80">
        <v>0</v>
      </c>
      <c r="BS79" s="80">
        <v>0</v>
      </c>
      <c r="BT79" s="80" t="s">
        <v>151</v>
      </c>
      <c r="BU79" s="79">
        <v>2.3E-2</v>
      </c>
      <c r="BV79" s="80">
        <v>2.3E-2</v>
      </c>
      <c r="BW79" s="80">
        <v>0</v>
      </c>
      <c r="BX79" s="79" t="s">
        <v>151</v>
      </c>
      <c r="BY79" s="198">
        <v>604.04600000000005</v>
      </c>
      <c r="BZ79" s="79">
        <v>1961.4590000000001</v>
      </c>
      <c r="CA79" s="81">
        <v>5421.48</v>
      </c>
      <c r="CB79" s="79">
        <v>149.22300000000001</v>
      </c>
    </row>
    <row r="80" spans="1:80" ht="11.25" customHeight="1">
      <c r="A80" s="82" t="s">
        <v>148</v>
      </c>
      <c r="B80" s="83" t="s">
        <v>278</v>
      </c>
      <c r="C80" s="83"/>
      <c r="D80" s="83"/>
      <c r="E80" s="83"/>
      <c r="F80" s="83"/>
      <c r="G80" s="84"/>
      <c r="H80" s="85" t="s">
        <v>279</v>
      </c>
      <c r="I80" s="47">
        <v>1170.472</v>
      </c>
      <c r="J80" s="47">
        <v>0.82899999999999996</v>
      </c>
      <c r="K80" s="48">
        <v>0</v>
      </c>
      <c r="L80" s="48">
        <v>0</v>
      </c>
      <c r="M80" s="48">
        <v>0.73799999999999999</v>
      </c>
      <c r="N80" s="48">
        <v>0</v>
      </c>
      <c r="O80" s="48">
        <v>8.5000000000000006E-2</v>
      </c>
      <c r="P80" s="48">
        <v>0</v>
      </c>
      <c r="Q80" s="48">
        <v>6.0000000000000001E-3</v>
      </c>
      <c r="R80" s="48">
        <v>0</v>
      </c>
      <c r="S80" s="48">
        <v>0</v>
      </c>
      <c r="T80" s="48">
        <v>0</v>
      </c>
      <c r="U80" s="47">
        <v>1.2999999999999999E-2</v>
      </c>
      <c r="V80" s="48">
        <v>0</v>
      </c>
      <c r="W80" s="48">
        <v>1.2999999999999999E-2</v>
      </c>
      <c r="X80" s="48">
        <v>0</v>
      </c>
      <c r="Y80" s="48">
        <v>0</v>
      </c>
      <c r="Z80" s="47">
        <v>0</v>
      </c>
      <c r="AA80" s="48">
        <v>0</v>
      </c>
      <c r="AB80" s="48">
        <v>0</v>
      </c>
      <c r="AC80" s="47">
        <v>0</v>
      </c>
      <c r="AD80" s="47">
        <v>8.0399999999999991</v>
      </c>
      <c r="AE80" s="48">
        <v>0</v>
      </c>
      <c r="AF80" s="48">
        <v>0</v>
      </c>
      <c r="AG80" s="48" t="s">
        <v>151</v>
      </c>
      <c r="AH80" s="48" t="s">
        <v>151</v>
      </c>
      <c r="AI80" s="48" t="s">
        <v>151</v>
      </c>
      <c r="AJ80" s="48">
        <v>0</v>
      </c>
      <c r="AK80" s="48">
        <v>0</v>
      </c>
      <c r="AL80" s="48">
        <v>2.5999999999999999E-2</v>
      </c>
      <c r="AM80" s="48">
        <v>0.318</v>
      </c>
      <c r="AN80" s="48">
        <v>0</v>
      </c>
      <c r="AO80" s="48">
        <v>0</v>
      </c>
      <c r="AP80" s="48">
        <v>0</v>
      </c>
      <c r="AQ80" s="48">
        <v>2E-3</v>
      </c>
      <c r="AR80" s="48">
        <v>0</v>
      </c>
      <c r="AS80" s="48">
        <v>4.24</v>
      </c>
      <c r="AT80" s="48">
        <v>3.452</v>
      </c>
      <c r="AU80" s="48">
        <v>0</v>
      </c>
      <c r="AV80" s="48">
        <v>0</v>
      </c>
      <c r="AW80" s="48">
        <v>0</v>
      </c>
      <c r="AX80" s="48">
        <v>0</v>
      </c>
      <c r="AY80" s="48">
        <v>0</v>
      </c>
      <c r="AZ80" s="48">
        <v>2E-3</v>
      </c>
      <c r="BA80" s="47">
        <v>0.89400000000000002</v>
      </c>
      <c r="BB80" s="47">
        <v>4.4999999999999998E-2</v>
      </c>
      <c r="BC80" s="48" t="s">
        <v>151</v>
      </c>
      <c r="BD80" s="48" t="s">
        <v>151</v>
      </c>
      <c r="BE80" s="48" t="s">
        <v>151</v>
      </c>
      <c r="BF80" s="48" t="s">
        <v>151</v>
      </c>
      <c r="BG80" s="48">
        <v>0</v>
      </c>
      <c r="BH80" s="48">
        <v>0</v>
      </c>
      <c r="BI80" s="48">
        <v>4.4999999999999998E-2</v>
      </c>
      <c r="BJ80" s="48">
        <v>0</v>
      </c>
      <c r="BK80" s="48">
        <v>0</v>
      </c>
      <c r="BL80" s="48">
        <v>0</v>
      </c>
      <c r="BM80" s="48">
        <v>0</v>
      </c>
      <c r="BN80" s="48">
        <v>0</v>
      </c>
      <c r="BO80" s="48">
        <v>0</v>
      </c>
      <c r="BP80" s="48">
        <v>0</v>
      </c>
      <c r="BQ80" s="48">
        <v>0</v>
      </c>
      <c r="BR80" s="48">
        <v>0</v>
      </c>
      <c r="BS80" s="48">
        <v>0</v>
      </c>
      <c r="BT80" s="48" t="s">
        <v>151</v>
      </c>
      <c r="BU80" s="47">
        <v>0.01</v>
      </c>
      <c r="BV80" s="48">
        <v>0.01</v>
      </c>
      <c r="BW80" s="48">
        <v>0</v>
      </c>
      <c r="BX80" s="47" t="s">
        <v>151</v>
      </c>
      <c r="BY80" s="195">
        <v>138.095</v>
      </c>
      <c r="BZ80" s="47">
        <v>1022.544</v>
      </c>
      <c r="CA80" s="49">
        <v>972.125</v>
      </c>
      <c r="CB80" s="47">
        <v>64.367999999999995</v>
      </c>
    </row>
    <row r="81" spans="1:80" ht="11.25" customHeight="1">
      <c r="A81" s="59" t="s">
        <v>148</v>
      </c>
      <c r="B81" s="60" t="s">
        <v>280</v>
      </c>
      <c r="C81" s="60"/>
      <c r="D81" s="60"/>
      <c r="E81" s="60"/>
      <c r="F81" s="60"/>
      <c r="G81" s="61"/>
      <c r="H81" s="96" t="s">
        <v>281</v>
      </c>
      <c r="I81" s="47">
        <v>517.48</v>
      </c>
      <c r="J81" s="47">
        <v>15.861000000000001</v>
      </c>
      <c r="K81" s="63">
        <v>0</v>
      </c>
      <c r="L81" s="63">
        <v>0</v>
      </c>
      <c r="M81" s="63">
        <v>14.926</v>
      </c>
      <c r="N81" s="63">
        <v>0</v>
      </c>
      <c r="O81" s="63">
        <v>0.92100000000000004</v>
      </c>
      <c r="P81" s="63">
        <v>0</v>
      </c>
      <c r="Q81" s="63">
        <v>1.4E-2</v>
      </c>
      <c r="R81" s="63">
        <v>0</v>
      </c>
      <c r="S81" s="63">
        <v>0</v>
      </c>
      <c r="T81" s="63">
        <v>0</v>
      </c>
      <c r="U81" s="47">
        <v>0</v>
      </c>
      <c r="V81" s="63">
        <v>0</v>
      </c>
      <c r="W81" s="63">
        <v>0</v>
      </c>
      <c r="X81" s="63">
        <v>0</v>
      </c>
      <c r="Y81" s="63">
        <v>0</v>
      </c>
      <c r="Z81" s="47">
        <v>0</v>
      </c>
      <c r="AA81" s="63">
        <v>0</v>
      </c>
      <c r="AB81" s="63">
        <v>0</v>
      </c>
      <c r="AC81" s="64">
        <v>0</v>
      </c>
      <c r="AD81" s="47">
        <v>20.858000000000001</v>
      </c>
      <c r="AE81" s="63">
        <v>0</v>
      </c>
      <c r="AF81" s="63">
        <v>0</v>
      </c>
      <c r="AG81" s="63" t="s">
        <v>151</v>
      </c>
      <c r="AH81" s="63" t="s">
        <v>151</v>
      </c>
      <c r="AI81" s="63" t="s">
        <v>151</v>
      </c>
      <c r="AJ81" s="63">
        <v>0</v>
      </c>
      <c r="AK81" s="63">
        <v>0</v>
      </c>
      <c r="AL81" s="63">
        <v>1.4999999999999999E-2</v>
      </c>
      <c r="AM81" s="63">
        <v>3.2000000000000001E-2</v>
      </c>
      <c r="AN81" s="63">
        <v>0</v>
      </c>
      <c r="AO81" s="63">
        <v>0</v>
      </c>
      <c r="AP81" s="63">
        <v>0</v>
      </c>
      <c r="AQ81" s="63">
        <v>3.0000000000000001E-3</v>
      </c>
      <c r="AR81" s="63">
        <v>0</v>
      </c>
      <c r="AS81" s="63">
        <v>20.562000000000001</v>
      </c>
      <c r="AT81" s="63">
        <v>0</v>
      </c>
      <c r="AU81" s="63">
        <v>0</v>
      </c>
      <c r="AV81" s="63">
        <v>0</v>
      </c>
      <c r="AW81" s="63">
        <v>0</v>
      </c>
      <c r="AX81" s="63">
        <v>0</v>
      </c>
      <c r="AY81" s="63">
        <v>0</v>
      </c>
      <c r="AZ81" s="63">
        <v>0.245</v>
      </c>
      <c r="BA81" s="64">
        <v>2.7440000000000002</v>
      </c>
      <c r="BB81" s="47">
        <v>0.58499999999999996</v>
      </c>
      <c r="BC81" s="63" t="s">
        <v>151</v>
      </c>
      <c r="BD81" s="63" t="s">
        <v>151</v>
      </c>
      <c r="BE81" s="63" t="s">
        <v>151</v>
      </c>
      <c r="BF81" s="63" t="s">
        <v>151</v>
      </c>
      <c r="BG81" s="63">
        <v>0</v>
      </c>
      <c r="BH81" s="63">
        <v>0</v>
      </c>
      <c r="BI81" s="63">
        <v>0.58499999999999996</v>
      </c>
      <c r="BJ81" s="63">
        <v>0</v>
      </c>
      <c r="BK81" s="63">
        <v>0</v>
      </c>
      <c r="BL81" s="63">
        <v>0</v>
      </c>
      <c r="BM81" s="63">
        <v>0</v>
      </c>
      <c r="BN81" s="63">
        <v>0</v>
      </c>
      <c r="BO81" s="63">
        <v>0</v>
      </c>
      <c r="BP81" s="63">
        <v>0</v>
      </c>
      <c r="BQ81" s="63">
        <v>0</v>
      </c>
      <c r="BR81" s="63">
        <v>0</v>
      </c>
      <c r="BS81" s="63">
        <v>0</v>
      </c>
      <c r="BT81" s="48" t="s">
        <v>151</v>
      </c>
      <c r="BU81" s="47">
        <v>1.2999999999999999E-2</v>
      </c>
      <c r="BV81" s="63">
        <v>1.2999999999999999E-2</v>
      </c>
      <c r="BW81" s="63">
        <v>0</v>
      </c>
      <c r="BX81" s="64" t="s">
        <v>151</v>
      </c>
      <c r="BY81" s="196">
        <v>71.063000000000002</v>
      </c>
      <c r="BZ81" s="64">
        <v>406.35599999999999</v>
      </c>
      <c r="CA81" s="65">
        <v>436.88799999999998</v>
      </c>
      <c r="CB81" s="64">
        <v>27.349</v>
      </c>
    </row>
    <row r="82" spans="1:80" ht="11.25" customHeight="1">
      <c r="A82" s="59" t="s">
        <v>148</v>
      </c>
      <c r="B82" s="60" t="s">
        <v>282</v>
      </c>
      <c r="C82" s="60"/>
      <c r="D82" s="60"/>
      <c r="E82" s="60"/>
      <c r="F82" s="60"/>
      <c r="G82" s="61"/>
      <c r="H82" s="62" t="s">
        <v>283</v>
      </c>
      <c r="I82" s="47">
        <v>499.37799999999999</v>
      </c>
      <c r="J82" s="47" t="s">
        <v>151</v>
      </c>
      <c r="K82" s="63" t="s">
        <v>151</v>
      </c>
      <c r="L82" s="63" t="s">
        <v>151</v>
      </c>
      <c r="M82" s="63" t="s">
        <v>151</v>
      </c>
      <c r="N82" s="63" t="s">
        <v>151</v>
      </c>
      <c r="O82" s="63" t="s">
        <v>151</v>
      </c>
      <c r="P82" s="63" t="s">
        <v>151</v>
      </c>
      <c r="Q82" s="63" t="s">
        <v>151</v>
      </c>
      <c r="R82" s="63" t="s">
        <v>151</v>
      </c>
      <c r="S82" s="63" t="s">
        <v>151</v>
      </c>
      <c r="T82" s="63" t="s">
        <v>151</v>
      </c>
      <c r="U82" s="47" t="s">
        <v>151</v>
      </c>
      <c r="V82" s="63" t="s">
        <v>151</v>
      </c>
      <c r="W82" s="63" t="s">
        <v>151</v>
      </c>
      <c r="X82" s="63" t="s">
        <v>151</v>
      </c>
      <c r="Y82" s="63" t="s">
        <v>151</v>
      </c>
      <c r="Z82" s="47" t="s">
        <v>151</v>
      </c>
      <c r="AA82" s="63" t="s">
        <v>151</v>
      </c>
      <c r="AB82" s="63" t="s">
        <v>151</v>
      </c>
      <c r="AC82" s="64" t="s">
        <v>151</v>
      </c>
      <c r="AD82" s="47">
        <v>2.089</v>
      </c>
      <c r="AE82" s="63">
        <v>0</v>
      </c>
      <c r="AF82" s="63">
        <v>0</v>
      </c>
      <c r="AG82" s="63" t="s">
        <v>151</v>
      </c>
      <c r="AH82" s="63" t="s">
        <v>151</v>
      </c>
      <c r="AI82" s="63" t="s">
        <v>151</v>
      </c>
      <c r="AJ82" s="63">
        <v>0</v>
      </c>
      <c r="AK82" s="63">
        <v>0</v>
      </c>
      <c r="AL82" s="63">
        <v>0</v>
      </c>
      <c r="AM82" s="63">
        <v>0</v>
      </c>
      <c r="AN82" s="63">
        <v>0</v>
      </c>
      <c r="AO82" s="63">
        <v>0</v>
      </c>
      <c r="AP82" s="63">
        <v>0</v>
      </c>
      <c r="AQ82" s="63">
        <v>0</v>
      </c>
      <c r="AR82" s="63">
        <v>0</v>
      </c>
      <c r="AS82" s="63">
        <v>2.089</v>
      </c>
      <c r="AT82" s="63">
        <v>0</v>
      </c>
      <c r="AU82" s="63">
        <v>0</v>
      </c>
      <c r="AV82" s="63">
        <v>0</v>
      </c>
      <c r="AW82" s="63">
        <v>0</v>
      </c>
      <c r="AX82" s="63">
        <v>0</v>
      </c>
      <c r="AY82" s="63">
        <v>0</v>
      </c>
      <c r="AZ82" s="63">
        <v>0</v>
      </c>
      <c r="BA82" s="64">
        <v>466.67599999999999</v>
      </c>
      <c r="BB82" s="47">
        <v>0</v>
      </c>
      <c r="BC82" s="63" t="s">
        <v>151</v>
      </c>
      <c r="BD82" s="63" t="s">
        <v>151</v>
      </c>
      <c r="BE82" s="63" t="s">
        <v>151</v>
      </c>
      <c r="BF82" s="63" t="s">
        <v>151</v>
      </c>
      <c r="BG82" s="63" t="s">
        <v>151</v>
      </c>
      <c r="BH82" s="63" t="s">
        <v>151</v>
      </c>
      <c r="BI82" s="63" t="s">
        <v>151</v>
      </c>
      <c r="BJ82" s="63" t="s">
        <v>151</v>
      </c>
      <c r="BK82" s="63" t="s">
        <v>151</v>
      </c>
      <c r="BL82" s="63" t="s">
        <v>151</v>
      </c>
      <c r="BM82" s="63" t="s">
        <v>151</v>
      </c>
      <c r="BN82" s="63">
        <v>0</v>
      </c>
      <c r="BO82" s="63" t="s">
        <v>151</v>
      </c>
      <c r="BP82" s="63">
        <v>0</v>
      </c>
      <c r="BQ82" s="63" t="s">
        <v>151</v>
      </c>
      <c r="BR82" s="63">
        <v>0</v>
      </c>
      <c r="BS82" s="63" t="s">
        <v>151</v>
      </c>
      <c r="BT82" s="48" t="s">
        <v>151</v>
      </c>
      <c r="BU82" s="47" t="s">
        <v>151</v>
      </c>
      <c r="BV82" s="63" t="s">
        <v>151</v>
      </c>
      <c r="BW82" s="63" t="s">
        <v>151</v>
      </c>
      <c r="BX82" s="64" t="s">
        <v>151</v>
      </c>
      <c r="BY82" s="196">
        <v>0.55200000000000005</v>
      </c>
      <c r="BZ82" s="64">
        <v>30.061</v>
      </c>
      <c r="CA82" s="65">
        <v>493.80900000000003</v>
      </c>
      <c r="CB82" s="64">
        <v>1.63</v>
      </c>
    </row>
    <row r="83" spans="1:80" ht="11.25" customHeight="1">
      <c r="A83" s="59" t="s">
        <v>148</v>
      </c>
      <c r="B83" s="60" t="s">
        <v>222</v>
      </c>
      <c r="C83" s="60"/>
      <c r="D83" s="60"/>
      <c r="E83" s="60"/>
      <c r="F83" s="60"/>
      <c r="G83" s="61"/>
      <c r="H83" s="62" t="s">
        <v>284</v>
      </c>
      <c r="I83" s="47">
        <v>7.9000000000000001E-2</v>
      </c>
      <c r="J83" s="47">
        <v>0</v>
      </c>
      <c r="K83" s="63">
        <v>0</v>
      </c>
      <c r="L83" s="63">
        <v>0</v>
      </c>
      <c r="M83" s="63">
        <v>0</v>
      </c>
      <c r="N83" s="63">
        <v>0</v>
      </c>
      <c r="O83" s="63">
        <v>0</v>
      </c>
      <c r="P83" s="63">
        <v>0</v>
      </c>
      <c r="Q83" s="63">
        <v>0</v>
      </c>
      <c r="R83" s="63">
        <v>0</v>
      </c>
      <c r="S83" s="63">
        <v>0</v>
      </c>
      <c r="T83" s="63">
        <v>0</v>
      </c>
      <c r="U83" s="47">
        <v>0</v>
      </c>
      <c r="V83" s="63">
        <v>0</v>
      </c>
      <c r="W83" s="63">
        <v>0</v>
      </c>
      <c r="X83" s="63">
        <v>0</v>
      </c>
      <c r="Y83" s="63">
        <v>0</v>
      </c>
      <c r="Z83" s="47">
        <v>0</v>
      </c>
      <c r="AA83" s="63">
        <v>0</v>
      </c>
      <c r="AB83" s="63">
        <v>0</v>
      </c>
      <c r="AC83" s="64">
        <v>0</v>
      </c>
      <c r="AD83" s="47" t="s">
        <v>151</v>
      </c>
      <c r="AE83" s="63" t="s">
        <v>151</v>
      </c>
      <c r="AF83" s="63" t="s">
        <v>151</v>
      </c>
      <c r="AG83" s="63" t="s">
        <v>151</v>
      </c>
      <c r="AH83" s="63" t="s">
        <v>151</v>
      </c>
      <c r="AI83" s="63" t="s">
        <v>151</v>
      </c>
      <c r="AJ83" s="63" t="s">
        <v>151</v>
      </c>
      <c r="AK83" s="63" t="s">
        <v>151</v>
      </c>
      <c r="AL83" s="63" t="s">
        <v>151</v>
      </c>
      <c r="AM83" s="63" t="s">
        <v>151</v>
      </c>
      <c r="AN83" s="63" t="s">
        <v>151</v>
      </c>
      <c r="AO83" s="63" t="s">
        <v>151</v>
      </c>
      <c r="AP83" s="63" t="s">
        <v>151</v>
      </c>
      <c r="AQ83" s="63" t="s">
        <v>151</v>
      </c>
      <c r="AR83" s="63" t="s">
        <v>151</v>
      </c>
      <c r="AS83" s="63" t="s">
        <v>151</v>
      </c>
      <c r="AT83" s="63" t="s">
        <v>151</v>
      </c>
      <c r="AU83" s="63" t="s">
        <v>151</v>
      </c>
      <c r="AV83" s="63" t="s">
        <v>151</v>
      </c>
      <c r="AW83" s="63" t="s">
        <v>151</v>
      </c>
      <c r="AX83" s="63" t="s">
        <v>151</v>
      </c>
      <c r="AY83" s="63" t="s">
        <v>151</v>
      </c>
      <c r="AZ83" s="63" t="s">
        <v>151</v>
      </c>
      <c r="BA83" s="64" t="s">
        <v>151</v>
      </c>
      <c r="BB83" s="47">
        <v>0</v>
      </c>
      <c r="BC83" s="63" t="s">
        <v>151</v>
      </c>
      <c r="BD83" s="63" t="s">
        <v>151</v>
      </c>
      <c r="BE83" s="63" t="s">
        <v>151</v>
      </c>
      <c r="BF83" s="63" t="s">
        <v>151</v>
      </c>
      <c r="BG83" s="63">
        <v>0</v>
      </c>
      <c r="BH83" s="63">
        <v>0</v>
      </c>
      <c r="BI83" s="63">
        <v>0</v>
      </c>
      <c r="BJ83" s="63">
        <v>0</v>
      </c>
      <c r="BK83" s="63">
        <v>0</v>
      </c>
      <c r="BL83" s="63">
        <v>0</v>
      </c>
      <c r="BM83" s="63">
        <v>0</v>
      </c>
      <c r="BN83" s="63" t="s">
        <v>151</v>
      </c>
      <c r="BO83" s="63">
        <v>0</v>
      </c>
      <c r="BP83" s="63" t="s">
        <v>151</v>
      </c>
      <c r="BQ83" s="63">
        <v>0</v>
      </c>
      <c r="BR83" s="63" t="s">
        <v>151</v>
      </c>
      <c r="BS83" s="63">
        <v>0</v>
      </c>
      <c r="BT83" s="48" t="s">
        <v>151</v>
      </c>
      <c r="BU83" s="47">
        <v>0</v>
      </c>
      <c r="BV83" s="63">
        <v>0</v>
      </c>
      <c r="BW83" s="63">
        <v>0</v>
      </c>
      <c r="BX83" s="64" t="s">
        <v>151</v>
      </c>
      <c r="BY83" s="196">
        <v>0</v>
      </c>
      <c r="BZ83" s="64">
        <v>7.9000000000000001E-2</v>
      </c>
      <c r="CA83" s="65">
        <v>6.5000000000000002E-2</v>
      </c>
      <c r="CB83" s="64">
        <v>4.0000000000000001E-3</v>
      </c>
    </row>
    <row r="84" spans="1:80" ht="11.25" customHeight="1">
      <c r="A84" s="59" t="s">
        <v>148</v>
      </c>
      <c r="B84" s="60" t="s">
        <v>202</v>
      </c>
      <c r="C84" s="60"/>
      <c r="D84" s="60"/>
      <c r="E84" s="60"/>
      <c r="F84" s="60"/>
      <c r="G84" s="61"/>
      <c r="H84" s="62" t="s">
        <v>285</v>
      </c>
      <c r="I84" s="47">
        <v>968.39300000000003</v>
      </c>
      <c r="J84" s="47">
        <v>58.804000000000002</v>
      </c>
      <c r="K84" s="63">
        <v>0</v>
      </c>
      <c r="L84" s="63">
        <v>58.804000000000002</v>
      </c>
      <c r="M84" s="63">
        <v>0</v>
      </c>
      <c r="N84" s="63">
        <v>0</v>
      </c>
      <c r="O84" s="63">
        <v>0</v>
      </c>
      <c r="P84" s="63">
        <v>0</v>
      </c>
      <c r="Q84" s="63">
        <v>0</v>
      </c>
      <c r="R84" s="63">
        <v>0</v>
      </c>
      <c r="S84" s="63">
        <v>0</v>
      </c>
      <c r="T84" s="63">
        <v>0</v>
      </c>
      <c r="U84" s="47">
        <v>833.80499999999995</v>
      </c>
      <c r="V84" s="63">
        <v>0</v>
      </c>
      <c r="W84" s="63">
        <v>833.80499999999995</v>
      </c>
      <c r="X84" s="63">
        <v>0</v>
      </c>
      <c r="Y84" s="63">
        <v>0</v>
      </c>
      <c r="Z84" s="47">
        <v>0</v>
      </c>
      <c r="AA84" s="63">
        <v>0</v>
      </c>
      <c r="AB84" s="63">
        <v>0</v>
      </c>
      <c r="AC84" s="64">
        <v>0</v>
      </c>
      <c r="AD84" s="47">
        <v>0</v>
      </c>
      <c r="AE84" s="63">
        <v>0</v>
      </c>
      <c r="AF84" s="63">
        <v>0</v>
      </c>
      <c r="AG84" s="63" t="s">
        <v>151</v>
      </c>
      <c r="AH84" s="63" t="s">
        <v>151</v>
      </c>
      <c r="AI84" s="63" t="s">
        <v>151</v>
      </c>
      <c r="AJ84" s="63">
        <v>0</v>
      </c>
      <c r="AK84" s="63">
        <v>0</v>
      </c>
      <c r="AL84" s="63">
        <v>0</v>
      </c>
      <c r="AM84" s="63">
        <v>0</v>
      </c>
      <c r="AN84" s="63">
        <v>0</v>
      </c>
      <c r="AO84" s="63">
        <v>0</v>
      </c>
      <c r="AP84" s="63">
        <v>0</v>
      </c>
      <c r="AQ84" s="63">
        <v>0</v>
      </c>
      <c r="AR84" s="63">
        <v>0</v>
      </c>
      <c r="AS84" s="63">
        <v>0</v>
      </c>
      <c r="AT84" s="63">
        <v>0</v>
      </c>
      <c r="AU84" s="63">
        <v>0</v>
      </c>
      <c r="AV84" s="63">
        <v>0</v>
      </c>
      <c r="AW84" s="63">
        <v>0</v>
      </c>
      <c r="AX84" s="63">
        <v>0</v>
      </c>
      <c r="AY84" s="63">
        <v>0</v>
      </c>
      <c r="AZ84" s="63">
        <v>0</v>
      </c>
      <c r="BA84" s="64">
        <v>0.25900000000000001</v>
      </c>
      <c r="BB84" s="47">
        <v>0</v>
      </c>
      <c r="BC84" s="63" t="s">
        <v>151</v>
      </c>
      <c r="BD84" s="63" t="s">
        <v>151</v>
      </c>
      <c r="BE84" s="63" t="s">
        <v>151</v>
      </c>
      <c r="BF84" s="63" t="s">
        <v>151</v>
      </c>
      <c r="BG84" s="63">
        <v>0</v>
      </c>
      <c r="BH84" s="63">
        <v>0</v>
      </c>
      <c r="BI84" s="63">
        <v>0</v>
      </c>
      <c r="BJ84" s="63">
        <v>0</v>
      </c>
      <c r="BK84" s="63">
        <v>0</v>
      </c>
      <c r="BL84" s="63">
        <v>0</v>
      </c>
      <c r="BM84" s="63">
        <v>0</v>
      </c>
      <c r="BN84" s="63">
        <v>0</v>
      </c>
      <c r="BO84" s="63">
        <v>0</v>
      </c>
      <c r="BP84" s="63">
        <v>0</v>
      </c>
      <c r="BQ84" s="63">
        <v>0</v>
      </c>
      <c r="BR84" s="63">
        <v>0</v>
      </c>
      <c r="BS84" s="63">
        <v>0</v>
      </c>
      <c r="BT84" s="48" t="s">
        <v>151</v>
      </c>
      <c r="BU84" s="47">
        <v>0</v>
      </c>
      <c r="BV84" s="63">
        <v>0</v>
      </c>
      <c r="BW84" s="63">
        <v>0</v>
      </c>
      <c r="BX84" s="64" t="s">
        <v>151</v>
      </c>
      <c r="BY84" s="196">
        <v>18.992000000000001</v>
      </c>
      <c r="BZ84" s="64">
        <v>56.533000000000001</v>
      </c>
      <c r="CA84" s="65">
        <v>956.58500000000004</v>
      </c>
      <c r="CB84" s="64">
        <v>4.4000000000000004</v>
      </c>
    </row>
    <row r="85" spans="1:80" ht="11.25" customHeight="1">
      <c r="A85" s="59" t="s">
        <v>148</v>
      </c>
      <c r="B85" s="60" t="s">
        <v>224</v>
      </c>
      <c r="C85" s="60"/>
      <c r="D85" s="60"/>
      <c r="E85" s="60"/>
      <c r="F85" s="60"/>
      <c r="G85" s="61"/>
      <c r="H85" s="62" t="s">
        <v>286</v>
      </c>
      <c r="I85" s="47">
        <v>0</v>
      </c>
      <c r="J85" s="47">
        <v>0</v>
      </c>
      <c r="K85" s="63">
        <v>0</v>
      </c>
      <c r="L85" s="63">
        <v>0</v>
      </c>
      <c r="M85" s="63">
        <v>0</v>
      </c>
      <c r="N85" s="63">
        <v>0</v>
      </c>
      <c r="O85" s="63">
        <v>0</v>
      </c>
      <c r="P85" s="63">
        <v>0</v>
      </c>
      <c r="Q85" s="63">
        <v>0</v>
      </c>
      <c r="R85" s="63">
        <v>0</v>
      </c>
      <c r="S85" s="63">
        <v>0</v>
      </c>
      <c r="T85" s="63">
        <v>0</v>
      </c>
      <c r="U85" s="47">
        <v>0</v>
      </c>
      <c r="V85" s="63">
        <v>0</v>
      </c>
      <c r="W85" s="63">
        <v>0</v>
      </c>
      <c r="X85" s="63">
        <v>0</v>
      </c>
      <c r="Y85" s="63">
        <v>0</v>
      </c>
      <c r="Z85" s="47">
        <v>0</v>
      </c>
      <c r="AA85" s="63">
        <v>0</v>
      </c>
      <c r="AB85" s="63">
        <v>0</v>
      </c>
      <c r="AC85" s="64">
        <v>0</v>
      </c>
      <c r="AD85" s="47" t="s">
        <v>151</v>
      </c>
      <c r="AE85" s="63" t="s">
        <v>151</v>
      </c>
      <c r="AF85" s="63" t="s">
        <v>151</v>
      </c>
      <c r="AG85" s="63" t="s">
        <v>151</v>
      </c>
      <c r="AH85" s="63" t="s">
        <v>151</v>
      </c>
      <c r="AI85" s="63" t="s">
        <v>151</v>
      </c>
      <c r="AJ85" s="63" t="s">
        <v>151</v>
      </c>
      <c r="AK85" s="63" t="s">
        <v>151</v>
      </c>
      <c r="AL85" s="63" t="s">
        <v>151</v>
      </c>
      <c r="AM85" s="63" t="s">
        <v>151</v>
      </c>
      <c r="AN85" s="63" t="s">
        <v>151</v>
      </c>
      <c r="AO85" s="63" t="s">
        <v>151</v>
      </c>
      <c r="AP85" s="63" t="s">
        <v>151</v>
      </c>
      <c r="AQ85" s="63" t="s">
        <v>151</v>
      </c>
      <c r="AR85" s="63" t="s">
        <v>151</v>
      </c>
      <c r="AS85" s="63" t="s">
        <v>151</v>
      </c>
      <c r="AT85" s="63" t="s">
        <v>151</v>
      </c>
      <c r="AU85" s="63" t="s">
        <v>151</v>
      </c>
      <c r="AV85" s="63" t="s">
        <v>151</v>
      </c>
      <c r="AW85" s="63" t="s">
        <v>151</v>
      </c>
      <c r="AX85" s="63" t="s">
        <v>151</v>
      </c>
      <c r="AY85" s="63" t="s">
        <v>151</v>
      </c>
      <c r="AZ85" s="63" t="s">
        <v>151</v>
      </c>
      <c r="BA85" s="64" t="s">
        <v>151</v>
      </c>
      <c r="BB85" s="47">
        <v>0</v>
      </c>
      <c r="BC85" s="63" t="s">
        <v>151</v>
      </c>
      <c r="BD85" s="63" t="s">
        <v>151</v>
      </c>
      <c r="BE85" s="63" t="s">
        <v>151</v>
      </c>
      <c r="BF85" s="63" t="s">
        <v>151</v>
      </c>
      <c r="BG85" s="63">
        <v>0</v>
      </c>
      <c r="BH85" s="63">
        <v>0</v>
      </c>
      <c r="BI85" s="63">
        <v>0</v>
      </c>
      <c r="BJ85" s="63">
        <v>0</v>
      </c>
      <c r="BK85" s="63">
        <v>0</v>
      </c>
      <c r="BL85" s="63">
        <v>0</v>
      </c>
      <c r="BM85" s="63">
        <v>0</v>
      </c>
      <c r="BN85" s="63" t="s">
        <v>151</v>
      </c>
      <c r="BO85" s="63">
        <v>0</v>
      </c>
      <c r="BP85" s="63" t="s">
        <v>151</v>
      </c>
      <c r="BQ85" s="63">
        <v>0</v>
      </c>
      <c r="BR85" s="63" t="s">
        <v>151</v>
      </c>
      <c r="BS85" s="63">
        <v>0</v>
      </c>
      <c r="BT85" s="48" t="s">
        <v>151</v>
      </c>
      <c r="BU85" s="47">
        <v>0</v>
      </c>
      <c r="BV85" s="63">
        <v>0</v>
      </c>
      <c r="BW85" s="63">
        <v>0</v>
      </c>
      <c r="BX85" s="64" t="s">
        <v>151</v>
      </c>
      <c r="BY85" s="196">
        <v>0</v>
      </c>
      <c r="BZ85" s="64">
        <v>0</v>
      </c>
      <c r="CA85" s="65">
        <v>0</v>
      </c>
      <c r="CB85" s="64">
        <v>0</v>
      </c>
    </row>
    <row r="86" spans="1:80" ht="11.25" customHeight="1">
      <c r="A86" s="59" t="s">
        <v>148</v>
      </c>
      <c r="B86" s="60" t="s">
        <v>206</v>
      </c>
      <c r="C86" s="60"/>
      <c r="D86" s="60"/>
      <c r="E86" s="60"/>
      <c r="F86" s="60"/>
      <c r="G86" s="61"/>
      <c r="H86" s="62" t="s">
        <v>287</v>
      </c>
      <c r="I86" s="47">
        <v>11.651999999999999</v>
      </c>
      <c r="J86" s="47">
        <v>0</v>
      </c>
      <c r="K86" s="63">
        <v>0</v>
      </c>
      <c r="L86" s="63">
        <v>0</v>
      </c>
      <c r="M86" s="63">
        <v>0</v>
      </c>
      <c r="N86" s="63">
        <v>0</v>
      </c>
      <c r="O86" s="63">
        <v>0</v>
      </c>
      <c r="P86" s="63">
        <v>0</v>
      </c>
      <c r="Q86" s="63">
        <v>0</v>
      </c>
      <c r="R86" s="63">
        <v>0</v>
      </c>
      <c r="S86" s="63">
        <v>0</v>
      </c>
      <c r="T86" s="63">
        <v>0</v>
      </c>
      <c r="U86" s="47">
        <v>0</v>
      </c>
      <c r="V86" s="63">
        <v>0</v>
      </c>
      <c r="W86" s="63">
        <v>0</v>
      </c>
      <c r="X86" s="63">
        <v>0</v>
      </c>
      <c r="Y86" s="63">
        <v>0</v>
      </c>
      <c r="Z86" s="47">
        <v>0</v>
      </c>
      <c r="AA86" s="63">
        <v>0</v>
      </c>
      <c r="AB86" s="63">
        <v>0</v>
      </c>
      <c r="AC86" s="64">
        <v>0</v>
      </c>
      <c r="AD86" s="47">
        <v>0</v>
      </c>
      <c r="AE86" s="63">
        <v>0</v>
      </c>
      <c r="AF86" s="63">
        <v>0</v>
      </c>
      <c r="AG86" s="63" t="s">
        <v>151</v>
      </c>
      <c r="AH86" s="63" t="s">
        <v>151</v>
      </c>
      <c r="AI86" s="63" t="s">
        <v>151</v>
      </c>
      <c r="AJ86" s="63">
        <v>0</v>
      </c>
      <c r="AK86" s="63">
        <v>0</v>
      </c>
      <c r="AL86" s="63">
        <v>0</v>
      </c>
      <c r="AM86" s="63">
        <v>0</v>
      </c>
      <c r="AN86" s="63">
        <v>0</v>
      </c>
      <c r="AO86" s="63">
        <v>0</v>
      </c>
      <c r="AP86" s="63">
        <v>0</v>
      </c>
      <c r="AQ86" s="63">
        <v>0</v>
      </c>
      <c r="AR86" s="63">
        <v>0</v>
      </c>
      <c r="AS86" s="63">
        <v>0</v>
      </c>
      <c r="AT86" s="63">
        <v>0</v>
      </c>
      <c r="AU86" s="63">
        <v>0</v>
      </c>
      <c r="AV86" s="63">
        <v>0</v>
      </c>
      <c r="AW86" s="63">
        <v>0</v>
      </c>
      <c r="AX86" s="63">
        <v>0</v>
      </c>
      <c r="AY86" s="63">
        <v>0</v>
      </c>
      <c r="AZ86" s="63">
        <v>0</v>
      </c>
      <c r="BA86" s="64">
        <v>0</v>
      </c>
      <c r="BB86" s="47">
        <v>0</v>
      </c>
      <c r="BC86" s="63" t="s">
        <v>151</v>
      </c>
      <c r="BD86" s="63" t="s">
        <v>151</v>
      </c>
      <c r="BE86" s="63" t="s">
        <v>151</v>
      </c>
      <c r="BF86" s="63" t="s">
        <v>151</v>
      </c>
      <c r="BG86" s="63">
        <v>0</v>
      </c>
      <c r="BH86" s="63">
        <v>0</v>
      </c>
      <c r="BI86" s="63">
        <v>0</v>
      </c>
      <c r="BJ86" s="63">
        <v>0</v>
      </c>
      <c r="BK86" s="63">
        <v>0</v>
      </c>
      <c r="BL86" s="63">
        <v>0</v>
      </c>
      <c r="BM86" s="63">
        <v>0</v>
      </c>
      <c r="BN86" s="63">
        <v>0</v>
      </c>
      <c r="BO86" s="63">
        <v>0</v>
      </c>
      <c r="BP86" s="63">
        <v>0</v>
      </c>
      <c r="BQ86" s="63">
        <v>0</v>
      </c>
      <c r="BR86" s="63">
        <v>0</v>
      </c>
      <c r="BS86" s="63">
        <v>0</v>
      </c>
      <c r="BT86" s="48" t="s">
        <v>151</v>
      </c>
      <c r="BU86" s="47">
        <v>0</v>
      </c>
      <c r="BV86" s="63">
        <v>0</v>
      </c>
      <c r="BW86" s="63">
        <v>0</v>
      </c>
      <c r="BX86" s="64" t="s">
        <v>151</v>
      </c>
      <c r="BY86" s="196">
        <v>0.32700000000000001</v>
      </c>
      <c r="BZ86" s="64">
        <v>11.324999999999999</v>
      </c>
      <c r="CA86" s="65">
        <v>9.5449999999999999</v>
      </c>
      <c r="CB86" s="64">
        <v>0.623</v>
      </c>
    </row>
    <row r="87" spans="1:80" ht="11.25" customHeight="1">
      <c r="A87" s="59" t="s">
        <v>148</v>
      </c>
      <c r="B87" s="60" t="s">
        <v>204</v>
      </c>
      <c r="C87" s="60"/>
      <c r="D87" s="60"/>
      <c r="E87" s="60"/>
      <c r="F87" s="60"/>
      <c r="G87" s="61"/>
      <c r="H87" s="62" t="s">
        <v>288</v>
      </c>
      <c r="I87" s="47">
        <v>0</v>
      </c>
      <c r="J87" s="47">
        <v>0</v>
      </c>
      <c r="K87" s="63">
        <v>0</v>
      </c>
      <c r="L87" s="63">
        <v>0</v>
      </c>
      <c r="M87" s="63">
        <v>0</v>
      </c>
      <c r="N87" s="63">
        <v>0</v>
      </c>
      <c r="O87" s="63">
        <v>0</v>
      </c>
      <c r="P87" s="63">
        <v>0</v>
      </c>
      <c r="Q87" s="63">
        <v>0</v>
      </c>
      <c r="R87" s="63">
        <v>0</v>
      </c>
      <c r="S87" s="63">
        <v>0</v>
      </c>
      <c r="T87" s="63">
        <v>0</v>
      </c>
      <c r="U87" s="47">
        <v>0</v>
      </c>
      <c r="V87" s="63">
        <v>0</v>
      </c>
      <c r="W87" s="63">
        <v>0</v>
      </c>
      <c r="X87" s="63">
        <v>0</v>
      </c>
      <c r="Y87" s="63">
        <v>0</v>
      </c>
      <c r="Z87" s="47">
        <v>0</v>
      </c>
      <c r="AA87" s="63">
        <v>0</v>
      </c>
      <c r="AB87" s="63">
        <v>0</v>
      </c>
      <c r="AC87" s="64">
        <v>0</v>
      </c>
      <c r="AD87" s="47">
        <v>0</v>
      </c>
      <c r="AE87" s="63">
        <v>0</v>
      </c>
      <c r="AF87" s="63">
        <v>0</v>
      </c>
      <c r="AG87" s="63" t="s">
        <v>151</v>
      </c>
      <c r="AH87" s="63" t="s">
        <v>151</v>
      </c>
      <c r="AI87" s="63" t="s">
        <v>151</v>
      </c>
      <c r="AJ87" s="63">
        <v>0</v>
      </c>
      <c r="AK87" s="63">
        <v>0</v>
      </c>
      <c r="AL87" s="63">
        <v>0</v>
      </c>
      <c r="AM87" s="63">
        <v>0</v>
      </c>
      <c r="AN87" s="63">
        <v>0</v>
      </c>
      <c r="AO87" s="63">
        <v>0</v>
      </c>
      <c r="AP87" s="63">
        <v>0</v>
      </c>
      <c r="AQ87" s="63">
        <v>0</v>
      </c>
      <c r="AR87" s="63">
        <v>0</v>
      </c>
      <c r="AS87" s="63">
        <v>0</v>
      </c>
      <c r="AT87" s="63">
        <v>0</v>
      </c>
      <c r="AU87" s="63">
        <v>0</v>
      </c>
      <c r="AV87" s="63">
        <v>0</v>
      </c>
      <c r="AW87" s="63">
        <v>0</v>
      </c>
      <c r="AX87" s="63">
        <v>0</v>
      </c>
      <c r="AY87" s="63">
        <v>0</v>
      </c>
      <c r="AZ87" s="63">
        <v>0</v>
      </c>
      <c r="BA87" s="64">
        <v>0</v>
      </c>
      <c r="BB87" s="47">
        <v>0</v>
      </c>
      <c r="BC87" s="63" t="s">
        <v>151</v>
      </c>
      <c r="BD87" s="63" t="s">
        <v>151</v>
      </c>
      <c r="BE87" s="63" t="s">
        <v>151</v>
      </c>
      <c r="BF87" s="63" t="s">
        <v>151</v>
      </c>
      <c r="BG87" s="63">
        <v>0</v>
      </c>
      <c r="BH87" s="63">
        <v>0</v>
      </c>
      <c r="BI87" s="63">
        <v>0</v>
      </c>
      <c r="BJ87" s="63">
        <v>0</v>
      </c>
      <c r="BK87" s="63">
        <v>0</v>
      </c>
      <c r="BL87" s="63">
        <v>0</v>
      </c>
      <c r="BM87" s="63">
        <v>0</v>
      </c>
      <c r="BN87" s="63">
        <v>0</v>
      </c>
      <c r="BO87" s="63">
        <v>0</v>
      </c>
      <c r="BP87" s="63">
        <v>0</v>
      </c>
      <c r="BQ87" s="63">
        <v>0</v>
      </c>
      <c r="BR87" s="63">
        <v>0</v>
      </c>
      <c r="BS87" s="63">
        <v>0</v>
      </c>
      <c r="BT87" s="48" t="s">
        <v>151</v>
      </c>
      <c r="BU87" s="47">
        <v>0</v>
      </c>
      <c r="BV87" s="63">
        <v>0</v>
      </c>
      <c r="BW87" s="63">
        <v>0</v>
      </c>
      <c r="BX87" s="64" t="s">
        <v>151</v>
      </c>
      <c r="BY87" s="196">
        <v>0</v>
      </c>
      <c r="BZ87" s="64">
        <v>0</v>
      </c>
      <c r="CA87" s="65">
        <v>0</v>
      </c>
      <c r="CB87" s="64">
        <v>0</v>
      </c>
    </row>
    <row r="88" spans="1:80" ht="11.25" customHeight="1">
      <c r="A88" s="59" t="s">
        <v>148</v>
      </c>
      <c r="B88" s="60" t="s">
        <v>289</v>
      </c>
      <c r="C88" s="60"/>
      <c r="D88" s="60"/>
      <c r="E88" s="60"/>
      <c r="F88" s="60"/>
      <c r="G88" s="61"/>
      <c r="H88" s="62" t="s">
        <v>290</v>
      </c>
      <c r="I88" s="47">
        <v>1938.1479999999999</v>
      </c>
      <c r="J88" s="47">
        <v>12.865</v>
      </c>
      <c r="K88" s="63">
        <v>0</v>
      </c>
      <c r="L88" s="63">
        <v>0</v>
      </c>
      <c r="M88" s="63">
        <v>12.865</v>
      </c>
      <c r="N88" s="63">
        <v>0</v>
      </c>
      <c r="O88" s="63">
        <v>0</v>
      </c>
      <c r="P88" s="63">
        <v>0</v>
      </c>
      <c r="Q88" s="63">
        <v>0</v>
      </c>
      <c r="R88" s="63">
        <v>0</v>
      </c>
      <c r="S88" s="63">
        <v>0</v>
      </c>
      <c r="T88" s="63">
        <v>0</v>
      </c>
      <c r="U88" s="47">
        <v>0</v>
      </c>
      <c r="V88" s="63">
        <v>0</v>
      </c>
      <c r="W88" s="63">
        <v>0</v>
      </c>
      <c r="X88" s="63">
        <v>0</v>
      </c>
      <c r="Y88" s="63">
        <v>0</v>
      </c>
      <c r="Z88" s="47">
        <v>0</v>
      </c>
      <c r="AA88" s="63">
        <v>0</v>
      </c>
      <c r="AB88" s="63">
        <v>0</v>
      </c>
      <c r="AC88" s="64">
        <v>0</v>
      </c>
      <c r="AD88" s="47">
        <v>790.08799999999997</v>
      </c>
      <c r="AE88" s="63" t="s">
        <v>151</v>
      </c>
      <c r="AF88" s="63" t="s">
        <v>151</v>
      </c>
      <c r="AG88" s="63" t="s">
        <v>151</v>
      </c>
      <c r="AH88" s="63" t="s">
        <v>151</v>
      </c>
      <c r="AI88" s="63" t="s">
        <v>151</v>
      </c>
      <c r="AJ88" s="63">
        <v>362.56700000000001</v>
      </c>
      <c r="AK88" s="63">
        <v>0</v>
      </c>
      <c r="AL88" s="63">
        <v>8.8879999999999999</v>
      </c>
      <c r="AM88" s="63">
        <v>0</v>
      </c>
      <c r="AN88" s="63">
        <v>0</v>
      </c>
      <c r="AO88" s="63">
        <v>0</v>
      </c>
      <c r="AP88" s="63">
        <v>0</v>
      </c>
      <c r="AQ88" s="63">
        <v>0</v>
      </c>
      <c r="AR88" s="63">
        <v>0</v>
      </c>
      <c r="AS88" s="63">
        <v>0.40799999999999997</v>
      </c>
      <c r="AT88" s="63">
        <v>387.25299999999999</v>
      </c>
      <c r="AU88" s="63">
        <v>0</v>
      </c>
      <c r="AV88" s="63">
        <v>0</v>
      </c>
      <c r="AW88" s="63">
        <v>0</v>
      </c>
      <c r="AX88" s="63">
        <v>0</v>
      </c>
      <c r="AY88" s="63">
        <v>0</v>
      </c>
      <c r="AZ88" s="63">
        <v>30.971</v>
      </c>
      <c r="BA88" s="64">
        <v>981.32299999999998</v>
      </c>
      <c r="BB88" s="47">
        <v>0</v>
      </c>
      <c r="BC88" s="63" t="s">
        <v>151</v>
      </c>
      <c r="BD88" s="63" t="s">
        <v>151</v>
      </c>
      <c r="BE88" s="63" t="s">
        <v>151</v>
      </c>
      <c r="BF88" s="63" t="s">
        <v>151</v>
      </c>
      <c r="BG88" s="63">
        <v>0</v>
      </c>
      <c r="BH88" s="63">
        <v>0</v>
      </c>
      <c r="BI88" s="63">
        <v>0</v>
      </c>
      <c r="BJ88" s="63">
        <v>0</v>
      </c>
      <c r="BK88" s="63">
        <v>0</v>
      </c>
      <c r="BL88" s="63">
        <v>0</v>
      </c>
      <c r="BM88" s="63">
        <v>0</v>
      </c>
      <c r="BN88" s="63">
        <v>0</v>
      </c>
      <c r="BO88" s="63">
        <v>0</v>
      </c>
      <c r="BP88" s="63">
        <v>0</v>
      </c>
      <c r="BQ88" s="63">
        <v>0</v>
      </c>
      <c r="BR88" s="63">
        <v>0</v>
      </c>
      <c r="BS88" s="63">
        <v>0</v>
      </c>
      <c r="BT88" s="48" t="s">
        <v>151</v>
      </c>
      <c r="BU88" s="47">
        <v>0</v>
      </c>
      <c r="BV88" s="63">
        <v>0</v>
      </c>
      <c r="BW88" s="63">
        <v>0</v>
      </c>
      <c r="BX88" s="64" t="s">
        <v>151</v>
      </c>
      <c r="BY88" s="196">
        <v>7.5910000000000002</v>
      </c>
      <c r="BZ88" s="64">
        <v>146.28100000000001</v>
      </c>
      <c r="CA88" s="65">
        <v>1910.684</v>
      </c>
      <c r="CB88" s="64">
        <v>8.298</v>
      </c>
    </row>
    <row r="89" spans="1:80" ht="11.25" customHeight="1">
      <c r="A89" s="59" t="s">
        <v>148</v>
      </c>
      <c r="B89" s="60" t="s">
        <v>291</v>
      </c>
      <c r="C89" s="60"/>
      <c r="D89" s="60"/>
      <c r="E89" s="60"/>
      <c r="F89" s="60"/>
      <c r="G89" s="61"/>
      <c r="H89" s="62" t="s">
        <v>292</v>
      </c>
      <c r="I89" s="47">
        <v>0</v>
      </c>
      <c r="J89" s="47" t="s">
        <v>151</v>
      </c>
      <c r="K89" s="63" t="s">
        <v>151</v>
      </c>
      <c r="L89" s="63" t="s">
        <v>151</v>
      </c>
      <c r="M89" s="63" t="s">
        <v>151</v>
      </c>
      <c r="N89" s="63" t="s">
        <v>151</v>
      </c>
      <c r="O89" s="63" t="s">
        <v>151</v>
      </c>
      <c r="P89" s="63" t="s">
        <v>151</v>
      </c>
      <c r="Q89" s="63" t="s">
        <v>151</v>
      </c>
      <c r="R89" s="63" t="s">
        <v>151</v>
      </c>
      <c r="S89" s="63" t="s">
        <v>151</v>
      </c>
      <c r="T89" s="63" t="s">
        <v>151</v>
      </c>
      <c r="U89" s="47" t="s">
        <v>151</v>
      </c>
      <c r="V89" s="63" t="s">
        <v>151</v>
      </c>
      <c r="W89" s="63" t="s">
        <v>151</v>
      </c>
      <c r="X89" s="63" t="s">
        <v>151</v>
      </c>
      <c r="Y89" s="63" t="s">
        <v>151</v>
      </c>
      <c r="Z89" s="47" t="s">
        <v>151</v>
      </c>
      <c r="AA89" s="63" t="s">
        <v>151</v>
      </c>
      <c r="AB89" s="63" t="s">
        <v>151</v>
      </c>
      <c r="AC89" s="64" t="s">
        <v>151</v>
      </c>
      <c r="AD89" s="47" t="s">
        <v>151</v>
      </c>
      <c r="AE89" s="63" t="s">
        <v>151</v>
      </c>
      <c r="AF89" s="63" t="s">
        <v>151</v>
      </c>
      <c r="AG89" s="63" t="s">
        <v>151</v>
      </c>
      <c r="AH89" s="63" t="s">
        <v>151</v>
      </c>
      <c r="AI89" s="63" t="s">
        <v>151</v>
      </c>
      <c r="AJ89" s="63" t="s">
        <v>151</v>
      </c>
      <c r="AK89" s="63" t="s">
        <v>151</v>
      </c>
      <c r="AL89" s="63" t="s">
        <v>151</v>
      </c>
      <c r="AM89" s="63" t="s">
        <v>151</v>
      </c>
      <c r="AN89" s="63" t="s">
        <v>151</v>
      </c>
      <c r="AO89" s="63" t="s">
        <v>151</v>
      </c>
      <c r="AP89" s="63" t="s">
        <v>151</v>
      </c>
      <c r="AQ89" s="63" t="s">
        <v>151</v>
      </c>
      <c r="AR89" s="63" t="s">
        <v>151</v>
      </c>
      <c r="AS89" s="63" t="s">
        <v>151</v>
      </c>
      <c r="AT89" s="63" t="s">
        <v>151</v>
      </c>
      <c r="AU89" s="63" t="s">
        <v>151</v>
      </c>
      <c r="AV89" s="63" t="s">
        <v>151</v>
      </c>
      <c r="AW89" s="63" t="s">
        <v>151</v>
      </c>
      <c r="AX89" s="63" t="s">
        <v>151</v>
      </c>
      <c r="AY89" s="63" t="s">
        <v>151</v>
      </c>
      <c r="AZ89" s="63" t="s">
        <v>151</v>
      </c>
      <c r="BA89" s="64" t="s">
        <v>151</v>
      </c>
      <c r="BB89" s="47" t="s">
        <v>151</v>
      </c>
      <c r="BC89" s="63" t="s">
        <v>151</v>
      </c>
      <c r="BD89" s="63" t="s">
        <v>151</v>
      </c>
      <c r="BE89" s="63" t="s">
        <v>151</v>
      </c>
      <c r="BF89" s="63" t="s">
        <v>151</v>
      </c>
      <c r="BG89" s="63" t="s">
        <v>151</v>
      </c>
      <c r="BH89" s="63" t="s">
        <v>151</v>
      </c>
      <c r="BI89" s="63" t="s">
        <v>151</v>
      </c>
      <c r="BJ89" s="63" t="s">
        <v>151</v>
      </c>
      <c r="BK89" s="63" t="s">
        <v>151</v>
      </c>
      <c r="BL89" s="63" t="s">
        <v>151</v>
      </c>
      <c r="BM89" s="63" t="s">
        <v>151</v>
      </c>
      <c r="BN89" s="63" t="s">
        <v>151</v>
      </c>
      <c r="BO89" s="63" t="s">
        <v>151</v>
      </c>
      <c r="BP89" s="63" t="s">
        <v>151</v>
      </c>
      <c r="BQ89" s="63" t="s">
        <v>151</v>
      </c>
      <c r="BR89" s="63" t="s">
        <v>151</v>
      </c>
      <c r="BS89" s="63" t="s">
        <v>151</v>
      </c>
      <c r="BT89" s="48" t="s">
        <v>151</v>
      </c>
      <c r="BU89" s="47" t="s">
        <v>151</v>
      </c>
      <c r="BV89" s="63" t="s">
        <v>151</v>
      </c>
      <c r="BW89" s="63" t="s">
        <v>151</v>
      </c>
      <c r="BX89" s="64" t="s">
        <v>151</v>
      </c>
      <c r="BY89" s="196">
        <v>0</v>
      </c>
      <c r="BZ89" s="64">
        <v>0</v>
      </c>
      <c r="CA89" s="65">
        <v>0</v>
      </c>
      <c r="CB89" s="64">
        <v>0</v>
      </c>
    </row>
    <row r="90" spans="1:80" ht="11.25" customHeight="1">
      <c r="A90" s="59" t="s">
        <v>148</v>
      </c>
      <c r="B90" s="60" t="s">
        <v>226</v>
      </c>
      <c r="C90" s="60"/>
      <c r="D90" s="60"/>
      <c r="E90" s="60"/>
      <c r="F90" s="60"/>
      <c r="G90" s="61"/>
      <c r="H90" s="62" t="s">
        <v>293</v>
      </c>
      <c r="I90" s="47">
        <v>0</v>
      </c>
      <c r="J90" s="47">
        <v>0</v>
      </c>
      <c r="K90" s="63">
        <v>0</v>
      </c>
      <c r="L90" s="63">
        <v>0</v>
      </c>
      <c r="M90" s="63">
        <v>0</v>
      </c>
      <c r="N90" s="63">
        <v>0</v>
      </c>
      <c r="O90" s="63">
        <v>0</v>
      </c>
      <c r="P90" s="63">
        <v>0</v>
      </c>
      <c r="Q90" s="63">
        <v>0</v>
      </c>
      <c r="R90" s="63">
        <v>0</v>
      </c>
      <c r="S90" s="63">
        <v>0</v>
      </c>
      <c r="T90" s="63">
        <v>0</v>
      </c>
      <c r="U90" s="47">
        <v>0</v>
      </c>
      <c r="V90" s="63">
        <v>0</v>
      </c>
      <c r="W90" s="63">
        <v>0</v>
      </c>
      <c r="X90" s="63">
        <v>0</v>
      </c>
      <c r="Y90" s="63">
        <v>0</v>
      </c>
      <c r="Z90" s="47">
        <v>0</v>
      </c>
      <c r="AA90" s="63">
        <v>0</v>
      </c>
      <c r="AB90" s="63">
        <v>0</v>
      </c>
      <c r="AC90" s="64">
        <v>0</v>
      </c>
      <c r="AD90" s="47" t="s">
        <v>151</v>
      </c>
      <c r="AE90" s="63" t="s">
        <v>151</v>
      </c>
      <c r="AF90" s="63" t="s">
        <v>151</v>
      </c>
      <c r="AG90" s="63" t="s">
        <v>151</v>
      </c>
      <c r="AH90" s="63" t="s">
        <v>151</v>
      </c>
      <c r="AI90" s="63" t="s">
        <v>151</v>
      </c>
      <c r="AJ90" s="63" t="s">
        <v>151</v>
      </c>
      <c r="AK90" s="63" t="s">
        <v>151</v>
      </c>
      <c r="AL90" s="63" t="s">
        <v>151</v>
      </c>
      <c r="AM90" s="63" t="s">
        <v>151</v>
      </c>
      <c r="AN90" s="63" t="s">
        <v>151</v>
      </c>
      <c r="AO90" s="63" t="s">
        <v>151</v>
      </c>
      <c r="AP90" s="63" t="s">
        <v>151</v>
      </c>
      <c r="AQ90" s="63" t="s">
        <v>151</v>
      </c>
      <c r="AR90" s="63" t="s">
        <v>151</v>
      </c>
      <c r="AS90" s="63" t="s">
        <v>151</v>
      </c>
      <c r="AT90" s="63" t="s">
        <v>151</v>
      </c>
      <c r="AU90" s="63" t="s">
        <v>151</v>
      </c>
      <c r="AV90" s="63" t="s">
        <v>151</v>
      </c>
      <c r="AW90" s="63" t="s">
        <v>151</v>
      </c>
      <c r="AX90" s="63" t="s">
        <v>151</v>
      </c>
      <c r="AY90" s="63" t="s">
        <v>151</v>
      </c>
      <c r="AZ90" s="63" t="s">
        <v>151</v>
      </c>
      <c r="BA90" s="64" t="s">
        <v>151</v>
      </c>
      <c r="BB90" s="47" t="s">
        <v>151</v>
      </c>
      <c r="BC90" s="63" t="s">
        <v>151</v>
      </c>
      <c r="BD90" s="63" t="s">
        <v>151</v>
      </c>
      <c r="BE90" s="63" t="s">
        <v>151</v>
      </c>
      <c r="BF90" s="63" t="s">
        <v>151</v>
      </c>
      <c r="BG90" s="63" t="s">
        <v>151</v>
      </c>
      <c r="BH90" s="63" t="s">
        <v>151</v>
      </c>
      <c r="BI90" s="63" t="s">
        <v>151</v>
      </c>
      <c r="BJ90" s="63" t="s">
        <v>151</v>
      </c>
      <c r="BK90" s="63" t="s">
        <v>151</v>
      </c>
      <c r="BL90" s="63" t="s">
        <v>151</v>
      </c>
      <c r="BM90" s="63" t="s">
        <v>151</v>
      </c>
      <c r="BN90" s="63" t="s">
        <v>151</v>
      </c>
      <c r="BO90" s="63" t="s">
        <v>151</v>
      </c>
      <c r="BP90" s="63" t="s">
        <v>151</v>
      </c>
      <c r="BQ90" s="63" t="s">
        <v>151</v>
      </c>
      <c r="BR90" s="63" t="s">
        <v>151</v>
      </c>
      <c r="BS90" s="63" t="s">
        <v>151</v>
      </c>
      <c r="BT90" s="48" t="s">
        <v>151</v>
      </c>
      <c r="BU90" s="47" t="s">
        <v>151</v>
      </c>
      <c r="BV90" s="63" t="s">
        <v>151</v>
      </c>
      <c r="BW90" s="63" t="s">
        <v>151</v>
      </c>
      <c r="BX90" s="64" t="s">
        <v>151</v>
      </c>
      <c r="BY90" s="196">
        <v>0</v>
      </c>
      <c r="BZ90" s="64">
        <v>0</v>
      </c>
      <c r="CA90" s="65">
        <v>0</v>
      </c>
      <c r="CB90" s="64">
        <v>0</v>
      </c>
    </row>
    <row r="91" spans="1:80" ht="11.25" customHeight="1">
      <c r="A91" s="59" t="s">
        <v>148</v>
      </c>
      <c r="B91" s="60" t="s">
        <v>294</v>
      </c>
      <c r="C91" s="60"/>
      <c r="D91" s="60"/>
      <c r="E91" s="60"/>
      <c r="F91" s="60"/>
      <c r="G91" s="61"/>
      <c r="H91" s="62" t="s">
        <v>295</v>
      </c>
      <c r="I91" s="47">
        <v>43.345999999999997</v>
      </c>
      <c r="J91" s="47" t="s">
        <v>151</v>
      </c>
      <c r="K91" s="63" t="s">
        <v>151</v>
      </c>
      <c r="L91" s="63" t="s">
        <v>151</v>
      </c>
      <c r="M91" s="63" t="s">
        <v>151</v>
      </c>
      <c r="N91" s="63" t="s">
        <v>151</v>
      </c>
      <c r="O91" s="63" t="s">
        <v>151</v>
      </c>
      <c r="P91" s="63" t="s">
        <v>151</v>
      </c>
      <c r="Q91" s="63" t="s">
        <v>151</v>
      </c>
      <c r="R91" s="63" t="s">
        <v>151</v>
      </c>
      <c r="S91" s="63" t="s">
        <v>151</v>
      </c>
      <c r="T91" s="63" t="s">
        <v>151</v>
      </c>
      <c r="U91" s="47" t="s">
        <v>151</v>
      </c>
      <c r="V91" s="63" t="s">
        <v>151</v>
      </c>
      <c r="W91" s="63" t="s">
        <v>151</v>
      </c>
      <c r="X91" s="63" t="s">
        <v>151</v>
      </c>
      <c r="Y91" s="63" t="s">
        <v>151</v>
      </c>
      <c r="Z91" s="47" t="s">
        <v>151</v>
      </c>
      <c r="AA91" s="63" t="s">
        <v>151</v>
      </c>
      <c r="AB91" s="63" t="s">
        <v>151</v>
      </c>
      <c r="AC91" s="64" t="s">
        <v>151</v>
      </c>
      <c r="AD91" s="47" t="s">
        <v>151</v>
      </c>
      <c r="AE91" s="63" t="s">
        <v>151</v>
      </c>
      <c r="AF91" s="63" t="s">
        <v>151</v>
      </c>
      <c r="AG91" s="63" t="s">
        <v>151</v>
      </c>
      <c r="AH91" s="63" t="s">
        <v>151</v>
      </c>
      <c r="AI91" s="63" t="s">
        <v>151</v>
      </c>
      <c r="AJ91" s="63" t="s">
        <v>151</v>
      </c>
      <c r="AK91" s="63" t="s">
        <v>151</v>
      </c>
      <c r="AL91" s="63" t="s">
        <v>151</v>
      </c>
      <c r="AM91" s="63" t="s">
        <v>151</v>
      </c>
      <c r="AN91" s="63" t="s">
        <v>151</v>
      </c>
      <c r="AO91" s="63" t="s">
        <v>151</v>
      </c>
      <c r="AP91" s="63" t="s">
        <v>151</v>
      </c>
      <c r="AQ91" s="63" t="s">
        <v>151</v>
      </c>
      <c r="AR91" s="63" t="s">
        <v>151</v>
      </c>
      <c r="AS91" s="63" t="s">
        <v>151</v>
      </c>
      <c r="AT91" s="63" t="s">
        <v>151</v>
      </c>
      <c r="AU91" s="63" t="s">
        <v>151</v>
      </c>
      <c r="AV91" s="63" t="s">
        <v>151</v>
      </c>
      <c r="AW91" s="63" t="s">
        <v>151</v>
      </c>
      <c r="AX91" s="63" t="s">
        <v>151</v>
      </c>
      <c r="AY91" s="63" t="s">
        <v>151</v>
      </c>
      <c r="AZ91" s="63" t="s">
        <v>151</v>
      </c>
      <c r="BA91" s="64">
        <v>39.893999999999998</v>
      </c>
      <c r="BB91" s="47" t="s">
        <v>151</v>
      </c>
      <c r="BC91" s="63" t="s">
        <v>151</v>
      </c>
      <c r="BD91" s="63" t="s">
        <v>151</v>
      </c>
      <c r="BE91" s="63" t="s">
        <v>151</v>
      </c>
      <c r="BF91" s="63" t="s">
        <v>151</v>
      </c>
      <c r="BG91" s="63" t="s">
        <v>151</v>
      </c>
      <c r="BH91" s="63" t="s">
        <v>151</v>
      </c>
      <c r="BI91" s="63" t="s">
        <v>151</v>
      </c>
      <c r="BJ91" s="63" t="s">
        <v>151</v>
      </c>
      <c r="BK91" s="63" t="s">
        <v>151</v>
      </c>
      <c r="BL91" s="63" t="s">
        <v>151</v>
      </c>
      <c r="BM91" s="63" t="s">
        <v>151</v>
      </c>
      <c r="BN91" s="63" t="s">
        <v>151</v>
      </c>
      <c r="BO91" s="63" t="s">
        <v>151</v>
      </c>
      <c r="BP91" s="63" t="s">
        <v>151</v>
      </c>
      <c r="BQ91" s="63" t="s">
        <v>151</v>
      </c>
      <c r="BR91" s="63" t="s">
        <v>151</v>
      </c>
      <c r="BS91" s="63" t="s">
        <v>151</v>
      </c>
      <c r="BT91" s="48" t="s">
        <v>151</v>
      </c>
      <c r="BU91" s="47" t="s">
        <v>151</v>
      </c>
      <c r="BV91" s="63" t="s">
        <v>151</v>
      </c>
      <c r="BW91" s="63" t="s">
        <v>151</v>
      </c>
      <c r="BX91" s="64" t="s">
        <v>151</v>
      </c>
      <c r="BY91" s="196">
        <v>0</v>
      </c>
      <c r="BZ91" s="64">
        <v>3.452</v>
      </c>
      <c r="CA91" s="65">
        <v>42.710999999999999</v>
      </c>
      <c r="CB91" s="64">
        <v>0.182</v>
      </c>
    </row>
    <row r="92" spans="1:80" ht="11.25" customHeight="1">
      <c r="A92" s="59" t="s">
        <v>148</v>
      </c>
      <c r="B92" s="60" t="s">
        <v>296</v>
      </c>
      <c r="C92" s="60"/>
      <c r="D92" s="60"/>
      <c r="E92" s="60"/>
      <c r="F92" s="60"/>
      <c r="G92" s="61"/>
      <c r="H92" s="62" t="s">
        <v>297</v>
      </c>
      <c r="I92" s="47">
        <v>0</v>
      </c>
      <c r="J92" s="47" t="s">
        <v>151</v>
      </c>
      <c r="K92" s="63" t="s">
        <v>151</v>
      </c>
      <c r="L92" s="63" t="s">
        <v>151</v>
      </c>
      <c r="M92" s="63" t="s">
        <v>151</v>
      </c>
      <c r="N92" s="63" t="s">
        <v>151</v>
      </c>
      <c r="O92" s="63" t="s">
        <v>151</v>
      </c>
      <c r="P92" s="63" t="s">
        <v>151</v>
      </c>
      <c r="Q92" s="63" t="s">
        <v>151</v>
      </c>
      <c r="R92" s="63" t="s">
        <v>151</v>
      </c>
      <c r="S92" s="63" t="s">
        <v>151</v>
      </c>
      <c r="T92" s="63" t="s">
        <v>151</v>
      </c>
      <c r="U92" s="47" t="s">
        <v>151</v>
      </c>
      <c r="V92" s="63" t="s">
        <v>151</v>
      </c>
      <c r="W92" s="63" t="s">
        <v>151</v>
      </c>
      <c r="X92" s="63" t="s">
        <v>151</v>
      </c>
      <c r="Y92" s="63" t="s">
        <v>151</v>
      </c>
      <c r="Z92" s="47" t="s">
        <v>151</v>
      </c>
      <c r="AA92" s="63" t="s">
        <v>151</v>
      </c>
      <c r="AB92" s="63" t="s">
        <v>151</v>
      </c>
      <c r="AC92" s="64" t="s">
        <v>151</v>
      </c>
      <c r="AD92" s="47" t="s">
        <v>151</v>
      </c>
      <c r="AE92" s="63" t="s">
        <v>151</v>
      </c>
      <c r="AF92" s="63" t="s">
        <v>151</v>
      </c>
      <c r="AG92" s="63" t="s">
        <v>151</v>
      </c>
      <c r="AH92" s="63" t="s">
        <v>151</v>
      </c>
      <c r="AI92" s="63" t="s">
        <v>151</v>
      </c>
      <c r="AJ92" s="63" t="s">
        <v>151</v>
      </c>
      <c r="AK92" s="63" t="s">
        <v>151</v>
      </c>
      <c r="AL92" s="63" t="s">
        <v>151</v>
      </c>
      <c r="AM92" s="63" t="s">
        <v>151</v>
      </c>
      <c r="AN92" s="63" t="s">
        <v>151</v>
      </c>
      <c r="AO92" s="63" t="s">
        <v>151</v>
      </c>
      <c r="AP92" s="63" t="s">
        <v>151</v>
      </c>
      <c r="AQ92" s="63" t="s">
        <v>151</v>
      </c>
      <c r="AR92" s="63" t="s">
        <v>151</v>
      </c>
      <c r="AS92" s="63" t="s">
        <v>151</v>
      </c>
      <c r="AT92" s="63" t="s">
        <v>151</v>
      </c>
      <c r="AU92" s="63" t="s">
        <v>151</v>
      </c>
      <c r="AV92" s="63" t="s">
        <v>151</v>
      </c>
      <c r="AW92" s="63" t="s">
        <v>151</v>
      </c>
      <c r="AX92" s="63" t="s">
        <v>151</v>
      </c>
      <c r="AY92" s="63" t="s">
        <v>151</v>
      </c>
      <c r="AZ92" s="63" t="s">
        <v>151</v>
      </c>
      <c r="BA92" s="64" t="s">
        <v>151</v>
      </c>
      <c r="BB92" s="47">
        <v>0</v>
      </c>
      <c r="BC92" s="63" t="s">
        <v>151</v>
      </c>
      <c r="BD92" s="63" t="s">
        <v>151</v>
      </c>
      <c r="BE92" s="63" t="s">
        <v>151</v>
      </c>
      <c r="BF92" s="63" t="s">
        <v>151</v>
      </c>
      <c r="BG92" s="63">
        <v>0</v>
      </c>
      <c r="BH92" s="63">
        <v>0</v>
      </c>
      <c r="BI92" s="63">
        <v>0</v>
      </c>
      <c r="BJ92" s="63">
        <v>0</v>
      </c>
      <c r="BK92" s="63">
        <v>0</v>
      </c>
      <c r="BL92" s="63">
        <v>0</v>
      </c>
      <c r="BM92" s="63">
        <v>0</v>
      </c>
      <c r="BN92" s="63" t="s">
        <v>151</v>
      </c>
      <c r="BO92" s="63">
        <v>0</v>
      </c>
      <c r="BP92" s="63" t="s">
        <v>151</v>
      </c>
      <c r="BQ92" s="63">
        <v>0</v>
      </c>
      <c r="BR92" s="63" t="s">
        <v>151</v>
      </c>
      <c r="BS92" s="63">
        <v>0</v>
      </c>
      <c r="BT92" s="48" t="s">
        <v>151</v>
      </c>
      <c r="BU92" s="47">
        <v>0</v>
      </c>
      <c r="BV92" s="63">
        <v>0</v>
      </c>
      <c r="BW92" s="63">
        <v>0</v>
      </c>
      <c r="BX92" s="64" t="s">
        <v>151</v>
      </c>
      <c r="BY92" s="196">
        <v>0</v>
      </c>
      <c r="BZ92" s="64">
        <v>0</v>
      </c>
      <c r="CA92" s="65">
        <v>0</v>
      </c>
      <c r="CB92" s="64">
        <v>0</v>
      </c>
    </row>
    <row r="93" spans="1:80" ht="11.25" customHeight="1">
      <c r="A93" s="59" t="s">
        <v>148</v>
      </c>
      <c r="B93" s="60" t="s">
        <v>298</v>
      </c>
      <c r="C93" s="60"/>
      <c r="D93" s="60"/>
      <c r="E93" s="60"/>
      <c r="F93" s="60"/>
      <c r="G93" s="61"/>
      <c r="H93" s="62" t="s">
        <v>299</v>
      </c>
      <c r="I93" s="47">
        <v>0</v>
      </c>
      <c r="J93" s="47" t="s">
        <v>151</v>
      </c>
      <c r="K93" s="63" t="s">
        <v>151</v>
      </c>
      <c r="L93" s="63" t="s">
        <v>151</v>
      </c>
      <c r="M93" s="63" t="s">
        <v>151</v>
      </c>
      <c r="N93" s="63" t="s">
        <v>151</v>
      </c>
      <c r="O93" s="63" t="s">
        <v>151</v>
      </c>
      <c r="P93" s="63" t="s">
        <v>151</v>
      </c>
      <c r="Q93" s="63" t="s">
        <v>151</v>
      </c>
      <c r="R93" s="63" t="s">
        <v>151</v>
      </c>
      <c r="S93" s="63" t="s">
        <v>151</v>
      </c>
      <c r="T93" s="63" t="s">
        <v>151</v>
      </c>
      <c r="U93" s="47" t="s">
        <v>151</v>
      </c>
      <c r="V93" s="63" t="s">
        <v>151</v>
      </c>
      <c r="W93" s="63" t="s">
        <v>151</v>
      </c>
      <c r="X93" s="63" t="s">
        <v>151</v>
      </c>
      <c r="Y93" s="63" t="s">
        <v>151</v>
      </c>
      <c r="Z93" s="47" t="s">
        <v>151</v>
      </c>
      <c r="AA93" s="63" t="s">
        <v>151</v>
      </c>
      <c r="AB93" s="63" t="s">
        <v>151</v>
      </c>
      <c r="AC93" s="64" t="s">
        <v>151</v>
      </c>
      <c r="AD93" s="47" t="s">
        <v>151</v>
      </c>
      <c r="AE93" s="63" t="s">
        <v>151</v>
      </c>
      <c r="AF93" s="63" t="s">
        <v>151</v>
      </c>
      <c r="AG93" s="63" t="s">
        <v>151</v>
      </c>
      <c r="AH93" s="63" t="s">
        <v>151</v>
      </c>
      <c r="AI93" s="63" t="s">
        <v>151</v>
      </c>
      <c r="AJ93" s="63" t="s">
        <v>151</v>
      </c>
      <c r="AK93" s="63" t="s">
        <v>151</v>
      </c>
      <c r="AL93" s="63" t="s">
        <v>151</v>
      </c>
      <c r="AM93" s="63" t="s">
        <v>151</v>
      </c>
      <c r="AN93" s="63" t="s">
        <v>151</v>
      </c>
      <c r="AO93" s="63" t="s">
        <v>151</v>
      </c>
      <c r="AP93" s="63" t="s">
        <v>151</v>
      </c>
      <c r="AQ93" s="63" t="s">
        <v>151</v>
      </c>
      <c r="AR93" s="63" t="s">
        <v>151</v>
      </c>
      <c r="AS93" s="63" t="s">
        <v>151</v>
      </c>
      <c r="AT93" s="63" t="s">
        <v>151</v>
      </c>
      <c r="AU93" s="63" t="s">
        <v>151</v>
      </c>
      <c r="AV93" s="63" t="s">
        <v>151</v>
      </c>
      <c r="AW93" s="63" t="s">
        <v>151</v>
      </c>
      <c r="AX93" s="63" t="s">
        <v>151</v>
      </c>
      <c r="AY93" s="63" t="s">
        <v>151</v>
      </c>
      <c r="AZ93" s="63" t="s">
        <v>151</v>
      </c>
      <c r="BA93" s="64">
        <v>0</v>
      </c>
      <c r="BB93" s="47" t="s">
        <v>151</v>
      </c>
      <c r="BC93" s="63" t="s">
        <v>151</v>
      </c>
      <c r="BD93" s="63" t="s">
        <v>151</v>
      </c>
      <c r="BE93" s="63" t="s">
        <v>151</v>
      </c>
      <c r="BF93" s="63" t="s">
        <v>151</v>
      </c>
      <c r="BG93" s="63" t="s">
        <v>151</v>
      </c>
      <c r="BH93" s="63" t="s">
        <v>151</v>
      </c>
      <c r="BI93" s="63" t="s">
        <v>151</v>
      </c>
      <c r="BJ93" s="63" t="s">
        <v>151</v>
      </c>
      <c r="BK93" s="63" t="s">
        <v>151</v>
      </c>
      <c r="BL93" s="63" t="s">
        <v>151</v>
      </c>
      <c r="BM93" s="63" t="s">
        <v>151</v>
      </c>
      <c r="BN93" s="63" t="s">
        <v>151</v>
      </c>
      <c r="BO93" s="63" t="s">
        <v>151</v>
      </c>
      <c r="BP93" s="63" t="s">
        <v>151</v>
      </c>
      <c r="BQ93" s="63" t="s">
        <v>151</v>
      </c>
      <c r="BR93" s="63" t="s">
        <v>151</v>
      </c>
      <c r="BS93" s="63" t="s">
        <v>151</v>
      </c>
      <c r="BT93" s="48" t="s">
        <v>151</v>
      </c>
      <c r="BU93" s="47" t="s">
        <v>151</v>
      </c>
      <c r="BV93" s="63" t="s">
        <v>151</v>
      </c>
      <c r="BW93" s="63" t="s">
        <v>151</v>
      </c>
      <c r="BX93" s="64" t="s">
        <v>151</v>
      </c>
      <c r="BY93" s="196">
        <v>0</v>
      </c>
      <c r="BZ93" s="64">
        <v>0</v>
      </c>
      <c r="CA93" s="65">
        <v>0</v>
      </c>
      <c r="CB93" s="64">
        <v>0</v>
      </c>
    </row>
    <row r="94" spans="1:80" ht="11.25" customHeight="1">
      <c r="A94" s="59" t="s">
        <v>148</v>
      </c>
      <c r="B94" s="60" t="s">
        <v>232</v>
      </c>
      <c r="C94" s="60"/>
      <c r="D94" s="60"/>
      <c r="E94" s="60"/>
      <c r="F94" s="60"/>
      <c r="G94" s="61"/>
      <c r="H94" s="62" t="s">
        <v>300</v>
      </c>
      <c r="I94" s="47">
        <v>0</v>
      </c>
      <c r="J94" s="47" t="s">
        <v>151</v>
      </c>
      <c r="K94" s="63" t="s">
        <v>151</v>
      </c>
      <c r="L94" s="63" t="s">
        <v>151</v>
      </c>
      <c r="M94" s="63" t="s">
        <v>151</v>
      </c>
      <c r="N94" s="63" t="s">
        <v>151</v>
      </c>
      <c r="O94" s="63" t="s">
        <v>151</v>
      </c>
      <c r="P94" s="63" t="s">
        <v>151</v>
      </c>
      <c r="Q94" s="63" t="s">
        <v>151</v>
      </c>
      <c r="R94" s="63" t="s">
        <v>151</v>
      </c>
      <c r="S94" s="63" t="s">
        <v>151</v>
      </c>
      <c r="T94" s="63" t="s">
        <v>151</v>
      </c>
      <c r="U94" s="47" t="s">
        <v>151</v>
      </c>
      <c r="V94" s="63" t="s">
        <v>151</v>
      </c>
      <c r="W94" s="63" t="s">
        <v>151</v>
      </c>
      <c r="X94" s="63" t="s">
        <v>151</v>
      </c>
      <c r="Y94" s="63" t="s">
        <v>151</v>
      </c>
      <c r="Z94" s="47" t="s">
        <v>151</v>
      </c>
      <c r="AA94" s="63" t="s">
        <v>151</v>
      </c>
      <c r="AB94" s="63" t="s">
        <v>151</v>
      </c>
      <c r="AC94" s="64" t="s">
        <v>151</v>
      </c>
      <c r="AD94" s="47" t="s">
        <v>151</v>
      </c>
      <c r="AE94" s="63" t="s">
        <v>151</v>
      </c>
      <c r="AF94" s="63" t="s">
        <v>151</v>
      </c>
      <c r="AG94" s="63" t="s">
        <v>151</v>
      </c>
      <c r="AH94" s="63" t="s">
        <v>151</v>
      </c>
      <c r="AI94" s="63" t="s">
        <v>151</v>
      </c>
      <c r="AJ94" s="63" t="s">
        <v>151</v>
      </c>
      <c r="AK94" s="63" t="s">
        <v>151</v>
      </c>
      <c r="AL94" s="63" t="s">
        <v>151</v>
      </c>
      <c r="AM94" s="63" t="s">
        <v>151</v>
      </c>
      <c r="AN94" s="63" t="s">
        <v>151</v>
      </c>
      <c r="AO94" s="63" t="s">
        <v>151</v>
      </c>
      <c r="AP94" s="63" t="s">
        <v>151</v>
      </c>
      <c r="AQ94" s="63" t="s">
        <v>151</v>
      </c>
      <c r="AR94" s="63" t="s">
        <v>151</v>
      </c>
      <c r="AS94" s="63" t="s">
        <v>151</v>
      </c>
      <c r="AT94" s="63" t="s">
        <v>151</v>
      </c>
      <c r="AU94" s="63" t="s">
        <v>151</v>
      </c>
      <c r="AV94" s="63" t="s">
        <v>151</v>
      </c>
      <c r="AW94" s="63" t="s">
        <v>151</v>
      </c>
      <c r="AX94" s="63" t="s">
        <v>151</v>
      </c>
      <c r="AY94" s="63" t="s">
        <v>151</v>
      </c>
      <c r="AZ94" s="63" t="s">
        <v>151</v>
      </c>
      <c r="BA94" s="64" t="s">
        <v>151</v>
      </c>
      <c r="BB94" s="47">
        <v>0</v>
      </c>
      <c r="BC94" s="63" t="s">
        <v>151</v>
      </c>
      <c r="BD94" s="63" t="s">
        <v>151</v>
      </c>
      <c r="BE94" s="63" t="s">
        <v>151</v>
      </c>
      <c r="BF94" s="63" t="s">
        <v>151</v>
      </c>
      <c r="BG94" s="63">
        <v>0</v>
      </c>
      <c r="BH94" s="63">
        <v>0</v>
      </c>
      <c r="BI94" s="63">
        <v>0</v>
      </c>
      <c r="BJ94" s="63">
        <v>0</v>
      </c>
      <c r="BK94" s="63">
        <v>0</v>
      </c>
      <c r="BL94" s="63">
        <v>0</v>
      </c>
      <c r="BM94" s="63">
        <v>0</v>
      </c>
      <c r="BN94" s="63" t="s">
        <v>151</v>
      </c>
      <c r="BO94" s="63">
        <v>0</v>
      </c>
      <c r="BP94" s="63" t="s">
        <v>151</v>
      </c>
      <c r="BQ94" s="63">
        <v>0</v>
      </c>
      <c r="BR94" s="63" t="s">
        <v>151</v>
      </c>
      <c r="BS94" s="63">
        <v>0</v>
      </c>
      <c r="BT94" s="48" t="s">
        <v>151</v>
      </c>
      <c r="BU94" s="47">
        <v>0</v>
      </c>
      <c r="BV94" s="63">
        <v>0</v>
      </c>
      <c r="BW94" s="63">
        <v>0</v>
      </c>
      <c r="BX94" s="64" t="s">
        <v>151</v>
      </c>
      <c r="BY94" s="196">
        <v>0</v>
      </c>
      <c r="BZ94" s="64">
        <v>0</v>
      </c>
      <c r="CA94" s="65">
        <v>0</v>
      </c>
      <c r="CB94" s="64">
        <v>0</v>
      </c>
    </row>
    <row r="95" spans="1:80" ht="11.25" customHeight="1">
      <c r="A95" s="66" t="s">
        <v>148</v>
      </c>
      <c r="B95" s="67" t="s">
        <v>301</v>
      </c>
      <c r="C95" s="67"/>
      <c r="D95" s="67"/>
      <c r="E95" s="67"/>
      <c r="F95" s="67"/>
      <c r="G95" s="68"/>
      <c r="H95" s="69" t="s">
        <v>302</v>
      </c>
      <c r="I95" s="98">
        <v>678.76099999999997</v>
      </c>
      <c r="J95" s="98">
        <v>0</v>
      </c>
      <c r="K95" s="71">
        <v>0</v>
      </c>
      <c r="L95" s="71">
        <v>0</v>
      </c>
      <c r="M95" s="71">
        <v>0</v>
      </c>
      <c r="N95" s="71">
        <v>0</v>
      </c>
      <c r="O95" s="71">
        <v>0</v>
      </c>
      <c r="P95" s="71">
        <v>0</v>
      </c>
      <c r="Q95" s="71">
        <v>0</v>
      </c>
      <c r="R95" s="71">
        <v>0</v>
      </c>
      <c r="S95" s="71">
        <v>0</v>
      </c>
      <c r="T95" s="71">
        <v>0</v>
      </c>
      <c r="U95" s="70">
        <v>0</v>
      </c>
      <c r="V95" s="71">
        <v>0</v>
      </c>
      <c r="W95" s="71">
        <v>0</v>
      </c>
      <c r="X95" s="71">
        <v>0</v>
      </c>
      <c r="Y95" s="71">
        <v>0</v>
      </c>
      <c r="Z95" s="70">
        <v>0</v>
      </c>
      <c r="AA95" s="71">
        <v>0</v>
      </c>
      <c r="AB95" s="71">
        <v>0</v>
      </c>
      <c r="AC95" s="72">
        <v>0</v>
      </c>
      <c r="AD95" s="70">
        <v>0</v>
      </c>
      <c r="AE95" s="71">
        <v>0</v>
      </c>
      <c r="AF95" s="71">
        <v>0</v>
      </c>
      <c r="AG95" s="71" t="s">
        <v>151</v>
      </c>
      <c r="AH95" s="71" t="s">
        <v>151</v>
      </c>
      <c r="AI95" s="71" t="s">
        <v>151</v>
      </c>
      <c r="AJ95" s="71">
        <v>0</v>
      </c>
      <c r="AK95" s="71">
        <v>0</v>
      </c>
      <c r="AL95" s="71">
        <v>0</v>
      </c>
      <c r="AM95" s="71">
        <v>0</v>
      </c>
      <c r="AN95" s="71">
        <v>0</v>
      </c>
      <c r="AO95" s="71">
        <v>0</v>
      </c>
      <c r="AP95" s="71">
        <v>0</v>
      </c>
      <c r="AQ95" s="71">
        <v>0</v>
      </c>
      <c r="AR95" s="71">
        <v>0</v>
      </c>
      <c r="AS95" s="71">
        <v>0</v>
      </c>
      <c r="AT95" s="71">
        <v>0</v>
      </c>
      <c r="AU95" s="71">
        <v>0</v>
      </c>
      <c r="AV95" s="71">
        <v>0</v>
      </c>
      <c r="AW95" s="71">
        <v>0</v>
      </c>
      <c r="AX95" s="71">
        <v>0</v>
      </c>
      <c r="AY95" s="71">
        <v>0</v>
      </c>
      <c r="AZ95" s="71">
        <v>0</v>
      </c>
      <c r="BA95" s="72">
        <v>26.507999999999999</v>
      </c>
      <c r="BB95" s="70">
        <v>0</v>
      </c>
      <c r="BC95" s="71" t="s">
        <v>151</v>
      </c>
      <c r="BD95" s="71" t="s">
        <v>151</v>
      </c>
      <c r="BE95" s="71" t="s">
        <v>151</v>
      </c>
      <c r="BF95" s="71" t="s">
        <v>151</v>
      </c>
      <c r="BG95" s="71">
        <v>0</v>
      </c>
      <c r="BH95" s="71">
        <v>0</v>
      </c>
      <c r="BI95" s="71">
        <v>0</v>
      </c>
      <c r="BJ95" s="71">
        <v>0</v>
      </c>
      <c r="BK95" s="71">
        <v>0</v>
      </c>
      <c r="BL95" s="71">
        <v>0</v>
      </c>
      <c r="BM95" s="71">
        <v>0</v>
      </c>
      <c r="BN95" s="71">
        <v>0</v>
      </c>
      <c r="BO95" s="71">
        <v>0</v>
      </c>
      <c r="BP95" s="71">
        <v>0</v>
      </c>
      <c r="BQ95" s="71">
        <v>0</v>
      </c>
      <c r="BR95" s="71">
        <v>0</v>
      </c>
      <c r="BS95" s="71">
        <v>0</v>
      </c>
      <c r="BT95" s="87" t="s">
        <v>151</v>
      </c>
      <c r="BU95" s="70">
        <v>0</v>
      </c>
      <c r="BV95" s="71">
        <v>0</v>
      </c>
      <c r="BW95" s="71">
        <v>0</v>
      </c>
      <c r="BX95" s="72" t="s">
        <v>151</v>
      </c>
      <c r="BY95" s="197">
        <v>367.42500000000001</v>
      </c>
      <c r="BZ95" s="72">
        <v>284.82799999999997</v>
      </c>
      <c r="CA95" s="73">
        <v>599.06799999999998</v>
      </c>
      <c r="CB95" s="72">
        <v>42.368000000000002</v>
      </c>
    </row>
    <row r="96" spans="1:80" ht="11.25" customHeight="1">
      <c r="A96" s="99" t="s">
        <v>303</v>
      </c>
      <c r="B96" s="99"/>
      <c r="C96" s="99"/>
      <c r="D96" s="99"/>
      <c r="E96" s="99"/>
      <c r="F96" s="99"/>
      <c r="G96" s="100"/>
      <c r="H96" s="101" t="s">
        <v>304</v>
      </c>
      <c r="I96" s="102">
        <v>1475.3879999999999</v>
      </c>
      <c r="J96" s="102">
        <v>0</v>
      </c>
      <c r="K96" s="103">
        <v>0</v>
      </c>
      <c r="L96" s="103">
        <v>0</v>
      </c>
      <c r="M96" s="103">
        <v>0</v>
      </c>
      <c r="N96" s="103">
        <v>0</v>
      </c>
      <c r="O96" s="103">
        <v>0</v>
      </c>
      <c r="P96" s="103">
        <v>0</v>
      </c>
      <c r="Q96" s="103">
        <v>0</v>
      </c>
      <c r="R96" s="103">
        <v>0</v>
      </c>
      <c r="S96" s="103">
        <v>0</v>
      </c>
      <c r="T96" s="103">
        <v>0</v>
      </c>
      <c r="U96" s="104">
        <v>0</v>
      </c>
      <c r="V96" s="103">
        <v>0</v>
      </c>
      <c r="W96" s="103">
        <v>0</v>
      </c>
      <c r="X96" s="103">
        <v>0</v>
      </c>
      <c r="Y96" s="103">
        <v>0</v>
      </c>
      <c r="Z96" s="104">
        <v>0</v>
      </c>
      <c r="AA96" s="103">
        <v>0</v>
      </c>
      <c r="AB96" s="103">
        <v>0</v>
      </c>
      <c r="AC96" s="104">
        <v>0</v>
      </c>
      <c r="AD96" s="104">
        <v>0</v>
      </c>
      <c r="AE96" s="103">
        <v>0</v>
      </c>
      <c r="AF96" s="103">
        <v>0</v>
      </c>
      <c r="AG96" s="103" t="s">
        <v>151</v>
      </c>
      <c r="AH96" s="103" t="s">
        <v>151</v>
      </c>
      <c r="AI96" s="103" t="s">
        <v>151</v>
      </c>
      <c r="AJ96" s="103">
        <v>0</v>
      </c>
      <c r="AK96" s="103">
        <v>0</v>
      </c>
      <c r="AL96" s="103">
        <v>0</v>
      </c>
      <c r="AM96" s="103">
        <v>0</v>
      </c>
      <c r="AN96" s="103">
        <v>0</v>
      </c>
      <c r="AO96" s="103">
        <v>0</v>
      </c>
      <c r="AP96" s="103">
        <v>0</v>
      </c>
      <c r="AQ96" s="103">
        <v>0</v>
      </c>
      <c r="AR96" s="103">
        <v>0</v>
      </c>
      <c r="AS96" s="103">
        <v>0</v>
      </c>
      <c r="AT96" s="103">
        <v>0</v>
      </c>
      <c r="AU96" s="103">
        <v>0</v>
      </c>
      <c r="AV96" s="103">
        <v>0</v>
      </c>
      <c r="AW96" s="103">
        <v>0</v>
      </c>
      <c r="AX96" s="103">
        <v>0</v>
      </c>
      <c r="AY96" s="103">
        <v>0</v>
      </c>
      <c r="AZ96" s="103">
        <v>0</v>
      </c>
      <c r="BA96" s="104">
        <v>9.8719999999999999</v>
      </c>
      <c r="BB96" s="104">
        <v>0</v>
      </c>
      <c r="BC96" s="103" t="s">
        <v>151</v>
      </c>
      <c r="BD96" s="103" t="s">
        <v>151</v>
      </c>
      <c r="BE96" s="103" t="s">
        <v>151</v>
      </c>
      <c r="BF96" s="103" t="s">
        <v>151</v>
      </c>
      <c r="BG96" s="103">
        <v>0</v>
      </c>
      <c r="BH96" s="103">
        <v>0</v>
      </c>
      <c r="BI96" s="103">
        <v>0</v>
      </c>
      <c r="BJ96" s="103">
        <v>0</v>
      </c>
      <c r="BK96" s="103">
        <v>0</v>
      </c>
      <c r="BL96" s="103">
        <v>0</v>
      </c>
      <c r="BM96" s="103">
        <v>0</v>
      </c>
      <c r="BN96" s="103">
        <v>0</v>
      </c>
      <c r="BO96" s="103">
        <v>0</v>
      </c>
      <c r="BP96" s="103">
        <v>0</v>
      </c>
      <c r="BQ96" s="103">
        <v>0</v>
      </c>
      <c r="BR96" s="103">
        <v>0</v>
      </c>
      <c r="BS96" s="103">
        <v>0</v>
      </c>
      <c r="BT96" s="103" t="s">
        <v>151</v>
      </c>
      <c r="BU96" s="104">
        <v>0</v>
      </c>
      <c r="BV96" s="103">
        <v>0</v>
      </c>
      <c r="BW96" s="103">
        <v>0</v>
      </c>
      <c r="BX96" s="104" t="s">
        <v>151</v>
      </c>
      <c r="BY96" s="200">
        <v>606.101</v>
      </c>
      <c r="BZ96" s="104">
        <v>859.41499999999996</v>
      </c>
      <c r="CA96" s="105">
        <v>1272.2909999999999</v>
      </c>
      <c r="CB96" s="104">
        <v>90.483999999999995</v>
      </c>
    </row>
    <row r="97" spans="1:80" ht="11.25" customHeight="1">
      <c r="A97" s="75" t="s">
        <v>305</v>
      </c>
      <c r="B97" s="75"/>
      <c r="C97" s="75"/>
      <c r="D97" s="75"/>
      <c r="E97" s="75"/>
      <c r="F97" s="75"/>
      <c r="G97" s="89"/>
      <c r="H97" s="78" t="s">
        <v>306</v>
      </c>
      <c r="I97" s="79">
        <v>77134.148000000001</v>
      </c>
      <c r="J97" s="79">
        <v>9415.0470000000005</v>
      </c>
      <c r="K97" s="80">
        <v>179.05699999999999</v>
      </c>
      <c r="L97" s="80">
        <v>360.05500000000001</v>
      </c>
      <c r="M97" s="80">
        <v>8656.0910000000003</v>
      </c>
      <c r="N97" s="80">
        <v>0</v>
      </c>
      <c r="O97" s="80">
        <v>141.65299999999999</v>
      </c>
      <c r="P97" s="80">
        <v>1.087</v>
      </c>
      <c r="Q97" s="80">
        <v>60.308999999999997</v>
      </c>
      <c r="R97" s="80">
        <v>0</v>
      </c>
      <c r="S97" s="80">
        <v>14.337999999999999</v>
      </c>
      <c r="T97" s="80">
        <v>2.456</v>
      </c>
      <c r="U97" s="79">
        <v>392.97</v>
      </c>
      <c r="V97" s="80">
        <v>0</v>
      </c>
      <c r="W97" s="80">
        <v>158.06399999999999</v>
      </c>
      <c r="X97" s="80">
        <v>191.43700000000001</v>
      </c>
      <c r="Y97" s="80">
        <v>43.468000000000004</v>
      </c>
      <c r="Z97" s="79">
        <v>0</v>
      </c>
      <c r="AA97" s="80">
        <v>0</v>
      </c>
      <c r="AB97" s="80">
        <v>0</v>
      </c>
      <c r="AC97" s="79">
        <v>0</v>
      </c>
      <c r="AD97" s="79">
        <v>27824.584999999999</v>
      </c>
      <c r="AE97" s="80">
        <v>-176.25</v>
      </c>
      <c r="AF97" s="80">
        <v>0</v>
      </c>
      <c r="AG97" s="80">
        <v>-3.4350000000000001</v>
      </c>
      <c r="AH97" s="80">
        <v>10.013999999999999</v>
      </c>
      <c r="AI97" s="80">
        <v>0</v>
      </c>
      <c r="AJ97" s="80">
        <v>413.15</v>
      </c>
      <c r="AK97" s="80">
        <v>0</v>
      </c>
      <c r="AL97" s="80">
        <v>2622.096</v>
      </c>
      <c r="AM97" s="80">
        <v>4229.3999999999996</v>
      </c>
      <c r="AN97" s="80">
        <v>3.7829999999999999</v>
      </c>
      <c r="AO97" s="80">
        <v>0</v>
      </c>
      <c r="AP97" s="80">
        <v>14.843999999999999</v>
      </c>
      <c r="AQ97" s="80">
        <v>0.35799999999999998</v>
      </c>
      <c r="AR97" s="80">
        <v>1214.336</v>
      </c>
      <c r="AS97" s="80">
        <v>16990.580999999998</v>
      </c>
      <c r="AT97" s="80">
        <v>81.018000000000001</v>
      </c>
      <c r="AU97" s="80">
        <v>102.447</v>
      </c>
      <c r="AV97" s="80">
        <v>264.02100000000002</v>
      </c>
      <c r="AW97" s="80">
        <v>1096.481</v>
      </c>
      <c r="AX97" s="80">
        <v>36.101999999999997</v>
      </c>
      <c r="AY97" s="80">
        <v>159.33699999999999</v>
      </c>
      <c r="AZ97" s="80">
        <v>766.303</v>
      </c>
      <c r="BA97" s="79">
        <v>12219.35</v>
      </c>
      <c r="BB97" s="79">
        <v>9040.9339999999993</v>
      </c>
      <c r="BC97" s="80">
        <v>0</v>
      </c>
      <c r="BD97" s="80">
        <v>0</v>
      </c>
      <c r="BE97" s="80">
        <v>0</v>
      </c>
      <c r="BF97" s="80">
        <v>0</v>
      </c>
      <c r="BG97" s="80">
        <v>80.144000000000005</v>
      </c>
      <c r="BH97" s="80">
        <v>25.64</v>
      </c>
      <c r="BI97" s="80">
        <v>7446.576</v>
      </c>
      <c r="BJ97" s="80">
        <v>0</v>
      </c>
      <c r="BK97" s="80">
        <v>91.941999999999993</v>
      </c>
      <c r="BL97" s="80">
        <v>58.097000000000001</v>
      </c>
      <c r="BM97" s="80">
        <v>0</v>
      </c>
      <c r="BN97" s="80">
        <v>183.01599999999999</v>
      </c>
      <c r="BO97" s="80">
        <v>19.385000000000002</v>
      </c>
      <c r="BP97" s="80">
        <v>837.13099999999997</v>
      </c>
      <c r="BQ97" s="80">
        <v>0</v>
      </c>
      <c r="BR97" s="80">
        <v>0</v>
      </c>
      <c r="BS97" s="80">
        <v>1.002</v>
      </c>
      <c r="BT97" s="80">
        <v>298.00299999999999</v>
      </c>
      <c r="BU97" s="79">
        <v>831.29100000000005</v>
      </c>
      <c r="BV97" s="80">
        <v>630.34500000000003</v>
      </c>
      <c r="BW97" s="80">
        <v>200.946</v>
      </c>
      <c r="BX97" s="79">
        <v>0</v>
      </c>
      <c r="BY97" s="198">
        <v>5602.4440000000004</v>
      </c>
      <c r="BZ97" s="79">
        <v>11807.526</v>
      </c>
      <c r="CA97" s="81">
        <v>65480.807000000001</v>
      </c>
      <c r="CB97" s="79">
        <v>9675.8109999999997</v>
      </c>
    </row>
    <row r="98" spans="1:80" ht="11.25" customHeight="1">
      <c r="A98" s="106" t="s">
        <v>307</v>
      </c>
      <c r="B98" s="106"/>
      <c r="C98" s="106"/>
      <c r="D98" s="106"/>
      <c r="E98" s="106"/>
      <c r="F98" s="106"/>
      <c r="G98" s="107"/>
      <c r="H98" s="108" t="s">
        <v>308</v>
      </c>
      <c r="I98" s="102">
        <v>5794.8329999999996</v>
      </c>
      <c r="J98" s="102">
        <v>107.721</v>
      </c>
      <c r="K98" s="109">
        <v>6.29</v>
      </c>
      <c r="L98" s="109">
        <v>0</v>
      </c>
      <c r="M98" s="109">
        <v>54.213000000000001</v>
      </c>
      <c r="N98" s="109">
        <v>0</v>
      </c>
      <c r="O98" s="109">
        <v>0</v>
      </c>
      <c r="P98" s="109">
        <v>0</v>
      </c>
      <c r="Q98" s="109">
        <v>32.881</v>
      </c>
      <c r="R98" s="109">
        <v>0</v>
      </c>
      <c r="S98" s="109">
        <v>14.337</v>
      </c>
      <c r="T98" s="109">
        <v>0</v>
      </c>
      <c r="U98" s="102">
        <v>0</v>
      </c>
      <c r="V98" s="109">
        <v>0</v>
      </c>
      <c r="W98" s="109">
        <v>0</v>
      </c>
      <c r="X98" s="109">
        <v>0</v>
      </c>
      <c r="Y98" s="109">
        <v>0</v>
      </c>
      <c r="Z98" s="102">
        <v>0</v>
      </c>
      <c r="AA98" s="109">
        <v>0</v>
      </c>
      <c r="AB98" s="109">
        <v>0</v>
      </c>
      <c r="AC98" s="102">
        <v>0</v>
      </c>
      <c r="AD98" s="102">
        <v>3635.3980000000001</v>
      </c>
      <c r="AE98" s="109">
        <v>0</v>
      </c>
      <c r="AF98" s="109">
        <v>0</v>
      </c>
      <c r="AG98" s="109" t="s">
        <v>151</v>
      </c>
      <c r="AH98" s="109" t="s">
        <v>151</v>
      </c>
      <c r="AI98" s="109" t="s">
        <v>151</v>
      </c>
      <c r="AJ98" s="109">
        <v>0</v>
      </c>
      <c r="AK98" s="109">
        <v>0</v>
      </c>
      <c r="AL98" s="109">
        <v>88.644999999999996</v>
      </c>
      <c r="AM98" s="109">
        <v>0</v>
      </c>
      <c r="AN98" s="109">
        <v>0</v>
      </c>
      <c r="AO98" s="109">
        <v>0</v>
      </c>
      <c r="AP98" s="109">
        <v>0</v>
      </c>
      <c r="AQ98" s="109">
        <v>1.0999999999999999E-2</v>
      </c>
      <c r="AR98" s="109">
        <v>1196.9659999999999</v>
      </c>
      <c r="AS98" s="109">
        <v>0</v>
      </c>
      <c r="AT98" s="109">
        <v>0</v>
      </c>
      <c r="AU98" s="109">
        <v>102.447</v>
      </c>
      <c r="AV98" s="109">
        <v>239.58199999999999</v>
      </c>
      <c r="AW98" s="109">
        <v>1096.481</v>
      </c>
      <c r="AX98" s="109">
        <v>0</v>
      </c>
      <c r="AY98" s="109">
        <v>159.33699999999999</v>
      </c>
      <c r="AZ98" s="109">
        <v>751.93</v>
      </c>
      <c r="BA98" s="102">
        <v>2051.7139999999999</v>
      </c>
      <c r="BB98" s="102">
        <v>0</v>
      </c>
      <c r="BC98" s="109" t="s">
        <v>151</v>
      </c>
      <c r="BD98" s="109" t="s">
        <v>151</v>
      </c>
      <c r="BE98" s="109" t="s">
        <v>151</v>
      </c>
      <c r="BF98" s="109" t="s">
        <v>151</v>
      </c>
      <c r="BG98" s="109" t="s">
        <v>151</v>
      </c>
      <c r="BH98" s="109" t="s">
        <v>151</v>
      </c>
      <c r="BI98" s="109" t="s">
        <v>151</v>
      </c>
      <c r="BJ98" s="109" t="s">
        <v>151</v>
      </c>
      <c r="BK98" s="109" t="s">
        <v>151</v>
      </c>
      <c r="BL98" s="109" t="s">
        <v>151</v>
      </c>
      <c r="BM98" s="109" t="s">
        <v>151</v>
      </c>
      <c r="BN98" s="109">
        <v>0</v>
      </c>
      <c r="BO98" s="109" t="s">
        <v>151</v>
      </c>
      <c r="BP98" s="109">
        <v>0</v>
      </c>
      <c r="BQ98" s="109" t="s">
        <v>151</v>
      </c>
      <c r="BR98" s="109">
        <v>0</v>
      </c>
      <c r="BS98" s="109" t="s">
        <v>151</v>
      </c>
      <c r="BT98" s="109" t="s">
        <v>151</v>
      </c>
      <c r="BU98" s="102" t="s">
        <v>151</v>
      </c>
      <c r="BV98" s="109" t="s">
        <v>151</v>
      </c>
      <c r="BW98" s="109" t="s">
        <v>151</v>
      </c>
      <c r="BX98" s="102" t="s">
        <v>151</v>
      </c>
      <c r="BY98" s="201" t="s">
        <v>151</v>
      </c>
      <c r="BZ98" s="102" t="s">
        <v>151</v>
      </c>
      <c r="CA98" s="110">
        <v>5794.8329999999996</v>
      </c>
      <c r="CB98" s="102">
        <v>0</v>
      </c>
    </row>
    <row r="99" spans="1:80" s="111" customFormat="1" ht="11.25" customHeight="1">
      <c r="A99" s="82" t="s">
        <v>148</v>
      </c>
      <c r="B99" s="83" t="s">
        <v>309</v>
      </c>
      <c r="C99" s="83"/>
      <c r="D99" s="83"/>
      <c r="E99" s="83"/>
      <c r="F99" s="83"/>
      <c r="G99" s="84"/>
      <c r="H99" s="85" t="s">
        <v>310</v>
      </c>
      <c r="I99" s="47">
        <v>5362.2370000000001</v>
      </c>
      <c r="J99" s="47">
        <v>104.818</v>
      </c>
      <c r="K99" s="48">
        <v>6.29</v>
      </c>
      <c r="L99" s="48">
        <v>0</v>
      </c>
      <c r="M99" s="48">
        <v>54.213000000000001</v>
      </c>
      <c r="N99" s="48">
        <v>0</v>
      </c>
      <c r="O99" s="48">
        <v>0</v>
      </c>
      <c r="P99" s="48">
        <v>0</v>
      </c>
      <c r="Q99" s="48">
        <v>32.881</v>
      </c>
      <c r="R99" s="48">
        <v>0</v>
      </c>
      <c r="S99" s="48">
        <v>11.435</v>
      </c>
      <c r="T99" s="48">
        <v>0</v>
      </c>
      <c r="U99" s="47">
        <v>0</v>
      </c>
      <c r="V99" s="48">
        <v>0</v>
      </c>
      <c r="W99" s="48">
        <v>0</v>
      </c>
      <c r="X99" s="48">
        <v>0</v>
      </c>
      <c r="Y99" s="48">
        <v>0</v>
      </c>
      <c r="Z99" s="47">
        <v>0</v>
      </c>
      <c r="AA99" s="48">
        <v>0</v>
      </c>
      <c r="AB99" s="48">
        <v>0</v>
      </c>
      <c r="AC99" s="47">
        <v>0</v>
      </c>
      <c r="AD99" s="47">
        <v>3205.7049999999999</v>
      </c>
      <c r="AE99" s="48">
        <v>0</v>
      </c>
      <c r="AF99" s="48">
        <v>0</v>
      </c>
      <c r="AG99" s="48" t="s">
        <v>151</v>
      </c>
      <c r="AH99" s="48" t="s">
        <v>151</v>
      </c>
      <c r="AI99" s="48" t="s">
        <v>151</v>
      </c>
      <c r="AJ99" s="48">
        <v>0</v>
      </c>
      <c r="AK99" s="48">
        <v>0</v>
      </c>
      <c r="AL99" s="48">
        <v>88.644999999999996</v>
      </c>
      <c r="AM99" s="48">
        <v>0</v>
      </c>
      <c r="AN99" s="48">
        <v>0</v>
      </c>
      <c r="AO99" s="48">
        <v>0</v>
      </c>
      <c r="AP99" s="48">
        <v>0</v>
      </c>
      <c r="AQ99" s="48">
        <v>0.01</v>
      </c>
      <c r="AR99" s="48">
        <v>1196.9659999999999</v>
      </c>
      <c r="AS99" s="48">
        <v>0</v>
      </c>
      <c r="AT99" s="48">
        <v>0</v>
      </c>
      <c r="AU99" s="48">
        <v>9.2460000000000004</v>
      </c>
      <c r="AV99" s="48">
        <v>21.53</v>
      </c>
      <c r="AW99" s="48">
        <v>1096.393</v>
      </c>
      <c r="AX99" s="48">
        <v>0</v>
      </c>
      <c r="AY99" s="48">
        <v>40.984999999999999</v>
      </c>
      <c r="AZ99" s="48">
        <v>751.93</v>
      </c>
      <c r="BA99" s="47">
        <v>2051.7139999999999</v>
      </c>
      <c r="BB99" s="47">
        <v>0</v>
      </c>
      <c r="BC99" s="48" t="s">
        <v>151</v>
      </c>
      <c r="BD99" s="48" t="s">
        <v>151</v>
      </c>
      <c r="BE99" s="48" t="s">
        <v>151</v>
      </c>
      <c r="BF99" s="48" t="s">
        <v>151</v>
      </c>
      <c r="BG99" s="48" t="s">
        <v>151</v>
      </c>
      <c r="BH99" s="48" t="s">
        <v>151</v>
      </c>
      <c r="BI99" s="48" t="s">
        <v>151</v>
      </c>
      <c r="BJ99" s="48" t="s">
        <v>151</v>
      </c>
      <c r="BK99" s="48" t="s">
        <v>151</v>
      </c>
      <c r="BL99" s="48" t="s">
        <v>151</v>
      </c>
      <c r="BM99" s="48" t="s">
        <v>151</v>
      </c>
      <c r="BN99" s="48">
        <v>0</v>
      </c>
      <c r="BO99" s="48" t="s">
        <v>151</v>
      </c>
      <c r="BP99" s="48">
        <v>0</v>
      </c>
      <c r="BQ99" s="48" t="s">
        <v>151</v>
      </c>
      <c r="BR99" s="48">
        <v>0</v>
      </c>
      <c r="BS99" s="48" t="s">
        <v>151</v>
      </c>
      <c r="BT99" s="48" t="s">
        <v>151</v>
      </c>
      <c r="BU99" s="47" t="s">
        <v>151</v>
      </c>
      <c r="BV99" s="48" t="s">
        <v>151</v>
      </c>
      <c r="BW99" s="48" t="s">
        <v>151</v>
      </c>
      <c r="BX99" s="47" t="s">
        <v>151</v>
      </c>
      <c r="BY99" s="195" t="s">
        <v>151</v>
      </c>
      <c r="BZ99" s="47" t="s">
        <v>151</v>
      </c>
      <c r="CA99" s="49">
        <v>5362.2370000000001</v>
      </c>
      <c r="CB99" s="47">
        <v>0</v>
      </c>
    </row>
    <row r="100" spans="1:80" ht="11.25" customHeight="1">
      <c r="A100" s="59"/>
      <c r="B100" s="59" t="s">
        <v>148</v>
      </c>
      <c r="C100" s="60" t="s">
        <v>311</v>
      </c>
      <c r="D100" s="60"/>
      <c r="E100" s="60"/>
      <c r="F100" s="60"/>
      <c r="G100" s="61"/>
      <c r="H100" s="62" t="s">
        <v>312</v>
      </c>
      <c r="I100" s="47">
        <v>0</v>
      </c>
      <c r="J100" s="47" t="s">
        <v>151</v>
      </c>
      <c r="K100" s="63" t="s">
        <v>151</v>
      </c>
      <c r="L100" s="63" t="s">
        <v>151</v>
      </c>
      <c r="M100" s="63" t="s">
        <v>151</v>
      </c>
      <c r="N100" s="63" t="s">
        <v>151</v>
      </c>
      <c r="O100" s="63" t="s">
        <v>151</v>
      </c>
      <c r="P100" s="63" t="s">
        <v>151</v>
      </c>
      <c r="Q100" s="63" t="s">
        <v>151</v>
      </c>
      <c r="R100" s="63" t="s">
        <v>151</v>
      </c>
      <c r="S100" s="63" t="s">
        <v>151</v>
      </c>
      <c r="T100" s="63" t="s">
        <v>151</v>
      </c>
      <c r="U100" s="47" t="s">
        <v>151</v>
      </c>
      <c r="V100" s="63" t="s">
        <v>151</v>
      </c>
      <c r="W100" s="63" t="s">
        <v>151</v>
      </c>
      <c r="X100" s="63" t="s">
        <v>151</v>
      </c>
      <c r="Y100" s="63" t="s">
        <v>151</v>
      </c>
      <c r="Z100" s="47" t="s">
        <v>151</v>
      </c>
      <c r="AA100" s="63" t="s">
        <v>151</v>
      </c>
      <c r="AB100" s="63" t="s">
        <v>151</v>
      </c>
      <c r="AC100" s="64" t="s">
        <v>151</v>
      </c>
      <c r="AD100" s="47">
        <v>0</v>
      </c>
      <c r="AE100" s="63">
        <v>0</v>
      </c>
      <c r="AF100" s="63">
        <v>0</v>
      </c>
      <c r="AG100" s="63" t="s">
        <v>151</v>
      </c>
      <c r="AH100" s="63" t="s">
        <v>151</v>
      </c>
      <c r="AI100" s="63" t="s">
        <v>151</v>
      </c>
      <c r="AJ100" s="63">
        <v>0</v>
      </c>
      <c r="AK100" s="63">
        <v>0</v>
      </c>
      <c r="AL100" s="63">
        <v>0</v>
      </c>
      <c r="AM100" s="63">
        <v>0</v>
      </c>
      <c r="AN100" s="63">
        <v>0</v>
      </c>
      <c r="AO100" s="63">
        <v>0</v>
      </c>
      <c r="AP100" s="63">
        <v>0</v>
      </c>
      <c r="AQ100" s="63">
        <v>0</v>
      </c>
      <c r="AR100" s="63">
        <v>0</v>
      </c>
      <c r="AS100" s="63">
        <v>0</v>
      </c>
      <c r="AT100" s="63">
        <v>0</v>
      </c>
      <c r="AU100" s="63">
        <v>0</v>
      </c>
      <c r="AV100" s="63">
        <v>0</v>
      </c>
      <c r="AW100" s="63">
        <v>0</v>
      </c>
      <c r="AX100" s="63">
        <v>0</v>
      </c>
      <c r="AY100" s="63">
        <v>0</v>
      </c>
      <c r="AZ100" s="63">
        <v>0</v>
      </c>
      <c r="BA100" s="64" t="s">
        <v>151</v>
      </c>
      <c r="BB100" s="47">
        <v>0</v>
      </c>
      <c r="BC100" s="63" t="s">
        <v>151</v>
      </c>
      <c r="BD100" s="63" t="s">
        <v>151</v>
      </c>
      <c r="BE100" s="63" t="s">
        <v>151</v>
      </c>
      <c r="BF100" s="63" t="s">
        <v>151</v>
      </c>
      <c r="BG100" s="63" t="s">
        <v>151</v>
      </c>
      <c r="BH100" s="63" t="s">
        <v>151</v>
      </c>
      <c r="BI100" s="63" t="s">
        <v>151</v>
      </c>
      <c r="BJ100" s="63" t="s">
        <v>151</v>
      </c>
      <c r="BK100" s="63" t="s">
        <v>151</v>
      </c>
      <c r="BL100" s="63" t="s">
        <v>151</v>
      </c>
      <c r="BM100" s="63" t="s">
        <v>151</v>
      </c>
      <c r="BN100" s="63">
        <v>0</v>
      </c>
      <c r="BO100" s="63" t="s">
        <v>151</v>
      </c>
      <c r="BP100" s="63">
        <v>0</v>
      </c>
      <c r="BQ100" s="63" t="s">
        <v>151</v>
      </c>
      <c r="BR100" s="63">
        <v>0</v>
      </c>
      <c r="BS100" s="63" t="s">
        <v>151</v>
      </c>
      <c r="BT100" s="48" t="s">
        <v>151</v>
      </c>
      <c r="BU100" s="47" t="s">
        <v>151</v>
      </c>
      <c r="BV100" s="63" t="s">
        <v>151</v>
      </c>
      <c r="BW100" s="63" t="s">
        <v>151</v>
      </c>
      <c r="BX100" s="64" t="s">
        <v>151</v>
      </c>
      <c r="BY100" s="196" t="s">
        <v>151</v>
      </c>
      <c r="BZ100" s="64" t="s">
        <v>151</v>
      </c>
      <c r="CA100" s="65">
        <v>0</v>
      </c>
      <c r="CB100" s="64">
        <v>0</v>
      </c>
    </row>
    <row r="101" spans="1:80" ht="11.25" customHeight="1">
      <c r="A101" s="59"/>
      <c r="B101" s="59" t="s">
        <v>148</v>
      </c>
      <c r="C101" s="60" t="s">
        <v>313</v>
      </c>
      <c r="D101" s="60"/>
      <c r="E101" s="60"/>
      <c r="F101" s="60"/>
      <c r="G101" s="61"/>
      <c r="H101" s="62" t="s">
        <v>314</v>
      </c>
      <c r="I101" s="47">
        <v>4.6900000000000004</v>
      </c>
      <c r="J101" s="47" t="s">
        <v>151</v>
      </c>
      <c r="K101" s="63" t="s">
        <v>151</v>
      </c>
      <c r="L101" s="63" t="s">
        <v>151</v>
      </c>
      <c r="M101" s="63" t="s">
        <v>151</v>
      </c>
      <c r="N101" s="63" t="s">
        <v>151</v>
      </c>
      <c r="O101" s="63" t="s">
        <v>151</v>
      </c>
      <c r="P101" s="63" t="s">
        <v>151</v>
      </c>
      <c r="Q101" s="63" t="s">
        <v>151</v>
      </c>
      <c r="R101" s="63" t="s">
        <v>151</v>
      </c>
      <c r="S101" s="63" t="s">
        <v>151</v>
      </c>
      <c r="T101" s="63" t="s">
        <v>151</v>
      </c>
      <c r="U101" s="47" t="s">
        <v>151</v>
      </c>
      <c r="V101" s="63" t="s">
        <v>151</v>
      </c>
      <c r="W101" s="63" t="s">
        <v>151</v>
      </c>
      <c r="X101" s="63" t="s">
        <v>151</v>
      </c>
      <c r="Y101" s="63" t="s">
        <v>151</v>
      </c>
      <c r="Z101" s="47" t="s">
        <v>151</v>
      </c>
      <c r="AA101" s="63" t="s">
        <v>151</v>
      </c>
      <c r="AB101" s="63" t="s">
        <v>151</v>
      </c>
      <c r="AC101" s="64" t="s">
        <v>151</v>
      </c>
      <c r="AD101" s="47">
        <v>4.6900000000000004</v>
      </c>
      <c r="AE101" s="63">
        <v>0</v>
      </c>
      <c r="AF101" s="63">
        <v>0</v>
      </c>
      <c r="AG101" s="63" t="s">
        <v>151</v>
      </c>
      <c r="AH101" s="63" t="s">
        <v>151</v>
      </c>
      <c r="AI101" s="63" t="s">
        <v>151</v>
      </c>
      <c r="AJ101" s="63">
        <v>0</v>
      </c>
      <c r="AK101" s="63">
        <v>0</v>
      </c>
      <c r="AL101" s="63">
        <v>0</v>
      </c>
      <c r="AM101" s="63">
        <v>0</v>
      </c>
      <c r="AN101" s="63">
        <v>0</v>
      </c>
      <c r="AO101" s="63">
        <v>0</v>
      </c>
      <c r="AP101" s="63">
        <v>0</v>
      </c>
      <c r="AQ101" s="63">
        <v>0</v>
      </c>
      <c r="AR101" s="63">
        <v>0</v>
      </c>
      <c r="AS101" s="63">
        <v>0</v>
      </c>
      <c r="AT101" s="63">
        <v>0</v>
      </c>
      <c r="AU101" s="63">
        <v>2.4E-2</v>
      </c>
      <c r="AV101" s="63">
        <v>4.6500000000000004</v>
      </c>
      <c r="AW101" s="63">
        <v>0</v>
      </c>
      <c r="AX101" s="63">
        <v>0</v>
      </c>
      <c r="AY101" s="63">
        <v>1.6E-2</v>
      </c>
      <c r="AZ101" s="63">
        <v>0</v>
      </c>
      <c r="BA101" s="64" t="s">
        <v>151</v>
      </c>
      <c r="BB101" s="47">
        <v>0</v>
      </c>
      <c r="BC101" s="63" t="s">
        <v>151</v>
      </c>
      <c r="BD101" s="63" t="s">
        <v>151</v>
      </c>
      <c r="BE101" s="63" t="s">
        <v>151</v>
      </c>
      <c r="BF101" s="63" t="s">
        <v>151</v>
      </c>
      <c r="BG101" s="63" t="s">
        <v>151</v>
      </c>
      <c r="BH101" s="63" t="s">
        <v>151</v>
      </c>
      <c r="BI101" s="63" t="s">
        <v>151</v>
      </c>
      <c r="BJ101" s="63" t="s">
        <v>151</v>
      </c>
      <c r="BK101" s="63" t="s">
        <v>151</v>
      </c>
      <c r="BL101" s="63" t="s">
        <v>151</v>
      </c>
      <c r="BM101" s="63" t="s">
        <v>151</v>
      </c>
      <c r="BN101" s="63">
        <v>0</v>
      </c>
      <c r="BO101" s="63" t="s">
        <v>151</v>
      </c>
      <c r="BP101" s="63">
        <v>0</v>
      </c>
      <c r="BQ101" s="63" t="s">
        <v>151</v>
      </c>
      <c r="BR101" s="63">
        <v>0</v>
      </c>
      <c r="BS101" s="63" t="s">
        <v>151</v>
      </c>
      <c r="BT101" s="48" t="s">
        <v>151</v>
      </c>
      <c r="BU101" s="47" t="s">
        <v>151</v>
      </c>
      <c r="BV101" s="63" t="s">
        <v>151</v>
      </c>
      <c r="BW101" s="63" t="s">
        <v>151</v>
      </c>
      <c r="BX101" s="64" t="s">
        <v>151</v>
      </c>
      <c r="BY101" s="196" t="s">
        <v>151</v>
      </c>
      <c r="BZ101" s="64" t="s">
        <v>151</v>
      </c>
      <c r="CA101" s="65">
        <v>4.6900000000000004</v>
      </c>
      <c r="CB101" s="64">
        <v>0</v>
      </c>
    </row>
    <row r="102" spans="1:80" s="112" customFormat="1" ht="11.25" customHeight="1">
      <c r="A102" s="59"/>
      <c r="B102" s="59" t="s">
        <v>148</v>
      </c>
      <c r="C102" s="60" t="s">
        <v>315</v>
      </c>
      <c r="D102" s="60"/>
      <c r="E102" s="60"/>
      <c r="F102" s="60"/>
      <c r="G102" s="61"/>
      <c r="H102" s="62" t="s">
        <v>316</v>
      </c>
      <c r="I102" s="47">
        <v>5252.7290000000003</v>
      </c>
      <c r="J102" s="47" t="s">
        <v>151</v>
      </c>
      <c r="K102" s="63" t="s">
        <v>151</v>
      </c>
      <c r="L102" s="63" t="s">
        <v>151</v>
      </c>
      <c r="M102" s="63" t="s">
        <v>151</v>
      </c>
      <c r="N102" s="63" t="s">
        <v>151</v>
      </c>
      <c r="O102" s="63" t="s">
        <v>151</v>
      </c>
      <c r="P102" s="63" t="s">
        <v>151</v>
      </c>
      <c r="Q102" s="63" t="s">
        <v>151</v>
      </c>
      <c r="R102" s="63" t="s">
        <v>151</v>
      </c>
      <c r="S102" s="63" t="s">
        <v>151</v>
      </c>
      <c r="T102" s="63" t="s">
        <v>151</v>
      </c>
      <c r="U102" s="47" t="s">
        <v>151</v>
      </c>
      <c r="V102" s="63" t="s">
        <v>151</v>
      </c>
      <c r="W102" s="63" t="s">
        <v>151</v>
      </c>
      <c r="X102" s="63" t="s">
        <v>151</v>
      </c>
      <c r="Y102" s="63" t="s">
        <v>151</v>
      </c>
      <c r="Z102" s="47" t="s">
        <v>151</v>
      </c>
      <c r="AA102" s="63" t="s">
        <v>151</v>
      </c>
      <c r="AB102" s="63" t="s">
        <v>151</v>
      </c>
      <c r="AC102" s="64" t="s">
        <v>151</v>
      </c>
      <c r="AD102" s="47">
        <v>3201.0149999999999</v>
      </c>
      <c r="AE102" s="63">
        <v>0</v>
      </c>
      <c r="AF102" s="63">
        <v>0</v>
      </c>
      <c r="AG102" s="63" t="s">
        <v>151</v>
      </c>
      <c r="AH102" s="63" t="s">
        <v>151</v>
      </c>
      <c r="AI102" s="63" t="s">
        <v>151</v>
      </c>
      <c r="AJ102" s="63">
        <v>0</v>
      </c>
      <c r="AK102" s="63">
        <v>0</v>
      </c>
      <c r="AL102" s="63">
        <v>88.644999999999996</v>
      </c>
      <c r="AM102" s="63">
        <v>0</v>
      </c>
      <c r="AN102" s="63">
        <v>0</v>
      </c>
      <c r="AO102" s="63">
        <v>0</v>
      </c>
      <c r="AP102" s="63">
        <v>0</v>
      </c>
      <c r="AQ102" s="63">
        <v>0.01</v>
      </c>
      <c r="AR102" s="63">
        <v>1196.9659999999999</v>
      </c>
      <c r="AS102" s="63">
        <v>0</v>
      </c>
      <c r="AT102" s="63">
        <v>0</v>
      </c>
      <c r="AU102" s="63">
        <v>9.2219999999999995</v>
      </c>
      <c r="AV102" s="63">
        <v>16.88</v>
      </c>
      <c r="AW102" s="63">
        <v>1096.393</v>
      </c>
      <c r="AX102" s="63">
        <v>0</v>
      </c>
      <c r="AY102" s="63">
        <v>40.969000000000001</v>
      </c>
      <c r="AZ102" s="63">
        <v>751.93</v>
      </c>
      <c r="BA102" s="64">
        <v>2051.7139999999999</v>
      </c>
      <c r="BB102" s="47">
        <v>0</v>
      </c>
      <c r="BC102" s="63" t="s">
        <v>151</v>
      </c>
      <c r="BD102" s="63" t="s">
        <v>151</v>
      </c>
      <c r="BE102" s="63" t="s">
        <v>151</v>
      </c>
      <c r="BF102" s="63" t="s">
        <v>151</v>
      </c>
      <c r="BG102" s="63" t="s">
        <v>151</v>
      </c>
      <c r="BH102" s="63" t="s">
        <v>151</v>
      </c>
      <c r="BI102" s="63" t="s">
        <v>151</v>
      </c>
      <c r="BJ102" s="63" t="s">
        <v>151</v>
      </c>
      <c r="BK102" s="63" t="s">
        <v>151</v>
      </c>
      <c r="BL102" s="63" t="s">
        <v>151</v>
      </c>
      <c r="BM102" s="63" t="s">
        <v>151</v>
      </c>
      <c r="BN102" s="63">
        <v>0</v>
      </c>
      <c r="BO102" s="63" t="s">
        <v>151</v>
      </c>
      <c r="BP102" s="63">
        <v>0</v>
      </c>
      <c r="BQ102" s="63" t="s">
        <v>151</v>
      </c>
      <c r="BR102" s="63">
        <v>0</v>
      </c>
      <c r="BS102" s="63" t="s">
        <v>151</v>
      </c>
      <c r="BT102" s="48" t="s">
        <v>151</v>
      </c>
      <c r="BU102" s="47" t="s">
        <v>151</v>
      </c>
      <c r="BV102" s="63" t="s">
        <v>151</v>
      </c>
      <c r="BW102" s="63" t="s">
        <v>151</v>
      </c>
      <c r="BX102" s="64" t="s">
        <v>151</v>
      </c>
      <c r="BY102" s="196" t="s">
        <v>151</v>
      </c>
      <c r="BZ102" s="64" t="s">
        <v>151</v>
      </c>
      <c r="CA102" s="65">
        <v>5252.7290000000003</v>
      </c>
      <c r="CB102" s="64">
        <v>0</v>
      </c>
    </row>
    <row r="103" spans="1:80" ht="11.25" customHeight="1">
      <c r="A103" s="59" t="s">
        <v>148</v>
      </c>
      <c r="B103" s="60" t="s">
        <v>317</v>
      </c>
      <c r="C103" s="60"/>
      <c r="D103" s="60"/>
      <c r="E103" s="60"/>
      <c r="F103" s="60"/>
      <c r="G103" s="61"/>
      <c r="H103" s="62" t="s">
        <v>318</v>
      </c>
      <c r="I103" s="47">
        <v>122.06399999999999</v>
      </c>
      <c r="J103" s="47">
        <v>0</v>
      </c>
      <c r="K103" s="63">
        <v>0</v>
      </c>
      <c r="L103" s="63">
        <v>0</v>
      </c>
      <c r="M103" s="63">
        <v>0</v>
      </c>
      <c r="N103" s="63">
        <v>0</v>
      </c>
      <c r="O103" s="63">
        <v>0</v>
      </c>
      <c r="P103" s="63">
        <v>0</v>
      </c>
      <c r="Q103" s="63">
        <v>0</v>
      </c>
      <c r="R103" s="63">
        <v>0</v>
      </c>
      <c r="S103" s="63">
        <v>0</v>
      </c>
      <c r="T103" s="63">
        <v>0</v>
      </c>
      <c r="U103" s="47">
        <v>0</v>
      </c>
      <c r="V103" s="63">
        <v>0</v>
      </c>
      <c r="W103" s="63">
        <v>0</v>
      </c>
      <c r="X103" s="63">
        <v>0</v>
      </c>
      <c r="Y103" s="63">
        <v>0</v>
      </c>
      <c r="Z103" s="47">
        <v>0</v>
      </c>
      <c r="AA103" s="63">
        <v>0</v>
      </c>
      <c r="AB103" s="63">
        <v>0</v>
      </c>
      <c r="AC103" s="64">
        <v>0</v>
      </c>
      <c r="AD103" s="47">
        <v>122.06399999999999</v>
      </c>
      <c r="AE103" s="63">
        <v>0</v>
      </c>
      <c r="AF103" s="63">
        <v>0</v>
      </c>
      <c r="AG103" s="63" t="s">
        <v>151</v>
      </c>
      <c r="AH103" s="63" t="s">
        <v>151</v>
      </c>
      <c r="AI103" s="63" t="s">
        <v>151</v>
      </c>
      <c r="AJ103" s="63">
        <v>0</v>
      </c>
      <c r="AK103" s="63">
        <v>0</v>
      </c>
      <c r="AL103" s="63">
        <v>0</v>
      </c>
      <c r="AM103" s="63">
        <v>0</v>
      </c>
      <c r="AN103" s="63">
        <v>0</v>
      </c>
      <c r="AO103" s="63">
        <v>0</v>
      </c>
      <c r="AP103" s="63">
        <v>0</v>
      </c>
      <c r="AQ103" s="63">
        <v>0</v>
      </c>
      <c r="AR103" s="63">
        <v>0</v>
      </c>
      <c r="AS103" s="63">
        <v>0</v>
      </c>
      <c r="AT103" s="63">
        <v>0</v>
      </c>
      <c r="AU103" s="63">
        <v>0</v>
      </c>
      <c r="AV103" s="63">
        <v>122.06399999999999</v>
      </c>
      <c r="AW103" s="63">
        <v>0</v>
      </c>
      <c r="AX103" s="63">
        <v>0</v>
      </c>
      <c r="AY103" s="63">
        <v>0</v>
      </c>
      <c r="AZ103" s="63">
        <v>0</v>
      </c>
      <c r="BA103" s="64">
        <v>0</v>
      </c>
      <c r="BB103" s="47">
        <v>0</v>
      </c>
      <c r="BC103" s="63" t="s">
        <v>151</v>
      </c>
      <c r="BD103" s="63" t="s">
        <v>151</v>
      </c>
      <c r="BE103" s="63" t="s">
        <v>151</v>
      </c>
      <c r="BF103" s="63" t="s">
        <v>151</v>
      </c>
      <c r="BG103" s="63" t="s">
        <v>151</v>
      </c>
      <c r="BH103" s="63" t="s">
        <v>151</v>
      </c>
      <c r="BI103" s="63" t="s">
        <v>151</v>
      </c>
      <c r="BJ103" s="63" t="s">
        <v>151</v>
      </c>
      <c r="BK103" s="63" t="s">
        <v>151</v>
      </c>
      <c r="BL103" s="63" t="s">
        <v>151</v>
      </c>
      <c r="BM103" s="63" t="s">
        <v>151</v>
      </c>
      <c r="BN103" s="63">
        <v>0</v>
      </c>
      <c r="BO103" s="63" t="s">
        <v>151</v>
      </c>
      <c r="BP103" s="63">
        <v>0</v>
      </c>
      <c r="BQ103" s="63" t="s">
        <v>151</v>
      </c>
      <c r="BR103" s="63">
        <v>0</v>
      </c>
      <c r="BS103" s="63" t="s">
        <v>151</v>
      </c>
      <c r="BT103" s="48" t="s">
        <v>151</v>
      </c>
      <c r="BU103" s="47" t="s">
        <v>151</v>
      </c>
      <c r="BV103" s="63" t="s">
        <v>151</v>
      </c>
      <c r="BW103" s="63" t="s">
        <v>151</v>
      </c>
      <c r="BX103" s="64" t="s">
        <v>151</v>
      </c>
      <c r="BY103" s="196" t="s">
        <v>151</v>
      </c>
      <c r="BZ103" s="64" t="s">
        <v>151</v>
      </c>
      <c r="CA103" s="65">
        <v>122.06399999999999</v>
      </c>
      <c r="CB103" s="64">
        <v>0</v>
      </c>
    </row>
    <row r="104" spans="1:80" ht="11.25" customHeight="1">
      <c r="A104" s="66" t="s">
        <v>148</v>
      </c>
      <c r="B104" s="67" t="s">
        <v>319</v>
      </c>
      <c r="C104" s="67"/>
      <c r="D104" s="67"/>
      <c r="E104" s="67"/>
      <c r="F104" s="67"/>
      <c r="G104" s="68"/>
      <c r="H104" s="69" t="s">
        <v>320</v>
      </c>
      <c r="I104" s="70">
        <v>310.53199999999998</v>
      </c>
      <c r="J104" s="70">
        <v>2.903</v>
      </c>
      <c r="K104" s="71">
        <v>0</v>
      </c>
      <c r="L104" s="71">
        <v>0</v>
      </c>
      <c r="M104" s="71">
        <v>0</v>
      </c>
      <c r="N104" s="71">
        <v>0</v>
      </c>
      <c r="O104" s="71">
        <v>0</v>
      </c>
      <c r="P104" s="71">
        <v>0</v>
      </c>
      <c r="Q104" s="71">
        <v>0</v>
      </c>
      <c r="R104" s="71">
        <v>0</v>
      </c>
      <c r="S104" s="71">
        <v>2.903</v>
      </c>
      <c r="T104" s="71">
        <v>0</v>
      </c>
      <c r="U104" s="70">
        <v>0</v>
      </c>
      <c r="V104" s="71">
        <v>0</v>
      </c>
      <c r="W104" s="71">
        <v>0</v>
      </c>
      <c r="X104" s="71">
        <v>0</v>
      </c>
      <c r="Y104" s="71">
        <v>0</v>
      </c>
      <c r="Z104" s="70">
        <v>0</v>
      </c>
      <c r="AA104" s="71">
        <v>0</v>
      </c>
      <c r="AB104" s="71">
        <v>0</v>
      </c>
      <c r="AC104" s="72">
        <v>0</v>
      </c>
      <c r="AD104" s="70">
        <v>307.63</v>
      </c>
      <c r="AE104" s="71">
        <v>0</v>
      </c>
      <c r="AF104" s="71">
        <v>0</v>
      </c>
      <c r="AG104" s="71" t="s">
        <v>151</v>
      </c>
      <c r="AH104" s="71" t="s">
        <v>151</v>
      </c>
      <c r="AI104" s="71" t="s">
        <v>151</v>
      </c>
      <c r="AJ104" s="71">
        <v>0</v>
      </c>
      <c r="AK104" s="71">
        <v>0</v>
      </c>
      <c r="AL104" s="71">
        <v>0</v>
      </c>
      <c r="AM104" s="71">
        <v>0</v>
      </c>
      <c r="AN104" s="71">
        <v>0</v>
      </c>
      <c r="AO104" s="71">
        <v>0</v>
      </c>
      <c r="AP104" s="71">
        <v>0</v>
      </c>
      <c r="AQ104" s="71">
        <v>1E-3</v>
      </c>
      <c r="AR104" s="71">
        <v>0</v>
      </c>
      <c r="AS104" s="71">
        <v>0</v>
      </c>
      <c r="AT104" s="71">
        <v>0</v>
      </c>
      <c r="AU104" s="71">
        <v>93.2</v>
      </c>
      <c r="AV104" s="71">
        <v>95.989000000000004</v>
      </c>
      <c r="AW104" s="71">
        <v>8.7999999999999995E-2</v>
      </c>
      <c r="AX104" s="71">
        <v>0</v>
      </c>
      <c r="AY104" s="71">
        <v>118.352</v>
      </c>
      <c r="AZ104" s="71">
        <v>0</v>
      </c>
      <c r="BA104" s="72">
        <v>0</v>
      </c>
      <c r="BB104" s="70">
        <v>0</v>
      </c>
      <c r="BC104" s="71" t="s">
        <v>151</v>
      </c>
      <c r="BD104" s="71" t="s">
        <v>151</v>
      </c>
      <c r="BE104" s="71" t="s">
        <v>151</v>
      </c>
      <c r="BF104" s="71" t="s">
        <v>151</v>
      </c>
      <c r="BG104" s="71" t="s">
        <v>151</v>
      </c>
      <c r="BH104" s="71" t="s">
        <v>151</v>
      </c>
      <c r="BI104" s="71" t="s">
        <v>151</v>
      </c>
      <c r="BJ104" s="71" t="s">
        <v>151</v>
      </c>
      <c r="BK104" s="71" t="s">
        <v>151</v>
      </c>
      <c r="BL104" s="71" t="s">
        <v>151</v>
      </c>
      <c r="BM104" s="71" t="s">
        <v>151</v>
      </c>
      <c r="BN104" s="71">
        <v>0</v>
      </c>
      <c r="BO104" s="71" t="s">
        <v>151</v>
      </c>
      <c r="BP104" s="71">
        <v>0</v>
      </c>
      <c r="BQ104" s="71" t="s">
        <v>151</v>
      </c>
      <c r="BR104" s="71">
        <v>0</v>
      </c>
      <c r="BS104" s="71" t="s">
        <v>151</v>
      </c>
      <c r="BT104" s="87" t="s">
        <v>151</v>
      </c>
      <c r="BU104" s="70" t="s">
        <v>151</v>
      </c>
      <c r="BV104" s="71" t="s">
        <v>151</v>
      </c>
      <c r="BW104" s="71" t="s">
        <v>151</v>
      </c>
      <c r="BX104" s="72" t="s">
        <v>151</v>
      </c>
      <c r="BY104" s="197" t="s">
        <v>151</v>
      </c>
      <c r="BZ104" s="72" t="s">
        <v>151</v>
      </c>
      <c r="CA104" s="73">
        <v>310.53199999999998</v>
      </c>
      <c r="CB104" s="72">
        <v>0</v>
      </c>
    </row>
    <row r="105" spans="1:80" ht="11.25" customHeight="1">
      <c r="A105" s="75" t="s">
        <v>321</v>
      </c>
      <c r="B105" s="75"/>
      <c r="C105" s="75"/>
      <c r="D105" s="75"/>
      <c r="E105" s="75"/>
      <c r="F105" s="75"/>
      <c r="G105" s="77"/>
      <c r="H105" s="78" t="s">
        <v>322</v>
      </c>
      <c r="I105" s="113">
        <v>70250.646999999997</v>
      </c>
      <c r="J105" s="113">
        <v>8955.3670000000002</v>
      </c>
      <c r="K105" s="114">
        <v>83.025000000000006</v>
      </c>
      <c r="L105" s="114">
        <v>6.4249999999999998</v>
      </c>
      <c r="M105" s="114">
        <v>8602.0949999999993</v>
      </c>
      <c r="N105" s="114">
        <v>0</v>
      </c>
      <c r="O105" s="114">
        <v>53.753</v>
      </c>
      <c r="P105" s="114">
        <v>0.124</v>
      </c>
      <c r="Q105" s="114">
        <v>207.489</v>
      </c>
      <c r="R105" s="114">
        <v>0</v>
      </c>
      <c r="S105" s="114">
        <v>0</v>
      </c>
      <c r="T105" s="114">
        <v>2.456</v>
      </c>
      <c r="U105" s="113">
        <v>392.97</v>
      </c>
      <c r="V105" s="114">
        <v>0</v>
      </c>
      <c r="W105" s="114">
        <v>158.06399999999999</v>
      </c>
      <c r="X105" s="114">
        <v>191.43700000000001</v>
      </c>
      <c r="Y105" s="114">
        <v>43.468000000000004</v>
      </c>
      <c r="Z105" s="113">
        <v>0</v>
      </c>
      <c r="AA105" s="114">
        <v>0</v>
      </c>
      <c r="AB105" s="114">
        <v>0</v>
      </c>
      <c r="AC105" s="113">
        <v>0</v>
      </c>
      <c r="AD105" s="113">
        <v>24384.457999999999</v>
      </c>
      <c r="AE105" s="114">
        <v>0</v>
      </c>
      <c r="AF105" s="114">
        <v>0</v>
      </c>
      <c r="AG105" s="114" t="s">
        <v>151</v>
      </c>
      <c r="AH105" s="114" t="s">
        <v>151</v>
      </c>
      <c r="AI105" s="114" t="s">
        <v>151</v>
      </c>
      <c r="AJ105" s="114">
        <v>413.15</v>
      </c>
      <c r="AK105" s="114">
        <v>0</v>
      </c>
      <c r="AL105" s="114">
        <v>2659.2260000000001</v>
      </c>
      <c r="AM105" s="114">
        <v>4229.3999999999996</v>
      </c>
      <c r="AN105" s="114">
        <v>3.7829999999999999</v>
      </c>
      <c r="AO105" s="114">
        <v>0</v>
      </c>
      <c r="AP105" s="114">
        <v>14.843999999999999</v>
      </c>
      <c r="AQ105" s="114">
        <v>0.34699999999999998</v>
      </c>
      <c r="AR105" s="114">
        <v>0</v>
      </c>
      <c r="AS105" s="114">
        <v>16959.362000000001</v>
      </c>
      <c r="AT105" s="114">
        <v>68.015000000000001</v>
      </c>
      <c r="AU105" s="114">
        <v>0</v>
      </c>
      <c r="AV105" s="114">
        <v>0</v>
      </c>
      <c r="AW105" s="114">
        <v>0</v>
      </c>
      <c r="AX105" s="114">
        <v>35.853000000000002</v>
      </c>
      <c r="AY105" s="114">
        <v>0</v>
      </c>
      <c r="AZ105" s="114">
        <v>0.47799999999999998</v>
      </c>
      <c r="BA105" s="113">
        <v>9235.6560000000009</v>
      </c>
      <c r="BB105" s="113">
        <v>9040.9339999999993</v>
      </c>
      <c r="BC105" s="114" t="s">
        <v>151</v>
      </c>
      <c r="BD105" s="114" t="s">
        <v>151</v>
      </c>
      <c r="BE105" s="114" t="s">
        <v>151</v>
      </c>
      <c r="BF105" s="114" t="s">
        <v>151</v>
      </c>
      <c r="BG105" s="114">
        <v>80.144000000000005</v>
      </c>
      <c r="BH105" s="114">
        <v>25.64</v>
      </c>
      <c r="BI105" s="114">
        <v>7446.576</v>
      </c>
      <c r="BJ105" s="114">
        <v>0</v>
      </c>
      <c r="BK105" s="114">
        <v>91.941999999999993</v>
      </c>
      <c r="BL105" s="114">
        <v>58.097000000000001</v>
      </c>
      <c r="BM105" s="114">
        <v>0</v>
      </c>
      <c r="BN105" s="114">
        <v>183.01599999999999</v>
      </c>
      <c r="BO105" s="114">
        <v>19.385000000000002</v>
      </c>
      <c r="BP105" s="114">
        <v>837.13099999999997</v>
      </c>
      <c r="BQ105" s="114">
        <v>0</v>
      </c>
      <c r="BR105" s="114">
        <v>0</v>
      </c>
      <c r="BS105" s="114">
        <v>1.002</v>
      </c>
      <c r="BT105" s="115">
        <v>298.00299999999999</v>
      </c>
      <c r="BU105" s="113">
        <v>831.29100000000005</v>
      </c>
      <c r="BV105" s="114">
        <v>630.34500000000003</v>
      </c>
      <c r="BW105" s="114">
        <v>200.946</v>
      </c>
      <c r="BX105" s="113" t="s">
        <v>151</v>
      </c>
      <c r="BY105" s="202">
        <v>5602.4440000000004</v>
      </c>
      <c r="BZ105" s="113">
        <v>11807.526</v>
      </c>
      <c r="CA105" s="116">
        <v>58621.925999999999</v>
      </c>
      <c r="CB105" s="113">
        <v>9677.7880000000005</v>
      </c>
    </row>
    <row r="106" spans="1:80" ht="11.25" customHeight="1">
      <c r="A106" s="82" t="s">
        <v>148</v>
      </c>
      <c r="B106" s="83" t="s">
        <v>323</v>
      </c>
      <c r="C106" s="83"/>
      <c r="D106" s="83"/>
      <c r="E106" s="83"/>
      <c r="F106" s="83"/>
      <c r="G106" s="84"/>
      <c r="H106" s="85" t="s">
        <v>324</v>
      </c>
      <c r="I106" s="47">
        <v>15921.165000000001</v>
      </c>
      <c r="J106" s="47">
        <v>2492.9969999999998</v>
      </c>
      <c r="K106" s="48">
        <v>83.025000000000006</v>
      </c>
      <c r="L106" s="48">
        <v>6.4219999999999997</v>
      </c>
      <c r="M106" s="48">
        <v>2201.3780000000002</v>
      </c>
      <c r="N106" s="48">
        <v>0</v>
      </c>
      <c r="O106" s="48">
        <v>30.244</v>
      </c>
      <c r="P106" s="48">
        <v>0.08</v>
      </c>
      <c r="Q106" s="48">
        <v>170.81100000000001</v>
      </c>
      <c r="R106" s="48">
        <v>0</v>
      </c>
      <c r="S106" s="48">
        <v>0</v>
      </c>
      <c r="T106" s="48">
        <v>1.036</v>
      </c>
      <c r="U106" s="47">
        <v>379.04599999999999</v>
      </c>
      <c r="V106" s="48">
        <v>0</v>
      </c>
      <c r="W106" s="48">
        <v>144.14099999999999</v>
      </c>
      <c r="X106" s="48">
        <v>191.43700000000001</v>
      </c>
      <c r="Y106" s="48">
        <v>43.468000000000004</v>
      </c>
      <c r="Z106" s="47">
        <v>0</v>
      </c>
      <c r="AA106" s="48">
        <v>0</v>
      </c>
      <c r="AB106" s="48">
        <v>0</v>
      </c>
      <c r="AC106" s="47">
        <v>0</v>
      </c>
      <c r="AD106" s="47">
        <v>858.16200000000003</v>
      </c>
      <c r="AE106" s="48">
        <v>0</v>
      </c>
      <c r="AF106" s="48">
        <v>0</v>
      </c>
      <c r="AG106" s="48" t="s">
        <v>151</v>
      </c>
      <c r="AH106" s="48" t="s">
        <v>151</v>
      </c>
      <c r="AI106" s="48" t="s">
        <v>151</v>
      </c>
      <c r="AJ106" s="48">
        <v>413.15</v>
      </c>
      <c r="AK106" s="48">
        <v>0</v>
      </c>
      <c r="AL106" s="48">
        <v>80.597999999999999</v>
      </c>
      <c r="AM106" s="48">
        <v>1.3819999999999999</v>
      </c>
      <c r="AN106" s="48">
        <v>0</v>
      </c>
      <c r="AO106" s="48">
        <v>0</v>
      </c>
      <c r="AP106" s="48">
        <v>0.39100000000000001</v>
      </c>
      <c r="AQ106" s="48">
        <v>9.7000000000000003E-2</v>
      </c>
      <c r="AR106" s="48">
        <v>0</v>
      </c>
      <c r="AS106" s="48">
        <v>267.96499999999997</v>
      </c>
      <c r="AT106" s="48">
        <v>58.247999999999998</v>
      </c>
      <c r="AU106" s="48">
        <v>0</v>
      </c>
      <c r="AV106" s="48">
        <v>0</v>
      </c>
      <c r="AW106" s="48">
        <v>0</v>
      </c>
      <c r="AX106" s="48">
        <v>35.853000000000002</v>
      </c>
      <c r="AY106" s="48">
        <v>0</v>
      </c>
      <c r="AZ106" s="48">
        <v>0.47799999999999998</v>
      </c>
      <c r="BA106" s="47">
        <v>3857.24</v>
      </c>
      <c r="BB106" s="47">
        <v>2010.7149999999999</v>
      </c>
      <c r="BC106" s="48" t="s">
        <v>151</v>
      </c>
      <c r="BD106" s="48" t="s">
        <v>151</v>
      </c>
      <c r="BE106" s="48" t="s">
        <v>151</v>
      </c>
      <c r="BF106" s="48" t="s">
        <v>151</v>
      </c>
      <c r="BG106" s="48">
        <v>0</v>
      </c>
      <c r="BH106" s="48">
        <v>0</v>
      </c>
      <c r="BI106" s="48">
        <v>1935.2639999999999</v>
      </c>
      <c r="BJ106" s="48">
        <v>0</v>
      </c>
      <c r="BK106" s="48">
        <v>17.603000000000002</v>
      </c>
      <c r="BL106" s="48">
        <v>57.844999999999999</v>
      </c>
      <c r="BM106" s="48">
        <v>0</v>
      </c>
      <c r="BN106" s="48">
        <v>0</v>
      </c>
      <c r="BO106" s="48">
        <v>0</v>
      </c>
      <c r="BP106" s="48">
        <v>0</v>
      </c>
      <c r="BQ106" s="48">
        <v>0</v>
      </c>
      <c r="BR106" s="48">
        <v>0</v>
      </c>
      <c r="BS106" s="48">
        <v>3.0000000000000001E-3</v>
      </c>
      <c r="BT106" s="117">
        <v>0</v>
      </c>
      <c r="BU106" s="48">
        <v>798.06</v>
      </c>
      <c r="BV106" s="48">
        <v>626.26900000000001</v>
      </c>
      <c r="BW106" s="48">
        <v>171.791</v>
      </c>
      <c r="BX106" s="47" t="s">
        <v>151</v>
      </c>
      <c r="BY106" s="195">
        <v>855.42100000000005</v>
      </c>
      <c r="BZ106" s="47">
        <v>4669.5240000000003</v>
      </c>
      <c r="CA106" s="49">
        <v>12988.178</v>
      </c>
      <c r="CB106" s="47">
        <v>2321.1579999999999</v>
      </c>
    </row>
    <row r="107" spans="1:80" ht="11.25" customHeight="1">
      <c r="A107" s="95"/>
      <c r="B107" s="59" t="s">
        <v>148</v>
      </c>
      <c r="C107" s="60" t="s">
        <v>325</v>
      </c>
      <c r="D107" s="60"/>
      <c r="E107" s="60"/>
      <c r="F107" s="60"/>
      <c r="G107" s="61"/>
      <c r="H107" s="62" t="s">
        <v>326</v>
      </c>
      <c r="I107" s="47">
        <v>1417.835</v>
      </c>
      <c r="J107" s="47">
        <v>53.066000000000003</v>
      </c>
      <c r="K107" s="63">
        <v>22.501999999999999</v>
      </c>
      <c r="L107" s="63">
        <v>4.0199999999999996</v>
      </c>
      <c r="M107" s="63">
        <v>13.17</v>
      </c>
      <c r="N107" s="63">
        <v>0</v>
      </c>
      <c r="O107" s="63">
        <v>0</v>
      </c>
      <c r="P107" s="63">
        <v>0</v>
      </c>
      <c r="Q107" s="63">
        <v>13.374000000000001</v>
      </c>
      <c r="R107" s="63">
        <v>0</v>
      </c>
      <c r="S107" s="63">
        <v>0</v>
      </c>
      <c r="T107" s="63">
        <v>0</v>
      </c>
      <c r="U107" s="47">
        <v>300.70400000000001</v>
      </c>
      <c r="V107" s="63">
        <v>0</v>
      </c>
      <c r="W107" s="63">
        <v>96.923000000000002</v>
      </c>
      <c r="X107" s="63">
        <v>191.43700000000001</v>
      </c>
      <c r="Y107" s="63">
        <v>12.343999999999999</v>
      </c>
      <c r="Z107" s="47">
        <v>0</v>
      </c>
      <c r="AA107" s="63">
        <v>0</v>
      </c>
      <c r="AB107" s="63">
        <v>0</v>
      </c>
      <c r="AC107" s="64">
        <v>0</v>
      </c>
      <c r="AD107" s="47">
        <v>4.2759999999999998</v>
      </c>
      <c r="AE107" s="63">
        <v>0</v>
      </c>
      <c r="AF107" s="63">
        <v>0</v>
      </c>
      <c r="AG107" s="63" t="s">
        <v>151</v>
      </c>
      <c r="AH107" s="63" t="s">
        <v>151</v>
      </c>
      <c r="AI107" s="63" t="s">
        <v>151</v>
      </c>
      <c r="AJ107" s="63">
        <v>0</v>
      </c>
      <c r="AK107" s="63">
        <v>0</v>
      </c>
      <c r="AL107" s="63">
        <v>0.97099999999999997</v>
      </c>
      <c r="AM107" s="63">
        <v>1.0999999999999999E-2</v>
      </c>
      <c r="AN107" s="63">
        <v>0</v>
      </c>
      <c r="AO107" s="63">
        <v>0</v>
      </c>
      <c r="AP107" s="63">
        <v>0</v>
      </c>
      <c r="AQ107" s="63">
        <v>0</v>
      </c>
      <c r="AR107" s="63">
        <v>0</v>
      </c>
      <c r="AS107" s="63">
        <v>2.2909999999999999</v>
      </c>
      <c r="AT107" s="63">
        <v>0</v>
      </c>
      <c r="AU107" s="63">
        <v>0</v>
      </c>
      <c r="AV107" s="63">
        <v>0</v>
      </c>
      <c r="AW107" s="63">
        <v>0</v>
      </c>
      <c r="AX107" s="63">
        <v>0.99099999999999999</v>
      </c>
      <c r="AY107" s="63">
        <v>0</v>
      </c>
      <c r="AZ107" s="63">
        <v>1.2E-2</v>
      </c>
      <c r="BA107" s="64">
        <v>510.69799999999998</v>
      </c>
      <c r="BB107" s="47">
        <v>0</v>
      </c>
      <c r="BC107" s="63" t="s">
        <v>151</v>
      </c>
      <c r="BD107" s="63" t="s">
        <v>151</v>
      </c>
      <c r="BE107" s="63" t="s">
        <v>151</v>
      </c>
      <c r="BF107" s="63" t="s">
        <v>151</v>
      </c>
      <c r="BG107" s="63">
        <v>0</v>
      </c>
      <c r="BH107" s="63">
        <v>0</v>
      </c>
      <c r="BI107" s="63">
        <v>0</v>
      </c>
      <c r="BJ107" s="63">
        <v>0</v>
      </c>
      <c r="BK107" s="63">
        <v>0</v>
      </c>
      <c r="BL107" s="63">
        <v>0</v>
      </c>
      <c r="BM107" s="63">
        <v>0</v>
      </c>
      <c r="BN107" s="63">
        <v>0</v>
      </c>
      <c r="BO107" s="63">
        <v>0</v>
      </c>
      <c r="BP107" s="63">
        <v>0</v>
      </c>
      <c r="BQ107" s="63">
        <v>0</v>
      </c>
      <c r="BR107" s="63">
        <v>0</v>
      </c>
      <c r="BS107" s="63">
        <v>0</v>
      </c>
      <c r="BT107" s="118" t="s">
        <v>151</v>
      </c>
      <c r="BU107" s="48">
        <v>1E-3</v>
      </c>
      <c r="BV107" s="63">
        <v>1E-3</v>
      </c>
      <c r="BW107" s="63">
        <v>0</v>
      </c>
      <c r="BX107" s="64" t="s">
        <v>151</v>
      </c>
      <c r="BY107" s="196">
        <v>69.957999999999998</v>
      </c>
      <c r="BZ107" s="64">
        <v>479.13200000000001</v>
      </c>
      <c r="CA107" s="65">
        <v>1324.5260000000001</v>
      </c>
      <c r="CB107" s="64">
        <v>30.53</v>
      </c>
    </row>
    <row r="108" spans="1:80" ht="11.25" customHeight="1">
      <c r="A108" s="95"/>
      <c r="B108" s="59" t="s">
        <v>148</v>
      </c>
      <c r="C108" s="60" t="s">
        <v>327</v>
      </c>
      <c r="D108" s="60"/>
      <c r="E108" s="60"/>
      <c r="F108" s="60"/>
      <c r="G108" s="61"/>
      <c r="H108" s="62" t="s">
        <v>328</v>
      </c>
      <c r="I108" s="47">
        <v>3148.8209999999999</v>
      </c>
      <c r="J108" s="47">
        <v>1112.27</v>
      </c>
      <c r="K108" s="63">
        <v>11.984</v>
      </c>
      <c r="L108" s="63">
        <v>0</v>
      </c>
      <c r="M108" s="63">
        <v>1033.498</v>
      </c>
      <c r="N108" s="63">
        <v>0</v>
      </c>
      <c r="O108" s="63">
        <v>0</v>
      </c>
      <c r="P108" s="63">
        <v>0</v>
      </c>
      <c r="Q108" s="63">
        <v>66.787999999999997</v>
      </c>
      <c r="R108" s="63">
        <v>0</v>
      </c>
      <c r="S108" s="63">
        <v>0</v>
      </c>
      <c r="T108" s="63">
        <v>0</v>
      </c>
      <c r="U108" s="47">
        <v>6.1180000000000003</v>
      </c>
      <c r="V108" s="63">
        <v>0</v>
      </c>
      <c r="W108" s="63">
        <v>6.1180000000000003</v>
      </c>
      <c r="X108" s="63">
        <v>0</v>
      </c>
      <c r="Y108" s="63">
        <v>0</v>
      </c>
      <c r="Z108" s="47">
        <v>0</v>
      </c>
      <c r="AA108" s="63">
        <v>0</v>
      </c>
      <c r="AB108" s="63">
        <v>0</v>
      </c>
      <c r="AC108" s="64">
        <v>0</v>
      </c>
      <c r="AD108" s="47">
        <v>468.96100000000001</v>
      </c>
      <c r="AE108" s="63">
        <v>0</v>
      </c>
      <c r="AF108" s="63">
        <v>0</v>
      </c>
      <c r="AG108" s="63" t="s">
        <v>151</v>
      </c>
      <c r="AH108" s="63" t="s">
        <v>151</v>
      </c>
      <c r="AI108" s="63" t="s">
        <v>151</v>
      </c>
      <c r="AJ108" s="63">
        <v>413.15</v>
      </c>
      <c r="AK108" s="63">
        <v>0</v>
      </c>
      <c r="AL108" s="63">
        <v>6.4859999999999998</v>
      </c>
      <c r="AM108" s="63">
        <v>3.4000000000000002E-2</v>
      </c>
      <c r="AN108" s="63">
        <v>0</v>
      </c>
      <c r="AO108" s="63">
        <v>0</v>
      </c>
      <c r="AP108" s="63">
        <v>0</v>
      </c>
      <c r="AQ108" s="63">
        <v>1.2999999999999999E-2</v>
      </c>
      <c r="AR108" s="63">
        <v>0</v>
      </c>
      <c r="AS108" s="63">
        <v>44.351999999999997</v>
      </c>
      <c r="AT108" s="63">
        <v>4.8789999999999996</v>
      </c>
      <c r="AU108" s="63">
        <v>0</v>
      </c>
      <c r="AV108" s="63">
        <v>0</v>
      </c>
      <c r="AW108" s="63">
        <v>0</v>
      </c>
      <c r="AX108" s="63">
        <v>0</v>
      </c>
      <c r="AY108" s="63">
        <v>0</v>
      </c>
      <c r="AZ108" s="63">
        <v>4.7E-2</v>
      </c>
      <c r="BA108" s="64">
        <v>406.85899999999998</v>
      </c>
      <c r="BB108" s="47">
        <v>8.4260000000000002</v>
      </c>
      <c r="BC108" s="63" t="s">
        <v>151</v>
      </c>
      <c r="BD108" s="63" t="s">
        <v>151</v>
      </c>
      <c r="BE108" s="63" t="s">
        <v>151</v>
      </c>
      <c r="BF108" s="63" t="s">
        <v>151</v>
      </c>
      <c r="BG108" s="63">
        <v>0</v>
      </c>
      <c r="BH108" s="63">
        <v>0</v>
      </c>
      <c r="BI108" s="63">
        <v>8.3970000000000002</v>
      </c>
      <c r="BJ108" s="63">
        <v>0</v>
      </c>
      <c r="BK108" s="63">
        <v>2.7E-2</v>
      </c>
      <c r="BL108" s="63">
        <v>0</v>
      </c>
      <c r="BM108" s="63">
        <v>0</v>
      </c>
      <c r="BN108" s="63">
        <v>0</v>
      </c>
      <c r="BO108" s="63">
        <v>0</v>
      </c>
      <c r="BP108" s="63">
        <v>0</v>
      </c>
      <c r="BQ108" s="63">
        <v>0</v>
      </c>
      <c r="BR108" s="63">
        <v>0</v>
      </c>
      <c r="BS108" s="63">
        <v>3.0000000000000001E-3</v>
      </c>
      <c r="BT108" s="48" t="s">
        <v>151</v>
      </c>
      <c r="BU108" s="47">
        <v>7.8840000000000003</v>
      </c>
      <c r="BV108" s="63">
        <v>7.8840000000000003</v>
      </c>
      <c r="BW108" s="63">
        <v>0</v>
      </c>
      <c r="BX108" s="64" t="s">
        <v>151</v>
      </c>
      <c r="BY108" s="196">
        <v>348.928</v>
      </c>
      <c r="BZ108" s="64">
        <v>789.375</v>
      </c>
      <c r="CA108" s="65">
        <v>2969.297</v>
      </c>
      <c r="CB108" s="64">
        <v>76.093000000000004</v>
      </c>
    </row>
    <row r="109" spans="1:80" ht="11.25" customHeight="1">
      <c r="A109" s="95"/>
      <c r="B109" s="59" t="s">
        <v>148</v>
      </c>
      <c r="C109" s="60" t="s">
        <v>329</v>
      </c>
      <c r="D109" s="60"/>
      <c r="E109" s="60"/>
      <c r="F109" s="60"/>
      <c r="G109" s="61"/>
      <c r="H109" s="62" t="s">
        <v>330</v>
      </c>
      <c r="I109" s="47">
        <v>470.10300000000001</v>
      </c>
      <c r="J109" s="47">
        <v>24.056000000000001</v>
      </c>
      <c r="K109" s="63">
        <v>1.879</v>
      </c>
      <c r="L109" s="63">
        <v>0</v>
      </c>
      <c r="M109" s="63">
        <v>8.5869999999999997</v>
      </c>
      <c r="N109" s="63">
        <v>0</v>
      </c>
      <c r="O109" s="63">
        <v>0</v>
      </c>
      <c r="P109" s="63">
        <v>0</v>
      </c>
      <c r="Q109" s="63">
        <v>13.59</v>
      </c>
      <c r="R109" s="63">
        <v>0</v>
      </c>
      <c r="S109" s="63">
        <v>0</v>
      </c>
      <c r="T109" s="63">
        <v>0</v>
      </c>
      <c r="U109" s="47">
        <v>32.911000000000001</v>
      </c>
      <c r="V109" s="63">
        <v>0</v>
      </c>
      <c r="W109" s="63">
        <v>1.7869999999999999</v>
      </c>
      <c r="X109" s="63">
        <v>0</v>
      </c>
      <c r="Y109" s="63">
        <v>31.123999999999999</v>
      </c>
      <c r="Z109" s="47">
        <v>0</v>
      </c>
      <c r="AA109" s="63">
        <v>0</v>
      </c>
      <c r="AB109" s="63">
        <v>0</v>
      </c>
      <c r="AC109" s="64">
        <v>0</v>
      </c>
      <c r="AD109" s="47">
        <v>11.183999999999999</v>
      </c>
      <c r="AE109" s="63">
        <v>0</v>
      </c>
      <c r="AF109" s="63">
        <v>0</v>
      </c>
      <c r="AG109" s="63" t="s">
        <v>151</v>
      </c>
      <c r="AH109" s="63" t="s">
        <v>151</v>
      </c>
      <c r="AI109" s="63" t="s">
        <v>151</v>
      </c>
      <c r="AJ109" s="63">
        <v>0</v>
      </c>
      <c r="AK109" s="63">
        <v>0</v>
      </c>
      <c r="AL109" s="63">
        <v>0.59199999999999997</v>
      </c>
      <c r="AM109" s="63">
        <v>1E-3</v>
      </c>
      <c r="AN109" s="63">
        <v>0</v>
      </c>
      <c r="AO109" s="63">
        <v>0</v>
      </c>
      <c r="AP109" s="63">
        <v>0</v>
      </c>
      <c r="AQ109" s="63">
        <v>6.0000000000000001E-3</v>
      </c>
      <c r="AR109" s="63">
        <v>0</v>
      </c>
      <c r="AS109" s="63">
        <v>2.52</v>
      </c>
      <c r="AT109" s="63">
        <v>8.0570000000000004</v>
      </c>
      <c r="AU109" s="63">
        <v>0</v>
      </c>
      <c r="AV109" s="63">
        <v>0</v>
      </c>
      <c r="AW109" s="63">
        <v>0</v>
      </c>
      <c r="AX109" s="63">
        <v>7.0000000000000001E-3</v>
      </c>
      <c r="AY109" s="63">
        <v>0</v>
      </c>
      <c r="AZ109" s="63">
        <v>0</v>
      </c>
      <c r="BA109" s="64">
        <v>183.03200000000001</v>
      </c>
      <c r="BB109" s="47">
        <v>0</v>
      </c>
      <c r="BC109" s="63" t="s">
        <v>151</v>
      </c>
      <c r="BD109" s="63" t="s">
        <v>151</v>
      </c>
      <c r="BE109" s="63" t="s">
        <v>151</v>
      </c>
      <c r="BF109" s="63" t="s">
        <v>151</v>
      </c>
      <c r="BG109" s="63">
        <v>0</v>
      </c>
      <c r="BH109" s="63">
        <v>0</v>
      </c>
      <c r="BI109" s="63">
        <v>0</v>
      </c>
      <c r="BJ109" s="63">
        <v>0</v>
      </c>
      <c r="BK109" s="63">
        <v>0</v>
      </c>
      <c r="BL109" s="63">
        <v>0</v>
      </c>
      <c r="BM109" s="63">
        <v>0</v>
      </c>
      <c r="BN109" s="63">
        <v>0</v>
      </c>
      <c r="BO109" s="63">
        <v>0</v>
      </c>
      <c r="BP109" s="63">
        <v>0</v>
      </c>
      <c r="BQ109" s="63">
        <v>0</v>
      </c>
      <c r="BR109" s="63">
        <v>0</v>
      </c>
      <c r="BS109" s="63">
        <v>0</v>
      </c>
      <c r="BT109" s="48" t="s">
        <v>151</v>
      </c>
      <c r="BU109" s="47">
        <v>0</v>
      </c>
      <c r="BV109" s="63">
        <v>0</v>
      </c>
      <c r="BW109" s="63">
        <v>0</v>
      </c>
      <c r="BX109" s="64" t="s">
        <v>151</v>
      </c>
      <c r="BY109" s="196">
        <v>22.484000000000002</v>
      </c>
      <c r="BZ109" s="64">
        <v>196.43700000000001</v>
      </c>
      <c r="CA109" s="65">
        <v>432.30900000000003</v>
      </c>
      <c r="CB109" s="64">
        <v>12.055999999999999</v>
      </c>
    </row>
    <row r="110" spans="1:80" ht="11.25" customHeight="1">
      <c r="A110" s="95"/>
      <c r="B110" s="59" t="s">
        <v>148</v>
      </c>
      <c r="C110" s="60" t="s">
        <v>331</v>
      </c>
      <c r="D110" s="60"/>
      <c r="E110" s="60"/>
      <c r="F110" s="60"/>
      <c r="G110" s="61"/>
      <c r="H110" s="62" t="s">
        <v>332</v>
      </c>
      <c r="I110" s="47">
        <v>2988.837</v>
      </c>
      <c r="J110" s="47">
        <v>477.47500000000002</v>
      </c>
      <c r="K110" s="63">
        <v>46.661000000000001</v>
      </c>
      <c r="L110" s="63">
        <v>0</v>
      </c>
      <c r="M110" s="63">
        <v>358.51299999999998</v>
      </c>
      <c r="N110" s="63">
        <v>0</v>
      </c>
      <c r="O110" s="63">
        <v>14.28</v>
      </c>
      <c r="P110" s="63">
        <v>2.3E-2</v>
      </c>
      <c r="Q110" s="63">
        <v>57.999000000000002</v>
      </c>
      <c r="R110" s="63">
        <v>0</v>
      </c>
      <c r="S110" s="63">
        <v>0</v>
      </c>
      <c r="T110" s="63">
        <v>0</v>
      </c>
      <c r="U110" s="47">
        <v>39.268000000000001</v>
      </c>
      <c r="V110" s="63">
        <v>0</v>
      </c>
      <c r="W110" s="63">
        <v>39.268000000000001</v>
      </c>
      <c r="X110" s="63">
        <v>0</v>
      </c>
      <c r="Y110" s="63">
        <v>0</v>
      </c>
      <c r="Z110" s="47">
        <v>0</v>
      </c>
      <c r="AA110" s="63">
        <v>0</v>
      </c>
      <c r="AB110" s="63">
        <v>0</v>
      </c>
      <c r="AC110" s="64">
        <v>0</v>
      </c>
      <c r="AD110" s="47">
        <v>67.67</v>
      </c>
      <c r="AE110" s="63">
        <v>0</v>
      </c>
      <c r="AF110" s="63">
        <v>0</v>
      </c>
      <c r="AG110" s="63" t="s">
        <v>151</v>
      </c>
      <c r="AH110" s="63" t="s">
        <v>151</v>
      </c>
      <c r="AI110" s="63" t="s">
        <v>151</v>
      </c>
      <c r="AJ110" s="63">
        <v>0</v>
      </c>
      <c r="AK110" s="63">
        <v>0</v>
      </c>
      <c r="AL110" s="63">
        <v>6.09</v>
      </c>
      <c r="AM110" s="63">
        <v>0.108</v>
      </c>
      <c r="AN110" s="63">
        <v>0</v>
      </c>
      <c r="AO110" s="63">
        <v>0</v>
      </c>
      <c r="AP110" s="63">
        <v>0</v>
      </c>
      <c r="AQ110" s="63">
        <v>7.0000000000000001E-3</v>
      </c>
      <c r="AR110" s="63">
        <v>0</v>
      </c>
      <c r="AS110" s="63">
        <v>22.555</v>
      </c>
      <c r="AT110" s="63">
        <v>4.0549999999999997</v>
      </c>
      <c r="AU110" s="63">
        <v>0</v>
      </c>
      <c r="AV110" s="63">
        <v>0</v>
      </c>
      <c r="AW110" s="63">
        <v>0</v>
      </c>
      <c r="AX110" s="63">
        <v>34.854999999999997</v>
      </c>
      <c r="AY110" s="63">
        <v>0</v>
      </c>
      <c r="AZ110" s="63">
        <v>0</v>
      </c>
      <c r="BA110" s="64">
        <v>1059.4949999999999</v>
      </c>
      <c r="BB110" s="47">
        <v>64.882000000000005</v>
      </c>
      <c r="BC110" s="63" t="s">
        <v>151</v>
      </c>
      <c r="BD110" s="63" t="s">
        <v>151</v>
      </c>
      <c r="BE110" s="63" t="s">
        <v>151</v>
      </c>
      <c r="BF110" s="63" t="s">
        <v>151</v>
      </c>
      <c r="BG110" s="63">
        <v>0</v>
      </c>
      <c r="BH110" s="63">
        <v>0</v>
      </c>
      <c r="BI110" s="63">
        <v>7.0369999999999999</v>
      </c>
      <c r="BJ110" s="63">
        <v>0</v>
      </c>
      <c r="BK110" s="63">
        <v>0</v>
      </c>
      <c r="BL110" s="63">
        <v>57.844999999999999</v>
      </c>
      <c r="BM110" s="63">
        <v>0</v>
      </c>
      <c r="BN110" s="63">
        <v>0</v>
      </c>
      <c r="BO110" s="63">
        <v>0</v>
      </c>
      <c r="BP110" s="63">
        <v>0</v>
      </c>
      <c r="BQ110" s="63">
        <v>0</v>
      </c>
      <c r="BR110" s="63">
        <v>0</v>
      </c>
      <c r="BS110" s="63">
        <v>0</v>
      </c>
      <c r="BT110" s="48" t="s">
        <v>151</v>
      </c>
      <c r="BU110" s="47">
        <v>776.45799999999997</v>
      </c>
      <c r="BV110" s="63">
        <v>604.66700000000003</v>
      </c>
      <c r="BW110" s="63">
        <v>171.791</v>
      </c>
      <c r="BX110" s="64" t="s">
        <v>151</v>
      </c>
      <c r="BY110" s="196">
        <v>25.420999999999999</v>
      </c>
      <c r="BZ110" s="64">
        <v>478.16699999999997</v>
      </c>
      <c r="CA110" s="65">
        <v>2834.1350000000002</v>
      </c>
      <c r="CB110" s="64">
        <v>92.051000000000002</v>
      </c>
    </row>
    <row r="111" spans="1:80" ht="11.25" customHeight="1">
      <c r="A111" s="95"/>
      <c r="B111" s="59" t="s">
        <v>148</v>
      </c>
      <c r="C111" s="60" t="s">
        <v>333</v>
      </c>
      <c r="D111" s="60"/>
      <c r="E111" s="60"/>
      <c r="F111" s="60"/>
      <c r="G111" s="61"/>
      <c r="H111" s="62" t="s">
        <v>334</v>
      </c>
      <c r="I111" s="47">
        <v>449.49700000000001</v>
      </c>
      <c r="J111" s="47">
        <v>11.398</v>
      </c>
      <c r="K111" s="63">
        <v>0</v>
      </c>
      <c r="L111" s="63">
        <v>0</v>
      </c>
      <c r="M111" s="63">
        <v>11.394</v>
      </c>
      <c r="N111" s="63">
        <v>0</v>
      </c>
      <c r="O111" s="63">
        <v>0</v>
      </c>
      <c r="P111" s="63">
        <v>0</v>
      </c>
      <c r="Q111" s="63">
        <v>4.0000000000000001E-3</v>
      </c>
      <c r="R111" s="63">
        <v>0</v>
      </c>
      <c r="S111" s="63">
        <v>0</v>
      </c>
      <c r="T111" s="63">
        <v>0</v>
      </c>
      <c r="U111" s="47">
        <v>0</v>
      </c>
      <c r="V111" s="63">
        <v>0</v>
      </c>
      <c r="W111" s="63">
        <v>0</v>
      </c>
      <c r="X111" s="63">
        <v>0</v>
      </c>
      <c r="Y111" s="63">
        <v>0</v>
      </c>
      <c r="Z111" s="47">
        <v>0</v>
      </c>
      <c r="AA111" s="63">
        <v>0</v>
      </c>
      <c r="AB111" s="63">
        <v>0</v>
      </c>
      <c r="AC111" s="64">
        <v>0</v>
      </c>
      <c r="AD111" s="47">
        <v>14.629</v>
      </c>
      <c r="AE111" s="63">
        <v>0</v>
      </c>
      <c r="AF111" s="63">
        <v>0</v>
      </c>
      <c r="AG111" s="63" t="s">
        <v>151</v>
      </c>
      <c r="AH111" s="63" t="s">
        <v>151</v>
      </c>
      <c r="AI111" s="63" t="s">
        <v>151</v>
      </c>
      <c r="AJ111" s="63">
        <v>0</v>
      </c>
      <c r="AK111" s="63">
        <v>0</v>
      </c>
      <c r="AL111" s="63">
        <v>4.1429999999999998</v>
      </c>
      <c r="AM111" s="63">
        <v>0.28000000000000003</v>
      </c>
      <c r="AN111" s="63">
        <v>0</v>
      </c>
      <c r="AO111" s="63">
        <v>0</v>
      </c>
      <c r="AP111" s="63">
        <v>0.29799999999999999</v>
      </c>
      <c r="AQ111" s="63">
        <v>0.04</v>
      </c>
      <c r="AR111" s="63">
        <v>0</v>
      </c>
      <c r="AS111" s="63">
        <v>9.8680000000000003</v>
      </c>
      <c r="AT111" s="63">
        <v>0</v>
      </c>
      <c r="AU111" s="63">
        <v>0</v>
      </c>
      <c r="AV111" s="63">
        <v>0</v>
      </c>
      <c r="AW111" s="63">
        <v>0</v>
      </c>
      <c r="AX111" s="63">
        <v>0</v>
      </c>
      <c r="AY111" s="63">
        <v>0</v>
      </c>
      <c r="AZ111" s="63">
        <v>0</v>
      </c>
      <c r="BA111" s="64">
        <v>126.90600000000001</v>
      </c>
      <c r="BB111" s="47">
        <v>0.65800000000000003</v>
      </c>
      <c r="BC111" s="63" t="s">
        <v>151</v>
      </c>
      <c r="BD111" s="63" t="s">
        <v>151</v>
      </c>
      <c r="BE111" s="63" t="s">
        <v>151</v>
      </c>
      <c r="BF111" s="63" t="s">
        <v>151</v>
      </c>
      <c r="BG111" s="63">
        <v>0</v>
      </c>
      <c r="BH111" s="63">
        <v>0</v>
      </c>
      <c r="BI111" s="63">
        <v>0.65800000000000003</v>
      </c>
      <c r="BJ111" s="63">
        <v>0</v>
      </c>
      <c r="BK111" s="63">
        <v>0</v>
      </c>
      <c r="BL111" s="63">
        <v>0</v>
      </c>
      <c r="BM111" s="63">
        <v>0</v>
      </c>
      <c r="BN111" s="63">
        <v>0</v>
      </c>
      <c r="BO111" s="63">
        <v>0</v>
      </c>
      <c r="BP111" s="63">
        <v>0</v>
      </c>
      <c r="BQ111" s="63">
        <v>0</v>
      </c>
      <c r="BR111" s="63">
        <v>0</v>
      </c>
      <c r="BS111" s="63">
        <v>0</v>
      </c>
      <c r="BT111" s="48" t="s">
        <v>151</v>
      </c>
      <c r="BU111" s="47">
        <v>1E-3</v>
      </c>
      <c r="BV111" s="63">
        <v>1E-3</v>
      </c>
      <c r="BW111" s="63">
        <v>0</v>
      </c>
      <c r="BX111" s="64" t="s">
        <v>151</v>
      </c>
      <c r="BY111" s="196">
        <v>40.585999999999999</v>
      </c>
      <c r="BZ111" s="64">
        <v>255.31800000000001</v>
      </c>
      <c r="CA111" s="65">
        <v>398.87099999999998</v>
      </c>
      <c r="CB111" s="64">
        <v>17.172999999999998</v>
      </c>
    </row>
    <row r="112" spans="1:80" ht="11.25" customHeight="1">
      <c r="A112" s="95"/>
      <c r="B112" s="59" t="s">
        <v>148</v>
      </c>
      <c r="C112" s="60" t="s">
        <v>335</v>
      </c>
      <c r="D112" s="60"/>
      <c r="E112" s="60"/>
      <c r="F112" s="60"/>
      <c r="G112" s="61"/>
      <c r="H112" s="62" t="s">
        <v>336</v>
      </c>
      <c r="I112" s="47">
        <v>727.91399999999999</v>
      </c>
      <c r="J112" s="47">
        <v>24.402000000000001</v>
      </c>
      <c r="K112" s="63">
        <v>0</v>
      </c>
      <c r="L112" s="63">
        <v>0</v>
      </c>
      <c r="M112" s="63">
        <v>21.907</v>
      </c>
      <c r="N112" s="63">
        <v>0</v>
      </c>
      <c r="O112" s="63">
        <v>2E-3</v>
      </c>
      <c r="P112" s="63">
        <v>0</v>
      </c>
      <c r="Q112" s="63">
        <v>2.4929999999999999</v>
      </c>
      <c r="R112" s="63">
        <v>0</v>
      </c>
      <c r="S112" s="63">
        <v>0</v>
      </c>
      <c r="T112" s="63">
        <v>0</v>
      </c>
      <c r="U112" s="47">
        <v>4.5999999999999999E-2</v>
      </c>
      <c r="V112" s="63">
        <v>0</v>
      </c>
      <c r="W112" s="63">
        <v>4.5999999999999999E-2</v>
      </c>
      <c r="X112" s="63">
        <v>0</v>
      </c>
      <c r="Y112" s="63">
        <v>0</v>
      </c>
      <c r="Z112" s="47">
        <v>0</v>
      </c>
      <c r="AA112" s="63">
        <v>0</v>
      </c>
      <c r="AB112" s="63">
        <v>0</v>
      </c>
      <c r="AC112" s="64">
        <v>0</v>
      </c>
      <c r="AD112" s="47">
        <v>22.847000000000001</v>
      </c>
      <c r="AE112" s="63">
        <v>0</v>
      </c>
      <c r="AF112" s="63">
        <v>0</v>
      </c>
      <c r="AG112" s="63" t="s">
        <v>151</v>
      </c>
      <c r="AH112" s="63" t="s">
        <v>151</v>
      </c>
      <c r="AI112" s="63" t="s">
        <v>151</v>
      </c>
      <c r="AJ112" s="63">
        <v>0</v>
      </c>
      <c r="AK112" s="63">
        <v>0</v>
      </c>
      <c r="AL112" s="63">
        <v>9.6430000000000007</v>
      </c>
      <c r="AM112" s="63">
        <v>0.23699999999999999</v>
      </c>
      <c r="AN112" s="63">
        <v>0</v>
      </c>
      <c r="AO112" s="63">
        <v>0</v>
      </c>
      <c r="AP112" s="63">
        <v>9.2999999999999999E-2</v>
      </c>
      <c r="AQ112" s="63">
        <v>0.02</v>
      </c>
      <c r="AR112" s="63">
        <v>0</v>
      </c>
      <c r="AS112" s="63">
        <v>12.234</v>
      </c>
      <c r="AT112" s="63">
        <v>0.379</v>
      </c>
      <c r="AU112" s="63">
        <v>0</v>
      </c>
      <c r="AV112" s="63">
        <v>0</v>
      </c>
      <c r="AW112" s="63">
        <v>0</v>
      </c>
      <c r="AX112" s="63">
        <v>0</v>
      </c>
      <c r="AY112" s="63">
        <v>0</v>
      </c>
      <c r="AZ112" s="63">
        <v>0.24</v>
      </c>
      <c r="BA112" s="64">
        <v>225.31299999999999</v>
      </c>
      <c r="BB112" s="47">
        <v>1.46</v>
      </c>
      <c r="BC112" s="63" t="s">
        <v>151</v>
      </c>
      <c r="BD112" s="63" t="s">
        <v>151</v>
      </c>
      <c r="BE112" s="63" t="s">
        <v>151</v>
      </c>
      <c r="BF112" s="63" t="s">
        <v>151</v>
      </c>
      <c r="BG112" s="63">
        <v>0</v>
      </c>
      <c r="BH112" s="63">
        <v>0</v>
      </c>
      <c r="BI112" s="63">
        <v>1.46</v>
      </c>
      <c r="BJ112" s="63">
        <v>0</v>
      </c>
      <c r="BK112" s="63">
        <v>0</v>
      </c>
      <c r="BL112" s="63">
        <v>0</v>
      </c>
      <c r="BM112" s="63">
        <v>0</v>
      </c>
      <c r="BN112" s="63">
        <v>0</v>
      </c>
      <c r="BO112" s="63">
        <v>0</v>
      </c>
      <c r="BP112" s="63">
        <v>0</v>
      </c>
      <c r="BQ112" s="63">
        <v>0</v>
      </c>
      <c r="BR112" s="63">
        <v>0</v>
      </c>
      <c r="BS112" s="63">
        <v>0</v>
      </c>
      <c r="BT112" s="48" t="s">
        <v>151</v>
      </c>
      <c r="BU112" s="47">
        <v>3.0000000000000001E-3</v>
      </c>
      <c r="BV112" s="63">
        <v>3.0000000000000001E-3</v>
      </c>
      <c r="BW112" s="63">
        <v>0</v>
      </c>
      <c r="BX112" s="64" t="s">
        <v>151</v>
      </c>
      <c r="BY112" s="196">
        <v>48.186999999999998</v>
      </c>
      <c r="BZ112" s="64">
        <v>405.65699999999998</v>
      </c>
      <c r="CA112" s="65">
        <v>648.27599999999995</v>
      </c>
      <c r="CB112" s="64">
        <v>26.486999999999998</v>
      </c>
    </row>
    <row r="113" spans="1:80" ht="11.25" customHeight="1">
      <c r="A113" s="95"/>
      <c r="B113" s="59" t="s">
        <v>148</v>
      </c>
      <c r="C113" s="60" t="s">
        <v>337</v>
      </c>
      <c r="D113" s="60"/>
      <c r="E113" s="60"/>
      <c r="F113" s="60"/>
      <c r="G113" s="61"/>
      <c r="H113" s="62" t="s">
        <v>338</v>
      </c>
      <c r="I113" s="47">
        <v>424.89400000000001</v>
      </c>
      <c r="J113" s="47">
        <v>9.4269999999999996</v>
      </c>
      <c r="K113" s="63">
        <v>0</v>
      </c>
      <c r="L113" s="63">
        <v>0</v>
      </c>
      <c r="M113" s="63">
        <v>9.0879999999999992</v>
      </c>
      <c r="N113" s="63">
        <v>0</v>
      </c>
      <c r="O113" s="63">
        <v>0</v>
      </c>
      <c r="P113" s="63">
        <v>0</v>
      </c>
      <c r="Q113" s="63">
        <v>0.33900000000000002</v>
      </c>
      <c r="R113" s="63">
        <v>0</v>
      </c>
      <c r="S113" s="63">
        <v>0</v>
      </c>
      <c r="T113" s="63">
        <v>0</v>
      </c>
      <c r="U113" s="47">
        <v>0</v>
      </c>
      <c r="V113" s="63">
        <v>0</v>
      </c>
      <c r="W113" s="63">
        <v>0</v>
      </c>
      <c r="X113" s="63">
        <v>0</v>
      </c>
      <c r="Y113" s="63">
        <v>0</v>
      </c>
      <c r="Z113" s="47">
        <v>0</v>
      </c>
      <c r="AA113" s="63">
        <v>0</v>
      </c>
      <c r="AB113" s="63">
        <v>0</v>
      </c>
      <c r="AC113" s="64">
        <v>0</v>
      </c>
      <c r="AD113" s="47">
        <v>82.364999999999995</v>
      </c>
      <c r="AE113" s="63">
        <v>0</v>
      </c>
      <c r="AF113" s="63">
        <v>0</v>
      </c>
      <c r="AG113" s="63" t="s">
        <v>151</v>
      </c>
      <c r="AH113" s="63" t="s">
        <v>151</v>
      </c>
      <c r="AI113" s="63" t="s">
        <v>151</v>
      </c>
      <c r="AJ113" s="63">
        <v>0</v>
      </c>
      <c r="AK113" s="63">
        <v>0</v>
      </c>
      <c r="AL113" s="63">
        <v>6.0229999999999997</v>
      </c>
      <c r="AM113" s="63">
        <v>8.9999999999999993E-3</v>
      </c>
      <c r="AN113" s="63">
        <v>0</v>
      </c>
      <c r="AO113" s="63">
        <v>0</v>
      </c>
      <c r="AP113" s="63">
        <v>0</v>
      </c>
      <c r="AQ113" s="63">
        <v>1E-3</v>
      </c>
      <c r="AR113" s="63">
        <v>0</v>
      </c>
      <c r="AS113" s="63">
        <v>76.177000000000007</v>
      </c>
      <c r="AT113" s="63">
        <v>0</v>
      </c>
      <c r="AU113" s="63">
        <v>0</v>
      </c>
      <c r="AV113" s="63">
        <v>0</v>
      </c>
      <c r="AW113" s="63">
        <v>0</v>
      </c>
      <c r="AX113" s="63">
        <v>0</v>
      </c>
      <c r="AY113" s="63">
        <v>0</v>
      </c>
      <c r="AZ113" s="63">
        <v>0.154</v>
      </c>
      <c r="BA113" s="64">
        <v>35.253999999999998</v>
      </c>
      <c r="BB113" s="47">
        <v>9.7000000000000003E-2</v>
      </c>
      <c r="BC113" s="63" t="s">
        <v>151</v>
      </c>
      <c r="BD113" s="63" t="s">
        <v>151</v>
      </c>
      <c r="BE113" s="63" t="s">
        <v>151</v>
      </c>
      <c r="BF113" s="63" t="s">
        <v>151</v>
      </c>
      <c r="BG113" s="63">
        <v>0</v>
      </c>
      <c r="BH113" s="63">
        <v>0</v>
      </c>
      <c r="BI113" s="63">
        <v>9.7000000000000003E-2</v>
      </c>
      <c r="BJ113" s="63">
        <v>0</v>
      </c>
      <c r="BK113" s="63">
        <v>0</v>
      </c>
      <c r="BL113" s="63">
        <v>0</v>
      </c>
      <c r="BM113" s="63">
        <v>0</v>
      </c>
      <c r="BN113" s="63">
        <v>0</v>
      </c>
      <c r="BO113" s="63">
        <v>0</v>
      </c>
      <c r="BP113" s="63">
        <v>0</v>
      </c>
      <c r="BQ113" s="63">
        <v>0</v>
      </c>
      <c r="BR113" s="63">
        <v>0</v>
      </c>
      <c r="BS113" s="63">
        <v>0</v>
      </c>
      <c r="BT113" s="48" t="s">
        <v>151</v>
      </c>
      <c r="BU113" s="47">
        <v>1.006</v>
      </c>
      <c r="BV113" s="63">
        <v>1.006</v>
      </c>
      <c r="BW113" s="63">
        <v>0</v>
      </c>
      <c r="BX113" s="64" t="s">
        <v>151</v>
      </c>
      <c r="BY113" s="196">
        <v>59.003</v>
      </c>
      <c r="BZ113" s="64">
        <v>237.74100000000001</v>
      </c>
      <c r="CA113" s="65">
        <v>376.69200000000001</v>
      </c>
      <c r="CB113" s="64">
        <v>17.050999999999998</v>
      </c>
    </row>
    <row r="114" spans="1:80" ht="11.25" customHeight="1">
      <c r="A114" s="95"/>
      <c r="B114" s="59" t="s">
        <v>148</v>
      </c>
      <c r="C114" s="60" t="s">
        <v>339</v>
      </c>
      <c r="D114" s="60"/>
      <c r="E114" s="60"/>
      <c r="F114" s="60"/>
      <c r="G114" s="61"/>
      <c r="H114" s="62" t="s">
        <v>340</v>
      </c>
      <c r="I114" s="47">
        <v>2131.431</v>
      </c>
      <c r="J114" s="47">
        <v>527.91300000000001</v>
      </c>
      <c r="K114" s="63">
        <v>0</v>
      </c>
      <c r="L114" s="63">
        <v>2.4020000000000001</v>
      </c>
      <c r="M114" s="63">
        <v>509.274</v>
      </c>
      <c r="N114" s="63">
        <v>0</v>
      </c>
      <c r="O114" s="63">
        <v>0</v>
      </c>
      <c r="P114" s="63">
        <v>1.4E-2</v>
      </c>
      <c r="Q114" s="63">
        <v>16.222999999999999</v>
      </c>
      <c r="R114" s="63">
        <v>0</v>
      </c>
      <c r="S114" s="63">
        <v>0</v>
      </c>
      <c r="T114" s="63">
        <v>0</v>
      </c>
      <c r="U114" s="47">
        <v>0</v>
      </c>
      <c r="V114" s="63">
        <v>0</v>
      </c>
      <c r="W114" s="63">
        <v>0</v>
      </c>
      <c r="X114" s="63">
        <v>0</v>
      </c>
      <c r="Y114" s="63">
        <v>0</v>
      </c>
      <c r="Z114" s="47">
        <v>0</v>
      </c>
      <c r="AA114" s="63">
        <v>0</v>
      </c>
      <c r="AB114" s="63">
        <v>0</v>
      </c>
      <c r="AC114" s="64">
        <v>0</v>
      </c>
      <c r="AD114" s="47">
        <v>59.673000000000002</v>
      </c>
      <c r="AE114" s="63">
        <v>0</v>
      </c>
      <c r="AF114" s="63">
        <v>0</v>
      </c>
      <c r="AG114" s="63" t="s">
        <v>151</v>
      </c>
      <c r="AH114" s="63" t="s">
        <v>151</v>
      </c>
      <c r="AI114" s="63" t="s">
        <v>151</v>
      </c>
      <c r="AJ114" s="63">
        <v>0</v>
      </c>
      <c r="AK114" s="63">
        <v>0</v>
      </c>
      <c r="AL114" s="63">
        <v>24.942</v>
      </c>
      <c r="AM114" s="63">
        <v>0.16</v>
      </c>
      <c r="AN114" s="63">
        <v>0</v>
      </c>
      <c r="AO114" s="63">
        <v>0</v>
      </c>
      <c r="AP114" s="63">
        <v>0</v>
      </c>
      <c r="AQ114" s="63">
        <v>1E-3</v>
      </c>
      <c r="AR114" s="63">
        <v>0</v>
      </c>
      <c r="AS114" s="63">
        <v>22.49</v>
      </c>
      <c r="AT114" s="63">
        <v>12.074</v>
      </c>
      <c r="AU114" s="63">
        <v>0</v>
      </c>
      <c r="AV114" s="63">
        <v>0</v>
      </c>
      <c r="AW114" s="63">
        <v>0</v>
      </c>
      <c r="AX114" s="63">
        <v>0</v>
      </c>
      <c r="AY114" s="63">
        <v>0</v>
      </c>
      <c r="AZ114" s="63">
        <v>5.0000000000000001E-3</v>
      </c>
      <c r="BA114" s="64">
        <v>818.53</v>
      </c>
      <c r="BB114" s="47">
        <v>29.875</v>
      </c>
      <c r="BC114" s="63" t="s">
        <v>151</v>
      </c>
      <c r="BD114" s="63" t="s">
        <v>151</v>
      </c>
      <c r="BE114" s="63" t="s">
        <v>151</v>
      </c>
      <c r="BF114" s="63" t="s">
        <v>151</v>
      </c>
      <c r="BG114" s="63">
        <v>0</v>
      </c>
      <c r="BH114" s="63">
        <v>0</v>
      </c>
      <c r="BI114" s="63">
        <v>15.523</v>
      </c>
      <c r="BJ114" s="63">
        <v>0</v>
      </c>
      <c r="BK114" s="63">
        <v>14.352</v>
      </c>
      <c r="BL114" s="63">
        <v>0</v>
      </c>
      <c r="BM114" s="63">
        <v>0</v>
      </c>
      <c r="BN114" s="63">
        <v>0</v>
      </c>
      <c r="BO114" s="63">
        <v>0</v>
      </c>
      <c r="BP114" s="63">
        <v>0</v>
      </c>
      <c r="BQ114" s="63">
        <v>0</v>
      </c>
      <c r="BR114" s="63">
        <v>0</v>
      </c>
      <c r="BS114" s="63">
        <v>0</v>
      </c>
      <c r="BT114" s="48" t="s">
        <v>151</v>
      </c>
      <c r="BU114" s="47">
        <v>5.0000000000000001E-3</v>
      </c>
      <c r="BV114" s="63">
        <v>5.0000000000000001E-3</v>
      </c>
      <c r="BW114" s="63">
        <v>0</v>
      </c>
      <c r="BX114" s="64" t="s">
        <v>151</v>
      </c>
      <c r="BY114" s="196">
        <v>56.552999999999997</v>
      </c>
      <c r="BZ114" s="64">
        <v>638.88199999999995</v>
      </c>
      <c r="CA114" s="65">
        <v>1979.867</v>
      </c>
      <c r="CB114" s="64">
        <v>67.853999999999999</v>
      </c>
    </row>
    <row r="115" spans="1:80" ht="11.25" customHeight="1">
      <c r="A115" s="95"/>
      <c r="B115" s="59" t="s">
        <v>148</v>
      </c>
      <c r="C115" s="60" t="s">
        <v>341</v>
      </c>
      <c r="D115" s="60"/>
      <c r="E115" s="60"/>
      <c r="F115" s="60"/>
      <c r="G115" s="61"/>
      <c r="H115" s="62" t="s">
        <v>342</v>
      </c>
      <c r="I115" s="47">
        <v>1893.405</v>
      </c>
      <c r="J115" s="47">
        <v>158.52500000000001</v>
      </c>
      <c r="K115" s="63">
        <v>0</v>
      </c>
      <c r="L115" s="63">
        <v>0</v>
      </c>
      <c r="M115" s="63">
        <v>158.52500000000001</v>
      </c>
      <c r="N115" s="63">
        <v>0</v>
      </c>
      <c r="O115" s="63">
        <v>0</v>
      </c>
      <c r="P115" s="63">
        <v>0</v>
      </c>
      <c r="Q115" s="63">
        <v>0</v>
      </c>
      <c r="R115" s="63">
        <v>0</v>
      </c>
      <c r="S115" s="63">
        <v>0</v>
      </c>
      <c r="T115" s="63">
        <v>0</v>
      </c>
      <c r="U115" s="47">
        <v>0</v>
      </c>
      <c r="V115" s="63">
        <v>0</v>
      </c>
      <c r="W115" s="63">
        <v>0</v>
      </c>
      <c r="X115" s="63">
        <v>0</v>
      </c>
      <c r="Y115" s="63">
        <v>0</v>
      </c>
      <c r="Z115" s="47">
        <v>0</v>
      </c>
      <c r="AA115" s="63">
        <v>0</v>
      </c>
      <c r="AB115" s="63">
        <v>0</v>
      </c>
      <c r="AC115" s="64">
        <v>0</v>
      </c>
      <c r="AD115" s="47">
        <v>36.167000000000002</v>
      </c>
      <c r="AE115" s="63">
        <v>0</v>
      </c>
      <c r="AF115" s="63">
        <v>0</v>
      </c>
      <c r="AG115" s="63" t="s">
        <v>151</v>
      </c>
      <c r="AH115" s="63" t="s">
        <v>151</v>
      </c>
      <c r="AI115" s="63" t="s">
        <v>151</v>
      </c>
      <c r="AJ115" s="63">
        <v>0</v>
      </c>
      <c r="AK115" s="63">
        <v>0</v>
      </c>
      <c r="AL115" s="63">
        <v>3.2690000000000001</v>
      </c>
      <c r="AM115" s="63">
        <v>1.7000000000000001E-2</v>
      </c>
      <c r="AN115" s="63">
        <v>0</v>
      </c>
      <c r="AO115" s="63">
        <v>0</v>
      </c>
      <c r="AP115" s="63">
        <v>0</v>
      </c>
      <c r="AQ115" s="63">
        <v>4.0000000000000001E-3</v>
      </c>
      <c r="AR115" s="63">
        <v>0</v>
      </c>
      <c r="AS115" s="63">
        <v>10.363</v>
      </c>
      <c r="AT115" s="63">
        <v>22.501000000000001</v>
      </c>
      <c r="AU115" s="63">
        <v>0</v>
      </c>
      <c r="AV115" s="63">
        <v>0</v>
      </c>
      <c r="AW115" s="63">
        <v>0</v>
      </c>
      <c r="AX115" s="63">
        <v>0</v>
      </c>
      <c r="AY115" s="63">
        <v>0</v>
      </c>
      <c r="AZ115" s="63">
        <v>1.2E-2</v>
      </c>
      <c r="BA115" s="64">
        <v>222.453</v>
      </c>
      <c r="BB115" s="47">
        <v>967.61300000000006</v>
      </c>
      <c r="BC115" s="63" t="s">
        <v>151</v>
      </c>
      <c r="BD115" s="63" t="s">
        <v>151</v>
      </c>
      <c r="BE115" s="63" t="s">
        <v>151</v>
      </c>
      <c r="BF115" s="63" t="s">
        <v>151</v>
      </c>
      <c r="BG115" s="63">
        <v>0</v>
      </c>
      <c r="BH115" s="63">
        <v>0</v>
      </c>
      <c r="BI115" s="63">
        <v>965.01199999999994</v>
      </c>
      <c r="BJ115" s="63">
        <v>0</v>
      </c>
      <c r="BK115" s="63">
        <v>2.601</v>
      </c>
      <c r="BL115" s="63">
        <v>0</v>
      </c>
      <c r="BM115" s="63">
        <v>0</v>
      </c>
      <c r="BN115" s="63">
        <v>0</v>
      </c>
      <c r="BO115" s="63">
        <v>0</v>
      </c>
      <c r="BP115" s="63">
        <v>0</v>
      </c>
      <c r="BQ115" s="63">
        <v>0</v>
      </c>
      <c r="BR115" s="63">
        <v>0</v>
      </c>
      <c r="BS115" s="63">
        <v>0</v>
      </c>
      <c r="BT115" s="48" t="s">
        <v>151</v>
      </c>
      <c r="BU115" s="47">
        <v>12.689</v>
      </c>
      <c r="BV115" s="63">
        <v>12.689</v>
      </c>
      <c r="BW115" s="63">
        <v>0</v>
      </c>
      <c r="BX115" s="64" t="s">
        <v>151</v>
      </c>
      <c r="BY115" s="196">
        <v>73.209999999999994</v>
      </c>
      <c r="BZ115" s="64">
        <v>422.74900000000002</v>
      </c>
      <c r="CA115" s="65">
        <v>842.61099999999999</v>
      </c>
      <c r="CB115" s="64">
        <v>995.404</v>
      </c>
    </row>
    <row r="116" spans="1:80" ht="11.25" customHeight="1">
      <c r="A116" s="95"/>
      <c r="B116" s="59" t="s">
        <v>148</v>
      </c>
      <c r="C116" s="60" t="s">
        <v>343</v>
      </c>
      <c r="D116" s="60"/>
      <c r="E116" s="60"/>
      <c r="F116" s="60"/>
      <c r="G116" s="61"/>
      <c r="H116" s="62" t="s">
        <v>344</v>
      </c>
      <c r="I116" s="47">
        <v>1191.866</v>
      </c>
      <c r="J116" s="47">
        <v>28.396999999999998</v>
      </c>
      <c r="K116" s="63">
        <v>0</v>
      </c>
      <c r="L116" s="63">
        <v>0</v>
      </c>
      <c r="M116" s="63">
        <v>28.396999999999998</v>
      </c>
      <c r="N116" s="63">
        <v>0</v>
      </c>
      <c r="O116" s="63">
        <v>0</v>
      </c>
      <c r="P116" s="63">
        <v>0</v>
      </c>
      <c r="Q116" s="63">
        <v>0</v>
      </c>
      <c r="R116" s="63">
        <v>0</v>
      </c>
      <c r="S116" s="63">
        <v>0</v>
      </c>
      <c r="T116" s="63">
        <v>0</v>
      </c>
      <c r="U116" s="47">
        <v>0</v>
      </c>
      <c r="V116" s="63">
        <v>0</v>
      </c>
      <c r="W116" s="63">
        <v>0</v>
      </c>
      <c r="X116" s="63">
        <v>0</v>
      </c>
      <c r="Y116" s="63">
        <v>0</v>
      </c>
      <c r="Z116" s="47">
        <v>0</v>
      </c>
      <c r="AA116" s="63">
        <v>0</v>
      </c>
      <c r="AB116" s="63">
        <v>0</v>
      </c>
      <c r="AC116" s="64">
        <v>0</v>
      </c>
      <c r="AD116" s="47">
        <v>11.03</v>
      </c>
      <c r="AE116" s="63">
        <v>0</v>
      </c>
      <c r="AF116" s="63">
        <v>0</v>
      </c>
      <c r="AG116" s="63" t="s">
        <v>151</v>
      </c>
      <c r="AH116" s="63" t="s">
        <v>151</v>
      </c>
      <c r="AI116" s="63" t="s">
        <v>151</v>
      </c>
      <c r="AJ116" s="63">
        <v>0</v>
      </c>
      <c r="AK116" s="63">
        <v>0</v>
      </c>
      <c r="AL116" s="63">
        <v>2.863</v>
      </c>
      <c r="AM116" s="63">
        <v>0.05</v>
      </c>
      <c r="AN116" s="63">
        <v>0</v>
      </c>
      <c r="AO116" s="63">
        <v>0</v>
      </c>
      <c r="AP116" s="63">
        <v>0</v>
      </c>
      <c r="AQ116" s="63">
        <v>1E-3</v>
      </c>
      <c r="AR116" s="63">
        <v>0</v>
      </c>
      <c r="AS116" s="63">
        <v>6.0759999999999996</v>
      </c>
      <c r="AT116" s="63">
        <v>2.0350000000000001</v>
      </c>
      <c r="AU116" s="63">
        <v>0</v>
      </c>
      <c r="AV116" s="63">
        <v>0</v>
      </c>
      <c r="AW116" s="63">
        <v>0</v>
      </c>
      <c r="AX116" s="63">
        <v>0</v>
      </c>
      <c r="AY116" s="63">
        <v>0</v>
      </c>
      <c r="AZ116" s="63">
        <v>4.0000000000000001E-3</v>
      </c>
      <c r="BA116" s="64">
        <v>39.472999999999999</v>
      </c>
      <c r="BB116" s="47">
        <v>830.50199999999995</v>
      </c>
      <c r="BC116" s="63" t="s">
        <v>151</v>
      </c>
      <c r="BD116" s="63" t="s">
        <v>151</v>
      </c>
      <c r="BE116" s="63" t="s">
        <v>151</v>
      </c>
      <c r="BF116" s="63" t="s">
        <v>151</v>
      </c>
      <c r="BG116" s="63">
        <v>0</v>
      </c>
      <c r="BH116" s="63">
        <v>0</v>
      </c>
      <c r="BI116" s="63">
        <v>829.87900000000002</v>
      </c>
      <c r="BJ116" s="63">
        <v>0</v>
      </c>
      <c r="BK116" s="63">
        <v>0.623</v>
      </c>
      <c r="BL116" s="63">
        <v>0</v>
      </c>
      <c r="BM116" s="63">
        <v>0</v>
      </c>
      <c r="BN116" s="63">
        <v>0</v>
      </c>
      <c r="BO116" s="63">
        <v>0</v>
      </c>
      <c r="BP116" s="63">
        <v>0</v>
      </c>
      <c r="BQ116" s="63">
        <v>0</v>
      </c>
      <c r="BR116" s="63">
        <v>0</v>
      </c>
      <c r="BS116" s="63">
        <v>0</v>
      </c>
      <c r="BT116" s="48" t="s">
        <v>151</v>
      </c>
      <c r="BU116" s="47">
        <v>0</v>
      </c>
      <c r="BV116" s="63">
        <v>0</v>
      </c>
      <c r="BW116" s="63">
        <v>0</v>
      </c>
      <c r="BX116" s="64" t="s">
        <v>151</v>
      </c>
      <c r="BY116" s="196">
        <v>72.451999999999998</v>
      </c>
      <c r="BZ116" s="64">
        <v>210.012</v>
      </c>
      <c r="CA116" s="65">
        <v>317.358</v>
      </c>
      <c r="CB116" s="64">
        <v>846.99</v>
      </c>
    </row>
    <row r="117" spans="1:80" ht="11.25" customHeight="1">
      <c r="A117" s="95"/>
      <c r="B117" s="59" t="s">
        <v>148</v>
      </c>
      <c r="C117" s="60" t="s">
        <v>345</v>
      </c>
      <c r="D117" s="60"/>
      <c r="E117" s="60"/>
      <c r="F117" s="60"/>
      <c r="G117" s="61"/>
      <c r="H117" s="62" t="s">
        <v>346</v>
      </c>
      <c r="I117" s="47">
        <v>145.51599999999999</v>
      </c>
      <c r="J117" s="47">
        <v>24.317</v>
      </c>
      <c r="K117" s="63">
        <v>0</v>
      </c>
      <c r="L117" s="63">
        <v>0</v>
      </c>
      <c r="M117" s="63">
        <v>7.8330000000000002</v>
      </c>
      <c r="N117" s="63">
        <v>0</v>
      </c>
      <c r="O117" s="63">
        <v>15.414999999999999</v>
      </c>
      <c r="P117" s="63">
        <v>3.3000000000000002E-2</v>
      </c>
      <c r="Q117" s="63">
        <v>0</v>
      </c>
      <c r="R117" s="63">
        <v>0</v>
      </c>
      <c r="S117" s="63">
        <v>0</v>
      </c>
      <c r="T117" s="63">
        <v>1.036</v>
      </c>
      <c r="U117" s="47">
        <v>0</v>
      </c>
      <c r="V117" s="63">
        <v>0</v>
      </c>
      <c r="W117" s="63">
        <v>0</v>
      </c>
      <c r="X117" s="63">
        <v>0</v>
      </c>
      <c r="Y117" s="63">
        <v>0</v>
      </c>
      <c r="Z117" s="47">
        <v>0</v>
      </c>
      <c r="AA117" s="63">
        <v>0</v>
      </c>
      <c r="AB117" s="63">
        <v>0</v>
      </c>
      <c r="AC117" s="64">
        <v>0</v>
      </c>
      <c r="AD117" s="47">
        <v>57.557000000000002</v>
      </c>
      <c r="AE117" s="63">
        <v>0</v>
      </c>
      <c r="AF117" s="63">
        <v>0</v>
      </c>
      <c r="AG117" s="63" t="s">
        <v>151</v>
      </c>
      <c r="AH117" s="63" t="s">
        <v>151</v>
      </c>
      <c r="AI117" s="63" t="s">
        <v>151</v>
      </c>
      <c r="AJ117" s="63">
        <v>0</v>
      </c>
      <c r="AK117" s="63">
        <v>0</v>
      </c>
      <c r="AL117" s="63">
        <v>2.89</v>
      </c>
      <c r="AM117" s="63">
        <v>0.42599999999999999</v>
      </c>
      <c r="AN117" s="63">
        <v>0</v>
      </c>
      <c r="AO117" s="63">
        <v>0</v>
      </c>
      <c r="AP117" s="63">
        <v>0</v>
      </c>
      <c r="AQ117" s="63">
        <v>3.0000000000000001E-3</v>
      </c>
      <c r="AR117" s="63">
        <v>0</v>
      </c>
      <c r="AS117" s="63">
        <v>50.78</v>
      </c>
      <c r="AT117" s="63">
        <v>3.4580000000000002</v>
      </c>
      <c r="AU117" s="63">
        <v>0</v>
      </c>
      <c r="AV117" s="63">
        <v>0</v>
      </c>
      <c r="AW117" s="63">
        <v>0</v>
      </c>
      <c r="AX117" s="63">
        <v>0</v>
      </c>
      <c r="AY117" s="63">
        <v>0</v>
      </c>
      <c r="AZ117" s="63">
        <v>0</v>
      </c>
      <c r="BA117" s="64">
        <v>23.184000000000001</v>
      </c>
      <c r="BB117" s="47">
        <v>0.25700000000000001</v>
      </c>
      <c r="BC117" s="63" t="s">
        <v>151</v>
      </c>
      <c r="BD117" s="63" t="s">
        <v>151</v>
      </c>
      <c r="BE117" s="63" t="s">
        <v>151</v>
      </c>
      <c r="BF117" s="63" t="s">
        <v>151</v>
      </c>
      <c r="BG117" s="63">
        <v>0</v>
      </c>
      <c r="BH117" s="63">
        <v>0</v>
      </c>
      <c r="BI117" s="63">
        <v>0.25700000000000001</v>
      </c>
      <c r="BJ117" s="63">
        <v>0</v>
      </c>
      <c r="BK117" s="63">
        <v>0</v>
      </c>
      <c r="BL117" s="63">
        <v>0</v>
      </c>
      <c r="BM117" s="63">
        <v>0</v>
      </c>
      <c r="BN117" s="63">
        <v>0</v>
      </c>
      <c r="BO117" s="63">
        <v>0</v>
      </c>
      <c r="BP117" s="63">
        <v>0</v>
      </c>
      <c r="BQ117" s="63">
        <v>0</v>
      </c>
      <c r="BR117" s="63">
        <v>0</v>
      </c>
      <c r="BS117" s="63">
        <v>0</v>
      </c>
      <c r="BT117" s="48" t="s">
        <v>151</v>
      </c>
      <c r="BU117" s="47">
        <v>1E-3</v>
      </c>
      <c r="BV117" s="63">
        <v>1E-3</v>
      </c>
      <c r="BW117" s="63">
        <v>0</v>
      </c>
      <c r="BX117" s="64" t="s">
        <v>151</v>
      </c>
      <c r="BY117" s="196">
        <v>7.1050000000000004</v>
      </c>
      <c r="BZ117" s="64">
        <v>33.095999999999997</v>
      </c>
      <c r="CA117" s="65">
        <v>138.64500000000001</v>
      </c>
      <c r="CB117" s="64">
        <v>2.5339999999999998</v>
      </c>
    </row>
    <row r="118" spans="1:80" ht="11.25" customHeight="1">
      <c r="A118" s="95"/>
      <c r="B118" s="59" t="s">
        <v>148</v>
      </c>
      <c r="C118" s="60" t="s">
        <v>347</v>
      </c>
      <c r="D118" s="60"/>
      <c r="E118" s="60"/>
      <c r="F118" s="60"/>
      <c r="G118" s="61"/>
      <c r="H118" s="62" t="s">
        <v>348</v>
      </c>
      <c r="I118" s="47">
        <v>116.245</v>
      </c>
      <c r="J118" s="47">
        <v>8.32</v>
      </c>
      <c r="K118" s="63">
        <v>0</v>
      </c>
      <c r="L118" s="63">
        <v>0</v>
      </c>
      <c r="M118" s="63">
        <v>7.968</v>
      </c>
      <c r="N118" s="63">
        <v>0</v>
      </c>
      <c r="O118" s="63">
        <v>0.34200000000000003</v>
      </c>
      <c r="P118" s="63">
        <v>0.01</v>
      </c>
      <c r="Q118" s="63">
        <v>1E-3</v>
      </c>
      <c r="R118" s="63">
        <v>0</v>
      </c>
      <c r="S118" s="63">
        <v>0</v>
      </c>
      <c r="T118" s="63">
        <v>0</v>
      </c>
      <c r="U118" s="47">
        <v>0</v>
      </c>
      <c r="V118" s="63">
        <v>0</v>
      </c>
      <c r="W118" s="63">
        <v>0</v>
      </c>
      <c r="X118" s="63">
        <v>0</v>
      </c>
      <c r="Y118" s="63">
        <v>0</v>
      </c>
      <c r="Z118" s="47">
        <v>0</v>
      </c>
      <c r="AA118" s="63">
        <v>0</v>
      </c>
      <c r="AB118" s="63">
        <v>0</v>
      </c>
      <c r="AC118" s="64">
        <v>0</v>
      </c>
      <c r="AD118" s="47">
        <v>4.1790000000000003</v>
      </c>
      <c r="AE118" s="63">
        <v>0</v>
      </c>
      <c r="AF118" s="63">
        <v>0</v>
      </c>
      <c r="AG118" s="63" t="s">
        <v>151</v>
      </c>
      <c r="AH118" s="63" t="s">
        <v>151</v>
      </c>
      <c r="AI118" s="63" t="s">
        <v>151</v>
      </c>
      <c r="AJ118" s="63">
        <v>0</v>
      </c>
      <c r="AK118" s="63">
        <v>0</v>
      </c>
      <c r="AL118" s="63">
        <v>1.294</v>
      </c>
      <c r="AM118" s="63">
        <v>8.9999999999999993E-3</v>
      </c>
      <c r="AN118" s="63">
        <v>0</v>
      </c>
      <c r="AO118" s="63">
        <v>0</v>
      </c>
      <c r="AP118" s="63">
        <v>0</v>
      </c>
      <c r="AQ118" s="63">
        <v>0</v>
      </c>
      <c r="AR118" s="63">
        <v>0</v>
      </c>
      <c r="AS118" s="63">
        <v>2.593</v>
      </c>
      <c r="AT118" s="63">
        <v>0.28000000000000003</v>
      </c>
      <c r="AU118" s="63">
        <v>0</v>
      </c>
      <c r="AV118" s="63">
        <v>0</v>
      </c>
      <c r="AW118" s="63">
        <v>0</v>
      </c>
      <c r="AX118" s="63">
        <v>0</v>
      </c>
      <c r="AY118" s="63">
        <v>0</v>
      </c>
      <c r="AZ118" s="63">
        <v>2E-3</v>
      </c>
      <c r="BA118" s="64">
        <v>46.746000000000002</v>
      </c>
      <c r="BB118" s="47">
        <v>0.11899999999999999</v>
      </c>
      <c r="BC118" s="63" t="s">
        <v>151</v>
      </c>
      <c r="BD118" s="63" t="s">
        <v>151</v>
      </c>
      <c r="BE118" s="63" t="s">
        <v>151</v>
      </c>
      <c r="BF118" s="63" t="s">
        <v>151</v>
      </c>
      <c r="BG118" s="63">
        <v>0</v>
      </c>
      <c r="BH118" s="63">
        <v>0</v>
      </c>
      <c r="BI118" s="63">
        <v>0.11899999999999999</v>
      </c>
      <c r="BJ118" s="63">
        <v>0</v>
      </c>
      <c r="BK118" s="63">
        <v>0</v>
      </c>
      <c r="BL118" s="63">
        <v>0</v>
      </c>
      <c r="BM118" s="63">
        <v>0</v>
      </c>
      <c r="BN118" s="63">
        <v>0</v>
      </c>
      <c r="BO118" s="63">
        <v>0</v>
      </c>
      <c r="BP118" s="63">
        <v>0</v>
      </c>
      <c r="BQ118" s="63">
        <v>0</v>
      </c>
      <c r="BR118" s="63">
        <v>0</v>
      </c>
      <c r="BS118" s="63">
        <v>0</v>
      </c>
      <c r="BT118" s="48" t="s">
        <v>151</v>
      </c>
      <c r="BU118" s="47">
        <v>0</v>
      </c>
      <c r="BV118" s="63">
        <v>0</v>
      </c>
      <c r="BW118" s="63">
        <v>0</v>
      </c>
      <c r="BX118" s="64" t="s">
        <v>151</v>
      </c>
      <c r="BY118" s="196">
        <v>7.1609999999999996</v>
      </c>
      <c r="BZ118" s="64">
        <v>49.719000000000001</v>
      </c>
      <c r="CA118" s="65">
        <v>106.45099999999999</v>
      </c>
      <c r="CB118" s="64">
        <v>3.28</v>
      </c>
    </row>
    <row r="119" spans="1:80" ht="11.25" customHeight="1">
      <c r="A119" s="95"/>
      <c r="B119" s="59" t="s">
        <v>148</v>
      </c>
      <c r="C119" s="60" t="s">
        <v>349</v>
      </c>
      <c r="D119" s="60"/>
      <c r="E119" s="60"/>
      <c r="F119" s="60"/>
      <c r="G119" s="61"/>
      <c r="H119" s="62" t="s">
        <v>350</v>
      </c>
      <c r="I119" s="47">
        <v>814.80100000000004</v>
      </c>
      <c r="J119" s="47">
        <v>33.43</v>
      </c>
      <c r="K119" s="63">
        <v>0</v>
      </c>
      <c r="L119" s="63">
        <v>0</v>
      </c>
      <c r="M119" s="63">
        <v>33.225000000000001</v>
      </c>
      <c r="N119" s="63">
        <v>0</v>
      </c>
      <c r="O119" s="63">
        <v>0.20499999999999999</v>
      </c>
      <c r="P119" s="63">
        <v>0</v>
      </c>
      <c r="Q119" s="63">
        <v>0</v>
      </c>
      <c r="R119" s="63">
        <v>0</v>
      </c>
      <c r="S119" s="63">
        <v>0</v>
      </c>
      <c r="T119" s="63">
        <v>0</v>
      </c>
      <c r="U119" s="47">
        <v>0</v>
      </c>
      <c r="V119" s="63">
        <v>0</v>
      </c>
      <c r="W119" s="63">
        <v>0</v>
      </c>
      <c r="X119" s="63">
        <v>0</v>
      </c>
      <c r="Y119" s="63">
        <v>0</v>
      </c>
      <c r="Z119" s="47">
        <v>0</v>
      </c>
      <c r="AA119" s="63">
        <v>0</v>
      </c>
      <c r="AB119" s="63">
        <v>0</v>
      </c>
      <c r="AC119" s="64">
        <v>0</v>
      </c>
      <c r="AD119" s="47">
        <v>17.626000000000001</v>
      </c>
      <c r="AE119" s="63">
        <v>0</v>
      </c>
      <c r="AF119" s="63">
        <v>0</v>
      </c>
      <c r="AG119" s="63" t="s">
        <v>151</v>
      </c>
      <c r="AH119" s="63" t="s">
        <v>151</v>
      </c>
      <c r="AI119" s="63" t="s">
        <v>151</v>
      </c>
      <c r="AJ119" s="63">
        <v>0</v>
      </c>
      <c r="AK119" s="63">
        <v>0</v>
      </c>
      <c r="AL119" s="63">
        <v>11.391</v>
      </c>
      <c r="AM119" s="63">
        <v>3.7999999999999999E-2</v>
      </c>
      <c r="AN119" s="63">
        <v>0</v>
      </c>
      <c r="AO119" s="63">
        <v>0</v>
      </c>
      <c r="AP119" s="63">
        <v>0</v>
      </c>
      <c r="AQ119" s="63">
        <v>0</v>
      </c>
      <c r="AR119" s="63">
        <v>0</v>
      </c>
      <c r="AS119" s="63">
        <v>5.6660000000000004</v>
      </c>
      <c r="AT119" s="63">
        <v>0.52900000000000003</v>
      </c>
      <c r="AU119" s="63">
        <v>0</v>
      </c>
      <c r="AV119" s="63">
        <v>0</v>
      </c>
      <c r="AW119" s="63">
        <v>0</v>
      </c>
      <c r="AX119" s="63">
        <v>0</v>
      </c>
      <c r="AY119" s="63">
        <v>0</v>
      </c>
      <c r="AZ119" s="63">
        <v>1E-3</v>
      </c>
      <c r="BA119" s="64">
        <v>159.297</v>
      </c>
      <c r="BB119" s="47">
        <v>106.82599999999999</v>
      </c>
      <c r="BC119" s="63" t="s">
        <v>151</v>
      </c>
      <c r="BD119" s="63" t="s">
        <v>151</v>
      </c>
      <c r="BE119" s="63" t="s">
        <v>151</v>
      </c>
      <c r="BF119" s="63" t="s">
        <v>151</v>
      </c>
      <c r="BG119" s="63">
        <v>0</v>
      </c>
      <c r="BH119" s="63">
        <v>0</v>
      </c>
      <c r="BI119" s="63">
        <v>106.82599999999999</v>
      </c>
      <c r="BJ119" s="63">
        <v>0</v>
      </c>
      <c r="BK119" s="63">
        <v>0</v>
      </c>
      <c r="BL119" s="63">
        <v>0</v>
      </c>
      <c r="BM119" s="63">
        <v>0</v>
      </c>
      <c r="BN119" s="63">
        <v>0</v>
      </c>
      <c r="BO119" s="63">
        <v>0</v>
      </c>
      <c r="BP119" s="63">
        <v>0</v>
      </c>
      <c r="BQ119" s="63">
        <v>0</v>
      </c>
      <c r="BR119" s="63">
        <v>0</v>
      </c>
      <c r="BS119" s="63">
        <v>0</v>
      </c>
      <c r="BT119" s="48" t="s">
        <v>151</v>
      </c>
      <c r="BU119" s="47">
        <v>1.2E-2</v>
      </c>
      <c r="BV119" s="63">
        <v>1.2E-2</v>
      </c>
      <c r="BW119" s="63">
        <v>0</v>
      </c>
      <c r="BX119" s="64" t="s">
        <v>151</v>
      </c>
      <c r="BY119" s="196">
        <v>24.372</v>
      </c>
      <c r="BZ119" s="64">
        <v>473.238</v>
      </c>
      <c r="CA119" s="65">
        <v>619.13900000000001</v>
      </c>
      <c r="CB119" s="64">
        <v>133.65600000000001</v>
      </c>
    </row>
    <row r="120" spans="1:80" ht="11.25" customHeight="1">
      <c r="A120" s="59" t="s">
        <v>148</v>
      </c>
      <c r="B120" s="60" t="s">
        <v>351</v>
      </c>
      <c r="C120" s="60"/>
      <c r="D120" s="60"/>
      <c r="E120" s="60"/>
      <c r="F120" s="60"/>
      <c r="G120" s="61"/>
      <c r="H120" s="62" t="s">
        <v>352</v>
      </c>
      <c r="I120" s="47">
        <v>21778.635999999999</v>
      </c>
      <c r="J120" s="47">
        <v>0</v>
      </c>
      <c r="K120" s="63">
        <v>0</v>
      </c>
      <c r="L120" s="63">
        <v>0</v>
      </c>
      <c r="M120" s="63">
        <v>0</v>
      </c>
      <c r="N120" s="63">
        <v>0</v>
      </c>
      <c r="O120" s="63">
        <v>0</v>
      </c>
      <c r="P120" s="63">
        <v>0</v>
      </c>
      <c r="Q120" s="63">
        <v>0</v>
      </c>
      <c r="R120" s="63">
        <v>0</v>
      </c>
      <c r="S120" s="63">
        <v>0</v>
      </c>
      <c r="T120" s="63">
        <v>0</v>
      </c>
      <c r="U120" s="47">
        <v>0</v>
      </c>
      <c r="V120" s="63">
        <v>0</v>
      </c>
      <c r="W120" s="63">
        <v>0</v>
      </c>
      <c r="X120" s="63">
        <v>0</v>
      </c>
      <c r="Y120" s="63">
        <v>0</v>
      </c>
      <c r="Z120" s="47">
        <v>0</v>
      </c>
      <c r="AA120" s="63">
        <v>0</v>
      </c>
      <c r="AB120" s="63">
        <v>0</v>
      </c>
      <c r="AC120" s="64">
        <v>0</v>
      </c>
      <c r="AD120" s="47">
        <v>20116.422999999999</v>
      </c>
      <c r="AE120" s="63">
        <v>0</v>
      </c>
      <c r="AF120" s="63">
        <v>0</v>
      </c>
      <c r="AG120" s="63" t="s">
        <v>151</v>
      </c>
      <c r="AH120" s="63" t="s">
        <v>151</v>
      </c>
      <c r="AI120" s="63" t="s">
        <v>151</v>
      </c>
      <c r="AJ120" s="63">
        <v>0</v>
      </c>
      <c r="AK120" s="63">
        <v>0</v>
      </c>
      <c r="AL120" s="63">
        <v>1906.229</v>
      </c>
      <c r="AM120" s="63">
        <v>4226.9260000000004</v>
      </c>
      <c r="AN120" s="63">
        <v>3.7829999999999999</v>
      </c>
      <c r="AO120" s="63">
        <v>0</v>
      </c>
      <c r="AP120" s="63">
        <v>14.452</v>
      </c>
      <c r="AQ120" s="63">
        <v>0</v>
      </c>
      <c r="AR120" s="63">
        <v>0</v>
      </c>
      <c r="AS120" s="63">
        <v>13965.031999999999</v>
      </c>
      <c r="AT120" s="63">
        <v>0</v>
      </c>
      <c r="AU120" s="63">
        <v>0</v>
      </c>
      <c r="AV120" s="63">
        <v>0</v>
      </c>
      <c r="AW120" s="63">
        <v>0</v>
      </c>
      <c r="AX120" s="63">
        <v>0</v>
      </c>
      <c r="AY120" s="63">
        <v>0</v>
      </c>
      <c r="AZ120" s="63">
        <v>0</v>
      </c>
      <c r="BA120" s="64">
        <v>349.77699999999999</v>
      </c>
      <c r="BB120" s="47">
        <v>1039.5309999999999</v>
      </c>
      <c r="BC120" s="63" t="s">
        <v>151</v>
      </c>
      <c r="BD120" s="63" t="s">
        <v>151</v>
      </c>
      <c r="BE120" s="63" t="s">
        <v>151</v>
      </c>
      <c r="BF120" s="63" t="s">
        <v>151</v>
      </c>
      <c r="BG120" s="63">
        <v>0</v>
      </c>
      <c r="BH120" s="63">
        <v>0</v>
      </c>
      <c r="BI120" s="63">
        <v>0</v>
      </c>
      <c r="BJ120" s="63">
        <v>0</v>
      </c>
      <c r="BK120" s="63">
        <v>0</v>
      </c>
      <c r="BL120" s="63">
        <v>0</v>
      </c>
      <c r="BM120" s="63">
        <v>0</v>
      </c>
      <c r="BN120" s="63">
        <v>183.01599999999999</v>
      </c>
      <c r="BO120" s="63">
        <v>19.385000000000002</v>
      </c>
      <c r="BP120" s="63">
        <v>837.13099999999997</v>
      </c>
      <c r="BQ120" s="63">
        <v>0</v>
      </c>
      <c r="BR120" s="63">
        <v>0</v>
      </c>
      <c r="BS120" s="63">
        <v>0</v>
      </c>
      <c r="BT120" s="48" t="s">
        <v>151</v>
      </c>
      <c r="BU120" s="47">
        <v>0</v>
      </c>
      <c r="BV120" s="63">
        <v>0</v>
      </c>
      <c r="BW120" s="63">
        <v>0</v>
      </c>
      <c r="BX120" s="64" t="s">
        <v>151</v>
      </c>
      <c r="BY120" s="196" t="s">
        <v>151</v>
      </c>
      <c r="BZ120" s="64">
        <v>272.90499999999997</v>
      </c>
      <c r="CA120" s="65">
        <v>20688.919999999998</v>
      </c>
      <c r="CB120" s="64">
        <v>1053.9590000000001</v>
      </c>
    </row>
    <row r="121" spans="1:80" ht="11.25" customHeight="1">
      <c r="A121" s="95"/>
      <c r="B121" s="59" t="s">
        <v>148</v>
      </c>
      <c r="C121" s="60" t="s">
        <v>353</v>
      </c>
      <c r="D121" s="60"/>
      <c r="E121" s="60"/>
      <c r="F121" s="60"/>
      <c r="G121" s="61"/>
      <c r="H121" s="62" t="s">
        <v>354</v>
      </c>
      <c r="I121" s="47">
        <v>331.96800000000002</v>
      </c>
      <c r="J121" s="47">
        <v>0</v>
      </c>
      <c r="K121" s="63">
        <v>0</v>
      </c>
      <c r="L121" s="63">
        <v>0</v>
      </c>
      <c r="M121" s="63">
        <v>0</v>
      </c>
      <c r="N121" s="63">
        <v>0</v>
      </c>
      <c r="O121" s="63">
        <v>0</v>
      </c>
      <c r="P121" s="63">
        <v>0</v>
      </c>
      <c r="Q121" s="63">
        <v>0</v>
      </c>
      <c r="R121" s="63">
        <v>0</v>
      </c>
      <c r="S121" s="63">
        <v>0</v>
      </c>
      <c r="T121" s="63">
        <v>0</v>
      </c>
      <c r="U121" s="47">
        <v>0</v>
      </c>
      <c r="V121" s="63">
        <v>0</v>
      </c>
      <c r="W121" s="63">
        <v>0</v>
      </c>
      <c r="X121" s="63">
        <v>0</v>
      </c>
      <c r="Y121" s="63">
        <v>0</v>
      </c>
      <c r="Z121" s="47">
        <v>0</v>
      </c>
      <c r="AA121" s="63">
        <v>0</v>
      </c>
      <c r="AB121" s="63">
        <v>0</v>
      </c>
      <c r="AC121" s="64">
        <v>0</v>
      </c>
      <c r="AD121" s="47">
        <v>83.26</v>
      </c>
      <c r="AE121" s="63">
        <v>0</v>
      </c>
      <c r="AF121" s="63">
        <v>0</v>
      </c>
      <c r="AG121" s="63" t="s">
        <v>151</v>
      </c>
      <c r="AH121" s="63" t="s">
        <v>151</v>
      </c>
      <c r="AI121" s="63" t="s">
        <v>151</v>
      </c>
      <c r="AJ121" s="63">
        <v>0</v>
      </c>
      <c r="AK121" s="63">
        <v>0</v>
      </c>
      <c r="AL121" s="63">
        <v>0</v>
      </c>
      <c r="AM121" s="63">
        <v>0</v>
      </c>
      <c r="AN121" s="63">
        <v>0</v>
      </c>
      <c r="AO121" s="63">
        <v>0</v>
      </c>
      <c r="AP121" s="63">
        <v>0</v>
      </c>
      <c r="AQ121" s="63">
        <v>0</v>
      </c>
      <c r="AR121" s="63">
        <v>0</v>
      </c>
      <c r="AS121" s="63">
        <v>83.26</v>
      </c>
      <c r="AT121" s="63">
        <v>0</v>
      </c>
      <c r="AU121" s="63">
        <v>0</v>
      </c>
      <c r="AV121" s="63">
        <v>0</v>
      </c>
      <c r="AW121" s="63">
        <v>0</v>
      </c>
      <c r="AX121" s="63">
        <v>0</v>
      </c>
      <c r="AY121" s="63">
        <v>0</v>
      </c>
      <c r="AZ121" s="63">
        <v>0</v>
      </c>
      <c r="BA121" s="64" t="s">
        <v>151</v>
      </c>
      <c r="BB121" s="47">
        <v>0</v>
      </c>
      <c r="BC121" s="63" t="s">
        <v>151</v>
      </c>
      <c r="BD121" s="63" t="s">
        <v>151</v>
      </c>
      <c r="BE121" s="63" t="s">
        <v>151</v>
      </c>
      <c r="BF121" s="63" t="s">
        <v>151</v>
      </c>
      <c r="BG121" s="63">
        <v>0</v>
      </c>
      <c r="BH121" s="63">
        <v>0</v>
      </c>
      <c r="BI121" s="63">
        <v>0</v>
      </c>
      <c r="BJ121" s="63">
        <v>0</v>
      </c>
      <c r="BK121" s="63">
        <v>0</v>
      </c>
      <c r="BL121" s="63">
        <v>0</v>
      </c>
      <c r="BM121" s="63">
        <v>0</v>
      </c>
      <c r="BN121" s="63">
        <v>0</v>
      </c>
      <c r="BO121" s="63">
        <v>0</v>
      </c>
      <c r="BP121" s="63">
        <v>0</v>
      </c>
      <c r="BQ121" s="63">
        <v>0</v>
      </c>
      <c r="BR121" s="63">
        <v>0</v>
      </c>
      <c r="BS121" s="63">
        <v>0</v>
      </c>
      <c r="BT121" s="48" t="s">
        <v>151</v>
      </c>
      <c r="BU121" s="47">
        <v>0</v>
      </c>
      <c r="BV121" s="63">
        <v>0</v>
      </c>
      <c r="BW121" s="63">
        <v>0</v>
      </c>
      <c r="BX121" s="64" t="s">
        <v>151</v>
      </c>
      <c r="BY121" s="196" t="s">
        <v>151</v>
      </c>
      <c r="BZ121" s="64">
        <v>248.709</v>
      </c>
      <c r="CA121" s="65">
        <v>286.233</v>
      </c>
      <c r="CB121" s="64">
        <v>13.148</v>
      </c>
    </row>
    <row r="122" spans="1:80" ht="11.25" customHeight="1">
      <c r="A122" s="95"/>
      <c r="B122" s="59" t="s">
        <v>148</v>
      </c>
      <c r="C122" s="60" t="s">
        <v>355</v>
      </c>
      <c r="D122" s="60"/>
      <c r="E122" s="60"/>
      <c r="F122" s="60"/>
      <c r="G122" s="61"/>
      <c r="H122" s="62" t="s">
        <v>356</v>
      </c>
      <c r="I122" s="47">
        <v>21079.323</v>
      </c>
      <c r="J122" s="47" t="s">
        <v>151</v>
      </c>
      <c r="K122" s="63" t="s">
        <v>151</v>
      </c>
      <c r="L122" s="63" t="s">
        <v>151</v>
      </c>
      <c r="M122" s="63" t="s">
        <v>151</v>
      </c>
      <c r="N122" s="63" t="s">
        <v>151</v>
      </c>
      <c r="O122" s="63" t="s">
        <v>151</v>
      </c>
      <c r="P122" s="63" t="s">
        <v>151</v>
      </c>
      <c r="Q122" s="63" t="s">
        <v>151</v>
      </c>
      <c r="R122" s="63" t="s">
        <v>151</v>
      </c>
      <c r="S122" s="63" t="s">
        <v>151</v>
      </c>
      <c r="T122" s="63" t="s">
        <v>151</v>
      </c>
      <c r="U122" s="47" t="s">
        <v>151</v>
      </c>
      <c r="V122" s="63" t="s">
        <v>151</v>
      </c>
      <c r="W122" s="63" t="s">
        <v>151</v>
      </c>
      <c r="X122" s="63" t="s">
        <v>151</v>
      </c>
      <c r="Y122" s="63" t="s">
        <v>151</v>
      </c>
      <c r="Z122" s="47" t="s">
        <v>151</v>
      </c>
      <c r="AA122" s="63" t="s">
        <v>151</v>
      </c>
      <c r="AB122" s="63" t="s">
        <v>151</v>
      </c>
      <c r="AC122" s="64" t="s">
        <v>151</v>
      </c>
      <c r="AD122" s="47">
        <v>20013.881000000001</v>
      </c>
      <c r="AE122" s="63">
        <v>0</v>
      </c>
      <c r="AF122" s="63">
        <v>0</v>
      </c>
      <c r="AG122" s="63" t="s">
        <v>151</v>
      </c>
      <c r="AH122" s="63" t="s">
        <v>151</v>
      </c>
      <c r="AI122" s="63" t="s">
        <v>151</v>
      </c>
      <c r="AJ122" s="63">
        <v>0</v>
      </c>
      <c r="AK122" s="63">
        <v>0</v>
      </c>
      <c r="AL122" s="63">
        <v>1906.229</v>
      </c>
      <c r="AM122" s="63">
        <v>4226.9260000000004</v>
      </c>
      <c r="AN122" s="63">
        <v>0</v>
      </c>
      <c r="AO122" s="63">
        <v>0</v>
      </c>
      <c r="AP122" s="63">
        <v>0</v>
      </c>
      <c r="AQ122" s="63">
        <v>0</v>
      </c>
      <c r="AR122" s="63">
        <v>0</v>
      </c>
      <c r="AS122" s="63">
        <v>13880.725</v>
      </c>
      <c r="AT122" s="63">
        <v>0</v>
      </c>
      <c r="AU122" s="63">
        <v>0</v>
      </c>
      <c r="AV122" s="63">
        <v>0</v>
      </c>
      <c r="AW122" s="63">
        <v>0</v>
      </c>
      <c r="AX122" s="63">
        <v>0</v>
      </c>
      <c r="AY122" s="63">
        <v>0</v>
      </c>
      <c r="AZ122" s="63">
        <v>0</v>
      </c>
      <c r="BA122" s="64">
        <v>19.507999999999999</v>
      </c>
      <c r="BB122" s="47">
        <v>1039.5309999999999</v>
      </c>
      <c r="BC122" s="63" t="s">
        <v>151</v>
      </c>
      <c r="BD122" s="63" t="s">
        <v>151</v>
      </c>
      <c r="BE122" s="63" t="s">
        <v>151</v>
      </c>
      <c r="BF122" s="63" t="s">
        <v>151</v>
      </c>
      <c r="BG122" s="63">
        <v>0</v>
      </c>
      <c r="BH122" s="63">
        <v>0</v>
      </c>
      <c r="BI122" s="63">
        <v>0</v>
      </c>
      <c r="BJ122" s="63">
        <v>0</v>
      </c>
      <c r="BK122" s="63">
        <v>0</v>
      </c>
      <c r="BL122" s="63">
        <v>0</v>
      </c>
      <c r="BM122" s="63">
        <v>0</v>
      </c>
      <c r="BN122" s="63">
        <v>183.01599999999999</v>
      </c>
      <c r="BO122" s="63">
        <v>19.385000000000002</v>
      </c>
      <c r="BP122" s="63">
        <v>837.13099999999997</v>
      </c>
      <c r="BQ122" s="63">
        <v>0</v>
      </c>
      <c r="BR122" s="63">
        <v>0</v>
      </c>
      <c r="BS122" s="63">
        <v>0</v>
      </c>
      <c r="BT122" s="48" t="s">
        <v>151</v>
      </c>
      <c r="BU122" s="47">
        <v>0</v>
      </c>
      <c r="BV122" s="63">
        <v>0</v>
      </c>
      <c r="BW122" s="63">
        <v>0</v>
      </c>
      <c r="BX122" s="64" t="s">
        <v>151</v>
      </c>
      <c r="BY122" s="196" t="s">
        <v>151</v>
      </c>
      <c r="BZ122" s="64">
        <v>6.4020000000000001</v>
      </c>
      <c r="CA122" s="65">
        <v>20038.614000000001</v>
      </c>
      <c r="CB122" s="64">
        <v>1039.8699999999999</v>
      </c>
    </row>
    <row r="123" spans="1:80" ht="11.25" customHeight="1">
      <c r="A123" s="95"/>
      <c r="B123" s="59" t="s">
        <v>148</v>
      </c>
      <c r="C123" s="60" t="s">
        <v>357</v>
      </c>
      <c r="D123" s="60"/>
      <c r="E123" s="60"/>
      <c r="F123" s="60"/>
      <c r="G123" s="61"/>
      <c r="H123" s="62" t="s">
        <v>358</v>
      </c>
      <c r="I123" s="47">
        <v>18.236000000000001</v>
      </c>
      <c r="J123" s="47" t="s">
        <v>151</v>
      </c>
      <c r="K123" s="63" t="s">
        <v>151</v>
      </c>
      <c r="L123" s="63" t="s">
        <v>151</v>
      </c>
      <c r="M123" s="63" t="s">
        <v>151</v>
      </c>
      <c r="N123" s="63" t="s">
        <v>151</v>
      </c>
      <c r="O123" s="63" t="s">
        <v>151</v>
      </c>
      <c r="P123" s="63" t="s">
        <v>151</v>
      </c>
      <c r="Q123" s="63" t="s">
        <v>151</v>
      </c>
      <c r="R123" s="63" t="s">
        <v>151</v>
      </c>
      <c r="S123" s="63" t="s">
        <v>151</v>
      </c>
      <c r="T123" s="63" t="s">
        <v>151</v>
      </c>
      <c r="U123" s="47" t="s">
        <v>151</v>
      </c>
      <c r="V123" s="63" t="s">
        <v>151</v>
      </c>
      <c r="W123" s="63" t="s">
        <v>151</v>
      </c>
      <c r="X123" s="63" t="s">
        <v>151</v>
      </c>
      <c r="Y123" s="63" t="s">
        <v>151</v>
      </c>
      <c r="Z123" s="47" t="s">
        <v>151</v>
      </c>
      <c r="AA123" s="63" t="s">
        <v>151</v>
      </c>
      <c r="AB123" s="63" t="s">
        <v>151</v>
      </c>
      <c r="AC123" s="64" t="s">
        <v>151</v>
      </c>
      <c r="AD123" s="47">
        <v>18.236000000000001</v>
      </c>
      <c r="AE123" s="63">
        <v>0</v>
      </c>
      <c r="AF123" s="63">
        <v>0</v>
      </c>
      <c r="AG123" s="63" t="s">
        <v>151</v>
      </c>
      <c r="AH123" s="63" t="s">
        <v>151</v>
      </c>
      <c r="AI123" s="63" t="s">
        <v>151</v>
      </c>
      <c r="AJ123" s="63">
        <v>0</v>
      </c>
      <c r="AK123" s="63">
        <v>0</v>
      </c>
      <c r="AL123" s="63">
        <v>0</v>
      </c>
      <c r="AM123" s="63">
        <v>0</v>
      </c>
      <c r="AN123" s="63">
        <v>3.7829999999999999</v>
      </c>
      <c r="AO123" s="63">
        <v>0</v>
      </c>
      <c r="AP123" s="63">
        <v>14.452</v>
      </c>
      <c r="AQ123" s="63">
        <v>0</v>
      </c>
      <c r="AR123" s="63">
        <v>0</v>
      </c>
      <c r="AS123" s="63">
        <v>0</v>
      </c>
      <c r="AT123" s="63">
        <v>0</v>
      </c>
      <c r="AU123" s="63">
        <v>0</v>
      </c>
      <c r="AV123" s="63">
        <v>0</v>
      </c>
      <c r="AW123" s="63">
        <v>0</v>
      </c>
      <c r="AX123" s="63">
        <v>0</v>
      </c>
      <c r="AY123" s="63">
        <v>0</v>
      </c>
      <c r="AZ123" s="63">
        <v>0</v>
      </c>
      <c r="BA123" s="64" t="s">
        <v>151</v>
      </c>
      <c r="BB123" s="47">
        <v>0</v>
      </c>
      <c r="BC123" s="63" t="s">
        <v>151</v>
      </c>
      <c r="BD123" s="63" t="s">
        <v>151</v>
      </c>
      <c r="BE123" s="63" t="s">
        <v>151</v>
      </c>
      <c r="BF123" s="63" t="s">
        <v>151</v>
      </c>
      <c r="BG123" s="63" t="s">
        <v>151</v>
      </c>
      <c r="BH123" s="63" t="s">
        <v>151</v>
      </c>
      <c r="BI123" s="63" t="s">
        <v>151</v>
      </c>
      <c r="BJ123" s="63" t="s">
        <v>151</v>
      </c>
      <c r="BK123" s="63" t="s">
        <v>151</v>
      </c>
      <c r="BL123" s="63" t="s">
        <v>151</v>
      </c>
      <c r="BM123" s="63" t="s">
        <v>151</v>
      </c>
      <c r="BN123" s="63">
        <v>0</v>
      </c>
      <c r="BO123" s="63" t="s">
        <v>151</v>
      </c>
      <c r="BP123" s="63">
        <v>0</v>
      </c>
      <c r="BQ123" s="63" t="s">
        <v>151</v>
      </c>
      <c r="BR123" s="63">
        <v>0</v>
      </c>
      <c r="BS123" s="63" t="s">
        <v>151</v>
      </c>
      <c r="BT123" s="48" t="s">
        <v>151</v>
      </c>
      <c r="BU123" s="47" t="s">
        <v>151</v>
      </c>
      <c r="BV123" s="63" t="s">
        <v>151</v>
      </c>
      <c r="BW123" s="63" t="s">
        <v>151</v>
      </c>
      <c r="BX123" s="64" t="s">
        <v>151</v>
      </c>
      <c r="BY123" s="196" t="s">
        <v>151</v>
      </c>
      <c r="BZ123" s="64" t="s">
        <v>151</v>
      </c>
      <c r="CA123" s="65">
        <v>18.236000000000001</v>
      </c>
      <c r="CB123" s="64">
        <v>0</v>
      </c>
    </row>
    <row r="124" spans="1:80" ht="11.25" customHeight="1">
      <c r="A124" s="95"/>
      <c r="B124" s="59" t="s">
        <v>148</v>
      </c>
      <c r="C124" s="60" t="s">
        <v>359</v>
      </c>
      <c r="D124" s="60"/>
      <c r="E124" s="60"/>
      <c r="F124" s="60"/>
      <c r="G124" s="61"/>
      <c r="H124" s="62" t="s">
        <v>360</v>
      </c>
      <c r="I124" s="47">
        <v>1.034</v>
      </c>
      <c r="J124" s="47">
        <v>0</v>
      </c>
      <c r="K124" s="63">
        <v>0</v>
      </c>
      <c r="L124" s="63">
        <v>0</v>
      </c>
      <c r="M124" s="63">
        <v>0</v>
      </c>
      <c r="N124" s="63">
        <v>0</v>
      </c>
      <c r="O124" s="63">
        <v>0</v>
      </c>
      <c r="P124" s="63">
        <v>0</v>
      </c>
      <c r="Q124" s="63">
        <v>0</v>
      </c>
      <c r="R124" s="63">
        <v>0</v>
      </c>
      <c r="S124" s="63">
        <v>0</v>
      </c>
      <c r="T124" s="63">
        <v>0</v>
      </c>
      <c r="U124" s="47">
        <v>0</v>
      </c>
      <c r="V124" s="63">
        <v>0</v>
      </c>
      <c r="W124" s="63">
        <v>0</v>
      </c>
      <c r="X124" s="63">
        <v>0</v>
      </c>
      <c r="Y124" s="63">
        <v>0</v>
      </c>
      <c r="Z124" s="47">
        <v>0</v>
      </c>
      <c r="AA124" s="63">
        <v>0</v>
      </c>
      <c r="AB124" s="63">
        <v>0</v>
      </c>
      <c r="AC124" s="64">
        <v>0</v>
      </c>
      <c r="AD124" s="47">
        <v>1.034</v>
      </c>
      <c r="AE124" s="63">
        <v>0</v>
      </c>
      <c r="AF124" s="63">
        <v>0</v>
      </c>
      <c r="AG124" s="63" t="s">
        <v>151</v>
      </c>
      <c r="AH124" s="63" t="s">
        <v>151</v>
      </c>
      <c r="AI124" s="63" t="s">
        <v>151</v>
      </c>
      <c r="AJ124" s="63">
        <v>0</v>
      </c>
      <c r="AK124" s="63">
        <v>0</v>
      </c>
      <c r="AL124" s="63">
        <v>0</v>
      </c>
      <c r="AM124" s="63">
        <v>0</v>
      </c>
      <c r="AN124" s="63">
        <v>0</v>
      </c>
      <c r="AO124" s="63">
        <v>0</v>
      </c>
      <c r="AP124" s="63">
        <v>0</v>
      </c>
      <c r="AQ124" s="63">
        <v>0</v>
      </c>
      <c r="AR124" s="63">
        <v>0</v>
      </c>
      <c r="AS124" s="63">
        <v>1.034</v>
      </c>
      <c r="AT124" s="63">
        <v>0</v>
      </c>
      <c r="AU124" s="63">
        <v>0</v>
      </c>
      <c r="AV124" s="63">
        <v>0</v>
      </c>
      <c r="AW124" s="63">
        <v>0</v>
      </c>
      <c r="AX124" s="63">
        <v>0</v>
      </c>
      <c r="AY124" s="63">
        <v>0</v>
      </c>
      <c r="AZ124" s="63">
        <v>0</v>
      </c>
      <c r="BA124" s="64" t="s">
        <v>151</v>
      </c>
      <c r="BB124" s="47">
        <v>0</v>
      </c>
      <c r="BC124" s="63" t="s">
        <v>151</v>
      </c>
      <c r="BD124" s="63" t="s">
        <v>151</v>
      </c>
      <c r="BE124" s="63" t="s">
        <v>151</v>
      </c>
      <c r="BF124" s="63" t="s">
        <v>151</v>
      </c>
      <c r="BG124" s="63">
        <v>0</v>
      </c>
      <c r="BH124" s="63">
        <v>0</v>
      </c>
      <c r="BI124" s="63">
        <v>0</v>
      </c>
      <c r="BJ124" s="63">
        <v>0</v>
      </c>
      <c r="BK124" s="63">
        <v>0</v>
      </c>
      <c r="BL124" s="63">
        <v>0</v>
      </c>
      <c r="BM124" s="63">
        <v>0</v>
      </c>
      <c r="BN124" s="63">
        <v>0</v>
      </c>
      <c r="BO124" s="63">
        <v>0</v>
      </c>
      <c r="BP124" s="63">
        <v>0</v>
      </c>
      <c r="BQ124" s="63">
        <v>0</v>
      </c>
      <c r="BR124" s="63">
        <v>0</v>
      </c>
      <c r="BS124" s="63">
        <v>0</v>
      </c>
      <c r="BT124" s="48" t="s">
        <v>151</v>
      </c>
      <c r="BU124" s="47">
        <v>0</v>
      </c>
      <c r="BV124" s="63">
        <v>0</v>
      </c>
      <c r="BW124" s="63">
        <v>0</v>
      </c>
      <c r="BX124" s="64" t="s">
        <v>151</v>
      </c>
      <c r="BY124" s="196" t="s">
        <v>151</v>
      </c>
      <c r="BZ124" s="64" t="s">
        <v>151</v>
      </c>
      <c r="CA124" s="65">
        <v>1.034</v>
      </c>
      <c r="CB124" s="64">
        <v>0</v>
      </c>
    </row>
    <row r="125" spans="1:80" ht="11.25" customHeight="1">
      <c r="A125" s="95"/>
      <c r="B125" s="59" t="s">
        <v>148</v>
      </c>
      <c r="C125" s="60" t="s">
        <v>361</v>
      </c>
      <c r="D125" s="60"/>
      <c r="E125" s="60"/>
      <c r="F125" s="60"/>
      <c r="G125" s="61"/>
      <c r="H125" s="96" t="s">
        <v>362</v>
      </c>
      <c r="I125" s="47">
        <v>348.07499999999999</v>
      </c>
      <c r="J125" s="47" t="s">
        <v>151</v>
      </c>
      <c r="K125" s="63" t="s">
        <v>151</v>
      </c>
      <c r="L125" s="63" t="s">
        <v>151</v>
      </c>
      <c r="M125" s="63" t="s">
        <v>151</v>
      </c>
      <c r="N125" s="63" t="s">
        <v>151</v>
      </c>
      <c r="O125" s="63" t="s">
        <v>151</v>
      </c>
      <c r="P125" s="63" t="s">
        <v>151</v>
      </c>
      <c r="Q125" s="63" t="s">
        <v>151</v>
      </c>
      <c r="R125" s="63" t="s">
        <v>151</v>
      </c>
      <c r="S125" s="63" t="s">
        <v>151</v>
      </c>
      <c r="T125" s="63" t="s">
        <v>151</v>
      </c>
      <c r="U125" s="47" t="s">
        <v>151</v>
      </c>
      <c r="V125" s="63" t="s">
        <v>151</v>
      </c>
      <c r="W125" s="63" t="s">
        <v>151</v>
      </c>
      <c r="X125" s="63" t="s">
        <v>151</v>
      </c>
      <c r="Y125" s="63" t="s">
        <v>151</v>
      </c>
      <c r="Z125" s="47" t="s">
        <v>151</v>
      </c>
      <c r="AA125" s="63" t="s">
        <v>151</v>
      </c>
      <c r="AB125" s="63" t="s">
        <v>151</v>
      </c>
      <c r="AC125" s="64" t="s">
        <v>151</v>
      </c>
      <c r="AD125" s="47">
        <v>1.2E-2</v>
      </c>
      <c r="AE125" s="63">
        <v>0</v>
      </c>
      <c r="AF125" s="63">
        <v>0</v>
      </c>
      <c r="AG125" s="63" t="s">
        <v>151</v>
      </c>
      <c r="AH125" s="63" t="s">
        <v>151</v>
      </c>
      <c r="AI125" s="63" t="s">
        <v>151</v>
      </c>
      <c r="AJ125" s="63">
        <v>0</v>
      </c>
      <c r="AK125" s="63">
        <v>0</v>
      </c>
      <c r="AL125" s="63">
        <v>0</v>
      </c>
      <c r="AM125" s="63">
        <v>0</v>
      </c>
      <c r="AN125" s="63">
        <v>0</v>
      </c>
      <c r="AO125" s="63">
        <v>0</v>
      </c>
      <c r="AP125" s="63">
        <v>0</v>
      </c>
      <c r="AQ125" s="63">
        <v>0</v>
      </c>
      <c r="AR125" s="63">
        <v>0</v>
      </c>
      <c r="AS125" s="63">
        <v>1.2E-2</v>
      </c>
      <c r="AT125" s="63">
        <v>0</v>
      </c>
      <c r="AU125" s="63">
        <v>0</v>
      </c>
      <c r="AV125" s="63">
        <v>0</v>
      </c>
      <c r="AW125" s="63">
        <v>0</v>
      </c>
      <c r="AX125" s="63">
        <v>0</v>
      </c>
      <c r="AY125" s="63">
        <v>0</v>
      </c>
      <c r="AZ125" s="63">
        <v>0</v>
      </c>
      <c r="BA125" s="64">
        <v>330.26799999999997</v>
      </c>
      <c r="BB125" s="47">
        <v>0</v>
      </c>
      <c r="BC125" s="63" t="s">
        <v>151</v>
      </c>
      <c r="BD125" s="63" t="s">
        <v>151</v>
      </c>
      <c r="BE125" s="63" t="s">
        <v>151</v>
      </c>
      <c r="BF125" s="63" t="s">
        <v>151</v>
      </c>
      <c r="BG125" s="63" t="s">
        <v>151</v>
      </c>
      <c r="BH125" s="63" t="s">
        <v>151</v>
      </c>
      <c r="BI125" s="63" t="s">
        <v>151</v>
      </c>
      <c r="BJ125" s="63" t="s">
        <v>151</v>
      </c>
      <c r="BK125" s="63" t="s">
        <v>151</v>
      </c>
      <c r="BL125" s="63" t="s">
        <v>151</v>
      </c>
      <c r="BM125" s="63" t="s">
        <v>151</v>
      </c>
      <c r="BN125" s="63">
        <v>0</v>
      </c>
      <c r="BO125" s="63" t="s">
        <v>151</v>
      </c>
      <c r="BP125" s="63">
        <v>0</v>
      </c>
      <c r="BQ125" s="63" t="s">
        <v>151</v>
      </c>
      <c r="BR125" s="63">
        <v>0</v>
      </c>
      <c r="BS125" s="63" t="s">
        <v>151</v>
      </c>
      <c r="BT125" s="48" t="s">
        <v>151</v>
      </c>
      <c r="BU125" s="47" t="s">
        <v>151</v>
      </c>
      <c r="BV125" s="63" t="s">
        <v>151</v>
      </c>
      <c r="BW125" s="63" t="s">
        <v>151</v>
      </c>
      <c r="BX125" s="64" t="s">
        <v>151</v>
      </c>
      <c r="BY125" s="196" t="s">
        <v>151</v>
      </c>
      <c r="BZ125" s="64">
        <v>17.794</v>
      </c>
      <c r="CA125" s="65">
        <v>344.803</v>
      </c>
      <c r="CB125" s="64">
        <v>0.94099999999999995</v>
      </c>
    </row>
    <row r="126" spans="1:80" ht="11.25" customHeight="1">
      <c r="A126" s="95"/>
      <c r="B126" s="59" t="s">
        <v>148</v>
      </c>
      <c r="C126" s="60" t="s">
        <v>363</v>
      </c>
      <c r="D126" s="60"/>
      <c r="E126" s="60"/>
      <c r="F126" s="60"/>
      <c r="G126" s="61"/>
      <c r="H126" s="62" t="s">
        <v>364</v>
      </c>
      <c r="I126" s="47">
        <v>0</v>
      </c>
      <c r="J126" s="47">
        <v>0</v>
      </c>
      <c r="K126" s="63">
        <v>0</v>
      </c>
      <c r="L126" s="63">
        <v>0</v>
      </c>
      <c r="M126" s="63">
        <v>0</v>
      </c>
      <c r="N126" s="63">
        <v>0</v>
      </c>
      <c r="O126" s="63">
        <v>0</v>
      </c>
      <c r="P126" s="63">
        <v>0</v>
      </c>
      <c r="Q126" s="63">
        <v>0</v>
      </c>
      <c r="R126" s="63">
        <v>0</v>
      </c>
      <c r="S126" s="63">
        <v>0</v>
      </c>
      <c r="T126" s="63">
        <v>0</v>
      </c>
      <c r="U126" s="47">
        <v>0</v>
      </c>
      <c r="V126" s="63">
        <v>0</v>
      </c>
      <c r="W126" s="63">
        <v>0</v>
      </c>
      <c r="X126" s="63">
        <v>0</v>
      </c>
      <c r="Y126" s="63">
        <v>0</v>
      </c>
      <c r="Z126" s="47">
        <v>0</v>
      </c>
      <c r="AA126" s="63">
        <v>0</v>
      </c>
      <c r="AB126" s="63">
        <v>0</v>
      </c>
      <c r="AC126" s="64">
        <v>0</v>
      </c>
      <c r="AD126" s="47">
        <v>0</v>
      </c>
      <c r="AE126" s="63">
        <v>0</v>
      </c>
      <c r="AF126" s="63">
        <v>0</v>
      </c>
      <c r="AG126" s="63" t="s">
        <v>151</v>
      </c>
      <c r="AH126" s="63" t="s">
        <v>151</v>
      </c>
      <c r="AI126" s="63" t="s">
        <v>151</v>
      </c>
      <c r="AJ126" s="63">
        <v>0</v>
      </c>
      <c r="AK126" s="63">
        <v>0</v>
      </c>
      <c r="AL126" s="63">
        <v>0</v>
      </c>
      <c r="AM126" s="63">
        <v>0</v>
      </c>
      <c r="AN126" s="63">
        <v>0</v>
      </c>
      <c r="AO126" s="63">
        <v>0</v>
      </c>
      <c r="AP126" s="63">
        <v>0</v>
      </c>
      <c r="AQ126" s="63">
        <v>0</v>
      </c>
      <c r="AR126" s="63">
        <v>0</v>
      </c>
      <c r="AS126" s="63">
        <v>0</v>
      </c>
      <c r="AT126" s="63">
        <v>0</v>
      </c>
      <c r="AU126" s="63">
        <v>0</v>
      </c>
      <c r="AV126" s="63">
        <v>0</v>
      </c>
      <c r="AW126" s="63">
        <v>0</v>
      </c>
      <c r="AX126" s="63">
        <v>0</v>
      </c>
      <c r="AY126" s="63">
        <v>0</v>
      </c>
      <c r="AZ126" s="63">
        <v>0</v>
      </c>
      <c r="BA126" s="64">
        <v>0</v>
      </c>
      <c r="BB126" s="47">
        <v>0</v>
      </c>
      <c r="BC126" s="63" t="s">
        <v>151</v>
      </c>
      <c r="BD126" s="63" t="s">
        <v>151</v>
      </c>
      <c r="BE126" s="63" t="s">
        <v>151</v>
      </c>
      <c r="BF126" s="63" t="s">
        <v>151</v>
      </c>
      <c r="BG126" s="63">
        <v>0</v>
      </c>
      <c r="BH126" s="63">
        <v>0</v>
      </c>
      <c r="BI126" s="63">
        <v>0</v>
      </c>
      <c r="BJ126" s="63">
        <v>0</v>
      </c>
      <c r="BK126" s="63">
        <v>0</v>
      </c>
      <c r="BL126" s="63">
        <v>0</v>
      </c>
      <c r="BM126" s="63">
        <v>0</v>
      </c>
      <c r="BN126" s="63">
        <v>0</v>
      </c>
      <c r="BO126" s="63">
        <v>0</v>
      </c>
      <c r="BP126" s="63">
        <v>0</v>
      </c>
      <c r="BQ126" s="63">
        <v>0</v>
      </c>
      <c r="BR126" s="63">
        <v>0</v>
      </c>
      <c r="BS126" s="63">
        <v>0</v>
      </c>
      <c r="BT126" s="48" t="s">
        <v>151</v>
      </c>
      <c r="BU126" s="47">
        <v>0</v>
      </c>
      <c r="BV126" s="63">
        <v>0</v>
      </c>
      <c r="BW126" s="63">
        <v>0</v>
      </c>
      <c r="BX126" s="64" t="s">
        <v>151</v>
      </c>
      <c r="BY126" s="196" t="s">
        <v>151</v>
      </c>
      <c r="BZ126" s="64">
        <v>0</v>
      </c>
      <c r="CA126" s="65">
        <v>0</v>
      </c>
      <c r="CB126" s="64">
        <v>0</v>
      </c>
    </row>
    <row r="127" spans="1:80" ht="11.25" customHeight="1">
      <c r="A127" s="59" t="s">
        <v>148</v>
      </c>
      <c r="B127" s="60" t="s">
        <v>365</v>
      </c>
      <c r="C127" s="60"/>
      <c r="D127" s="60"/>
      <c r="E127" s="60"/>
      <c r="F127" s="60"/>
      <c r="G127" s="61"/>
      <c r="H127" s="62" t="s">
        <v>366</v>
      </c>
      <c r="I127" s="47">
        <v>32550.846000000001</v>
      </c>
      <c r="J127" s="47">
        <v>6462.37</v>
      </c>
      <c r="K127" s="63">
        <v>0</v>
      </c>
      <c r="L127" s="63">
        <v>3.0000000000000001E-3</v>
      </c>
      <c r="M127" s="63">
        <v>6400.7169999999996</v>
      </c>
      <c r="N127" s="63">
        <v>0</v>
      </c>
      <c r="O127" s="63">
        <v>23.509</v>
      </c>
      <c r="P127" s="63">
        <v>4.3999999999999997E-2</v>
      </c>
      <c r="Q127" s="63">
        <v>36.677999999999997</v>
      </c>
      <c r="R127" s="63">
        <v>0</v>
      </c>
      <c r="S127" s="63">
        <v>0</v>
      </c>
      <c r="T127" s="63">
        <v>1.42</v>
      </c>
      <c r="U127" s="47">
        <v>13.923999999999999</v>
      </c>
      <c r="V127" s="63">
        <v>0</v>
      </c>
      <c r="W127" s="63">
        <v>13.923999999999999</v>
      </c>
      <c r="X127" s="63">
        <v>0</v>
      </c>
      <c r="Y127" s="63">
        <v>0</v>
      </c>
      <c r="Z127" s="47">
        <v>0</v>
      </c>
      <c r="AA127" s="63">
        <v>0</v>
      </c>
      <c r="AB127" s="63">
        <v>0</v>
      </c>
      <c r="AC127" s="64">
        <v>0</v>
      </c>
      <c r="AD127" s="47">
        <v>3409.873</v>
      </c>
      <c r="AE127" s="63">
        <v>0</v>
      </c>
      <c r="AF127" s="63">
        <v>0</v>
      </c>
      <c r="AG127" s="63" t="s">
        <v>151</v>
      </c>
      <c r="AH127" s="63" t="s">
        <v>151</v>
      </c>
      <c r="AI127" s="63" t="s">
        <v>151</v>
      </c>
      <c r="AJ127" s="63">
        <v>0</v>
      </c>
      <c r="AK127" s="63">
        <v>0</v>
      </c>
      <c r="AL127" s="63">
        <v>672.399</v>
      </c>
      <c r="AM127" s="63">
        <v>1.0920000000000001</v>
      </c>
      <c r="AN127" s="63">
        <v>0</v>
      </c>
      <c r="AO127" s="63">
        <v>0</v>
      </c>
      <c r="AP127" s="63">
        <v>0</v>
      </c>
      <c r="AQ127" s="63">
        <v>0.251</v>
      </c>
      <c r="AR127" s="63">
        <v>0</v>
      </c>
      <c r="AS127" s="63">
        <v>2726.3649999999998</v>
      </c>
      <c r="AT127" s="63">
        <v>9.766</v>
      </c>
      <c r="AU127" s="63">
        <v>0</v>
      </c>
      <c r="AV127" s="63">
        <v>0</v>
      </c>
      <c r="AW127" s="63">
        <v>0</v>
      </c>
      <c r="AX127" s="63">
        <v>0</v>
      </c>
      <c r="AY127" s="63">
        <v>0</v>
      </c>
      <c r="AZ127" s="63">
        <v>0</v>
      </c>
      <c r="BA127" s="64">
        <v>5028.6390000000001</v>
      </c>
      <c r="BB127" s="47">
        <v>5990.6880000000001</v>
      </c>
      <c r="BC127" s="63" t="s">
        <v>151</v>
      </c>
      <c r="BD127" s="63" t="s">
        <v>151</v>
      </c>
      <c r="BE127" s="63" t="s">
        <v>151</v>
      </c>
      <c r="BF127" s="63" t="s">
        <v>151</v>
      </c>
      <c r="BG127" s="63">
        <v>80.144000000000005</v>
      </c>
      <c r="BH127" s="63">
        <v>25.64</v>
      </c>
      <c r="BI127" s="63">
        <v>5511.3109999999997</v>
      </c>
      <c r="BJ127" s="63">
        <v>0</v>
      </c>
      <c r="BK127" s="63">
        <v>74.338999999999999</v>
      </c>
      <c r="BL127" s="63">
        <v>0.252</v>
      </c>
      <c r="BM127" s="63">
        <v>0</v>
      </c>
      <c r="BN127" s="63">
        <v>0</v>
      </c>
      <c r="BO127" s="63">
        <v>0</v>
      </c>
      <c r="BP127" s="63">
        <v>0</v>
      </c>
      <c r="BQ127" s="63">
        <v>0</v>
      </c>
      <c r="BR127" s="63">
        <v>0</v>
      </c>
      <c r="BS127" s="63">
        <v>1</v>
      </c>
      <c r="BT127" s="63">
        <v>298.00299999999999</v>
      </c>
      <c r="BU127" s="47">
        <v>33.231999999999999</v>
      </c>
      <c r="BV127" s="63">
        <v>4.0759999999999996</v>
      </c>
      <c r="BW127" s="63">
        <v>29.155000000000001</v>
      </c>
      <c r="BX127" s="64" t="s">
        <v>151</v>
      </c>
      <c r="BY127" s="196">
        <v>4747.0230000000001</v>
      </c>
      <c r="BZ127" s="64">
        <v>6865.0969999999998</v>
      </c>
      <c r="CA127" s="65">
        <v>24944.828000000001</v>
      </c>
      <c r="CB127" s="64">
        <v>6302.6710000000003</v>
      </c>
    </row>
    <row r="128" spans="1:80" ht="11.25" customHeight="1">
      <c r="A128" s="95"/>
      <c r="B128" s="59" t="s">
        <v>148</v>
      </c>
      <c r="C128" s="60" t="s">
        <v>367</v>
      </c>
      <c r="D128" s="60"/>
      <c r="E128" s="60"/>
      <c r="F128" s="60"/>
      <c r="G128" s="61"/>
      <c r="H128" s="62" t="s">
        <v>368</v>
      </c>
      <c r="I128" s="47">
        <v>7580.2849999999999</v>
      </c>
      <c r="J128" s="47">
        <v>507.99700000000001</v>
      </c>
      <c r="K128" s="63">
        <v>0</v>
      </c>
      <c r="L128" s="63">
        <v>3.0000000000000001E-3</v>
      </c>
      <c r="M128" s="63">
        <v>496.81</v>
      </c>
      <c r="N128" s="63">
        <v>0</v>
      </c>
      <c r="O128" s="63">
        <v>1.345</v>
      </c>
      <c r="P128" s="63">
        <v>0</v>
      </c>
      <c r="Q128" s="63">
        <v>9.8390000000000004</v>
      </c>
      <c r="R128" s="63">
        <v>0</v>
      </c>
      <c r="S128" s="63">
        <v>0</v>
      </c>
      <c r="T128" s="63">
        <v>0</v>
      </c>
      <c r="U128" s="47">
        <v>13.923999999999999</v>
      </c>
      <c r="V128" s="63">
        <v>0</v>
      </c>
      <c r="W128" s="63">
        <v>13.923999999999999</v>
      </c>
      <c r="X128" s="63">
        <v>0</v>
      </c>
      <c r="Y128" s="63">
        <v>0</v>
      </c>
      <c r="Z128" s="47">
        <v>0</v>
      </c>
      <c r="AA128" s="63">
        <v>0</v>
      </c>
      <c r="AB128" s="63">
        <v>0</v>
      </c>
      <c r="AC128" s="64">
        <v>0</v>
      </c>
      <c r="AD128" s="47">
        <v>386.387</v>
      </c>
      <c r="AE128" s="63">
        <v>0</v>
      </c>
      <c r="AF128" s="63">
        <v>0</v>
      </c>
      <c r="AG128" s="63" t="s">
        <v>151</v>
      </c>
      <c r="AH128" s="63" t="s">
        <v>151</v>
      </c>
      <c r="AI128" s="63" t="s">
        <v>151</v>
      </c>
      <c r="AJ128" s="63">
        <v>0</v>
      </c>
      <c r="AK128" s="63">
        <v>0</v>
      </c>
      <c r="AL128" s="63">
        <v>54.935000000000002</v>
      </c>
      <c r="AM128" s="63">
        <v>0</v>
      </c>
      <c r="AN128" s="63">
        <v>0</v>
      </c>
      <c r="AO128" s="63">
        <v>0</v>
      </c>
      <c r="AP128" s="63">
        <v>0</v>
      </c>
      <c r="AQ128" s="63">
        <v>0.13900000000000001</v>
      </c>
      <c r="AR128" s="63">
        <v>0</v>
      </c>
      <c r="AS128" s="63">
        <v>331.31400000000002</v>
      </c>
      <c r="AT128" s="63">
        <v>0</v>
      </c>
      <c r="AU128" s="63">
        <v>0</v>
      </c>
      <c r="AV128" s="63">
        <v>0</v>
      </c>
      <c r="AW128" s="63">
        <v>0</v>
      </c>
      <c r="AX128" s="63">
        <v>0</v>
      </c>
      <c r="AY128" s="63">
        <v>0</v>
      </c>
      <c r="AZ128" s="63">
        <v>0</v>
      </c>
      <c r="BA128" s="64">
        <v>1144.0830000000001</v>
      </c>
      <c r="BB128" s="47">
        <v>276.82499999999999</v>
      </c>
      <c r="BC128" s="63" t="s">
        <v>151</v>
      </c>
      <c r="BD128" s="63" t="s">
        <v>151</v>
      </c>
      <c r="BE128" s="63" t="s">
        <v>151</v>
      </c>
      <c r="BF128" s="63" t="s">
        <v>151</v>
      </c>
      <c r="BG128" s="63">
        <v>5.609</v>
      </c>
      <c r="BH128" s="63">
        <v>6.41</v>
      </c>
      <c r="BI128" s="63">
        <v>177.96899999999999</v>
      </c>
      <c r="BJ128" s="63">
        <v>0</v>
      </c>
      <c r="BK128" s="63">
        <v>65.492999999999995</v>
      </c>
      <c r="BL128" s="63">
        <v>0.252</v>
      </c>
      <c r="BM128" s="63">
        <v>0</v>
      </c>
      <c r="BN128" s="63">
        <v>0</v>
      </c>
      <c r="BO128" s="63">
        <v>0</v>
      </c>
      <c r="BP128" s="63">
        <v>0</v>
      </c>
      <c r="BQ128" s="63">
        <v>0</v>
      </c>
      <c r="BR128" s="63">
        <v>0</v>
      </c>
      <c r="BS128" s="63">
        <v>1</v>
      </c>
      <c r="BT128" s="63">
        <v>20.093</v>
      </c>
      <c r="BU128" s="47">
        <v>33.231999999999999</v>
      </c>
      <c r="BV128" s="63">
        <v>4.0759999999999996</v>
      </c>
      <c r="BW128" s="63">
        <v>29.155000000000001</v>
      </c>
      <c r="BX128" s="64" t="s">
        <v>151</v>
      </c>
      <c r="BY128" s="196">
        <v>1091.606</v>
      </c>
      <c r="BZ128" s="64">
        <v>4126.2309999999998</v>
      </c>
      <c r="CA128" s="65">
        <v>6463.5349999999999</v>
      </c>
      <c r="CB128" s="64">
        <v>543.99</v>
      </c>
    </row>
    <row r="129" spans="1:84" ht="11.25" customHeight="1">
      <c r="A129" s="95"/>
      <c r="B129" s="59" t="s">
        <v>148</v>
      </c>
      <c r="C129" s="60" t="s">
        <v>369</v>
      </c>
      <c r="D129" s="60"/>
      <c r="E129" s="60"/>
      <c r="F129" s="60"/>
      <c r="G129" s="61"/>
      <c r="H129" s="62" t="s">
        <v>370</v>
      </c>
      <c r="I129" s="47">
        <v>21101.347000000002</v>
      </c>
      <c r="J129" s="47">
        <v>5200.1310000000003</v>
      </c>
      <c r="K129" s="63">
        <v>0</v>
      </c>
      <c r="L129" s="63">
        <v>0</v>
      </c>
      <c r="M129" s="63">
        <v>5159.9579999999996</v>
      </c>
      <c r="N129" s="63">
        <v>0</v>
      </c>
      <c r="O129" s="63">
        <v>17.216000000000001</v>
      </c>
      <c r="P129" s="63">
        <v>0</v>
      </c>
      <c r="Q129" s="63">
        <v>22.957000000000001</v>
      </c>
      <c r="R129" s="63">
        <v>0</v>
      </c>
      <c r="S129" s="63">
        <v>0</v>
      </c>
      <c r="T129" s="63">
        <v>0</v>
      </c>
      <c r="U129" s="47">
        <v>0</v>
      </c>
      <c r="V129" s="63">
        <v>0</v>
      </c>
      <c r="W129" s="63">
        <v>0</v>
      </c>
      <c r="X129" s="63">
        <v>0</v>
      </c>
      <c r="Y129" s="63">
        <v>0</v>
      </c>
      <c r="Z129" s="47">
        <v>0</v>
      </c>
      <c r="AA129" s="63">
        <v>0</v>
      </c>
      <c r="AB129" s="63">
        <v>0</v>
      </c>
      <c r="AC129" s="64">
        <v>0</v>
      </c>
      <c r="AD129" s="47">
        <v>617.13</v>
      </c>
      <c r="AE129" s="63">
        <v>0</v>
      </c>
      <c r="AF129" s="63">
        <v>0</v>
      </c>
      <c r="AG129" s="63" t="s">
        <v>151</v>
      </c>
      <c r="AH129" s="63" t="s">
        <v>151</v>
      </c>
      <c r="AI129" s="63" t="s">
        <v>151</v>
      </c>
      <c r="AJ129" s="63">
        <v>0</v>
      </c>
      <c r="AK129" s="63">
        <v>0</v>
      </c>
      <c r="AL129" s="63">
        <v>549.346</v>
      </c>
      <c r="AM129" s="63">
        <v>0</v>
      </c>
      <c r="AN129" s="63">
        <v>0</v>
      </c>
      <c r="AO129" s="63">
        <v>0</v>
      </c>
      <c r="AP129" s="63">
        <v>0</v>
      </c>
      <c r="AQ129" s="63">
        <v>0</v>
      </c>
      <c r="AR129" s="63">
        <v>0</v>
      </c>
      <c r="AS129" s="63">
        <v>67.784000000000006</v>
      </c>
      <c r="AT129" s="63">
        <v>0</v>
      </c>
      <c r="AU129" s="63">
        <v>0</v>
      </c>
      <c r="AV129" s="63">
        <v>0</v>
      </c>
      <c r="AW129" s="63">
        <v>0</v>
      </c>
      <c r="AX129" s="63">
        <v>0</v>
      </c>
      <c r="AY129" s="63">
        <v>0</v>
      </c>
      <c r="AZ129" s="63">
        <v>0</v>
      </c>
      <c r="BA129" s="64">
        <v>3841.4270000000001</v>
      </c>
      <c r="BB129" s="47">
        <v>5225.7</v>
      </c>
      <c r="BC129" s="63" t="s">
        <v>151</v>
      </c>
      <c r="BD129" s="63" t="s">
        <v>151</v>
      </c>
      <c r="BE129" s="63" t="s">
        <v>151</v>
      </c>
      <c r="BF129" s="63" t="s">
        <v>151</v>
      </c>
      <c r="BG129" s="63">
        <v>74.534999999999997</v>
      </c>
      <c r="BH129" s="63">
        <v>19.23</v>
      </c>
      <c r="BI129" s="63">
        <v>4854.0249999999996</v>
      </c>
      <c r="BJ129" s="63">
        <v>0</v>
      </c>
      <c r="BK129" s="63">
        <v>0</v>
      </c>
      <c r="BL129" s="63">
        <v>0</v>
      </c>
      <c r="BM129" s="63">
        <v>0</v>
      </c>
      <c r="BN129" s="63">
        <v>0</v>
      </c>
      <c r="BO129" s="63">
        <v>0</v>
      </c>
      <c r="BP129" s="63">
        <v>0</v>
      </c>
      <c r="BQ129" s="63">
        <v>0</v>
      </c>
      <c r="BR129" s="63">
        <v>0</v>
      </c>
      <c r="BS129" s="63">
        <v>0</v>
      </c>
      <c r="BT129" s="63">
        <v>277.91000000000003</v>
      </c>
      <c r="BU129" s="47">
        <v>0</v>
      </c>
      <c r="BV129" s="63">
        <v>0</v>
      </c>
      <c r="BW129" s="63">
        <v>0</v>
      </c>
      <c r="BX129" s="64" t="s">
        <v>151</v>
      </c>
      <c r="BY129" s="196">
        <v>3636.9059999999999</v>
      </c>
      <c r="BZ129" s="64">
        <v>2580.0529999999999</v>
      </c>
      <c r="CA129" s="65">
        <v>15130.823</v>
      </c>
      <c r="CB129" s="64">
        <v>5260.7460000000001</v>
      </c>
    </row>
    <row r="130" spans="1:84" ht="11.25" customHeight="1">
      <c r="A130" s="95"/>
      <c r="B130" s="59" t="s">
        <v>148</v>
      </c>
      <c r="C130" s="60" t="s">
        <v>371</v>
      </c>
      <c r="D130" s="60"/>
      <c r="E130" s="60"/>
      <c r="F130" s="60"/>
      <c r="G130" s="61"/>
      <c r="H130" s="62" t="s">
        <v>372</v>
      </c>
      <c r="I130" s="47">
        <v>3867.8850000000002</v>
      </c>
      <c r="J130" s="47">
        <v>754.24199999999996</v>
      </c>
      <c r="K130" s="63">
        <v>0</v>
      </c>
      <c r="L130" s="63">
        <v>0</v>
      </c>
      <c r="M130" s="63">
        <v>743.94899999999996</v>
      </c>
      <c r="N130" s="63">
        <v>0</v>
      </c>
      <c r="O130" s="63">
        <v>4.9470000000000001</v>
      </c>
      <c r="P130" s="63">
        <v>4.3999999999999997E-2</v>
      </c>
      <c r="Q130" s="63">
        <v>3.8820000000000001</v>
      </c>
      <c r="R130" s="63">
        <v>0</v>
      </c>
      <c r="S130" s="63">
        <v>0</v>
      </c>
      <c r="T130" s="63">
        <v>1.42</v>
      </c>
      <c r="U130" s="47">
        <v>0</v>
      </c>
      <c r="V130" s="63">
        <v>0</v>
      </c>
      <c r="W130" s="63">
        <v>0</v>
      </c>
      <c r="X130" s="63">
        <v>0</v>
      </c>
      <c r="Y130" s="63">
        <v>0</v>
      </c>
      <c r="Z130" s="47">
        <v>0</v>
      </c>
      <c r="AA130" s="63">
        <v>0</v>
      </c>
      <c r="AB130" s="63">
        <v>0</v>
      </c>
      <c r="AC130" s="64">
        <v>0</v>
      </c>
      <c r="AD130" s="47">
        <v>2406.2429999999999</v>
      </c>
      <c r="AE130" s="63">
        <v>0</v>
      </c>
      <c r="AF130" s="63">
        <v>0</v>
      </c>
      <c r="AG130" s="63" t="s">
        <v>151</v>
      </c>
      <c r="AH130" s="63" t="s">
        <v>151</v>
      </c>
      <c r="AI130" s="63" t="s">
        <v>151</v>
      </c>
      <c r="AJ130" s="63">
        <v>0</v>
      </c>
      <c r="AK130" s="63">
        <v>0</v>
      </c>
      <c r="AL130" s="63">
        <v>68.119</v>
      </c>
      <c r="AM130" s="63">
        <v>1.0920000000000001</v>
      </c>
      <c r="AN130" s="63">
        <v>0</v>
      </c>
      <c r="AO130" s="63">
        <v>0</v>
      </c>
      <c r="AP130" s="63">
        <v>0</v>
      </c>
      <c r="AQ130" s="63">
        <v>0</v>
      </c>
      <c r="AR130" s="63">
        <v>0</v>
      </c>
      <c r="AS130" s="63">
        <v>2327.2669999999998</v>
      </c>
      <c r="AT130" s="63">
        <v>9.766</v>
      </c>
      <c r="AU130" s="63">
        <v>0</v>
      </c>
      <c r="AV130" s="63">
        <v>0</v>
      </c>
      <c r="AW130" s="63">
        <v>0</v>
      </c>
      <c r="AX130" s="63">
        <v>0</v>
      </c>
      <c r="AY130" s="63">
        <v>0</v>
      </c>
      <c r="AZ130" s="63">
        <v>0</v>
      </c>
      <c r="BA130" s="64">
        <v>43.128999999999998</v>
      </c>
      <c r="BB130" s="47">
        <v>488.16300000000001</v>
      </c>
      <c r="BC130" s="63" t="s">
        <v>151</v>
      </c>
      <c r="BD130" s="63" t="s">
        <v>151</v>
      </c>
      <c r="BE130" s="63" t="s">
        <v>151</v>
      </c>
      <c r="BF130" s="63" t="s">
        <v>151</v>
      </c>
      <c r="BG130" s="63">
        <v>0</v>
      </c>
      <c r="BH130" s="63">
        <v>0</v>
      </c>
      <c r="BI130" s="63">
        <v>479.31700000000001</v>
      </c>
      <c r="BJ130" s="63">
        <v>0</v>
      </c>
      <c r="BK130" s="63">
        <v>8.8460000000000001</v>
      </c>
      <c r="BL130" s="63">
        <v>0</v>
      </c>
      <c r="BM130" s="63">
        <v>0</v>
      </c>
      <c r="BN130" s="63">
        <v>0</v>
      </c>
      <c r="BO130" s="63">
        <v>0</v>
      </c>
      <c r="BP130" s="63">
        <v>0</v>
      </c>
      <c r="BQ130" s="63">
        <v>0</v>
      </c>
      <c r="BR130" s="63">
        <v>0</v>
      </c>
      <c r="BS130" s="63">
        <v>0</v>
      </c>
      <c r="BT130" s="48" t="s">
        <v>151</v>
      </c>
      <c r="BU130" s="47">
        <v>0</v>
      </c>
      <c r="BV130" s="63">
        <v>0</v>
      </c>
      <c r="BW130" s="63">
        <v>0</v>
      </c>
      <c r="BX130" s="64" t="s">
        <v>151</v>
      </c>
      <c r="BY130" s="196">
        <v>18.510999999999999</v>
      </c>
      <c r="BZ130" s="64">
        <v>157.59700000000001</v>
      </c>
      <c r="CA130" s="65">
        <v>3349.3649999999998</v>
      </c>
      <c r="CB130" s="64">
        <v>497.87099999999998</v>
      </c>
    </row>
    <row r="131" spans="1:84" ht="11.25" customHeight="1">
      <c r="A131" s="95"/>
      <c r="B131" s="59" t="s">
        <v>148</v>
      </c>
      <c r="C131" s="60" t="s">
        <v>373</v>
      </c>
      <c r="D131" s="60"/>
      <c r="E131" s="60"/>
      <c r="F131" s="60"/>
      <c r="G131" s="61"/>
      <c r="H131" s="62" t="s">
        <v>374</v>
      </c>
      <c r="I131" s="47">
        <v>1.2170000000000001</v>
      </c>
      <c r="J131" s="47">
        <v>0</v>
      </c>
      <c r="K131" s="63">
        <v>0</v>
      </c>
      <c r="L131" s="63">
        <v>0</v>
      </c>
      <c r="M131" s="63">
        <v>0</v>
      </c>
      <c r="N131" s="63">
        <v>0</v>
      </c>
      <c r="O131" s="63">
        <v>0</v>
      </c>
      <c r="P131" s="63">
        <v>0</v>
      </c>
      <c r="Q131" s="63">
        <v>0</v>
      </c>
      <c r="R131" s="63">
        <v>0</v>
      </c>
      <c r="S131" s="63">
        <v>0</v>
      </c>
      <c r="T131" s="63">
        <v>0</v>
      </c>
      <c r="U131" s="47">
        <v>0</v>
      </c>
      <c r="V131" s="63">
        <v>0</v>
      </c>
      <c r="W131" s="63">
        <v>0</v>
      </c>
      <c r="X131" s="63">
        <v>0</v>
      </c>
      <c r="Y131" s="63">
        <v>0</v>
      </c>
      <c r="Z131" s="47">
        <v>0</v>
      </c>
      <c r="AA131" s="63">
        <v>0</v>
      </c>
      <c r="AB131" s="63">
        <v>0</v>
      </c>
      <c r="AC131" s="64">
        <v>0</v>
      </c>
      <c r="AD131" s="47">
        <v>0</v>
      </c>
      <c r="AE131" s="63">
        <v>0</v>
      </c>
      <c r="AF131" s="63">
        <v>0</v>
      </c>
      <c r="AG131" s="63" t="s">
        <v>151</v>
      </c>
      <c r="AH131" s="63" t="s">
        <v>151</v>
      </c>
      <c r="AI131" s="63" t="s">
        <v>151</v>
      </c>
      <c r="AJ131" s="63">
        <v>0</v>
      </c>
      <c r="AK131" s="63">
        <v>0</v>
      </c>
      <c r="AL131" s="63">
        <v>0</v>
      </c>
      <c r="AM131" s="63">
        <v>0</v>
      </c>
      <c r="AN131" s="63">
        <v>0</v>
      </c>
      <c r="AO131" s="63">
        <v>0</v>
      </c>
      <c r="AP131" s="63">
        <v>0</v>
      </c>
      <c r="AQ131" s="63">
        <v>0</v>
      </c>
      <c r="AR131" s="63">
        <v>0</v>
      </c>
      <c r="AS131" s="63">
        <v>0</v>
      </c>
      <c r="AT131" s="63">
        <v>0</v>
      </c>
      <c r="AU131" s="63">
        <v>0</v>
      </c>
      <c r="AV131" s="63">
        <v>0</v>
      </c>
      <c r="AW131" s="63">
        <v>0</v>
      </c>
      <c r="AX131" s="63">
        <v>0</v>
      </c>
      <c r="AY131" s="63">
        <v>0</v>
      </c>
      <c r="AZ131" s="63">
        <v>0</v>
      </c>
      <c r="BA131" s="64">
        <v>0</v>
      </c>
      <c r="BB131" s="47">
        <v>0</v>
      </c>
      <c r="BC131" s="63" t="s">
        <v>151</v>
      </c>
      <c r="BD131" s="63" t="s">
        <v>151</v>
      </c>
      <c r="BE131" s="63" t="s">
        <v>151</v>
      </c>
      <c r="BF131" s="63" t="s">
        <v>151</v>
      </c>
      <c r="BG131" s="63">
        <v>0</v>
      </c>
      <c r="BH131" s="63">
        <v>0</v>
      </c>
      <c r="BI131" s="63">
        <v>0</v>
      </c>
      <c r="BJ131" s="63">
        <v>0</v>
      </c>
      <c r="BK131" s="63">
        <v>0</v>
      </c>
      <c r="BL131" s="63">
        <v>0</v>
      </c>
      <c r="BM131" s="63">
        <v>0</v>
      </c>
      <c r="BN131" s="63">
        <v>0</v>
      </c>
      <c r="BO131" s="63">
        <v>0</v>
      </c>
      <c r="BP131" s="63">
        <v>0</v>
      </c>
      <c r="BQ131" s="63">
        <v>0</v>
      </c>
      <c r="BR131" s="63">
        <v>0</v>
      </c>
      <c r="BS131" s="63">
        <v>0</v>
      </c>
      <c r="BT131" s="48" t="s">
        <v>151</v>
      </c>
      <c r="BU131" s="47">
        <v>0</v>
      </c>
      <c r="BV131" s="63">
        <v>0</v>
      </c>
      <c r="BW131" s="63">
        <v>0</v>
      </c>
      <c r="BX131" s="64" t="s">
        <v>151</v>
      </c>
      <c r="BY131" s="196">
        <v>0</v>
      </c>
      <c r="BZ131" s="64">
        <v>1.2170000000000001</v>
      </c>
      <c r="CA131" s="65">
        <v>0.99299999999999999</v>
      </c>
      <c r="CB131" s="64">
        <v>6.4000000000000001E-2</v>
      </c>
    </row>
    <row r="132" spans="1:84" ht="11.25" customHeight="1">
      <c r="A132" s="119"/>
      <c r="B132" s="66" t="s">
        <v>148</v>
      </c>
      <c r="C132" s="60" t="s">
        <v>375</v>
      </c>
      <c r="D132" s="67"/>
      <c r="E132" s="67"/>
      <c r="F132" s="67"/>
      <c r="G132" s="68"/>
      <c r="H132" s="69" t="s">
        <v>376</v>
      </c>
      <c r="I132" s="70">
        <v>0.112</v>
      </c>
      <c r="J132" s="70">
        <v>0</v>
      </c>
      <c r="K132" s="71">
        <v>0</v>
      </c>
      <c r="L132" s="71">
        <v>0</v>
      </c>
      <c r="M132" s="71">
        <v>0</v>
      </c>
      <c r="N132" s="71">
        <v>0</v>
      </c>
      <c r="O132" s="71">
        <v>0</v>
      </c>
      <c r="P132" s="71">
        <v>0</v>
      </c>
      <c r="Q132" s="71">
        <v>0</v>
      </c>
      <c r="R132" s="71">
        <v>0</v>
      </c>
      <c r="S132" s="71">
        <v>0</v>
      </c>
      <c r="T132" s="71">
        <v>0</v>
      </c>
      <c r="U132" s="70">
        <v>0</v>
      </c>
      <c r="V132" s="71">
        <v>0</v>
      </c>
      <c r="W132" s="71">
        <v>0</v>
      </c>
      <c r="X132" s="71">
        <v>0</v>
      </c>
      <c r="Y132" s="71">
        <v>0</v>
      </c>
      <c r="Z132" s="70">
        <v>0</v>
      </c>
      <c r="AA132" s="71">
        <v>0</v>
      </c>
      <c r="AB132" s="71">
        <v>0</v>
      </c>
      <c r="AC132" s="72">
        <v>0</v>
      </c>
      <c r="AD132" s="70">
        <v>0.112</v>
      </c>
      <c r="AE132" s="71">
        <v>0</v>
      </c>
      <c r="AF132" s="71">
        <v>0</v>
      </c>
      <c r="AG132" s="71" t="s">
        <v>151</v>
      </c>
      <c r="AH132" s="71" t="s">
        <v>151</v>
      </c>
      <c r="AI132" s="71" t="s">
        <v>151</v>
      </c>
      <c r="AJ132" s="71">
        <v>0</v>
      </c>
      <c r="AK132" s="71">
        <v>0</v>
      </c>
      <c r="AL132" s="71">
        <v>0</v>
      </c>
      <c r="AM132" s="71">
        <v>0</v>
      </c>
      <c r="AN132" s="71">
        <v>0</v>
      </c>
      <c r="AO132" s="71">
        <v>0</v>
      </c>
      <c r="AP132" s="71">
        <v>0</v>
      </c>
      <c r="AQ132" s="71">
        <v>0.112</v>
      </c>
      <c r="AR132" s="71">
        <v>0</v>
      </c>
      <c r="AS132" s="71">
        <v>0</v>
      </c>
      <c r="AT132" s="71">
        <v>0</v>
      </c>
      <c r="AU132" s="71">
        <v>0</v>
      </c>
      <c r="AV132" s="71">
        <v>0</v>
      </c>
      <c r="AW132" s="71">
        <v>0</v>
      </c>
      <c r="AX132" s="71">
        <v>0</v>
      </c>
      <c r="AY132" s="71">
        <v>0</v>
      </c>
      <c r="AZ132" s="71">
        <v>0</v>
      </c>
      <c r="BA132" s="72">
        <v>0</v>
      </c>
      <c r="BB132" s="70">
        <v>0</v>
      </c>
      <c r="BC132" s="71" t="s">
        <v>151</v>
      </c>
      <c r="BD132" s="71" t="s">
        <v>151</v>
      </c>
      <c r="BE132" s="71" t="s">
        <v>151</v>
      </c>
      <c r="BF132" s="71" t="s">
        <v>151</v>
      </c>
      <c r="BG132" s="71">
        <v>0</v>
      </c>
      <c r="BH132" s="71">
        <v>0</v>
      </c>
      <c r="BI132" s="71">
        <v>0</v>
      </c>
      <c r="BJ132" s="71">
        <v>0</v>
      </c>
      <c r="BK132" s="71">
        <v>0</v>
      </c>
      <c r="BL132" s="71">
        <v>0</v>
      </c>
      <c r="BM132" s="71">
        <v>0</v>
      </c>
      <c r="BN132" s="71">
        <v>0</v>
      </c>
      <c r="BO132" s="71">
        <v>0</v>
      </c>
      <c r="BP132" s="71">
        <v>0</v>
      </c>
      <c r="BQ132" s="71">
        <v>0</v>
      </c>
      <c r="BR132" s="71">
        <v>0</v>
      </c>
      <c r="BS132" s="71">
        <v>0</v>
      </c>
      <c r="BT132" s="71">
        <v>0</v>
      </c>
      <c r="BU132" s="70">
        <v>0</v>
      </c>
      <c r="BV132" s="71">
        <v>0</v>
      </c>
      <c r="BW132" s="71">
        <v>0</v>
      </c>
      <c r="BX132" s="72" t="s">
        <v>151</v>
      </c>
      <c r="BY132" s="197">
        <v>0</v>
      </c>
      <c r="BZ132" s="72">
        <v>0</v>
      </c>
      <c r="CA132" s="73">
        <v>0.112</v>
      </c>
      <c r="CB132" s="72">
        <v>0</v>
      </c>
    </row>
    <row r="133" spans="1:84" ht="11.25" customHeight="1">
      <c r="A133" s="99" t="s">
        <v>377</v>
      </c>
      <c r="B133" s="99"/>
      <c r="C133" s="99"/>
      <c r="D133" s="99"/>
      <c r="E133" s="99"/>
      <c r="F133" s="99"/>
      <c r="G133" s="100"/>
      <c r="H133" s="101" t="s">
        <v>378</v>
      </c>
      <c r="I133" s="104">
        <v>1088.6679999999999</v>
      </c>
      <c r="J133" s="104">
        <v>351.95800000000003</v>
      </c>
      <c r="K133" s="103">
        <v>89.741</v>
      </c>
      <c r="L133" s="103">
        <v>353.63</v>
      </c>
      <c r="M133" s="103">
        <v>-0.217</v>
      </c>
      <c r="N133" s="103">
        <v>0</v>
      </c>
      <c r="O133" s="103">
        <v>87.900999999999996</v>
      </c>
      <c r="P133" s="103">
        <v>0.96299999999999997</v>
      </c>
      <c r="Q133" s="103">
        <v>-180.06</v>
      </c>
      <c r="R133" s="103">
        <v>0</v>
      </c>
      <c r="S133" s="103">
        <v>0</v>
      </c>
      <c r="T133" s="103">
        <v>0</v>
      </c>
      <c r="U133" s="104">
        <v>0</v>
      </c>
      <c r="V133" s="103">
        <v>0</v>
      </c>
      <c r="W133" s="103">
        <v>0</v>
      </c>
      <c r="X133" s="103">
        <v>0</v>
      </c>
      <c r="Y133" s="103">
        <v>0</v>
      </c>
      <c r="Z133" s="104">
        <v>0</v>
      </c>
      <c r="AA133" s="103">
        <v>0</v>
      </c>
      <c r="AB133" s="103">
        <v>0</v>
      </c>
      <c r="AC133" s="104">
        <v>0</v>
      </c>
      <c r="AD133" s="104">
        <v>-195.27099999999999</v>
      </c>
      <c r="AE133" s="103">
        <v>-176.25</v>
      </c>
      <c r="AF133" s="103">
        <v>0</v>
      </c>
      <c r="AG133" s="103">
        <v>-3.4350000000000001</v>
      </c>
      <c r="AH133" s="103">
        <v>10.013999999999999</v>
      </c>
      <c r="AI133" s="103">
        <v>0</v>
      </c>
      <c r="AJ133" s="103">
        <v>0</v>
      </c>
      <c r="AK133" s="103">
        <v>0</v>
      </c>
      <c r="AL133" s="103">
        <v>-125.77500000000001</v>
      </c>
      <c r="AM133" s="103">
        <v>0</v>
      </c>
      <c r="AN133" s="103">
        <v>0</v>
      </c>
      <c r="AO133" s="103">
        <v>0</v>
      </c>
      <c r="AP133" s="103">
        <v>0</v>
      </c>
      <c r="AQ133" s="103">
        <v>0</v>
      </c>
      <c r="AR133" s="103">
        <v>17.37</v>
      </c>
      <c r="AS133" s="103">
        <v>31.219000000000001</v>
      </c>
      <c r="AT133" s="103">
        <v>13.004</v>
      </c>
      <c r="AU133" s="103">
        <v>0</v>
      </c>
      <c r="AV133" s="103">
        <v>24.439</v>
      </c>
      <c r="AW133" s="103">
        <v>0</v>
      </c>
      <c r="AX133" s="103">
        <v>0.249</v>
      </c>
      <c r="AY133" s="103">
        <v>0</v>
      </c>
      <c r="AZ133" s="103">
        <v>13.895</v>
      </c>
      <c r="BA133" s="104">
        <v>931.98</v>
      </c>
      <c r="BB133" s="104">
        <v>0</v>
      </c>
      <c r="BC133" s="103">
        <v>0</v>
      </c>
      <c r="BD133" s="103">
        <v>0</v>
      </c>
      <c r="BE133" s="103">
        <v>0</v>
      </c>
      <c r="BF133" s="103">
        <v>0</v>
      </c>
      <c r="BG133" s="103">
        <v>0</v>
      </c>
      <c r="BH133" s="103">
        <v>0</v>
      </c>
      <c r="BI133" s="103">
        <v>0</v>
      </c>
      <c r="BJ133" s="103">
        <v>0</v>
      </c>
      <c r="BK133" s="103">
        <v>0</v>
      </c>
      <c r="BL133" s="103">
        <v>0</v>
      </c>
      <c r="BM133" s="103">
        <v>0</v>
      </c>
      <c r="BN133" s="103">
        <v>0</v>
      </c>
      <c r="BO133" s="103">
        <v>0</v>
      </c>
      <c r="BP133" s="103">
        <v>0</v>
      </c>
      <c r="BQ133" s="103">
        <v>0</v>
      </c>
      <c r="BR133" s="103">
        <v>0</v>
      </c>
      <c r="BS133" s="103">
        <v>0</v>
      </c>
      <c r="BT133" s="103">
        <v>0</v>
      </c>
      <c r="BU133" s="104">
        <v>0</v>
      </c>
      <c r="BV133" s="103">
        <v>0</v>
      </c>
      <c r="BW133" s="103">
        <v>0</v>
      </c>
      <c r="BX133" s="104">
        <v>0</v>
      </c>
      <c r="BY133" s="200">
        <v>0</v>
      </c>
      <c r="BZ133" s="104">
        <v>0</v>
      </c>
      <c r="CA133" s="120" t="s">
        <v>151</v>
      </c>
      <c r="CB133" s="121" t="s">
        <v>151</v>
      </c>
    </row>
    <row r="134" spans="1:84" ht="11.25" customHeight="1">
      <c r="A134" s="122"/>
      <c r="B134" s="122"/>
      <c r="C134" s="122"/>
      <c r="D134" s="122"/>
      <c r="E134" s="122"/>
      <c r="F134" s="122"/>
      <c r="G134" s="123"/>
      <c r="H134" s="124"/>
      <c r="I134" s="125"/>
      <c r="J134" s="126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6"/>
      <c r="V134" s="127"/>
      <c r="W134" s="127"/>
      <c r="X134" s="127"/>
      <c r="Y134" s="127"/>
      <c r="Z134" s="126"/>
      <c r="AA134" s="127"/>
      <c r="AB134" s="127"/>
      <c r="AC134" s="127"/>
      <c r="AD134" s="126"/>
      <c r="AE134" s="127"/>
      <c r="AF134" s="127"/>
      <c r="AG134" s="127"/>
      <c r="AH134" s="127"/>
      <c r="AI134" s="127"/>
      <c r="AJ134" s="127"/>
      <c r="AK134" s="127"/>
      <c r="AL134" s="127"/>
      <c r="AM134" s="127"/>
      <c r="AN134" s="127"/>
      <c r="AO134" s="127"/>
      <c r="AP134" s="127"/>
      <c r="AQ134" s="127"/>
      <c r="AR134" s="127"/>
      <c r="AS134" s="127"/>
      <c r="AT134" s="127"/>
      <c r="AU134" s="127"/>
      <c r="AV134" s="127"/>
      <c r="AW134" s="127"/>
      <c r="AX134" s="127"/>
      <c r="AY134" s="127"/>
      <c r="AZ134" s="127"/>
      <c r="BA134" s="128"/>
      <c r="BB134" s="126"/>
      <c r="BC134" s="128"/>
      <c r="BD134" s="128"/>
      <c r="BE134" s="128"/>
      <c r="BF134" s="128"/>
      <c r="BG134" s="128"/>
      <c r="BH134" s="128"/>
      <c r="BI134" s="128"/>
      <c r="BJ134" s="128"/>
      <c r="BK134" s="128"/>
      <c r="BL134" s="128"/>
      <c r="BM134" s="128"/>
      <c r="BN134" s="128"/>
      <c r="BO134" s="128"/>
      <c r="BP134" s="128"/>
      <c r="BQ134" s="128"/>
      <c r="BR134" s="128"/>
      <c r="BS134" s="128"/>
      <c r="BT134" s="128"/>
      <c r="BU134" s="126"/>
      <c r="BV134" s="128"/>
      <c r="BW134" s="128"/>
      <c r="BX134" s="128"/>
      <c r="BY134" s="203"/>
      <c r="BZ134" s="128"/>
      <c r="CA134" s="128"/>
      <c r="CB134" s="128"/>
    </row>
    <row r="135" spans="1:84" ht="11.25" customHeight="1">
      <c r="A135" s="129"/>
      <c r="B135" s="129"/>
      <c r="C135" s="129"/>
      <c r="D135" s="129"/>
      <c r="E135" s="129"/>
      <c r="F135" s="129"/>
      <c r="G135" s="130"/>
      <c r="H135" s="131"/>
      <c r="I135" s="132"/>
      <c r="J135" s="133"/>
      <c r="K135" s="134"/>
      <c r="L135" s="134"/>
      <c r="M135" s="132"/>
      <c r="N135" s="132"/>
      <c r="O135" s="132"/>
      <c r="P135" s="132"/>
      <c r="Q135" s="132"/>
      <c r="R135" s="134"/>
      <c r="S135" s="134"/>
      <c r="T135" s="134"/>
      <c r="U135" s="133"/>
      <c r="V135" s="132"/>
      <c r="W135" s="132"/>
      <c r="X135" s="132"/>
      <c r="Y135" s="132"/>
      <c r="Z135" s="133"/>
      <c r="AA135" s="134"/>
      <c r="AB135" s="132"/>
      <c r="AC135" s="135"/>
      <c r="AD135" s="133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5"/>
      <c r="BB135" s="133"/>
      <c r="BC135" s="132"/>
      <c r="BD135" s="132"/>
      <c r="BE135" s="132"/>
      <c r="BF135" s="132"/>
      <c r="BG135" s="132"/>
      <c r="BH135" s="132"/>
      <c r="BI135" s="132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3"/>
      <c r="BV135" s="132"/>
      <c r="BW135" s="132"/>
      <c r="BX135" s="135"/>
      <c r="BY135" s="204"/>
      <c r="BZ135" s="135"/>
      <c r="CA135" s="135"/>
      <c r="CB135" s="135"/>
    </row>
    <row r="136" spans="1:84" s="40" customFormat="1" ht="54" customHeight="1">
      <c r="A136" s="136" t="s">
        <v>75</v>
      </c>
      <c r="B136" s="137"/>
      <c r="C136" s="137"/>
      <c r="D136" s="137"/>
      <c r="E136" s="138"/>
      <c r="F136" s="137">
        <f>F5</f>
        <v>2020</v>
      </c>
      <c r="G136" s="137"/>
      <c r="H136" s="139"/>
      <c r="I136" s="36" t="s">
        <v>76</v>
      </c>
      <c r="J136" s="36" t="s">
        <v>77</v>
      </c>
      <c r="K136" s="37" t="s">
        <v>78</v>
      </c>
      <c r="L136" s="37" t="s">
        <v>79</v>
      </c>
      <c r="M136" s="37" t="s">
        <v>80</v>
      </c>
      <c r="N136" s="37" t="s">
        <v>81</v>
      </c>
      <c r="O136" s="37" t="s">
        <v>82</v>
      </c>
      <c r="P136" s="37" t="s">
        <v>83</v>
      </c>
      <c r="Q136" s="37" t="s">
        <v>84</v>
      </c>
      <c r="R136" s="37" t="s">
        <v>85</v>
      </c>
      <c r="S136" s="37" t="s">
        <v>86</v>
      </c>
      <c r="T136" s="37" t="s">
        <v>87</v>
      </c>
      <c r="U136" s="36" t="s">
        <v>88</v>
      </c>
      <c r="V136" s="37" t="s">
        <v>89</v>
      </c>
      <c r="W136" s="37" t="s">
        <v>90</v>
      </c>
      <c r="X136" s="37" t="s">
        <v>91</v>
      </c>
      <c r="Y136" s="37" t="s">
        <v>92</v>
      </c>
      <c r="Z136" s="36" t="s">
        <v>93</v>
      </c>
      <c r="AA136" s="37" t="s">
        <v>94</v>
      </c>
      <c r="AB136" s="37" t="s">
        <v>95</v>
      </c>
      <c r="AC136" s="140" t="s">
        <v>96</v>
      </c>
      <c r="AD136" s="36" t="s">
        <v>97</v>
      </c>
      <c r="AE136" s="37" t="s">
        <v>98</v>
      </c>
      <c r="AF136" s="37" t="s">
        <v>99</v>
      </c>
      <c r="AG136" s="37" t="s">
        <v>100</v>
      </c>
      <c r="AH136" s="37" t="s">
        <v>101</v>
      </c>
      <c r="AI136" s="37" t="s">
        <v>102</v>
      </c>
      <c r="AJ136" s="37" t="s">
        <v>103</v>
      </c>
      <c r="AK136" s="37" t="s">
        <v>104</v>
      </c>
      <c r="AL136" s="37" t="s">
        <v>105</v>
      </c>
      <c r="AM136" s="37" t="s">
        <v>106</v>
      </c>
      <c r="AN136" s="37" t="s">
        <v>107</v>
      </c>
      <c r="AO136" s="37" t="s">
        <v>108</v>
      </c>
      <c r="AP136" s="37" t="s">
        <v>109</v>
      </c>
      <c r="AQ136" s="37" t="s">
        <v>110</v>
      </c>
      <c r="AR136" s="37" t="s">
        <v>111</v>
      </c>
      <c r="AS136" s="37" t="s">
        <v>112</v>
      </c>
      <c r="AT136" s="37" t="s">
        <v>113</v>
      </c>
      <c r="AU136" s="37" t="s">
        <v>114</v>
      </c>
      <c r="AV136" s="37" t="s">
        <v>115</v>
      </c>
      <c r="AW136" s="37" t="s">
        <v>116</v>
      </c>
      <c r="AX136" s="37" t="s">
        <v>117</v>
      </c>
      <c r="AY136" s="37" t="s">
        <v>118</v>
      </c>
      <c r="AZ136" s="37" t="s">
        <v>119</v>
      </c>
      <c r="BA136" s="140" t="s">
        <v>120</v>
      </c>
      <c r="BB136" s="36" t="s">
        <v>121</v>
      </c>
      <c r="BC136" s="37" t="s">
        <v>122</v>
      </c>
      <c r="BD136" s="37" t="s">
        <v>123</v>
      </c>
      <c r="BE136" s="37" t="s">
        <v>124</v>
      </c>
      <c r="BF136" s="37" t="s">
        <v>125</v>
      </c>
      <c r="BG136" s="37" t="s">
        <v>126</v>
      </c>
      <c r="BH136" s="37" t="s">
        <v>127</v>
      </c>
      <c r="BI136" s="37" t="s">
        <v>128</v>
      </c>
      <c r="BJ136" s="37" t="s">
        <v>129</v>
      </c>
      <c r="BK136" s="37" t="s">
        <v>130</v>
      </c>
      <c r="BL136" s="37" t="s">
        <v>131</v>
      </c>
      <c r="BM136" s="37" t="s">
        <v>132</v>
      </c>
      <c r="BN136" s="37" t="s">
        <v>133</v>
      </c>
      <c r="BO136" s="37" t="s">
        <v>134</v>
      </c>
      <c r="BP136" s="37" t="s">
        <v>135</v>
      </c>
      <c r="BQ136" s="37" t="s">
        <v>136</v>
      </c>
      <c r="BR136" s="37" t="s">
        <v>137</v>
      </c>
      <c r="BS136" s="37" t="s">
        <v>138</v>
      </c>
      <c r="BT136" s="37" t="s">
        <v>139</v>
      </c>
      <c r="BU136" s="36" t="s">
        <v>140</v>
      </c>
      <c r="BV136" s="37" t="s">
        <v>141</v>
      </c>
      <c r="BW136" s="37" t="s">
        <v>142</v>
      </c>
      <c r="BX136" s="141" t="s">
        <v>143</v>
      </c>
      <c r="BY136" s="205" t="s">
        <v>144</v>
      </c>
      <c r="BZ136" s="142" t="s">
        <v>145</v>
      </c>
      <c r="CA136" s="143" t="s">
        <v>146</v>
      </c>
      <c r="CB136" s="142" t="s">
        <v>147</v>
      </c>
      <c r="CE136" s="41"/>
      <c r="CF136" s="42"/>
    </row>
    <row r="137" spans="1:84" ht="11.25" customHeight="1">
      <c r="A137" s="89" t="s">
        <v>148</v>
      </c>
      <c r="B137" s="75" t="s">
        <v>379</v>
      </c>
      <c r="C137" s="75"/>
      <c r="D137" s="75"/>
      <c r="E137" s="75"/>
      <c r="F137" s="75"/>
      <c r="G137" s="89"/>
      <c r="H137" s="144" t="s">
        <v>380</v>
      </c>
      <c r="I137" s="80">
        <v>13581.173000000001</v>
      </c>
      <c r="J137" s="80">
        <v>9234.5429999999997</v>
      </c>
      <c r="K137" s="80">
        <v>0</v>
      </c>
      <c r="L137" s="80">
        <v>6.9720000000000004</v>
      </c>
      <c r="M137" s="80">
        <v>5947.4610000000002</v>
      </c>
      <c r="N137" s="80">
        <v>0</v>
      </c>
      <c r="O137" s="80">
        <v>3280.11</v>
      </c>
      <c r="P137" s="80">
        <v>0</v>
      </c>
      <c r="Q137" s="80">
        <v>0</v>
      </c>
      <c r="R137" s="80">
        <v>0</v>
      </c>
      <c r="S137" s="80">
        <v>0</v>
      </c>
      <c r="T137" s="80">
        <v>0</v>
      </c>
      <c r="U137" s="80">
        <v>169.59100000000001</v>
      </c>
      <c r="V137" s="80">
        <v>0</v>
      </c>
      <c r="W137" s="80">
        <v>124.285</v>
      </c>
      <c r="X137" s="80">
        <v>39.700000000000003</v>
      </c>
      <c r="Y137" s="80">
        <v>5.6070000000000002</v>
      </c>
      <c r="Z137" s="80">
        <v>0</v>
      </c>
      <c r="AA137" s="80">
        <v>0</v>
      </c>
      <c r="AB137" s="80">
        <v>0</v>
      </c>
      <c r="AC137" s="79">
        <v>0</v>
      </c>
      <c r="AD137" s="80">
        <v>150.47200000000001</v>
      </c>
      <c r="AE137" s="80">
        <v>0</v>
      </c>
      <c r="AF137" s="80">
        <v>0</v>
      </c>
      <c r="AG137" s="80" t="s">
        <v>151</v>
      </c>
      <c r="AH137" s="80" t="s">
        <v>151</v>
      </c>
      <c r="AI137" s="80" t="s">
        <v>151</v>
      </c>
      <c r="AJ137" s="80">
        <v>6.609</v>
      </c>
      <c r="AK137" s="80" t="s">
        <v>151</v>
      </c>
      <c r="AL137" s="80">
        <v>5.5E-2</v>
      </c>
      <c r="AM137" s="80" t="s">
        <v>151</v>
      </c>
      <c r="AN137" s="80" t="s">
        <v>151</v>
      </c>
      <c r="AO137" s="80" t="s">
        <v>151</v>
      </c>
      <c r="AP137" s="80">
        <v>0</v>
      </c>
      <c r="AQ137" s="80">
        <v>0</v>
      </c>
      <c r="AR137" s="80">
        <v>0</v>
      </c>
      <c r="AS137" s="80">
        <v>12.637</v>
      </c>
      <c r="AT137" s="80">
        <v>131.17099999999999</v>
      </c>
      <c r="AU137" s="80" t="s">
        <v>151</v>
      </c>
      <c r="AV137" s="80" t="s">
        <v>151</v>
      </c>
      <c r="AW137" s="80">
        <v>0</v>
      </c>
      <c r="AX137" s="80">
        <v>0</v>
      </c>
      <c r="AY137" s="80" t="s">
        <v>151</v>
      </c>
      <c r="AZ137" s="80">
        <v>0</v>
      </c>
      <c r="BA137" s="79">
        <v>1486.461</v>
      </c>
      <c r="BB137" s="80">
        <v>2497.4389999999999</v>
      </c>
      <c r="BC137" s="80">
        <v>252.536</v>
      </c>
      <c r="BD137" s="80">
        <v>0</v>
      </c>
      <c r="BE137" s="80">
        <v>1358.56</v>
      </c>
      <c r="BF137" s="80">
        <v>168.35</v>
      </c>
      <c r="BG137" s="80">
        <v>0</v>
      </c>
      <c r="BH137" s="80">
        <v>0</v>
      </c>
      <c r="BI137" s="80">
        <v>596.11</v>
      </c>
      <c r="BJ137" s="80" t="s">
        <v>151</v>
      </c>
      <c r="BK137" s="80">
        <v>106.092</v>
      </c>
      <c r="BL137" s="80">
        <v>15.631</v>
      </c>
      <c r="BM137" s="80">
        <v>0</v>
      </c>
      <c r="BN137" s="80" t="s">
        <v>151</v>
      </c>
      <c r="BO137" s="80">
        <v>0</v>
      </c>
      <c r="BP137" s="80" t="s">
        <v>151</v>
      </c>
      <c r="BQ137" s="80" t="s">
        <v>151</v>
      </c>
      <c r="BR137" s="80" t="s">
        <v>151</v>
      </c>
      <c r="BS137" s="80">
        <v>0.16</v>
      </c>
      <c r="BT137" s="80" t="s">
        <v>151</v>
      </c>
      <c r="BU137" s="79">
        <v>42.665999999999997</v>
      </c>
      <c r="BV137" s="80">
        <v>5.9470000000000001</v>
      </c>
      <c r="BW137" s="80">
        <v>36.719000000000001</v>
      </c>
      <c r="BX137" s="145">
        <v>0</v>
      </c>
      <c r="BY137" s="206" t="s">
        <v>151</v>
      </c>
      <c r="BZ137" s="80" t="s">
        <v>151</v>
      </c>
      <c r="CA137" s="146">
        <v>11083.734</v>
      </c>
      <c r="CB137" s="80">
        <v>717.99300000000005</v>
      </c>
    </row>
    <row r="138" spans="1:84" ht="11.25" customHeight="1">
      <c r="A138" s="147"/>
      <c r="B138" s="82" t="s">
        <v>148</v>
      </c>
      <c r="C138" s="83" t="s">
        <v>182</v>
      </c>
      <c r="D138" s="83"/>
      <c r="E138" s="83"/>
      <c r="F138" s="83"/>
      <c r="G138" s="84"/>
      <c r="H138" s="148" t="s">
        <v>381</v>
      </c>
      <c r="I138" s="47">
        <v>2041.681</v>
      </c>
      <c r="J138" s="47">
        <v>293.28699999999998</v>
      </c>
      <c r="K138" s="71">
        <v>0</v>
      </c>
      <c r="L138" s="71">
        <v>0</v>
      </c>
      <c r="M138" s="71">
        <v>91.111000000000004</v>
      </c>
      <c r="N138" s="71">
        <v>0</v>
      </c>
      <c r="O138" s="71">
        <v>202.17599999999999</v>
      </c>
      <c r="P138" s="71">
        <v>0</v>
      </c>
      <c r="Q138" s="71">
        <v>0</v>
      </c>
      <c r="R138" s="71">
        <v>0</v>
      </c>
      <c r="S138" s="71">
        <v>0</v>
      </c>
      <c r="T138" s="71">
        <v>0</v>
      </c>
      <c r="U138" s="47">
        <v>0</v>
      </c>
      <c r="V138" s="71">
        <v>0</v>
      </c>
      <c r="W138" s="71">
        <v>0</v>
      </c>
      <c r="X138" s="71">
        <v>0</v>
      </c>
      <c r="Y138" s="71">
        <v>0</v>
      </c>
      <c r="Z138" s="47">
        <v>0</v>
      </c>
      <c r="AA138" s="71">
        <v>0</v>
      </c>
      <c r="AB138" s="71">
        <v>0</v>
      </c>
      <c r="AC138" s="72">
        <v>0</v>
      </c>
      <c r="AD138" s="47">
        <v>3.637</v>
      </c>
      <c r="AE138" s="71">
        <v>0</v>
      </c>
      <c r="AF138" s="71">
        <v>0</v>
      </c>
      <c r="AG138" s="71" t="s">
        <v>151</v>
      </c>
      <c r="AH138" s="71" t="s">
        <v>151</v>
      </c>
      <c r="AI138" s="71" t="s">
        <v>151</v>
      </c>
      <c r="AJ138" s="71">
        <v>0</v>
      </c>
      <c r="AK138" s="71" t="s">
        <v>151</v>
      </c>
      <c r="AL138" s="71">
        <v>0</v>
      </c>
      <c r="AM138" s="71" t="s">
        <v>151</v>
      </c>
      <c r="AN138" s="71" t="s">
        <v>151</v>
      </c>
      <c r="AO138" s="71" t="s">
        <v>151</v>
      </c>
      <c r="AP138" s="71">
        <v>0</v>
      </c>
      <c r="AQ138" s="71">
        <v>0</v>
      </c>
      <c r="AR138" s="71">
        <v>0</v>
      </c>
      <c r="AS138" s="71">
        <v>3.637</v>
      </c>
      <c r="AT138" s="71">
        <v>0</v>
      </c>
      <c r="AU138" s="71" t="s">
        <v>151</v>
      </c>
      <c r="AV138" s="71" t="s">
        <v>151</v>
      </c>
      <c r="AW138" s="71">
        <v>0</v>
      </c>
      <c r="AX138" s="71">
        <v>0</v>
      </c>
      <c r="AY138" s="71" t="s">
        <v>151</v>
      </c>
      <c r="AZ138" s="71">
        <v>0</v>
      </c>
      <c r="BA138" s="72">
        <v>0</v>
      </c>
      <c r="BB138" s="47">
        <v>1744.7560000000001</v>
      </c>
      <c r="BC138" s="71">
        <v>252.298</v>
      </c>
      <c r="BD138" s="71">
        <v>0</v>
      </c>
      <c r="BE138" s="71">
        <v>1358.56</v>
      </c>
      <c r="BF138" s="71">
        <v>0</v>
      </c>
      <c r="BG138" s="71">
        <v>0</v>
      </c>
      <c r="BH138" s="71">
        <v>0</v>
      </c>
      <c r="BI138" s="71">
        <v>133.899</v>
      </c>
      <c r="BJ138" s="71" t="s">
        <v>151</v>
      </c>
      <c r="BK138" s="71">
        <v>0</v>
      </c>
      <c r="BL138" s="71">
        <v>0</v>
      </c>
      <c r="BM138" s="71">
        <v>0</v>
      </c>
      <c r="BN138" s="71" t="s">
        <v>151</v>
      </c>
      <c r="BO138" s="71">
        <v>0</v>
      </c>
      <c r="BP138" s="71" t="s">
        <v>151</v>
      </c>
      <c r="BQ138" s="71" t="s">
        <v>151</v>
      </c>
      <c r="BR138" s="71" t="s">
        <v>151</v>
      </c>
      <c r="BS138" s="71">
        <v>0</v>
      </c>
      <c r="BT138" s="149" t="s">
        <v>151</v>
      </c>
      <c r="BU138" s="47">
        <v>0</v>
      </c>
      <c r="BV138" s="71">
        <v>0</v>
      </c>
      <c r="BW138" s="71">
        <v>0</v>
      </c>
      <c r="BX138" s="150">
        <v>0</v>
      </c>
      <c r="BY138" s="207" t="s">
        <v>151</v>
      </c>
      <c r="BZ138" s="71" t="s">
        <v>151</v>
      </c>
      <c r="CA138" s="151">
        <v>296.92399999999998</v>
      </c>
      <c r="CB138" s="71">
        <v>133.899</v>
      </c>
    </row>
    <row r="139" spans="1:84" ht="11.25" customHeight="1">
      <c r="A139" s="95"/>
      <c r="B139" s="59" t="s">
        <v>148</v>
      </c>
      <c r="C139" s="60" t="s">
        <v>184</v>
      </c>
      <c r="D139" s="60"/>
      <c r="E139" s="60"/>
      <c r="F139" s="60"/>
      <c r="G139" s="61"/>
      <c r="H139" s="152" t="s">
        <v>382</v>
      </c>
      <c r="I139" s="47">
        <v>9931.4330000000009</v>
      </c>
      <c r="J139" s="47">
        <v>8761.8209999999999</v>
      </c>
      <c r="K139" s="63">
        <v>0</v>
      </c>
      <c r="L139" s="63">
        <v>0</v>
      </c>
      <c r="M139" s="63">
        <v>5683.8869999999997</v>
      </c>
      <c r="N139" s="63">
        <v>0</v>
      </c>
      <c r="O139" s="63">
        <v>3077.9340000000002</v>
      </c>
      <c r="P139" s="63">
        <v>0</v>
      </c>
      <c r="Q139" s="63">
        <v>0</v>
      </c>
      <c r="R139" s="63">
        <v>0</v>
      </c>
      <c r="S139" s="63">
        <v>0</v>
      </c>
      <c r="T139" s="63">
        <v>0</v>
      </c>
      <c r="U139" s="47">
        <v>74.186999999999998</v>
      </c>
      <c r="V139" s="63">
        <v>0</v>
      </c>
      <c r="W139" s="63">
        <v>30.009</v>
      </c>
      <c r="X139" s="63">
        <v>39.700000000000003</v>
      </c>
      <c r="Y139" s="63">
        <v>4.4779999999999998</v>
      </c>
      <c r="Z139" s="47">
        <v>0</v>
      </c>
      <c r="AA139" s="63">
        <v>0</v>
      </c>
      <c r="AB139" s="63">
        <v>0</v>
      </c>
      <c r="AC139" s="64">
        <v>0</v>
      </c>
      <c r="AD139" s="47">
        <v>38.317</v>
      </c>
      <c r="AE139" s="63">
        <v>0</v>
      </c>
      <c r="AF139" s="63">
        <v>0</v>
      </c>
      <c r="AG139" s="63" t="s">
        <v>151</v>
      </c>
      <c r="AH139" s="63" t="s">
        <v>151</v>
      </c>
      <c r="AI139" s="63" t="s">
        <v>151</v>
      </c>
      <c r="AJ139" s="63">
        <v>0</v>
      </c>
      <c r="AK139" s="63" t="s">
        <v>151</v>
      </c>
      <c r="AL139" s="63">
        <v>0</v>
      </c>
      <c r="AM139" s="63" t="s">
        <v>151</v>
      </c>
      <c r="AN139" s="63" t="s">
        <v>151</v>
      </c>
      <c r="AO139" s="63" t="s">
        <v>151</v>
      </c>
      <c r="AP139" s="63">
        <v>0</v>
      </c>
      <c r="AQ139" s="63">
        <v>0</v>
      </c>
      <c r="AR139" s="63">
        <v>0</v>
      </c>
      <c r="AS139" s="63">
        <v>8.8019999999999996</v>
      </c>
      <c r="AT139" s="63">
        <v>29.515000000000001</v>
      </c>
      <c r="AU139" s="63" t="s">
        <v>151</v>
      </c>
      <c r="AV139" s="63" t="s">
        <v>151</v>
      </c>
      <c r="AW139" s="63">
        <v>0</v>
      </c>
      <c r="AX139" s="63">
        <v>0</v>
      </c>
      <c r="AY139" s="63" t="s">
        <v>151</v>
      </c>
      <c r="AZ139" s="63">
        <v>0</v>
      </c>
      <c r="BA139" s="64">
        <v>675.24599999999998</v>
      </c>
      <c r="BB139" s="47">
        <v>367.10300000000001</v>
      </c>
      <c r="BC139" s="63" t="s">
        <v>151</v>
      </c>
      <c r="BD139" s="63" t="s">
        <v>151</v>
      </c>
      <c r="BE139" s="63" t="s">
        <v>151</v>
      </c>
      <c r="BF139" s="63" t="s">
        <v>151</v>
      </c>
      <c r="BG139" s="63">
        <v>0</v>
      </c>
      <c r="BH139" s="63">
        <v>0</v>
      </c>
      <c r="BI139" s="63">
        <v>299.97000000000003</v>
      </c>
      <c r="BJ139" s="63" t="s">
        <v>151</v>
      </c>
      <c r="BK139" s="63">
        <v>61.237000000000002</v>
      </c>
      <c r="BL139" s="63">
        <v>5.8959999999999999</v>
      </c>
      <c r="BM139" s="63">
        <v>0</v>
      </c>
      <c r="BN139" s="63" t="s">
        <v>151</v>
      </c>
      <c r="BO139" s="63">
        <v>0</v>
      </c>
      <c r="BP139" s="63" t="s">
        <v>151</v>
      </c>
      <c r="BQ139" s="63" t="s">
        <v>151</v>
      </c>
      <c r="BR139" s="63" t="s">
        <v>151</v>
      </c>
      <c r="BS139" s="63">
        <v>0</v>
      </c>
      <c r="BT139" s="63" t="s">
        <v>151</v>
      </c>
      <c r="BU139" s="47">
        <v>14.757999999999999</v>
      </c>
      <c r="BV139" s="63">
        <v>1.839</v>
      </c>
      <c r="BW139" s="63">
        <v>12.919</v>
      </c>
      <c r="BX139" s="153">
        <v>0</v>
      </c>
      <c r="BY139" s="208" t="s">
        <v>151</v>
      </c>
      <c r="BZ139" s="63" t="s">
        <v>151</v>
      </c>
      <c r="CA139" s="154">
        <v>9564.3289999999997</v>
      </c>
      <c r="CB139" s="63">
        <v>367.10300000000001</v>
      </c>
    </row>
    <row r="140" spans="1:84" ht="11.25" customHeight="1">
      <c r="A140" s="95"/>
      <c r="B140" s="59" t="s">
        <v>148</v>
      </c>
      <c r="C140" s="60" t="s">
        <v>188</v>
      </c>
      <c r="D140" s="60"/>
      <c r="E140" s="60"/>
      <c r="F140" s="60"/>
      <c r="G140" s="61"/>
      <c r="H140" s="152" t="s">
        <v>383</v>
      </c>
      <c r="I140" s="47">
        <v>168.58799999999999</v>
      </c>
      <c r="J140" s="47">
        <v>0</v>
      </c>
      <c r="K140" s="63">
        <v>0</v>
      </c>
      <c r="L140" s="63">
        <v>0</v>
      </c>
      <c r="M140" s="63">
        <v>0</v>
      </c>
      <c r="N140" s="63">
        <v>0</v>
      </c>
      <c r="O140" s="63">
        <v>0</v>
      </c>
      <c r="P140" s="63">
        <v>0</v>
      </c>
      <c r="Q140" s="63">
        <v>0</v>
      </c>
      <c r="R140" s="63">
        <v>0</v>
      </c>
      <c r="S140" s="63">
        <v>0</v>
      </c>
      <c r="T140" s="63">
        <v>0</v>
      </c>
      <c r="U140" s="47">
        <v>0</v>
      </c>
      <c r="V140" s="63">
        <v>0</v>
      </c>
      <c r="W140" s="63">
        <v>0</v>
      </c>
      <c r="X140" s="63">
        <v>0</v>
      </c>
      <c r="Y140" s="63">
        <v>0</v>
      </c>
      <c r="Z140" s="47">
        <v>0</v>
      </c>
      <c r="AA140" s="63">
        <v>0</v>
      </c>
      <c r="AB140" s="63">
        <v>0</v>
      </c>
      <c r="AC140" s="64">
        <v>0</v>
      </c>
      <c r="AD140" s="47">
        <v>0</v>
      </c>
      <c r="AE140" s="63">
        <v>0</v>
      </c>
      <c r="AF140" s="63">
        <v>0</v>
      </c>
      <c r="AG140" s="63" t="s">
        <v>151</v>
      </c>
      <c r="AH140" s="63" t="s">
        <v>151</v>
      </c>
      <c r="AI140" s="63" t="s">
        <v>151</v>
      </c>
      <c r="AJ140" s="63">
        <v>0</v>
      </c>
      <c r="AK140" s="63" t="s">
        <v>151</v>
      </c>
      <c r="AL140" s="63">
        <v>0</v>
      </c>
      <c r="AM140" s="63" t="s">
        <v>151</v>
      </c>
      <c r="AN140" s="63" t="s">
        <v>151</v>
      </c>
      <c r="AO140" s="63" t="s">
        <v>151</v>
      </c>
      <c r="AP140" s="63">
        <v>0</v>
      </c>
      <c r="AQ140" s="63">
        <v>0</v>
      </c>
      <c r="AR140" s="63">
        <v>0</v>
      </c>
      <c r="AS140" s="63">
        <v>0</v>
      </c>
      <c r="AT140" s="63">
        <v>0</v>
      </c>
      <c r="AU140" s="63" t="s">
        <v>151</v>
      </c>
      <c r="AV140" s="63" t="s">
        <v>151</v>
      </c>
      <c r="AW140" s="63">
        <v>0</v>
      </c>
      <c r="AX140" s="63">
        <v>0</v>
      </c>
      <c r="AY140" s="63" t="s">
        <v>151</v>
      </c>
      <c r="AZ140" s="63">
        <v>0</v>
      </c>
      <c r="BA140" s="64">
        <v>0</v>
      </c>
      <c r="BB140" s="47">
        <v>168.58799999999999</v>
      </c>
      <c r="BC140" s="63">
        <v>0.23699999999999999</v>
      </c>
      <c r="BD140" s="63">
        <v>0</v>
      </c>
      <c r="BE140" s="63">
        <v>0</v>
      </c>
      <c r="BF140" s="63">
        <v>168.35</v>
      </c>
      <c r="BG140" s="63">
        <v>0</v>
      </c>
      <c r="BH140" s="63">
        <v>0</v>
      </c>
      <c r="BI140" s="63">
        <v>0</v>
      </c>
      <c r="BJ140" s="63" t="s">
        <v>151</v>
      </c>
      <c r="BK140" s="63">
        <v>0</v>
      </c>
      <c r="BL140" s="63">
        <v>0</v>
      </c>
      <c r="BM140" s="63">
        <v>0</v>
      </c>
      <c r="BN140" s="63" t="s">
        <v>151</v>
      </c>
      <c r="BO140" s="63">
        <v>0</v>
      </c>
      <c r="BP140" s="63" t="s">
        <v>151</v>
      </c>
      <c r="BQ140" s="63" t="s">
        <v>151</v>
      </c>
      <c r="BR140" s="63" t="s">
        <v>151</v>
      </c>
      <c r="BS140" s="63">
        <v>0</v>
      </c>
      <c r="BT140" s="63" t="s">
        <v>151</v>
      </c>
      <c r="BU140" s="47">
        <v>0</v>
      </c>
      <c r="BV140" s="63">
        <v>0</v>
      </c>
      <c r="BW140" s="63">
        <v>0</v>
      </c>
      <c r="BX140" s="153">
        <v>0</v>
      </c>
      <c r="BY140" s="208" t="s">
        <v>151</v>
      </c>
      <c r="BZ140" s="63" t="s">
        <v>151</v>
      </c>
      <c r="CA140" s="154">
        <v>0</v>
      </c>
      <c r="CB140" s="63">
        <v>0</v>
      </c>
    </row>
    <row r="141" spans="1:84" ht="11.25" customHeight="1">
      <c r="A141" s="155"/>
      <c r="B141" s="156" t="s">
        <v>148</v>
      </c>
      <c r="C141" s="157" t="s">
        <v>190</v>
      </c>
      <c r="D141" s="157"/>
      <c r="E141" s="157"/>
      <c r="F141" s="157"/>
      <c r="G141" s="158"/>
      <c r="H141" s="159" t="s">
        <v>384</v>
      </c>
      <c r="I141" s="47">
        <v>1439.471</v>
      </c>
      <c r="J141" s="47">
        <v>179.435</v>
      </c>
      <c r="K141" s="160">
        <v>0</v>
      </c>
      <c r="L141" s="160">
        <v>6.9720000000000004</v>
      </c>
      <c r="M141" s="160">
        <v>172.46299999999999</v>
      </c>
      <c r="N141" s="160">
        <v>0</v>
      </c>
      <c r="O141" s="160">
        <v>0</v>
      </c>
      <c r="P141" s="160">
        <v>0</v>
      </c>
      <c r="Q141" s="160">
        <v>0</v>
      </c>
      <c r="R141" s="160">
        <v>0</v>
      </c>
      <c r="S141" s="160">
        <v>0</v>
      </c>
      <c r="T141" s="160">
        <v>0</v>
      </c>
      <c r="U141" s="47">
        <v>95.403999999999996</v>
      </c>
      <c r="V141" s="160">
        <v>0</v>
      </c>
      <c r="W141" s="160">
        <v>94.275999999999996</v>
      </c>
      <c r="X141" s="160">
        <v>0</v>
      </c>
      <c r="Y141" s="160">
        <v>1.129</v>
      </c>
      <c r="Z141" s="47">
        <v>0</v>
      </c>
      <c r="AA141" s="160">
        <v>0</v>
      </c>
      <c r="AB141" s="160">
        <v>0</v>
      </c>
      <c r="AC141" s="98">
        <v>0</v>
      </c>
      <c r="AD141" s="47">
        <v>108.517</v>
      </c>
      <c r="AE141" s="160">
        <v>0</v>
      </c>
      <c r="AF141" s="160">
        <v>0</v>
      </c>
      <c r="AG141" s="160" t="s">
        <v>151</v>
      </c>
      <c r="AH141" s="160" t="s">
        <v>151</v>
      </c>
      <c r="AI141" s="160" t="s">
        <v>151</v>
      </c>
      <c r="AJ141" s="160">
        <v>6.609</v>
      </c>
      <c r="AK141" s="160" t="s">
        <v>151</v>
      </c>
      <c r="AL141" s="160">
        <v>5.5E-2</v>
      </c>
      <c r="AM141" s="160" t="s">
        <v>151</v>
      </c>
      <c r="AN141" s="160" t="s">
        <v>151</v>
      </c>
      <c r="AO141" s="160" t="s">
        <v>151</v>
      </c>
      <c r="AP141" s="160">
        <v>0</v>
      </c>
      <c r="AQ141" s="160">
        <v>0</v>
      </c>
      <c r="AR141" s="160">
        <v>0</v>
      </c>
      <c r="AS141" s="160">
        <v>0.19800000000000001</v>
      </c>
      <c r="AT141" s="160">
        <v>101.65600000000001</v>
      </c>
      <c r="AU141" s="160" t="s">
        <v>151</v>
      </c>
      <c r="AV141" s="160" t="s">
        <v>151</v>
      </c>
      <c r="AW141" s="160">
        <v>0</v>
      </c>
      <c r="AX141" s="160">
        <v>0</v>
      </c>
      <c r="AY141" s="160" t="s">
        <v>151</v>
      </c>
      <c r="AZ141" s="160">
        <v>0</v>
      </c>
      <c r="BA141" s="98">
        <v>811.21500000000003</v>
      </c>
      <c r="BB141" s="47">
        <v>216.99100000000001</v>
      </c>
      <c r="BC141" s="160" t="s">
        <v>151</v>
      </c>
      <c r="BD141" s="160" t="s">
        <v>151</v>
      </c>
      <c r="BE141" s="160" t="s">
        <v>151</v>
      </c>
      <c r="BF141" s="160" t="s">
        <v>151</v>
      </c>
      <c r="BG141" s="160">
        <v>0</v>
      </c>
      <c r="BH141" s="160">
        <v>0</v>
      </c>
      <c r="BI141" s="160">
        <v>162.24100000000001</v>
      </c>
      <c r="BJ141" s="160" t="s">
        <v>151</v>
      </c>
      <c r="BK141" s="160">
        <v>44.854999999999997</v>
      </c>
      <c r="BL141" s="160">
        <v>9.7360000000000007</v>
      </c>
      <c r="BM141" s="160">
        <v>0</v>
      </c>
      <c r="BN141" s="160" t="s">
        <v>151</v>
      </c>
      <c r="BO141" s="160">
        <v>0</v>
      </c>
      <c r="BP141" s="160" t="s">
        <v>151</v>
      </c>
      <c r="BQ141" s="160" t="s">
        <v>151</v>
      </c>
      <c r="BR141" s="160" t="s">
        <v>151</v>
      </c>
      <c r="BS141" s="160">
        <v>0.16</v>
      </c>
      <c r="BT141" s="71" t="s">
        <v>151</v>
      </c>
      <c r="BU141" s="47">
        <v>27.908000000000001</v>
      </c>
      <c r="BV141" s="160">
        <v>4.1079999999999997</v>
      </c>
      <c r="BW141" s="160">
        <v>23.8</v>
      </c>
      <c r="BX141" s="161">
        <v>0</v>
      </c>
      <c r="BY141" s="209" t="s">
        <v>151</v>
      </c>
      <c r="BZ141" s="160" t="s">
        <v>151</v>
      </c>
      <c r="CA141" s="162">
        <v>1222.48</v>
      </c>
      <c r="CB141" s="160">
        <v>216.99100000000001</v>
      </c>
    </row>
    <row r="142" spans="1:84" ht="11.25" customHeight="1">
      <c r="A142" s="89" t="s">
        <v>148</v>
      </c>
      <c r="B142" s="75" t="s">
        <v>385</v>
      </c>
      <c r="C142" s="75"/>
      <c r="D142" s="75"/>
      <c r="E142" s="75"/>
      <c r="F142" s="75"/>
      <c r="G142" s="89"/>
      <c r="H142" s="144" t="s">
        <v>386</v>
      </c>
      <c r="I142" s="80">
        <v>6812.5910000000003</v>
      </c>
      <c r="J142" s="80">
        <v>5130.1120000000001</v>
      </c>
      <c r="K142" s="80">
        <v>0</v>
      </c>
      <c r="L142" s="80">
        <v>26.529</v>
      </c>
      <c r="M142" s="80">
        <v>5007.18</v>
      </c>
      <c r="N142" s="80">
        <v>0</v>
      </c>
      <c r="O142" s="80">
        <v>95.811000000000007</v>
      </c>
      <c r="P142" s="80">
        <v>0</v>
      </c>
      <c r="Q142" s="80">
        <v>0.45800000000000002</v>
      </c>
      <c r="R142" s="80">
        <v>0</v>
      </c>
      <c r="S142" s="80">
        <v>0</v>
      </c>
      <c r="T142" s="80">
        <v>0.13400000000000001</v>
      </c>
      <c r="U142" s="80">
        <v>279.61200000000002</v>
      </c>
      <c r="V142" s="80">
        <v>0</v>
      </c>
      <c r="W142" s="80">
        <v>106.79</v>
      </c>
      <c r="X142" s="80">
        <v>149.697</v>
      </c>
      <c r="Y142" s="80">
        <v>23.126000000000001</v>
      </c>
      <c r="Z142" s="80">
        <v>0</v>
      </c>
      <c r="AA142" s="80">
        <v>0</v>
      </c>
      <c r="AB142" s="80">
        <v>0</v>
      </c>
      <c r="AC142" s="79">
        <v>0</v>
      </c>
      <c r="AD142" s="80">
        <v>79.683999999999997</v>
      </c>
      <c r="AE142" s="80">
        <v>0</v>
      </c>
      <c r="AF142" s="80">
        <v>0</v>
      </c>
      <c r="AG142" s="80" t="s">
        <v>151</v>
      </c>
      <c r="AH142" s="80" t="s">
        <v>151</v>
      </c>
      <c r="AI142" s="80" t="s">
        <v>151</v>
      </c>
      <c r="AJ142" s="80">
        <v>3.1850000000000001</v>
      </c>
      <c r="AK142" s="80" t="s">
        <v>151</v>
      </c>
      <c r="AL142" s="80">
        <v>0.14799999999999999</v>
      </c>
      <c r="AM142" s="80" t="s">
        <v>151</v>
      </c>
      <c r="AN142" s="80" t="s">
        <v>151</v>
      </c>
      <c r="AO142" s="80" t="s">
        <v>151</v>
      </c>
      <c r="AP142" s="80">
        <v>0</v>
      </c>
      <c r="AQ142" s="80">
        <v>0</v>
      </c>
      <c r="AR142" s="80">
        <v>0</v>
      </c>
      <c r="AS142" s="80">
        <v>17.917999999999999</v>
      </c>
      <c r="AT142" s="80">
        <v>58.433</v>
      </c>
      <c r="AU142" s="80" t="s">
        <v>151</v>
      </c>
      <c r="AV142" s="80" t="s">
        <v>151</v>
      </c>
      <c r="AW142" s="80">
        <v>0</v>
      </c>
      <c r="AX142" s="80">
        <v>0</v>
      </c>
      <c r="AY142" s="80" t="s">
        <v>151</v>
      </c>
      <c r="AZ142" s="80">
        <v>0</v>
      </c>
      <c r="BA142" s="79">
        <v>712.80200000000002</v>
      </c>
      <c r="BB142" s="80">
        <v>506.46899999999999</v>
      </c>
      <c r="BC142" s="80" t="s">
        <v>151</v>
      </c>
      <c r="BD142" s="80" t="s">
        <v>151</v>
      </c>
      <c r="BE142" s="80" t="s">
        <v>151</v>
      </c>
      <c r="BF142" s="80" t="s">
        <v>151</v>
      </c>
      <c r="BG142" s="80">
        <v>0</v>
      </c>
      <c r="BH142" s="80">
        <v>0</v>
      </c>
      <c r="BI142" s="80">
        <v>445.57600000000002</v>
      </c>
      <c r="BJ142" s="80" t="s">
        <v>151</v>
      </c>
      <c r="BK142" s="80">
        <v>22.154</v>
      </c>
      <c r="BL142" s="80">
        <v>38.5</v>
      </c>
      <c r="BM142" s="80">
        <v>0</v>
      </c>
      <c r="BN142" s="80" t="s">
        <v>151</v>
      </c>
      <c r="BO142" s="80">
        <v>0</v>
      </c>
      <c r="BP142" s="80" t="s">
        <v>151</v>
      </c>
      <c r="BQ142" s="80" t="s">
        <v>151</v>
      </c>
      <c r="BR142" s="80" t="s">
        <v>151</v>
      </c>
      <c r="BS142" s="80">
        <v>0.13100000000000001</v>
      </c>
      <c r="BT142" s="80">
        <v>0.108</v>
      </c>
      <c r="BU142" s="79">
        <v>103.911</v>
      </c>
      <c r="BV142" s="80">
        <v>15.122999999999999</v>
      </c>
      <c r="BW142" s="80">
        <v>88.787999999999997</v>
      </c>
      <c r="BX142" s="145">
        <v>0</v>
      </c>
      <c r="BY142" s="206" t="s">
        <v>151</v>
      </c>
      <c r="BZ142" s="80">
        <v>0</v>
      </c>
      <c r="CA142" s="146">
        <v>6306.1220000000003</v>
      </c>
      <c r="CB142" s="80">
        <v>506.36099999999999</v>
      </c>
    </row>
    <row r="143" spans="1:84" ht="11.25" customHeight="1">
      <c r="A143" s="147"/>
      <c r="B143" s="82" t="s">
        <v>148</v>
      </c>
      <c r="C143" s="83" t="s">
        <v>184</v>
      </c>
      <c r="D143" s="83"/>
      <c r="E143" s="83"/>
      <c r="F143" s="83"/>
      <c r="G143" s="84"/>
      <c r="H143" s="148" t="s">
        <v>387</v>
      </c>
      <c r="I143" s="47">
        <v>4055.5010000000002</v>
      </c>
      <c r="J143" s="47">
        <v>2984.4549999999999</v>
      </c>
      <c r="K143" s="71">
        <v>0</v>
      </c>
      <c r="L143" s="71">
        <v>0</v>
      </c>
      <c r="M143" s="71">
        <v>2896.4009999999998</v>
      </c>
      <c r="N143" s="71">
        <v>0</v>
      </c>
      <c r="O143" s="71">
        <v>88.054000000000002</v>
      </c>
      <c r="P143" s="71">
        <v>0</v>
      </c>
      <c r="Q143" s="71">
        <v>0</v>
      </c>
      <c r="R143" s="71">
        <v>0</v>
      </c>
      <c r="S143" s="71">
        <v>0</v>
      </c>
      <c r="T143" s="71">
        <v>0</v>
      </c>
      <c r="U143" s="47">
        <v>262.58300000000003</v>
      </c>
      <c r="V143" s="71">
        <v>0</v>
      </c>
      <c r="W143" s="71">
        <v>94.873000000000005</v>
      </c>
      <c r="X143" s="71">
        <v>148.49799999999999</v>
      </c>
      <c r="Y143" s="71">
        <v>19.213000000000001</v>
      </c>
      <c r="Z143" s="47">
        <v>0</v>
      </c>
      <c r="AA143" s="71">
        <v>0</v>
      </c>
      <c r="AB143" s="71">
        <v>0</v>
      </c>
      <c r="AC143" s="72">
        <v>0</v>
      </c>
      <c r="AD143" s="47">
        <v>9.8109999999999999</v>
      </c>
      <c r="AE143" s="71">
        <v>0</v>
      </c>
      <c r="AF143" s="71">
        <v>0</v>
      </c>
      <c r="AG143" s="71" t="s">
        <v>151</v>
      </c>
      <c r="AH143" s="71" t="s">
        <v>151</v>
      </c>
      <c r="AI143" s="71" t="s">
        <v>151</v>
      </c>
      <c r="AJ143" s="71">
        <v>0</v>
      </c>
      <c r="AK143" s="71" t="s">
        <v>151</v>
      </c>
      <c r="AL143" s="71">
        <v>0</v>
      </c>
      <c r="AM143" s="71" t="s">
        <v>151</v>
      </c>
      <c r="AN143" s="71" t="s">
        <v>151</v>
      </c>
      <c r="AO143" s="71" t="s">
        <v>151</v>
      </c>
      <c r="AP143" s="71">
        <v>0</v>
      </c>
      <c r="AQ143" s="71">
        <v>0</v>
      </c>
      <c r="AR143" s="71">
        <v>0</v>
      </c>
      <c r="AS143" s="71">
        <v>4.7960000000000003</v>
      </c>
      <c r="AT143" s="71">
        <v>5.0149999999999997</v>
      </c>
      <c r="AU143" s="71" t="s">
        <v>151</v>
      </c>
      <c r="AV143" s="71" t="s">
        <v>151</v>
      </c>
      <c r="AW143" s="71">
        <v>0</v>
      </c>
      <c r="AX143" s="71">
        <v>0</v>
      </c>
      <c r="AY143" s="71" t="s">
        <v>151</v>
      </c>
      <c r="AZ143" s="71">
        <v>0</v>
      </c>
      <c r="BA143" s="72">
        <v>435.81299999999999</v>
      </c>
      <c r="BB143" s="47">
        <v>347.37</v>
      </c>
      <c r="BC143" s="71" t="s">
        <v>151</v>
      </c>
      <c r="BD143" s="71" t="s">
        <v>151</v>
      </c>
      <c r="BE143" s="71" t="s">
        <v>151</v>
      </c>
      <c r="BF143" s="71" t="s">
        <v>151</v>
      </c>
      <c r="BG143" s="71">
        <v>0</v>
      </c>
      <c r="BH143" s="71">
        <v>0</v>
      </c>
      <c r="BI143" s="71">
        <v>319.42399999999998</v>
      </c>
      <c r="BJ143" s="71" t="s">
        <v>151</v>
      </c>
      <c r="BK143" s="71">
        <v>19.652000000000001</v>
      </c>
      <c r="BL143" s="71">
        <v>8.2940000000000005</v>
      </c>
      <c r="BM143" s="71">
        <v>0</v>
      </c>
      <c r="BN143" s="71" t="s">
        <v>151</v>
      </c>
      <c r="BO143" s="71">
        <v>0</v>
      </c>
      <c r="BP143" s="71" t="s">
        <v>151</v>
      </c>
      <c r="BQ143" s="71" t="s">
        <v>151</v>
      </c>
      <c r="BR143" s="71" t="s">
        <v>151</v>
      </c>
      <c r="BS143" s="71">
        <v>0</v>
      </c>
      <c r="BT143" s="71">
        <v>0</v>
      </c>
      <c r="BU143" s="47">
        <v>15.47</v>
      </c>
      <c r="BV143" s="71">
        <v>4.2050000000000001</v>
      </c>
      <c r="BW143" s="71">
        <v>11.265000000000001</v>
      </c>
      <c r="BX143" s="150">
        <v>0</v>
      </c>
      <c r="BY143" s="207" t="s">
        <v>151</v>
      </c>
      <c r="BZ143" s="71">
        <v>0</v>
      </c>
      <c r="CA143" s="151">
        <v>3708.1320000000001</v>
      </c>
      <c r="CB143" s="71">
        <v>347.37</v>
      </c>
    </row>
    <row r="144" spans="1:84" ht="11.25" customHeight="1">
      <c r="A144" s="95"/>
      <c r="B144" s="59" t="s">
        <v>148</v>
      </c>
      <c r="C144" s="60" t="s">
        <v>186</v>
      </c>
      <c r="D144" s="60"/>
      <c r="E144" s="60"/>
      <c r="F144" s="60"/>
      <c r="G144" s="61"/>
      <c r="H144" s="152" t="s">
        <v>388</v>
      </c>
      <c r="I144" s="47">
        <v>2243.3919999999998</v>
      </c>
      <c r="J144" s="47">
        <v>1951.2439999999999</v>
      </c>
      <c r="K144" s="63">
        <v>0</v>
      </c>
      <c r="L144" s="63">
        <v>9.8000000000000004E-2</v>
      </c>
      <c r="M144" s="63">
        <v>1945.0409999999999</v>
      </c>
      <c r="N144" s="63">
        <v>0</v>
      </c>
      <c r="O144" s="63">
        <v>5.5250000000000004</v>
      </c>
      <c r="P144" s="63">
        <v>0</v>
      </c>
      <c r="Q144" s="63">
        <v>0.44500000000000001</v>
      </c>
      <c r="R144" s="63">
        <v>0</v>
      </c>
      <c r="S144" s="63">
        <v>0</v>
      </c>
      <c r="T144" s="63">
        <v>0.13400000000000001</v>
      </c>
      <c r="U144" s="47">
        <v>9.2360000000000007</v>
      </c>
      <c r="V144" s="63">
        <v>0</v>
      </c>
      <c r="W144" s="63">
        <v>8.0370000000000008</v>
      </c>
      <c r="X144" s="63">
        <v>1.1990000000000001</v>
      </c>
      <c r="Y144" s="63">
        <v>0</v>
      </c>
      <c r="Z144" s="47">
        <v>0</v>
      </c>
      <c r="AA144" s="63">
        <v>0</v>
      </c>
      <c r="AB144" s="63">
        <v>0</v>
      </c>
      <c r="AC144" s="64">
        <v>0</v>
      </c>
      <c r="AD144" s="47">
        <v>16.448</v>
      </c>
      <c r="AE144" s="63">
        <v>0</v>
      </c>
      <c r="AF144" s="63">
        <v>0</v>
      </c>
      <c r="AG144" s="63" t="s">
        <v>151</v>
      </c>
      <c r="AH144" s="63" t="s">
        <v>151</v>
      </c>
      <c r="AI144" s="63" t="s">
        <v>151</v>
      </c>
      <c r="AJ144" s="63">
        <v>0</v>
      </c>
      <c r="AK144" s="63" t="s">
        <v>151</v>
      </c>
      <c r="AL144" s="63">
        <v>8.5999999999999993E-2</v>
      </c>
      <c r="AM144" s="63" t="s">
        <v>151</v>
      </c>
      <c r="AN144" s="63" t="s">
        <v>151</v>
      </c>
      <c r="AO144" s="63" t="s">
        <v>151</v>
      </c>
      <c r="AP144" s="63">
        <v>0</v>
      </c>
      <c r="AQ144" s="63">
        <v>0</v>
      </c>
      <c r="AR144" s="63">
        <v>0</v>
      </c>
      <c r="AS144" s="63">
        <v>12.288</v>
      </c>
      <c r="AT144" s="63">
        <v>4.0739999999999998</v>
      </c>
      <c r="AU144" s="63" t="s">
        <v>151</v>
      </c>
      <c r="AV144" s="63" t="s">
        <v>151</v>
      </c>
      <c r="AW144" s="63">
        <v>0</v>
      </c>
      <c r="AX144" s="63">
        <v>0</v>
      </c>
      <c r="AY144" s="63" t="s">
        <v>151</v>
      </c>
      <c r="AZ144" s="63">
        <v>0</v>
      </c>
      <c r="BA144" s="64">
        <v>171.55699999999999</v>
      </c>
      <c r="BB144" s="47">
        <v>94.56</v>
      </c>
      <c r="BC144" s="63" t="s">
        <v>151</v>
      </c>
      <c r="BD144" s="63" t="s">
        <v>151</v>
      </c>
      <c r="BE144" s="63" t="s">
        <v>151</v>
      </c>
      <c r="BF144" s="63" t="s">
        <v>151</v>
      </c>
      <c r="BG144" s="63">
        <v>0</v>
      </c>
      <c r="BH144" s="63">
        <v>0</v>
      </c>
      <c r="BI144" s="63">
        <v>94.346000000000004</v>
      </c>
      <c r="BJ144" s="63" t="s">
        <v>151</v>
      </c>
      <c r="BK144" s="63">
        <v>0.214</v>
      </c>
      <c r="BL144" s="63">
        <v>0</v>
      </c>
      <c r="BM144" s="63">
        <v>0</v>
      </c>
      <c r="BN144" s="63" t="s">
        <v>151</v>
      </c>
      <c r="BO144" s="63">
        <v>0</v>
      </c>
      <c r="BP144" s="63" t="s">
        <v>151</v>
      </c>
      <c r="BQ144" s="63" t="s">
        <v>151</v>
      </c>
      <c r="BR144" s="63" t="s">
        <v>151</v>
      </c>
      <c r="BS144" s="63">
        <v>0</v>
      </c>
      <c r="BT144" s="63">
        <v>0</v>
      </c>
      <c r="BU144" s="47">
        <v>0.34599999999999997</v>
      </c>
      <c r="BV144" s="63">
        <v>0.34599999999999997</v>
      </c>
      <c r="BW144" s="63">
        <v>0</v>
      </c>
      <c r="BX144" s="153">
        <v>0</v>
      </c>
      <c r="BY144" s="208" t="s">
        <v>151</v>
      </c>
      <c r="BZ144" s="71">
        <v>0</v>
      </c>
      <c r="CA144" s="154">
        <v>2148.8319999999999</v>
      </c>
      <c r="CB144" s="71">
        <v>94.56</v>
      </c>
    </row>
    <row r="145" spans="1:80" ht="11.25" customHeight="1">
      <c r="A145" s="95"/>
      <c r="B145" s="59" t="s">
        <v>148</v>
      </c>
      <c r="C145" s="60" t="s">
        <v>190</v>
      </c>
      <c r="D145" s="60"/>
      <c r="E145" s="60"/>
      <c r="F145" s="60"/>
      <c r="G145" s="61"/>
      <c r="H145" s="152" t="s">
        <v>389</v>
      </c>
      <c r="I145" s="47">
        <v>396.322</v>
      </c>
      <c r="J145" s="47">
        <v>108.77</v>
      </c>
      <c r="K145" s="63">
        <v>0</v>
      </c>
      <c r="L145" s="63">
        <v>0</v>
      </c>
      <c r="M145" s="63">
        <v>108.77</v>
      </c>
      <c r="N145" s="63">
        <v>0</v>
      </c>
      <c r="O145" s="63">
        <v>0</v>
      </c>
      <c r="P145" s="63">
        <v>0</v>
      </c>
      <c r="Q145" s="63">
        <v>0</v>
      </c>
      <c r="R145" s="63">
        <v>0</v>
      </c>
      <c r="S145" s="63">
        <v>0</v>
      </c>
      <c r="T145" s="63">
        <v>0</v>
      </c>
      <c r="U145" s="47">
        <v>6.3010000000000002</v>
      </c>
      <c r="V145" s="63">
        <v>0</v>
      </c>
      <c r="W145" s="63">
        <v>2.387</v>
      </c>
      <c r="X145" s="63">
        <v>0</v>
      </c>
      <c r="Y145" s="63">
        <v>3.9140000000000001</v>
      </c>
      <c r="Z145" s="47">
        <v>0</v>
      </c>
      <c r="AA145" s="63">
        <v>0</v>
      </c>
      <c r="AB145" s="63">
        <v>0</v>
      </c>
      <c r="AC145" s="64">
        <v>0</v>
      </c>
      <c r="AD145" s="47">
        <v>52.784999999999997</v>
      </c>
      <c r="AE145" s="63">
        <v>0</v>
      </c>
      <c r="AF145" s="63">
        <v>0</v>
      </c>
      <c r="AG145" s="63" t="s">
        <v>151</v>
      </c>
      <c r="AH145" s="63" t="s">
        <v>151</v>
      </c>
      <c r="AI145" s="63" t="s">
        <v>151</v>
      </c>
      <c r="AJ145" s="63">
        <v>3.1850000000000001</v>
      </c>
      <c r="AK145" s="63" t="s">
        <v>151</v>
      </c>
      <c r="AL145" s="63">
        <v>3.1E-2</v>
      </c>
      <c r="AM145" s="63" t="s">
        <v>151</v>
      </c>
      <c r="AN145" s="63" t="s">
        <v>151</v>
      </c>
      <c r="AO145" s="63" t="s">
        <v>151</v>
      </c>
      <c r="AP145" s="63">
        <v>0</v>
      </c>
      <c r="AQ145" s="63">
        <v>0</v>
      </c>
      <c r="AR145" s="63">
        <v>0</v>
      </c>
      <c r="AS145" s="63">
        <v>0.54100000000000004</v>
      </c>
      <c r="AT145" s="63">
        <v>49.027999999999999</v>
      </c>
      <c r="AU145" s="63" t="s">
        <v>151</v>
      </c>
      <c r="AV145" s="63" t="s">
        <v>151</v>
      </c>
      <c r="AW145" s="63">
        <v>0</v>
      </c>
      <c r="AX145" s="63">
        <v>0</v>
      </c>
      <c r="AY145" s="63" t="s">
        <v>151</v>
      </c>
      <c r="AZ145" s="63">
        <v>0</v>
      </c>
      <c r="BA145" s="64">
        <v>87.441000000000003</v>
      </c>
      <c r="BB145" s="47">
        <v>57.707999999999998</v>
      </c>
      <c r="BC145" s="63" t="s">
        <v>151</v>
      </c>
      <c r="BD145" s="63" t="s">
        <v>151</v>
      </c>
      <c r="BE145" s="63" t="s">
        <v>151</v>
      </c>
      <c r="BF145" s="63" t="s">
        <v>151</v>
      </c>
      <c r="BG145" s="63">
        <v>0</v>
      </c>
      <c r="BH145" s="63">
        <v>0</v>
      </c>
      <c r="BI145" s="63">
        <v>25.734000000000002</v>
      </c>
      <c r="BJ145" s="63" t="s">
        <v>151</v>
      </c>
      <c r="BK145" s="63">
        <v>1.768</v>
      </c>
      <c r="BL145" s="63">
        <v>30.206</v>
      </c>
      <c r="BM145" s="63">
        <v>0</v>
      </c>
      <c r="BN145" s="63" t="s">
        <v>151</v>
      </c>
      <c r="BO145" s="63">
        <v>0</v>
      </c>
      <c r="BP145" s="63" t="s">
        <v>151</v>
      </c>
      <c r="BQ145" s="63" t="s">
        <v>151</v>
      </c>
      <c r="BR145" s="63" t="s">
        <v>151</v>
      </c>
      <c r="BS145" s="63">
        <v>0</v>
      </c>
      <c r="BT145" s="63">
        <v>0</v>
      </c>
      <c r="BU145" s="47">
        <v>83.316000000000003</v>
      </c>
      <c r="BV145" s="63">
        <v>7.8970000000000002</v>
      </c>
      <c r="BW145" s="63">
        <v>75.42</v>
      </c>
      <c r="BX145" s="153">
        <v>0</v>
      </c>
      <c r="BY145" s="208" t="s">
        <v>151</v>
      </c>
      <c r="BZ145" s="71">
        <v>0</v>
      </c>
      <c r="CA145" s="154">
        <v>338.61399999999998</v>
      </c>
      <c r="CB145" s="71">
        <v>57.707999999999998</v>
      </c>
    </row>
    <row r="146" spans="1:80" ht="11.25" customHeight="1">
      <c r="A146" s="155"/>
      <c r="B146" s="156" t="s">
        <v>148</v>
      </c>
      <c r="C146" s="157" t="s">
        <v>192</v>
      </c>
      <c r="D146" s="157"/>
      <c r="E146" s="157"/>
      <c r="F146" s="157"/>
      <c r="G146" s="158"/>
      <c r="H146" s="159" t="s">
        <v>390</v>
      </c>
      <c r="I146" s="163">
        <v>117.376</v>
      </c>
      <c r="J146" s="163">
        <v>85.643000000000001</v>
      </c>
      <c r="K146" s="160">
        <v>0</v>
      </c>
      <c r="L146" s="160">
        <v>26.431000000000001</v>
      </c>
      <c r="M146" s="160">
        <v>56.968000000000004</v>
      </c>
      <c r="N146" s="160">
        <v>0</v>
      </c>
      <c r="O146" s="160">
        <v>2.2320000000000002</v>
      </c>
      <c r="P146" s="160">
        <v>0</v>
      </c>
      <c r="Q146" s="160">
        <v>1.2E-2</v>
      </c>
      <c r="R146" s="160">
        <v>0</v>
      </c>
      <c r="S146" s="160">
        <v>0</v>
      </c>
      <c r="T146" s="160">
        <v>0</v>
      </c>
      <c r="U146" s="163">
        <v>1.4930000000000001</v>
      </c>
      <c r="V146" s="160">
        <v>0</v>
      </c>
      <c r="W146" s="160">
        <v>1.4930000000000001</v>
      </c>
      <c r="X146" s="160">
        <v>0</v>
      </c>
      <c r="Y146" s="160">
        <v>0</v>
      </c>
      <c r="Z146" s="163">
        <v>0</v>
      </c>
      <c r="AA146" s="160">
        <v>0</v>
      </c>
      <c r="AB146" s="160">
        <v>0</v>
      </c>
      <c r="AC146" s="98">
        <v>0</v>
      </c>
      <c r="AD146" s="163">
        <v>0.64</v>
      </c>
      <c r="AE146" s="160">
        <v>0</v>
      </c>
      <c r="AF146" s="160">
        <v>0</v>
      </c>
      <c r="AG146" s="160" t="s">
        <v>151</v>
      </c>
      <c r="AH146" s="160" t="s">
        <v>151</v>
      </c>
      <c r="AI146" s="160" t="s">
        <v>151</v>
      </c>
      <c r="AJ146" s="160">
        <v>0</v>
      </c>
      <c r="AK146" s="160" t="s">
        <v>151</v>
      </c>
      <c r="AL146" s="160">
        <v>3.2000000000000001E-2</v>
      </c>
      <c r="AM146" s="160" t="s">
        <v>151</v>
      </c>
      <c r="AN146" s="160" t="s">
        <v>151</v>
      </c>
      <c r="AO146" s="160" t="s">
        <v>151</v>
      </c>
      <c r="AP146" s="160">
        <v>0</v>
      </c>
      <c r="AQ146" s="160">
        <v>0</v>
      </c>
      <c r="AR146" s="160">
        <v>0</v>
      </c>
      <c r="AS146" s="160">
        <v>0.29199999999999998</v>
      </c>
      <c r="AT146" s="160">
        <v>0.316</v>
      </c>
      <c r="AU146" s="160" t="s">
        <v>151</v>
      </c>
      <c r="AV146" s="160" t="s">
        <v>151</v>
      </c>
      <c r="AW146" s="160">
        <v>0</v>
      </c>
      <c r="AX146" s="160">
        <v>0</v>
      </c>
      <c r="AY146" s="160" t="s">
        <v>151</v>
      </c>
      <c r="AZ146" s="160">
        <v>0</v>
      </c>
      <c r="BA146" s="98">
        <v>17.991</v>
      </c>
      <c r="BB146" s="163">
        <v>6.8310000000000004</v>
      </c>
      <c r="BC146" s="160" t="s">
        <v>151</v>
      </c>
      <c r="BD146" s="160" t="s">
        <v>151</v>
      </c>
      <c r="BE146" s="160" t="s">
        <v>151</v>
      </c>
      <c r="BF146" s="160" t="s">
        <v>151</v>
      </c>
      <c r="BG146" s="160">
        <v>0</v>
      </c>
      <c r="BH146" s="160">
        <v>0</v>
      </c>
      <c r="BI146" s="160">
        <v>6.0720000000000001</v>
      </c>
      <c r="BJ146" s="160" t="s">
        <v>151</v>
      </c>
      <c r="BK146" s="160">
        <v>0.52</v>
      </c>
      <c r="BL146" s="160">
        <v>0</v>
      </c>
      <c r="BM146" s="160">
        <v>0</v>
      </c>
      <c r="BN146" s="160" t="s">
        <v>151</v>
      </c>
      <c r="BO146" s="160">
        <v>0</v>
      </c>
      <c r="BP146" s="160" t="s">
        <v>151</v>
      </c>
      <c r="BQ146" s="160" t="s">
        <v>151</v>
      </c>
      <c r="BR146" s="160" t="s">
        <v>151</v>
      </c>
      <c r="BS146" s="160">
        <v>0.13100000000000001</v>
      </c>
      <c r="BT146" s="160">
        <v>0.108</v>
      </c>
      <c r="BU146" s="163">
        <v>4.7779999999999996</v>
      </c>
      <c r="BV146" s="160">
        <v>2.6749999999999998</v>
      </c>
      <c r="BW146" s="160">
        <v>2.1030000000000002</v>
      </c>
      <c r="BX146" s="161">
        <v>0</v>
      </c>
      <c r="BY146" s="209" t="s">
        <v>151</v>
      </c>
      <c r="BZ146" s="98">
        <v>0</v>
      </c>
      <c r="CA146" s="162">
        <v>110.545</v>
      </c>
      <c r="CB146" s="98">
        <v>6.7229999999999999</v>
      </c>
    </row>
    <row r="147" spans="1:80" ht="11.25" customHeight="1">
      <c r="I147" s="165"/>
      <c r="AC147" s="165"/>
      <c r="BA147" s="166"/>
      <c r="BX147" s="166"/>
      <c r="BY147" s="210"/>
      <c r="BZ147" s="166"/>
    </row>
    <row r="148" spans="1:80" ht="11.25" customHeight="1"/>
    <row r="149" spans="1:80" ht="11.2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"/>
  <dimension ref="A1:EO133"/>
  <sheetViews>
    <sheetView zoomScale="85" zoomScaleNormal="85" workbookViewId="0">
      <pane xSplit="1" ySplit="5" topLeftCell="B6" activePane="bottomRight" state="frozen"/>
      <selection activeCell="D167" sqref="D167"/>
      <selection pane="topRight" activeCell="D167" sqref="D167"/>
      <selection pane="bottomLeft" activeCell="D167" sqref="D167"/>
      <selection pane="bottomRight" activeCell="D167" sqref="D167"/>
    </sheetView>
  </sheetViews>
  <sheetFormatPr defaultColWidth="9.109375" defaultRowHeight="10.199999999999999"/>
  <cols>
    <col min="1" max="1" width="42.5546875" style="190" customWidth="1"/>
    <col min="2" max="5" width="9.109375" style="170"/>
    <col min="6" max="6" width="12.5546875" style="170" customWidth="1"/>
    <col min="7" max="7" width="13.33203125" style="170" customWidth="1"/>
    <col min="8" max="8" width="9.109375" style="170"/>
    <col min="9" max="9" width="11.5546875" style="170" customWidth="1"/>
    <col min="10" max="10" width="9.109375" style="170"/>
    <col min="11" max="11" width="11.6640625" style="170" customWidth="1"/>
    <col min="12" max="13" width="9.109375" style="170"/>
    <col min="14" max="14" width="12.109375" style="170" customWidth="1"/>
    <col min="15" max="15" width="9.109375" style="170"/>
    <col min="16" max="16" width="12.109375" style="170" customWidth="1"/>
    <col min="17" max="17" width="13.109375" style="170" customWidth="1"/>
    <col min="18" max="18" width="12" style="170" customWidth="1"/>
    <col min="19" max="25" width="9.109375" style="170"/>
    <col min="26" max="26" width="11.33203125" style="170" customWidth="1"/>
    <col min="27" max="27" width="12.6640625" style="170" customWidth="1"/>
    <col min="28" max="28" width="12" style="170" customWidth="1"/>
    <col min="29" max="33" width="9.109375" style="170"/>
    <col min="34" max="34" width="12.44140625" style="170" customWidth="1"/>
    <col min="35" max="35" width="12.5546875" style="170" customWidth="1"/>
    <col min="36" max="39" width="9.109375" style="170"/>
    <col min="40" max="40" width="11.6640625" style="170" customWidth="1"/>
    <col min="41" max="46" width="9.109375" style="170"/>
    <col min="47" max="47" width="10.88671875" style="170" customWidth="1"/>
    <col min="48" max="48" width="9.109375" style="170"/>
    <col min="49" max="49" width="15.88671875" style="170" customWidth="1"/>
    <col min="50" max="50" width="9.109375" style="170"/>
    <col min="51" max="51" width="12.44140625" style="170" customWidth="1"/>
    <col min="52" max="52" width="9.109375" style="170"/>
    <col min="53" max="53" width="11.109375" style="170" customWidth="1"/>
    <col min="54" max="57" width="9.109375" style="170"/>
    <col min="58" max="58" width="11" style="170" customWidth="1"/>
    <col min="59" max="59" width="10.88671875" style="170" customWidth="1"/>
    <col min="60" max="65" width="9.109375" style="170"/>
    <col min="66" max="66" width="13" style="170" customWidth="1"/>
    <col min="67" max="67" width="12.33203125" style="170" customWidth="1"/>
    <col min="68" max="68" width="12.6640625" style="170" customWidth="1"/>
    <col min="69" max="16384" width="9.109375" style="170"/>
  </cols>
  <sheetData>
    <row r="1" spans="1:145">
      <c r="A1" s="169" t="s">
        <v>391</v>
      </c>
      <c r="H1" s="212">
        <f>H6*41868</f>
        <v>369443232</v>
      </c>
      <c r="I1" s="212" t="s">
        <v>392</v>
      </c>
    </row>
    <row r="2" spans="1:145" ht="13.8">
      <c r="A2" s="169" t="s">
        <v>393</v>
      </c>
      <c r="B2" s="223" t="s">
        <v>3</v>
      </c>
      <c r="C2" s="224"/>
      <c r="D2" s="225" t="s">
        <v>639</v>
      </c>
      <c r="E2" s="225" t="s">
        <v>639</v>
      </c>
      <c r="F2" s="225" t="s">
        <v>639</v>
      </c>
      <c r="G2" s="225" t="s">
        <v>639</v>
      </c>
      <c r="H2" s="225" t="s">
        <v>641</v>
      </c>
      <c r="I2" s="225" t="s">
        <v>639</v>
      </c>
      <c r="J2" s="225" t="s">
        <v>657</v>
      </c>
      <c r="K2" s="225" t="s">
        <v>681</v>
      </c>
      <c r="L2" s="225" t="s">
        <v>681</v>
      </c>
      <c r="M2" s="225" t="s">
        <v>681</v>
      </c>
      <c r="N2" s="226" t="s">
        <v>640</v>
      </c>
      <c r="O2" s="226"/>
      <c r="P2" s="226"/>
      <c r="Q2" s="226"/>
      <c r="R2" s="226"/>
      <c r="S2" s="225" t="s">
        <v>655</v>
      </c>
      <c r="T2" s="225" t="s">
        <v>655</v>
      </c>
      <c r="U2" s="225" t="s">
        <v>655</v>
      </c>
      <c r="V2" s="224"/>
      <c r="W2" s="224"/>
      <c r="X2" s="225" t="s">
        <v>658</v>
      </c>
      <c r="Y2" s="225" t="s">
        <v>646</v>
      </c>
      <c r="Z2" s="225" t="s">
        <v>646</v>
      </c>
      <c r="AA2" s="225" t="s">
        <v>646</v>
      </c>
      <c r="AB2" s="225" t="s">
        <v>646</v>
      </c>
      <c r="AC2" s="225" t="s">
        <v>646</v>
      </c>
      <c r="AD2" s="225" t="s">
        <v>646</v>
      </c>
      <c r="AE2" s="225" t="s">
        <v>644</v>
      </c>
      <c r="AF2" s="225" t="s">
        <v>642</v>
      </c>
      <c r="AG2" s="225" t="s">
        <v>646</v>
      </c>
      <c r="AH2" s="225" t="s">
        <v>646</v>
      </c>
      <c r="AI2" s="225" t="s">
        <v>646</v>
      </c>
      <c r="AJ2" s="225" t="s">
        <v>646</v>
      </c>
      <c r="AK2" s="225" t="s">
        <v>646</v>
      </c>
      <c r="AL2" s="225" t="s">
        <v>643</v>
      </c>
      <c r="AM2" s="225" t="s">
        <v>645</v>
      </c>
      <c r="AN2" s="225" t="s">
        <v>646</v>
      </c>
      <c r="AO2" s="225" t="s">
        <v>646</v>
      </c>
      <c r="AP2" s="225" t="s">
        <v>646</v>
      </c>
      <c r="AQ2" s="225" t="s">
        <v>646</v>
      </c>
      <c r="AR2" s="225" t="s">
        <v>646</v>
      </c>
      <c r="AS2" s="225" t="s">
        <v>646</v>
      </c>
      <c r="AT2" s="225" t="s">
        <v>647</v>
      </c>
      <c r="AU2" s="224"/>
      <c r="AV2" s="225" t="s">
        <v>651</v>
      </c>
      <c r="AW2" s="225" t="s">
        <v>651</v>
      </c>
      <c r="AX2" s="225" t="s">
        <v>651</v>
      </c>
      <c r="AY2" s="225" t="s">
        <v>651</v>
      </c>
      <c r="AZ2" s="225" t="s">
        <v>651</v>
      </c>
      <c r="BA2" s="225" t="s">
        <v>651</v>
      </c>
      <c r="BB2" s="225" t="s">
        <v>649</v>
      </c>
      <c r="BC2" s="225" t="s">
        <v>649</v>
      </c>
      <c r="BD2" s="225" t="s">
        <v>648</v>
      </c>
      <c r="BE2" s="225" t="s">
        <v>652</v>
      </c>
      <c r="BF2" s="225" t="s">
        <v>650</v>
      </c>
      <c r="BG2" s="225" t="s">
        <v>650</v>
      </c>
      <c r="BH2" s="225" t="s">
        <v>650</v>
      </c>
      <c r="BI2" s="225" t="s">
        <v>650</v>
      </c>
      <c r="BJ2" s="225" t="s">
        <v>650</v>
      </c>
      <c r="BK2" s="225" t="s">
        <v>650</v>
      </c>
      <c r="BL2" s="225" t="s">
        <v>650</v>
      </c>
      <c r="BM2" s="225" t="s">
        <v>651</v>
      </c>
      <c r="BN2" s="224"/>
      <c r="BO2" s="225" t="s">
        <v>655</v>
      </c>
      <c r="BP2" s="225" t="s">
        <v>652</v>
      </c>
      <c r="BQ2" s="225"/>
      <c r="BR2" s="225" t="s">
        <v>654</v>
      </c>
      <c r="BS2" s="225" t="s">
        <v>653</v>
      </c>
      <c r="BT2"/>
      <c r="BU2"/>
      <c r="CS2" s="232">
        <f>41.868/1000</f>
        <v>4.1868000000000002E-2</v>
      </c>
    </row>
    <row r="3" spans="1:145" s="178" customFormat="1" ht="40.799999999999997">
      <c r="A3" s="171" t="s">
        <v>0</v>
      </c>
      <c r="B3" s="172" t="s">
        <v>394</v>
      </c>
      <c r="C3" s="173" t="s">
        <v>395</v>
      </c>
      <c r="D3" s="174" t="s">
        <v>396</v>
      </c>
      <c r="E3" s="175" t="s">
        <v>397</v>
      </c>
      <c r="F3" s="175" t="s">
        <v>398</v>
      </c>
      <c r="G3" s="175" t="s">
        <v>399</v>
      </c>
      <c r="H3" s="175" t="s">
        <v>400</v>
      </c>
      <c r="I3" s="175" t="s">
        <v>401</v>
      </c>
      <c r="J3" s="175" t="s">
        <v>402</v>
      </c>
      <c r="K3" s="175" t="s">
        <v>403</v>
      </c>
      <c r="L3" s="175" t="s">
        <v>404</v>
      </c>
      <c r="M3" s="176" t="s">
        <v>405</v>
      </c>
      <c r="N3" s="173" t="s">
        <v>406</v>
      </c>
      <c r="O3" s="177" t="s">
        <v>407</v>
      </c>
      <c r="P3" s="175" t="s">
        <v>408</v>
      </c>
      <c r="Q3" s="175" t="s">
        <v>409</v>
      </c>
      <c r="R3" s="176" t="s">
        <v>410</v>
      </c>
      <c r="S3" s="173" t="s">
        <v>411</v>
      </c>
      <c r="T3" s="177" t="s">
        <v>412</v>
      </c>
      <c r="U3" s="176" t="s">
        <v>413</v>
      </c>
      <c r="V3" s="173" t="s">
        <v>414</v>
      </c>
      <c r="W3" s="173" t="s">
        <v>415</v>
      </c>
      <c r="X3" s="177" t="s">
        <v>416</v>
      </c>
      <c r="Y3" s="175" t="s">
        <v>417</v>
      </c>
      <c r="Z3" s="175" t="s">
        <v>418</v>
      </c>
      <c r="AA3" s="175" t="s">
        <v>419</v>
      </c>
      <c r="AB3" s="175" t="s">
        <v>420</v>
      </c>
      <c r="AC3" s="175" t="s">
        <v>421</v>
      </c>
      <c r="AD3" s="175" t="s">
        <v>422</v>
      </c>
      <c r="AE3" s="175" t="s">
        <v>423</v>
      </c>
      <c r="AF3" s="175" t="s">
        <v>424</v>
      </c>
      <c r="AG3" s="175" t="s">
        <v>425</v>
      </c>
      <c r="AH3" s="175" t="s">
        <v>426</v>
      </c>
      <c r="AI3" s="175" t="s">
        <v>427</v>
      </c>
      <c r="AJ3" s="175" t="s">
        <v>428</v>
      </c>
      <c r="AK3" s="175" t="s">
        <v>429</v>
      </c>
      <c r="AL3" s="175" t="s">
        <v>430</v>
      </c>
      <c r="AM3" s="175" t="s">
        <v>431</v>
      </c>
      <c r="AN3" s="175" t="s">
        <v>432</v>
      </c>
      <c r="AO3" s="175" t="s">
        <v>433</v>
      </c>
      <c r="AP3" s="175" t="s">
        <v>434</v>
      </c>
      <c r="AQ3" s="175" t="s">
        <v>435</v>
      </c>
      <c r="AR3" s="175" t="s">
        <v>436</v>
      </c>
      <c r="AS3" s="176" t="s">
        <v>437</v>
      </c>
      <c r="AT3" s="173" t="s">
        <v>438</v>
      </c>
      <c r="AU3" s="173" t="s">
        <v>439</v>
      </c>
      <c r="AV3" s="177" t="s">
        <v>440</v>
      </c>
      <c r="AW3" s="175" t="s">
        <v>441</v>
      </c>
      <c r="AX3" s="175" t="s">
        <v>442</v>
      </c>
      <c r="AY3" s="175" t="s">
        <v>443</v>
      </c>
      <c r="AZ3" s="175" t="s">
        <v>444</v>
      </c>
      <c r="BA3" s="175" t="s">
        <v>445</v>
      </c>
      <c r="BB3" s="175" t="s">
        <v>446</v>
      </c>
      <c r="BC3" s="175" t="s">
        <v>447</v>
      </c>
      <c r="BD3" s="175" t="s">
        <v>448</v>
      </c>
      <c r="BE3" s="175" t="s">
        <v>449</v>
      </c>
      <c r="BF3" s="175" t="s">
        <v>450</v>
      </c>
      <c r="BG3" s="175" t="s">
        <v>451</v>
      </c>
      <c r="BH3" s="175" t="s">
        <v>452</v>
      </c>
      <c r="BI3" s="175" t="s">
        <v>453</v>
      </c>
      <c r="BJ3" s="175" t="s">
        <v>454</v>
      </c>
      <c r="BK3" s="175" t="s">
        <v>455</v>
      </c>
      <c r="BL3" s="175" t="s">
        <v>456</v>
      </c>
      <c r="BM3" s="176" t="s">
        <v>457</v>
      </c>
      <c r="BN3" s="173" t="s">
        <v>458</v>
      </c>
      <c r="BO3" s="177" t="s">
        <v>459</v>
      </c>
      <c r="BP3" s="176" t="s">
        <v>460</v>
      </c>
      <c r="BQ3" s="173" t="s">
        <v>461</v>
      </c>
      <c r="BR3" s="173" t="s">
        <v>462</v>
      </c>
      <c r="BS3" s="173" t="s">
        <v>463</v>
      </c>
      <c r="CS3" s="233" t="s">
        <v>660</v>
      </c>
    </row>
    <row r="4" spans="1:145" s="183" customFormat="1" ht="51">
      <c r="A4" s="364" t="s">
        <v>464</v>
      </c>
      <c r="B4" s="179" t="s">
        <v>76</v>
      </c>
      <c r="C4" s="179" t="s">
        <v>77</v>
      </c>
      <c r="D4" s="180" t="s">
        <v>78</v>
      </c>
      <c r="E4" s="181" t="s">
        <v>79</v>
      </c>
      <c r="F4" s="181" t="s">
        <v>80</v>
      </c>
      <c r="G4" s="181" t="s">
        <v>81</v>
      </c>
      <c r="H4" s="181" t="s">
        <v>82</v>
      </c>
      <c r="I4" s="181" t="s">
        <v>83</v>
      </c>
      <c r="J4" s="181" t="s">
        <v>84</v>
      </c>
      <c r="K4" s="181" t="s">
        <v>85</v>
      </c>
      <c r="L4" s="181" t="s">
        <v>86</v>
      </c>
      <c r="M4" s="182" t="s">
        <v>87</v>
      </c>
      <c r="N4" s="179" t="s">
        <v>88</v>
      </c>
      <c r="O4" s="180" t="s">
        <v>89</v>
      </c>
      <c r="P4" s="181" t="s">
        <v>90</v>
      </c>
      <c r="Q4" s="181" t="s">
        <v>91</v>
      </c>
      <c r="R4" s="182" t="s">
        <v>92</v>
      </c>
      <c r="S4" s="179" t="s">
        <v>93</v>
      </c>
      <c r="T4" s="180" t="s">
        <v>94</v>
      </c>
      <c r="U4" s="182" t="s">
        <v>95</v>
      </c>
      <c r="V4" s="179" t="s">
        <v>96</v>
      </c>
      <c r="W4" s="179" t="s">
        <v>97</v>
      </c>
      <c r="X4" s="180" t="s">
        <v>98</v>
      </c>
      <c r="Y4" s="181" t="s">
        <v>99</v>
      </c>
      <c r="Z4" s="181" t="s">
        <v>100</v>
      </c>
      <c r="AA4" s="181" t="s">
        <v>101</v>
      </c>
      <c r="AB4" s="181" t="s">
        <v>102</v>
      </c>
      <c r="AC4" s="181" t="s">
        <v>103</v>
      </c>
      <c r="AD4" s="181" t="s">
        <v>104</v>
      </c>
      <c r="AE4" s="181" t="s">
        <v>105</v>
      </c>
      <c r="AF4" s="181" t="s">
        <v>106</v>
      </c>
      <c r="AG4" s="181" t="s">
        <v>107</v>
      </c>
      <c r="AH4" s="181" t="s">
        <v>108</v>
      </c>
      <c r="AI4" s="181" t="s">
        <v>109</v>
      </c>
      <c r="AJ4" s="181" t="s">
        <v>110</v>
      </c>
      <c r="AK4" s="181" t="s">
        <v>111</v>
      </c>
      <c r="AL4" s="181" t="s">
        <v>112</v>
      </c>
      <c r="AM4" s="181" t="s">
        <v>113</v>
      </c>
      <c r="AN4" s="181" t="s">
        <v>114</v>
      </c>
      <c r="AO4" s="181" t="s">
        <v>115</v>
      </c>
      <c r="AP4" s="181" t="s">
        <v>116</v>
      </c>
      <c r="AQ4" s="181" t="s">
        <v>117</v>
      </c>
      <c r="AR4" s="181" t="s">
        <v>118</v>
      </c>
      <c r="AS4" s="182" t="s">
        <v>119</v>
      </c>
      <c r="AT4" s="179" t="s">
        <v>120</v>
      </c>
      <c r="AU4" s="179" t="s">
        <v>121</v>
      </c>
      <c r="AV4" s="180" t="s">
        <v>122</v>
      </c>
      <c r="AW4" s="181" t="s">
        <v>123</v>
      </c>
      <c r="AX4" s="181" t="s">
        <v>124</v>
      </c>
      <c r="AY4" s="181" t="s">
        <v>125</v>
      </c>
      <c r="AZ4" s="181" t="s">
        <v>126</v>
      </c>
      <c r="BA4" s="181" t="s">
        <v>127</v>
      </c>
      <c r="BB4" s="181" t="s">
        <v>128</v>
      </c>
      <c r="BC4" s="181" t="s">
        <v>129</v>
      </c>
      <c r="BD4" s="181" t="s">
        <v>130</v>
      </c>
      <c r="BE4" s="181" t="s">
        <v>131</v>
      </c>
      <c r="BF4" s="181" t="s">
        <v>132</v>
      </c>
      <c r="BG4" s="181" t="s">
        <v>133</v>
      </c>
      <c r="BH4" s="181" t="s">
        <v>134</v>
      </c>
      <c r="BI4" s="181" t="s">
        <v>135</v>
      </c>
      <c r="BJ4" s="181" t="s">
        <v>136</v>
      </c>
      <c r="BK4" s="181" t="s">
        <v>137</v>
      </c>
      <c r="BL4" s="181" t="s">
        <v>138</v>
      </c>
      <c r="BM4" s="182" t="s">
        <v>139</v>
      </c>
      <c r="BN4" s="179" t="s">
        <v>140</v>
      </c>
      <c r="BO4" s="180" t="s">
        <v>141</v>
      </c>
      <c r="BP4" s="182" t="s">
        <v>142</v>
      </c>
      <c r="BQ4" s="179" t="s">
        <v>143</v>
      </c>
      <c r="BR4" s="179" t="s">
        <v>144</v>
      </c>
      <c r="BS4" s="179" t="s">
        <v>145</v>
      </c>
      <c r="BV4" s="227" t="s">
        <v>75</v>
      </c>
      <c r="BW4" s="228" t="s">
        <v>639</v>
      </c>
      <c r="BX4" s="228" t="s">
        <v>641</v>
      </c>
      <c r="BY4" s="228" t="s">
        <v>640</v>
      </c>
      <c r="BZ4" s="228" t="s">
        <v>658</v>
      </c>
      <c r="CA4" s="228" t="s">
        <v>642</v>
      </c>
      <c r="CB4" s="228" t="s">
        <v>643</v>
      </c>
      <c r="CC4" s="228" t="s">
        <v>644</v>
      </c>
      <c r="CD4" s="228" t="s">
        <v>645</v>
      </c>
      <c r="CE4" s="228" t="s">
        <v>646</v>
      </c>
      <c r="CF4" s="228" t="s">
        <v>647</v>
      </c>
      <c r="CG4" s="228" t="s">
        <v>648</v>
      </c>
      <c r="CH4" s="228" t="s">
        <v>649</v>
      </c>
      <c r="CI4" s="228" t="s">
        <v>650</v>
      </c>
      <c r="CJ4" s="228" t="s">
        <v>651</v>
      </c>
      <c r="CK4" s="228" t="s">
        <v>652</v>
      </c>
      <c r="CL4" s="228" t="s">
        <v>653</v>
      </c>
      <c r="CM4" s="228" t="s">
        <v>654</v>
      </c>
      <c r="CN4" s="228" t="s">
        <v>655</v>
      </c>
      <c r="CO4" s="228" t="s">
        <v>657</v>
      </c>
      <c r="CP4" s="228" t="s">
        <v>3</v>
      </c>
      <c r="CQ4" s="229" t="s">
        <v>659</v>
      </c>
      <c r="CS4" s="227" t="s">
        <v>562</v>
      </c>
      <c r="CT4" s="228" t="str">
        <f>BW4</f>
        <v>HC</v>
      </c>
      <c r="CU4" s="228" t="str">
        <f t="shared" ref="CU4:DL4" si="0">BX4</f>
        <v>BC</v>
      </c>
      <c r="CV4" s="228" t="str">
        <f t="shared" si="0"/>
        <v>MFG</v>
      </c>
      <c r="CW4" s="228" t="str">
        <f t="shared" si="0"/>
        <v>OIL_CRD</v>
      </c>
      <c r="CX4" s="228" t="str">
        <f t="shared" si="0"/>
        <v>OIL_GSL</v>
      </c>
      <c r="CY4" s="228" t="str">
        <f t="shared" si="0"/>
        <v>OIL_DSL</v>
      </c>
      <c r="CZ4" s="228" t="str">
        <f t="shared" si="0"/>
        <v>OIL_LPG</v>
      </c>
      <c r="DA4" s="228" t="str">
        <f t="shared" si="0"/>
        <v>OIL_FUE</v>
      </c>
      <c r="DB4" s="228" t="str">
        <f t="shared" si="0"/>
        <v>OTH_OIL_FUE</v>
      </c>
      <c r="DC4" s="228" t="str">
        <f t="shared" si="0"/>
        <v>NAT_GAS</v>
      </c>
      <c r="DD4" s="228" t="str">
        <f t="shared" si="0"/>
        <v>BIOG</v>
      </c>
      <c r="DE4" s="228" t="str">
        <f t="shared" si="0"/>
        <v>BIOM</v>
      </c>
      <c r="DF4" s="228" t="str">
        <f t="shared" si="0"/>
        <v>BLF</v>
      </c>
      <c r="DG4" s="228" t="str">
        <f t="shared" si="0"/>
        <v>OTH_REN_FUE</v>
      </c>
      <c r="DH4" s="228" t="str">
        <f t="shared" si="0"/>
        <v>RDF</v>
      </c>
      <c r="DI4" s="228" t="str">
        <f t="shared" si="0"/>
        <v>ELC</v>
      </c>
      <c r="DJ4" s="228" t="str">
        <f t="shared" si="0"/>
        <v>DH</v>
      </c>
      <c r="DK4" s="228" t="str">
        <f t="shared" si="0"/>
        <v>OTH_FUE</v>
      </c>
      <c r="DL4" s="228" t="str">
        <f t="shared" si="0"/>
        <v>COKE</v>
      </c>
      <c r="DM4" s="228" t="str">
        <f>CP4</f>
        <v>TOTAL</v>
      </c>
      <c r="DN4" s="229" t="s">
        <v>659</v>
      </c>
      <c r="DQ4" s="252"/>
    </row>
    <row r="5" spans="1:145" s="183" customFormat="1" ht="15.75" customHeight="1">
      <c r="A5" s="365"/>
      <c r="B5" s="366" t="s">
        <v>75</v>
      </c>
      <c r="C5" s="363"/>
      <c r="D5" s="363"/>
      <c r="E5" s="367"/>
      <c r="F5" s="362" t="s">
        <v>75</v>
      </c>
      <c r="G5" s="363"/>
      <c r="H5" s="363"/>
      <c r="I5" s="367"/>
      <c r="J5" s="362" t="s">
        <v>75</v>
      </c>
      <c r="K5" s="363"/>
      <c r="L5" s="363"/>
      <c r="M5" s="363"/>
      <c r="N5" s="366" t="s">
        <v>75</v>
      </c>
      <c r="O5" s="363"/>
      <c r="P5" s="363"/>
      <c r="Q5" s="367"/>
      <c r="R5" s="362" t="s">
        <v>75</v>
      </c>
      <c r="S5" s="363"/>
      <c r="T5" s="363"/>
      <c r="U5" s="363"/>
      <c r="V5" s="366" t="s">
        <v>75</v>
      </c>
      <c r="W5" s="363"/>
      <c r="X5" s="363"/>
      <c r="Y5" s="367"/>
      <c r="Z5" s="362" t="s">
        <v>75</v>
      </c>
      <c r="AA5" s="363"/>
      <c r="AB5" s="363"/>
      <c r="AC5" s="367"/>
      <c r="AD5" s="362" t="s">
        <v>75</v>
      </c>
      <c r="AE5" s="363"/>
      <c r="AF5" s="363"/>
      <c r="AG5" s="367"/>
      <c r="AH5" s="362" t="s">
        <v>75</v>
      </c>
      <c r="AI5" s="363"/>
      <c r="AJ5" s="363"/>
      <c r="AK5" s="367"/>
      <c r="AL5" s="362" t="s">
        <v>75</v>
      </c>
      <c r="AM5" s="363"/>
      <c r="AN5" s="363"/>
      <c r="AO5" s="367"/>
      <c r="AP5" s="362" t="s">
        <v>75</v>
      </c>
      <c r="AQ5" s="363"/>
      <c r="AR5" s="363"/>
      <c r="AS5" s="363"/>
      <c r="AT5" s="366" t="s">
        <v>75</v>
      </c>
      <c r="AU5" s="363"/>
      <c r="AV5" s="363"/>
      <c r="AW5" s="367"/>
      <c r="AX5" s="362" t="s">
        <v>75</v>
      </c>
      <c r="AY5" s="363"/>
      <c r="AZ5" s="363"/>
      <c r="BA5" s="367"/>
      <c r="BB5" s="362" t="s">
        <v>75</v>
      </c>
      <c r="BC5" s="363"/>
      <c r="BD5" s="363"/>
      <c r="BE5" s="367"/>
      <c r="BF5" s="362" t="s">
        <v>75</v>
      </c>
      <c r="BG5" s="363"/>
      <c r="BH5" s="363"/>
      <c r="BI5" s="367"/>
      <c r="BJ5" s="362" t="s">
        <v>75</v>
      </c>
      <c r="BK5" s="363"/>
      <c r="BL5" s="363"/>
      <c r="BM5" s="363"/>
      <c r="BN5" s="366" t="s">
        <v>75</v>
      </c>
      <c r="BO5" s="363"/>
      <c r="BP5" s="363"/>
      <c r="BQ5" s="368"/>
      <c r="BR5" s="366" t="s">
        <v>75</v>
      </c>
      <c r="BS5" s="368"/>
      <c r="CS5" s="257"/>
      <c r="DQ5" s="252"/>
    </row>
    <row r="6" spans="1:145" ht="26.25" customHeight="1">
      <c r="A6" s="184" t="s">
        <v>465</v>
      </c>
      <c r="B6" s="185">
        <v>55600</v>
      </c>
      <c r="C6" s="185">
        <v>40032</v>
      </c>
      <c r="D6" s="186"/>
      <c r="E6" s="187">
        <v>8654</v>
      </c>
      <c r="F6" s="187">
        <v>22554</v>
      </c>
      <c r="G6" s="187"/>
      <c r="H6" s="187">
        <v>8824</v>
      </c>
      <c r="I6" s="187"/>
      <c r="J6" s="187"/>
      <c r="K6" s="187"/>
      <c r="L6" s="187"/>
      <c r="M6" s="188"/>
      <c r="N6" s="189"/>
      <c r="O6" s="186"/>
      <c r="P6" s="187"/>
      <c r="Q6" s="187"/>
      <c r="R6" s="188"/>
      <c r="S6" s="185"/>
      <c r="T6" s="186"/>
      <c r="U6" s="188"/>
      <c r="V6" s="189"/>
      <c r="W6" s="185">
        <v>934</v>
      </c>
      <c r="X6" s="186">
        <v>928</v>
      </c>
      <c r="Y6" s="187"/>
      <c r="Z6" s="187"/>
      <c r="AA6" s="187">
        <v>6</v>
      </c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/>
      <c r="AT6" s="189">
        <v>3378</v>
      </c>
      <c r="AU6" s="185">
        <v>10160</v>
      </c>
      <c r="AV6" s="186">
        <v>182</v>
      </c>
      <c r="AW6" s="187"/>
      <c r="AX6" s="187">
        <v>1359</v>
      </c>
      <c r="AY6" s="187">
        <v>168</v>
      </c>
      <c r="AZ6" s="187">
        <v>80</v>
      </c>
      <c r="BA6" s="187">
        <v>26</v>
      </c>
      <c r="BB6" s="187">
        <v>6606</v>
      </c>
      <c r="BC6" s="187"/>
      <c r="BD6" s="187">
        <v>323</v>
      </c>
      <c r="BE6" s="187">
        <v>144</v>
      </c>
      <c r="BF6" s="187">
        <v>131</v>
      </c>
      <c r="BG6" s="187"/>
      <c r="BH6" s="187">
        <v>842</v>
      </c>
      <c r="BI6" s="187"/>
      <c r="BJ6" s="187"/>
      <c r="BK6" s="187"/>
      <c r="BL6" s="187">
        <v>2</v>
      </c>
      <c r="BM6" s="188">
        <v>298</v>
      </c>
      <c r="BN6" s="189">
        <v>1069</v>
      </c>
      <c r="BO6" s="186">
        <v>661</v>
      </c>
      <c r="BP6" s="188">
        <v>409</v>
      </c>
      <c r="BQ6" s="185"/>
      <c r="BR6" s="185">
        <v>27</v>
      </c>
      <c r="BS6" s="185"/>
      <c r="BW6" s="230">
        <f>SUMIF($B$2:$BS$2,BW$4,$B6:$BS6)</f>
        <v>31208</v>
      </c>
      <c r="BX6" s="230">
        <f t="shared" ref="BX6:CP19" si="1">SUMIF($B$2:$BS$2,BX$4,$B6:$BS6)</f>
        <v>8824</v>
      </c>
      <c r="BY6" s="230">
        <f t="shared" si="1"/>
        <v>0</v>
      </c>
      <c r="BZ6" s="230">
        <f t="shared" si="1"/>
        <v>928</v>
      </c>
      <c r="CA6" s="230">
        <f t="shared" si="1"/>
        <v>0</v>
      </c>
      <c r="CB6" s="230">
        <f t="shared" si="1"/>
        <v>0</v>
      </c>
      <c r="CC6" s="230">
        <f t="shared" si="1"/>
        <v>0</v>
      </c>
      <c r="CD6" s="230">
        <f t="shared" si="1"/>
        <v>0</v>
      </c>
      <c r="CE6" s="230">
        <f t="shared" si="1"/>
        <v>6</v>
      </c>
      <c r="CF6" s="230">
        <f t="shared" si="1"/>
        <v>3378</v>
      </c>
      <c r="CG6" s="230">
        <f t="shared" si="1"/>
        <v>323</v>
      </c>
      <c r="CH6" s="230">
        <f t="shared" si="1"/>
        <v>6606</v>
      </c>
      <c r="CI6" s="230">
        <f t="shared" si="1"/>
        <v>975</v>
      </c>
      <c r="CJ6" s="230">
        <f t="shared" si="1"/>
        <v>2113</v>
      </c>
      <c r="CK6" s="230">
        <f t="shared" si="1"/>
        <v>553</v>
      </c>
      <c r="CL6" s="230">
        <f t="shared" si="1"/>
        <v>0</v>
      </c>
      <c r="CM6" s="230">
        <f t="shared" si="1"/>
        <v>27</v>
      </c>
      <c r="CN6" s="230">
        <f t="shared" si="1"/>
        <v>661</v>
      </c>
      <c r="CO6" s="230">
        <f t="shared" si="1"/>
        <v>0</v>
      </c>
      <c r="CP6" s="230">
        <f t="shared" si="1"/>
        <v>55600</v>
      </c>
      <c r="CQ6" s="231">
        <f>SUM(BW6:CO6)-B6</f>
        <v>2</v>
      </c>
      <c r="CS6" s="258" t="str">
        <f>IF(BV6="","",BV6)</f>
        <v/>
      </c>
      <c r="CT6" s="170">
        <f t="shared" ref="CT6:CT37" si="2">BW6*$CS$2</f>
        <v>1306.616544</v>
      </c>
      <c r="CU6" s="170">
        <f t="shared" ref="CU6:CU37" si="3">BX6*$CS$2</f>
        <v>369.44323200000002</v>
      </c>
      <c r="CV6" s="170">
        <f t="shared" ref="CV6:CV37" si="4">BY6*$CS$2</f>
        <v>0</v>
      </c>
      <c r="CW6" s="170">
        <f t="shared" ref="CW6:CW37" si="5">BZ6*$CS$2</f>
        <v>38.853504000000001</v>
      </c>
      <c r="CX6" s="170">
        <f t="shared" ref="CX6:CX37" si="6">CA6*$CS$2</f>
        <v>0</v>
      </c>
      <c r="CY6" s="170">
        <f t="shared" ref="CY6:CY37" si="7">CB6*$CS$2</f>
        <v>0</v>
      </c>
      <c r="CZ6" s="170">
        <f t="shared" ref="CZ6:CZ37" si="8">CC6*$CS$2</f>
        <v>0</v>
      </c>
      <c r="DA6" s="170">
        <f t="shared" ref="DA6:DA37" si="9">CD6*$CS$2</f>
        <v>0</v>
      </c>
      <c r="DB6" s="170">
        <f t="shared" ref="DB6:DB37" si="10">CE6*$CS$2</f>
        <v>0.25120799999999999</v>
      </c>
      <c r="DC6" s="170">
        <f t="shared" ref="DC6:DC37" si="11">CF6*$CS$2</f>
        <v>141.430104</v>
      </c>
      <c r="DD6" s="170">
        <f t="shared" ref="DD6:DD37" si="12">CG6*$CS$2</f>
        <v>13.523364000000001</v>
      </c>
      <c r="DE6" s="170">
        <f t="shared" ref="DE6:DE37" si="13">CH6*$CS$2</f>
        <v>276.58000800000002</v>
      </c>
      <c r="DF6" s="170">
        <f t="shared" ref="DF6:DF37" si="14">CI6*$CS$2</f>
        <v>40.821300000000001</v>
      </c>
      <c r="DG6" s="170">
        <f t="shared" ref="DG6:DG37" si="15">CJ6*$CS$2</f>
        <v>88.467084</v>
      </c>
      <c r="DH6" s="170">
        <f t="shared" ref="DH6:DH37" si="16">CK6*$CS$2</f>
        <v>23.153004000000003</v>
      </c>
      <c r="DI6" s="170">
        <f t="shared" ref="DI6:DI37" si="17">CL6*$CS$2</f>
        <v>0</v>
      </c>
      <c r="DJ6" s="170">
        <f t="shared" ref="DJ6:DJ37" si="18">CM6*$CS$2</f>
        <v>1.130436</v>
      </c>
      <c r="DK6" s="170">
        <f t="shared" ref="DK6:DK37" si="19">CN6*$CS$2</f>
        <v>27.674748000000001</v>
      </c>
      <c r="DL6" s="170">
        <f t="shared" ref="DL6:DL37" si="20">CO6*$CS$2</f>
        <v>0</v>
      </c>
      <c r="DM6" s="170">
        <f t="shared" ref="DM6:DM37" si="21">CP6*$CS$2</f>
        <v>2327.8607999999999</v>
      </c>
      <c r="DN6" s="170">
        <f>DM6-B6*$CS$2</f>
        <v>0</v>
      </c>
      <c r="DQ6" s="253"/>
    </row>
    <row r="7" spans="1:145" ht="26.25" customHeight="1">
      <c r="A7" s="184" t="s">
        <v>466</v>
      </c>
      <c r="B7" s="185">
        <v>257</v>
      </c>
      <c r="C7" s="185">
        <v>195</v>
      </c>
      <c r="D7" s="186"/>
      <c r="E7" s="187"/>
      <c r="F7" s="187">
        <v>195</v>
      </c>
      <c r="G7" s="187"/>
      <c r="H7" s="187"/>
      <c r="I7" s="187"/>
      <c r="J7" s="187"/>
      <c r="K7" s="187"/>
      <c r="L7" s="187"/>
      <c r="M7" s="188"/>
      <c r="N7" s="185"/>
      <c r="O7" s="186"/>
      <c r="P7" s="187"/>
      <c r="Q7" s="187"/>
      <c r="R7" s="188"/>
      <c r="S7" s="185"/>
      <c r="T7" s="186"/>
      <c r="U7" s="188"/>
      <c r="V7" s="185"/>
      <c r="W7" s="185">
        <v>62</v>
      </c>
      <c r="X7" s="186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>
        <v>62</v>
      </c>
      <c r="AP7" s="187"/>
      <c r="AQ7" s="187"/>
      <c r="AR7" s="187"/>
      <c r="AS7" s="188"/>
      <c r="AT7" s="185"/>
      <c r="AU7" s="185"/>
      <c r="AV7" s="186"/>
      <c r="AW7" s="187"/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8"/>
      <c r="BN7" s="185"/>
      <c r="BO7" s="186"/>
      <c r="BP7" s="188"/>
      <c r="BQ7" s="185"/>
      <c r="BR7" s="185"/>
      <c r="BS7" s="185"/>
      <c r="BW7" s="230">
        <f t="shared" ref="BW7:CL35" si="22">SUMIF($B$2:$BS$2,BW$4,$B7:$BS7)</f>
        <v>195</v>
      </c>
      <c r="BX7" s="230">
        <f t="shared" si="1"/>
        <v>0</v>
      </c>
      <c r="BY7" s="230">
        <f t="shared" si="1"/>
        <v>0</v>
      </c>
      <c r="BZ7" s="230">
        <f t="shared" si="1"/>
        <v>0</v>
      </c>
      <c r="CA7" s="230">
        <f t="shared" si="1"/>
        <v>0</v>
      </c>
      <c r="CB7" s="230">
        <f t="shared" si="1"/>
        <v>0</v>
      </c>
      <c r="CC7" s="230">
        <f t="shared" si="1"/>
        <v>0</v>
      </c>
      <c r="CD7" s="230">
        <f t="shared" si="1"/>
        <v>0</v>
      </c>
      <c r="CE7" s="230">
        <f t="shared" si="1"/>
        <v>62</v>
      </c>
      <c r="CF7" s="230">
        <f t="shared" si="1"/>
        <v>0</v>
      </c>
      <c r="CG7" s="230">
        <f t="shared" si="1"/>
        <v>0</v>
      </c>
      <c r="CH7" s="230">
        <f t="shared" si="1"/>
        <v>0</v>
      </c>
      <c r="CI7" s="230">
        <f t="shared" si="1"/>
        <v>0</v>
      </c>
      <c r="CJ7" s="230">
        <f t="shared" si="1"/>
        <v>0</v>
      </c>
      <c r="CK7" s="230">
        <f t="shared" si="1"/>
        <v>0</v>
      </c>
      <c r="CL7" s="230">
        <f t="shared" si="1"/>
        <v>0</v>
      </c>
      <c r="CM7" s="230">
        <f t="shared" si="1"/>
        <v>0</v>
      </c>
      <c r="CN7" s="230">
        <f t="shared" si="1"/>
        <v>0</v>
      </c>
      <c r="CO7" s="230">
        <f t="shared" si="1"/>
        <v>0</v>
      </c>
      <c r="CP7" s="230">
        <f t="shared" si="1"/>
        <v>257</v>
      </c>
      <c r="CQ7" s="231">
        <f t="shared" ref="CQ7:CQ70" si="23">SUM(BW7:CO7)-B7</f>
        <v>0</v>
      </c>
      <c r="CS7" s="258" t="str">
        <f t="shared" ref="CS7:CS70" si="24">IF(BV7="","",BV7)</f>
        <v/>
      </c>
      <c r="CT7" s="170">
        <f t="shared" si="2"/>
        <v>8.1642600000000005</v>
      </c>
      <c r="CU7" s="170">
        <f t="shared" si="3"/>
        <v>0</v>
      </c>
      <c r="CV7" s="170">
        <f t="shared" si="4"/>
        <v>0</v>
      </c>
      <c r="CW7" s="170">
        <f t="shared" si="5"/>
        <v>0</v>
      </c>
      <c r="CX7" s="170">
        <f t="shared" si="6"/>
        <v>0</v>
      </c>
      <c r="CY7" s="170">
        <f t="shared" si="7"/>
        <v>0</v>
      </c>
      <c r="CZ7" s="170">
        <f t="shared" si="8"/>
        <v>0</v>
      </c>
      <c r="DA7" s="170">
        <f t="shared" si="9"/>
        <v>0</v>
      </c>
      <c r="DB7" s="170">
        <f t="shared" si="10"/>
        <v>2.5958160000000001</v>
      </c>
      <c r="DC7" s="170">
        <f t="shared" si="11"/>
        <v>0</v>
      </c>
      <c r="DD7" s="170">
        <f t="shared" si="12"/>
        <v>0</v>
      </c>
      <c r="DE7" s="170">
        <f t="shared" si="13"/>
        <v>0</v>
      </c>
      <c r="DF7" s="170">
        <f t="shared" si="14"/>
        <v>0</v>
      </c>
      <c r="DG7" s="170">
        <f t="shared" si="15"/>
        <v>0</v>
      </c>
      <c r="DH7" s="170">
        <f t="shared" si="16"/>
        <v>0</v>
      </c>
      <c r="DI7" s="170">
        <f t="shared" si="17"/>
        <v>0</v>
      </c>
      <c r="DJ7" s="170">
        <f t="shared" si="18"/>
        <v>0</v>
      </c>
      <c r="DK7" s="170">
        <f t="shared" si="19"/>
        <v>0</v>
      </c>
      <c r="DL7" s="170">
        <f t="shared" si="20"/>
        <v>0</v>
      </c>
      <c r="DM7" s="170">
        <f t="shared" si="21"/>
        <v>10.760076</v>
      </c>
      <c r="DN7" s="170">
        <f t="shared" ref="DN7:DN70" si="25">DM7-B7*$CS$2</f>
        <v>0</v>
      </c>
      <c r="DQ7" s="254"/>
      <c r="DR7" s="251" t="str">
        <f>CT$4</f>
        <v>HC</v>
      </c>
      <c r="DS7" s="251" t="str">
        <f t="shared" ref="DS7:EK7" si="26">CU$4</f>
        <v>BC</v>
      </c>
      <c r="DT7" s="251" t="str">
        <f t="shared" si="26"/>
        <v>MFG</v>
      </c>
      <c r="DU7" s="251" t="str">
        <f t="shared" si="26"/>
        <v>OIL_CRD</v>
      </c>
      <c r="DV7" s="251" t="str">
        <f t="shared" si="26"/>
        <v>OIL_GSL</v>
      </c>
      <c r="DW7" s="251" t="str">
        <f t="shared" si="26"/>
        <v>OIL_DSL</v>
      </c>
      <c r="DX7" s="251" t="str">
        <f t="shared" si="26"/>
        <v>OIL_LPG</v>
      </c>
      <c r="DY7" s="251" t="str">
        <f t="shared" si="26"/>
        <v>OIL_FUE</v>
      </c>
      <c r="DZ7" s="251" t="str">
        <f t="shared" si="26"/>
        <v>OTH_OIL_FUE</v>
      </c>
      <c r="EA7" s="251" t="str">
        <f t="shared" si="26"/>
        <v>NAT_GAS</v>
      </c>
      <c r="EB7" s="251" t="str">
        <f t="shared" si="26"/>
        <v>BIOG</v>
      </c>
      <c r="EC7" s="251" t="str">
        <f t="shared" si="26"/>
        <v>BIOM</v>
      </c>
      <c r="ED7" s="251" t="str">
        <f t="shared" si="26"/>
        <v>BLF</v>
      </c>
      <c r="EE7" s="251" t="str">
        <f t="shared" si="26"/>
        <v>OTH_REN_FUE</v>
      </c>
      <c r="EF7" s="251" t="str">
        <f t="shared" si="26"/>
        <v>RDF</v>
      </c>
      <c r="EG7" s="251" t="str">
        <f t="shared" si="26"/>
        <v>ELC</v>
      </c>
      <c r="EH7" s="251" t="str">
        <f t="shared" si="26"/>
        <v>DH</v>
      </c>
      <c r="EI7" s="251" t="str">
        <f t="shared" si="26"/>
        <v>OTH_FUE</v>
      </c>
      <c r="EJ7" s="251" t="str">
        <f t="shared" si="26"/>
        <v>COKE</v>
      </c>
      <c r="EK7" s="251" t="str">
        <f t="shared" si="26"/>
        <v>TOTAL</v>
      </c>
      <c r="EM7" s="170" t="s">
        <v>668</v>
      </c>
      <c r="EN7" s="170" t="s">
        <v>669</v>
      </c>
      <c r="EO7" s="170" t="s">
        <v>670</v>
      </c>
    </row>
    <row r="8" spans="1:145" ht="26.25" customHeight="1">
      <c r="A8" s="184" t="s">
        <v>467</v>
      </c>
      <c r="B8" s="185">
        <v>58492</v>
      </c>
      <c r="C8" s="185">
        <v>7738</v>
      </c>
      <c r="D8" s="186">
        <v>189</v>
      </c>
      <c r="E8" s="187">
        <v>1249</v>
      </c>
      <c r="F8" s="187">
        <v>6134</v>
      </c>
      <c r="G8" s="187"/>
      <c r="H8" s="187">
        <v>29</v>
      </c>
      <c r="I8" s="187">
        <v>4</v>
      </c>
      <c r="J8" s="187">
        <v>129</v>
      </c>
      <c r="K8" s="187"/>
      <c r="L8" s="187">
        <v>1</v>
      </c>
      <c r="M8" s="188">
        <v>3</v>
      </c>
      <c r="N8" s="185"/>
      <c r="O8" s="186"/>
      <c r="P8" s="187"/>
      <c r="Q8" s="187"/>
      <c r="R8" s="188"/>
      <c r="S8" s="185"/>
      <c r="T8" s="186"/>
      <c r="U8" s="188"/>
      <c r="V8" s="185"/>
      <c r="W8" s="185">
        <v>33491</v>
      </c>
      <c r="X8" s="186">
        <v>25280</v>
      </c>
      <c r="Y8" s="187"/>
      <c r="Z8" s="187">
        <v>225</v>
      </c>
      <c r="AA8" s="187">
        <v>73</v>
      </c>
      <c r="AB8" s="187"/>
      <c r="AC8" s="187"/>
      <c r="AD8" s="187"/>
      <c r="AE8" s="187">
        <v>2356</v>
      </c>
      <c r="AF8" s="187">
        <v>356</v>
      </c>
      <c r="AG8" s="187">
        <v>0</v>
      </c>
      <c r="AH8" s="187"/>
      <c r="AI8" s="187"/>
      <c r="AJ8" s="187">
        <v>0</v>
      </c>
      <c r="AK8" s="187"/>
      <c r="AL8" s="187">
        <v>4378</v>
      </c>
      <c r="AM8" s="187">
        <v>30</v>
      </c>
      <c r="AN8" s="187">
        <v>79</v>
      </c>
      <c r="AO8" s="187">
        <v>229</v>
      </c>
      <c r="AP8" s="187">
        <v>169</v>
      </c>
      <c r="AQ8" s="187">
        <v>35</v>
      </c>
      <c r="AR8" s="187">
        <v>85</v>
      </c>
      <c r="AS8" s="188">
        <v>194</v>
      </c>
      <c r="AT8" s="185">
        <v>14471</v>
      </c>
      <c r="AU8" s="185">
        <v>1019</v>
      </c>
      <c r="AV8" s="186"/>
      <c r="AW8" s="187"/>
      <c r="AX8" s="187"/>
      <c r="AY8" s="187"/>
      <c r="AZ8" s="187"/>
      <c r="BA8" s="187"/>
      <c r="BB8" s="187">
        <v>651</v>
      </c>
      <c r="BC8" s="187"/>
      <c r="BD8" s="187"/>
      <c r="BE8" s="187"/>
      <c r="BF8" s="187">
        <v>39</v>
      </c>
      <c r="BG8" s="187">
        <v>14</v>
      </c>
      <c r="BH8" s="187">
        <v>274</v>
      </c>
      <c r="BI8" s="187">
        <v>40</v>
      </c>
      <c r="BJ8" s="187"/>
      <c r="BK8" s="187"/>
      <c r="BL8" s="187"/>
      <c r="BM8" s="188"/>
      <c r="BN8" s="185"/>
      <c r="BO8" s="186"/>
      <c r="BP8" s="188"/>
      <c r="BQ8" s="185"/>
      <c r="BR8" s="185"/>
      <c r="BS8" s="185">
        <v>1773</v>
      </c>
      <c r="BV8" s="170" t="s">
        <v>661</v>
      </c>
      <c r="BW8" s="230">
        <f t="shared" si="22"/>
        <v>7576</v>
      </c>
      <c r="BX8" s="230">
        <f t="shared" si="1"/>
        <v>29</v>
      </c>
      <c r="BY8" s="230">
        <f t="shared" si="1"/>
        <v>0</v>
      </c>
      <c r="BZ8" s="230">
        <f t="shared" si="1"/>
        <v>25280</v>
      </c>
      <c r="CA8" s="230">
        <f t="shared" si="1"/>
        <v>356</v>
      </c>
      <c r="CB8" s="230">
        <f t="shared" si="1"/>
        <v>4378</v>
      </c>
      <c r="CC8" s="230">
        <f t="shared" si="1"/>
        <v>2356</v>
      </c>
      <c r="CD8" s="230">
        <f t="shared" si="1"/>
        <v>30</v>
      </c>
      <c r="CE8" s="230">
        <f t="shared" si="1"/>
        <v>1089</v>
      </c>
      <c r="CF8" s="230">
        <f t="shared" si="1"/>
        <v>14471</v>
      </c>
      <c r="CG8" s="230">
        <f t="shared" si="1"/>
        <v>0</v>
      </c>
      <c r="CH8" s="230">
        <f t="shared" si="1"/>
        <v>651</v>
      </c>
      <c r="CI8" s="230">
        <f t="shared" si="1"/>
        <v>367</v>
      </c>
      <c r="CJ8" s="230">
        <f t="shared" si="1"/>
        <v>0</v>
      </c>
      <c r="CK8" s="230">
        <f t="shared" si="1"/>
        <v>0</v>
      </c>
      <c r="CL8" s="230">
        <f t="shared" si="1"/>
        <v>1773</v>
      </c>
      <c r="CM8" s="230">
        <f t="shared" si="1"/>
        <v>0</v>
      </c>
      <c r="CN8" s="230">
        <f t="shared" si="1"/>
        <v>0</v>
      </c>
      <c r="CO8" s="230">
        <f t="shared" si="1"/>
        <v>129</v>
      </c>
      <c r="CP8" s="230">
        <f t="shared" si="1"/>
        <v>58492</v>
      </c>
      <c r="CQ8" s="231">
        <f t="shared" si="23"/>
        <v>-7</v>
      </c>
      <c r="CS8" s="258" t="str">
        <f t="shared" si="24"/>
        <v>IMPORT</v>
      </c>
      <c r="CT8" s="170">
        <f t="shared" si="2"/>
        <v>317.19196800000003</v>
      </c>
      <c r="CU8" s="170">
        <f t="shared" si="3"/>
        <v>1.214172</v>
      </c>
      <c r="CV8" s="170">
        <f t="shared" si="4"/>
        <v>0</v>
      </c>
      <c r="CW8" s="170">
        <f t="shared" si="5"/>
        <v>1058.4230400000001</v>
      </c>
      <c r="CX8" s="170">
        <f t="shared" si="6"/>
        <v>14.905008</v>
      </c>
      <c r="CY8" s="170">
        <f t="shared" si="7"/>
        <v>183.29810400000002</v>
      </c>
      <c r="CZ8" s="170">
        <f t="shared" si="8"/>
        <v>98.641007999999999</v>
      </c>
      <c r="DA8" s="170">
        <f t="shared" si="9"/>
        <v>1.25604</v>
      </c>
      <c r="DB8" s="170">
        <f t="shared" si="10"/>
        <v>45.594252000000004</v>
      </c>
      <c r="DC8" s="170">
        <f t="shared" si="11"/>
        <v>605.87182800000005</v>
      </c>
      <c r="DD8" s="170">
        <f t="shared" si="12"/>
        <v>0</v>
      </c>
      <c r="DE8" s="170">
        <f t="shared" si="13"/>
        <v>27.256068000000003</v>
      </c>
      <c r="DF8" s="170">
        <f t="shared" si="14"/>
        <v>15.365556000000002</v>
      </c>
      <c r="DG8" s="170">
        <f t="shared" si="15"/>
        <v>0</v>
      </c>
      <c r="DH8" s="170">
        <f t="shared" si="16"/>
        <v>0</v>
      </c>
      <c r="DI8" s="170">
        <f t="shared" si="17"/>
        <v>74.231964000000005</v>
      </c>
      <c r="DJ8" s="170">
        <f t="shared" si="18"/>
        <v>0</v>
      </c>
      <c r="DK8" s="170">
        <f t="shared" si="19"/>
        <v>0</v>
      </c>
      <c r="DL8" s="170">
        <f t="shared" si="20"/>
        <v>5.4009720000000003</v>
      </c>
      <c r="DM8" s="170">
        <f t="shared" si="21"/>
        <v>2448.9430560000001</v>
      </c>
      <c r="DN8" s="170">
        <f t="shared" si="25"/>
        <v>0</v>
      </c>
      <c r="DQ8" s="255" t="s">
        <v>661</v>
      </c>
      <c r="DR8" s="234">
        <f>SUMIF($CS$6:$CS$10,$DQ8,CT$6:CT$10)</f>
        <v>317.19196800000003</v>
      </c>
      <c r="DS8" s="234">
        <f t="shared" ref="DS8:EH9" si="27">SUMIF($CS$6:$CS$10,$DQ8,CU$6:CU$10)</f>
        <v>1.214172</v>
      </c>
      <c r="DT8" s="234">
        <f t="shared" si="27"/>
        <v>0</v>
      </c>
      <c r="DU8" s="234">
        <f t="shared" si="27"/>
        <v>1058.4230400000001</v>
      </c>
      <c r="DV8" s="234">
        <f t="shared" si="27"/>
        <v>14.905008</v>
      </c>
      <c r="DW8" s="234">
        <f t="shared" si="27"/>
        <v>183.29810400000002</v>
      </c>
      <c r="DX8" s="234">
        <f t="shared" si="27"/>
        <v>98.641007999999999</v>
      </c>
      <c r="DY8" s="234">
        <f t="shared" si="27"/>
        <v>1.25604</v>
      </c>
      <c r="DZ8" s="234">
        <f t="shared" si="27"/>
        <v>45.594252000000004</v>
      </c>
      <c r="EA8" s="234">
        <f t="shared" si="27"/>
        <v>605.87182800000005</v>
      </c>
      <c r="EB8" s="234">
        <f t="shared" si="27"/>
        <v>0</v>
      </c>
      <c r="EC8" s="234">
        <f t="shared" si="27"/>
        <v>27.256068000000003</v>
      </c>
      <c r="ED8" s="234">
        <f t="shared" si="27"/>
        <v>15.365556000000002</v>
      </c>
      <c r="EE8" s="234">
        <f t="shared" si="27"/>
        <v>0</v>
      </c>
      <c r="EF8" s="234">
        <f t="shared" si="27"/>
        <v>0</v>
      </c>
      <c r="EG8" s="234">
        <f t="shared" si="27"/>
        <v>74.231964000000005</v>
      </c>
      <c r="EH8" s="234">
        <f t="shared" si="27"/>
        <v>0</v>
      </c>
      <c r="EI8" s="234">
        <f>SUMIF($CS$6:$CS$10,$DQ8,DK$6:DK$10)</f>
        <v>0</v>
      </c>
      <c r="EJ8" s="234">
        <f t="shared" ref="EJ8:EJ9" si="28">SUMIF($CS$6:$CS$10,$DQ8,DL$6:DL$10)</f>
        <v>5.4009720000000003</v>
      </c>
      <c r="EK8" s="234">
        <f t="shared" ref="EK8:EK9" si="29">SUMIF($CS$6:$CS$10,$DQ8,DM$6:DM$10)</f>
        <v>2448.9430560000001</v>
      </c>
      <c r="EL8" s="234"/>
      <c r="EM8" s="234">
        <f>(BF8+BG8)*$CS$2</f>
        <v>2.219004</v>
      </c>
      <c r="EN8" s="234">
        <f>(BH8+BI8)*$CS$2</f>
        <v>13.146552000000002</v>
      </c>
      <c r="EO8" s="170">
        <f>ED8-EM8-EN8</f>
        <v>0</v>
      </c>
    </row>
    <row r="9" spans="1:145" ht="26.25" customHeight="1">
      <c r="A9" s="184" t="s">
        <v>468</v>
      </c>
      <c r="B9" s="185">
        <v>14295</v>
      </c>
      <c r="C9" s="185">
        <v>7603</v>
      </c>
      <c r="D9" s="186"/>
      <c r="E9" s="187">
        <v>1883</v>
      </c>
      <c r="F9" s="187">
        <v>1185</v>
      </c>
      <c r="G9" s="187"/>
      <c r="H9" s="187">
        <v>10</v>
      </c>
      <c r="I9" s="187">
        <v>12</v>
      </c>
      <c r="J9" s="187">
        <v>4244</v>
      </c>
      <c r="K9" s="187"/>
      <c r="L9" s="187">
        <v>268</v>
      </c>
      <c r="M9" s="188"/>
      <c r="N9" s="185"/>
      <c r="O9" s="186"/>
      <c r="P9" s="187"/>
      <c r="Q9" s="187"/>
      <c r="R9" s="188"/>
      <c r="S9" s="185"/>
      <c r="T9" s="186"/>
      <c r="U9" s="188"/>
      <c r="V9" s="185"/>
      <c r="W9" s="185">
        <v>4650</v>
      </c>
      <c r="X9" s="186">
        <v>202</v>
      </c>
      <c r="Y9" s="187"/>
      <c r="Z9" s="187"/>
      <c r="AA9" s="187"/>
      <c r="AB9" s="187"/>
      <c r="AC9" s="187"/>
      <c r="AD9" s="187"/>
      <c r="AE9" s="187">
        <v>390</v>
      </c>
      <c r="AF9" s="187">
        <v>217</v>
      </c>
      <c r="AG9" s="187">
        <v>27</v>
      </c>
      <c r="AH9" s="187"/>
      <c r="AI9" s="187">
        <v>158</v>
      </c>
      <c r="AJ9" s="187">
        <v>0</v>
      </c>
      <c r="AK9" s="187">
        <v>663</v>
      </c>
      <c r="AL9" s="187">
        <v>334</v>
      </c>
      <c r="AM9" s="187">
        <v>1088</v>
      </c>
      <c r="AN9" s="187">
        <v>125</v>
      </c>
      <c r="AO9" s="187">
        <v>349</v>
      </c>
      <c r="AP9" s="187">
        <v>496</v>
      </c>
      <c r="AQ9" s="187">
        <v>189</v>
      </c>
      <c r="AR9" s="187">
        <v>12</v>
      </c>
      <c r="AS9" s="188">
        <v>403</v>
      </c>
      <c r="AT9" s="185">
        <v>824</v>
      </c>
      <c r="AU9" s="185">
        <v>585</v>
      </c>
      <c r="AV9" s="186"/>
      <c r="AW9" s="187"/>
      <c r="AX9" s="187"/>
      <c r="AY9" s="187"/>
      <c r="AZ9" s="187"/>
      <c r="BA9" s="187"/>
      <c r="BB9" s="187">
        <v>285</v>
      </c>
      <c r="BC9" s="187"/>
      <c r="BD9" s="187"/>
      <c r="BE9" s="187"/>
      <c r="BF9" s="187">
        <v>1</v>
      </c>
      <c r="BG9" s="187"/>
      <c r="BH9" s="187">
        <v>300</v>
      </c>
      <c r="BI9" s="187"/>
      <c r="BJ9" s="187"/>
      <c r="BK9" s="187"/>
      <c r="BL9" s="187"/>
      <c r="BM9" s="188"/>
      <c r="BN9" s="185"/>
      <c r="BO9" s="186"/>
      <c r="BP9" s="188"/>
      <c r="BQ9" s="185"/>
      <c r="BR9" s="185"/>
      <c r="BS9" s="185">
        <v>632.6</v>
      </c>
      <c r="BV9" s="170" t="s">
        <v>656</v>
      </c>
      <c r="BW9" s="230">
        <f t="shared" si="22"/>
        <v>3080</v>
      </c>
      <c r="BX9" s="230">
        <f t="shared" si="1"/>
        <v>10</v>
      </c>
      <c r="BY9" s="230">
        <f t="shared" si="1"/>
        <v>0</v>
      </c>
      <c r="BZ9" s="230">
        <f t="shared" si="1"/>
        <v>202</v>
      </c>
      <c r="CA9" s="230">
        <f t="shared" si="1"/>
        <v>217</v>
      </c>
      <c r="CB9" s="230">
        <f t="shared" si="1"/>
        <v>334</v>
      </c>
      <c r="CC9" s="230">
        <f t="shared" si="1"/>
        <v>390</v>
      </c>
      <c r="CD9" s="230">
        <f t="shared" si="1"/>
        <v>1088</v>
      </c>
      <c r="CE9" s="230">
        <f t="shared" si="1"/>
        <v>2422</v>
      </c>
      <c r="CF9" s="230">
        <f t="shared" si="1"/>
        <v>824</v>
      </c>
      <c r="CG9" s="230">
        <f t="shared" si="1"/>
        <v>0</v>
      </c>
      <c r="CH9" s="230">
        <f t="shared" si="1"/>
        <v>285</v>
      </c>
      <c r="CI9" s="230">
        <f t="shared" si="1"/>
        <v>301</v>
      </c>
      <c r="CJ9" s="230">
        <f t="shared" si="1"/>
        <v>0</v>
      </c>
      <c r="CK9" s="230">
        <f t="shared" si="1"/>
        <v>0</v>
      </c>
      <c r="CL9" s="230">
        <f t="shared" si="1"/>
        <v>632.6</v>
      </c>
      <c r="CM9" s="230">
        <f t="shared" si="1"/>
        <v>0</v>
      </c>
      <c r="CN9" s="230">
        <f t="shared" si="1"/>
        <v>0</v>
      </c>
      <c r="CO9" s="230">
        <f t="shared" si="1"/>
        <v>4244</v>
      </c>
      <c r="CP9" s="230">
        <f t="shared" si="1"/>
        <v>14295</v>
      </c>
      <c r="CQ9" s="231">
        <f t="shared" si="23"/>
        <v>-265.39999999999964</v>
      </c>
      <c r="CS9" s="258" t="str">
        <f t="shared" si="24"/>
        <v>EXPORT</v>
      </c>
      <c r="CT9" s="170">
        <f t="shared" si="2"/>
        <v>128.95344</v>
      </c>
      <c r="CU9" s="170">
        <f t="shared" si="3"/>
        <v>0.41868000000000005</v>
      </c>
      <c r="CV9" s="170">
        <f t="shared" si="4"/>
        <v>0</v>
      </c>
      <c r="CW9" s="170">
        <f t="shared" si="5"/>
        <v>8.4573359999999997</v>
      </c>
      <c r="CX9" s="170">
        <f t="shared" si="6"/>
        <v>9.0853560000000009</v>
      </c>
      <c r="CY9" s="170">
        <f t="shared" si="7"/>
        <v>13.983912</v>
      </c>
      <c r="CZ9" s="170">
        <f t="shared" si="8"/>
        <v>16.328520000000001</v>
      </c>
      <c r="DA9" s="170">
        <f t="shared" si="9"/>
        <v>45.552384000000004</v>
      </c>
      <c r="DB9" s="170">
        <f t="shared" si="10"/>
        <v>101.404296</v>
      </c>
      <c r="DC9" s="170">
        <f t="shared" si="11"/>
        <v>34.499231999999999</v>
      </c>
      <c r="DD9" s="170">
        <f t="shared" si="12"/>
        <v>0</v>
      </c>
      <c r="DE9" s="170">
        <f t="shared" si="13"/>
        <v>11.93238</v>
      </c>
      <c r="DF9" s="170">
        <f t="shared" si="14"/>
        <v>12.602268</v>
      </c>
      <c r="DG9" s="170">
        <f t="shared" si="15"/>
        <v>0</v>
      </c>
      <c r="DH9" s="170">
        <f t="shared" si="16"/>
        <v>0</v>
      </c>
      <c r="DI9" s="170">
        <f t="shared" si="17"/>
        <v>26.485696800000003</v>
      </c>
      <c r="DJ9" s="170">
        <f t="shared" si="18"/>
        <v>0</v>
      </c>
      <c r="DK9" s="170">
        <f t="shared" si="19"/>
        <v>0</v>
      </c>
      <c r="DL9" s="170">
        <f t="shared" si="20"/>
        <v>177.687792</v>
      </c>
      <c r="DM9" s="170">
        <f t="shared" si="21"/>
        <v>598.50306</v>
      </c>
      <c r="DN9" s="170">
        <f t="shared" si="25"/>
        <v>0</v>
      </c>
      <c r="DQ9" s="255" t="s">
        <v>656</v>
      </c>
      <c r="DR9" s="234">
        <f>SUMIF($CS$6:$CS$10,$DQ9,CT$6:CT$10)</f>
        <v>128.95344</v>
      </c>
      <c r="DS9" s="234">
        <f t="shared" si="27"/>
        <v>0.41868000000000005</v>
      </c>
      <c r="DT9" s="234">
        <f t="shared" si="27"/>
        <v>0</v>
      </c>
      <c r="DU9" s="234">
        <f t="shared" si="27"/>
        <v>8.4573359999999997</v>
      </c>
      <c r="DV9" s="234">
        <f t="shared" si="27"/>
        <v>9.0853560000000009</v>
      </c>
      <c r="DW9" s="234">
        <f t="shared" si="27"/>
        <v>13.983912</v>
      </c>
      <c r="DX9" s="234">
        <f t="shared" si="27"/>
        <v>16.328520000000001</v>
      </c>
      <c r="DY9" s="234">
        <f t="shared" si="27"/>
        <v>45.552384000000004</v>
      </c>
      <c r="DZ9" s="234">
        <f t="shared" si="27"/>
        <v>101.404296</v>
      </c>
      <c r="EA9" s="234">
        <f t="shared" si="27"/>
        <v>34.499231999999999</v>
      </c>
      <c r="EB9" s="234">
        <f t="shared" si="27"/>
        <v>0</v>
      </c>
      <c r="EC9" s="234">
        <f t="shared" si="27"/>
        <v>11.93238</v>
      </c>
      <c r="ED9" s="234">
        <f t="shared" si="27"/>
        <v>12.602268</v>
      </c>
      <c r="EE9" s="234">
        <f t="shared" si="27"/>
        <v>0</v>
      </c>
      <c r="EF9" s="234">
        <f t="shared" si="27"/>
        <v>0</v>
      </c>
      <c r="EG9" s="234">
        <f t="shared" si="27"/>
        <v>26.485696800000003</v>
      </c>
      <c r="EH9" s="234">
        <f t="shared" si="27"/>
        <v>0</v>
      </c>
      <c r="EI9" s="234">
        <f>SUMIF($CS$6:$CS$10,$DQ9,DK$6:DK$10)</f>
        <v>0</v>
      </c>
      <c r="EJ9" s="234">
        <f t="shared" si="28"/>
        <v>177.687792</v>
      </c>
      <c r="EK9" s="234">
        <f t="shared" si="29"/>
        <v>598.50306</v>
      </c>
      <c r="EL9" s="234"/>
      <c r="EM9" s="234">
        <f>(BF9+BG9)*$CS$2</f>
        <v>4.1868000000000002E-2</v>
      </c>
      <c r="EN9" s="234">
        <f>(BH9+BI9)*$CS$2</f>
        <v>12.560400000000001</v>
      </c>
      <c r="EO9" s="170">
        <f>ED9-EM9-EN9</f>
        <v>0</v>
      </c>
    </row>
    <row r="10" spans="1:145" ht="26.25" customHeight="1">
      <c r="A10" s="184" t="s">
        <v>469</v>
      </c>
      <c r="B10" s="185">
        <v>904</v>
      </c>
      <c r="C10" s="185">
        <v>571</v>
      </c>
      <c r="D10" s="186">
        <v>10</v>
      </c>
      <c r="E10" s="187">
        <v>-24</v>
      </c>
      <c r="F10" s="187">
        <v>366</v>
      </c>
      <c r="G10" s="187"/>
      <c r="H10" s="187">
        <v>5</v>
      </c>
      <c r="I10" s="187">
        <v>0</v>
      </c>
      <c r="J10" s="187">
        <v>214</v>
      </c>
      <c r="K10" s="187"/>
      <c r="L10" s="187">
        <v>0</v>
      </c>
      <c r="M10" s="188">
        <v>0</v>
      </c>
      <c r="N10" s="185"/>
      <c r="O10" s="186"/>
      <c r="P10" s="187"/>
      <c r="Q10" s="187"/>
      <c r="R10" s="188"/>
      <c r="S10" s="185"/>
      <c r="T10" s="186"/>
      <c r="U10" s="188"/>
      <c r="V10" s="185"/>
      <c r="W10" s="185">
        <v>-63</v>
      </c>
      <c r="X10" s="186">
        <v>-38</v>
      </c>
      <c r="Y10" s="187"/>
      <c r="Z10" s="187">
        <v>-55</v>
      </c>
      <c r="AA10" s="187">
        <v>-1</v>
      </c>
      <c r="AB10" s="187"/>
      <c r="AC10" s="187"/>
      <c r="AD10" s="187"/>
      <c r="AE10" s="187">
        <v>5</v>
      </c>
      <c r="AF10" s="187">
        <v>2</v>
      </c>
      <c r="AG10" s="187">
        <v>1</v>
      </c>
      <c r="AH10" s="187"/>
      <c r="AI10" s="187">
        <v>26</v>
      </c>
      <c r="AJ10" s="187">
        <v>0</v>
      </c>
      <c r="AK10" s="187">
        <v>0</v>
      </c>
      <c r="AL10" s="187">
        <v>12</v>
      </c>
      <c r="AM10" s="187">
        <v>-19</v>
      </c>
      <c r="AN10" s="187">
        <v>3</v>
      </c>
      <c r="AO10" s="187">
        <v>2</v>
      </c>
      <c r="AP10" s="187">
        <v>-2</v>
      </c>
      <c r="AQ10" s="187">
        <v>1</v>
      </c>
      <c r="AR10" s="187">
        <v>2</v>
      </c>
      <c r="AS10" s="188">
        <v>-2</v>
      </c>
      <c r="AT10" s="185">
        <v>396</v>
      </c>
      <c r="AU10" s="185">
        <v>-1</v>
      </c>
      <c r="AV10" s="186"/>
      <c r="AW10" s="187"/>
      <c r="AX10" s="187"/>
      <c r="AY10" s="187"/>
      <c r="AZ10" s="187"/>
      <c r="BA10" s="187"/>
      <c r="BB10" s="187"/>
      <c r="BC10" s="187"/>
      <c r="BD10" s="187"/>
      <c r="BE10" s="187"/>
      <c r="BF10" s="187">
        <v>0</v>
      </c>
      <c r="BG10" s="187"/>
      <c r="BH10" s="187">
        <v>-1</v>
      </c>
      <c r="BI10" s="187"/>
      <c r="BJ10" s="187"/>
      <c r="BK10" s="187"/>
      <c r="BL10" s="187">
        <v>0</v>
      </c>
      <c r="BM10" s="188"/>
      <c r="BN10" s="185"/>
      <c r="BO10" s="186"/>
      <c r="BP10" s="188"/>
      <c r="BQ10" s="185"/>
      <c r="BR10" s="185"/>
      <c r="BS10" s="185"/>
      <c r="BW10" s="230">
        <f t="shared" si="22"/>
        <v>352</v>
      </c>
      <c r="BX10" s="230">
        <f t="shared" si="1"/>
        <v>5</v>
      </c>
      <c r="BY10" s="230">
        <f t="shared" si="1"/>
        <v>0</v>
      </c>
      <c r="BZ10" s="230">
        <f t="shared" si="1"/>
        <v>-38</v>
      </c>
      <c r="CA10" s="230">
        <f t="shared" si="1"/>
        <v>2</v>
      </c>
      <c r="CB10" s="230">
        <f t="shared" si="1"/>
        <v>12</v>
      </c>
      <c r="CC10" s="230">
        <f t="shared" si="1"/>
        <v>5</v>
      </c>
      <c r="CD10" s="230">
        <f t="shared" si="1"/>
        <v>-19</v>
      </c>
      <c r="CE10" s="230">
        <f t="shared" si="1"/>
        <v>-25</v>
      </c>
      <c r="CF10" s="230">
        <f t="shared" si="1"/>
        <v>396</v>
      </c>
      <c r="CG10" s="230">
        <f t="shared" si="1"/>
        <v>0</v>
      </c>
      <c r="CH10" s="230">
        <f t="shared" si="1"/>
        <v>0</v>
      </c>
      <c r="CI10" s="230">
        <f t="shared" si="1"/>
        <v>-1</v>
      </c>
      <c r="CJ10" s="230">
        <f t="shared" si="1"/>
        <v>0</v>
      </c>
      <c r="CK10" s="230">
        <f t="shared" si="1"/>
        <v>0</v>
      </c>
      <c r="CL10" s="230">
        <f t="shared" si="1"/>
        <v>0</v>
      </c>
      <c r="CM10" s="230">
        <f t="shared" si="1"/>
        <v>0</v>
      </c>
      <c r="CN10" s="230">
        <f t="shared" si="1"/>
        <v>0</v>
      </c>
      <c r="CO10" s="230">
        <f t="shared" si="1"/>
        <v>214</v>
      </c>
      <c r="CP10" s="230">
        <f t="shared" si="1"/>
        <v>904</v>
      </c>
      <c r="CQ10" s="231">
        <f t="shared" si="23"/>
        <v>-1</v>
      </c>
      <c r="CS10" s="258" t="str">
        <f t="shared" si="24"/>
        <v/>
      </c>
      <c r="CT10" s="170">
        <f t="shared" si="2"/>
        <v>14.737536</v>
      </c>
      <c r="CU10" s="170">
        <f t="shared" si="3"/>
        <v>0.20934000000000003</v>
      </c>
      <c r="CV10" s="170">
        <f t="shared" si="4"/>
        <v>0</v>
      </c>
      <c r="CW10" s="170">
        <f t="shared" si="5"/>
        <v>-1.5909840000000002</v>
      </c>
      <c r="CX10" s="170">
        <f t="shared" si="6"/>
        <v>8.3736000000000005E-2</v>
      </c>
      <c r="CY10" s="170">
        <f t="shared" si="7"/>
        <v>0.50241599999999997</v>
      </c>
      <c r="CZ10" s="170">
        <f t="shared" si="8"/>
        <v>0.20934000000000003</v>
      </c>
      <c r="DA10" s="170">
        <f t="shared" si="9"/>
        <v>-0.79549200000000009</v>
      </c>
      <c r="DB10" s="170">
        <f t="shared" si="10"/>
        <v>-1.0467</v>
      </c>
      <c r="DC10" s="170">
        <f t="shared" si="11"/>
        <v>16.579727999999999</v>
      </c>
      <c r="DD10" s="170">
        <f t="shared" si="12"/>
        <v>0</v>
      </c>
      <c r="DE10" s="170">
        <f t="shared" si="13"/>
        <v>0</v>
      </c>
      <c r="DF10" s="170">
        <f t="shared" si="14"/>
        <v>-4.1868000000000002E-2</v>
      </c>
      <c r="DG10" s="170">
        <f t="shared" si="15"/>
        <v>0</v>
      </c>
      <c r="DH10" s="170">
        <f t="shared" si="16"/>
        <v>0</v>
      </c>
      <c r="DI10" s="170">
        <f t="shared" si="17"/>
        <v>0</v>
      </c>
      <c r="DJ10" s="170">
        <f t="shared" si="18"/>
        <v>0</v>
      </c>
      <c r="DK10" s="170">
        <f t="shared" si="19"/>
        <v>0</v>
      </c>
      <c r="DL10" s="170">
        <f t="shared" si="20"/>
        <v>8.9597519999999999</v>
      </c>
      <c r="DM10" s="170">
        <f t="shared" si="21"/>
        <v>37.848672000000001</v>
      </c>
      <c r="DN10" s="170">
        <f t="shared" si="25"/>
        <v>0</v>
      </c>
      <c r="DQ10" s="253"/>
    </row>
    <row r="11" spans="1:145" ht="26.25" customHeight="1">
      <c r="A11" s="235" t="s">
        <v>470</v>
      </c>
      <c r="B11" s="236">
        <v>100958</v>
      </c>
      <c r="C11" s="236">
        <v>40933</v>
      </c>
      <c r="D11" s="237">
        <v>199</v>
      </c>
      <c r="E11" s="238">
        <v>7997</v>
      </c>
      <c r="F11" s="238">
        <v>28064</v>
      </c>
      <c r="G11" s="238"/>
      <c r="H11" s="238">
        <v>8847</v>
      </c>
      <c r="I11" s="238">
        <v>-7</v>
      </c>
      <c r="J11" s="238">
        <v>-3902</v>
      </c>
      <c r="K11" s="238"/>
      <c r="L11" s="238">
        <v>-268</v>
      </c>
      <c r="M11" s="239">
        <v>3</v>
      </c>
      <c r="N11" s="236"/>
      <c r="O11" s="237"/>
      <c r="P11" s="238"/>
      <c r="Q11" s="238"/>
      <c r="R11" s="239"/>
      <c r="S11" s="236"/>
      <c r="T11" s="237"/>
      <c r="U11" s="239"/>
      <c r="V11" s="236"/>
      <c r="W11" s="236">
        <v>29773</v>
      </c>
      <c r="X11" s="237">
        <v>25968</v>
      </c>
      <c r="Y11" s="238"/>
      <c r="Z11" s="238">
        <v>170</v>
      </c>
      <c r="AA11" s="238">
        <v>78</v>
      </c>
      <c r="AB11" s="238"/>
      <c r="AC11" s="238"/>
      <c r="AD11" s="238"/>
      <c r="AE11" s="238">
        <v>1971</v>
      </c>
      <c r="AF11" s="238">
        <v>141</v>
      </c>
      <c r="AG11" s="238">
        <v>-26</v>
      </c>
      <c r="AH11" s="238"/>
      <c r="AI11" s="238">
        <v>-132</v>
      </c>
      <c r="AJ11" s="238">
        <v>0</v>
      </c>
      <c r="AK11" s="238">
        <v>-663</v>
      </c>
      <c r="AL11" s="238">
        <v>4056</v>
      </c>
      <c r="AM11" s="238">
        <v>-1077</v>
      </c>
      <c r="AN11" s="238">
        <v>-43</v>
      </c>
      <c r="AO11" s="238">
        <v>-56</v>
      </c>
      <c r="AP11" s="238">
        <v>-328</v>
      </c>
      <c r="AQ11" s="238">
        <v>-152</v>
      </c>
      <c r="AR11" s="238">
        <v>75</v>
      </c>
      <c r="AS11" s="239">
        <v>-210</v>
      </c>
      <c r="AT11" s="236">
        <v>17422</v>
      </c>
      <c r="AU11" s="236">
        <v>10593</v>
      </c>
      <c r="AV11" s="237">
        <v>182</v>
      </c>
      <c r="AW11" s="238"/>
      <c r="AX11" s="238">
        <v>1359</v>
      </c>
      <c r="AY11" s="238">
        <v>168</v>
      </c>
      <c r="AZ11" s="238">
        <v>80</v>
      </c>
      <c r="BA11" s="238">
        <v>26</v>
      </c>
      <c r="BB11" s="238">
        <v>6972</v>
      </c>
      <c r="BC11" s="238"/>
      <c r="BD11" s="238">
        <v>323</v>
      </c>
      <c r="BE11" s="238">
        <v>144</v>
      </c>
      <c r="BF11" s="238">
        <v>169</v>
      </c>
      <c r="BG11" s="238">
        <v>14</v>
      </c>
      <c r="BH11" s="238">
        <v>816</v>
      </c>
      <c r="BI11" s="238">
        <v>40</v>
      </c>
      <c r="BJ11" s="238"/>
      <c r="BK11" s="238"/>
      <c r="BL11" s="238">
        <v>2</v>
      </c>
      <c r="BM11" s="239">
        <v>298</v>
      </c>
      <c r="BN11" s="236">
        <v>1069</v>
      </c>
      <c r="BO11" s="237">
        <v>661</v>
      </c>
      <c r="BP11" s="239">
        <v>409</v>
      </c>
      <c r="BQ11" s="236"/>
      <c r="BR11" s="236">
        <v>27</v>
      </c>
      <c r="BS11" s="236">
        <v>1141</v>
      </c>
      <c r="BT11" s="240"/>
      <c r="BU11" s="240"/>
      <c r="BV11" s="240"/>
      <c r="BW11" s="241">
        <f t="shared" si="22"/>
        <v>36253</v>
      </c>
      <c r="BX11" s="241">
        <f t="shared" si="1"/>
        <v>8847</v>
      </c>
      <c r="BY11" s="241">
        <f t="shared" si="1"/>
        <v>0</v>
      </c>
      <c r="BZ11" s="241">
        <f t="shared" si="1"/>
        <v>25968</v>
      </c>
      <c r="CA11" s="241">
        <f t="shared" si="1"/>
        <v>141</v>
      </c>
      <c r="CB11" s="241">
        <f t="shared" si="1"/>
        <v>4056</v>
      </c>
      <c r="CC11" s="241">
        <f t="shared" si="1"/>
        <v>1971</v>
      </c>
      <c r="CD11" s="241">
        <f t="shared" si="1"/>
        <v>-1077</v>
      </c>
      <c r="CE11" s="241">
        <f t="shared" si="1"/>
        <v>-1287</v>
      </c>
      <c r="CF11" s="241">
        <f t="shared" si="1"/>
        <v>17422</v>
      </c>
      <c r="CG11" s="241">
        <f t="shared" si="1"/>
        <v>323</v>
      </c>
      <c r="CH11" s="241">
        <f t="shared" si="1"/>
        <v>6972</v>
      </c>
      <c r="CI11" s="241">
        <f t="shared" si="1"/>
        <v>1041</v>
      </c>
      <c r="CJ11" s="241">
        <f t="shared" si="1"/>
        <v>2113</v>
      </c>
      <c r="CK11" s="241">
        <f t="shared" si="1"/>
        <v>553</v>
      </c>
      <c r="CL11" s="241">
        <f t="shared" si="1"/>
        <v>1141</v>
      </c>
      <c r="CM11" s="241">
        <f t="shared" si="1"/>
        <v>27</v>
      </c>
      <c r="CN11" s="241">
        <f t="shared" si="1"/>
        <v>661</v>
      </c>
      <c r="CO11" s="241">
        <f t="shared" si="1"/>
        <v>-3902</v>
      </c>
      <c r="CP11" s="241">
        <f t="shared" si="1"/>
        <v>100958</v>
      </c>
      <c r="CQ11" s="242">
        <f t="shared" si="23"/>
        <v>265</v>
      </c>
      <c r="CR11" s="240"/>
      <c r="CS11" s="259" t="str">
        <f t="shared" si="24"/>
        <v/>
      </c>
      <c r="CT11" s="240">
        <f t="shared" si="2"/>
        <v>1517.840604</v>
      </c>
      <c r="CU11" s="240">
        <f t="shared" si="3"/>
        <v>370.40619600000002</v>
      </c>
      <c r="CV11" s="240">
        <f t="shared" si="4"/>
        <v>0</v>
      </c>
      <c r="CW11" s="240">
        <f t="shared" si="5"/>
        <v>1087.228224</v>
      </c>
      <c r="CX11" s="240">
        <f t="shared" si="6"/>
        <v>5.9033880000000005</v>
      </c>
      <c r="CY11" s="240">
        <f t="shared" si="7"/>
        <v>169.816608</v>
      </c>
      <c r="CZ11" s="240">
        <f t="shared" si="8"/>
        <v>82.521827999999999</v>
      </c>
      <c r="DA11" s="240">
        <f t="shared" si="9"/>
        <v>-45.091836000000001</v>
      </c>
      <c r="DB11" s="240">
        <f t="shared" si="10"/>
        <v>-53.884116000000006</v>
      </c>
      <c r="DC11" s="240">
        <f t="shared" si="11"/>
        <v>729.42429600000003</v>
      </c>
      <c r="DD11" s="240">
        <f t="shared" si="12"/>
        <v>13.523364000000001</v>
      </c>
      <c r="DE11" s="240">
        <f t="shared" si="13"/>
        <v>291.90369600000002</v>
      </c>
      <c r="DF11" s="240">
        <f t="shared" si="14"/>
        <v>43.584588000000004</v>
      </c>
      <c r="DG11" s="240">
        <f t="shared" si="15"/>
        <v>88.467084</v>
      </c>
      <c r="DH11" s="240">
        <f t="shared" si="16"/>
        <v>23.153004000000003</v>
      </c>
      <c r="DI11" s="240">
        <f t="shared" si="17"/>
        <v>47.771388000000002</v>
      </c>
      <c r="DJ11" s="240">
        <f t="shared" si="18"/>
        <v>1.130436</v>
      </c>
      <c r="DK11" s="240">
        <f t="shared" si="19"/>
        <v>27.674748000000001</v>
      </c>
      <c r="DL11" s="240">
        <f t="shared" si="20"/>
        <v>-163.36893600000002</v>
      </c>
      <c r="DM11" s="240">
        <f t="shared" si="21"/>
        <v>4226.9095440000001</v>
      </c>
      <c r="DN11" s="240">
        <f t="shared" si="25"/>
        <v>0</v>
      </c>
      <c r="DQ11" s="253"/>
    </row>
    <row r="12" spans="1:145" ht="26.25" customHeight="1">
      <c r="A12" s="184" t="s">
        <v>471</v>
      </c>
      <c r="B12" s="185">
        <v>302</v>
      </c>
      <c r="C12" s="185"/>
      <c r="D12" s="186"/>
      <c r="E12" s="187"/>
      <c r="F12" s="187"/>
      <c r="G12" s="187"/>
      <c r="H12" s="187"/>
      <c r="I12" s="187"/>
      <c r="J12" s="187"/>
      <c r="K12" s="187"/>
      <c r="L12" s="187"/>
      <c r="M12" s="188"/>
      <c r="N12" s="185"/>
      <c r="O12" s="186"/>
      <c r="P12" s="187"/>
      <c r="Q12" s="187"/>
      <c r="R12" s="188"/>
      <c r="S12" s="185"/>
      <c r="T12" s="186"/>
      <c r="U12" s="188"/>
      <c r="V12" s="185"/>
      <c r="W12" s="185">
        <v>302</v>
      </c>
      <c r="X12" s="186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>
        <v>217</v>
      </c>
      <c r="AM12" s="187">
        <v>84</v>
      </c>
      <c r="AN12" s="187"/>
      <c r="AO12" s="187"/>
      <c r="AP12" s="187"/>
      <c r="AQ12" s="187"/>
      <c r="AR12" s="187"/>
      <c r="AS12" s="188"/>
      <c r="AT12" s="185"/>
      <c r="AU12" s="185"/>
      <c r="AV12" s="186"/>
      <c r="AW12" s="187"/>
      <c r="AX12" s="187"/>
      <c r="AY12" s="187"/>
      <c r="AZ12" s="187"/>
      <c r="BA12" s="187"/>
      <c r="BB12" s="187"/>
      <c r="BC12" s="187"/>
      <c r="BD12" s="187"/>
      <c r="BE12" s="187"/>
      <c r="BF12" s="187"/>
      <c r="BG12" s="187"/>
      <c r="BH12" s="187"/>
      <c r="BI12" s="187"/>
      <c r="BJ12" s="187"/>
      <c r="BK12" s="187"/>
      <c r="BL12" s="187"/>
      <c r="BM12" s="188"/>
      <c r="BN12" s="185"/>
      <c r="BO12" s="186"/>
      <c r="BP12" s="188"/>
      <c r="BQ12" s="185"/>
      <c r="BR12" s="185"/>
      <c r="BS12" s="185"/>
      <c r="BW12" s="230">
        <f t="shared" si="22"/>
        <v>0</v>
      </c>
      <c r="BX12" s="230">
        <f t="shared" si="1"/>
        <v>0</v>
      </c>
      <c r="BY12" s="230">
        <f t="shared" si="1"/>
        <v>0</v>
      </c>
      <c r="BZ12" s="230">
        <f t="shared" si="1"/>
        <v>0</v>
      </c>
      <c r="CA12" s="230">
        <f t="shared" si="1"/>
        <v>0</v>
      </c>
      <c r="CB12" s="230">
        <f t="shared" si="1"/>
        <v>217</v>
      </c>
      <c r="CC12" s="230">
        <f t="shared" si="1"/>
        <v>0</v>
      </c>
      <c r="CD12" s="230">
        <f t="shared" si="1"/>
        <v>84</v>
      </c>
      <c r="CE12" s="230">
        <f t="shared" si="1"/>
        <v>0</v>
      </c>
      <c r="CF12" s="230">
        <f t="shared" si="1"/>
        <v>0</v>
      </c>
      <c r="CG12" s="230">
        <f t="shared" si="1"/>
        <v>0</v>
      </c>
      <c r="CH12" s="230">
        <f t="shared" si="1"/>
        <v>0</v>
      </c>
      <c r="CI12" s="230">
        <f t="shared" si="1"/>
        <v>0</v>
      </c>
      <c r="CJ12" s="230">
        <f t="shared" si="1"/>
        <v>0</v>
      </c>
      <c r="CK12" s="230">
        <f t="shared" si="1"/>
        <v>0</v>
      </c>
      <c r="CL12" s="230">
        <f t="shared" si="1"/>
        <v>0</v>
      </c>
      <c r="CM12" s="230">
        <f t="shared" si="1"/>
        <v>0</v>
      </c>
      <c r="CN12" s="230">
        <f t="shared" si="1"/>
        <v>0</v>
      </c>
      <c r="CO12" s="230">
        <f t="shared" si="1"/>
        <v>0</v>
      </c>
      <c r="CP12" s="230">
        <f t="shared" si="1"/>
        <v>302</v>
      </c>
      <c r="CQ12" s="231">
        <f t="shared" si="23"/>
        <v>-1</v>
      </c>
      <c r="CS12" s="258" t="str">
        <f t="shared" si="24"/>
        <v/>
      </c>
      <c r="CT12" s="170">
        <f t="shared" si="2"/>
        <v>0</v>
      </c>
      <c r="CU12" s="170">
        <f t="shared" si="3"/>
        <v>0</v>
      </c>
      <c r="CV12" s="170">
        <f t="shared" si="4"/>
        <v>0</v>
      </c>
      <c r="CW12" s="170">
        <f t="shared" si="5"/>
        <v>0</v>
      </c>
      <c r="CX12" s="170">
        <f t="shared" si="6"/>
        <v>0</v>
      </c>
      <c r="CY12" s="170">
        <f t="shared" si="7"/>
        <v>9.0853560000000009</v>
      </c>
      <c r="CZ12" s="170">
        <f t="shared" si="8"/>
        <v>0</v>
      </c>
      <c r="DA12" s="170">
        <f t="shared" si="9"/>
        <v>3.516912</v>
      </c>
      <c r="DB12" s="170">
        <f t="shared" si="10"/>
        <v>0</v>
      </c>
      <c r="DC12" s="170">
        <f t="shared" si="11"/>
        <v>0</v>
      </c>
      <c r="DD12" s="170">
        <f t="shared" si="12"/>
        <v>0</v>
      </c>
      <c r="DE12" s="170">
        <f t="shared" si="13"/>
        <v>0</v>
      </c>
      <c r="DF12" s="170">
        <f t="shared" si="14"/>
        <v>0</v>
      </c>
      <c r="DG12" s="170">
        <f t="shared" si="15"/>
        <v>0</v>
      </c>
      <c r="DH12" s="170">
        <f t="shared" si="16"/>
        <v>0</v>
      </c>
      <c r="DI12" s="170">
        <f t="shared" si="17"/>
        <v>0</v>
      </c>
      <c r="DJ12" s="170">
        <f t="shared" si="18"/>
        <v>0</v>
      </c>
      <c r="DK12" s="170">
        <f t="shared" si="19"/>
        <v>0</v>
      </c>
      <c r="DL12" s="170">
        <f t="shared" si="20"/>
        <v>0</v>
      </c>
      <c r="DM12" s="170">
        <f t="shared" si="21"/>
        <v>12.644136000000001</v>
      </c>
      <c r="DN12" s="170">
        <f t="shared" si="25"/>
        <v>0</v>
      </c>
      <c r="DQ12" s="253"/>
    </row>
    <row r="13" spans="1:145" ht="26.25" customHeight="1">
      <c r="A13" s="235" t="s">
        <v>472</v>
      </c>
      <c r="B13" s="236">
        <v>100656</v>
      </c>
      <c r="C13" s="236">
        <v>40933</v>
      </c>
      <c r="D13" s="237">
        <v>199</v>
      </c>
      <c r="E13" s="238">
        <v>7997</v>
      </c>
      <c r="F13" s="238">
        <v>28064</v>
      </c>
      <c r="G13" s="238"/>
      <c r="H13" s="238">
        <v>8847</v>
      </c>
      <c r="I13" s="238">
        <v>-7</v>
      </c>
      <c r="J13" s="238">
        <v>-3902</v>
      </c>
      <c r="K13" s="238"/>
      <c r="L13" s="238">
        <v>-268</v>
      </c>
      <c r="M13" s="239">
        <v>3</v>
      </c>
      <c r="N13" s="236"/>
      <c r="O13" s="237"/>
      <c r="P13" s="238"/>
      <c r="Q13" s="238"/>
      <c r="R13" s="239"/>
      <c r="S13" s="236"/>
      <c r="T13" s="237"/>
      <c r="U13" s="239"/>
      <c r="V13" s="236"/>
      <c r="W13" s="236">
        <v>29472</v>
      </c>
      <c r="X13" s="237">
        <v>25968</v>
      </c>
      <c r="Y13" s="238"/>
      <c r="Z13" s="238">
        <v>170</v>
      </c>
      <c r="AA13" s="238">
        <v>78</v>
      </c>
      <c r="AB13" s="238"/>
      <c r="AC13" s="238"/>
      <c r="AD13" s="238"/>
      <c r="AE13" s="238">
        <v>1971</v>
      </c>
      <c r="AF13" s="238">
        <v>141</v>
      </c>
      <c r="AG13" s="238">
        <v>-26</v>
      </c>
      <c r="AH13" s="238"/>
      <c r="AI13" s="238">
        <v>-132</v>
      </c>
      <c r="AJ13" s="238">
        <v>0</v>
      </c>
      <c r="AK13" s="238">
        <v>-663</v>
      </c>
      <c r="AL13" s="238">
        <v>3839</v>
      </c>
      <c r="AM13" s="238">
        <v>-1161</v>
      </c>
      <c r="AN13" s="238">
        <v>-43</v>
      </c>
      <c r="AO13" s="238">
        <v>-56</v>
      </c>
      <c r="AP13" s="238">
        <v>-328</v>
      </c>
      <c r="AQ13" s="238">
        <v>-152</v>
      </c>
      <c r="AR13" s="238">
        <v>75</v>
      </c>
      <c r="AS13" s="239">
        <v>-210</v>
      </c>
      <c r="AT13" s="236">
        <v>17422</v>
      </c>
      <c r="AU13" s="236">
        <v>10593</v>
      </c>
      <c r="AV13" s="237">
        <v>182</v>
      </c>
      <c r="AW13" s="238"/>
      <c r="AX13" s="238">
        <v>1359</v>
      </c>
      <c r="AY13" s="238">
        <v>168</v>
      </c>
      <c r="AZ13" s="238">
        <v>80</v>
      </c>
      <c r="BA13" s="238">
        <v>26</v>
      </c>
      <c r="BB13" s="238">
        <v>6972</v>
      </c>
      <c r="BC13" s="238"/>
      <c r="BD13" s="238">
        <v>323</v>
      </c>
      <c r="BE13" s="238">
        <v>144</v>
      </c>
      <c r="BF13" s="238">
        <v>169</v>
      </c>
      <c r="BG13" s="238">
        <v>14</v>
      </c>
      <c r="BH13" s="238">
        <v>816</v>
      </c>
      <c r="BI13" s="238">
        <v>40</v>
      </c>
      <c r="BJ13" s="238"/>
      <c r="BK13" s="238"/>
      <c r="BL13" s="238">
        <v>2</v>
      </c>
      <c r="BM13" s="239">
        <v>298</v>
      </c>
      <c r="BN13" s="236">
        <v>1069</v>
      </c>
      <c r="BO13" s="237">
        <v>661</v>
      </c>
      <c r="BP13" s="239">
        <v>409</v>
      </c>
      <c r="BQ13" s="236"/>
      <c r="BR13" s="236">
        <v>27</v>
      </c>
      <c r="BS13" s="236">
        <v>1141</v>
      </c>
      <c r="BT13" s="240"/>
      <c r="BU13" s="240"/>
      <c r="BV13" s="240"/>
      <c r="BW13" s="241">
        <f t="shared" si="22"/>
        <v>36253</v>
      </c>
      <c r="BX13" s="241">
        <f t="shared" si="1"/>
        <v>8847</v>
      </c>
      <c r="BY13" s="241">
        <f t="shared" si="1"/>
        <v>0</v>
      </c>
      <c r="BZ13" s="241">
        <f t="shared" si="1"/>
        <v>25968</v>
      </c>
      <c r="CA13" s="241">
        <f t="shared" si="1"/>
        <v>141</v>
      </c>
      <c r="CB13" s="241">
        <f t="shared" si="1"/>
        <v>3839</v>
      </c>
      <c r="CC13" s="241">
        <f t="shared" si="1"/>
        <v>1971</v>
      </c>
      <c r="CD13" s="241">
        <f t="shared" si="1"/>
        <v>-1161</v>
      </c>
      <c r="CE13" s="241">
        <f t="shared" si="1"/>
        <v>-1287</v>
      </c>
      <c r="CF13" s="241">
        <f t="shared" si="1"/>
        <v>17422</v>
      </c>
      <c r="CG13" s="241">
        <f t="shared" si="1"/>
        <v>323</v>
      </c>
      <c r="CH13" s="241">
        <f t="shared" si="1"/>
        <v>6972</v>
      </c>
      <c r="CI13" s="241">
        <f t="shared" si="1"/>
        <v>1041</v>
      </c>
      <c r="CJ13" s="241">
        <f t="shared" si="1"/>
        <v>2113</v>
      </c>
      <c r="CK13" s="241">
        <f t="shared" si="1"/>
        <v>553</v>
      </c>
      <c r="CL13" s="241">
        <f t="shared" si="1"/>
        <v>1141</v>
      </c>
      <c r="CM13" s="241">
        <f t="shared" si="1"/>
        <v>27</v>
      </c>
      <c r="CN13" s="241">
        <f t="shared" si="1"/>
        <v>661</v>
      </c>
      <c r="CO13" s="241">
        <f t="shared" si="1"/>
        <v>-3902</v>
      </c>
      <c r="CP13" s="241">
        <f t="shared" si="1"/>
        <v>100656</v>
      </c>
      <c r="CQ13" s="242">
        <f t="shared" si="23"/>
        <v>266</v>
      </c>
      <c r="CR13" s="240"/>
      <c r="CS13" s="259" t="str">
        <f t="shared" si="24"/>
        <v/>
      </c>
      <c r="CT13" s="240">
        <f t="shared" si="2"/>
        <v>1517.840604</v>
      </c>
      <c r="CU13" s="240">
        <f t="shared" si="3"/>
        <v>370.40619600000002</v>
      </c>
      <c r="CV13" s="240">
        <f t="shared" si="4"/>
        <v>0</v>
      </c>
      <c r="CW13" s="240">
        <f t="shared" si="5"/>
        <v>1087.228224</v>
      </c>
      <c r="CX13" s="240">
        <f t="shared" si="6"/>
        <v>5.9033880000000005</v>
      </c>
      <c r="CY13" s="240">
        <f t="shared" si="7"/>
        <v>160.73125200000001</v>
      </c>
      <c r="CZ13" s="240">
        <f t="shared" si="8"/>
        <v>82.521827999999999</v>
      </c>
      <c r="DA13" s="240">
        <f t="shared" si="9"/>
        <v>-48.608748000000006</v>
      </c>
      <c r="DB13" s="240">
        <f t="shared" si="10"/>
        <v>-53.884116000000006</v>
      </c>
      <c r="DC13" s="240">
        <f t="shared" si="11"/>
        <v>729.42429600000003</v>
      </c>
      <c r="DD13" s="240">
        <f t="shared" si="12"/>
        <v>13.523364000000001</v>
      </c>
      <c r="DE13" s="240">
        <f t="shared" si="13"/>
        <v>291.90369600000002</v>
      </c>
      <c r="DF13" s="240">
        <f t="shared" si="14"/>
        <v>43.584588000000004</v>
      </c>
      <c r="DG13" s="240">
        <f t="shared" si="15"/>
        <v>88.467084</v>
      </c>
      <c r="DH13" s="240">
        <f t="shared" si="16"/>
        <v>23.153004000000003</v>
      </c>
      <c r="DI13" s="240">
        <f t="shared" si="17"/>
        <v>47.771388000000002</v>
      </c>
      <c r="DJ13" s="240">
        <f t="shared" si="18"/>
        <v>1.130436</v>
      </c>
      <c r="DK13" s="240">
        <f t="shared" si="19"/>
        <v>27.674748000000001</v>
      </c>
      <c r="DL13" s="240">
        <f t="shared" si="20"/>
        <v>-163.36893600000002</v>
      </c>
      <c r="DM13" s="240">
        <f t="shared" si="21"/>
        <v>4214.2654080000002</v>
      </c>
      <c r="DN13" s="240">
        <f t="shared" si="25"/>
        <v>0</v>
      </c>
      <c r="DQ13" s="253"/>
    </row>
    <row r="14" spans="1:145" ht="26.25" customHeight="1">
      <c r="A14" s="184" t="s">
        <v>473</v>
      </c>
      <c r="B14" s="185">
        <v>457</v>
      </c>
      <c r="C14" s="185"/>
      <c r="D14" s="186"/>
      <c r="E14" s="187"/>
      <c r="F14" s="187"/>
      <c r="G14" s="187"/>
      <c r="H14" s="187"/>
      <c r="I14" s="187"/>
      <c r="J14" s="187"/>
      <c r="K14" s="187"/>
      <c r="L14" s="187"/>
      <c r="M14" s="188"/>
      <c r="N14" s="185"/>
      <c r="O14" s="186"/>
      <c r="P14" s="187"/>
      <c r="Q14" s="187"/>
      <c r="R14" s="188"/>
      <c r="S14" s="185"/>
      <c r="T14" s="186"/>
      <c r="U14" s="188"/>
      <c r="V14" s="185"/>
      <c r="W14" s="185">
        <v>457</v>
      </c>
      <c r="X14" s="186"/>
      <c r="Y14" s="187"/>
      <c r="Z14" s="187"/>
      <c r="AA14" s="187"/>
      <c r="AB14" s="187"/>
      <c r="AC14" s="187"/>
      <c r="AD14" s="187"/>
      <c r="AE14" s="187"/>
      <c r="AF14" s="187"/>
      <c r="AG14" s="187">
        <v>0</v>
      </c>
      <c r="AH14" s="187"/>
      <c r="AI14" s="187">
        <v>457</v>
      </c>
      <c r="AJ14" s="187"/>
      <c r="AK14" s="187"/>
      <c r="AL14" s="187"/>
      <c r="AM14" s="187"/>
      <c r="AN14" s="187"/>
      <c r="AO14" s="187"/>
      <c r="AP14" s="187"/>
      <c r="AQ14" s="187"/>
      <c r="AR14" s="187"/>
      <c r="AS14" s="188"/>
      <c r="AT14" s="185"/>
      <c r="AU14" s="185"/>
      <c r="AV14" s="186"/>
      <c r="AW14" s="187"/>
      <c r="AX14" s="187"/>
      <c r="AY14" s="187"/>
      <c r="AZ14" s="187"/>
      <c r="BA14" s="187"/>
      <c r="BB14" s="187"/>
      <c r="BC14" s="187"/>
      <c r="BD14" s="187"/>
      <c r="BE14" s="187"/>
      <c r="BF14" s="187"/>
      <c r="BG14" s="187"/>
      <c r="BH14" s="187"/>
      <c r="BI14" s="187"/>
      <c r="BJ14" s="187"/>
      <c r="BK14" s="187"/>
      <c r="BL14" s="187"/>
      <c r="BM14" s="188"/>
      <c r="BN14" s="185"/>
      <c r="BO14" s="186"/>
      <c r="BP14" s="188"/>
      <c r="BQ14" s="185"/>
      <c r="BR14" s="185"/>
      <c r="BS14" s="185"/>
      <c r="BW14" s="230">
        <f t="shared" si="22"/>
        <v>0</v>
      </c>
      <c r="BX14" s="230">
        <f t="shared" si="1"/>
        <v>0</v>
      </c>
      <c r="BY14" s="230">
        <f t="shared" si="1"/>
        <v>0</v>
      </c>
      <c r="BZ14" s="230">
        <f t="shared" si="1"/>
        <v>0</v>
      </c>
      <c r="CA14" s="230">
        <f t="shared" si="1"/>
        <v>0</v>
      </c>
      <c r="CB14" s="230">
        <f t="shared" si="1"/>
        <v>0</v>
      </c>
      <c r="CC14" s="230">
        <f t="shared" si="1"/>
        <v>0</v>
      </c>
      <c r="CD14" s="230">
        <f t="shared" si="1"/>
        <v>0</v>
      </c>
      <c r="CE14" s="230">
        <f t="shared" si="1"/>
        <v>457</v>
      </c>
      <c r="CF14" s="230">
        <f t="shared" si="1"/>
        <v>0</v>
      </c>
      <c r="CG14" s="230">
        <f t="shared" si="1"/>
        <v>0</v>
      </c>
      <c r="CH14" s="230">
        <f t="shared" si="1"/>
        <v>0</v>
      </c>
      <c r="CI14" s="230">
        <f t="shared" si="1"/>
        <v>0</v>
      </c>
      <c r="CJ14" s="230">
        <f t="shared" si="1"/>
        <v>0</v>
      </c>
      <c r="CK14" s="230">
        <f t="shared" si="1"/>
        <v>0</v>
      </c>
      <c r="CL14" s="230">
        <f t="shared" si="1"/>
        <v>0</v>
      </c>
      <c r="CM14" s="230">
        <f t="shared" si="1"/>
        <v>0</v>
      </c>
      <c r="CN14" s="230">
        <f t="shared" si="1"/>
        <v>0</v>
      </c>
      <c r="CO14" s="230">
        <f t="shared" si="1"/>
        <v>0</v>
      </c>
      <c r="CP14" s="230">
        <f t="shared" si="1"/>
        <v>457</v>
      </c>
      <c r="CQ14" s="231">
        <f t="shared" si="23"/>
        <v>0</v>
      </c>
      <c r="CS14" s="258" t="str">
        <f t="shared" si="24"/>
        <v/>
      </c>
      <c r="CT14" s="170">
        <f t="shared" si="2"/>
        <v>0</v>
      </c>
      <c r="CU14" s="170">
        <f t="shared" si="3"/>
        <v>0</v>
      </c>
      <c r="CV14" s="170">
        <f t="shared" si="4"/>
        <v>0</v>
      </c>
      <c r="CW14" s="170">
        <f t="shared" si="5"/>
        <v>0</v>
      </c>
      <c r="CX14" s="170">
        <f t="shared" si="6"/>
        <v>0</v>
      </c>
      <c r="CY14" s="170">
        <f t="shared" si="7"/>
        <v>0</v>
      </c>
      <c r="CZ14" s="170">
        <f t="shared" si="8"/>
        <v>0</v>
      </c>
      <c r="DA14" s="170">
        <f t="shared" si="9"/>
        <v>0</v>
      </c>
      <c r="DB14" s="170">
        <f t="shared" si="10"/>
        <v>19.133676000000001</v>
      </c>
      <c r="DC14" s="170">
        <f t="shared" si="11"/>
        <v>0</v>
      </c>
      <c r="DD14" s="170">
        <f t="shared" si="12"/>
        <v>0</v>
      </c>
      <c r="DE14" s="170">
        <f t="shared" si="13"/>
        <v>0</v>
      </c>
      <c r="DF14" s="170">
        <f t="shared" si="14"/>
        <v>0</v>
      </c>
      <c r="DG14" s="170">
        <f t="shared" si="15"/>
        <v>0</v>
      </c>
      <c r="DH14" s="170">
        <f t="shared" si="16"/>
        <v>0</v>
      </c>
      <c r="DI14" s="170">
        <f t="shared" si="17"/>
        <v>0</v>
      </c>
      <c r="DJ14" s="170">
        <f t="shared" si="18"/>
        <v>0</v>
      </c>
      <c r="DK14" s="170">
        <f t="shared" si="19"/>
        <v>0</v>
      </c>
      <c r="DL14" s="170">
        <f t="shared" si="20"/>
        <v>0</v>
      </c>
      <c r="DM14" s="170">
        <f t="shared" si="21"/>
        <v>19.133676000000001</v>
      </c>
      <c r="DN14" s="170">
        <f t="shared" si="25"/>
        <v>0</v>
      </c>
      <c r="DQ14" s="253"/>
    </row>
    <row r="15" spans="1:145" ht="20.399999999999999">
      <c r="A15" s="235" t="s">
        <v>474</v>
      </c>
      <c r="B15" s="236">
        <v>100199</v>
      </c>
      <c r="C15" s="236">
        <v>40933</v>
      </c>
      <c r="D15" s="237">
        <v>199</v>
      </c>
      <c r="E15" s="238">
        <v>7997</v>
      </c>
      <c r="F15" s="238">
        <v>28064</v>
      </c>
      <c r="G15" s="238"/>
      <c r="H15" s="238">
        <v>8847</v>
      </c>
      <c r="I15" s="238">
        <v>-7</v>
      </c>
      <c r="J15" s="238">
        <v>-3902</v>
      </c>
      <c r="K15" s="238"/>
      <c r="L15" s="238">
        <v>-268</v>
      </c>
      <c r="M15" s="239">
        <v>3</v>
      </c>
      <c r="N15" s="236"/>
      <c r="O15" s="237"/>
      <c r="P15" s="238"/>
      <c r="Q15" s="238"/>
      <c r="R15" s="239"/>
      <c r="S15" s="236"/>
      <c r="T15" s="237"/>
      <c r="U15" s="239"/>
      <c r="V15" s="236"/>
      <c r="W15" s="236">
        <v>29015</v>
      </c>
      <c r="X15" s="237">
        <v>25968</v>
      </c>
      <c r="Y15" s="238"/>
      <c r="Z15" s="238">
        <v>170</v>
      </c>
      <c r="AA15" s="238">
        <v>78</v>
      </c>
      <c r="AB15" s="238"/>
      <c r="AC15" s="238"/>
      <c r="AD15" s="238"/>
      <c r="AE15" s="238">
        <v>1971</v>
      </c>
      <c r="AF15" s="238">
        <v>141</v>
      </c>
      <c r="AG15" s="238">
        <v>-26</v>
      </c>
      <c r="AH15" s="238"/>
      <c r="AI15" s="238">
        <v>-589</v>
      </c>
      <c r="AJ15" s="238">
        <v>0</v>
      </c>
      <c r="AK15" s="238">
        <v>-663</v>
      </c>
      <c r="AL15" s="238">
        <v>3839</v>
      </c>
      <c r="AM15" s="238">
        <v>-1161</v>
      </c>
      <c r="AN15" s="238">
        <v>-43</v>
      </c>
      <c r="AO15" s="238">
        <v>-56</v>
      </c>
      <c r="AP15" s="238">
        <v>-328</v>
      </c>
      <c r="AQ15" s="238">
        <v>-152</v>
      </c>
      <c r="AR15" s="238">
        <v>75</v>
      </c>
      <c r="AS15" s="239">
        <v>-210</v>
      </c>
      <c r="AT15" s="236">
        <v>17422</v>
      </c>
      <c r="AU15" s="236">
        <v>10593</v>
      </c>
      <c r="AV15" s="237">
        <v>182</v>
      </c>
      <c r="AW15" s="238"/>
      <c r="AX15" s="238">
        <v>1359</v>
      </c>
      <c r="AY15" s="238">
        <v>168</v>
      </c>
      <c r="AZ15" s="238">
        <v>80</v>
      </c>
      <c r="BA15" s="238">
        <v>26</v>
      </c>
      <c r="BB15" s="238">
        <v>6972</v>
      </c>
      <c r="BC15" s="238"/>
      <c r="BD15" s="238">
        <v>323</v>
      </c>
      <c r="BE15" s="238">
        <v>144</v>
      </c>
      <c r="BF15" s="238">
        <v>169</v>
      </c>
      <c r="BG15" s="238">
        <v>14</v>
      </c>
      <c r="BH15" s="238">
        <v>816</v>
      </c>
      <c r="BI15" s="238">
        <v>40</v>
      </c>
      <c r="BJ15" s="238"/>
      <c r="BK15" s="238"/>
      <c r="BL15" s="238">
        <v>2</v>
      </c>
      <c r="BM15" s="239">
        <v>298</v>
      </c>
      <c r="BN15" s="236">
        <v>1069</v>
      </c>
      <c r="BO15" s="237">
        <v>661</v>
      </c>
      <c r="BP15" s="239">
        <v>409</v>
      </c>
      <c r="BQ15" s="236"/>
      <c r="BR15" s="236">
        <v>27</v>
      </c>
      <c r="BS15" s="236">
        <v>1141</v>
      </c>
      <c r="BT15" s="240"/>
      <c r="BU15" s="240"/>
      <c r="BV15" s="240"/>
      <c r="BW15" s="241">
        <f t="shared" si="22"/>
        <v>36253</v>
      </c>
      <c r="BX15" s="241">
        <f t="shared" si="1"/>
        <v>8847</v>
      </c>
      <c r="BY15" s="241">
        <f t="shared" si="1"/>
        <v>0</v>
      </c>
      <c r="BZ15" s="241">
        <f t="shared" si="1"/>
        <v>25968</v>
      </c>
      <c r="CA15" s="241">
        <f t="shared" si="1"/>
        <v>141</v>
      </c>
      <c r="CB15" s="241">
        <f t="shared" si="1"/>
        <v>3839</v>
      </c>
      <c r="CC15" s="241">
        <f t="shared" si="1"/>
        <v>1971</v>
      </c>
      <c r="CD15" s="241">
        <f t="shared" si="1"/>
        <v>-1161</v>
      </c>
      <c r="CE15" s="241">
        <f t="shared" si="1"/>
        <v>-1744</v>
      </c>
      <c r="CF15" s="241">
        <f t="shared" si="1"/>
        <v>17422</v>
      </c>
      <c r="CG15" s="241">
        <f t="shared" si="1"/>
        <v>323</v>
      </c>
      <c r="CH15" s="241">
        <f t="shared" si="1"/>
        <v>6972</v>
      </c>
      <c r="CI15" s="241">
        <f t="shared" si="1"/>
        <v>1041</v>
      </c>
      <c r="CJ15" s="241">
        <f t="shared" si="1"/>
        <v>2113</v>
      </c>
      <c r="CK15" s="241">
        <f t="shared" si="1"/>
        <v>553</v>
      </c>
      <c r="CL15" s="241">
        <f t="shared" si="1"/>
        <v>1141</v>
      </c>
      <c r="CM15" s="241">
        <f t="shared" si="1"/>
        <v>27</v>
      </c>
      <c r="CN15" s="241">
        <f t="shared" si="1"/>
        <v>661</v>
      </c>
      <c r="CO15" s="241">
        <f t="shared" si="1"/>
        <v>-3902</v>
      </c>
      <c r="CP15" s="241">
        <f t="shared" si="1"/>
        <v>100199</v>
      </c>
      <c r="CQ15" s="242">
        <f t="shared" si="23"/>
        <v>266</v>
      </c>
      <c r="CR15" s="240"/>
      <c r="CS15" s="259" t="str">
        <f t="shared" si="24"/>
        <v/>
      </c>
      <c r="CT15" s="240">
        <f t="shared" si="2"/>
        <v>1517.840604</v>
      </c>
      <c r="CU15" s="240">
        <f t="shared" si="3"/>
        <v>370.40619600000002</v>
      </c>
      <c r="CV15" s="240">
        <f t="shared" si="4"/>
        <v>0</v>
      </c>
      <c r="CW15" s="240">
        <f t="shared" si="5"/>
        <v>1087.228224</v>
      </c>
      <c r="CX15" s="240">
        <f t="shared" si="6"/>
        <v>5.9033880000000005</v>
      </c>
      <c r="CY15" s="240">
        <f t="shared" si="7"/>
        <v>160.73125200000001</v>
      </c>
      <c r="CZ15" s="240">
        <f t="shared" si="8"/>
        <v>82.521827999999999</v>
      </c>
      <c r="DA15" s="240">
        <f t="shared" si="9"/>
        <v>-48.608748000000006</v>
      </c>
      <c r="DB15" s="240">
        <f t="shared" si="10"/>
        <v>-73.017792</v>
      </c>
      <c r="DC15" s="240">
        <f t="shared" si="11"/>
        <v>729.42429600000003</v>
      </c>
      <c r="DD15" s="240">
        <f t="shared" si="12"/>
        <v>13.523364000000001</v>
      </c>
      <c r="DE15" s="240">
        <f t="shared" si="13"/>
        <v>291.90369600000002</v>
      </c>
      <c r="DF15" s="240">
        <f t="shared" si="14"/>
        <v>43.584588000000004</v>
      </c>
      <c r="DG15" s="240">
        <f t="shared" si="15"/>
        <v>88.467084</v>
      </c>
      <c r="DH15" s="240">
        <f t="shared" si="16"/>
        <v>23.153004000000003</v>
      </c>
      <c r="DI15" s="240">
        <f t="shared" si="17"/>
        <v>47.771388000000002</v>
      </c>
      <c r="DJ15" s="240">
        <f t="shared" si="18"/>
        <v>1.130436</v>
      </c>
      <c r="DK15" s="240">
        <f t="shared" si="19"/>
        <v>27.674748000000001</v>
      </c>
      <c r="DL15" s="240">
        <f t="shared" si="20"/>
        <v>-163.36893600000002</v>
      </c>
      <c r="DM15" s="240">
        <f t="shared" si="21"/>
        <v>4195.1317319999998</v>
      </c>
      <c r="DN15" s="240">
        <f t="shared" si="25"/>
        <v>0</v>
      </c>
      <c r="DQ15" s="253"/>
    </row>
    <row r="16" spans="1:145" ht="20.399999999999999">
      <c r="A16" s="184" t="s">
        <v>475</v>
      </c>
      <c r="B16" s="185">
        <v>100332</v>
      </c>
      <c r="C16" s="185"/>
      <c r="D16" s="186"/>
      <c r="E16" s="187"/>
      <c r="F16" s="187"/>
      <c r="G16" s="187"/>
      <c r="H16" s="187"/>
      <c r="I16" s="187"/>
      <c r="J16" s="187"/>
      <c r="K16" s="187"/>
      <c r="L16" s="187"/>
      <c r="M16" s="188"/>
      <c r="N16" s="185"/>
      <c r="O16" s="186"/>
      <c r="P16" s="187"/>
      <c r="Q16" s="187"/>
      <c r="R16" s="188"/>
      <c r="S16" s="185"/>
      <c r="T16" s="186"/>
      <c r="U16" s="188"/>
      <c r="V16" s="185"/>
      <c r="W16" s="185"/>
      <c r="X16" s="186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8"/>
      <c r="AT16" s="185"/>
      <c r="AU16" s="185"/>
      <c r="AV16" s="186"/>
      <c r="AW16" s="187"/>
      <c r="AX16" s="187"/>
      <c r="AY16" s="187"/>
      <c r="AZ16" s="187"/>
      <c r="BA16" s="187"/>
      <c r="BB16" s="187"/>
      <c r="BC16" s="187"/>
      <c r="BD16" s="187"/>
      <c r="BE16" s="187"/>
      <c r="BF16" s="187"/>
      <c r="BG16" s="187"/>
      <c r="BH16" s="187"/>
      <c r="BI16" s="187"/>
      <c r="BJ16" s="187"/>
      <c r="BK16" s="187"/>
      <c r="BL16" s="187"/>
      <c r="BM16" s="188"/>
      <c r="BN16" s="185"/>
      <c r="BO16" s="186"/>
      <c r="BP16" s="188"/>
      <c r="BQ16" s="185"/>
      <c r="BR16" s="185"/>
      <c r="BS16" s="185"/>
      <c r="BW16" s="230">
        <f t="shared" si="22"/>
        <v>0</v>
      </c>
      <c r="BX16" s="230">
        <f t="shared" si="1"/>
        <v>0</v>
      </c>
      <c r="BY16" s="230">
        <f t="shared" si="1"/>
        <v>0</v>
      </c>
      <c r="BZ16" s="230">
        <f t="shared" si="1"/>
        <v>0</v>
      </c>
      <c r="CA16" s="230">
        <f t="shared" si="1"/>
        <v>0</v>
      </c>
      <c r="CB16" s="230">
        <f t="shared" si="1"/>
        <v>0</v>
      </c>
      <c r="CC16" s="230">
        <f t="shared" si="1"/>
        <v>0</v>
      </c>
      <c r="CD16" s="230">
        <f t="shared" si="1"/>
        <v>0</v>
      </c>
      <c r="CE16" s="230">
        <f t="shared" si="1"/>
        <v>0</v>
      </c>
      <c r="CF16" s="230">
        <f t="shared" si="1"/>
        <v>0</v>
      </c>
      <c r="CG16" s="230">
        <f t="shared" si="1"/>
        <v>0</v>
      </c>
      <c r="CH16" s="230">
        <f t="shared" si="1"/>
        <v>0</v>
      </c>
      <c r="CI16" s="230">
        <f t="shared" si="1"/>
        <v>0</v>
      </c>
      <c r="CJ16" s="230">
        <f t="shared" si="1"/>
        <v>0</v>
      </c>
      <c r="CK16" s="230">
        <f t="shared" si="1"/>
        <v>0</v>
      </c>
      <c r="CL16" s="230">
        <f t="shared" si="1"/>
        <v>0</v>
      </c>
      <c r="CM16" s="230">
        <f t="shared" si="1"/>
        <v>0</v>
      </c>
      <c r="CN16" s="230">
        <f t="shared" si="1"/>
        <v>0</v>
      </c>
      <c r="CO16" s="230">
        <f t="shared" si="1"/>
        <v>0</v>
      </c>
      <c r="CP16" s="230">
        <f t="shared" si="1"/>
        <v>100332</v>
      </c>
      <c r="CQ16" s="231"/>
      <c r="CS16" s="258" t="str">
        <f t="shared" si="24"/>
        <v/>
      </c>
      <c r="CT16" s="170">
        <f t="shared" si="2"/>
        <v>0</v>
      </c>
      <c r="CU16" s="170">
        <f t="shared" si="3"/>
        <v>0</v>
      </c>
      <c r="CV16" s="170">
        <f t="shared" si="4"/>
        <v>0</v>
      </c>
      <c r="CW16" s="170">
        <f t="shared" si="5"/>
        <v>0</v>
      </c>
      <c r="CX16" s="170">
        <f t="shared" si="6"/>
        <v>0</v>
      </c>
      <c r="CY16" s="170">
        <f t="shared" si="7"/>
        <v>0</v>
      </c>
      <c r="CZ16" s="170">
        <f t="shared" si="8"/>
        <v>0</v>
      </c>
      <c r="DA16" s="170">
        <f t="shared" si="9"/>
        <v>0</v>
      </c>
      <c r="DB16" s="170">
        <f t="shared" si="10"/>
        <v>0</v>
      </c>
      <c r="DC16" s="170">
        <f t="shared" si="11"/>
        <v>0</v>
      </c>
      <c r="DD16" s="170">
        <f t="shared" si="12"/>
        <v>0</v>
      </c>
      <c r="DE16" s="170">
        <f t="shared" si="13"/>
        <v>0</v>
      </c>
      <c r="DF16" s="170">
        <f t="shared" si="14"/>
        <v>0</v>
      </c>
      <c r="DG16" s="170">
        <f t="shared" si="15"/>
        <v>0</v>
      </c>
      <c r="DH16" s="170">
        <f t="shared" si="16"/>
        <v>0</v>
      </c>
      <c r="DI16" s="170">
        <f t="shared" si="17"/>
        <v>0</v>
      </c>
      <c r="DJ16" s="170">
        <f t="shared" si="18"/>
        <v>0</v>
      </c>
      <c r="DK16" s="170">
        <f t="shared" si="19"/>
        <v>0</v>
      </c>
      <c r="DL16" s="170">
        <f t="shared" si="20"/>
        <v>0</v>
      </c>
      <c r="DM16" s="170">
        <f t="shared" si="21"/>
        <v>4200.7001760000003</v>
      </c>
      <c r="DN16" s="170">
        <f t="shared" si="25"/>
        <v>0</v>
      </c>
      <c r="DQ16" s="253"/>
    </row>
    <row r="17" spans="1:141" ht="20.399999999999999">
      <c r="A17" s="184" t="s">
        <v>476</v>
      </c>
      <c r="B17" s="185">
        <v>94539</v>
      </c>
      <c r="C17" s="185"/>
      <c r="D17" s="186"/>
      <c r="E17" s="187"/>
      <c r="F17" s="187"/>
      <c r="G17" s="187"/>
      <c r="H17" s="187"/>
      <c r="I17" s="187"/>
      <c r="J17" s="187"/>
      <c r="K17" s="187"/>
      <c r="L17" s="187"/>
      <c r="M17" s="188"/>
      <c r="N17" s="185"/>
      <c r="O17" s="186"/>
      <c r="P17" s="187"/>
      <c r="Q17" s="187"/>
      <c r="R17" s="188"/>
      <c r="S17" s="185"/>
      <c r="T17" s="186"/>
      <c r="U17" s="188"/>
      <c r="V17" s="185"/>
      <c r="W17" s="185"/>
      <c r="X17" s="186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8"/>
      <c r="AT17" s="185"/>
      <c r="AU17" s="185"/>
      <c r="AV17" s="186"/>
      <c r="AW17" s="187"/>
      <c r="AX17" s="187"/>
      <c r="AY17" s="187"/>
      <c r="AZ17" s="187"/>
      <c r="BA17" s="187"/>
      <c r="BB17" s="187"/>
      <c r="BC17" s="187"/>
      <c r="BD17" s="187"/>
      <c r="BE17" s="187"/>
      <c r="BF17" s="187"/>
      <c r="BG17" s="187"/>
      <c r="BH17" s="187"/>
      <c r="BI17" s="187"/>
      <c r="BJ17" s="187"/>
      <c r="BK17" s="187"/>
      <c r="BL17" s="187"/>
      <c r="BM17" s="188"/>
      <c r="BN17" s="185"/>
      <c r="BO17" s="186"/>
      <c r="BP17" s="188"/>
      <c r="BQ17" s="185"/>
      <c r="BR17" s="185"/>
      <c r="BS17" s="185"/>
      <c r="BW17" s="230">
        <f t="shared" si="22"/>
        <v>0</v>
      </c>
      <c r="BX17" s="230">
        <f t="shared" si="1"/>
        <v>0</v>
      </c>
      <c r="BY17" s="230">
        <f t="shared" si="1"/>
        <v>0</v>
      </c>
      <c r="BZ17" s="230">
        <f t="shared" si="1"/>
        <v>0</v>
      </c>
      <c r="CA17" s="230">
        <f t="shared" si="1"/>
        <v>0</v>
      </c>
      <c r="CB17" s="230">
        <f t="shared" si="1"/>
        <v>0</v>
      </c>
      <c r="CC17" s="230">
        <f t="shared" si="1"/>
        <v>0</v>
      </c>
      <c r="CD17" s="230">
        <f t="shared" si="1"/>
        <v>0</v>
      </c>
      <c r="CE17" s="230">
        <f t="shared" si="1"/>
        <v>0</v>
      </c>
      <c r="CF17" s="230">
        <f t="shared" si="1"/>
        <v>0</v>
      </c>
      <c r="CG17" s="230">
        <f t="shared" si="1"/>
        <v>0</v>
      </c>
      <c r="CH17" s="230">
        <f t="shared" si="1"/>
        <v>0</v>
      </c>
      <c r="CI17" s="230">
        <f t="shared" si="1"/>
        <v>0</v>
      </c>
      <c r="CJ17" s="230">
        <f t="shared" si="1"/>
        <v>0</v>
      </c>
      <c r="CK17" s="230">
        <f t="shared" si="1"/>
        <v>0</v>
      </c>
      <c r="CL17" s="230">
        <f t="shared" si="1"/>
        <v>0</v>
      </c>
      <c r="CM17" s="230">
        <f t="shared" si="1"/>
        <v>0</v>
      </c>
      <c r="CN17" s="230">
        <f t="shared" si="1"/>
        <v>0</v>
      </c>
      <c r="CO17" s="230">
        <f t="shared" si="1"/>
        <v>0</v>
      </c>
      <c r="CP17" s="230">
        <f t="shared" si="1"/>
        <v>94539</v>
      </c>
      <c r="CQ17" s="231"/>
      <c r="CS17" s="258" t="str">
        <f t="shared" si="24"/>
        <v/>
      </c>
      <c r="CT17" s="170">
        <f t="shared" si="2"/>
        <v>0</v>
      </c>
      <c r="CU17" s="170">
        <f t="shared" si="3"/>
        <v>0</v>
      </c>
      <c r="CV17" s="170">
        <f t="shared" si="4"/>
        <v>0</v>
      </c>
      <c r="CW17" s="170">
        <f t="shared" si="5"/>
        <v>0</v>
      </c>
      <c r="CX17" s="170">
        <f t="shared" si="6"/>
        <v>0</v>
      </c>
      <c r="CY17" s="170">
        <f t="shared" si="7"/>
        <v>0</v>
      </c>
      <c r="CZ17" s="170">
        <f t="shared" si="8"/>
        <v>0</v>
      </c>
      <c r="DA17" s="170">
        <f t="shared" si="9"/>
        <v>0</v>
      </c>
      <c r="DB17" s="170">
        <f t="shared" si="10"/>
        <v>0</v>
      </c>
      <c r="DC17" s="170">
        <f t="shared" si="11"/>
        <v>0</v>
      </c>
      <c r="DD17" s="170">
        <f t="shared" si="12"/>
        <v>0</v>
      </c>
      <c r="DE17" s="170">
        <f t="shared" si="13"/>
        <v>0</v>
      </c>
      <c r="DF17" s="170">
        <f t="shared" si="14"/>
        <v>0</v>
      </c>
      <c r="DG17" s="170">
        <f t="shared" si="15"/>
        <v>0</v>
      </c>
      <c r="DH17" s="170">
        <f t="shared" si="16"/>
        <v>0</v>
      </c>
      <c r="DI17" s="170">
        <f t="shared" si="17"/>
        <v>0</v>
      </c>
      <c r="DJ17" s="170">
        <f t="shared" si="18"/>
        <v>0</v>
      </c>
      <c r="DK17" s="170">
        <f t="shared" si="19"/>
        <v>0</v>
      </c>
      <c r="DL17" s="170">
        <f t="shared" si="20"/>
        <v>0</v>
      </c>
      <c r="DM17" s="170">
        <f t="shared" si="21"/>
        <v>3958.158852</v>
      </c>
      <c r="DN17" s="170">
        <f t="shared" si="25"/>
        <v>0</v>
      </c>
      <c r="DQ17" s="253"/>
    </row>
    <row r="18" spans="1:141" ht="20.399999999999999">
      <c r="A18" s="184" t="s">
        <v>477</v>
      </c>
      <c r="B18" s="185">
        <v>68796</v>
      </c>
      <c r="C18" s="185"/>
      <c r="D18" s="186"/>
      <c r="E18" s="187"/>
      <c r="F18" s="187"/>
      <c r="G18" s="187"/>
      <c r="H18" s="187"/>
      <c r="I18" s="187"/>
      <c r="J18" s="187"/>
      <c r="K18" s="187"/>
      <c r="L18" s="187"/>
      <c r="M18" s="188"/>
      <c r="N18" s="185"/>
      <c r="O18" s="186"/>
      <c r="P18" s="187"/>
      <c r="Q18" s="187"/>
      <c r="R18" s="188"/>
      <c r="S18" s="185"/>
      <c r="T18" s="186"/>
      <c r="U18" s="188"/>
      <c r="V18" s="185"/>
      <c r="W18" s="185"/>
      <c r="X18" s="186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8"/>
      <c r="AT18" s="185"/>
      <c r="AU18" s="185"/>
      <c r="AV18" s="186"/>
      <c r="AW18" s="187"/>
      <c r="AX18" s="187"/>
      <c r="AY18" s="187"/>
      <c r="AZ18" s="187"/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187"/>
      <c r="BL18" s="187"/>
      <c r="BM18" s="188"/>
      <c r="BN18" s="185"/>
      <c r="BO18" s="186"/>
      <c r="BP18" s="188"/>
      <c r="BQ18" s="185"/>
      <c r="BR18" s="185"/>
      <c r="BS18" s="185"/>
      <c r="BW18" s="230">
        <f t="shared" si="22"/>
        <v>0</v>
      </c>
      <c r="BX18" s="230">
        <f t="shared" si="1"/>
        <v>0</v>
      </c>
      <c r="BY18" s="230">
        <f t="shared" si="1"/>
        <v>0</v>
      </c>
      <c r="BZ18" s="230">
        <f t="shared" si="1"/>
        <v>0</v>
      </c>
      <c r="CA18" s="230">
        <f t="shared" si="1"/>
        <v>0</v>
      </c>
      <c r="CB18" s="230">
        <f t="shared" si="1"/>
        <v>0</v>
      </c>
      <c r="CC18" s="230">
        <f t="shared" si="1"/>
        <v>0</v>
      </c>
      <c r="CD18" s="230">
        <f t="shared" si="1"/>
        <v>0</v>
      </c>
      <c r="CE18" s="230">
        <f t="shared" si="1"/>
        <v>0</v>
      </c>
      <c r="CF18" s="230">
        <f t="shared" si="1"/>
        <v>0</v>
      </c>
      <c r="CG18" s="230">
        <f t="shared" si="1"/>
        <v>0</v>
      </c>
      <c r="CH18" s="230">
        <f t="shared" si="1"/>
        <v>0</v>
      </c>
      <c r="CI18" s="230">
        <f t="shared" si="1"/>
        <v>0</v>
      </c>
      <c r="CJ18" s="230">
        <f t="shared" si="1"/>
        <v>0</v>
      </c>
      <c r="CK18" s="230">
        <f t="shared" si="1"/>
        <v>0</v>
      </c>
      <c r="CL18" s="230">
        <f t="shared" si="1"/>
        <v>0</v>
      </c>
      <c r="CM18" s="230">
        <f t="shared" si="1"/>
        <v>0</v>
      </c>
      <c r="CN18" s="230">
        <f t="shared" si="1"/>
        <v>0</v>
      </c>
      <c r="CO18" s="230">
        <f t="shared" si="1"/>
        <v>0</v>
      </c>
      <c r="CP18" s="230">
        <f t="shared" si="1"/>
        <v>68796</v>
      </c>
      <c r="CQ18" s="231"/>
      <c r="CS18" s="258" t="str">
        <f t="shared" si="24"/>
        <v/>
      </c>
      <c r="CT18" s="170">
        <f t="shared" si="2"/>
        <v>0</v>
      </c>
      <c r="CU18" s="170">
        <f t="shared" si="3"/>
        <v>0</v>
      </c>
      <c r="CV18" s="170">
        <f t="shared" si="4"/>
        <v>0</v>
      </c>
      <c r="CW18" s="170">
        <f t="shared" si="5"/>
        <v>0</v>
      </c>
      <c r="CX18" s="170">
        <f t="shared" si="6"/>
        <v>0</v>
      </c>
      <c r="CY18" s="170">
        <f t="shared" si="7"/>
        <v>0</v>
      </c>
      <c r="CZ18" s="170">
        <f t="shared" si="8"/>
        <v>0</v>
      </c>
      <c r="DA18" s="170">
        <f t="shared" si="9"/>
        <v>0</v>
      </c>
      <c r="DB18" s="170">
        <f t="shared" si="10"/>
        <v>0</v>
      </c>
      <c r="DC18" s="170">
        <f t="shared" si="11"/>
        <v>0</v>
      </c>
      <c r="DD18" s="170">
        <f t="shared" si="12"/>
        <v>0</v>
      </c>
      <c r="DE18" s="170">
        <f t="shared" si="13"/>
        <v>0</v>
      </c>
      <c r="DF18" s="170">
        <f t="shared" si="14"/>
        <v>0</v>
      </c>
      <c r="DG18" s="170">
        <f t="shared" si="15"/>
        <v>0</v>
      </c>
      <c r="DH18" s="170">
        <f t="shared" si="16"/>
        <v>0</v>
      </c>
      <c r="DI18" s="170">
        <f t="shared" si="17"/>
        <v>0</v>
      </c>
      <c r="DJ18" s="170">
        <f t="shared" si="18"/>
        <v>0</v>
      </c>
      <c r="DK18" s="170">
        <f t="shared" si="19"/>
        <v>0</v>
      </c>
      <c r="DL18" s="170">
        <f t="shared" si="20"/>
        <v>0</v>
      </c>
      <c r="DM18" s="170">
        <f t="shared" si="21"/>
        <v>2880.3509280000003</v>
      </c>
      <c r="DN18" s="170">
        <f t="shared" si="25"/>
        <v>0</v>
      </c>
      <c r="DQ18" s="253"/>
    </row>
    <row r="19" spans="1:141" ht="20.399999999999999">
      <c r="A19" s="235" t="s">
        <v>478</v>
      </c>
      <c r="B19" s="236">
        <v>76384</v>
      </c>
      <c r="C19" s="236">
        <v>36906</v>
      </c>
      <c r="D19" s="237"/>
      <c r="E19" s="238">
        <v>7578</v>
      </c>
      <c r="F19" s="238">
        <v>19380</v>
      </c>
      <c r="G19" s="238"/>
      <c r="H19" s="238">
        <v>8705</v>
      </c>
      <c r="I19" s="238"/>
      <c r="J19" s="238">
        <v>1243</v>
      </c>
      <c r="K19" s="238"/>
      <c r="L19" s="238"/>
      <c r="M19" s="239">
        <v>0</v>
      </c>
      <c r="N19" s="236">
        <v>728</v>
      </c>
      <c r="O19" s="237"/>
      <c r="P19" s="238">
        <v>414</v>
      </c>
      <c r="Q19" s="238">
        <v>273</v>
      </c>
      <c r="R19" s="239">
        <v>41</v>
      </c>
      <c r="S19" s="236"/>
      <c r="T19" s="237"/>
      <c r="U19" s="239"/>
      <c r="V19" s="236"/>
      <c r="W19" s="236">
        <v>29802</v>
      </c>
      <c r="X19" s="237">
        <v>26145</v>
      </c>
      <c r="Y19" s="238"/>
      <c r="Z19" s="238">
        <v>1065</v>
      </c>
      <c r="AA19" s="238">
        <v>78</v>
      </c>
      <c r="AB19" s="238">
        <v>558</v>
      </c>
      <c r="AC19" s="238">
        <v>271</v>
      </c>
      <c r="AD19" s="238"/>
      <c r="AE19" s="238">
        <v>89</v>
      </c>
      <c r="AF19" s="238"/>
      <c r="AG19" s="238"/>
      <c r="AH19" s="238"/>
      <c r="AI19" s="238"/>
      <c r="AJ19" s="238"/>
      <c r="AK19" s="238">
        <v>740</v>
      </c>
      <c r="AL19" s="238">
        <v>74</v>
      </c>
      <c r="AM19" s="238">
        <v>329</v>
      </c>
      <c r="AN19" s="238"/>
      <c r="AO19" s="238">
        <v>74</v>
      </c>
      <c r="AP19" s="238"/>
      <c r="AQ19" s="238"/>
      <c r="AR19" s="238"/>
      <c r="AS19" s="239">
        <v>378</v>
      </c>
      <c r="AT19" s="236">
        <v>3693</v>
      </c>
      <c r="AU19" s="236">
        <v>4875</v>
      </c>
      <c r="AV19" s="237">
        <v>182</v>
      </c>
      <c r="AW19" s="238"/>
      <c r="AX19" s="238">
        <v>1359</v>
      </c>
      <c r="AY19" s="238">
        <v>168</v>
      </c>
      <c r="AZ19" s="238"/>
      <c r="BA19" s="238"/>
      <c r="BB19" s="238">
        <v>1883</v>
      </c>
      <c r="BC19" s="238"/>
      <c r="BD19" s="238">
        <v>230</v>
      </c>
      <c r="BE19" s="238">
        <v>85</v>
      </c>
      <c r="BF19" s="238">
        <v>169</v>
      </c>
      <c r="BG19" s="238"/>
      <c r="BH19" s="238">
        <v>797</v>
      </c>
      <c r="BI19" s="238"/>
      <c r="BJ19" s="238"/>
      <c r="BK19" s="238"/>
      <c r="BL19" s="238">
        <v>1</v>
      </c>
      <c r="BM19" s="239">
        <v>0</v>
      </c>
      <c r="BN19" s="236">
        <v>238</v>
      </c>
      <c r="BO19" s="237">
        <v>30</v>
      </c>
      <c r="BP19" s="239">
        <v>208</v>
      </c>
      <c r="BQ19" s="236"/>
      <c r="BR19" s="236">
        <v>42</v>
      </c>
      <c r="BS19" s="236">
        <v>102</v>
      </c>
      <c r="BT19" s="240"/>
      <c r="BU19" s="240"/>
      <c r="BV19" s="240"/>
      <c r="BW19" s="241">
        <f t="shared" si="22"/>
        <v>26958</v>
      </c>
      <c r="BX19" s="241">
        <f t="shared" si="1"/>
        <v>8705</v>
      </c>
      <c r="BY19" s="241">
        <f t="shared" si="1"/>
        <v>728</v>
      </c>
      <c r="BZ19" s="241">
        <f t="shared" si="1"/>
        <v>26145</v>
      </c>
      <c r="CA19" s="241">
        <f t="shared" si="1"/>
        <v>0</v>
      </c>
      <c r="CB19" s="241">
        <f t="shared" si="1"/>
        <v>74</v>
      </c>
      <c r="CC19" s="241">
        <f t="shared" si="1"/>
        <v>89</v>
      </c>
      <c r="CD19" s="241">
        <f t="shared" si="1"/>
        <v>329</v>
      </c>
      <c r="CE19" s="241">
        <f t="shared" si="1"/>
        <v>3164</v>
      </c>
      <c r="CF19" s="241">
        <f t="shared" ref="CF19:CP50" si="30">SUMIF($B$2:$BS$2,CF$4,$B19:$BS19)</f>
        <v>3693</v>
      </c>
      <c r="CG19" s="241">
        <f t="shared" si="30"/>
        <v>230</v>
      </c>
      <c r="CH19" s="241">
        <f t="shared" si="30"/>
        <v>1883</v>
      </c>
      <c r="CI19" s="241">
        <f t="shared" si="30"/>
        <v>967</v>
      </c>
      <c r="CJ19" s="241">
        <f t="shared" si="30"/>
        <v>1709</v>
      </c>
      <c r="CK19" s="241">
        <f t="shared" si="30"/>
        <v>293</v>
      </c>
      <c r="CL19" s="241">
        <f t="shared" si="30"/>
        <v>102</v>
      </c>
      <c r="CM19" s="241">
        <f t="shared" si="30"/>
        <v>42</v>
      </c>
      <c r="CN19" s="241">
        <f t="shared" si="30"/>
        <v>30</v>
      </c>
      <c r="CO19" s="241">
        <f t="shared" si="30"/>
        <v>1243</v>
      </c>
      <c r="CP19" s="241">
        <f t="shared" si="30"/>
        <v>76384</v>
      </c>
      <c r="CQ19" s="242">
        <f t="shared" si="23"/>
        <v>0</v>
      </c>
      <c r="CR19" s="240"/>
      <c r="CS19" s="259" t="str">
        <f t="shared" si="24"/>
        <v/>
      </c>
      <c r="CT19" s="240">
        <f t="shared" si="2"/>
        <v>1128.6775440000001</v>
      </c>
      <c r="CU19" s="240">
        <f t="shared" si="3"/>
        <v>364.46093999999999</v>
      </c>
      <c r="CV19" s="240">
        <f t="shared" si="4"/>
        <v>30.479904000000001</v>
      </c>
      <c r="CW19" s="240">
        <f t="shared" si="5"/>
        <v>1094.63886</v>
      </c>
      <c r="CX19" s="240">
        <f t="shared" si="6"/>
        <v>0</v>
      </c>
      <c r="CY19" s="240">
        <f t="shared" si="7"/>
        <v>3.0982320000000003</v>
      </c>
      <c r="CZ19" s="240">
        <f t="shared" si="8"/>
        <v>3.7262520000000001</v>
      </c>
      <c r="DA19" s="240">
        <f t="shared" si="9"/>
        <v>13.774572000000001</v>
      </c>
      <c r="DB19" s="240">
        <f t="shared" si="10"/>
        <v>132.47035200000002</v>
      </c>
      <c r="DC19" s="240">
        <f t="shared" si="11"/>
        <v>154.61852400000001</v>
      </c>
      <c r="DD19" s="240">
        <f t="shared" si="12"/>
        <v>9.6296400000000002</v>
      </c>
      <c r="DE19" s="240">
        <f t="shared" si="13"/>
        <v>78.837444000000005</v>
      </c>
      <c r="DF19" s="240">
        <f t="shared" si="14"/>
        <v>40.486356000000001</v>
      </c>
      <c r="DG19" s="240">
        <f t="shared" si="15"/>
        <v>71.552412000000004</v>
      </c>
      <c r="DH19" s="240">
        <f t="shared" si="16"/>
        <v>12.267324</v>
      </c>
      <c r="DI19" s="240">
        <f t="shared" si="17"/>
        <v>4.2705359999999999</v>
      </c>
      <c r="DJ19" s="240">
        <f t="shared" si="18"/>
        <v>1.758456</v>
      </c>
      <c r="DK19" s="240">
        <f t="shared" si="19"/>
        <v>1.25604</v>
      </c>
      <c r="DL19" s="240">
        <f t="shared" si="20"/>
        <v>52.041924000000002</v>
      </c>
      <c r="DM19" s="240">
        <f t="shared" si="21"/>
        <v>3198.0453120000002</v>
      </c>
      <c r="DN19" s="240">
        <f t="shared" si="25"/>
        <v>0</v>
      </c>
      <c r="DQ19" s="254"/>
      <c r="DR19" s="251" t="str">
        <f>CT$4</f>
        <v>HC</v>
      </c>
      <c r="DS19" s="251" t="str">
        <f t="shared" ref="DS19" si="31">CU$4</f>
        <v>BC</v>
      </c>
      <c r="DT19" s="251" t="str">
        <f t="shared" ref="DT19" si="32">CV$4</f>
        <v>MFG</v>
      </c>
      <c r="DU19" s="251" t="str">
        <f t="shared" ref="DU19" si="33">CW$4</f>
        <v>OIL_CRD</v>
      </c>
      <c r="DV19" s="251" t="str">
        <f t="shared" ref="DV19" si="34">CX$4</f>
        <v>OIL_GSL</v>
      </c>
      <c r="DW19" s="251" t="str">
        <f t="shared" ref="DW19" si="35">CY$4</f>
        <v>OIL_DSL</v>
      </c>
      <c r="DX19" s="251" t="str">
        <f t="shared" ref="DX19" si="36">CZ$4</f>
        <v>OIL_LPG</v>
      </c>
      <c r="DY19" s="251" t="str">
        <f t="shared" ref="DY19" si="37">DA$4</f>
        <v>OIL_FUE</v>
      </c>
      <c r="DZ19" s="251" t="str">
        <f t="shared" ref="DZ19" si="38">DB$4</f>
        <v>OTH_OIL_FUE</v>
      </c>
      <c r="EA19" s="251" t="str">
        <f t="shared" ref="EA19" si="39">DC$4</f>
        <v>NAT_GAS</v>
      </c>
      <c r="EB19" s="251" t="str">
        <f t="shared" ref="EB19" si="40">DD$4</f>
        <v>BIOG</v>
      </c>
      <c r="EC19" s="251" t="str">
        <f t="shared" ref="EC19" si="41">DE$4</f>
        <v>BIOM</v>
      </c>
      <c r="ED19" s="251" t="str">
        <f t="shared" ref="ED19" si="42">DF$4</f>
        <v>BLF</v>
      </c>
      <c r="EE19" s="251" t="str">
        <f t="shared" ref="EE19" si="43">DG$4</f>
        <v>OTH_REN_FUE</v>
      </c>
      <c r="EF19" s="251" t="str">
        <f t="shared" ref="EF19" si="44">DH$4</f>
        <v>RDF</v>
      </c>
      <c r="EG19" s="251" t="str">
        <f t="shared" ref="EG19" si="45">DI$4</f>
        <v>ELC</v>
      </c>
      <c r="EH19" s="251" t="str">
        <f t="shared" ref="EH19" si="46">DJ$4</f>
        <v>DH</v>
      </c>
      <c r="EI19" s="251" t="str">
        <f t="shared" ref="EI19" si="47">DK$4</f>
        <v>OTH_FUE</v>
      </c>
      <c r="EJ19" s="251" t="str">
        <f t="shared" ref="EJ19" si="48">DL$4</f>
        <v>COKE</v>
      </c>
      <c r="EK19" s="251" t="str">
        <f t="shared" ref="EK19" si="49">DM$4</f>
        <v>TOTAL</v>
      </c>
    </row>
    <row r="20" spans="1:141" ht="20.399999999999999">
      <c r="A20" s="184" t="s">
        <v>479</v>
      </c>
      <c r="B20" s="185">
        <v>36675</v>
      </c>
      <c r="C20" s="185">
        <v>28125</v>
      </c>
      <c r="D20" s="186"/>
      <c r="E20" s="187">
        <v>47</v>
      </c>
      <c r="F20" s="187">
        <v>19372</v>
      </c>
      <c r="G20" s="187"/>
      <c r="H20" s="187">
        <v>8705</v>
      </c>
      <c r="I20" s="187"/>
      <c r="J20" s="187">
        <v>1</v>
      </c>
      <c r="K20" s="187"/>
      <c r="L20" s="187"/>
      <c r="M20" s="188">
        <v>0</v>
      </c>
      <c r="N20" s="185">
        <v>728</v>
      </c>
      <c r="O20" s="186"/>
      <c r="P20" s="187">
        <v>414</v>
      </c>
      <c r="Q20" s="187">
        <v>273</v>
      </c>
      <c r="R20" s="188">
        <v>41</v>
      </c>
      <c r="S20" s="185"/>
      <c r="T20" s="186"/>
      <c r="U20" s="188"/>
      <c r="V20" s="185"/>
      <c r="W20" s="185">
        <v>397</v>
      </c>
      <c r="X20" s="186"/>
      <c r="Y20" s="187"/>
      <c r="Z20" s="187"/>
      <c r="AA20" s="187"/>
      <c r="AB20" s="187"/>
      <c r="AC20" s="187">
        <v>16</v>
      </c>
      <c r="AD20" s="187"/>
      <c r="AE20" s="187">
        <v>0</v>
      </c>
      <c r="AF20" s="187"/>
      <c r="AG20" s="187"/>
      <c r="AH20" s="187"/>
      <c r="AI20" s="187"/>
      <c r="AJ20" s="187"/>
      <c r="AK20" s="187"/>
      <c r="AL20" s="187">
        <v>52</v>
      </c>
      <c r="AM20" s="187">
        <v>329</v>
      </c>
      <c r="AN20" s="187"/>
      <c r="AO20" s="187"/>
      <c r="AP20" s="187"/>
      <c r="AQ20" s="187"/>
      <c r="AR20" s="187"/>
      <c r="AS20" s="188"/>
      <c r="AT20" s="185">
        <v>3135</v>
      </c>
      <c r="AU20" s="185">
        <v>3909</v>
      </c>
      <c r="AV20" s="186">
        <v>182</v>
      </c>
      <c r="AW20" s="187"/>
      <c r="AX20" s="187">
        <v>1359</v>
      </c>
      <c r="AY20" s="187">
        <v>168</v>
      </c>
      <c r="AZ20" s="187"/>
      <c r="BA20" s="187"/>
      <c r="BB20" s="187">
        <v>1883</v>
      </c>
      <c r="BC20" s="187"/>
      <c r="BD20" s="187">
        <v>230</v>
      </c>
      <c r="BE20" s="187">
        <v>85</v>
      </c>
      <c r="BF20" s="187"/>
      <c r="BG20" s="187"/>
      <c r="BH20" s="187"/>
      <c r="BI20" s="187"/>
      <c r="BJ20" s="187"/>
      <c r="BK20" s="187"/>
      <c r="BL20" s="187">
        <v>1</v>
      </c>
      <c r="BM20" s="188">
        <v>0</v>
      </c>
      <c r="BN20" s="185">
        <v>238</v>
      </c>
      <c r="BO20" s="186">
        <v>30</v>
      </c>
      <c r="BP20" s="188">
        <v>208</v>
      </c>
      <c r="BQ20" s="185"/>
      <c r="BR20" s="185">
        <v>42</v>
      </c>
      <c r="BS20" s="185">
        <v>102</v>
      </c>
      <c r="BW20" s="230">
        <f t="shared" si="22"/>
        <v>19419</v>
      </c>
      <c r="BX20" s="230">
        <f t="shared" si="22"/>
        <v>8705</v>
      </c>
      <c r="BY20" s="230">
        <f t="shared" si="22"/>
        <v>728</v>
      </c>
      <c r="BZ20" s="230">
        <f t="shared" si="22"/>
        <v>0</v>
      </c>
      <c r="CA20" s="230">
        <f t="shared" si="22"/>
        <v>0</v>
      </c>
      <c r="CB20" s="230">
        <f t="shared" si="22"/>
        <v>52</v>
      </c>
      <c r="CC20" s="230">
        <f t="shared" si="22"/>
        <v>0</v>
      </c>
      <c r="CD20" s="230">
        <f t="shared" si="22"/>
        <v>329</v>
      </c>
      <c r="CE20" s="230">
        <f t="shared" si="22"/>
        <v>16</v>
      </c>
      <c r="CF20" s="230">
        <f t="shared" si="22"/>
        <v>3135</v>
      </c>
      <c r="CG20" s="230">
        <f t="shared" si="22"/>
        <v>230</v>
      </c>
      <c r="CH20" s="230">
        <f t="shared" si="22"/>
        <v>1883</v>
      </c>
      <c r="CI20" s="230">
        <f t="shared" si="22"/>
        <v>1</v>
      </c>
      <c r="CJ20" s="230">
        <f t="shared" si="22"/>
        <v>1709</v>
      </c>
      <c r="CK20" s="230">
        <f t="shared" si="22"/>
        <v>293</v>
      </c>
      <c r="CL20" s="230">
        <f t="shared" si="22"/>
        <v>102</v>
      </c>
      <c r="CM20" s="230">
        <f t="shared" si="30"/>
        <v>42</v>
      </c>
      <c r="CN20" s="230">
        <f t="shared" si="30"/>
        <v>30</v>
      </c>
      <c r="CO20" s="230">
        <f t="shared" si="30"/>
        <v>1</v>
      </c>
      <c r="CP20" s="230">
        <f t="shared" si="30"/>
        <v>36675</v>
      </c>
      <c r="CQ20" s="231">
        <f t="shared" si="23"/>
        <v>0</v>
      </c>
      <c r="CS20" s="258" t="str">
        <f t="shared" si="24"/>
        <v/>
      </c>
      <c r="CT20" s="170">
        <f t="shared" si="2"/>
        <v>813.03469200000006</v>
      </c>
      <c r="CU20" s="170">
        <f t="shared" si="3"/>
        <v>364.46093999999999</v>
      </c>
      <c r="CV20" s="170">
        <f t="shared" si="4"/>
        <v>30.479904000000001</v>
      </c>
      <c r="CW20" s="170">
        <f t="shared" si="5"/>
        <v>0</v>
      </c>
      <c r="CX20" s="170">
        <f t="shared" si="6"/>
        <v>0</v>
      </c>
      <c r="CY20" s="170">
        <f t="shared" si="7"/>
        <v>2.177136</v>
      </c>
      <c r="CZ20" s="170">
        <f t="shared" si="8"/>
        <v>0</v>
      </c>
      <c r="DA20" s="170">
        <f t="shared" si="9"/>
        <v>13.774572000000001</v>
      </c>
      <c r="DB20" s="170">
        <f t="shared" si="10"/>
        <v>0.66988800000000004</v>
      </c>
      <c r="DC20" s="170">
        <f t="shared" si="11"/>
        <v>131.25618</v>
      </c>
      <c r="DD20" s="170">
        <f t="shared" si="12"/>
        <v>9.6296400000000002</v>
      </c>
      <c r="DE20" s="170">
        <f t="shared" si="13"/>
        <v>78.837444000000005</v>
      </c>
      <c r="DF20" s="170">
        <f t="shared" si="14"/>
        <v>4.1868000000000002E-2</v>
      </c>
      <c r="DG20" s="170">
        <f t="shared" si="15"/>
        <v>71.552412000000004</v>
      </c>
      <c r="DH20" s="170">
        <f t="shared" si="16"/>
        <v>12.267324</v>
      </c>
      <c r="DI20" s="170">
        <f t="shared" si="17"/>
        <v>4.2705359999999999</v>
      </c>
      <c r="DJ20" s="170">
        <f t="shared" si="18"/>
        <v>1.758456</v>
      </c>
      <c r="DK20" s="170">
        <f t="shared" si="19"/>
        <v>1.25604</v>
      </c>
      <c r="DL20" s="170">
        <f t="shared" si="20"/>
        <v>4.1868000000000002E-2</v>
      </c>
      <c r="DM20" s="170">
        <f t="shared" si="21"/>
        <v>1535.5089</v>
      </c>
      <c r="DN20" s="170">
        <f t="shared" si="25"/>
        <v>0</v>
      </c>
      <c r="DQ20" s="255" t="s">
        <v>661</v>
      </c>
      <c r="DR20" s="234">
        <f>SUMIF($CS$6:$CS$10,$DQ20,CT$6:CT$10)</f>
        <v>317.19196800000003</v>
      </c>
      <c r="DS20" s="234">
        <f t="shared" ref="DS20" si="50">SUMIF($CS$6:$CS$10,$DQ20,CU$6:CU$10)</f>
        <v>1.214172</v>
      </c>
      <c r="DT20" s="234">
        <f t="shared" ref="DT20" si="51">SUMIF($CS$6:$CS$10,$DQ20,CV$6:CV$10)</f>
        <v>0</v>
      </c>
      <c r="DU20" s="234">
        <f t="shared" ref="DU20" si="52">SUMIF($CS$6:$CS$10,$DQ20,CW$6:CW$10)</f>
        <v>1058.4230400000001</v>
      </c>
      <c r="DV20" s="234">
        <f t="shared" ref="DV20" si="53">SUMIF($CS$6:$CS$10,$DQ20,CX$6:CX$10)</f>
        <v>14.905008</v>
      </c>
      <c r="DW20" s="234">
        <f t="shared" ref="DW20" si="54">SUMIF($CS$6:$CS$10,$DQ20,CY$6:CY$10)</f>
        <v>183.29810400000002</v>
      </c>
      <c r="DX20" s="234">
        <f t="shared" ref="DX20" si="55">SUMIF($CS$6:$CS$10,$DQ20,CZ$6:CZ$10)</f>
        <v>98.641007999999999</v>
      </c>
      <c r="DY20" s="234">
        <f t="shared" ref="DY20" si="56">SUMIF($CS$6:$CS$10,$DQ20,DA$6:DA$10)</f>
        <v>1.25604</v>
      </c>
      <c r="DZ20" s="234">
        <f t="shared" ref="DZ20" si="57">SUMIF($CS$6:$CS$10,$DQ20,DB$6:DB$10)</f>
        <v>45.594252000000004</v>
      </c>
      <c r="EA20" s="234">
        <f t="shared" ref="EA20" si="58">SUMIF($CS$6:$CS$10,$DQ20,DC$6:DC$10)</f>
        <v>605.87182800000005</v>
      </c>
      <c r="EB20" s="234">
        <f t="shared" ref="EB20" si="59">SUMIF($CS$6:$CS$10,$DQ20,DD$6:DD$10)</f>
        <v>0</v>
      </c>
      <c r="EC20" s="234">
        <f t="shared" ref="EC20" si="60">SUMIF($CS$6:$CS$10,$DQ20,DE$6:DE$10)</f>
        <v>27.256068000000003</v>
      </c>
      <c r="ED20" s="234">
        <f t="shared" ref="ED20" si="61">SUMIF($CS$6:$CS$10,$DQ20,DF$6:DF$10)</f>
        <v>15.365556000000002</v>
      </c>
      <c r="EE20" s="234">
        <f t="shared" ref="EE20" si="62">SUMIF($CS$6:$CS$10,$DQ20,DG$6:DG$10)</f>
        <v>0</v>
      </c>
      <c r="EF20" s="234">
        <f t="shared" ref="EF20" si="63">SUMIF($CS$6:$CS$10,$DQ20,DH$6:DH$10)</f>
        <v>0</v>
      </c>
      <c r="EG20" s="234">
        <f t="shared" ref="EG20" si="64">SUMIF($CS$6:$CS$10,$DQ20,DI$6:DI$10)</f>
        <v>74.231964000000005</v>
      </c>
      <c r="EH20" s="234">
        <f t="shared" ref="EH20" si="65">SUMIF($CS$6:$CS$10,$DQ20,DJ$6:DJ$10)</f>
        <v>0</v>
      </c>
      <c r="EI20" s="234">
        <f>SUMIF($CS$6:$CS$10,$DQ20,DK$6:DK$10)</f>
        <v>0</v>
      </c>
      <c r="EJ20" s="234">
        <f t="shared" ref="EJ20" si="66">SUMIF($CS$6:$CS$10,$DQ20,DL$6:DL$10)</f>
        <v>5.4009720000000003</v>
      </c>
      <c r="EK20" s="234">
        <f t="shared" ref="EK20" si="67">SUMIF($CS$6:$CS$10,$DQ20,DM$6:DM$10)</f>
        <v>2448.9430560000001</v>
      </c>
    </row>
    <row r="21" spans="1:141" ht="20.399999999999999">
      <c r="A21" s="184" t="s">
        <v>480</v>
      </c>
      <c r="B21" s="185">
        <v>2669</v>
      </c>
      <c r="C21" s="185">
        <v>776</v>
      </c>
      <c r="D21" s="186"/>
      <c r="E21" s="187"/>
      <c r="F21" s="187">
        <v>289</v>
      </c>
      <c r="G21" s="187"/>
      <c r="H21" s="187">
        <v>487</v>
      </c>
      <c r="I21" s="187"/>
      <c r="J21" s="187"/>
      <c r="K21" s="187"/>
      <c r="L21" s="187"/>
      <c r="M21" s="188"/>
      <c r="N21" s="185"/>
      <c r="O21" s="186"/>
      <c r="P21" s="187"/>
      <c r="Q21" s="187"/>
      <c r="R21" s="188"/>
      <c r="S21" s="185"/>
      <c r="T21" s="186"/>
      <c r="U21" s="188"/>
      <c r="V21" s="185"/>
      <c r="W21" s="185">
        <v>11</v>
      </c>
      <c r="X21" s="186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>
        <v>11</v>
      </c>
      <c r="AM21" s="187"/>
      <c r="AN21" s="187"/>
      <c r="AO21" s="187"/>
      <c r="AP21" s="187"/>
      <c r="AQ21" s="187"/>
      <c r="AR21" s="187"/>
      <c r="AS21" s="188"/>
      <c r="AT21" s="185"/>
      <c r="AU21" s="185">
        <v>1882</v>
      </c>
      <c r="AV21" s="186">
        <v>182</v>
      </c>
      <c r="AW21" s="187"/>
      <c r="AX21" s="187">
        <v>1359</v>
      </c>
      <c r="AY21" s="187"/>
      <c r="AZ21" s="187"/>
      <c r="BA21" s="187"/>
      <c r="BB21" s="187">
        <v>342</v>
      </c>
      <c r="BC21" s="187"/>
      <c r="BD21" s="187"/>
      <c r="BE21" s="187"/>
      <c r="BF21" s="187"/>
      <c r="BG21" s="187"/>
      <c r="BH21" s="187"/>
      <c r="BI21" s="187"/>
      <c r="BJ21" s="187"/>
      <c r="BK21" s="187"/>
      <c r="BL21" s="187"/>
      <c r="BM21" s="188"/>
      <c r="BN21" s="185"/>
      <c r="BO21" s="186"/>
      <c r="BP21" s="188"/>
      <c r="BQ21" s="185"/>
      <c r="BR21" s="185"/>
      <c r="BS21" s="185"/>
      <c r="BW21" s="230">
        <f t="shared" si="22"/>
        <v>289</v>
      </c>
      <c r="BX21" s="230">
        <f t="shared" si="22"/>
        <v>487</v>
      </c>
      <c r="BY21" s="230">
        <f t="shared" si="22"/>
        <v>0</v>
      </c>
      <c r="BZ21" s="230">
        <f t="shared" si="22"/>
        <v>0</v>
      </c>
      <c r="CA21" s="230">
        <f t="shared" si="22"/>
        <v>0</v>
      </c>
      <c r="CB21" s="230">
        <f t="shared" si="22"/>
        <v>11</v>
      </c>
      <c r="CC21" s="230">
        <f t="shared" si="22"/>
        <v>0</v>
      </c>
      <c r="CD21" s="230">
        <f t="shared" si="22"/>
        <v>0</v>
      </c>
      <c r="CE21" s="230">
        <f t="shared" si="22"/>
        <v>0</v>
      </c>
      <c r="CF21" s="230">
        <f t="shared" si="22"/>
        <v>0</v>
      </c>
      <c r="CG21" s="230">
        <f t="shared" si="22"/>
        <v>0</v>
      </c>
      <c r="CH21" s="230">
        <f t="shared" si="22"/>
        <v>342</v>
      </c>
      <c r="CI21" s="230">
        <f t="shared" si="22"/>
        <v>0</v>
      </c>
      <c r="CJ21" s="230">
        <f t="shared" si="22"/>
        <v>1541</v>
      </c>
      <c r="CK21" s="230">
        <f t="shared" si="22"/>
        <v>0</v>
      </c>
      <c r="CL21" s="230">
        <f t="shared" si="22"/>
        <v>0</v>
      </c>
      <c r="CM21" s="230">
        <f t="shared" si="30"/>
        <v>0</v>
      </c>
      <c r="CN21" s="230">
        <f t="shared" si="30"/>
        <v>0</v>
      </c>
      <c r="CO21" s="230">
        <f t="shared" si="30"/>
        <v>0</v>
      </c>
      <c r="CP21" s="230">
        <f t="shared" si="30"/>
        <v>2669</v>
      </c>
      <c r="CQ21" s="231">
        <f t="shared" si="23"/>
        <v>1</v>
      </c>
      <c r="CS21" s="258" t="str">
        <f t="shared" si="24"/>
        <v/>
      </c>
      <c r="CT21" s="170">
        <f t="shared" si="2"/>
        <v>12.099852</v>
      </c>
      <c r="CU21" s="170">
        <f t="shared" si="3"/>
        <v>20.389716</v>
      </c>
      <c r="CV21" s="170">
        <f t="shared" si="4"/>
        <v>0</v>
      </c>
      <c r="CW21" s="170">
        <f t="shared" si="5"/>
        <v>0</v>
      </c>
      <c r="CX21" s="170">
        <f t="shared" si="6"/>
        <v>0</v>
      </c>
      <c r="CY21" s="170">
        <f t="shared" si="7"/>
        <v>0.46054800000000001</v>
      </c>
      <c r="CZ21" s="170">
        <f t="shared" si="8"/>
        <v>0</v>
      </c>
      <c r="DA21" s="170">
        <f t="shared" si="9"/>
        <v>0</v>
      </c>
      <c r="DB21" s="170">
        <f t="shared" si="10"/>
        <v>0</v>
      </c>
      <c r="DC21" s="170">
        <f t="shared" si="11"/>
        <v>0</v>
      </c>
      <c r="DD21" s="170">
        <f t="shared" si="12"/>
        <v>0</v>
      </c>
      <c r="DE21" s="170">
        <f t="shared" si="13"/>
        <v>14.318856</v>
      </c>
      <c r="DF21" s="170">
        <f t="shared" si="14"/>
        <v>0</v>
      </c>
      <c r="DG21" s="170">
        <f t="shared" si="15"/>
        <v>64.518588000000008</v>
      </c>
      <c r="DH21" s="170">
        <f t="shared" si="16"/>
        <v>0</v>
      </c>
      <c r="DI21" s="170">
        <f t="shared" si="17"/>
        <v>0</v>
      </c>
      <c r="DJ21" s="170">
        <f t="shared" si="18"/>
        <v>0</v>
      </c>
      <c r="DK21" s="170">
        <f t="shared" si="19"/>
        <v>0</v>
      </c>
      <c r="DL21" s="170">
        <f t="shared" si="20"/>
        <v>0</v>
      </c>
      <c r="DM21" s="170">
        <f t="shared" si="21"/>
        <v>111.74569200000001</v>
      </c>
      <c r="DN21" s="170">
        <f t="shared" si="25"/>
        <v>0</v>
      </c>
      <c r="DQ21" s="253"/>
    </row>
    <row r="22" spans="1:141" ht="20.399999999999999">
      <c r="A22" s="184" t="s">
        <v>481</v>
      </c>
      <c r="B22" s="185">
        <v>27894</v>
      </c>
      <c r="C22" s="185">
        <v>24387</v>
      </c>
      <c r="D22" s="186"/>
      <c r="E22" s="187"/>
      <c r="F22" s="187">
        <v>16175</v>
      </c>
      <c r="G22" s="187"/>
      <c r="H22" s="187">
        <v>8212</v>
      </c>
      <c r="I22" s="187"/>
      <c r="J22" s="187"/>
      <c r="K22" s="187"/>
      <c r="L22" s="187"/>
      <c r="M22" s="188"/>
      <c r="N22" s="185">
        <v>492</v>
      </c>
      <c r="O22" s="186"/>
      <c r="P22" s="187">
        <v>187</v>
      </c>
      <c r="Q22" s="187">
        <v>272</v>
      </c>
      <c r="R22" s="188">
        <v>33</v>
      </c>
      <c r="S22" s="185"/>
      <c r="T22" s="186"/>
      <c r="U22" s="188"/>
      <c r="V22" s="185"/>
      <c r="W22" s="185">
        <v>104</v>
      </c>
      <c r="X22" s="186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>
        <v>25</v>
      </c>
      <c r="AM22" s="187">
        <v>80</v>
      </c>
      <c r="AN22" s="187"/>
      <c r="AO22" s="187"/>
      <c r="AP22" s="187"/>
      <c r="AQ22" s="187"/>
      <c r="AR22" s="187"/>
      <c r="AS22" s="188"/>
      <c r="AT22" s="185">
        <v>1614</v>
      </c>
      <c r="AU22" s="185">
        <v>1257</v>
      </c>
      <c r="AV22" s="186"/>
      <c r="AW22" s="187"/>
      <c r="AX22" s="187"/>
      <c r="AY22" s="187"/>
      <c r="AZ22" s="187"/>
      <c r="BA22" s="187"/>
      <c r="BB22" s="187">
        <v>1092</v>
      </c>
      <c r="BC22" s="187"/>
      <c r="BD22" s="187">
        <v>146</v>
      </c>
      <c r="BE22" s="187">
        <v>19</v>
      </c>
      <c r="BF22" s="187"/>
      <c r="BG22" s="187"/>
      <c r="BH22" s="187"/>
      <c r="BI22" s="187"/>
      <c r="BJ22" s="187"/>
      <c r="BK22" s="187"/>
      <c r="BL22" s="187"/>
      <c r="BM22" s="188"/>
      <c r="BN22" s="185">
        <v>40</v>
      </c>
      <c r="BO22" s="186">
        <v>7</v>
      </c>
      <c r="BP22" s="188">
        <v>33</v>
      </c>
      <c r="BQ22" s="185"/>
      <c r="BR22" s="185"/>
      <c r="BS22" s="185"/>
      <c r="BW22" s="230">
        <f t="shared" si="22"/>
        <v>16175</v>
      </c>
      <c r="BX22" s="230">
        <f t="shared" si="22"/>
        <v>8212</v>
      </c>
      <c r="BY22" s="230">
        <f t="shared" si="22"/>
        <v>492</v>
      </c>
      <c r="BZ22" s="230">
        <f t="shared" si="22"/>
        <v>0</v>
      </c>
      <c r="CA22" s="230">
        <f t="shared" si="22"/>
        <v>0</v>
      </c>
      <c r="CB22" s="230">
        <f t="shared" si="22"/>
        <v>25</v>
      </c>
      <c r="CC22" s="230">
        <f t="shared" si="22"/>
        <v>0</v>
      </c>
      <c r="CD22" s="230">
        <f t="shared" si="22"/>
        <v>80</v>
      </c>
      <c r="CE22" s="230">
        <f t="shared" si="22"/>
        <v>0</v>
      </c>
      <c r="CF22" s="230">
        <f t="shared" si="22"/>
        <v>1614</v>
      </c>
      <c r="CG22" s="230">
        <f t="shared" si="22"/>
        <v>146</v>
      </c>
      <c r="CH22" s="230">
        <f t="shared" si="22"/>
        <v>1092</v>
      </c>
      <c r="CI22" s="230">
        <f t="shared" si="22"/>
        <v>0</v>
      </c>
      <c r="CJ22" s="230">
        <f t="shared" si="22"/>
        <v>0</v>
      </c>
      <c r="CK22" s="230">
        <f t="shared" si="22"/>
        <v>52</v>
      </c>
      <c r="CL22" s="230">
        <f t="shared" si="22"/>
        <v>0</v>
      </c>
      <c r="CM22" s="230">
        <f t="shared" si="30"/>
        <v>0</v>
      </c>
      <c r="CN22" s="230">
        <f t="shared" si="30"/>
        <v>7</v>
      </c>
      <c r="CO22" s="230">
        <f t="shared" si="30"/>
        <v>0</v>
      </c>
      <c r="CP22" s="230">
        <f t="shared" si="30"/>
        <v>27894</v>
      </c>
      <c r="CQ22" s="231">
        <f t="shared" si="23"/>
        <v>1</v>
      </c>
      <c r="CS22" s="258" t="str">
        <f t="shared" si="24"/>
        <v/>
      </c>
      <c r="CT22" s="170">
        <f t="shared" si="2"/>
        <v>677.21490000000006</v>
      </c>
      <c r="CU22" s="170">
        <f t="shared" si="3"/>
        <v>343.82001600000001</v>
      </c>
      <c r="CV22" s="170">
        <f t="shared" si="4"/>
        <v>20.599056000000001</v>
      </c>
      <c r="CW22" s="170">
        <f t="shared" si="5"/>
        <v>0</v>
      </c>
      <c r="CX22" s="170">
        <f t="shared" si="6"/>
        <v>0</v>
      </c>
      <c r="CY22" s="170">
        <f t="shared" si="7"/>
        <v>1.0467</v>
      </c>
      <c r="CZ22" s="170">
        <f t="shared" si="8"/>
        <v>0</v>
      </c>
      <c r="DA22" s="170">
        <f t="shared" si="9"/>
        <v>3.3494400000000004</v>
      </c>
      <c r="DB22" s="170">
        <f t="shared" si="10"/>
        <v>0</v>
      </c>
      <c r="DC22" s="170">
        <f t="shared" si="11"/>
        <v>67.57495200000001</v>
      </c>
      <c r="DD22" s="170">
        <f t="shared" si="12"/>
        <v>6.1127280000000006</v>
      </c>
      <c r="DE22" s="170">
        <f t="shared" si="13"/>
        <v>45.719856</v>
      </c>
      <c r="DF22" s="170">
        <f t="shared" si="14"/>
        <v>0</v>
      </c>
      <c r="DG22" s="170">
        <f t="shared" si="15"/>
        <v>0</v>
      </c>
      <c r="DH22" s="170">
        <f t="shared" si="16"/>
        <v>2.177136</v>
      </c>
      <c r="DI22" s="170">
        <f t="shared" si="17"/>
        <v>0</v>
      </c>
      <c r="DJ22" s="170">
        <f t="shared" si="18"/>
        <v>0</v>
      </c>
      <c r="DK22" s="170">
        <f t="shared" si="19"/>
        <v>0.293076</v>
      </c>
      <c r="DL22" s="170">
        <f t="shared" si="20"/>
        <v>0</v>
      </c>
      <c r="DM22" s="170">
        <f t="shared" si="21"/>
        <v>1167.865992</v>
      </c>
      <c r="DN22" s="170">
        <f t="shared" si="25"/>
        <v>0</v>
      </c>
      <c r="DQ22" s="253"/>
    </row>
    <row r="23" spans="1:141" ht="20.399999999999999">
      <c r="A23" s="184" t="s">
        <v>482</v>
      </c>
      <c r="B23" s="185">
        <v>2552</v>
      </c>
      <c r="C23" s="185">
        <v>2213</v>
      </c>
      <c r="D23" s="186"/>
      <c r="E23" s="187">
        <v>0</v>
      </c>
      <c r="F23" s="187">
        <v>2207</v>
      </c>
      <c r="G23" s="187"/>
      <c r="H23" s="187">
        <v>4</v>
      </c>
      <c r="I23" s="187"/>
      <c r="J23" s="187">
        <v>1</v>
      </c>
      <c r="K23" s="187"/>
      <c r="L23" s="187"/>
      <c r="M23" s="188">
        <v>0</v>
      </c>
      <c r="N23" s="185">
        <v>11</v>
      </c>
      <c r="O23" s="186"/>
      <c r="P23" s="187">
        <v>10</v>
      </c>
      <c r="Q23" s="187">
        <v>1</v>
      </c>
      <c r="R23" s="188"/>
      <c r="S23" s="185"/>
      <c r="T23" s="186"/>
      <c r="U23" s="188"/>
      <c r="V23" s="185"/>
      <c r="W23" s="185">
        <v>19</v>
      </c>
      <c r="X23" s="186"/>
      <c r="Y23" s="187"/>
      <c r="Z23" s="187"/>
      <c r="AA23" s="187"/>
      <c r="AB23" s="187"/>
      <c r="AC23" s="187"/>
      <c r="AD23" s="187"/>
      <c r="AE23" s="187">
        <v>0</v>
      </c>
      <c r="AF23" s="187"/>
      <c r="AG23" s="187"/>
      <c r="AH23" s="187"/>
      <c r="AI23" s="187"/>
      <c r="AJ23" s="187"/>
      <c r="AK23" s="187"/>
      <c r="AL23" s="187">
        <v>15</v>
      </c>
      <c r="AM23" s="187">
        <v>5</v>
      </c>
      <c r="AN23" s="187"/>
      <c r="AO23" s="187"/>
      <c r="AP23" s="187"/>
      <c r="AQ23" s="187"/>
      <c r="AR23" s="187"/>
      <c r="AS23" s="188"/>
      <c r="AT23" s="185">
        <v>196</v>
      </c>
      <c r="AU23" s="185">
        <v>113</v>
      </c>
      <c r="AV23" s="186"/>
      <c r="AW23" s="187"/>
      <c r="AX23" s="187"/>
      <c r="AY23" s="187"/>
      <c r="AZ23" s="187"/>
      <c r="BA23" s="187"/>
      <c r="BB23" s="187">
        <v>112</v>
      </c>
      <c r="BC23" s="187"/>
      <c r="BD23" s="187">
        <v>0</v>
      </c>
      <c r="BE23" s="187"/>
      <c r="BF23" s="187"/>
      <c r="BG23" s="187"/>
      <c r="BH23" s="187"/>
      <c r="BI23" s="187"/>
      <c r="BJ23" s="187"/>
      <c r="BK23" s="187"/>
      <c r="BL23" s="187"/>
      <c r="BM23" s="188"/>
      <c r="BN23" s="185">
        <v>0</v>
      </c>
      <c r="BO23" s="186">
        <v>0</v>
      </c>
      <c r="BP23" s="188"/>
      <c r="BQ23" s="185"/>
      <c r="BR23" s="185"/>
      <c r="BS23" s="185"/>
      <c r="BW23" s="230">
        <f t="shared" si="22"/>
        <v>2207</v>
      </c>
      <c r="BX23" s="230">
        <f t="shared" si="22"/>
        <v>4</v>
      </c>
      <c r="BY23" s="230">
        <f t="shared" si="22"/>
        <v>11</v>
      </c>
      <c r="BZ23" s="230">
        <f t="shared" si="22"/>
        <v>0</v>
      </c>
      <c r="CA23" s="230">
        <f t="shared" si="22"/>
        <v>0</v>
      </c>
      <c r="CB23" s="230">
        <f t="shared" si="22"/>
        <v>15</v>
      </c>
      <c r="CC23" s="230">
        <f t="shared" si="22"/>
        <v>0</v>
      </c>
      <c r="CD23" s="230">
        <f t="shared" si="22"/>
        <v>5</v>
      </c>
      <c r="CE23" s="230">
        <f t="shared" si="22"/>
        <v>0</v>
      </c>
      <c r="CF23" s="230">
        <f t="shared" si="22"/>
        <v>196</v>
      </c>
      <c r="CG23" s="230">
        <f t="shared" si="22"/>
        <v>0</v>
      </c>
      <c r="CH23" s="230">
        <f t="shared" si="22"/>
        <v>112</v>
      </c>
      <c r="CI23" s="230">
        <f t="shared" si="22"/>
        <v>0</v>
      </c>
      <c r="CJ23" s="230">
        <f t="shared" si="22"/>
        <v>0</v>
      </c>
      <c r="CK23" s="230">
        <f t="shared" si="22"/>
        <v>0</v>
      </c>
      <c r="CL23" s="230">
        <f t="shared" si="22"/>
        <v>0</v>
      </c>
      <c r="CM23" s="230">
        <f t="shared" si="30"/>
        <v>0</v>
      </c>
      <c r="CN23" s="230">
        <f t="shared" si="30"/>
        <v>0</v>
      </c>
      <c r="CO23" s="230">
        <f t="shared" si="30"/>
        <v>1</v>
      </c>
      <c r="CP23" s="230">
        <f t="shared" si="30"/>
        <v>2552</v>
      </c>
      <c r="CQ23" s="231">
        <f t="shared" si="23"/>
        <v>-1</v>
      </c>
      <c r="CS23" s="258" t="str">
        <f t="shared" si="24"/>
        <v/>
      </c>
      <c r="CT23" s="170">
        <f t="shared" si="2"/>
        <v>92.402676</v>
      </c>
      <c r="CU23" s="170">
        <f t="shared" si="3"/>
        <v>0.16747200000000001</v>
      </c>
      <c r="CV23" s="170">
        <f t="shared" si="4"/>
        <v>0.46054800000000001</v>
      </c>
      <c r="CW23" s="170">
        <f t="shared" si="5"/>
        <v>0</v>
      </c>
      <c r="CX23" s="170">
        <f t="shared" si="6"/>
        <v>0</v>
      </c>
      <c r="CY23" s="170">
        <f t="shared" si="7"/>
        <v>0.62802000000000002</v>
      </c>
      <c r="CZ23" s="170">
        <f t="shared" si="8"/>
        <v>0</v>
      </c>
      <c r="DA23" s="170">
        <f t="shared" si="9"/>
        <v>0.20934000000000003</v>
      </c>
      <c r="DB23" s="170">
        <f t="shared" si="10"/>
        <v>0</v>
      </c>
      <c r="DC23" s="170">
        <f t="shared" si="11"/>
        <v>8.2061279999999996</v>
      </c>
      <c r="DD23" s="170">
        <f t="shared" si="12"/>
        <v>0</v>
      </c>
      <c r="DE23" s="170">
        <f t="shared" si="13"/>
        <v>4.6892160000000001</v>
      </c>
      <c r="DF23" s="170">
        <f t="shared" si="14"/>
        <v>0</v>
      </c>
      <c r="DG23" s="170">
        <f t="shared" si="15"/>
        <v>0</v>
      </c>
      <c r="DH23" s="170">
        <f t="shared" si="16"/>
        <v>0</v>
      </c>
      <c r="DI23" s="170">
        <f t="shared" si="17"/>
        <v>0</v>
      </c>
      <c r="DJ23" s="170">
        <f t="shared" si="18"/>
        <v>0</v>
      </c>
      <c r="DK23" s="170">
        <f t="shared" si="19"/>
        <v>0</v>
      </c>
      <c r="DL23" s="170">
        <f t="shared" si="20"/>
        <v>4.1868000000000002E-2</v>
      </c>
      <c r="DM23" s="170">
        <f t="shared" si="21"/>
        <v>106.84713600000001</v>
      </c>
      <c r="DN23" s="170">
        <f t="shared" si="25"/>
        <v>0</v>
      </c>
      <c r="DQ23" s="253"/>
    </row>
    <row r="24" spans="1:141" ht="20.399999999999999">
      <c r="A24" s="184" t="s">
        <v>483</v>
      </c>
      <c r="B24" s="185">
        <v>169</v>
      </c>
      <c r="C24" s="185"/>
      <c r="D24" s="186"/>
      <c r="E24" s="187"/>
      <c r="F24" s="187"/>
      <c r="G24" s="187"/>
      <c r="H24" s="187"/>
      <c r="I24" s="187"/>
      <c r="J24" s="187"/>
      <c r="K24" s="187"/>
      <c r="L24" s="187"/>
      <c r="M24" s="188"/>
      <c r="N24" s="185"/>
      <c r="O24" s="186"/>
      <c r="P24" s="187"/>
      <c r="Q24" s="187"/>
      <c r="R24" s="188"/>
      <c r="S24" s="185"/>
      <c r="T24" s="186"/>
      <c r="U24" s="188"/>
      <c r="V24" s="185"/>
      <c r="W24" s="185"/>
      <c r="X24" s="186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8"/>
      <c r="AT24" s="185"/>
      <c r="AU24" s="185">
        <v>169</v>
      </c>
      <c r="AV24" s="186">
        <v>0</v>
      </c>
      <c r="AW24" s="187"/>
      <c r="AX24" s="187"/>
      <c r="AY24" s="187">
        <v>168</v>
      </c>
      <c r="AZ24" s="187"/>
      <c r="BA24" s="187"/>
      <c r="BB24" s="187"/>
      <c r="BC24" s="187"/>
      <c r="BD24" s="187"/>
      <c r="BE24" s="187"/>
      <c r="BF24" s="187"/>
      <c r="BG24" s="187"/>
      <c r="BH24" s="187"/>
      <c r="BI24" s="187"/>
      <c r="BJ24" s="187"/>
      <c r="BK24" s="187"/>
      <c r="BL24" s="187"/>
      <c r="BM24" s="188"/>
      <c r="BN24" s="185"/>
      <c r="BO24" s="186"/>
      <c r="BP24" s="188"/>
      <c r="BQ24" s="185"/>
      <c r="BR24" s="185"/>
      <c r="BS24" s="185"/>
      <c r="BW24" s="230">
        <f t="shared" si="22"/>
        <v>0</v>
      </c>
      <c r="BX24" s="230">
        <f t="shared" si="22"/>
        <v>0</v>
      </c>
      <c r="BY24" s="230">
        <f t="shared" si="22"/>
        <v>0</v>
      </c>
      <c r="BZ24" s="230">
        <f t="shared" si="22"/>
        <v>0</v>
      </c>
      <c r="CA24" s="230">
        <f t="shared" si="22"/>
        <v>0</v>
      </c>
      <c r="CB24" s="230">
        <f t="shared" si="22"/>
        <v>0</v>
      </c>
      <c r="CC24" s="230">
        <f t="shared" si="22"/>
        <v>0</v>
      </c>
      <c r="CD24" s="230">
        <f t="shared" si="22"/>
        <v>0</v>
      </c>
      <c r="CE24" s="230">
        <f t="shared" si="22"/>
        <v>0</v>
      </c>
      <c r="CF24" s="230">
        <f t="shared" si="22"/>
        <v>0</v>
      </c>
      <c r="CG24" s="230">
        <f t="shared" si="22"/>
        <v>0</v>
      </c>
      <c r="CH24" s="230">
        <f t="shared" si="22"/>
        <v>0</v>
      </c>
      <c r="CI24" s="230">
        <f t="shared" si="22"/>
        <v>0</v>
      </c>
      <c r="CJ24" s="230">
        <f t="shared" si="22"/>
        <v>168</v>
      </c>
      <c r="CK24" s="230">
        <f t="shared" si="22"/>
        <v>0</v>
      </c>
      <c r="CL24" s="230">
        <f t="shared" si="22"/>
        <v>0</v>
      </c>
      <c r="CM24" s="230">
        <f t="shared" si="30"/>
        <v>0</v>
      </c>
      <c r="CN24" s="230">
        <f t="shared" si="30"/>
        <v>0</v>
      </c>
      <c r="CO24" s="230">
        <f t="shared" si="30"/>
        <v>0</v>
      </c>
      <c r="CP24" s="230">
        <f t="shared" si="30"/>
        <v>169</v>
      </c>
      <c r="CQ24" s="231">
        <f t="shared" si="23"/>
        <v>-1</v>
      </c>
      <c r="CS24" s="258" t="str">
        <f t="shared" si="24"/>
        <v/>
      </c>
      <c r="CT24" s="170">
        <f t="shared" si="2"/>
        <v>0</v>
      </c>
      <c r="CU24" s="170">
        <f t="shared" si="3"/>
        <v>0</v>
      </c>
      <c r="CV24" s="170">
        <f t="shared" si="4"/>
        <v>0</v>
      </c>
      <c r="CW24" s="170">
        <f t="shared" si="5"/>
        <v>0</v>
      </c>
      <c r="CX24" s="170">
        <f t="shared" si="6"/>
        <v>0</v>
      </c>
      <c r="CY24" s="170">
        <f t="shared" si="7"/>
        <v>0</v>
      </c>
      <c r="CZ24" s="170">
        <f t="shared" si="8"/>
        <v>0</v>
      </c>
      <c r="DA24" s="170">
        <f t="shared" si="9"/>
        <v>0</v>
      </c>
      <c r="DB24" s="170">
        <f t="shared" si="10"/>
        <v>0</v>
      </c>
      <c r="DC24" s="170">
        <f t="shared" si="11"/>
        <v>0</v>
      </c>
      <c r="DD24" s="170">
        <f t="shared" si="12"/>
        <v>0</v>
      </c>
      <c r="DE24" s="170">
        <f t="shared" si="13"/>
        <v>0</v>
      </c>
      <c r="DF24" s="170">
        <f t="shared" si="14"/>
        <v>0</v>
      </c>
      <c r="DG24" s="170">
        <f t="shared" si="15"/>
        <v>7.0338240000000001</v>
      </c>
      <c r="DH24" s="170">
        <f t="shared" si="16"/>
        <v>0</v>
      </c>
      <c r="DI24" s="170">
        <f t="shared" si="17"/>
        <v>0</v>
      </c>
      <c r="DJ24" s="170">
        <f t="shared" si="18"/>
        <v>0</v>
      </c>
      <c r="DK24" s="170">
        <f t="shared" si="19"/>
        <v>0</v>
      </c>
      <c r="DL24" s="170">
        <f t="shared" si="20"/>
        <v>0</v>
      </c>
      <c r="DM24" s="170">
        <f t="shared" si="21"/>
        <v>7.0756920000000001</v>
      </c>
      <c r="DN24" s="170">
        <f t="shared" si="25"/>
        <v>0</v>
      </c>
      <c r="DQ24" s="253"/>
    </row>
    <row r="25" spans="1:141" ht="20.399999999999999">
      <c r="A25" s="184" t="s">
        <v>484</v>
      </c>
      <c r="B25" s="185">
        <v>3118</v>
      </c>
      <c r="C25" s="185">
        <v>634</v>
      </c>
      <c r="D25" s="186"/>
      <c r="E25" s="187">
        <v>12</v>
      </c>
      <c r="F25" s="187">
        <v>622</v>
      </c>
      <c r="G25" s="187"/>
      <c r="H25" s="187"/>
      <c r="I25" s="187"/>
      <c r="J25" s="187"/>
      <c r="K25" s="187"/>
      <c r="L25" s="187"/>
      <c r="M25" s="188"/>
      <c r="N25" s="185">
        <v>222</v>
      </c>
      <c r="O25" s="186"/>
      <c r="P25" s="187">
        <v>215</v>
      </c>
      <c r="Q25" s="187"/>
      <c r="R25" s="188">
        <v>7</v>
      </c>
      <c r="S25" s="185"/>
      <c r="T25" s="186"/>
      <c r="U25" s="188"/>
      <c r="V25" s="185"/>
      <c r="W25" s="185">
        <v>262</v>
      </c>
      <c r="X25" s="186"/>
      <c r="Y25" s="187"/>
      <c r="Z25" s="187"/>
      <c r="AA25" s="187"/>
      <c r="AB25" s="187"/>
      <c r="AC25" s="187">
        <v>16</v>
      </c>
      <c r="AD25" s="187"/>
      <c r="AE25" s="187">
        <v>0</v>
      </c>
      <c r="AF25" s="187"/>
      <c r="AG25" s="187"/>
      <c r="AH25" s="187"/>
      <c r="AI25" s="187"/>
      <c r="AJ25" s="187"/>
      <c r="AK25" s="187"/>
      <c r="AL25" s="187">
        <v>1</v>
      </c>
      <c r="AM25" s="187">
        <v>245</v>
      </c>
      <c r="AN25" s="187"/>
      <c r="AO25" s="187"/>
      <c r="AP25" s="187"/>
      <c r="AQ25" s="187"/>
      <c r="AR25" s="187"/>
      <c r="AS25" s="188"/>
      <c r="AT25" s="185">
        <v>1304</v>
      </c>
      <c r="AU25" s="185">
        <v>479</v>
      </c>
      <c r="AV25" s="186"/>
      <c r="AW25" s="187"/>
      <c r="AX25" s="187"/>
      <c r="AY25" s="187"/>
      <c r="AZ25" s="187"/>
      <c r="BA25" s="187"/>
      <c r="BB25" s="187">
        <v>328</v>
      </c>
      <c r="BC25" s="187"/>
      <c r="BD25" s="187">
        <v>83</v>
      </c>
      <c r="BE25" s="187">
        <v>66</v>
      </c>
      <c r="BF25" s="187"/>
      <c r="BG25" s="187"/>
      <c r="BH25" s="187"/>
      <c r="BI25" s="187"/>
      <c r="BJ25" s="187"/>
      <c r="BK25" s="187"/>
      <c r="BL25" s="187">
        <v>1</v>
      </c>
      <c r="BM25" s="188"/>
      <c r="BN25" s="185">
        <v>190</v>
      </c>
      <c r="BO25" s="186">
        <v>18</v>
      </c>
      <c r="BP25" s="188">
        <v>172</v>
      </c>
      <c r="BQ25" s="185"/>
      <c r="BR25" s="185">
        <v>27</v>
      </c>
      <c r="BS25" s="185"/>
      <c r="BW25" s="230">
        <f t="shared" si="22"/>
        <v>634</v>
      </c>
      <c r="BX25" s="230">
        <f t="shared" si="22"/>
        <v>0</v>
      </c>
      <c r="BY25" s="230">
        <f t="shared" si="22"/>
        <v>222</v>
      </c>
      <c r="BZ25" s="230">
        <f t="shared" si="22"/>
        <v>0</v>
      </c>
      <c r="CA25" s="230">
        <f t="shared" si="22"/>
        <v>0</v>
      </c>
      <c r="CB25" s="230">
        <f t="shared" si="22"/>
        <v>1</v>
      </c>
      <c r="CC25" s="230">
        <f t="shared" si="22"/>
        <v>0</v>
      </c>
      <c r="CD25" s="230">
        <f t="shared" si="22"/>
        <v>245</v>
      </c>
      <c r="CE25" s="230">
        <f t="shared" si="22"/>
        <v>16</v>
      </c>
      <c r="CF25" s="230">
        <f t="shared" si="22"/>
        <v>1304</v>
      </c>
      <c r="CG25" s="230">
        <f t="shared" si="22"/>
        <v>83</v>
      </c>
      <c r="CH25" s="230">
        <f t="shared" si="22"/>
        <v>328</v>
      </c>
      <c r="CI25" s="230">
        <f t="shared" si="22"/>
        <v>1</v>
      </c>
      <c r="CJ25" s="230">
        <f t="shared" si="22"/>
        <v>0</v>
      </c>
      <c r="CK25" s="230">
        <f t="shared" si="22"/>
        <v>238</v>
      </c>
      <c r="CL25" s="230">
        <f t="shared" si="22"/>
        <v>0</v>
      </c>
      <c r="CM25" s="230">
        <f t="shared" si="30"/>
        <v>27</v>
      </c>
      <c r="CN25" s="230">
        <f t="shared" si="30"/>
        <v>18</v>
      </c>
      <c r="CO25" s="230">
        <f t="shared" si="30"/>
        <v>0</v>
      </c>
      <c r="CP25" s="230">
        <f t="shared" si="30"/>
        <v>3118</v>
      </c>
      <c r="CQ25" s="231">
        <f t="shared" si="23"/>
        <v>-1</v>
      </c>
      <c r="CS25" s="258" t="str">
        <f t="shared" si="24"/>
        <v/>
      </c>
      <c r="CT25" s="170">
        <f t="shared" si="2"/>
        <v>26.544312000000001</v>
      </c>
      <c r="CU25" s="170">
        <f t="shared" si="3"/>
        <v>0</v>
      </c>
      <c r="CV25" s="170">
        <f t="shared" si="4"/>
        <v>9.2946960000000001</v>
      </c>
      <c r="CW25" s="170">
        <f t="shared" si="5"/>
        <v>0</v>
      </c>
      <c r="CX25" s="170">
        <f t="shared" si="6"/>
        <v>0</v>
      </c>
      <c r="CY25" s="170">
        <f t="shared" si="7"/>
        <v>4.1868000000000002E-2</v>
      </c>
      <c r="CZ25" s="170">
        <f t="shared" si="8"/>
        <v>0</v>
      </c>
      <c r="DA25" s="170">
        <f t="shared" si="9"/>
        <v>10.257660000000001</v>
      </c>
      <c r="DB25" s="170">
        <f t="shared" si="10"/>
        <v>0.66988800000000004</v>
      </c>
      <c r="DC25" s="170">
        <f t="shared" si="11"/>
        <v>54.595872</v>
      </c>
      <c r="DD25" s="170">
        <f t="shared" si="12"/>
        <v>3.475044</v>
      </c>
      <c r="DE25" s="170">
        <f t="shared" si="13"/>
        <v>13.732704</v>
      </c>
      <c r="DF25" s="170">
        <f t="shared" si="14"/>
        <v>4.1868000000000002E-2</v>
      </c>
      <c r="DG25" s="170">
        <f t="shared" si="15"/>
        <v>0</v>
      </c>
      <c r="DH25" s="170">
        <f t="shared" si="16"/>
        <v>9.9645840000000003</v>
      </c>
      <c r="DI25" s="170">
        <f t="shared" si="17"/>
        <v>0</v>
      </c>
      <c r="DJ25" s="170">
        <f t="shared" si="18"/>
        <v>1.130436</v>
      </c>
      <c r="DK25" s="170">
        <f t="shared" si="19"/>
        <v>0.75362400000000007</v>
      </c>
      <c r="DL25" s="170">
        <f t="shared" si="20"/>
        <v>0</v>
      </c>
      <c r="DM25" s="170">
        <f t="shared" si="21"/>
        <v>130.54442400000002</v>
      </c>
      <c r="DN25" s="170">
        <f t="shared" si="25"/>
        <v>0</v>
      </c>
      <c r="DQ25" s="253"/>
    </row>
    <row r="26" spans="1:141" ht="20.399999999999999">
      <c r="A26" s="184" t="s">
        <v>485</v>
      </c>
      <c r="B26" s="185">
        <v>157</v>
      </c>
      <c r="C26" s="185">
        <v>115</v>
      </c>
      <c r="D26" s="186"/>
      <c r="E26" s="187">
        <v>35</v>
      </c>
      <c r="F26" s="187">
        <v>78</v>
      </c>
      <c r="G26" s="187"/>
      <c r="H26" s="187">
        <v>2</v>
      </c>
      <c r="I26" s="187"/>
      <c r="J26" s="187">
        <v>0</v>
      </c>
      <c r="K26" s="187"/>
      <c r="L26" s="187"/>
      <c r="M26" s="188"/>
      <c r="N26" s="185">
        <v>3</v>
      </c>
      <c r="O26" s="186"/>
      <c r="P26" s="187">
        <v>3</v>
      </c>
      <c r="Q26" s="187"/>
      <c r="R26" s="188"/>
      <c r="S26" s="185"/>
      <c r="T26" s="186"/>
      <c r="U26" s="188"/>
      <c r="V26" s="185"/>
      <c r="W26" s="185">
        <v>1</v>
      </c>
      <c r="X26" s="186"/>
      <c r="Y26" s="187"/>
      <c r="Z26" s="187"/>
      <c r="AA26" s="187"/>
      <c r="AB26" s="187"/>
      <c r="AC26" s="187"/>
      <c r="AD26" s="187"/>
      <c r="AE26" s="187">
        <v>0</v>
      </c>
      <c r="AF26" s="187"/>
      <c r="AG26" s="187"/>
      <c r="AH26" s="187"/>
      <c r="AI26" s="187"/>
      <c r="AJ26" s="187"/>
      <c r="AK26" s="187"/>
      <c r="AL26" s="187">
        <v>0</v>
      </c>
      <c r="AM26" s="187">
        <v>0</v>
      </c>
      <c r="AN26" s="187"/>
      <c r="AO26" s="187"/>
      <c r="AP26" s="187"/>
      <c r="AQ26" s="187"/>
      <c r="AR26" s="187"/>
      <c r="AS26" s="188"/>
      <c r="AT26" s="185">
        <v>21</v>
      </c>
      <c r="AU26" s="185">
        <v>10</v>
      </c>
      <c r="AV26" s="186"/>
      <c r="AW26" s="187"/>
      <c r="AX26" s="187"/>
      <c r="AY26" s="187"/>
      <c r="AZ26" s="187"/>
      <c r="BA26" s="187"/>
      <c r="BB26" s="187">
        <v>9</v>
      </c>
      <c r="BC26" s="187"/>
      <c r="BD26" s="187">
        <v>1</v>
      </c>
      <c r="BE26" s="187"/>
      <c r="BF26" s="187"/>
      <c r="BG26" s="187"/>
      <c r="BH26" s="187"/>
      <c r="BI26" s="187"/>
      <c r="BJ26" s="187"/>
      <c r="BK26" s="187"/>
      <c r="BL26" s="187">
        <v>0</v>
      </c>
      <c r="BM26" s="188">
        <v>0</v>
      </c>
      <c r="BN26" s="185">
        <v>7</v>
      </c>
      <c r="BO26" s="186">
        <v>5</v>
      </c>
      <c r="BP26" s="188">
        <v>2</v>
      </c>
      <c r="BQ26" s="185"/>
      <c r="BR26" s="185"/>
      <c r="BS26" s="185"/>
      <c r="BW26" s="230">
        <f t="shared" si="22"/>
        <v>113</v>
      </c>
      <c r="BX26" s="230">
        <f t="shared" si="22"/>
        <v>2</v>
      </c>
      <c r="BY26" s="230">
        <f t="shared" si="22"/>
        <v>3</v>
      </c>
      <c r="BZ26" s="230">
        <f t="shared" si="22"/>
        <v>0</v>
      </c>
      <c r="CA26" s="230">
        <f t="shared" si="22"/>
        <v>0</v>
      </c>
      <c r="CB26" s="230">
        <f t="shared" si="22"/>
        <v>0</v>
      </c>
      <c r="CC26" s="230">
        <f t="shared" si="22"/>
        <v>0</v>
      </c>
      <c r="CD26" s="230">
        <f t="shared" si="22"/>
        <v>0</v>
      </c>
      <c r="CE26" s="230">
        <f t="shared" si="22"/>
        <v>0</v>
      </c>
      <c r="CF26" s="230">
        <f t="shared" si="22"/>
        <v>21</v>
      </c>
      <c r="CG26" s="230">
        <f t="shared" si="22"/>
        <v>1</v>
      </c>
      <c r="CH26" s="230">
        <f t="shared" si="22"/>
        <v>9</v>
      </c>
      <c r="CI26" s="230">
        <f t="shared" si="22"/>
        <v>0</v>
      </c>
      <c r="CJ26" s="230">
        <f t="shared" si="22"/>
        <v>0</v>
      </c>
      <c r="CK26" s="230">
        <f t="shared" si="22"/>
        <v>2</v>
      </c>
      <c r="CL26" s="230">
        <f t="shared" si="22"/>
        <v>0</v>
      </c>
      <c r="CM26" s="230">
        <f t="shared" si="30"/>
        <v>0</v>
      </c>
      <c r="CN26" s="230">
        <f t="shared" si="30"/>
        <v>5</v>
      </c>
      <c r="CO26" s="230">
        <f t="shared" si="30"/>
        <v>0</v>
      </c>
      <c r="CP26" s="230">
        <f t="shared" si="30"/>
        <v>157</v>
      </c>
      <c r="CQ26" s="231">
        <f t="shared" si="23"/>
        <v>-1</v>
      </c>
      <c r="CS26" s="258" t="str">
        <f t="shared" si="24"/>
        <v/>
      </c>
      <c r="CT26" s="170">
        <f t="shared" si="2"/>
        <v>4.7310840000000001</v>
      </c>
      <c r="CU26" s="170">
        <f t="shared" si="3"/>
        <v>8.3736000000000005E-2</v>
      </c>
      <c r="CV26" s="170">
        <f t="shared" si="4"/>
        <v>0.12560399999999999</v>
      </c>
      <c r="CW26" s="170">
        <f t="shared" si="5"/>
        <v>0</v>
      </c>
      <c r="CX26" s="170">
        <f t="shared" si="6"/>
        <v>0</v>
      </c>
      <c r="CY26" s="170">
        <f t="shared" si="7"/>
        <v>0</v>
      </c>
      <c r="CZ26" s="170">
        <f t="shared" si="8"/>
        <v>0</v>
      </c>
      <c r="DA26" s="170">
        <f t="shared" si="9"/>
        <v>0</v>
      </c>
      <c r="DB26" s="170">
        <f t="shared" si="10"/>
        <v>0</v>
      </c>
      <c r="DC26" s="170">
        <f t="shared" si="11"/>
        <v>0.87922800000000001</v>
      </c>
      <c r="DD26" s="170">
        <f t="shared" si="12"/>
        <v>4.1868000000000002E-2</v>
      </c>
      <c r="DE26" s="170">
        <f t="shared" si="13"/>
        <v>0.37681200000000004</v>
      </c>
      <c r="DF26" s="170">
        <f t="shared" si="14"/>
        <v>0</v>
      </c>
      <c r="DG26" s="170">
        <f t="shared" si="15"/>
        <v>0</v>
      </c>
      <c r="DH26" s="170">
        <f t="shared" si="16"/>
        <v>8.3736000000000005E-2</v>
      </c>
      <c r="DI26" s="170">
        <f t="shared" si="17"/>
        <v>0</v>
      </c>
      <c r="DJ26" s="170">
        <f t="shared" si="18"/>
        <v>0</v>
      </c>
      <c r="DK26" s="170">
        <f t="shared" si="19"/>
        <v>0.20934000000000003</v>
      </c>
      <c r="DL26" s="170">
        <f t="shared" si="20"/>
        <v>0</v>
      </c>
      <c r="DM26" s="170">
        <f t="shared" si="21"/>
        <v>6.5732760000000008</v>
      </c>
      <c r="DN26" s="170">
        <f t="shared" si="25"/>
        <v>0</v>
      </c>
      <c r="DQ26" s="253"/>
    </row>
    <row r="27" spans="1:141" ht="20.399999999999999">
      <c r="A27" s="184" t="s">
        <v>486</v>
      </c>
      <c r="B27" s="185">
        <v>0</v>
      </c>
      <c r="C27" s="185"/>
      <c r="D27" s="186"/>
      <c r="E27" s="187"/>
      <c r="F27" s="187"/>
      <c r="G27" s="187"/>
      <c r="H27" s="187"/>
      <c r="I27" s="187"/>
      <c r="J27" s="187"/>
      <c r="K27" s="187"/>
      <c r="L27" s="187"/>
      <c r="M27" s="188"/>
      <c r="N27" s="185"/>
      <c r="O27" s="186"/>
      <c r="P27" s="187"/>
      <c r="Q27" s="187"/>
      <c r="R27" s="188"/>
      <c r="S27" s="185"/>
      <c r="T27" s="186"/>
      <c r="U27" s="188"/>
      <c r="V27" s="185"/>
      <c r="W27" s="185"/>
      <c r="X27" s="186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8"/>
      <c r="AT27" s="185"/>
      <c r="AU27" s="185"/>
      <c r="AV27" s="186"/>
      <c r="AW27" s="187"/>
      <c r="AX27" s="187"/>
      <c r="AY27" s="187"/>
      <c r="AZ27" s="187"/>
      <c r="BA27" s="187"/>
      <c r="BB27" s="187"/>
      <c r="BC27" s="187"/>
      <c r="BD27" s="187"/>
      <c r="BE27" s="187"/>
      <c r="BF27" s="187"/>
      <c r="BG27" s="187"/>
      <c r="BH27" s="187"/>
      <c r="BI27" s="187"/>
      <c r="BJ27" s="187"/>
      <c r="BK27" s="187"/>
      <c r="BL27" s="187"/>
      <c r="BM27" s="188"/>
      <c r="BN27" s="185"/>
      <c r="BO27" s="186"/>
      <c r="BP27" s="188"/>
      <c r="BQ27" s="185"/>
      <c r="BR27" s="185"/>
      <c r="BS27" s="185">
        <v>0</v>
      </c>
      <c r="BW27" s="230">
        <f t="shared" si="22"/>
        <v>0</v>
      </c>
      <c r="BX27" s="230">
        <f t="shared" si="22"/>
        <v>0</v>
      </c>
      <c r="BY27" s="230">
        <f t="shared" si="22"/>
        <v>0</v>
      </c>
      <c r="BZ27" s="230">
        <f t="shared" si="22"/>
        <v>0</v>
      </c>
      <c r="CA27" s="230">
        <f t="shared" si="22"/>
        <v>0</v>
      </c>
      <c r="CB27" s="230">
        <f t="shared" si="22"/>
        <v>0</v>
      </c>
      <c r="CC27" s="230">
        <f t="shared" si="22"/>
        <v>0</v>
      </c>
      <c r="CD27" s="230">
        <f t="shared" si="22"/>
        <v>0</v>
      </c>
      <c r="CE27" s="230">
        <f t="shared" si="22"/>
        <v>0</v>
      </c>
      <c r="CF27" s="230">
        <f t="shared" si="22"/>
        <v>0</v>
      </c>
      <c r="CG27" s="230">
        <f t="shared" si="22"/>
        <v>0</v>
      </c>
      <c r="CH27" s="230">
        <f t="shared" si="22"/>
        <v>0</v>
      </c>
      <c r="CI27" s="230">
        <f t="shared" si="22"/>
        <v>0</v>
      </c>
      <c r="CJ27" s="230">
        <f t="shared" si="22"/>
        <v>0</v>
      </c>
      <c r="CK27" s="230">
        <f t="shared" si="22"/>
        <v>0</v>
      </c>
      <c r="CL27" s="230">
        <f t="shared" si="22"/>
        <v>0</v>
      </c>
      <c r="CM27" s="230">
        <f t="shared" si="30"/>
        <v>0</v>
      </c>
      <c r="CN27" s="230">
        <f t="shared" si="30"/>
        <v>0</v>
      </c>
      <c r="CO27" s="230">
        <f t="shared" si="30"/>
        <v>0</v>
      </c>
      <c r="CP27" s="230">
        <f t="shared" si="30"/>
        <v>0</v>
      </c>
      <c r="CQ27" s="231">
        <f t="shared" si="23"/>
        <v>0</v>
      </c>
      <c r="CS27" s="258" t="str">
        <f t="shared" si="24"/>
        <v/>
      </c>
      <c r="CT27" s="170">
        <f t="shared" si="2"/>
        <v>0</v>
      </c>
      <c r="CU27" s="170">
        <f t="shared" si="3"/>
        <v>0</v>
      </c>
      <c r="CV27" s="170">
        <f t="shared" si="4"/>
        <v>0</v>
      </c>
      <c r="CW27" s="170">
        <f t="shared" si="5"/>
        <v>0</v>
      </c>
      <c r="CX27" s="170">
        <f t="shared" si="6"/>
        <v>0</v>
      </c>
      <c r="CY27" s="170">
        <f t="shared" si="7"/>
        <v>0</v>
      </c>
      <c r="CZ27" s="170">
        <f t="shared" si="8"/>
        <v>0</v>
      </c>
      <c r="DA27" s="170">
        <f t="shared" si="9"/>
        <v>0</v>
      </c>
      <c r="DB27" s="170">
        <f t="shared" si="10"/>
        <v>0</v>
      </c>
      <c r="DC27" s="170">
        <f t="shared" si="11"/>
        <v>0</v>
      </c>
      <c r="DD27" s="170">
        <f t="shared" si="12"/>
        <v>0</v>
      </c>
      <c r="DE27" s="170">
        <f t="shared" si="13"/>
        <v>0</v>
      </c>
      <c r="DF27" s="170">
        <f t="shared" si="14"/>
        <v>0</v>
      </c>
      <c r="DG27" s="170">
        <f t="shared" si="15"/>
        <v>0</v>
      </c>
      <c r="DH27" s="170">
        <f t="shared" si="16"/>
        <v>0</v>
      </c>
      <c r="DI27" s="170">
        <f t="shared" si="17"/>
        <v>0</v>
      </c>
      <c r="DJ27" s="170">
        <f t="shared" si="18"/>
        <v>0</v>
      </c>
      <c r="DK27" s="170">
        <f t="shared" si="19"/>
        <v>0</v>
      </c>
      <c r="DL27" s="170">
        <f t="shared" si="20"/>
        <v>0</v>
      </c>
      <c r="DM27" s="170">
        <f t="shared" si="21"/>
        <v>0</v>
      </c>
      <c r="DN27" s="170">
        <f t="shared" si="25"/>
        <v>0</v>
      </c>
      <c r="DQ27" s="253"/>
    </row>
    <row r="28" spans="1:141" ht="20.399999999999999">
      <c r="A28" s="184" t="s">
        <v>487</v>
      </c>
      <c r="B28" s="185"/>
      <c r="C28" s="185"/>
      <c r="D28" s="186"/>
      <c r="E28" s="187"/>
      <c r="F28" s="187"/>
      <c r="G28" s="187"/>
      <c r="H28" s="187"/>
      <c r="I28" s="187"/>
      <c r="J28" s="187"/>
      <c r="K28" s="187"/>
      <c r="L28" s="187"/>
      <c r="M28" s="188"/>
      <c r="N28" s="185"/>
      <c r="O28" s="186"/>
      <c r="P28" s="187"/>
      <c r="Q28" s="187"/>
      <c r="R28" s="188"/>
      <c r="S28" s="185"/>
      <c r="T28" s="186"/>
      <c r="U28" s="188"/>
      <c r="V28" s="185"/>
      <c r="W28" s="185"/>
      <c r="X28" s="186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8"/>
      <c r="AT28" s="185"/>
      <c r="AU28" s="185"/>
      <c r="AV28" s="186"/>
      <c r="AW28" s="187"/>
      <c r="AX28" s="187"/>
      <c r="AY28" s="187"/>
      <c r="AZ28" s="187"/>
      <c r="BA28" s="187"/>
      <c r="BB28" s="187"/>
      <c r="BC28" s="187"/>
      <c r="BD28" s="187"/>
      <c r="BE28" s="187"/>
      <c r="BF28" s="187"/>
      <c r="BG28" s="187"/>
      <c r="BH28" s="187"/>
      <c r="BI28" s="187"/>
      <c r="BJ28" s="187"/>
      <c r="BK28" s="187"/>
      <c r="BL28" s="187"/>
      <c r="BM28" s="188"/>
      <c r="BN28" s="185"/>
      <c r="BO28" s="186"/>
      <c r="BP28" s="188"/>
      <c r="BQ28" s="185"/>
      <c r="BR28" s="185"/>
      <c r="BS28" s="185"/>
      <c r="BW28" s="230">
        <f t="shared" si="22"/>
        <v>0</v>
      </c>
      <c r="BX28" s="230">
        <f t="shared" si="22"/>
        <v>0</v>
      </c>
      <c r="BY28" s="230">
        <f t="shared" si="22"/>
        <v>0</v>
      </c>
      <c r="BZ28" s="230">
        <f t="shared" si="22"/>
        <v>0</v>
      </c>
      <c r="CA28" s="230">
        <f t="shared" si="22"/>
        <v>0</v>
      </c>
      <c r="CB28" s="230">
        <f t="shared" si="22"/>
        <v>0</v>
      </c>
      <c r="CC28" s="230">
        <f t="shared" si="22"/>
        <v>0</v>
      </c>
      <c r="CD28" s="230">
        <f t="shared" si="22"/>
        <v>0</v>
      </c>
      <c r="CE28" s="230">
        <f t="shared" si="22"/>
        <v>0</v>
      </c>
      <c r="CF28" s="230">
        <f t="shared" si="22"/>
        <v>0</v>
      </c>
      <c r="CG28" s="230">
        <f t="shared" si="22"/>
        <v>0</v>
      </c>
      <c r="CH28" s="230">
        <f t="shared" si="22"/>
        <v>0</v>
      </c>
      <c r="CI28" s="230">
        <f t="shared" si="22"/>
        <v>0</v>
      </c>
      <c r="CJ28" s="230">
        <f t="shared" si="22"/>
        <v>0</v>
      </c>
      <c r="CK28" s="230">
        <f t="shared" si="22"/>
        <v>0</v>
      </c>
      <c r="CL28" s="230">
        <f t="shared" si="22"/>
        <v>0</v>
      </c>
      <c r="CM28" s="230">
        <f t="shared" si="30"/>
        <v>0</v>
      </c>
      <c r="CN28" s="230">
        <f t="shared" si="30"/>
        <v>0</v>
      </c>
      <c r="CO28" s="230">
        <f t="shared" si="30"/>
        <v>0</v>
      </c>
      <c r="CP28" s="230">
        <f t="shared" si="30"/>
        <v>0</v>
      </c>
      <c r="CQ28" s="231">
        <f t="shared" si="23"/>
        <v>0</v>
      </c>
      <c r="CS28" s="258" t="str">
        <f t="shared" si="24"/>
        <v/>
      </c>
      <c r="CT28" s="170">
        <f t="shared" si="2"/>
        <v>0</v>
      </c>
      <c r="CU28" s="170">
        <f t="shared" si="3"/>
        <v>0</v>
      </c>
      <c r="CV28" s="170">
        <f t="shared" si="4"/>
        <v>0</v>
      </c>
      <c r="CW28" s="170">
        <f t="shared" si="5"/>
        <v>0</v>
      </c>
      <c r="CX28" s="170">
        <f t="shared" si="6"/>
        <v>0</v>
      </c>
      <c r="CY28" s="170">
        <f t="shared" si="7"/>
        <v>0</v>
      </c>
      <c r="CZ28" s="170">
        <f t="shared" si="8"/>
        <v>0</v>
      </c>
      <c r="DA28" s="170">
        <f t="shared" si="9"/>
        <v>0</v>
      </c>
      <c r="DB28" s="170">
        <f t="shared" si="10"/>
        <v>0</v>
      </c>
      <c r="DC28" s="170">
        <f t="shared" si="11"/>
        <v>0</v>
      </c>
      <c r="DD28" s="170">
        <f t="shared" si="12"/>
        <v>0</v>
      </c>
      <c r="DE28" s="170">
        <f t="shared" si="13"/>
        <v>0</v>
      </c>
      <c r="DF28" s="170">
        <f t="shared" si="14"/>
        <v>0</v>
      </c>
      <c r="DG28" s="170">
        <f t="shared" si="15"/>
        <v>0</v>
      </c>
      <c r="DH28" s="170">
        <f t="shared" si="16"/>
        <v>0</v>
      </c>
      <c r="DI28" s="170">
        <f t="shared" si="17"/>
        <v>0</v>
      </c>
      <c r="DJ28" s="170">
        <f t="shared" si="18"/>
        <v>0</v>
      </c>
      <c r="DK28" s="170">
        <f t="shared" si="19"/>
        <v>0</v>
      </c>
      <c r="DL28" s="170">
        <f t="shared" si="20"/>
        <v>0</v>
      </c>
      <c r="DM28" s="170">
        <f t="shared" si="21"/>
        <v>0</v>
      </c>
      <c r="DN28" s="170">
        <f t="shared" si="25"/>
        <v>0</v>
      </c>
      <c r="DQ28" s="253"/>
    </row>
    <row r="29" spans="1:141" ht="20.399999999999999">
      <c r="A29" s="184" t="s">
        <v>488</v>
      </c>
      <c r="B29" s="185">
        <v>102</v>
      </c>
      <c r="C29" s="185"/>
      <c r="D29" s="186"/>
      <c r="E29" s="187"/>
      <c r="F29" s="187"/>
      <c r="G29" s="187"/>
      <c r="H29" s="187"/>
      <c r="I29" s="187"/>
      <c r="J29" s="187"/>
      <c r="K29" s="187"/>
      <c r="L29" s="187"/>
      <c r="M29" s="188"/>
      <c r="N29" s="185"/>
      <c r="O29" s="186"/>
      <c r="P29" s="187"/>
      <c r="Q29" s="187"/>
      <c r="R29" s="188"/>
      <c r="S29" s="185"/>
      <c r="T29" s="186"/>
      <c r="U29" s="188"/>
      <c r="V29" s="185"/>
      <c r="W29" s="185"/>
      <c r="X29" s="186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8"/>
      <c r="AT29" s="185"/>
      <c r="AU29" s="185"/>
      <c r="AV29" s="186"/>
      <c r="AW29" s="187"/>
      <c r="AX29" s="187"/>
      <c r="AY29" s="187"/>
      <c r="AZ29" s="187"/>
      <c r="BA29" s="187"/>
      <c r="BB29" s="187"/>
      <c r="BC29" s="187"/>
      <c r="BD29" s="187"/>
      <c r="BE29" s="187"/>
      <c r="BF29" s="187"/>
      <c r="BG29" s="187"/>
      <c r="BH29" s="187"/>
      <c r="BI29" s="187"/>
      <c r="BJ29" s="187"/>
      <c r="BK29" s="187"/>
      <c r="BL29" s="187"/>
      <c r="BM29" s="188"/>
      <c r="BN29" s="185"/>
      <c r="BO29" s="186"/>
      <c r="BP29" s="188"/>
      <c r="BQ29" s="185"/>
      <c r="BR29" s="185"/>
      <c r="BS29" s="185">
        <v>102</v>
      </c>
      <c r="BW29" s="230">
        <f t="shared" si="22"/>
        <v>0</v>
      </c>
      <c r="BX29" s="230">
        <f t="shared" si="22"/>
        <v>0</v>
      </c>
      <c r="BY29" s="230">
        <f t="shared" si="22"/>
        <v>0</v>
      </c>
      <c r="BZ29" s="230">
        <f t="shared" si="22"/>
        <v>0</v>
      </c>
      <c r="CA29" s="230">
        <f t="shared" si="22"/>
        <v>0</v>
      </c>
      <c r="CB29" s="230">
        <f t="shared" si="22"/>
        <v>0</v>
      </c>
      <c r="CC29" s="230">
        <f t="shared" si="22"/>
        <v>0</v>
      </c>
      <c r="CD29" s="230">
        <f t="shared" si="22"/>
        <v>0</v>
      </c>
      <c r="CE29" s="230">
        <f t="shared" si="22"/>
        <v>0</v>
      </c>
      <c r="CF29" s="230">
        <f t="shared" si="22"/>
        <v>0</v>
      </c>
      <c r="CG29" s="230">
        <f t="shared" si="22"/>
        <v>0</v>
      </c>
      <c r="CH29" s="230">
        <f t="shared" si="22"/>
        <v>0</v>
      </c>
      <c r="CI29" s="230">
        <f t="shared" si="22"/>
        <v>0</v>
      </c>
      <c r="CJ29" s="230">
        <f t="shared" si="22"/>
        <v>0</v>
      </c>
      <c r="CK29" s="230">
        <f t="shared" si="22"/>
        <v>0</v>
      </c>
      <c r="CL29" s="230">
        <f t="shared" si="22"/>
        <v>102</v>
      </c>
      <c r="CM29" s="230">
        <f t="shared" si="30"/>
        <v>0</v>
      </c>
      <c r="CN29" s="230">
        <f t="shared" si="30"/>
        <v>0</v>
      </c>
      <c r="CO29" s="230">
        <f t="shared" si="30"/>
        <v>0</v>
      </c>
      <c r="CP29" s="230">
        <f t="shared" si="30"/>
        <v>102</v>
      </c>
      <c r="CQ29" s="231">
        <f t="shared" si="23"/>
        <v>0</v>
      </c>
      <c r="CS29" s="258" t="str">
        <f t="shared" si="24"/>
        <v/>
      </c>
      <c r="CT29" s="170">
        <f t="shared" si="2"/>
        <v>0</v>
      </c>
      <c r="CU29" s="170">
        <f t="shared" si="3"/>
        <v>0</v>
      </c>
      <c r="CV29" s="170">
        <f t="shared" si="4"/>
        <v>0</v>
      </c>
      <c r="CW29" s="170">
        <f t="shared" si="5"/>
        <v>0</v>
      </c>
      <c r="CX29" s="170">
        <f t="shared" si="6"/>
        <v>0</v>
      </c>
      <c r="CY29" s="170">
        <f t="shared" si="7"/>
        <v>0</v>
      </c>
      <c r="CZ29" s="170">
        <f t="shared" si="8"/>
        <v>0</v>
      </c>
      <c r="DA29" s="170">
        <f t="shared" si="9"/>
        <v>0</v>
      </c>
      <c r="DB29" s="170">
        <f t="shared" si="10"/>
        <v>0</v>
      </c>
      <c r="DC29" s="170">
        <f t="shared" si="11"/>
        <v>0</v>
      </c>
      <c r="DD29" s="170">
        <f t="shared" si="12"/>
        <v>0</v>
      </c>
      <c r="DE29" s="170">
        <f t="shared" si="13"/>
        <v>0</v>
      </c>
      <c r="DF29" s="170">
        <f t="shared" si="14"/>
        <v>0</v>
      </c>
      <c r="DG29" s="170">
        <f t="shared" si="15"/>
        <v>0</v>
      </c>
      <c r="DH29" s="170">
        <f t="shared" si="16"/>
        <v>0</v>
      </c>
      <c r="DI29" s="170">
        <f t="shared" si="17"/>
        <v>4.2705359999999999</v>
      </c>
      <c r="DJ29" s="170">
        <f t="shared" si="18"/>
        <v>0</v>
      </c>
      <c r="DK29" s="170">
        <f t="shared" si="19"/>
        <v>0</v>
      </c>
      <c r="DL29" s="170">
        <f t="shared" si="20"/>
        <v>0</v>
      </c>
      <c r="DM29" s="170">
        <f t="shared" si="21"/>
        <v>4.2705359999999999</v>
      </c>
      <c r="DN29" s="170">
        <f t="shared" si="25"/>
        <v>0</v>
      </c>
      <c r="DQ29" s="253"/>
    </row>
    <row r="30" spans="1:141" ht="30.6">
      <c r="A30" s="184" t="s">
        <v>489</v>
      </c>
      <c r="B30" s="185">
        <v>15</v>
      </c>
      <c r="C30" s="185"/>
      <c r="D30" s="186"/>
      <c r="E30" s="187"/>
      <c r="F30" s="187"/>
      <c r="G30" s="187"/>
      <c r="H30" s="187"/>
      <c r="I30" s="187"/>
      <c r="J30" s="187"/>
      <c r="K30" s="187"/>
      <c r="L30" s="187"/>
      <c r="M30" s="188"/>
      <c r="N30" s="185"/>
      <c r="O30" s="186"/>
      <c r="P30" s="187"/>
      <c r="Q30" s="187"/>
      <c r="R30" s="188"/>
      <c r="S30" s="185"/>
      <c r="T30" s="186"/>
      <c r="U30" s="188"/>
      <c r="V30" s="185"/>
      <c r="W30" s="185"/>
      <c r="X30" s="186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88"/>
      <c r="AT30" s="185"/>
      <c r="AU30" s="185"/>
      <c r="AV30" s="186"/>
      <c r="AW30" s="187"/>
      <c r="AX30" s="187"/>
      <c r="AY30" s="187"/>
      <c r="AZ30" s="187"/>
      <c r="BA30" s="187"/>
      <c r="BB30" s="187"/>
      <c r="BC30" s="187"/>
      <c r="BD30" s="187"/>
      <c r="BE30" s="187"/>
      <c r="BF30" s="187"/>
      <c r="BG30" s="187"/>
      <c r="BH30" s="187"/>
      <c r="BI30" s="187"/>
      <c r="BJ30" s="187"/>
      <c r="BK30" s="187"/>
      <c r="BL30" s="187"/>
      <c r="BM30" s="188"/>
      <c r="BN30" s="185"/>
      <c r="BO30" s="186"/>
      <c r="BP30" s="188"/>
      <c r="BQ30" s="185"/>
      <c r="BR30" s="185">
        <v>15</v>
      </c>
      <c r="BS30" s="185"/>
      <c r="BW30" s="230">
        <f t="shared" si="22"/>
        <v>0</v>
      </c>
      <c r="BX30" s="230">
        <f t="shared" si="22"/>
        <v>0</v>
      </c>
      <c r="BY30" s="230">
        <f t="shared" si="22"/>
        <v>0</v>
      </c>
      <c r="BZ30" s="230">
        <f t="shared" si="22"/>
        <v>0</v>
      </c>
      <c r="CA30" s="230">
        <f t="shared" si="22"/>
        <v>0</v>
      </c>
      <c r="CB30" s="230">
        <f t="shared" si="22"/>
        <v>0</v>
      </c>
      <c r="CC30" s="230">
        <f t="shared" si="22"/>
        <v>0</v>
      </c>
      <c r="CD30" s="230">
        <f t="shared" si="22"/>
        <v>0</v>
      </c>
      <c r="CE30" s="230">
        <f t="shared" si="22"/>
        <v>0</v>
      </c>
      <c r="CF30" s="230">
        <f t="shared" si="22"/>
        <v>0</v>
      </c>
      <c r="CG30" s="230">
        <f t="shared" si="22"/>
        <v>0</v>
      </c>
      <c r="CH30" s="230">
        <f t="shared" si="22"/>
        <v>0</v>
      </c>
      <c r="CI30" s="230">
        <f t="shared" si="22"/>
        <v>0</v>
      </c>
      <c r="CJ30" s="230">
        <f t="shared" si="22"/>
        <v>0</v>
      </c>
      <c r="CK30" s="230">
        <f t="shared" si="22"/>
        <v>0</v>
      </c>
      <c r="CL30" s="230">
        <f t="shared" si="22"/>
        <v>0</v>
      </c>
      <c r="CM30" s="230">
        <f t="shared" si="30"/>
        <v>15</v>
      </c>
      <c r="CN30" s="230">
        <f t="shared" si="30"/>
        <v>0</v>
      </c>
      <c r="CO30" s="230">
        <f t="shared" si="30"/>
        <v>0</v>
      </c>
      <c r="CP30" s="230">
        <f t="shared" si="30"/>
        <v>15</v>
      </c>
      <c r="CQ30" s="231">
        <f t="shared" si="23"/>
        <v>0</v>
      </c>
      <c r="CS30" s="258" t="str">
        <f t="shared" si="24"/>
        <v/>
      </c>
      <c r="CT30" s="170">
        <f t="shared" si="2"/>
        <v>0</v>
      </c>
      <c r="CU30" s="170">
        <f t="shared" si="3"/>
        <v>0</v>
      </c>
      <c r="CV30" s="170">
        <f t="shared" si="4"/>
        <v>0</v>
      </c>
      <c r="CW30" s="170">
        <f t="shared" si="5"/>
        <v>0</v>
      </c>
      <c r="CX30" s="170">
        <f t="shared" si="6"/>
        <v>0</v>
      </c>
      <c r="CY30" s="170">
        <f t="shared" si="7"/>
        <v>0</v>
      </c>
      <c r="CZ30" s="170">
        <f t="shared" si="8"/>
        <v>0</v>
      </c>
      <c r="DA30" s="170">
        <f t="shared" si="9"/>
        <v>0</v>
      </c>
      <c r="DB30" s="170">
        <f t="shared" si="10"/>
        <v>0</v>
      </c>
      <c r="DC30" s="170">
        <f t="shared" si="11"/>
        <v>0</v>
      </c>
      <c r="DD30" s="170">
        <f t="shared" si="12"/>
        <v>0</v>
      </c>
      <c r="DE30" s="170">
        <f t="shared" si="13"/>
        <v>0</v>
      </c>
      <c r="DF30" s="170">
        <f t="shared" si="14"/>
        <v>0</v>
      </c>
      <c r="DG30" s="170">
        <f t="shared" si="15"/>
        <v>0</v>
      </c>
      <c r="DH30" s="170">
        <f t="shared" si="16"/>
        <v>0</v>
      </c>
      <c r="DI30" s="170">
        <f t="shared" si="17"/>
        <v>0</v>
      </c>
      <c r="DJ30" s="170">
        <f t="shared" si="18"/>
        <v>0.62802000000000002</v>
      </c>
      <c r="DK30" s="170">
        <f t="shared" si="19"/>
        <v>0</v>
      </c>
      <c r="DL30" s="170">
        <f t="shared" si="20"/>
        <v>0</v>
      </c>
      <c r="DM30" s="170">
        <f t="shared" si="21"/>
        <v>0.62802000000000002</v>
      </c>
      <c r="DN30" s="170">
        <f t="shared" si="25"/>
        <v>0</v>
      </c>
      <c r="DQ30" s="253"/>
    </row>
    <row r="31" spans="1:141" ht="20.399999999999999">
      <c r="A31" s="184" t="s">
        <v>490</v>
      </c>
      <c r="B31" s="185">
        <v>7391</v>
      </c>
      <c r="C31" s="185">
        <v>7391</v>
      </c>
      <c r="D31" s="186"/>
      <c r="E31" s="187">
        <v>7342</v>
      </c>
      <c r="F31" s="187"/>
      <c r="G31" s="187"/>
      <c r="H31" s="187"/>
      <c r="I31" s="187"/>
      <c r="J31" s="187">
        <v>48</v>
      </c>
      <c r="K31" s="187"/>
      <c r="L31" s="187"/>
      <c r="M31" s="188"/>
      <c r="N31" s="185"/>
      <c r="O31" s="186"/>
      <c r="P31" s="187"/>
      <c r="Q31" s="187"/>
      <c r="R31" s="188"/>
      <c r="S31" s="185"/>
      <c r="T31" s="186"/>
      <c r="U31" s="188"/>
      <c r="V31" s="185"/>
      <c r="W31" s="185"/>
      <c r="X31" s="186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88"/>
      <c r="AT31" s="185"/>
      <c r="AU31" s="185"/>
      <c r="AV31" s="186"/>
      <c r="AW31" s="187"/>
      <c r="AX31" s="187"/>
      <c r="AY31" s="187"/>
      <c r="AZ31" s="187"/>
      <c r="BA31" s="187"/>
      <c r="BB31" s="187"/>
      <c r="BC31" s="187"/>
      <c r="BD31" s="187"/>
      <c r="BE31" s="187"/>
      <c r="BF31" s="187"/>
      <c r="BG31" s="187"/>
      <c r="BH31" s="187"/>
      <c r="BI31" s="187"/>
      <c r="BJ31" s="187"/>
      <c r="BK31" s="187"/>
      <c r="BL31" s="187"/>
      <c r="BM31" s="188"/>
      <c r="BN31" s="185"/>
      <c r="BO31" s="186"/>
      <c r="BP31" s="188"/>
      <c r="BQ31" s="185"/>
      <c r="BR31" s="185"/>
      <c r="BS31" s="185"/>
      <c r="BV31" s="234" t="s">
        <v>662</v>
      </c>
      <c r="BW31" s="230">
        <f t="shared" si="22"/>
        <v>7342</v>
      </c>
      <c r="BX31" s="230">
        <f t="shared" si="22"/>
        <v>0</v>
      </c>
      <c r="BY31" s="230">
        <f t="shared" si="22"/>
        <v>0</v>
      </c>
      <c r="BZ31" s="230">
        <f t="shared" si="22"/>
        <v>0</v>
      </c>
      <c r="CA31" s="230">
        <f t="shared" si="22"/>
        <v>0</v>
      </c>
      <c r="CB31" s="230">
        <f t="shared" si="22"/>
        <v>0</v>
      </c>
      <c r="CC31" s="230">
        <f t="shared" si="22"/>
        <v>0</v>
      </c>
      <c r="CD31" s="230">
        <f t="shared" si="22"/>
        <v>0</v>
      </c>
      <c r="CE31" s="230">
        <f t="shared" si="22"/>
        <v>0</v>
      </c>
      <c r="CF31" s="230">
        <f t="shared" si="22"/>
        <v>0</v>
      </c>
      <c r="CG31" s="230">
        <f t="shared" si="22"/>
        <v>0</v>
      </c>
      <c r="CH31" s="230">
        <f t="shared" si="22"/>
        <v>0</v>
      </c>
      <c r="CI31" s="230">
        <f t="shared" si="22"/>
        <v>0</v>
      </c>
      <c r="CJ31" s="230">
        <f t="shared" si="22"/>
        <v>0</v>
      </c>
      <c r="CK31" s="230">
        <f t="shared" si="22"/>
        <v>0</v>
      </c>
      <c r="CL31" s="230">
        <f t="shared" si="22"/>
        <v>0</v>
      </c>
      <c r="CM31" s="230">
        <f t="shared" si="30"/>
        <v>0</v>
      </c>
      <c r="CN31" s="230">
        <f t="shared" si="30"/>
        <v>0</v>
      </c>
      <c r="CO31" s="230">
        <f t="shared" si="30"/>
        <v>48</v>
      </c>
      <c r="CP31" s="230">
        <f t="shared" si="30"/>
        <v>7391</v>
      </c>
      <c r="CQ31" s="231">
        <f t="shared" si="23"/>
        <v>-1</v>
      </c>
      <c r="CS31" s="258" t="str">
        <f t="shared" si="24"/>
        <v>COKE_OVENS</v>
      </c>
      <c r="CT31" s="170">
        <f t="shared" si="2"/>
        <v>307.394856</v>
      </c>
      <c r="CU31" s="170">
        <f t="shared" si="3"/>
        <v>0</v>
      </c>
      <c r="CV31" s="170">
        <f t="shared" si="4"/>
        <v>0</v>
      </c>
      <c r="CW31" s="170">
        <f t="shared" si="5"/>
        <v>0</v>
      </c>
      <c r="CX31" s="170">
        <f t="shared" si="6"/>
        <v>0</v>
      </c>
      <c r="CY31" s="170">
        <f t="shared" si="7"/>
        <v>0</v>
      </c>
      <c r="CZ31" s="170">
        <f t="shared" si="8"/>
        <v>0</v>
      </c>
      <c r="DA31" s="170">
        <f t="shared" si="9"/>
        <v>0</v>
      </c>
      <c r="DB31" s="170">
        <f t="shared" si="10"/>
        <v>0</v>
      </c>
      <c r="DC31" s="170">
        <f t="shared" si="11"/>
        <v>0</v>
      </c>
      <c r="DD31" s="170">
        <f t="shared" si="12"/>
        <v>0</v>
      </c>
      <c r="DE31" s="170">
        <f t="shared" si="13"/>
        <v>0</v>
      </c>
      <c r="DF31" s="170">
        <f t="shared" si="14"/>
        <v>0</v>
      </c>
      <c r="DG31" s="170">
        <f t="shared" si="15"/>
        <v>0</v>
      </c>
      <c r="DH31" s="170">
        <f t="shared" si="16"/>
        <v>0</v>
      </c>
      <c r="DI31" s="170">
        <f t="shared" si="17"/>
        <v>0</v>
      </c>
      <c r="DJ31" s="170">
        <f t="shared" si="18"/>
        <v>0</v>
      </c>
      <c r="DK31" s="170">
        <f t="shared" si="19"/>
        <v>0</v>
      </c>
      <c r="DL31" s="170">
        <f t="shared" si="20"/>
        <v>2.0096639999999999</v>
      </c>
      <c r="DM31" s="170">
        <f t="shared" si="21"/>
        <v>309.44638800000001</v>
      </c>
      <c r="DN31" s="170">
        <f t="shared" si="25"/>
        <v>0</v>
      </c>
      <c r="DQ31" s="253"/>
    </row>
    <row r="32" spans="1:141" ht="20.399999999999999">
      <c r="A32" s="184" t="s">
        <v>491</v>
      </c>
      <c r="B32" s="185">
        <v>1283</v>
      </c>
      <c r="C32" s="185">
        <v>1283</v>
      </c>
      <c r="D32" s="186"/>
      <c r="E32" s="187">
        <v>188</v>
      </c>
      <c r="F32" s="187"/>
      <c r="G32" s="187"/>
      <c r="H32" s="187"/>
      <c r="I32" s="187"/>
      <c r="J32" s="187">
        <v>1095</v>
      </c>
      <c r="K32" s="187"/>
      <c r="L32" s="187"/>
      <c r="M32" s="188"/>
      <c r="N32" s="185"/>
      <c r="O32" s="186"/>
      <c r="P32" s="187"/>
      <c r="Q32" s="187"/>
      <c r="R32" s="188"/>
      <c r="S32" s="185"/>
      <c r="T32" s="186"/>
      <c r="U32" s="188"/>
      <c r="V32" s="185"/>
      <c r="W32" s="185"/>
      <c r="X32" s="186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8"/>
      <c r="AT32" s="185"/>
      <c r="AU32" s="185"/>
      <c r="AV32" s="186"/>
      <c r="AW32" s="187"/>
      <c r="AX32" s="187"/>
      <c r="AY32" s="187"/>
      <c r="AZ32" s="187"/>
      <c r="BA32" s="187"/>
      <c r="BB32" s="187"/>
      <c r="BC32" s="187"/>
      <c r="BD32" s="187"/>
      <c r="BE32" s="187"/>
      <c r="BF32" s="187"/>
      <c r="BG32" s="187"/>
      <c r="BH32" s="187"/>
      <c r="BI32" s="187"/>
      <c r="BJ32" s="187"/>
      <c r="BK32" s="187"/>
      <c r="BL32" s="187"/>
      <c r="BM32" s="188"/>
      <c r="BN32" s="185"/>
      <c r="BO32" s="186"/>
      <c r="BP32" s="188"/>
      <c r="BQ32" s="185"/>
      <c r="BR32" s="185"/>
      <c r="BS32" s="185"/>
      <c r="BV32" s="234" t="s">
        <v>663</v>
      </c>
      <c r="BW32" s="230">
        <f t="shared" si="22"/>
        <v>188</v>
      </c>
      <c r="BX32" s="230">
        <f t="shared" si="22"/>
        <v>0</v>
      </c>
      <c r="BY32" s="230">
        <f t="shared" si="22"/>
        <v>0</v>
      </c>
      <c r="BZ32" s="230">
        <f t="shared" si="22"/>
        <v>0</v>
      </c>
      <c r="CA32" s="230">
        <f t="shared" si="22"/>
        <v>0</v>
      </c>
      <c r="CB32" s="230">
        <f t="shared" si="22"/>
        <v>0</v>
      </c>
      <c r="CC32" s="230">
        <f t="shared" si="22"/>
        <v>0</v>
      </c>
      <c r="CD32" s="230">
        <f t="shared" si="22"/>
        <v>0</v>
      </c>
      <c r="CE32" s="230">
        <f t="shared" si="22"/>
        <v>0</v>
      </c>
      <c r="CF32" s="230">
        <f t="shared" si="22"/>
        <v>0</v>
      </c>
      <c r="CG32" s="230">
        <f t="shared" si="22"/>
        <v>0</v>
      </c>
      <c r="CH32" s="230">
        <f t="shared" si="22"/>
        <v>0</v>
      </c>
      <c r="CI32" s="230">
        <f t="shared" si="22"/>
        <v>0</v>
      </c>
      <c r="CJ32" s="230">
        <f t="shared" si="22"/>
        <v>0</v>
      </c>
      <c r="CK32" s="230">
        <f t="shared" si="22"/>
        <v>0</v>
      </c>
      <c r="CL32" s="230">
        <f t="shared" si="22"/>
        <v>0</v>
      </c>
      <c r="CM32" s="230">
        <f t="shared" si="30"/>
        <v>0</v>
      </c>
      <c r="CN32" s="230">
        <f t="shared" si="30"/>
        <v>0</v>
      </c>
      <c r="CO32" s="230">
        <f t="shared" si="30"/>
        <v>1095</v>
      </c>
      <c r="CP32" s="230">
        <f t="shared" si="30"/>
        <v>1283</v>
      </c>
      <c r="CQ32" s="231">
        <f t="shared" si="23"/>
        <v>0</v>
      </c>
      <c r="CS32" s="258" t="str">
        <f t="shared" si="24"/>
        <v>BLAST_FURN</v>
      </c>
      <c r="CT32" s="170">
        <f t="shared" si="2"/>
        <v>7.8711840000000004</v>
      </c>
      <c r="CU32" s="170">
        <f t="shared" si="3"/>
        <v>0</v>
      </c>
      <c r="CV32" s="170">
        <f t="shared" si="4"/>
        <v>0</v>
      </c>
      <c r="CW32" s="170">
        <f t="shared" si="5"/>
        <v>0</v>
      </c>
      <c r="CX32" s="170">
        <f t="shared" si="6"/>
        <v>0</v>
      </c>
      <c r="CY32" s="170">
        <f t="shared" si="7"/>
        <v>0</v>
      </c>
      <c r="CZ32" s="170">
        <f t="shared" si="8"/>
        <v>0</v>
      </c>
      <c r="DA32" s="170">
        <f t="shared" si="9"/>
        <v>0</v>
      </c>
      <c r="DB32" s="170">
        <f t="shared" si="10"/>
        <v>0</v>
      </c>
      <c r="DC32" s="170">
        <f t="shared" si="11"/>
        <v>0</v>
      </c>
      <c r="DD32" s="170">
        <f t="shared" si="12"/>
        <v>0</v>
      </c>
      <c r="DE32" s="170">
        <f t="shared" si="13"/>
        <v>0</v>
      </c>
      <c r="DF32" s="170">
        <f t="shared" si="14"/>
        <v>0</v>
      </c>
      <c r="DG32" s="170">
        <f t="shared" si="15"/>
        <v>0</v>
      </c>
      <c r="DH32" s="170">
        <f t="shared" si="16"/>
        <v>0</v>
      </c>
      <c r="DI32" s="170">
        <f t="shared" si="17"/>
        <v>0</v>
      </c>
      <c r="DJ32" s="170">
        <f t="shared" si="18"/>
        <v>0</v>
      </c>
      <c r="DK32" s="170">
        <f t="shared" si="19"/>
        <v>0</v>
      </c>
      <c r="DL32" s="170">
        <f t="shared" si="20"/>
        <v>45.845460000000003</v>
      </c>
      <c r="DM32" s="170">
        <f t="shared" si="21"/>
        <v>53.716644000000002</v>
      </c>
      <c r="DN32" s="170">
        <f t="shared" si="25"/>
        <v>0</v>
      </c>
      <c r="DQ32" s="253"/>
    </row>
    <row r="33" spans="1:121" ht="20.399999999999999">
      <c r="A33" s="184" t="s">
        <v>492</v>
      </c>
      <c r="B33" s="185"/>
      <c r="C33" s="185"/>
      <c r="D33" s="186"/>
      <c r="E33" s="187"/>
      <c r="F33" s="187"/>
      <c r="G33" s="187"/>
      <c r="H33" s="187"/>
      <c r="I33" s="187"/>
      <c r="J33" s="187"/>
      <c r="K33" s="187"/>
      <c r="L33" s="187"/>
      <c r="M33" s="188"/>
      <c r="N33" s="185"/>
      <c r="O33" s="186"/>
      <c r="P33" s="187"/>
      <c r="Q33" s="187"/>
      <c r="R33" s="188"/>
      <c r="S33" s="185"/>
      <c r="T33" s="186"/>
      <c r="U33" s="188"/>
      <c r="V33" s="185"/>
      <c r="W33" s="185"/>
      <c r="X33" s="186"/>
      <c r="Y33" s="187"/>
      <c r="Z33" s="187"/>
      <c r="AA33" s="187"/>
      <c r="AB33" s="187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8"/>
      <c r="AT33" s="185"/>
      <c r="AU33" s="185"/>
      <c r="AV33" s="186"/>
      <c r="AW33" s="187"/>
      <c r="AX33" s="187"/>
      <c r="AY33" s="187"/>
      <c r="AZ33" s="187"/>
      <c r="BA33" s="187"/>
      <c r="BB33" s="187"/>
      <c r="BC33" s="187"/>
      <c r="BD33" s="187"/>
      <c r="BE33" s="187"/>
      <c r="BF33" s="187"/>
      <c r="BG33" s="187"/>
      <c r="BH33" s="187"/>
      <c r="BI33" s="187"/>
      <c r="BJ33" s="187"/>
      <c r="BK33" s="187"/>
      <c r="BL33" s="187"/>
      <c r="BM33" s="188"/>
      <c r="BN33" s="185"/>
      <c r="BO33" s="186"/>
      <c r="BP33" s="188"/>
      <c r="BQ33" s="185"/>
      <c r="BR33" s="185"/>
      <c r="BS33" s="185"/>
      <c r="BV33" s="234" t="s">
        <v>664</v>
      </c>
      <c r="BW33" s="230">
        <f t="shared" si="22"/>
        <v>0</v>
      </c>
      <c r="BX33" s="230">
        <f t="shared" si="22"/>
        <v>0</v>
      </c>
      <c r="BY33" s="230">
        <f t="shared" si="22"/>
        <v>0</v>
      </c>
      <c r="BZ33" s="230">
        <f t="shared" si="22"/>
        <v>0</v>
      </c>
      <c r="CA33" s="230">
        <f t="shared" si="22"/>
        <v>0</v>
      </c>
      <c r="CB33" s="230">
        <f t="shared" si="22"/>
        <v>0</v>
      </c>
      <c r="CC33" s="230">
        <f t="shared" si="22"/>
        <v>0</v>
      </c>
      <c r="CD33" s="230">
        <f t="shared" si="22"/>
        <v>0</v>
      </c>
      <c r="CE33" s="230">
        <f t="shared" si="22"/>
        <v>0</v>
      </c>
      <c r="CF33" s="230">
        <f t="shared" si="22"/>
        <v>0</v>
      </c>
      <c r="CG33" s="230">
        <f t="shared" si="22"/>
        <v>0</v>
      </c>
      <c r="CH33" s="230">
        <f t="shared" si="22"/>
        <v>0</v>
      </c>
      <c r="CI33" s="230">
        <f t="shared" si="22"/>
        <v>0</v>
      </c>
      <c r="CJ33" s="230">
        <f t="shared" si="22"/>
        <v>0</v>
      </c>
      <c r="CK33" s="230">
        <f t="shared" si="22"/>
        <v>0</v>
      </c>
      <c r="CL33" s="230">
        <f t="shared" si="22"/>
        <v>0</v>
      </c>
      <c r="CM33" s="230">
        <f t="shared" si="30"/>
        <v>0</v>
      </c>
      <c r="CN33" s="230">
        <f t="shared" si="30"/>
        <v>0</v>
      </c>
      <c r="CO33" s="230">
        <f t="shared" si="30"/>
        <v>0</v>
      </c>
      <c r="CP33" s="230">
        <f t="shared" si="30"/>
        <v>0</v>
      </c>
      <c r="CQ33" s="231">
        <f t="shared" si="23"/>
        <v>0</v>
      </c>
      <c r="CS33" s="258" t="str">
        <f t="shared" si="24"/>
        <v>TMF_OTH</v>
      </c>
      <c r="CT33" s="170">
        <f t="shared" si="2"/>
        <v>0</v>
      </c>
      <c r="CU33" s="170">
        <f t="shared" si="3"/>
        <v>0</v>
      </c>
      <c r="CV33" s="170">
        <f t="shared" si="4"/>
        <v>0</v>
      </c>
      <c r="CW33" s="170">
        <f t="shared" si="5"/>
        <v>0</v>
      </c>
      <c r="CX33" s="170">
        <f t="shared" si="6"/>
        <v>0</v>
      </c>
      <c r="CY33" s="170">
        <f t="shared" si="7"/>
        <v>0</v>
      </c>
      <c r="CZ33" s="170">
        <f t="shared" si="8"/>
        <v>0</v>
      </c>
      <c r="DA33" s="170">
        <f t="shared" si="9"/>
        <v>0</v>
      </c>
      <c r="DB33" s="170">
        <f t="shared" si="10"/>
        <v>0</v>
      </c>
      <c r="DC33" s="170">
        <f t="shared" si="11"/>
        <v>0</v>
      </c>
      <c r="DD33" s="170">
        <f t="shared" si="12"/>
        <v>0</v>
      </c>
      <c r="DE33" s="170">
        <f t="shared" si="13"/>
        <v>0</v>
      </c>
      <c r="DF33" s="170">
        <f t="shared" si="14"/>
        <v>0</v>
      </c>
      <c r="DG33" s="170">
        <f t="shared" si="15"/>
        <v>0</v>
      </c>
      <c r="DH33" s="170">
        <f t="shared" si="16"/>
        <v>0</v>
      </c>
      <c r="DI33" s="170">
        <f t="shared" si="17"/>
        <v>0</v>
      </c>
      <c r="DJ33" s="170">
        <f t="shared" si="18"/>
        <v>0</v>
      </c>
      <c r="DK33" s="170">
        <f t="shared" si="19"/>
        <v>0</v>
      </c>
      <c r="DL33" s="170">
        <f t="shared" si="20"/>
        <v>0</v>
      </c>
      <c r="DM33" s="170">
        <f t="shared" si="21"/>
        <v>0</v>
      </c>
      <c r="DN33" s="170">
        <f t="shared" si="25"/>
        <v>0</v>
      </c>
      <c r="DQ33" s="253"/>
    </row>
    <row r="34" spans="1:121" ht="20.399999999999999">
      <c r="A34" s="184" t="s">
        <v>493</v>
      </c>
      <c r="B34" s="185">
        <v>29405</v>
      </c>
      <c r="C34" s="185"/>
      <c r="D34" s="186"/>
      <c r="E34" s="187"/>
      <c r="F34" s="187"/>
      <c r="G34" s="187"/>
      <c r="H34" s="187"/>
      <c r="I34" s="187"/>
      <c r="J34" s="187"/>
      <c r="K34" s="187"/>
      <c r="L34" s="187"/>
      <c r="M34" s="188"/>
      <c r="N34" s="185"/>
      <c r="O34" s="186"/>
      <c r="P34" s="187"/>
      <c r="Q34" s="187"/>
      <c r="R34" s="188"/>
      <c r="S34" s="185"/>
      <c r="T34" s="186"/>
      <c r="U34" s="188"/>
      <c r="V34" s="185"/>
      <c r="W34" s="185">
        <v>29405</v>
      </c>
      <c r="X34" s="186">
        <v>26145</v>
      </c>
      <c r="Y34" s="187"/>
      <c r="Z34" s="187">
        <v>1065</v>
      </c>
      <c r="AA34" s="187">
        <v>78</v>
      </c>
      <c r="AB34" s="187">
        <v>558</v>
      </c>
      <c r="AC34" s="187">
        <v>255</v>
      </c>
      <c r="AD34" s="187"/>
      <c r="AE34" s="187">
        <v>89</v>
      </c>
      <c r="AF34" s="187"/>
      <c r="AG34" s="187"/>
      <c r="AH34" s="187"/>
      <c r="AI34" s="187"/>
      <c r="AJ34" s="187"/>
      <c r="AK34" s="187">
        <v>740</v>
      </c>
      <c r="AL34" s="187">
        <v>23</v>
      </c>
      <c r="AM34" s="187"/>
      <c r="AN34" s="187"/>
      <c r="AO34" s="187">
        <v>74</v>
      </c>
      <c r="AP34" s="187"/>
      <c r="AQ34" s="187"/>
      <c r="AR34" s="187"/>
      <c r="AS34" s="188">
        <v>378</v>
      </c>
      <c r="AT34" s="185"/>
      <c r="AU34" s="185"/>
      <c r="AV34" s="186"/>
      <c r="AW34" s="187"/>
      <c r="AX34" s="187"/>
      <c r="AY34" s="187"/>
      <c r="AZ34" s="187"/>
      <c r="BA34" s="187"/>
      <c r="BB34" s="187"/>
      <c r="BC34" s="187"/>
      <c r="BD34" s="187"/>
      <c r="BE34" s="187"/>
      <c r="BF34" s="187"/>
      <c r="BG34" s="187"/>
      <c r="BH34" s="187"/>
      <c r="BI34" s="187"/>
      <c r="BJ34" s="187"/>
      <c r="BK34" s="187"/>
      <c r="BL34" s="187"/>
      <c r="BM34" s="188"/>
      <c r="BN34" s="185"/>
      <c r="BO34" s="186"/>
      <c r="BP34" s="188"/>
      <c r="BQ34" s="185"/>
      <c r="BR34" s="185"/>
      <c r="BS34" s="185"/>
      <c r="BW34" s="230">
        <f t="shared" si="22"/>
        <v>0</v>
      </c>
      <c r="BX34" s="230">
        <f t="shared" si="22"/>
        <v>0</v>
      </c>
      <c r="BY34" s="230">
        <f t="shared" si="22"/>
        <v>0</v>
      </c>
      <c r="BZ34" s="230">
        <f t="shared" si="22"/>
        <v>26145</v>
      </c>
      <c r="CA34" s="230">
        <f t="shared" si="22"/>
        <v>0</v>
      </c>
      <c r="CB34" s="230">
        <f t="shared" si="22"/>
        <v>23</v>
      </c>
      <c r="CC34" s="230">
        <f t="shared" si="22"/>
        <v>89</v>
      </c>
      <c r="CD34" s="230">
        <f t="shared" si="22"/>
        <v>0</v>
      </c>
      <c r="CE34" s="230">
        <f t="shared" si="22"/>
        <v>3148</v>
      </c>
      <c r="CF34" s="230">
        <f t="shared" si="22"/>
        <v>0</v>
      </c>
      <c r="CG34" s="230">
        <f t="shared" si="22"/>
        <v>0</v>
      </c>
      <c r="CH34" s="230">
        <f t="shared" si="22"/>
        <v>0</v>
      </c>
      <c r="CI34" s="230">
        <f t="shared" si="22"/>
        <v>0</v>
      </c>
      <c r="CJ34" s="230">
        <f t="shared" si="22"/>
        <v>0</v>
      </c>
      <c r="CK34" s="230">
        <f t="shared" si="22"/>
        <v>0</v>
      </c>
      <c r="CL34" s="230">
        <f t="shared" si="22"/>
        <v>0</v>
      </c>
      <c r="CM34" s="230">
        <f t="shared" si="30"/>
        <v>0</v>
      </c>
      <c r="CN34" s="230">
        <f t="shared" si="30"/>
        <v>0</v>
      </c>
      <c r="CO34" s="230">
        <f t="shared" si="30"/>
        <v>0</v>
      </c>
      <c r="CP34" s="230">
        <f t="shared" si="30"/>
        <v>29405</v>
      </c>
      <c r="CQ34" s="231">
        <f t="shared" si="23"/>
        <v>0</v>
      </c>
      <c r="CS34" s="258" t="str">
        <f t="shared" si="24"/>
        <v/>
      </c>
      <c r="CT34" s="170">
        <f t="shared" si="2"/>
        <v>0</v>
      </c>
      <c r="CU34" s="170">
        <f t="shared" si="3"/>
        <v>0</v>
      </c>
      <c r="CV34" s="170">
        <f t="shared" si="4"/>
        <v>0</v>
      </c>
      <c r="CW34" s="170">
        <f t="shared" si="5"/>
        <v>1094.63886</v>
      </c>
      <c r="CX34" s="170">
        <f t="shared" si="6"/>
        <v>0</v>
      </c>
      <c r="CY34" s="170">
        <f t="shared" si="7"/>
        <v>0.96296400000000004</v>
      </c>
      <c r="CZ34" s="170">
        <f t="shared" si="8"/>
        <v>3.7262520000000001</v>
      </c>
      <c r="DA34" s="170">
        <f t="shared" si="9"/>
        <v>0</v>
      </c>
      <c r="DB34" s="170">
        <f t="shared" si="10"/>
        <v>131.80046400000001</v>
      </c>
      <c r="DC34" s="170">
        <f t="shared" si="11"/>
        <v>0</v>
      </c>
      <c r="DD34" s="170">
        <f t="shared" si="12"/>
        <v>0</v>
      </c>
      <c r="DE34" s="170">
        <f t="shared" si="13"/>
        <v>0</v>
      </c>
      <c r="DF34" s="170">
        <f t="shared" si="14"/>
        <v>0</v>
      </c>
      <c r="DG34" s="170">
        <f t="shared" si="15"/>
        <v>0</v>
      </c>
      <c r="DH34" s="170">
        <f t="shared" si="16"/>
        <v>0</v>
      </c>
      <c r="DI34" s="170">
        <f t="shared" si="17"/>
        <v>0</v>
      </c>
      <c r="DJ34" s="170">
        <f t="shared" si="18"/>
        <v>0</v>
      </c>
      <c r="DK34" s="170">
        <f t="shared" si="19"/>
        <v>0</v>
      </c>
      <c r="DL34" s="170">
        <f t="shared" si="20"/>
        <v>0</v>
      </c>
      <c r="DM34" s="170">
        <f t="shared" si="21"/>
        <v>1231.1285400000002</v>
      </c>
      <c r="DN34" s="170">
        <f t="shared" si="25"/>
        <v>0</v>
      </c>
      <c r="DQ34" s="253"/>
    </row>
    <row r="35" spans="1:121" s="212" customFormat="1" ht="20.399999999999999">
      <c r="A35" s="213" t="s">
        <v>494</v>
      </c>
      <c r="B35" s="214">
        <v>27846</v>
      </c>
      <c r="C35" s="214"/>
      <c r="D35" s="215"/>
      <c r="E35" s="216"/>
      <c r="F35" s="216"/>
      <c r="G35" s="216"/>
      <c r="H35" s="216"/>
      <c r="I35" s="216"/>
      <c r="J35" s="216"/>
      <c r="K35" s="216"/>
      <c r="L35" s="216"/>
      <c r="M35" s="217"/>
      <c r="N35" s="214"/>
      <c r="O35" s="215"/>
      <c r="P35" s="216"/>
      <c r="Q35" s="216"/>
      <c r="R35" s="217"/>
      <c r="S35" s="214"/>
      <c r="T35" s="215"/>
      <c r="U35" s="217"/>
      <c r="V35" s="214"/>
      <c r="W35" s="214">
        <v>27846</v>
      </c>
      <c r="X35" s="215">
        <v>26145</v>
      </c>
      <c r="Y35" s="216"/>
      <c r="Z35" s="216">
        <v>1065</v>
      </c>
      <c r="AA35" s="216">
        <v>78</v>
      </c>
      <c r="AB35" s="216">
        <v>558</v>
      </c>
      <c r="AC35" s="216"/>
      <c r="AD35" s="216"/>
      <c r="AE35" s="216"/>
      <c r="AF35" s="216"/>
      <c r="AG35" s="216"/>
      <c r="AH35" s="216"/>
      <c r="AI35" s="216"/>
      <c r="AJ35" s="216"/>
      <c r="AK35" s="216"/>
      <c r="AL35" s="216"/>
      <c r="AM35" s="216"/>
      <c r="AN35" s="216"/>
      <c r="AO35" s="216"/>
      <c r="AP35" s="216"/>
      <c r="AQ35" s="216"/>
      <c r="AR35" s="216"/>
      <c r="AS35" s="217"/>
      <c r="AT35" s="214"/>
      <c r="AU35" s="214"/>
      <c r="AV35" s="215"/>
      <c r="AW35" s="216"/>
      <c r="AX35" s="216"/>
      <c r="AY35" s="216"/>
      <c r="AZ35" s="216"/>
      <c r="BA35" s="216"/>
      <c r="BB35" s="216"/>
      <c r="BC35" s="216"/>
      <c r="BD35" s="216"/>
      <c r="BE35" s="216"/>
      <c r="BF35" s="216"/>
      <c r="BG35" s="216"/>
      <c r="BH35" s="216"/>
      <c r="BI35" s="216"/>
      <c r="BJ35" s="216"/>
      <c r="BK35" s="216"/>
      <c r="BL35" s="216"/>
      <c r="BM35" s="217"/>
      <c r="BN35" s="214"/>
      <c r="BO35" s="215"/>
      <c r="BP35" s="217"/>
      <c r="BQ35" s="214"/>
      <c r="BR35" s="214"/>
      <c r="BS35" s="214"/>
      <c r="BW35" s="230">
        <f t="shared" si="22"/>
        <v>0</v>
      </c>
      <c r="BX35" s="230">
        <f t="shared" si="22"/>
        <v>0</v>
      </c>
      <c r="BY35" s="230">
        <f t="shared" ref="BY35:CN50" si="68">SUMIF($B$2:$BS$2,BY$4,$B35:$BS35)</f>
        <v>0</v>
      </c>
      <c r="BZ35" s="230">
        <f t="shared" si="68"/>
        <v>26145</v>
      </c>
      <c r="CA35" s="230">
        <f t="shared" si="68"/>
        <v>0</v>
      </c>
      <c r="CB35" s="230">
        <f t="shared" si="68"/>
        <v>0</v>
      </c>
      <c r="CC35" s="230">
        <f t="shared" si="68"/>
        <v>0</v>
      </c>
      <c r="CD35" s="230">
        <f t="shared" si="68"/>
        <v>0</v>
      </c>
      <c r="CE35" s="230">
        <f t="shared" si="68"/>
        <v>1701</v>
      </c>
      <c r="CF35" s="230">
        <f t="shared" si="68"/>
        <v>0</v>
      </c>
      <c r="CG35" s="230">
        <f t="shared" si="68"/>
        <v>0</v>
      </c>
      <c r="CH35" s="230">
        <f t="shared" si="68"/>
        <v>0</v>
      </c>
      <c r="CI35" s="230">
        <f t="shared" si="68"/>
        <v>0</v>
      </c>
      <c r="CJ35" s="230">
        <f t="shared" si="68"/>
        <v>0</v>
      </c>
      <c r="CK35" s="230">
        <f t="shared" si="68"/>
        <v>0</v>
      </c>
      <c r="CL35" s="230">
        <f t="shared" si="68"/>
        <v>0</v>
      </c>
      <c r="CM35" s="230">
        <f t="shared" si="68"/>
        <v>0</v>
      </c>
      <c r="CN35" s="230">
        <f t="shared" si="68"/>
        <v>0</v>
      </c>
      <c r="CO35" s="230">
        <f t="shared" si="30"/>
        <v>0</v>
      </c>
      <c r="CP35" s="230">
        <f t="shared" si="30"/>
        <v>27846</v>
      </c>
      <c r="CQ35" s="231">
        <f t="shared" si="23"/>
        <v>0</v>
      </c>
      <c r="CS35" s="258" t="str">
        <f t="shared" si="24"/>
        <v/>
      </c>
      <c r="CT35" s="170">
        <f t="shared" si="2"/>
        <v>0</v>
      </c>
      <c r="CU35" s="170">
        <f t="shared" si="3"/>
        <v>0</v>
      </c>
      <c r="CV35" s="170">
        <f t="shared" si="4"/>
        <v>0</v>
      </c>
      <c r="CW35" s="170">
        <f t="shared" si="5"/>
        <v>1094.63886</v>
      </c>
      <c r="CX35" s="170">
        <f t="shared" si="6"/>
        <v>0</v>
      </c>
      <c r="CY35" s="170">
        <f t="shared" si="7"/>
        <v>0</v>
      </c>
      <c r="CZ35" s="170">
        <f t="shared" si="8"/>
        <v>0</v>
      </c>
      <c r="DA35" s="170">
        <f t="shared" si="9"/>
        <v>0</v>
      </c>
      <c r="DB35" s="170">
        <f t="shared" si="10"/>
        <v>71.217468000000011</v>
      </c>
      <c r="DC35" s="170">
        <f t="shared" si="11"/>
        <v>0</v>
      </c>
      <c r="DD35" s="170">
        <f t="shared" si="12"/>
        <v>0</v>
      </c>
      <c r="DE35" s="170">
        <f t="shared" si="13"/>
        <v>0</v>
      </c>
      <c r="DF35" s="170">
        <f t="shared" si="14"/>
        <v>0</v>
      </c>
      <c r="DG35" s="170">
        <f t="shared" si="15"/>
        <v>0</v>
      </c>
      <c r="DH35" s="170">
        <f t="shared" si="16"/>
        <v>0</v>
      </c>
      <c r="DI35" s="170">
        <f t="shared" si="17"/>
        <v>0</v>
      </c>
      <c r="DJ35" s="170">
        <f t="shared" si="18"/>
        <v>0</v>
      </c>
      <c r="DK35" s="170">
        <f t="shared" si="19"/>
        <v>0</v>
      </c>
      <c r="DL35" s="170">
        <f t="shared" si="20"/>
        <v>0</v>
      </c>
      <c r="DM35" s="170">
        <f t="shared" si="21"/>
        <v>1165.8563280000001</v>
      </c>
      <c r="DN35" s="170">
        <f t="shared" si="25"/>
        <v>0</v>
      </c>
      <c r="DQ35" s="256"/>
    </row>
    <row r="36" spans="1:121" ht="20.399999999999999">
      <c r="A36" s="184" t="s">
        <v>495</v>
      </c>
      <c r="B36" s="185">
        <v>698</v>
      </c>
      <c r="C36" s="185"/>
      <c r="D36" s="186"/>
      <c r="E36" s="187"/>
      <c r="F36" s="187"/>
      <c r="G36" s="187"/>
      <c r="H36" s="187"/>
      <c r="I36" s="187"/>
      <c r="J36" s="187"/>
      <c r="K36" s="187"/>
      <c r="L36" s="187"/>
      <c r="M36" s="188"/>
      <c r="N36" s="185"/>
      <c r="O36" s="186"/>
      <c r="P36" s="187"/>
      <c r="Q36" s="187"/>
      <c r="R36" s="188"/>
      <c r="S36" s="185"/>
      <c r="T36" s="186"/>
      <c r="U36" s="188"/>
      <c r="V36" s="185"/>
      <c r="W36" s="185">
        <v>698</v>
      </c>
      <c r="X36" s="186"/>
      <c r="Y36" s="187"/>
      <c r="Z36" s="187"/>
      <c r="AA36" s="187"/>
      <c r="AB36" s="187"/>
      <c r="AC36" s="187">
        <v>128</v>
      </c>
      <c r="AD36" s="187"/>
      <c r="AE36" s="187">
        <v>27</v>
      </c>
      <c r="AF36" s="187"/>
      <c r="AG36" s="187"/>
      <c r="AH36" s="187"/>
      <c r="AI36" s="187"/>
      <c r="AJ36" s="187"/>
      <c r="AK36" s="187">
        <v>370</v>
      </c>
      <c r="AL36" s="187">
        <v>11</v>
      </c>
      <c r="AM36" s="187"/>
      <c r="AN36" s="187"/>
      <c r="AO36" s="187"/>
      <c r="AP36" s="187"/>
      <c r="AQ36" s="187"/>
      <c r="AR36" s="187"/>
      <c r="AS36" s="188">
        <v>162</v>
      </c>
      <c r="AT36" s="185"/>
      <c r="AU36" s="185"/>
      <c r="AV36" s="186"/>
      <c r="AW36" s="187"/>
      <c r="AX36" s="187"/>
      <c r="AY36" s="187"/>
      <c r="AZ36" s="187"/>
      <c r="BA36" s="187"/>
      <c r="BB36" s="187"/>
      <c r="BC36" s="187"/>
      <c r="BD36" s="187"/>
      <c r="BE36" s="187"/>
      <c r="BF36" s="187"/>
      <c r="BG36" s="187"/>
      <c r="BH36" s="187"/>
      <c r="BI36" s="187"/>
      <c r="BJ36" s="187"/>
      <c r="BK36" s="187"/>
      <c r="BL36" s="187"/>
      <c r="BM36" s="188"/>
      <c r="BN36" s="185"/>
      <c r="BO36" s="186"/>
      <c r="BP36" s="188"/>
      <c r="BQ36" s="185"/>
      <c r="BR36" s="185"/>
      <c r="BS36" s="185"/>
      <c r="BW36" s="230">
        <f t="shared" ref="BW36:CL51" si="69">SUMIF($B$2:$BS$2,BW$4,$B36:$BS36)</f>
        <v>0</v>
      </c>
      <c r="BX36" s="230">
        <f t="shared" si="69"/>
        <v>0</v>
      </c>
      <c r="BY36" s="230">
        <f t="shared" si="69"/>
        <v>0</v>
      </c>
      <c r="BZ36" s="230">
        <f t="shared" si="69"/>
        <v>0</v>
      </c>
      <c r="CA36" s="230">
        <f t="shared" si="69"/>
        <v>0</v>
      </c>
      <c r="CB36" s="230">
        <f t="shared" si="69"/>
        <v>11</v>
      </c>
      <c r="CC36" s="230">
        <f t="shared" si="69"/>
        <v>27</v>
      </c>
      <c r="CD36" s="230">
        <f t="shared" si="69"/>
        <v>0</v>
      </c>
      <c r="CE36" s="230">
        <f t="shared" si="69"/>
        <v>660</v>
      </c>
      <c r="CF36" s="230">
        <f t="shared" si="69"/>
        <v>0</v>
      </c>
      <c r="CG36" s="230">
        <f t="shared" si="69"/>
        <v>0</v>
      </c>
      <c r="CH36" s="230">
        <f t="shared" si="69"/>
        <v>0</v>
      </c>
      <c r="CI36" s="230">
        <f t="shared" si="69"/>
        <v>0</v>
      </c>
      <c r="CJ36" s="230">
        <f t="shared" si="69"/>
        <v>0</v>
      </c>
      <c r="CK36" s="230">
        <f t="shared" si="69"/>
        <v>0</v>
      </c>
      <c r="CL36" s="230">
        <f t="shared" si="69"/>
        <v>0</v>
      </c>
      <c r="CM36" s="230">
        <f t="shared" si="68"/>
        <v>0</v>
      </c>
      <c r="CN36" s="230">
        <f t="shared" si="68"/>
        <v>0</v>
      </c>
      <c r="CO36" s="230">
        <f t="shared" si="30"/>
        <v>0</v>
      </c>
      <c r="CP36" s="230">
        <f t="shared" si="30"/>
        <v>698</v>
      </c>
      <c r="CQ36" s="231">
        <f t="shared" si="23"/>
        <v>0</v>
      </c>
      <c r="CS36" s="258" t="str">
        <f t="shared" si="24"/>
        <v/>
      </c>
      <c r="CT36" s="170">
        <f t="shared" si="2"/>
        <v>0</v>
      </c>
      <c r="CU36" s="170">
        <f t="shared" si="3"/>
        <v>0</v>
      </c>
      <c r="CV36" s="170">
        <f t="shared" si="4"/>
        <v>0</v>
      </c>
      <c r="CW36" s="170">
        <f t="shared" si="5"/>
        <v>0</v>
      </c>
      <c r="CX36" s="170">
        <f t="shared" si="6"/>
        <v>0</v>
      </c>
      <c r="CY36" s="170">
        <f t="shared" si="7"/>
        <v>0.46054800000000001</v>
      </c>
      <c r="CZ36" s="170">
        <f t="shared" si="8"/>
        <v>1.130436</v>
      </c>
      <c r="DA36" s="170">
        <f t="shared" si="9"/>
        <v>0</v>
      </c>
      <c r="DB36" s="170">
        <f t="shared" si="10"/>
        <v>27.63288</v>
      </c>
      <c r="DC36" s="170">
        <f t="shared" si="11"/>
        <v>0</v>
      </c>
      <c r="DD36" s="170">
        <f t="shared" si="12"/>
        <v>0</v>
      </c>
      <c r="DE36" s="170">
        <f t="shared" si="13"/>
        <v>0</v>
      </c>
      <c r="DF36" s="170">
        <f t="shared" si="14"/>
        <v>0</v>
      </c>
      <c r="DG36" s="170">
        <f t="shared" si="15"/>
        <v>0</v>
      </c>
      <c r="DH36" s="170">
        <f t="shared" si="16"/>
        <v>0</v>
      </c>
      <c r="DI36" s="170">
        <f t="shared" si="17"/>
        <v>0</v>
      </c>
      <c r="DJ36" s="170">
        <f t="shared" si="18"/>
        <v>0</v>
      </c>
      <c r="DK36" s="170">
        <f t="shared" si="19"/>
        <v>0</v>
      </c>
      <c r="DL36" s="170">
        <f t="shared" si="20"/>
        <v>0</v>
      </c>
      <c r="DM36" s="170">
        <f t="shared" si="21"/>
        <v>29.223864000000003</v>
      </c>
      <c r="DN36" s="170">
        <f t="shared" si="25"/>
        <v>0</v>
      </c>
      <c r="DQ36" s="253"/>
    </row>
    <row r="37" spans="1:121" ht="20.399999999999999">
      <c r="A37" s="184" t="s">
        <v>496</v>
      </c>
      <c r="B37" s="185">
        <v>162</v>
      </c>
      <c r="C37" s="185"/>
      <c r="D37" s="186"/>
      <c r="E37" s="187"/>
      <c r="F37" s="187"/>
      <c r="G37" s="187"/>
      <c r="H37" s="187"/>
      <c r="I37" s="187"/>
      <c r="J37" s="187"/>
      <c r="K37" s="187"/>
      <c r="L37" s="187"/>
      <c r="M37" s="188"/>
      <c r="N37" s="185"/>
      <c r="O37" s="186"/>
      <c r="P37" s="187"/>
      <c r="Q37" s="187"/>
      <c r="R37" s="188"/>
      <c r="S37" s="185"/>
      <c r="T37" s="186"/>
      <c r="U37" s="188"/>
      <c r="V37" s="185"/>
      <c r="W37" s="185">
        <v>162</v>
      </c>
      <c r="X37" s="186"/>
      <c r="Y37" s="187"/>
      <c r="Z37" s="187"/>
      <c r="AA37" s="187"/>
      <c r="AB37" s="187"/>
      <c r="AC37" s="187"/>
      <c r="AD37" s="187"/>
      <c r="AE37" s="187">
        <v>34</v>
      </c>
      <c r="AF37" s="187"/>
      <c r="AG37" s="187"/>
      <c r="AH37" s="187"/>
      <c r="AI37" s="187"/>
      <c r="AJ37" s="187"/>
      <c r="AK37" s="187"/>
      <c r="AL37" s="187"/>
      <c r="AM37" s="187"/>
      <c r="AN37" s="187"/>
      <c r="AO37" s="187">
        <v>74</v>
      </c>
      <c r="AP37" s="187"/>
      <c r="AQ37" s="187"/>
      <c r="AR37" s="187"/>
      <c r="AS37" s="188">
        <v>53</v>
      </c>
      <c r="AT37" s="185"/>
      <c r="AU37" s="185"/>
      <c r="AV37" s="186"/>
      <c r="AW37" s="187"/>
      <c r="AX37" s="187"/>
      <c r="AY37" s="187"/>
      <c r="AZ37" s="187"/>
      <c r="BA37" s="187"/>
      <c r="BB37" s="187"/>
      <c r="BC37" s="187"/>
      <c r="BD37" s="187"/>
      <c r="BE37" s="187"/>
      <c r="BF37" s="187"/>
      <c r="BG37" s="187"/>
      <c r="BH37" s="187"/>
      <c r="BI37" s="187"/>
      <c r="BJ37" s="187"/>
      <c r="BK37" s="187"/>
      <c r="BL37" s="187"/>
      <c r="BM37" s="188"/>
      <c r="BN37" s="185"/>
      <c r="BO37" s="186"/>
      <c r="BP37" s="188"/>
      <c r="BQ37" s="185"/>
      <c r="BR37" s="185"/>
      <c r="BS37" s="185"/>
      <c r="BW37" s="230">
        <f t="shared" si="69"/>
        <v>0</v>
      </c>
      <c r="BX37" s="230">
        <f t="shared" si="69"/>
        <v>0</v>
      </c>
      <c r="BY37" s="230">
        <f t="shared" si="69"/>
        <v>0</v>
      </c>
      <c r="BZ37" s="230">
        <f t="shared" si="69"/>
        <v>0</v>
      </c>
      <c r="CA37" s="230">
        <f t="shared" si="69"/>
        <v>0</v>
      </c>
      <c r="CB37" s="230">
        <f t="shared" si="69"/>
        <v>0</v>
      </c>
      <c r="CC37" s="230">
        <f t="shared" si="69"/>
        <v>34</v>
      </c>
      <c r="CD37" s="230">
        <f t="shared" si="69"/>
        <v>0</v>
      </c>
      <c r="CE37" s="230">
        <f t="shared" si="69"/>
        <v>127</v>
      </c>
      <c r="CF37" s="230">
        <f t="shared" si="69"/>
        <v>0</v>
      </c>
      <c r="CG37" s="230">
        <f t="shared" si="69"/>
        <v>0</v>
      </c>
      <c r="CH37" s="230">
        <f t="shared" si="69"/>
        <v>0</v>
      </c>
      <c r="CI37" s="230">
        <f t="shared" si="69"/>
        <v>0</v>
      </c>
      <c r="CJ37" s="230">
        <f t="shared" si="69"/>
        <v>0</v>
      </c>
      <c r="CK37" s="230">
        <f t="shared" si="69"/>
        <v>0</v>
      </c>
      <c r="CL37" s="230">
        <f t="shared" si="69"/>
        <v>0</v>
      </c>
      <c r="CM37" s="230">
        <f t="shared" si="68"/>
        <v>0</v>
      </c>
      <c r="CN37" s="230">
        <f t="shared" si="68"/>
        <v>0</v>
      </c>
      <c r="CO37" s="230">
        <f t="shared" si="30"/>
        <v>0</v>
      </c>
      <c r="CP37" s="230">
        <f t="shared" si="30"/>
        <v>162</v>
      </c>
      <c r="CQ37" s="231">
        <f t="shared" si="23"/>
        <v>-1</v>
      </c>
      <c r="CS37" s="258" t="str">
        <f t="shared" si="24"/>
        <v/>
      </c>
      <c r="CT37" s="170">
        <f t="shared" si="2"/>
        <v>0</v>
      </c>
      <c r="CU37" s="170">
        <f t="shared" si="3"/>
        <v>0</v>
      </c>
      <c r="CV37" s="170">
        <f t="shared" si="4"/>
        <v>0</v>
      </c>
      <c r="CW37" s="170">
        <f t="shared" si="5"/>
        <v>0</v>
      </c>
      <c r="CX37" s="170">
        <f t="shared" si="6"/>
        <v>0</v>
      </c>
      <c r="CY37" s="170">
        <f t="shared" si="7"/>
        <v>0</v>
      </c>
      <c r="CZ37" s="170">
        <f t="shared" si="8"/>
        <v>1.4235120000000001</v>
      </c>
      <c r="DA37" s="170">
        <f t="shared" si="9"/>
        <v>0</v>
      </c>
      <c r="DB37" s="170">
        <f t="shared" si="10"/>
        <v>5.3172360000000003</v>
      </c>
      <c r="DC37" s="170">
        <f t="shared" si="11"/>
        <v>0</v>
      </c>
      <c r="DD37" s="170">
        <f t="shared" si="12"/>
        <v>0</v>
      </c>
      <c r="DE37" s="170">
        <f t="shared" si="13"/>
        <v>0</v>
      </c>
      <c r="DF37" s="170">
        <f t="shared" si="14"/>
        <v>0</v>
      </c>
      <c r="DG37" s="170">
        <f t="shared" si="15"/>
        <v>0</v>
      </c>
      <c r="DH37" s="170">
        <f t="shared" si="16"/>
        <v>0</v>
      </c>
      <c r="DI37" s="170">
        <f t="shared" si="17"/>
        <v>0</v>
      </c>
      <c r="DJ37" s="170">
        <f t="shared" si="18"/>
        <v>0</v>
      </c>
      <c r="DK37" s="170">
        <f t="shared" si="19"/>
        <v>0</v>
      </c>
      <c r="DL37" s="170">
        <f t="shared" si="20"/>
        <v>0</v>
      </c>
      <c r="DM37" s="170">
        <f t="shared" si="21"/>
        <v>6.782616</v>
      </c>
      <c r="DN37" s="170">
        <f t="shared" si="25"/>
        <v>0</v>
      </c>
      <c r="DQ37" s="253"/>
    </row>
    <row r="38" spans="1:121" ht="20.399999999999999">
      <c r="A38" s="184" t="s">
        <v>497</v>
      </c>
      <c r="B38" s="185"/>
      <c r="C38" s="185"/>
      <c r="D38" s="186"/>
      <c r="E38" s="187"/>
      <c r="F38" s="187"/>
      <c r="G38" s="187"/>
      <c r="H38" s="187"/>
      <c r="I38" s="187"/>
      <c r="J38" s="187"/>
      <c r="K38" s="187"/>
      <c r="L38" s="187"/>
      <c r="M38" s="188"/>
      <c r="N38" s="185"/>
      <c r="O38" s="186"/>
      <c r="P38" s="187"/>
      <c r="Q38" s="187"/>
      <c r="R38" s="188"/>
      <c r="S38" s="185"/>
      <c r="T38" s="186"/>
      <c r="U38" s="188"/>
      <c r="V38" s="185"/>
      <c r="W38" s="185"/>
      <c r="X38" s="186"/>
      <c r="Y38" s="187"/>
      <c r="Z38" s="187"/>
      <c r="AA38" s="187"/>
      <c r="AB38" s="187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8"/>
      <c r="AT38" s="185"/>
      <c r="AU38" s="185"/>
      <c r="AV38" s="186"/>
      <c r="AW38" s="187"/>
      <c r="AX38" s="187"/>
      <c r="AY38" s="187"/>
      <c r="AZ38" s="187"/>
      <c r="BA38" s="187"/>
      <c r="BB38" s="187"/>
      <c r="BC38" s="187"/>
      <c r="BD38" s="187"/>
      <c r="BE38" s="187"/>
      <c r="BF38" s="187"/>
      <c r="BG38" s="187"/>
      <c r="BH38" s="187"/>
      <c r="BI38" s="187"/>
      <c r="BJ38" s="187"/>
      <c r="BK38" s="187"/>
      <c r="BL38" s="187"/>
      <c r="BM38" s="188"/>
      <c r="BN38" s="185"/>
      <c r="BO38" s="186"/>
      <c r="BP38" s="188"/>
      <c r="BQ38" s="185"/>
      <c r="BR38" s="185"/>
      <c r="BS38" s="185"/>
      <c r="BW38" s="230">
        <f t="shared" si="69"/>
        <v>0</v>
      </c>
      <c r="BX38" s="230">
        <f t="shared" si="69"/>
        <v>0</v>
      </c>
      <c r="BY38" s="230">
        <f t="shared" si="69"/>
        <v>0</v>
      </c>
      <c r="BZ38" s="230">
        <f t="shared" si="69"/>
        <v>0</v>
      </c>
      <c r="CA38" s="230">
        <f t="shared" si="69"/>
        <v>0</v>
      </c>
      <c r="CB38" s="230">
        <f t="shared" si="69"/>
        <v>0</v>
      </c>
      <c r="CC38" s="230">
        <f t="shared" si="69"/>
        <v>0</v>
      </c>
      <c r="CD38" s="230">
        <f t="shared" si="69"/>
        <v>0</v>
      </c>
      <c r="CE38" s="230">
        <f t="shared" si="69"/>
        <v>0</v>
      </c>
      <c r="CF38" s="230">
        <f t="shared" si="69"/>
        <v>0</v>
      </c>
      <c r="CG38" s="230">
        <f t="shared" si="69"/>
        <v>0</v>
      </c>
      <c r="CH38" s="230">
        <f t="shared" si="69"/>
        <v>0</v>
      </c>
      <c r="CI38" s="230">
        <f t="shared" si="69"/>
        <v>0</v>
      </c>
      <c r="CJ38" s="230">
        <f t="shared" si="69"/>
        <v>0</v>
      </c>
      <c r="CK38" s="230">
        <f t="shared" si="69"/>
        <v>0</v>
      </c>
      <c r="CL38" s="230">
        <f t="shared" si="69"/>
        <v>0</v>
      </c>
      <c r="CM38" s="230">
        <f t="shared" si="68"/>
        <v>0</v>
      </c>
      <c r="CN38" s="230">
        <f t="shared" si="68"/>
        <v>0</v>
      </c>
      <c r="CO38" s="230">
        <f t="shared" si="30"/>
        <v>0</v>
      </c>
      <c r="CP38" s="230">
        <f t="shared" si="30"/>
        <v>0</v>
      </c>
      <c r="CQ38" s="231">
        <f t="shared" si="23"/>
        <v>0</v>
      </c>
      <c r="CS38" s="258" t="str">
        <f t="shared" si="24"/>
        <v/>
      </c>
      <c r="CT38" s="170">
        <f t="shared" ref="CT38:CT69" si="70">BW38*$CS$2</f>
        <v>0</v>
      </c>
      <c r="CU38" s="170">
        <f t="shared" ref="CU38:CU69" si="71">BX38*$CS$2</f>
        <v>0</v>
      </c>
      <c r="CV38" s="170">
        <f t="shared" ref="CV38:CV69" si="72">BY38*$CS$2</f>
        <v>0</v>
      </c>
      <c r="CW38" s="170">
        <f t="shared" ref="CW38:CW69" si="73">BZ38*$CS$2</f>
        <v>0</v>
      </c>
      <c r="CX38" s="170">
        <f t="shared" ref="CX38:CX69" si="74">CA38*$CS$2</f>
        <v>0</v>
      </c>
      <c r="CY38" s="170">
        <f t="shared" ref="CY38:CY69" si="75">CB38*$CS$2</f>
        <v>0</v>
      </c>
      <c r="CZ38" s="170">
        <f t="shared" ref="CZ38:CZ69" si="76">CC38*$CS$2</f>
        <v>0</v>
      </c>
      <c r="DA38" s="170">
        <f t="shared" ref="DA38:DA69" si="77">CD38*$CS$2</f>
        <v>0</v>
      </c>
      <c r="DB38" s="170">
        <f t="shared" ref="DB38:DB69" si="78">CE38*$CS$2</f>
        <v>0</v>
      </c>
      <c r="DC38" s="170">
        <f t="shared" ref="DC38:DC69" si="79">CF38*$CS$2</f>
        <v>0</v>
      </c>
      <c r="DD38" s="170">
        <f t="shared" ref="DD38:DD69" si="80">CG38*$CS$2</f>
        <v>0</v>
      </c>
      <c r="DE38" s="170">
        <f t="shared" ref="DE38:DE69" si="81">CH38*$CS$2</f>
        <v>0</v>
      </c>
      <c r="DF38" s="170">
        <f t="shared" ref="DF38:DF69" si="82">CI38*$CS$2</f>
        <v>0</v>
      </c>
      <c r="DG38" s="170">
        <f t="shared" ref="DG38:DG69" si="83">CJ38*$CS$2</f>
        <v>0</v>
      </c>
      <c r="DH38" s="170">
        <f t="shared" ref="DH38:DH69" si="84">CK38*$CS$2</f>
        <v>0</v>
      </c>
      <c r="DI38" s="170">
        <f t="shared" ref="DI38:DI69" si="85">CL38*$CS$2</f>
        <v>0</v>
      </c>
      <c r="DJ38" s="170">
        <f t="shared" ref="DJ38:DJ69" si="86">CM38*$CS$2</f>
        <v>0</v>
      </c>
      <c r="DK38" s="170">
        <f t="shared" ref="DK38:DK69" si="87">CN38*$CS$2</f>
        <v>0</v>
      </c>
      <c r="DL38" s="170">
        <f t="shared" ref="DL38:DL69" si="88">CO38*$CS$2</f>
        <v>0</v>
      </c>
      <c r="DM38" s="170">
        <f t="shared" ref="DM38:DM69" si="89">CP38*$CS$2</f>
        <v>0</v>
      </c>
      <c r="DN38" s="170">
        <f t="shared" si="25"/>
        <v>0</v>
      </c>
      <c r="DQ38" s="253"/>
    </row>
    <row r="39" spans="1:121" ht="20.399999999999999">
      <c r="A39" s="184" t="s">
        <v>498</v>
      </c>
      <c r="B39" s="185"/>
      <c r="C39" s="185"/>
      <c r="D39" s="186"/>
      <c r="E39" s="187"/>
      <c r="F39" s="187"/>
      <c r="G39" s="187"/>
      <c r="H39" s="187"/>
      <c r="I39" s="187"/>
      <c r="J39" s="187"/>
      <c r="K39" s="187"/>
      <c r="L39" s="187"/>
      <c r="M39" s="188"/>
      <c r="N39" s="185"/>
      <c r="O39" s="186"/>
      <c r="P39" s="187"/>
      <c r="Q39" s="187"/>
      <c r="R39" s="188"/>
      <c r="S39" s="185"/>
      <c r="T39" s="186"/>
      <c r="U39" s="188"/>
      <c r="V39" s="185"/>
      <c r="W39" s="185"/>
      <c r="X39" s="186"/>
      <c r="Y39" s="187"/>
      <c r="Z39" s="187"/>
      <c r="AA39" s="187"/>
      <c r="AB39" s="187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8"/>
      <c r="AT39" s="185"/>
      <c r="AU39" s="185"/>
      <c r="AV39" s="186"/>
      <c r="AW39" s="187"/>
      <c r="AX39" s="187"/>
      <c r="AY39" s="187"/>
      <c r="AZ39" s="187"/>
      <c r="BA39" s="187"/>
      <c r="BB39" s="187"/>
      <c r="BC39" s="187"/>
      <c r="BD39" s="187"/>
      <c r="BE39" s="187"/>
      <c r="BF39" s="187"/>
      <c r="BG39" s="187"/>
      <c r="BH39" s="187"/>
      <c r="BI39" s="187"/>
      <c r="BJ39" s="187"/>
      <c r="BK39" s="187"/>
      <c r="BL39" s="187"/>
      <c r="BM39" s="188"/>
      <c r="BN39" s="185"/>
      <c r="BO39" s="186"/>
      <c r="BP39" s="188"/>
      <c r="BQ39" s="185"/>
      <c r="BR39" s="185"/>
      <c r="BS39" s="185"/>
      <c r="BW39" s="230">
        <f t="shared" si="69"/>
        <v>0</v>
      </c>
      <c r="BX39" s="230">
        <f t="shared" si="69"/>
        <v>0</v>
      </c>
      <c r="BY39" s="230">
        <f t="shared" si="69"/>
        <v>0</v>
      </c>
      <c r="BZ39" s="230">
        <f t="shared" si="69"/>
        <v>0</v>
      </c>
      <c r="CA39" s="230">
        <f t="shared" si="69"/>
        <v>0</v>
      </c>
      <c r="CB39" s="230">
        <f t="shared" si="69"/>
        <v>0</v>
      </c>
      <c r="CC39" s="230">
        <f t="shared" si="69"/>
        <v>0</v>
      </c>
      <c r="CD39" s="230">
        <f t="shared" si="69"/>
        <v>0</v>
      </c>
      <c r="CE39" s="230">
        <f t="shared" si="69"/>
        <v>0</v>
      </c>
      <c r="CF39" s="230">
        <f t="shared" si="69"/>
        <v>0</v>
      </c>
      <c r="CG39" s="230">
        <f t="shared" si="69"/>
        <v>0</v>
      </c>
      <c r="CH39" s="230">
        <f t="shared" si="69"/>
        <v>0</v>
      </c>
      <c r="CI39" s="230">
        <f t="shared" si="69"/>
        <v>0</v>
      </c>
      <c r="CJ39" s="230">
        <f t="shared" si="69"/>
        <v>0</v>
      </c>
      <c r="CK39" s="230">
        <f t="shared" si="69"/>
        <v>0</v>
      </c>
      <c r="CL39" s="230">
        <f t="shared" si="69"/>
        <v>0</v>
      </c>
      <c r="CM39" s="230">
        <f t="shared" si="68"/>
        <v>0</v>
      </c>
      <c r="CN39" s="230">
        <f t="shared" si="68"/>
        <v>0</v>
      </c>
      <c r="CO39" s="230">
        <f t="shared" si="30"/>
        <v>0</v>
      </c>
      <c r="CP39" s="230">
        <f t="shared" si="30"/>
        <v>0</v>
      </c>
      <c r="CQ39" s="231">
        <f t="shared" si="23"/>
        <v>0</v>
      </c>
      <c r="CS39" s="258" t="str">
        <f t="shared" si="24"/>
        <v/>
      </c>
      <c r="CT39" s="170">
        <f t="shared" si="70"/>
        <v>0</v>
      </c>
      <c r="CU39" s="170">
        <f t="shared" si="71"/>
        <v>0</v>
      </c>
      <c r="CV39" s="170">
        <f t="shared" si="72"/>
        <v>0</v>
      </c>
      <c r="CW39" s="170">
        <f t="shared" si="73"/>
        <v>0</v>
      </c>
      <c r="CX39" s="170">
        <f t="shared" si="74"/>
        <v>0</v>
      </c>
      <c r="CY39" s="170">
        <f t="shared" si="75"/>
        <v>0</v>
      </c>
      <c r="CZ39" s="170">
        <f t="shared" si="76"/>
        <v>0</v>
      </c>
      <c r="DA39" s="170">
        <f t="shared" si="77"/>
        <v>0</v>
      </c>
      <c r="DB39" s="170">
        <f t="shared" si="78"/>
        <v>0</v>
      </c>
      <c r="DC39" s="170">
        <f t="shared" si="79"/>
        <v>0</v>
      </c>
      <c r="DD39" s="170">
        <f t="shared" si="80"/>
        <v>0</v>
      </c>
      <c r="DE39" s="170">
        <f t="shared" si="81"/>
        <v>0</v>
      </c>
      <c r="DF39" s="170">
        <f t="shared" si="82"/>
        <v>0</v>
      </c>
      <c r="DG39" s="170">
        <f t="shared" si="83"/>
        <v>0</v>
      </c>
      <c r="DH39" s="170">
        <f t="shared" si="84"/>
        <v>0</v>
      </c>
      <c r="DI39" s="170">
        <f t="shared" si="85"/>
        <v>0</v>
      </c>
      <c r="DJ39" s="170">
        <f t="shared" si="86"/>
        <v>0</v>
      </c>
      <c r="DK39" s="170">
        <f t="shared" si="87"/>
        <v>0</v>
      </c>
      <c r="DL39" s="170">
        <f t="shared" si="88"/>
        <v>0</v>
      </c>
      <c r="DM39" s="170">
        <f t="shared" si="89"/>
        <v>0</v>
      </c>
      <c r="DN39" s="170">
        <f t="shared" si="25"/>
        <v>0</v>
      </c>
      <c r="DQ39" s="253"/>
    </row>
    <row r="40" spans="1:121" ht="20.399999999999999">
      <c r="A40" s="184" t="s">
        <v>499</v>
      </c>
      <c r="B40" s="185">
        <v>698</v>
      </c>
      <c r="C40" s="185"/>
      <c r="D40" s="186"/>
      <c r="E40" s="187"/>
      <c r="F40" s="187"/>
      <c r="G40" s="187"/>
      <c r="H40" s="187"/>
      <c r="I40" s="187"/>
      <c r="J40" s="187"/>
      <c r="K40" s="187"/>
      <c r="L40" s="187"/>
      <c r="M40" s="188"/>
      <c r="N40" s="185"/>
      <c r="O40" s="186"/>
      <c r="P40" s="187"/>
      <c r="Q40" s="187"/>
      <c r="R40" s="188"/>
      <c r="S40" s="185"/>
      <c r="T40" s="186"/>
      <c r="U40" s="188"/>
      <c r="V40" s="185"/>
      <c r="W40" s="185">
        <v>698</v>
      </c>
      <c r="X40" s="186"/>
      <c r="Y40" s="187"/>
      <c r="Z40" s="187"/>
      <c r="AA40" s="187"/>
      <c r="AB40" s="187"/>
      <c r="AC40" s="187">
        <v>128</v>
      </c>
      <c r="AD40" s="187"/>
      <c r="AE40" s="187">
        <v>27</v>
      </c>
      <c r="AF40" s="187"/>
      <c r="AG40" s="187"/>
      <c r="AH40" s="187"/>
      <c r="AI40" s="187"/>
      <c r="AJ40" s="187"/>
      <c r="AK40" s="187">
        <v>370</v>
      </c>
      <c r="AL40" s="187">
        <v>11</v>
      </c>
      <c r="AM40" s="187"/>
      <c r="AN40" s="187"/>
      <c r="AO40" s="187"/>
      <c r="AP40" s="187"/>
      <c r="AQ40" s="187"/>
      <c r="AR40" s="187"/>
      <c r="AS40" s="188">
        <v>162</v>
      </c>
      <c r="AT40" s="185"/>
      <c r="AU40" s="185"/>
      <c r="AV40" s="186"/>
      <c r="AW40" s="187"/>
      <c r="AX40" s="187"/>
      <c r="AY40" s="187"/>
      <c r="AZ40" s="187"/>
      <c r="BA40" s="187"/>
      <c r="BB40" s="187"/>
      <c r="BC40" s="187"/>
      <c r="BD40" s="187"/>
      <c r="BE40" s="187"/>
      <c r="BF40" s="187"/>
      <c r="BG40" s="187"/>
      <c r="BH40" s="187"/>
      <c r="BI40" s="187"/>
      <c r="BJ40" s="187"/>
      <c r="BK40" s="187"/>
      <c r="BL40" s="187"/>
      <c r="BM40" s="188"/>
      <c r="BN40" s="185"/>
      <c r="BO40" s="186"/>
      <c r="BP40" s="188"/>
      <c r="BQ40" s="185"/>
      <c r="BR40" s="185"/>
      <c r="BS40" s="185"/>
      <c r="BW40" s="230">
        <f t="shared" si="69"/>
        <v>0</v>
      </c>
      <c r="BX40" s="230">
        <f t="shared" si="69"/>
        <v>0</v>
      </c>
      <c r="BY40" s="230">
        <f t="shared" si="69"/>
        <v>0</v>
      </c>
      <c r="BZ40" s="230">
        <f t="shared" si="69"/>
        <v>0</v>
      </c>
      <c r="CA40" s="230">
        <f t="shared" si="69"/>
        <v>0</v>
      </c>
      <c r="CB40" s="230">
        <f t="shared" si="69"/>
        <v>11</v>
      </c>
      <c r="CC40" s="230">
        <f t="shared" si="69"/>
        <v>27</v>
      </c>
      <c r="CD40" s="230">
        <f t="shared" si="69"/>
        <v>0</v>
      </c>
      <c r="CE40" s="230">
        <f t="shared" si="69"/>
        <v>660</v>
      </c>
      <c r="CF40" s="230">
        <f t="shared" si="69"/>
        <v>0</v>
      </c>
      <c r="CG40" s="230">
        <f t="shared" si="69"/>
        <v>0</v>
      </c>
      <c r="CH40" s="230">
        <f t="shared" si="69"/>
        <v>0</v>
      </c>
      <c r="CI40" s="230">
        <f t="shared" si="69"/>
        <v>0</v>
      </c>
      <c r="CJ40" s="230">
        <f t="shared" si="69"/>
        <v>0</v>
      </c>
      <c r="CK40" s="230">
        <f t="shared" si="69"/>
        <v>0</v>
      </c>
      <c r="CL40" s="230">
        <f t="shared" si="69"/>
        <v>0</v>
      </c>
      <c r="CM40" s="230">
        <f t="shared" si="68"/>
        <v>0</v>
      </c>
      <c r="CN40" s="230">
        <f t="shared" si="68"/>
        <v>0</v>
      </c>
      <c r="CO40" s="230">
        <f t="shared" si="30"/>
        <v>0</v>
      </c>
      <c r="CP40" s="230">
        <f t="shared" si="30"/>
        <v>698</v>
      </c>
      <c r="CQ40" s="231">
        <f t="shared" si="23"/>
        <v>0</v>
      </c>
      <c r="CS40" s="258" t="str">
        <f t="shared" si="24"/>
        <v/>
      </c>
      <c r="CT40" s="170">
        <f t="shared" si="70"/>
        <v>0</v>
      </c>
      <c r="CU40" s="170">
        <f t="shared" si="71"/>
        <v>0</v>
      </c>
      <c r="CV40" s="170">
        <f t="shared" si="72"/>
        <v>0</v>
      </c>
      <c r="CW40" s="170">
        <f t="shared" si="73"/>
        <v>0</v>
      </c>
      <c r="CX40" s="170">
        <f t="shared" si="74"/>
        <v>0</v>
      </c>
      <c r="CY40" s="170">
        <f t="shared" si="75"/>
        <v>0.46054800000000001</v>
      </c>
      <c r="CZ40" s="170">
        <f t="shared" si="76"/>
        <v>1.130436</v>
      </c>
      <c r="DA40" s="170">
        <f t="shared" si="77"/>
        <v>0</v>
      </c>
      <c r="DB40" s="170">
        <f t="shared" si="78"/>
        <v>27.63288</v>
      </c>
      <c r="DC40" s="170">
        <f t="shared" si="79"/>
        <v>0</v>
      </c>
      <c r="DD40" s="170">
        <f t="shared" si="80"/>
        <v>0</v>
      </c>
      <c r="DE40" s="170">
        <f t="shared" si="81"/>
        <v>0</v>
      </c>
      <c r="DF40" s="170">
        <f t="shared" si="82"/>
        <v>0</v>
      </c>
      <c r="DG40" s="170">
        <f t="shared" si="83"/>
        <v>0</v>
      </c>
      <c r="DH40" s="170">
        <f t="shared" si="84"/>
        <v>0</v>
      </c>
      <c r="DI40" s="170">
        <f t="shared" si="85"/>
        <v>0</v>
      </c>
      <c r="DJ40" s="170">
        <f t="shared" si="86"/>
        <v>0</v>
      </c>
      <c r="DK40" s="170">
        <f t="shared" si="87"/>
        <v>0</v>
      </c>
      <c r="DL40" s="170">
        <f t="shared" si="88"/>
        <v>0</v>
      </c>
      <c r="DM40" s="170">
        <f t="shared" si="89"/>
        <v>29.223864000000003</v>
      </c>
      <c r="DN40" s="170">
        <f t="shared" si="25"/>
        <v>0</v>
      </c>
      <c r="DQ40" s="253"/>
    </row>
    <row r="41" spans="1:121" ht="20.399999999999999">
      <c r="A41" s="184" t="s">
        <v>500</v>
      </c>
      <c r="B41" s="185">
        <v>8</v>
      </c>
      <c r="C41" s="185">
        <v>8</v>
      </c>
      <c r="D41" s="186"/>
      <c r="E41" s="187">
        <v>0</v>
      </c>
      <c r="F41" s="187">
        <v>7</v>
      </c>
      <c r="G41" s="187"/>
      <c r="H41" s="187"/>
      <c r="I41" s="187"/>
      <c r="J41" s="187"/>
      <c r="K41" s="187"/>
      <c r="L41" s="187"/>
      <c r="M41" s="188"/>
      <c r="N41" s="185"/>
      <c r="O41" s="186"/>
      <c r="P41" s="187"/>
      <c r="Q41" s="187"/>
      <c r="R41" s="188"/>
      <c r="S41" s="185"/>
      <c r="T41" s="186"/>
      <c r="U41" s="188"/>
      <c r="V41" s="185"/>
      <c r="W41" s="185"/>
      <c r="X41" s="186"/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8"/>
      <c r="AT41" s="185"/>
      <c r="AU41" s="185"/>
      <c r="AV41" s="186"/>
      <c r="AW41" s="187"/>
      <c r="AX41" s="187"/>
      <c r="AY41" s="187"/>
      <c r="AZ41" s="187"/>
      <c r="BA41" s="187"/>
      <c r="BB41" s="187"/>
      <c r="BC41" s="187"/>
      <c r="BD41" s="187"/>
      <c r="BE41" s="187"/>
      <c r="BF41" s="187"/>
      <c r="BG41" s="187"/>
      <c r="BH41" s="187"/>
      <c r="BI41" s="187"/>
      <c r="BJ41" s="187"/>
      <c r="BK41" s="187"/>
      <c r="BL41" s="187"/>
      <c r="BM41" s="188"/>
      <c r="BN41" s="185"/>
      <c r="BO41" s="186"/>
      <c r="BP41" s="188"/>
      <c r="BQ41" s="185"/>
      <c r="BR41" s="185"/>
      <c r="BS41" s="185"/>
      <c r="BV41" s="234" t="s">
        <v>664</v>
      </c>
      <c r="BW41" s="230">
        <f t="shared" si="69"/>
        <v>7</v>
      </c>
      <c r="BX41" s="230">
        <f t="shared" si="69"/>
        <v>0</v>
      </c>
      <c r="BY41" s="230">
        <f t="shared" si="69"/>
        <v>0</v>
      </c>
      <c r="BZ41" s="230">
        <f t="shared" si="69"/>
        <v>0</v>
      </c>
      <c r="CA41" s="230">
        <f t="shared" si="69"/>
        <v>0</v>
      </c>
      <c r="CB41" s="230">
        <f t="shared" si="69"/>
        <v>0</v>
      </c>
      <c r="CC41" s="230">
        <f t="shared" si="69"/>
        <v>0</v>
      </c>
      <c r="CD41" s="230">
        <f t="shared" si="69"/>
        <v>0</v>
      </c>
      <c r="CE41" s="230">
        <f t="shared" si="69"/>
        <v>0</v>
      </c>
      <c r="CF41" s="230">
        <f t="shared" si="69"/>
        <v>0</v>
      </c>
      <c r="CG41" s="230">
        <f t="shared" si="69"/>
        <v>0</v>
      </c>
      <c r="CH41" s="230">
        <f t="shared" si="69"/>
        <v>0</v>
      </c>
      <c r="CI41" s="230">
        <f t="shared" si="69"/>
        <v>0</v>
      </c>
      <c r="CJ41" s="230">
        <f t="shared" si="69"/>
        <v>0</v>
      </c>
      <c r="CK41" s="230">
        <f t="shared" si="69"/>
        <v>0</v>
      </c>
      <c r="CL41" s="230">
        <f t="shared" si="69"/>
        <v>0</v>
      </c>
      <c r="CM41" s="230">
        <f t="shared" si="68"/>
        <v>0</v>
      </c>
      <c r="CN41" s="230">
        <f t="shared" si="68"/>
        <v>0</v>
      </c>
      <c r="CO41" s="230">
        <f t="shared" si="30"/>
        <v>0</v>
      </c>
      <c r="CP41" s="230">
        <f t="shared" si="30"/>
        <v>8</v>
      </c>
      <c r="CQ41" s="231">
        <f t="shared" si="23"/>
        <v>-1</v>
      </c>
      <c r="CS41" s="258" t="str">
        <f t="shared" si="24"/>
        <v>TMF_OTH</v>
      </c>
      <c r="CT41" s="170">
        <f t="shared" si="70"/>
        <v>0.293076</v>
      </c>
      <c r="CU41" s="170">
        <f t="shared" si="71"/>
        <v>0</v>
      </c>
      <c r="CV41" s="170">
        <f t="shared" si="72"/>
        <v>0</v>
      </c>
      <c r="CW41" s="170">
        <f t="shared" si="73"/>
        <v>0</v>
      </c>
      <c r="CX41" s="170">
        <f t="shared" si="74"/>
        <v>0</v>
      </c>
      <c r="CY41" s="170">
        <f t="shared" si="75"/>
        <v>0</v>
      </c>
      <c r="CZ41" s="170">
        <f t="shared" si="76"/>
        <v>0</v>
      </c>
      <c r="DA41" s="170">
        <f t="shared" si="77"/>
        <v>0</v>
      </c>
      <c r="DB41" s="170">
        <f t="shared" si="78"/>
        <v>0</v>
      </c>
      <c r="DC41" s="170">
        <f t="shared" si="79"/>
        <v>0</v>
      </c>
      <c r="DD41" s="170">
        <f t="shared" si="80"/>
        <v>0</v>
      </c>
      <c r="DE41" s="170">
        <f t="shared" si="81"/>
        <v>0</v>
      </c>
      <c r="DF41" s="170">
        <f t="shared" si="82"/>
        <v>0</v>
      </c>
      <c r="DG41" s="170">
        <f t="shared" si="83"/>
        <v>0</v>
      </c>
      <c r="DH41" s="170">
        <f t="shared" si="84"/>
        <v>0</v>
      </c>
      <c r="DI41" s="170">
        <f t="shared" si="85"/>
        <v>0</v>
      </c>
      <c r="DJ41" s="170">
        <f t="shared" si="86"/>
        <v>0</v>
      </c>
      <c r="DK41" s="170">
        <f t="shared" si="87"/>
        <v>0</v>
      </c>
      <c r="DL41" s="170">
        <f t="shared" si="88"/>
        <v>0</v>
      </c>
      <c r="DM41" s="170">
        <f t="shared" si="89"/>
        <v>0.33494400000000002</v>
      </c>
      <c r="DN41" s="170">
        <f t="shared" si="25"/>
        <v>0</v>
      </c>
      <c r="DQ41" s="253"/>
    </row>
    <row r="42" spans="1:121" ht="20.399999999999999">
      <c r="A42" s="184" t="s">
        <v>501</v>
      </c>
      <c r="B42" s="185"/>
      <c r="C42" s="185"/>
      <c r="D42" s="186"/>
      <c r="E42" s="187"/>
      <c r="F42" s="187"/>
      <c r="G42" s="187"/>
      <c r="H42" s="187"/>
      <c r="I42" s="187"/>
      <c r="J42" s="187"/>
      <c r="K42" s="187"/>
      <c r="L42" s="187"/>
      <c r="M42" s="188"/>
      <c r="N42" s="185"/>
      <c r="O42" s="186"/>
      <c r="P42" s="187"/>
      <c r="Q42" s="187"/>
      <c r="R42" s="188"/>
      <c r="S42" s="185"/>
      <c r="T42" s="186"/>
      <c r="U42" s="188"/>
      <c r="V42" s="185"/>
      <c r="W42" s="185"/>
      <c r="X42" s="186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8"/>
      <c r="AT42" s="185"/>
      <c r="AU42" s="185"/>
      <c r="AV42" s="186"/>
      <c r="AW42" s="187"/>
      <c r="AX42" s="187"/>
      <c r="AY42" s="187"/>
      <c r="AZ42" s="187"/>
      <c r="BA42" s="187"/>
      <c r="BB42" s="187"/>
      <c r="BC42" s="187"/>
      <c r="BD42" s="187"/>
      <c r="BE42" s="187"/>
      <c r="BF42" s="187"/>
      <c r="BG42" s="187"/>
      <c r="BH42" s="187"/>
      <c r="BI42" s="187"/>
      <c r="BJ42" s="187"/>
      <c r="BK42" s="187"/>
      <c r="BL42" s="187"/>
      <c r="BM42" s="188"/>
      <c r="BN42" s="185"/>
      <c r="BO42" s="186"/>
      <c r="BP42" s="188"/>
      <c r="BQ42" s="185"/>
      <c r="BR42" s="185"/>
      <c r="BS42" s="185"/>
      <c r="BV42" s="234" t="s">
        <v>664</v>
      </c>
      <c r="BW42" s="230">
        <f t="shared" si="69"/>
        <v>0</v>
      </c>
      <c r="BX42" s="230">
        <f t="shared" si="69"/>
        <v>0</v>
      </c>
      <c r="BY42" s="230">
        <f t="shared" si="69"/>
        <v>0</v>
      </c>
      <c r="BZ42" s="230">
        <f t="shared" si="69"/>
        <v>0</v>
      </c>
      <c r="CA42" s="230">
        <f t="shared" si="69"/>
        <v>0</v>
      </c>
      <c r="CB42" s="230">
        <f t="shared" si="69"/>
        <v>0</v>
      </c>
      <c r="CC42" s="230">
        <f t="shared" si="69"/>
        <v>0</v>
      </c>
      <c r="CD42" s="230">
        <f t="shared" si="69"/>
        <v>0</v>
      </c>
      <c r="CE42" s="230">
        <f t="shared" si="69"/>
        <v>0</v>
      </c>
      <c r="CF42" s="230">
        <f t="shared" si="69"/>
        <v>0</v>
      </c>
      <c r="CG42" s="230">
        <f t="shared" si="69"/>
        <v>0</v>
      </c>
      <c r="CH42" s="230">
        <f t="shared" si="69"/>
        <v>0</v>
      </c>
      <c r="CI42" s="230">
        <f t="shared" si="69"/>
        <v>0</v>
      </c>
      <c r="CJ42" s="230">
        <f t="shared" si="69"/>
        <v>0</v>
      </c>
      <c r="CK42" s="230">
        <f t="shared" si="69"/>
        <v>0</v>
      </c>
      <c r="CL42" s="230">
        <f t="shared" si="69"/>
        <v>0</v>
      </c>
      <c r="CM42" s="230">
        <f t="shared" si="68"/>
        <v>0</v>
      </c>
      <c r="CN42" s="230">
        <f t="shared" si="68"/>
        <v>0</v>
      </c>
      <c r="CO42" s="230">
        <f t="shared" si="30"/>
        <v>0</v>
      </c>
      <c r="CP42" s="230">
        <f t="shared" si="30"/>
        <v>0</v>
      </c>
      <c r="CQ42" s="231">
        <f t="shared" si="23"/>
        <v>0</v>
      </c>
      <c r="CS42" s="258" t="str">
        <f t="shared" si="24"/>
        <v>TMF_OTH</v>
      </c>
      <c r="CT42" s="170">
        <f t="shared" si="70"/>
        <v>0</v>
      </c>
      <c r="CU42" s="170">
        <f t="shared" si="71"/>
        <v>0</v>
      </c>
      <c r="CV42" s="170">
        <f t="shared" si="72"/>
        <v>0</v>
      </c>
      <c r="CW42" s="170">
        <f t="shared" si="73"/>
        <v>0</v>
      </c>
      <c r="CX42" s="170">
        <f t="shared" si="74"/>
        <v>0</v>
      </c>
      <c r="CY42" s="170">
        <f t="shared" si="75"/>
        <v>0</v>
      </c>
      <c r="CZ42" s="170">
        <f t="shared" si="76"/>
        <v>0</v>
      </c>
      <c r="DA42" s="170">
        <f t="shared" si="77"/>
        <v>0</v>
      </c>
      <c r="DB42" s="170">
        <f t="shared" si="78"/>
        <v>0</v>
      </c>
      <c r="DC42" s="170">
        <f t="shared" si="79"/>
        <v>0</v>
      </c>
      <c r="DD42" s="170">
        <f t="shared" si="80"/>
        <v>0</v>
      </c>
      <c r="DE42" s="170">
        <f t="shared" si="81"/>
        <v>0</v>
      </c>
      <c r="DF42" s="170">
        <f t="shared" si="82"/>
        <v>0</v>
      </c>
      <c r="DG42" s="170">
        <f t="shared" si="83"/>
        <v>0</v>
      </c>
      <c r="DH42" s="170">
        <f t="shared" si="84"/>
        <v>0</v>
      </c>
      <c r="DI42" s="170">
        <f t="shared" si="85"/>
        <v>0</v>
      </c>
      <c r="DJ42" s="170">
        <f t="shared" si="86"/>
        <v>0</v>
      </c>
      <c r="DK42" s="170">
        <f t="shared" si="87"/>
        <v>0</v>
      </c>
      <c r="DL42" s="170">
        <f t="shared" si="88"/>
        <v>0</v>
      </c>
      <c r="DM42" s="170">
        <f t="shared" si="89"/>
        <v>0</v>
      </c>
      <c r="DN42" s="170">
        <f t="shared" si="25"/>
        <v>0</v>
      </c>
      <c r="DQ42" s="253"/>
    </row>
    <row r="43" spans="1:121" ht="20.399999999999999">
      <c r="A43" s="184" t="s">
        <v>502</v>
      </c>
      <c r="B43" s="185"/>
      <c r="C43" s="185"/>
      <c r="D43" s="186"/>
      <c r="E43" s="187"/>
      <c r="F43" s="187"/>
      <c r="G43" s="187"/>
      <c r="H43" s="187"/>
      <c r="I43" s="187"/>
      <c r="J43" s="187"/>
      <c r="K43" s="187"/>
      <c r="L43" s="187"/>
      <c r="M43" s="188"/>
      <c r="N43" s="185"/>
      <c r="O43" s="186"/>
      <c r="P43" s="187"/>
      <c r="Q43" s="187"/>
      <c r="R43" s="188"/>
      <c r="S43" s="185"/>
      <c r="T43" s="186"/>
      <c r="U43" s="188"/>
      <c r="V43" s="185"/>
      <c r="W43" s="185"/>
      <c r="X43" s="186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8"/>
      <c r="AT43" s="185"/>
      <c r="AU43" s="185"/>
      <c r="AV43" s="186"/>
      <c r="AW43" s="187"/>
      <c r="AX43" s="187"/>
      <c r="AY43" s="187"/>
      <c r="AZ43" s="187"/>
      <c r="BA43" s="187"/>
      <c r="BB43" s="187"/>
      <c r="BC43" s="187"/>
      <c r="BD43" s="187"/>
      <c r="BE43" s="187"/>
      <c r="BF43" s="187"/>
      <c r="BG43" s="187"/>
      <c r="BH43" s="187"/>
      <c r="BI43" s="187"/>
      <c r="BJ43" s="187"/>
      <c r="BK43" s="187"/>
      <c r="BL43" s="187"/>
      <c r="BM43" s="188"/>
      <c r="BN43" s="185"/>
      <c r="BO43" s="186"/>
      <c r="BP43" s="188"/>
      <c r="BQ43" s="185"/>
      <c r="BR43" s="185"/>
      <c r="BS43" s="185"/>
      <c r="BV43" s="234" t="s">
        <v>664</v>
      </c>
      <c r="BW43" s="230">
        <f t="shared" si="69"/>
        <v>0</v>
      </c>
      <c r="BX43" s="230">
        <f t="shared" si="69"/>
        <v>0</v>
      </c>
      <c r="BY43" s="230">
        <f t="shared" si="69"/>
        <v>0</v>
      </c>
      <c r="BZ43" s="230">
        <f t="shared" si="69"/>
        <v>0</v>
      </c>
      <c r="CA43" s="230">
        <f t="shared" si="69"/>
        <v>0</v>
      </c>
      <c r="CB43" s="230">
        <f t="shared" si="69"/>
        <v>0</v>
      </c>
      <c r="CC43" s="230">
        <f t="shared" si="69"/>
        <v>0</v>
      </c>
      <c r="CD43" s="230">
        <f t="shared" si="69"/>
        <v>0</v>
      </c>
      <c r="CE43" s="230">
        <f t="shared" si="69"/>
        <v>0</v>
      </c>
      <c r="CF43" s="230">
        <f t="shared" si="69"/>
        <v>0</v>
      </c>
      <c r="CG43" s="230">
        <f t="shared" si="69"/>
        <v>0</v>
      </c>
      <c r="CH43" s="230">
        <f t="shared" si="69"/>
        <v>0</v>
      </c>
      <c r="CI43" s="230">
        <f t="shared" si="69"/>
        <v>0</v>
      </c>
      <c r="CJ43" s="230">
        <f t="shared" si="69"/>
        <v>0</v>
      </c>
      <c r="CK43" s="230">
        <f t="shared" si="69"/>
        <v>0</v>
      </c>
      <c r="CL43" s="230">
        <f t="shared" si="69"/>
        <v>0</v>
      </c>
      <c r="CM43" s="230">
        <f t="shared" si="68"/>
        <v>0</v>
      </c>
      <c r="CN43" s="230">
        <f t="shared" si="68"/>
        <v>0</v>
      </c>
      <c r="CO43" s="230">
        <f t="shared" si="30"/>
        <v>0</v>
      </c>
      <c r="CP43" s="230">
        <f t="shared" si="30"/>
        <v>0</v>
      </c>
      <c r="CQ43" s="231">
        <f t="shared" si="23"/>
        <v>0</v>
      </c>
      <c r="CS43" s="258" t="str">
        <f t="shared" si="24"/>
        <v>TMF_OTH</v>
      </c>
      <c r="CT43" s="170">
        <f t="shared" si="70"/>
        <v>0</v>
      </c>
      <c r="CU43" s="170">
        <f t="shared" si="71"/>
        <v>0</v>
      </c>
      <c r="CV43" s="170">
        <f t="shared" si="72"/>
        <v>0</v>
      </c>
      <c r="CW43" s="170">
        <f t="shared" si="73"/>
        <v>0</v>
      </c>
      <c r="CX43" s="170">
        <f t="shared" si="74"/>
        <v>0</v>
      </c>
      <c r="CY43" s="170">
        <f t="shared" si="75"/>
        <v>0</v>
      </c>
      <c r="CZ43" s="170">
        <f t="shared" si="76"/>
        <v>0</v>
      </c>
      <c r="DA43" s="170">
        <f t="shared" si="77"/>
        <v>0</v>
      </c>
      <c r="DB43" s="170">
        <f t="shared" si="78"/>
        <v>0</v>
      </c>
      <c r="DC43" s="170">
        <f t="shared" si="79"/>
        <v>0</v>
      </c>
      <c r="DD43" s="170">
        <f t="shared" si="80"/>
        <v>0</v>
      </c>
      <c r="DE43" s="170">
        <f t="shared" si="81"/>
        <v>0</v>
      </c>
      <c r="DF43" s="170">
        <f t="shared" si="82"/>
        <v>0</v>
      </c>
      <c r="DG43" s="170">
        <f t="shared" si="83"/>
        <v>0</v>
      </c>
      <c r="DH43" s="170">
        <f t="shared" si="84"/>
        <v>0</v>
      </c>
      <c r="DI43" s="170">
        <f t="shared" si="85"/>
        <v>0</v>
      </c>
      <c r="DJ43" s="170">
        <f t="shared" si="86"/>
        <v>0</v>
      </c>
      <c r="DK43" s="170">
        <f t="shared" si="87"/>
        <v>0</v>
      </c>
      <c r="DL43" s="170">
        <f t="shared" si="88"/>
        <v>0</v>
      </c>
      <c r="DM43" s="170">
        <f t="shared" si="89"/>
        <v>0</v>
      </c>
      <c r="DN43" s="170">
        <f t="shared" si="25"/>
        <v>0</v>
      </c>
      <c r="DQ43" s="253"/>
    </row>
    <row r="44" spans="1:121" ht="20.399999999999999">
      <c r="A44" s="184" t="s">
        <v>503</v>
      </c>
      <c r="B44" s="185"/>
      <c r="C44" s="185"/>
      <c r="D44" s="186"/>
      <c r="E44" s="187"/>
      <c r="F44" s="187"/>
      <c r="G44" s="187"/>
      <c r="H44" s="187"/>
      <c r="I44" s="187"/>
      <c r="J44" s="187"/>
      <c r="K44" s="187"/>
      <c r="L44" s="187"/>
      <c r="M44" s="188"/>
      <c r="N44" s="185"/>
      <c r="O44" s="186"/>
      <c r="P44" s="187"/>
      <c r="Q44" s="187"/>
      <c r="R44" s="188"/>
      <c r="S44" s="185"/>
      <c r="T44" s="186"/>
      <c r="U44" s="188"/>
      <c r="V44" s="185"/>
      <c r="W44" s="185"/>
      <c r="X44" s="186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8"/>
      <c r="AT44" s="185"/>
      <c r="AU44" s="185"/>
      <c r="AV44" s="186"/>
      <c r="AW44" s="187"/>
      <c r="AX44" s="187"/>
      <c r="AY44" s="187"/>
      <c r="AZ44" s="187"/>
      <c r="BA44" s="187"/>
      <c r="BB44" s="187"/>
      <c r="BC44" s="187"/>
      <c r="BD44" s="187"/>
      <c r="BE44" s="187"/>
      <c r="BF44" s="187"/>
      <c r="BG44" s="187"/>
      <c r="BH44" s="187"/>
      <c r="BI44" s="187"/>
      <c r="BJ44" s="187"/>
      <c r="BK44" s="187"/>
      <c r="BL44" s="187"/>
      <c r="BM44" s="188"/>
      <c r="BN44" s="185"/>
      <c r="BO44" s="186"/>
      <c r="BP44" s="188"/>
      <c r="BQ44" s="185"/>
      <c r="BR44" s="185"/>
      <c r="BS44" s="185"/>
      <c r="BV44" s="234" t="s">
        <v>664</v>
      </c>
      <c r="BW44" s="230">
        <f t="shared" si="69"/>
        <v>0</v>
      </c>
      <c r="BX44" s="230">
        <f t="shared" si="69"/>
        <v>0</v>
      </c>
      <c r="BY44" s="230">
        <f t="shared" si="69"/>
        <v>0</v>
      </c>
      <c r="BZ44" s="230">
        <f t="shared" si="69"/>
        <v>0</v>
      </c>
      <c r="CA44" s="230">
        <f t="shared" si="69"/>
        <v>0</v>
      </c>
      <c r="CB44" s="230">
        <f t="shared" si="69"/>
        <v>0</v>
      </c>
      <c r="CC44" s="230">
        <f t="shared" si="69"/>
        <v>0</v>
      </c>
      <c r="CD44" s="230">
        <f t="shared" si="69"/>
        <v>0</v>
      </c>
      <c r="CE44" s="230">
        <f t="shared" si="69"/>
        <v>0</v>
      </c>
      <c r="CF44" s="230">
        <f t="shared" si="69"/>
        <v>0</v>
      </c>
      <c r="CG44" s="230">
        <f t="shared" si="69"/>
        <v>0</v>
      </c>
      <c r="CH44" s="230">
        <f t="shared" si="69"/>
        <v>0</v>
      </c>
      <c r="CI44" s="230">
        <f t="shared" si="69"/>
        <v>0</v>
      </c>
      <c r="CJ44" s="230">
        <f t="shared" si="69"/>
        <v>0</v>
      </c>
      <c r="CK44" s="230">
        <f t="shared" si="69"/>
        <v>0</v>
      </c>
      <c r="CL44" s="230">
        <f t="shared" si="69"/>
        <v>0</v>
      </c>
      <c r="CM44" s="230">
        <f t="shared" si="68"/>
        <v>0</v>
      </c>
      <c r="CN44" s="230">
        <f t="shared" si="68"/>
        <v>0</v>
      </c>
      <c r="CO44" s="230">
        <f t="shared" si="30"/>
        <v>0</v>
      </c>
      <c r="CP44" s="230">
        <f t="shared" si="30"/>
        <v>0</v>
      </c>
      <c r="CQ44" s="231">
        <f t="shared" si="23"/>
        <v>0</v>
      </c>
      <c r="CS44" s="258" t="str">
        <f t="shared" si="24"/>
        <v>TMF_OTH</v>
      </c>
      <c r="CT44" s="170">
        <f t="shared" si="70"/>
        <v>0</v>
      </c>
      <c r="CU44" s="170">
        <f t="shared" si="71"/>
        <v>0</v>
      </c>
      <c r="CV44" s="170">
        <f t="shared" si="72"/>
        <v>0</v>
      </c>
      <c r="CW44" s="170">
        <f t="shared" si="73"/>
        <v>0</v>
      </c>
      <c r="CX44" s="170">
        <f t="shared" si="74"/>
        <v>0</v>
      </c>
      <c r="CY44" s="170">
        <f t="shared" si="75"/>
        <v>0</v>
      </c>
      <c r="CZ44" s="170">
        <f t="shared" si="76"/>
        <v>0</v>
      </c>
      <c r="DA44" s="170">
        <f t="shared" si="77"/>
        <v>0</v>
      </c>
      <c r="DB44" s="170">
        <f t="shared" si="78"/>
        <v>0</v>
      </c>
      <c r="DC44" s="170">
        <f t="shared" si="79"/>
        <v>0</v>
      </c>
      <c r="DD44" s="170">
        <f t="shared" si="80"/>
        <v>0</v>
      </c>
      <c r="DE44" s="170">
        <f t="shared" si="81"/>
        <v>0</v>
      </c>
      <c r="DF44" s="170">
        <f t="shared" si="82"/>
        <v>0</v>
      </c>
      <c r="DG44" s="170">
        <f t="shared" si="83"/>
        <v>0</v>
      </c>
      <c r="DH44" s="170">
        <f t="shared" si="84"/>
        <v>0</v>
      </c>
      <c r="DI44" s="170">
        <f t="shared" si="85"/>
        <v>0</v>
      </c>
      <c r="DJ44" s="170">
        <f t="shared" si="86"/>
        <v>0</v>
      </c>
      <c r="DK44" s="170">
        <f t="shared" si="87"/>
        <v>0</v>
      </c>
      <c r="DL44" s="170">
        <f t="shared" si="88"/>
        <v>0</v>
      </c>
      <c r="DM44" s="170">
        <f t="shared" si="89"/>
        <v>0</v>
      </c>
      <c r="DN44" s="170">
        <f t="shared" si="25"/>
        <v>0</v>
      </c>
      <c r="DQ44" s="253"/>
    </row>
    <row r="45" spans="1:121" ht="30.6">
      <c r="A45" s="184" t="s">
        <v>504</v>
      </c>
      <c r="B45" s="185">
        <v>966</v>
      </c>
      <c r="C45" s="185"/>
      <c r="D45" s="186"/>
      <c r="E45" s="187"/>
      <c r="F45" s="187"/>
      <c r="G45" s="187"/>
      <c r="H45" s="187"/>
      <c r="I45" s="187"/>
      <c r="J45" s="187"/>
      <c r="K45" s="187"/>
      <c r="L45" s="187"/>
      <c r="M45" s="188"/>
      <c r="N45" s="185"/>
      <c r="O45" s="186"/>
      <c r="P45" s="187"/>
      <c r="Q45" s="187"/>
      <c r="R45" s="188"/>
      <c r="S45" s="185"/>
      <c r="T45" s="186"/>
      <c r="U45" s="188"/>
      <c r="V45" s="185"/>
      <c r="W45" s="185"/>
      <c r="X45" s="186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8"/>
      <c r="AT45" s="185"/>
      <c r="AU45" s="185">
        <v>966</v>
      </c>
      <c r="AV45" s="186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>
        <v>169</v>
      </c>
      <c r="BG45" s="187"/>
      <c r="BH45" s="187">
        <v>797</v>
      </c>
      <c r="BI45" s="187"/>
      <c r="BJ45" s="187"/>
      <c r="BK45" s="187"/>
      <c r="BL45" s="187"/>
      <c r="BM45" s="188"/>
      <c r="BN45" s="185"/>
      <c r="BO45" s="186"/>
      <c r="BP45" s="188"/>
      <c r="BQ45" s="185"/>
      <c r="BR45" s="185"/>
      <c r="BS45" s="185"/>
      <c r="BV45" s="234" t="s">
        <v>665</v>
      </c>
      <c r="BW45" s="230">
        <f t="shared" si="69"/>
        <v>0</v>
      </c>
      <c r="BX45" s="230">
        <f t="shared" si="69"/>
        <v>0</v>
      </c>
      <c r="BY45" s="230">
        <f t="shared" si="69"/>
        <v>0</v>
      </c>
      <c r="BZ45" s="230">
        <f t="shared" si="69"/>
        <v>0</v>
      </c>
      <c r="CA45" s="230">
        <f t="shared" si="69"/>
        <v>0</v>
      </c>
      <c r="CB45" s="230">
        <f t="shared" si="69"/>
        <v>0</v>
      </c>
      <c r="CC45" s="230">
        <f t="shared" si="69"/>
        <v>0</v>
      </c>
      <c r="CD45" s="230">
        <f t="shared" si="69"/>
        <v>0</v>
      </c>
      <c r="CE45" s="230">
        <f t="shared" si="69"/>
        <v>0</v>
      </c>
      <c r="CF45" s="230">
        <f t="shared" si="69"/>
        <v>0</v>
      </c>
      <c r="CG45" s="230">
        <f t="shared" si="69"/>
        <v>0</v>
      </c>
      <c r="CH45" s="230">
        <f t="shared" si="69"/>
        <v>0</v>
      </c>
      <c r="CI45" s="230">
        <f t="shared" si="69"/>
        <v>966</v>
      </c>
      <c r="CJ45" s="230">
        <f t="shared" si="69"/>
        <v>0</v>
      </c>
      <c r="CK45" s="230">
        <f t="shared" si="69"/>
        <v>0</v>
      </c>
      <c r="CL45" s="230">
        <f t="shared" si="69"/>
        <v>0</v>
      </c>
      <c r="CM45" s="230">
        <f t="shared" si="68"/>
        <v>0</v>
      </c>
      <c r="CN45" s="230">
        <f t="shared" si="68"/>
        <v>0</v>
      </c>
      <c r="CO45" s="230">
        <f t="shared" si="30"/>
        <v>0</v>
      </c>
      <c r="CP45" s="230">
        <f t="shared" si="30"/>
        <v>966</v>
      </c>
      <c r="CQ45" s="231">
        <f t="shared" si="23"/>
        <v>0</v>
      </c>
      <c r="CS45" s="258" t="str">
        <f t="shared" si="24"/>
        <v>BIO_BLEND</v>
      </c>
      <c r="CT45" s="170">
        <f t="shared" si="70"/>
        <v>0</v>
      </c>
      <c r="CU45" s="170">
        <f t="shared" si="71"/>
        <v>0</v>
      </c>
      <c r="CV45" s="170">
        <f t="shared" si="72"/>
        <v>0</v>
      </c>
      <c r="CW45" s="170">
        <f t="shared" si="73"/>
        <v>0</v>
      </c>
      <c r="CX45" s="170">
        <f t="shared" si="74"/>
        <v>0</v>
      </c>
      <c r="CY45" s="170">
        <f t="shared" si="75"/>
        <v>0</v>
      </c>
      <c r="CZ45" s="170">
        <f t="shared" si="76"/>
        <v>0</v>
      </c>
      <c r="DA45" s="170">
        <f t="shared" si="77"/>
        <v>0</v>
      </c>
      <c r="DB45" s="170">
        <f t="shared" si="78"/>
        <v>0</v>
      </c>
      <c r="DC45" s="170">
        <f t="shared" si="79"/>
        <v>0</v>
      </c>
      <c r="DD45" s="170">
        <f t="shared" si="80"/>
        <v>0</v>
      </c>
      <c r="DE45" s="170">
        <f t="shared" si="81"/>
        <v>0</v>
      </c>
      <c r="DF45" s="170">
        <f t="shared" si="82"/>
        <v>40.444488</v>
      </c>
      <c r="DG45" s="170">
        <f t="shared" si="83"/>
        <v>0</v>
      </c>
      <c r="DH45" s="170">
        <f t="shared" si="84"/>
        <v>0</v>
      </c>
      <c r="DI45" s="170">
        <f t="shared" si="85"/>
        <v>0</v>
      </c>
      <c r="DJ45" s="170">
        <f t="shared" si="86"/>
        <v>0</v>
      </c>
      <c r="DK45" s="170">
        <f t="shared" si="87"/>
        <v>0</v>
      </c>
      <c r="DL45" s="170">
        <f t="shared" si="88"/>
        <v>0</v>
      </c>
      <c r="DM45" s="170">
        <f t="shared" si="89"/>
        <v>40.444488</v>
      </c>
      <c r="DN45" s="170">
        <f t="shared" si="25"/>
        <v>0</v>
      </c>
      <c r="DQ45" s="253"/>
    </row>
    <row r="46" spans="1:121" ht="20.399999999999999">
      <c r="A46" s="184" t="s">
        <v>505</v>
      </c>
      <c r="B46" s="185"/>
      <c r="C46" s="185"/>
      <c r="D46" s="186"/>
      <c r="E46" s="187"/>
      <c r="F46" s="187"/>
      <c r="G46" s="187"/>
      <c r="H46" s="187"/>
      <c r="I46" s="187"/>
      <c r="J46" s="187"/>
      <c r="K46" s="187"/>
      <c r="L46" s="187"/>
      <c r="M46" s="188"/>
      <c r="N46" s="185"/>
      <c r="O46" s="186"/>
      <c r="P46" s="187"/>
      <c r="Q46" s="187"/>
      <c r="R46" s="188"/>
      <c r="S46" s="185"/>
      <c r="T46" s="186"/>
      <c r="U46" s="188"/>
      <c r="V46" s="185"/>
      <c r="W46" s="185"/>
      <c r="X46" s="186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8"/>
      <c r="AT46" s="185"/>
      <c r="AU46" s="185"/>
      <c r="AV46" s="186"/>
      <c r="AW46" s="187"/>
      <c r="AX46" s="187"/>
      <c r="AY46" s="187"/>
      <c r="AZ46" s="187"/>
      <c r="BA46" s="187"/>
      <c r="BB46" s="187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8"/>
      <c r="BN46" s="185"/>
      <c r="BO46" s="186"/>
      <c r="BP46" s="188"/>
      <c r="BQ46" s="185"/>
      <c r="BR46" s="185"/>
      <c r="BS46" s="185"/>
      <c r="BV46" s="234" t="s">
        <v>664</v>
      </c>
      <c r="BW46" s="230">
        <f t="shared" si="69"/>
        <v>0</v>
      </c>
      <c r="BX46" s="230">
        <f t="shared" si="69"/>
        <v>0</v>
      </c>
      <c r="BY46" s="230">
        <f t="shared" si="69"/>
        <v>0</v>
      </c>
      <c r="BZ46" s="230">
        <f t="shared" si="69"/>
        <v>0</v>
      </c>
      <c r="CA46" s="230">
        <f t="shared" si="69"/>
        <v>0</v>
      </c>
      <c r="CB46" s="230">
        <f t="shared" si="69"/>
        <v>0</v>
      </c>
      <c r="CC46" s="230">
        <f t="shared" si="69"/>
        <v>0</v>
      </c>
      <c r="CD46" s="230">
        <f t="shared" si="69"/>
        <v>0</v>
      </c>
      <c r="CE46" s="230">
        <f t="shared" si="69"/>
        <v>0</v>
      </c>
      <c r="CF46" s="230">
        <f t="shared" si="69"/>
        <v>0</v>
      </c>
      <c r="CG46" s="230">
        <f t="shared" si="69"/>
        <v>0</v>
      </c>
      <c r="CH46" s="230">
        <f t="shared" si="69"/>
        <v>0</v>
      </c>
      <c r="CI46" s="230">
        <f t="shared" si="69"/>
        <v>0</v>
      </c>
      <c r="CJ46" s="230">
        <f t="shared" si="69"/>
        <v>0</v>
      </c>
      <c r="CK46" s="230">
        <f t="shared" si="69"/>
        <v>0</v>
      </c>
      <c r="CL46" s="230">
        <f t="shared" si="69"/>
        <v>0</v>
      </c>
      <c r="CM46" s="230">
        <f t="shared" si="68"/>
        <v>0</v>
      </c>
      <c r="CN46" s="230">
        <f t="shared" si="68"/>
        <v>0</v>
      </c>
      <c r="CO46" s="230">
        <f t="shared" si="30"/>
        <v>0</v>
      </c>
      <c r="CP46" s="230">
        <f t="shared" si="30"/>
        <v>0</v>
      </c>
      <c r="CQ46" s="231">
        <f t="shared" si="23"/>
        <v>0</v>
      </c>
      <c r="CS46" s="258" t="str">
        <f t="shared" si="24"/>
        <v>TMF_OTH</v>
      </c>
      <c r="CT46" s="170">
        <f t="shared" si="70"/>
        <v>0</v>
      </c>
      <c r="CU46" s="170">
        <f t="shared" si="71"/>
        <v>0</v>
      </c>
      <c r="CV46" s="170">
        <f t="shared" si="72"/>
        <v>0</v>
      </c>
      <c r="CW46" s="170">
        <f t="shared" si="73"/>
        <v>0</v>
      </c>
      <c r="CX46" s="170">
        <f t="shared" si="74"/>
        <v>0</v>
      </c>
      <c r="CY46" s="170">
        <f t="shared" si="75"/>
        <v>0</v>
      </c>
      <c r="CZ46" s="170">
        <f t="shared" si="76"/>
        <v>0</v>
      </c>
      <c r="DA46" s="170">
        <f t="shared" si="77"/>
        <v>0</v>
      </c>
      <c r="DB46" s="170">
        <f t="shared" si="78"/>
        <v>0</v>
      </c>
      <c r="DC46" s="170">
        <f t="shared" si="79"/>
        <v>0</v>
      </c>
      <c r="DD46" s="170">
        <f t="shared" si="80"/>
        <v>0</v>
      </c>
      <c r="DE46" s="170">
        <f t="shared" si="81"/>
        <v>0</v>
      </c>
      <c r="DF46" s="170">
        <f t="shared" si="82"/>
        <v>0</v>
      </c>
      <c r="DG46" s="170">
        <f t="shared" si="83"/>
        <v>0</v>
      </c>
      <c r="DH46" s="170">
        <f t="shared" si="84"/>
        <v>0</v>
      </c>
      <c r="DI46" s="170">
        <f t="shared" si="85"/>
        <v>0</v>
      </c>
      <c r="DJ46" s="170">
        <f t="shared" si="86"/>
        <v>0</v>
      </c>
      <c r="DK46" s="170">
        <f t="shared" si="87"/>
        <v>0</v>
      </c>
      <c r="DL46" s="170">
        <f t="shared" si="88"/>
        <v>0</v>
      </c>
      <c r="DM46" s="170">
        <f t="shared" si="89"/>
        <v>0</v>
      </c>
      <c r="DN46" s="170">
        <f t="shared" si="25"/>
        <v>0</v>
      </c>
      <c r="DQ46" s="253"/>
    </row>
    <row r="47" spans="1:121" ht="20.399999999999999">
      <c r="A47" s="184" t="s">
        <v>506</v>
      </c>
      <c r="B47" s="185"/>
      <c r="C47" s="185"/>
      <c r="D47" s="186"/>
      <c r="E47" s="187"/>
      <c r="F47" s="187"/>
      <c r="G47" s="187"/>
      <c r="H47" s="187"/>
      <c r="I47" s="187"/>
      <c r="J47" s="187"/>
      <c r="K47" s="187"/>
      <c r="L47" s="187"/>
      <c r="M47" s="188"/>
      <c r="N47" s="185"/>
      <c r="O47" s="186"/>
      <c r="P47" s="187"/>
      <c r="Q47" s="187"/>
      <c r="R47" s="188"/>
      <c r="S47" s="185"/>
      <c r="T47" s="186"/>
      <c r="U47" s="188"/>
      <c r="V47" s="185"/>
      <c r="W47" s="185"/>
      <c r="X47" s="186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8"/>
      <c r="AT47" s="185"/>
      <c r="AU47" s="185"/>
      <c r="AV47" s="186"/>
      <c r="AW47" s="187"/>
      <c r="AX47" s="187"/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88"/>
      <c r="BN47" s="185"/>
      <c r="BO47" s="186"/>
      <c r="BP47" s="188"/>
      <c r="BQ47" s="185"/>
      <c r="BR47" s="185"/>
      <c r="BS47" s="185"/>
      <c r="BV47" s="234" t="s">
        <v>664</v>
      </c>
      <c r="BW47" s="230">
        <f t="shared" si="69"/>
        <v>0</v>
      </c>
      <c r="BX47" s="230">
        <f t="shared" si="69"/>
        <v>0</v>
      </c>
      <c r="BY47" s="230">
        <f t="shared" si="69"/>
        <v>0</v>
      </c>
      <c r="BZ47" s="230">
        <f t="shared" si="69"/>
        <v>0</v>
      </c>
      <c r="CA47" s="230">
        <f t="shared" si="69"/>
        <v>0</v>
      </c>
      <c r="CB47" s="230">
        <f t="shared" si="69"/>
        <v>0</v>
      </c>
      <c r="CC47" s="230">
        <f t="shared" si="69"/>
        <v>0</v>
      </c>
      <c r="CD47" s="230">
        <f t="shared" si="69"/>
        <v>0</v>
      </c>
      <c r="CE47" s="230">
        <f t="shared" si="69"/>
        <v>0</v>
      </c>
      <c r="CF47" s="230">
        <f t="shared" si="69"/>
        <v>0</v>
      </c>
      <c r="CG47" s="230">
        <f t="shared" si="69"/>
        <v>0</v>
      </c>
      <c r="CH47" s="230">
        <f t="shared" si="69"/>
        <v>0</v>
      </c>
      <c r="CI47" s="230">
        <f t="shared" si="69"/>
        <v>0</v>
      </c>
      <c r="CJ47" s="230">
        <f t="shared" si="69"/>
        <v>0</v>
      </c>
      <c r="CK47" s="230">
        <f t="shared" si="69"/>
        <v>0</v>
      </c>
      <c r="CL47" s="230">
        <f t="shared" si="69"/>
        <v>0</v>
      </c>
      <c r="CM47" s="230">
        <f t="shared" si="68"/>
        <v>0</v>
      </c>
      <c r="CN47" s="230">
        <f t="shared" si="68"/>
        <v>0</v>
      </c>
      <c r="CO47" s="230">
        <f t="shared" si="30"/>
        <v>0</v>
      </c>
      <c r="CP47" s="230">
        <f t="shared" si="30"/>
        <v>0</v>
      </c>
      <c r="CQ47" s="231">
        <f t="shared" si="23"/>
        <v>0</v>
      </c>
      <c r="CS47" s="258" t="str">
        <f t="shared" si="24"/>
        <v>TMF_OTH</v>
      </c>
      <c r="CT47" s="170">
        <f t="shared" si="70"/>
        <v>0</v>
      </c>
      <c r="CU47" s="170">
        <f t="shared" si="71"/>
        <v>0</v>
      </c>
      <c r="CV47" s="170">
        <f t="shared" si="72"/>
        <v>0</v>
      </c>
      <c r="CW47" s="170">
        <f t="shared" si="73"/>
        <v>0</v>
      </c>
      <c r="CX47" s="170">
        <f t="shared" si="74"/>
        <v>0</v>
      </c>
      <c r="CY47" s="170">
        <f t="shared" si="75"/>
        <v>0</v>
      </c>
      <c r="CZ47" s="170">
        <f t="shared" si="76"/>
        <v>0</v>
      </c>
      <c r="DA47" s="170">
        <f t="shared" si="77"/>
        <v>0</v>
      </c>
      <c r="DB47" s="170">
        <f t="shared" si="78"/>
        <v>0</v>
      </c>
      <c r="DC47" s="170">
        <f t="shared" si="79"/>
        <v>0</v>
      </c>
      <c r="DD47" s="170">
        <f t="shared" si="80"/>
        <v>0</v>
      </c>
      <c r="DE47" s="170">
        <f t="shared" si="81"/>
        <v>0</v>
      </c>
      <c r="DF47" s="170">
        <f t="shared" si="82"/>
        <v>0</v>
      </c>
      <c r="DG47" s="170">
        <f t="shared" si="83"/>
        <v>0</v>
      </c>
      <c r="DH47" s="170">
        <f t="shared" si="84"/>
        <v>0</v>
      </c>
      <c r="DI47" s="170">
        <f t="shared" si="85"/>
        <v>0</v>
      </c>
      <c r="DJ47" s="170">
        <f t="shared" si="86"/>
        <v>0</v>
      </c>
      <c r="DK47" s="170">
        <f t="shared" si="87"/>
        <v>0</v>
      </c>
      <c r="DL47" s="170">
        <f t="shared" si="88"/>
        <v>0</v>
      </c>
      <c r="DM47" s="170">
        <f t="shared" si="89"/>
        <v>0</v>
      </c>
      <c r="DN47" s="170">
        <f t="shared" si="25"/>
        <v>0</v>
      </c>
      <c r="DQ47" s="253"/>
    </row>
    <row r="48" spans="1:121" ht="20.399999999999999">
      <c r="A48" s="184" t="s">
        <v>507</v>
      </c>
      <c r="B48" s="185">
        <v>657</v>
      </c>
      <c r="C48" s="185">
        <v>99</v>
      </c>
      <c r="D48" s="186"/>
      <c r="E48" s="187"/>
      <c r="F48" s="187"/>
      <c r="G48" s="187"/>
      <c r="H48" s="187"/>
      <c r="I48" s="187"/>
      <c r="J48" s="187">
        <v>99</v>
      </c>
      <c r="K48" s="187"/>
      <c r="L48" s="187"/>
      <c r="M48" s="188"/>
      <c r="N48" s="185"/>
      <c r="O48" s="186"/>
      <c r="P48" s="187"/>
      <c r="Q48" s="187"/>
      <c r="R48" s="188"/>
      <c r="S48" s="185"/>
      <c r="T48" s="186"/>
      <c r="U48" s="188"/>
      <c r="V48" s="185"/>
      <c r="W48" s="185"/>
      <c r="X48" s="186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88"/>
      <c r="AT48" s="185">
        <v>558</v>
      </c>
      <c r="AU48" s="185"/>
      <c r="AV48" s="186"/>
      <c r="AW48" s="187"/>
      <c r="AX48" s="187"/>
      <c r="AY48" s="187"/>
      <c r="AZ48" s="187"/>
      <c r="BA48" s="187"/>
      <c r="BB48" s="187"/>
      <c r="BC48" s="187"/>
      <c r="BD48" s="187"/>
      <c r="BE48" s="187"/>
      <c r="BF48" s="187"/>
      <c r="BG48" s="187"/>
      <c r="BH48" s="187"/>
      <c r="BI48" s="187"/>
      <c r="BJ48" s="187"/>
      <c r="BK48" s="187"/>
      <c r="BL48" s="187"/>
      <c r="BM48" s="188"/>
      <c r="BN48" s="185"/>
      <c r="BO48" s="186"/>
      <c r="BP48" s="188"/>
      <c r="BQ48" s="185"/>
      <c r="BR48" s="185"/>
      <c r="BS48" s="185"/>
      <c r="BV48" s="234" t="s">
        <v>664</v>
      </c>
      <c r="BW48" s="230">
        <f t="shared" si="69"/>
        <v>0</v>
      </c>
      <c r="BX48" s="230">
        <f t="shared" si="69"/>
        <v>0</v>
      </c>
      <c r="BY48" s="230">
        <f t="shared" si="69"/>
        <v>0</v>
      </c>
      <c r="BZ48" s="230">
        <f t="shared" si="69"/>
        <v>0</v>
      </c>
      <c r="CA48" s="230">
        <f t="shared" si="69"/>
        <v>0</v>
      </c>
      <c r="CB48" s="230">
        <f t="shared" si="69"/>
        <v>0</v>
      </c>
      <c r="CC48" s="230">
        <f t="shared" si="69"/>
        <v>0</v>
      </c>
      <c r="CD48" s="230">
        <f t="shared" si="69"/>
        <v>0</v>
      </c>
      <c r="CE48" s="230">
        <f t="shared" si="69"/>
        <v>0</v>
      </c>
      <c r="CF48" s="230">
        <f t="shared" si="69"/>
        <v>558</v>
      </c>
      <c r="CG48" s="230">
        <f t="shared" si="69"/>
        <v>0</v>
      </c>
      <c r="CH48" s="230">
        <f t="shared" si="69"/>
        <v>0</v>
      </c>
      <c r="CI48" s="230">
        <f t="shared" si="69"/>
        <v>0</v>
      </c>
      <c r="CJ48" s="230">
        <f t="shared" si="69"/>
        <v>0</v>
      </c>
      <c r="CK48" s="230">
        <f t="shared" si="69"/>
        <v>0</v>
      </c>
      <c r="CL48" s="230">
        <f t="shared" si="69"/>
        <v>0</v>
      </c>
      <c r="CM48" s="230">
        <f t="shared" si="68"/>
        <v>0</v>
      </c>
      <c r="CN48" s="230">
        <f t="shared" si="68"/>
        <v>0</v>
      </c>
      <c r="CO48" s="230">
        <f t="shared" si="30"/>
        <v>99</v>
      </c>
      <c r="CP48" s="230">
        <f t="shared" si="30"/>
        <v>657</v>
      </c>
      <c r="CQ48" s="231">
        <f t="shared" si="23"/>
        <v>0</v>
      </c>
      <c r="CS48" s="258" t="str">
        <f t="shared" si="24"/>
        <v>TMF_OTH</v>
      </c>
      <c r="CT48" s="170">
        <f t="shared" si="70"/>
        <v>0</v>
      </c>
      <c r="CU48" s="170">
        <f t="shared" si="71"/>
        <v>0</v>
      </c>
      <c r="CV48" s="170">
        <f t="shared" si="72"/>
        <v>0</v>
      </c>
      <c r="CW48" s="170">
        <f t="shared" si="73"/>
        <v>0</v>
      </c>
      <c r="CX48" s="170">
        <f t="shared" si="74"/>
        <v>0</v>
      </c>
      <c r="CY48" s="170">
        <f t="shared" si="75"/>
        <v>0</v>
      </c>
      <c r="CZ48" s="170">
        <f t="shared" si="76"/>
        <v>0</v>
      </c>
      <c r="DA48" s="170">
        <f t="shared" si="77"/>
        <v>0</v>
      </c>
      <c r="DB48" s="170">
        <f t="shared" si="78"/>
        <v>0</v>
      </c>
      <c r="DC48" s="170">
        <f t="shared" si="79"/>
        <v>23.362344</v>
      </c>
      <c r="DD48" s="170">
        <f t="shared" si="80"/>
        <v>0</v>
      </c>
      <c r="DE48" s="170">
        <f t="shared" si="81"/>
        <v>0</v>
      </c>
      <c r="DF48" s="170">
        <f t="shared" si="82"/>
        <v>0</v>
      </c>
      <c r="DG48" s="170">
        <f t="shared" si="83"/>
        <v>0</v>
      </c>
      <c r="DH48" s="170">
        <f t="shared" si="84"/>
        <v>0</v>
      </c>
      <c r="DI48" s="170">
        <f t="shared" si="85"/>
        <v>0</v>
      </c>
      <c r="DJ48" s="170">
        <f t="shared" si="86"/>
        <v>0</v>
      </c>
      <c r="DK48" s="170">
        <f t="shared" si="87"/>
        <v>0</v>
      </c>
      <c r="DL48" s="170">
        <f t="shared" si="88"/>
        <v>4.1449319999999998</v>
      </c>
      <c r="DM48" s="170">
        <f t="shared" si="89"/>
        <v>27.507276000000001</v>
      </c>
      <c r="DN48" s="170">
        <f t="shared" si="25"/>
        <v>0</v>
      </c>
      <c r="DQ48" s="253"/>
    </row>
    <row r="49" spans="1:121" ht="20.399999999999999">
      <c r="A49" s="235" t="s">
        <v>508</v>
      </c>
      <c r="B49" s="236">
        <v>58292</v>
      </c>
      <c r="C49" s="236">
        <v>5494</v>
      </c>
      <c r="D49" s="237"/>
      <c r="E49" s="238"/>
      <c r="F49" s="238"/>
      <c r="G49" s="238"/>
      <c r="H49" s="238"/>
      <c r="I49" s="238">
        <v>7</v>
      </c>
      <c r="J49" s="238">
        <v>5205</v>
      </c>
      <c r="K49" s="238"/>
      <c r="L49" s="238">
        <v>282</v>
      </c>
      <c r="M49" s="239"/>
      <c r="N49" s="236">
        <v>1955</v>
      </c>
      <c r="O49" s="237"/>
      <c r="P49" s="238">
        <v>1406</v>
      </c>
      <c r="Q49" s="238">
        <v>464</v>
      </c>
      <c r="R49" s="239">
        <v>84</v>
      </c>
      <c r="S49" s="236"/>
      <c r="T49" s="237"/>
      <c r="U49" s="239"/>
      <c r="V49" s="236"/>
      <c r="W49" s="236">
        <v>29460</v>
      </c>
      <c r="X49" s="237"/>
      <c r="Y49" s="238"/>
      <c r="Z49" s="238">
        <v>892</v>
      </c>
      <c r="AA49" s="238"/>
      <c r="AB49" s="238">
        <v>558</v>
      </c>
      <c r="AC49" s="238">
        <v>1047</v>
      </c>
      <c r="AD49" s="238"/>
      <c r="AE49" s="238">
        <v>749</v>
      </c>
      <c r="AF49" s="238">
        <v>4089</v>
      </c>
      <c r="AG49" s="238">
        <v>30</v>
      </c>
      <c r="AH49" s="238"/>
      <c r="AI49" s="238">
        <v>604</v>
      </c>
      <c r="AJ49" s="238">
        <v>0</v>
      </c>
      <c r="AK49" s="238">
        <v>2617</v>
      </c>
      <c r="AL49" s="238">
        <v>13253</v>
      </c>
      <c r="AM49" s="238">
        <v>1964</v>
      </c>
      <c r="AN49" s="238">
        <v>145</v>
      </c>
      <c r="AO49" s="238">
        <v>394</v>
      </c>
      <c r="AP49" s="238">
        <v>1424</v>
      </c>
      <c r="AQ49" s="238">
        <v>224</v>
      </c>
      <c r="AR49" s="238">
        <v>84</v>
      </c>
      <c r="AS49" s="239">
        <v>1386</v>
      </c>
      <c r="AT49" s="236"/>
      <c r="AU49" s="236">
        <v>966</v>
      </c>
      <c r="AV49" s="237"/>
      <c r="AW49" s="238"/>
      <c r="AX49" s="238"/>
      <c r="AY49" s="238"/>
      <c r="AZ49" s="238"/>
      <c r="BA49" s="238"/>
      <c r="BB49" s="238"/>
      <c r="BC49" s="238"/>
      <c r="BD49" s="238"/>
      <c r="BE49" s="238"/>
      <c r="BF49" s="238"/>
      <c r="BG49" s="238">
        <v>169</v>
      </c>
      <c r="BH49" s="238"/>
      <c r="BI49" s="238">
        <v>797</v>
      </c>
      <c r="BJ49" s="238"/>
      <c r="BK49" s="238"/>
      <c r="BL49" s="238"/>
      <c r="BM49" s="239"/>
      <c r="BN49" s="236"/>
      <c r="BO49" s="237"/>
      <c r="BP49" s="239"/>
      <c r="BQ49" s="236"/>
      <c r="BR49" s="236">
        <v>6828</v>
      </c>
      <c r="BS49" s="236">
        <v>13589</v>
      </c>
      <c r="BT49" s="240"/>
      <c r="BU49" s="240"/>
      <c r="BV49" s="240"/>
      <c r="BW49" s="241">
        <f t="shared" si="69"/>
        <v>7</v>
      </c>
      <c r="BX49" s="241">
        <f t="shared" si="69"/>
        <v>0</v>
      </c>
      <c r="BY49" s="241">
        <f t="shared" si="69"/>
        <v>1955</v>
      </c>
      <c r="BZ49" s="241">
        <f t="shared" si="69"/>
        <v>0</v>
      </c>
      <c r="CA49" s="241">
        <f t="shared" si="69"/>
        <v>4089</v>
      </c>
      <c r="CB49" s="241">
        <f t="shared" si="69"/>
        <v>13253</v>
      </c>
      <c r="CC49" s="241">
        <f t="shared" si="69"/>
        <v>749</v>
      </c>
      <c r="CD49" s="241">
        <f t="shared" si="69"/>
        <v>1964</v>
      </c>
      <c r="CE49" s="241">
        <f t="shared" si="69"/>
        <v>9405</v>
      </c>
      <c r="CF49" s="241">
        <f t="shared" si="69"/>
        <v>0</v>
      </c>
      <c r="CG49" s="241">
        <f t="shared" si="69"/>
        <v>0</v>
      </c>
      <c r="CH49" s="241">
        <f t="shared" si="69"/>
        <v>0</v>
      </c>
      <c r="CI49" s="241">
        <f t="shared" si="69"/>
        <v>966</v>
      </c>
      <c r="CJ49" s="241">
        <f t="shared" si="69"/>
        <v>0</v>
      </c>
      <c r="CK49" s="241">
        <f t="shared" si="69"/>
        <v>0</v>
      </c>
      <c r="CL49" s="241">
        <f t="shared" si="69"/>
        <v>13589</v>
      </c>
      <c r="CM49" s="241">
        <f t="shared" si="68"/>
        <v>6828</v>
      </c>
      <c r="CN49" s="241">
        <f t="shared" si="68"/>
        <v>0</v>
      </c>
      <c r="CO49" s="241">
        <f t="shared" si="30"/>
        <v>5205</v>
      </c>
      <c r="CP49" s="241">
        <f t="shared" si="30"/>
        <v>58292</v>
      </c>
      <c r="CQ49" s="242">
        <f t="shared" si="23"/>
        <v>-282</v>
      </c>
      <c r="CR49" s="240"/>
      <c r="CS49" s="259" t="str">
        <f t="shared" si="24"/>
        <v/>
      </c>
      <c r="CT49" s="240">
        <f t="shared" si="70"/>
        <v>0.293076</v>
      </c>
      <c r="CU49" s="240">
        <f t="shared" si="71"/>
        <v>0</v>
      </c>
      <c r="CV49" s="240">
        <f t="shared" si="72"/>
        <v>81.851939999999999</v>
      </c>
      <c r="CW49" s="240">
        <f t="shared" si="73"/>
        <v>0</v>
      </c>
      <c r="CX49" s="240">
        <f t="shared" si="74"/>
        <v>171.198252</v>
      </c>
      <c r="CY49" s="240">
        <f t="shared" si="75"/>
        <v>554.87660400000004</v>
      </c>
      <c r="CZ49" s="240">
        <f t="shared" si="76"/>
        <v>31.359132000000002</v>
      </c>
      <c r="DA49" s="240">
        <f t="shared" si="77"/>
        <v>82.228752</v>
      </c>
      <c r="DB49" s="240">
        <f t="shared" si="78"/>
        <v>393.76854000000003</v>
      </c>
      <c r="DC49" s="240">
        <f t="shared" si="79"/>
        <v>0</v>
      </c>
      <c r="DD49" s="240">
        <f t="shared" si="80"/>
        <v>0</v>
      </c>
      <c r="DE49" s="240">
        <f t="shared" si="81"/>
        <v>0</v>
      </c>
      <c r="DF49" s="240">
        <f t="shared" si="82"/>
        <v>40.444488</v>
      </c>
      <c r="DG49" s="240">
        <f t="shared" si="83"/>
        <v>0</v>
      </c>
      <c r="DH49" s="240">
        <f t="shared" si="84"/>
        <v>0</v>
      </c>
      <c r="DI49" s="240">
        <f t="shared" si="85"/>
        <v>568.94425200000001</v>
      </c>
      <c r="DJ49" s="240">
        <f t="shared" si="86"/>
        <v>285.87470400000001</v>
      </c>
      <c r="DK49" s="240">
        <f t="shared" si="87"/>
        <v>0</v>
      </c>
      <c r="DL49" s="240">
        <f t="shared" si="88"/>
        <v>217.92294000000001</v>
      </c>
      <c r="DM49" s="240">
        <f t="shared" si="89"/>
        <v>2440.5694560000002</v>
      </c>
      <c r="DN49" s="240">
        <f t="shared" si="25"/>
        <v>0</v>
      </c>
      <c r="DQ49" s="253"/>
    </row>
    <row r="50" spans="1:121" ht="20.399999999999999">
      <c r="A50" s="184" t="s">
        <v>479</v>
      </c>
      <c r="B50" s="185">
        <v>20417</v>
      </c>
      <c r="C50" s="185"/>
      <c r="D50" s="186"/>
      <c r="E50" s="187"/>
      <c r="F50" s="187"/>
      <c r="G50" s="187"/>
      <c r="H50" s="187"/>
      <c r="I50" s="187"/>
      <c r="J50" s="187"/>
      <c r="K50" s="187"/>
      <c r="L50" s="187"/>
      <c r="M50" s="188"/>
      <c r="N50" s="185"/>
      <c r="O50" s="186"/>
      <c r="P50" s="187"/>
      <c r="Q50" s="187"/>
      <c r="R50" s="188"/>
      <c r="S50" s="185"/>
      <c r="T50" s="186"/>
      <c r="U50" s="188"/>
      <c r="V50" s="185"/>
      <c r="W50" s="185"/>
      <c r="X50" s="186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8"/>
      <c r="AT50" s="185"/>
      <c r="AU50" s="185"/>
      <c r="AV50" s="186"/>
      <c r="AW50" s="187"/>
      <c r="AX50" s="187"/>
      <c r="AY50" s="187"/>
      <c r="AZ50" s="187"/>
      <c r="BA50" s="187"/>
      <c r="BB50" s="187"/>
      <c r="BC50" s="187"/>
      <c r="BD50" s="187"/>
      <c r="BE50" s="187"/>
      <c r="BF50" s="187"/>
      <c r="BG50" s="187"/>
      <c r="BH50" s="187"/>
      <c r="BI50" s="187"/>
      <c r="BJ50" s="187"/>
      <c r="BK50" s="187"/>
      <c r="BL50" s="187"/>
      <c r="BM50" s="188"/>
      <c r="BN50" s="185"/>
      <c r="BO50" s="186"/>
      <c r="BP50" s="188"/>
      <c r="BQ50" s="185"/>
      <c r="BR50" s="185">
        <v>6828</v>
      </c>
      <c r="BS50" s="185">
        <v>13589</v>
      </c>
      <c r="BW50" s="230">
        <f t="shared" si="69"/>
        <v>0</v>
      </c>
      <c r="BX50" s="230">
        <f t="shared" si="69"/>
        <v>0</v>
      </c>
      <c r="BY50" s="230">
        <f t="shared" si="69"/>
        <v>0</v>
      </c>
      <c r="BZ50" s="230">
        <f t="shared" si="69"/>
        <v>0</v>
      </c>
      <c r="CA50" s="230">
        <f t="shared" si="69"/>
        <v>0</v>
      </c>
      <c r="CB50" s="230">
        <f t="shared" si="69"/>
        <v>0</v>
      </c>
      <c r="CC50" s="230">
        <f t="shared" si="69"/>
        <v>0</v>
      </c>
      <c r="CD50" s="230">
        <f t="shared" si="69"/>
        <v>0</v>
      </c>
      <c r="CE50" s="230">
        <f t="shared" si="69"/>
        <v>0</v>
      </c>
      <c r="CF50" s="230">
        <f t="shared" si="69"/>
        <v>0</v>
      </c>
      <c r="CG50" s="230">
        <f t="shared" si="69"/>
        <v>0</v>
      </c>
      <c r="CH50" s="230">
        <f t="shared" si="69"/>
        <v>0</v>
      </c>
      <c r="CI50" s="230">
        <f t="shared" si="69"/>
        <v>0</v>
      </c>
      <c r="CJ50" s="230">
        <f t="shared" si="69"/>
        <v>0</v>
      </c>
      <c r="CK50" s="230">
        <f t="shared" si="69"/>
        <v>0</v>
      </c>
      <c r="CL50" s="230">
        <f t="shared" si="69"/>
        <v>13589</v>
      </c>
      <c r="CM50" s="230">
        <f t="shared" si="68"/>
        <v>6828</v>
      </c>
      <c r="CN50" s="230">
        <f t="shared" si="68"/>
        <v>0</v>
      </c>
      <c r="CO50" s="230">
        <f t="shared" si="30"/>
        <v>0</v>
      </c>
      <c r="CP50" s="230">
        <f t="shared" si="30"/>
        <v>20417</v>
      </c>
      <c r="CQ50" s="231">
        <f t="shared" si="23"/>
        <v>0</v>
      </c>
      <c r="CS50" s="258" t="str">
        <f t="shared" si="24"/>
        <v/>
      </c>
      <c r="CT50" s="170">
        <f t="shared" si="70"/>
        <v>0</v>
      </c>
      <c r="CU50" s="170">
        <f t="shared" si="71"/>
        <v>0</v>
      </c>
      <c r="CV50" s="170">
        <f t="shared" si="72"/>
        <v>0</v>
      </c>
      <c r="CW50" s="170">
        <f t="shared" si="73"/>
        <v>0</v>
      </c>
      <c r="CX50" s="170">
        <f t="shared" si="74"/>
        <v>0</v>
      </c>
      <c r="CY50" s="170">
        <f t="shared" si="75"/>
        <v>0</v>
      </c>
      <c r="CZ50" s="170">
        <f t="shared" si="76"/>
        <v>0</v>
      </c>
      <c r="DA50" s="170">
        <f t="shared" si="77"/>
        <v>0</v>
      </c>
      <c r="DB50" s="170">
        <f t="shared" si="78"/>
        <v>0</v>
      </c>
      <c r="DC50" s="170">
        <f t="shared" si="79"/>
        <v>0</v>
      </c>
      <c r="DD50" s="170">
        <f t="shared" si="80"/>
        <v>0</v>
      </c>
      <c r="DE50" s="170">
        <f t="shared" si="81"/>
        <v>0</v>
      </c>
      <c r="DF50" s="170">
        <f t="shared" si="82"/>
        <v>0</v>
      </c>
      <c r="DG50" s="170">
        <f t="shared" si="83"/>
        <v>0</v>
      </c>
      <c r="DH50" s="170">
        <f t="shared" si="84"/>
        <v>0</v>
      </c>
      <c r="DI50" s="170">
        <f t="shared" si="85"/>
        <v>568.94425200000001</v>
      </c>
      <c r="DJ50" s="170">
        <f t="shared" si="86"/>
        <v>285.87470400000001</v>
      </c>
      <c r="DK50" s="170">
        <f t="shared" si="87"/>
        <v>0</v>
      </c>
      <c r="DL50" s="170">
        <f t="shared" si="88"/>
        <v>0</v>
      </c>
      <c r="DM50" s="170">
        <f t="shared" si="89"/>
        <v>854.81895600000007</v>
      </c>
      <c r="DN50" s="170">
        <f t="shared" si="25"/>
        <v>0</v>
      </c>
      <c r="DQ50" s="253"/>
    </row>
    <row r="51" spans="1:121" ht="20.399999999999999">
      <c r="A51" s="184" t="s">
        <v>480</v>
      </c>
      <c r="B51" s="185">
        <v>1971</v>
      </c>
      <c r="C51" s="185"/>
      <c r="D51" s="186"/>
      <c r="E51" s="187"/>
      <c r="F51" s="187"/>
      <c r="G51" s="187"/>
      <c r="H51" s="187"/>
      <c r="I51" s="187"/>
      <c r="J51" s="187"/>
      <c r="K51" s="187"/>
      <c r="L51" s="187"/>
      <c r="M51" s="188"/>
      <c r="N51" s="185"/>
      <c r="O51" s="186"/>
      <c r="P51" s="187"/>
      <c r="Q51" s="187"/>
      <c r="R51" s="188"/>
      <c r="S51" s="185"/>
      <c r="T51" s="186"/>
      <c r="U51" s="188"/>
      <c r="V51" s="185"/>
      <c r="W51" s="185"/>
      <c r="X51" s="186"/>
      <c r="Y51" s="187"/>
      <c r="Z51" s="187"/>
      <c r="AA51" s="187"/>
      <c r="AB51" s="187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88"/>
      <c r="AT51" s="185"/>
      <c r="AU51" s="185"/>
      <c r="AV51" s="186"/>
      <c r="AW51" s="187"/>
      <c r="AX51" s="187"/>
      <c r="AY51" s="187"/>
      <c r="AZ51" s="187"/>
      <c r="BA51" s="187"/>
      <c r="BB51" s="187"/>
      <c r="BC51" s="187"/>
      <c r="BD51" s="187"/>
      <c r="BE51" s="187"/>
      <c r="BF51" s="187"/>
      <c r="BG51" s="187"/>
      <c r="BH51" s="187"/>
      <c r="BI51" s="187"/>
      <c r="BJ51" s="187"/>
      <c r="BK51" s="187"/>
      <c r="BL51" s="187"/>
      <c r="BM51" s="188"/>
      <c r="BN51" s="185"/>
      <c r="BO51" s="186"/>
      <c r="BP51" s="188"/>
      <c r="BQ51" s="185"/>
      <c r="BR51" s="185"/>
      <c r="BS51" s="185">
        <v>1971</v>
      </c>
      <c r="BW51" s="230">
        <f t="shared" si="69"/>
        <v>0</v>
      </c>
      <c r="BX51" s="230">
        <f t="shared" si="69"/>
        <v>0</v>
      </c>
      <c r="BY51" s="230">
        <f t="shared" si="69"/>
        <v>0</v>
      </c>
      <c r="BZ51" s="230">
        <f t="shared" si="69"/>
        <v>0</v>
      </c>
      <c r="CA51" s="230">
        <f t="shared" si="69"/>
        <v>0</v>
      </c>
      <c r="CB51" s="230">
        <f t="shared" si="69"/>
        <v>0</v>
      </c>
      <c r="CC51" s="230">
        <f t="shared" si="69"/>
        <v>0</v>
      </c>
      <c r="CD51" s="230">
        <f t="shared" si="69"/>
        <v>0</v>
      </c>
      <c r="CE51" s="230">
        <f t="shared" si="69"/>
        <v>0</v>
      </c>
      <c r="CF51" s="230">
        <f t="shared" si="69"/>
        <v>0</v>
      </c>
      <c r="CG51" s="230">
        <f t="shared" si="69"/>
        <v>0</v>
      </c>
      <c r="CH51" s="230">
        <f t="shared" si="69"/>
        <v>0</v>
      </c>
      <c r="CI51" s="230">
        <f t="shared" si="69"/>
        <v>0</v>
      </c>
      <c r="CJ51" s="230">
        <f t="shared" si="69"/>
        <v>0</v>
      </c>
      <c r="CK51" s="230">
        <f t="shared" si="69"/>
        <v>0</v>
      </c>
      <c r="CL51" s="230">
        <f t="shared" ref="CL51:CP66" si="90">SUMIF($B$2:$BS$2,CL$4,$B51:$BS51)</f>
        <v>1971</v>
      </c>
      <c r="CM51" s="230">
        <f t="shared" si="90"/>
        <v>0</v>
      </c>
      <c r="CN51" s="230">
        <f t="shared" si="90"/>
        <v>0</v>
      </c>
      <c r="CO51" s="230">
        <f t="shared" si="90"/>
        <v>0</v>
      </c>
      <c r="CP51" s="230">
        <f t="shared" si="90"/>
        <v>1971</v>
      </c>
      <c r="CQ51" s="231">
        <f t="shared" si="23"/>
        <v>0</v>
      </c>
      <c r="CS51" s="258" t="str">
        <f t="shared" si="24"/>
        <v/>
      </c>
      <c r="CT51" s="170">
        <f t="shared" si="70"/>
        <v>0</v>
      </c>
      <c r="CU51" s="170">
        <f t="shared" si="71"/>
        <v>0</v>
      </c>
      <c r="CV51" s="170">
        <f t="shared" si="72"/>
        <v>0</v>
      </c>
      <c r="CW51" s="170">
        <f t="shared" si="73"/>
        <v>0</v>
      </c>
      <c r="CX51" s="170">
        <f t="shared" si="74"/>
        <v>0</v>
      </c>
      <c r="CY51" s="170">
        <f t="shared" si="75"/>
        <v>0</v>
      </c>
      <c r="CZ51" s="170">
        <f t="shared" si="76"/>
        <v>0</v>
      </c>
      <c r="DA51" s="170">
        <f t="shared" si="77"/>
        <v>0</v>
      </c>
      <c r="DB51" s="170">
        <f t="shared" si="78"/>
        <v>0</v>
      </c>
      <c r="DC51" s="170">
        <f t="shared" si="79"/>
        <v>0</v>
      </c>
      <c r="DD51" s="170">
        <f t="shared" si="80"/>
        <v>0</v>
      </c>
      <c r="DE51" s="170">
        <f t="shared" si="81"/>
        <v>0</v>
      </c>
      <c r="DF51" s="170">
        <f t="shared" si="82"/>
        <v>0</v>
      </c>
      <c r="DG51" s="170">
        <f t="shared" si="83"/>
        <v>0</v>
      </c>
      <c r="DH51" s="170">
        <f t="shared" si="84"/>
        <v>0</v>
      </c>
      <c r="DI51" s="170">
        <f t="shared" si="85"/>
        <v>82.521827999999999</v>
      </c>
      <c r="DJ51" s="170">
        <f t="shared" si="86"/>
        <v>0</v>
      </c>
      <c r="DK51" s="170">
        <f t="shared" si="87"/>
        <v>0</v>
      </c>
      <c r="DL51" s="170">
        <f t="shared" si="88"/>
        <v>0</v>
      </c>
      <c r="DM51" s="170">
        <f t="shared" si="89"/>
        <v>82.521827999999999</v>
      </c>
      <c r="DN51" s="170">
        <f t="shared" si="25"/>
        <v>0</v>
      </c>
      <c r="DQ51" s="253"/>
    </row>
    <row r="52" spans="1:121" ht="20.399999999999999">
      <c r="A52" s="184" t="s">
        <v>481</v>
      </c>
      <c r="B52" s="185">
        <v>13987</v>
      </c>
      <c r="C52" s="185"/>
      <c r="D52" s="186"/>
      <c r="E52" s="187"/>
      <c r="F52" s="187"/>
      <c r="G52" s="187"/>
      <c r="H52" s="187"/>
      <c r="I52" s="187"/>
      <c r="J52" s="187"/>
      <c r="K52" s="187"/>
      <c r="L52" s="187"/>
      <c r="M52" s="188"/>
      <c r="N52" s="185"/>
      <c r="O52" s="186"/>
      <c r="P52" s="187"/>
      <c r="Q52" s="187"/>
      <c r="R52" s="188"/>
      <c r="S52" s="185"/>
      <c r="T52" s="186"/>
      <c r="U52" s="188"/>
      <c r="V52" s="185"/>
      <c r="W52" s="185"/>
      <c r="X52" s="186"/>
      <c r="Y52" s="187"/>
      <c r="Z52" s="187"/>
      <c r="AA52" s="187"/>
      <c r="AB52" s="187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88"/>
      <c r="AT52" s="185"/>
      <c r="AU52" s="185"/>
      <c r="AV52" s="186"/>
      <c r="AW52" s="187"/>
      <c r="AX52" s="187"/>
      <c r="AY52" s="187"/>
      <c r="AZ52" s="187"/>
      <c r="BA52" s="187"/>
      <c r="BB52" s="187"/>
      <c r="BC52" s="187"/>
      <c r="BD52" s="187"/>
      <c r="BE52" s="187"/>
      <c r="BF52" s="187"/>
      <c r="BG52" s="187"/>
      <c r="BH52" s="187"/>
      <c r="BI52" s="187"/>
      <c r="BJ52" s="187"/>
      <c r="BK52" s="187"/>
      <c r="BL52" s="187"/>
      <c r="BM52" s="188"/>
      <c r="BN52" s="185"/>
      <c r="BO52" s="186"/>
      <c r="BP52" s="188"/>
      <c r="BQ52" s="185"/>
      <c r="BR52" s="185">
        <v>4056</v>
      </c>
      <c r="BS52" s="185">
        <v>9931</v>
      </c>
      <c r="BW52" s="230">
        <f t="shared" ref="BW52:CL67" si="91">SUMIF($B$2:$BS$2,BW$4,$B52:$BS52)</f>
        <v>0</v>
      </c>
      <c r="BX52" s="230">
        <f t="shared" si="91"/>
        <v>0</v>
      </c>
      <c r="BY52" s="230">
        <f t="shared" si="91"/>
        <v>0</v>
      </c>
      <c r="BZ52" s="230">
        <f t="shared" si="91"/>
        <v>0</v>
      </c>
      <c r="CA52" s="230">
        <f t="shared" si="91"/>
        <v>0</v>
      </c>
      <c r="CB52" s="230">
        <f t="shared" si="91"/>
        <v>0</v>
      </c>
      <c r="CC52" s="230">
        <f t="shared" si="91"/>
        <v>0</v>
      </c>
      <c r="CD52" s="230">
        <f t="shared" si="91"/>
        <v>0</v>
      </c>
      <c r="CE52" s="230">
        <f t="shared" si="91"/>
        <v>0</v>
      </c>
      <c r="CF52" s="230">
        <f t="shared" si="91"/>
        <v>0</v>
      </c>
      <c r="CG52" s="230">
        <f t="shared" si="91"/>
        <v>0</v>
      </c>
      <c r="CH52" s="230">
        <f t="shared" si="91"/>
        <v>0</v>
      </c>
      <c r="CI52" s="230">
        <f t="shared" si="91"/>
        <v>0</v>
      </c>
      <c r="CJ52" s="230">
        <f t="shared" si="91"/>
        <v>0</v>
      </c>
      <c r="CK52" s="230">
        <f t="shared" si="91"/>
        <v>0</v>
      </c>
      <c r="CL52" s="230">
        <f t="shared" si="91"/>
        <v>9931</v>
      </c>
      <c r="CM52" s="230">
        <f t="shared" si="90"/>
        <v>4056</v>
      </c>
      <c r="CN52" s="230">
        <f t="shared" si="90"/>
        <v>0</v>
      </c>
      <c r="CO52" s="230">
        <f t="shared" si="90"/>
        <v>0</v>
      </c>
      <c r="CP52" s="230">
        <f t="shared" si="90"/>
        <v>13987</v>
      </c>
      <c r="CQ52" s="231">
        <f t="shared" si="23"/>
        <v>0</v>
      </c>
      <c r="CS52" s="258" t="str">
        <f t="shared" si="24"/>
        <v/>
      </c>
      <c r="CT52" s="170">
        <f t="shared" si="70"/>
        <v>0</v>
      </c>
      <c r="CU52" s="170">
        <f t="shared" si="71"/>
        <v>0</v>
      </c>
      <c r="CV52" s="170">
        <f t="shared" si="72"/>
        <v>0</v>
      </c>
      <c r="CW52" s="170">
        <f t="shared" si="73"/>
        <v>0</v>
      </c>
      <c r="CX52" s="170">
        <f t="shared" si="74"/>
        <v>0</v>
      </c>
      <c r="CY52" s="170">
        <f t="shared" si="75"/>
        <v>0</v>
      </c>
      <c r="CZ52" s="170">
        <f t="shared" si="76"/>
        <v>0</v>
      </c>
      <c r="DA52" s="170">
        <f t="shared" si="77"/>
        <v>0</v>
      </c>
      <c r="DB52" s="170">
        <f t="shared" si="78"/>
        <v>0</v>
      </c>
      <c r="DC52" s="170">
        <f t="shared" si="79"/>
        <v>0</v>
      </c>
      <c r="DD52" s="170">
        <f t="shared" si="80"/>
        <v>0</v>
      </c>
      <c r="DE52" s="170">
        <f t="shared" si="81"/>
        <v>0</v>
      </c>
      <c r="DF52" s="170">
        <f t="shared" si="82"/>
        <v>0</v>
      </c>
      <c r="DG52" s="170">
        <f t="shared" si="83"/>
        <v>0</v>
      </c>
      <c r="DH52" s="170">
        <f t="shared" si="84"/>
        <v>0</v>
      </c>
      <c r="DI52" s="170">
        <f t="shared" si="85"/>
        <v>415.79110800000001</v>
      </c>
      <c r="DJ52" s="170">
        <f t="shared" si="86"/>
        <v>169.816608</v>
      </c>
      <c r="DK52" s="170">
        <f t="shared" si="87"/>
        <v>0</v>
      </c>
      <c r="DL52" s="170">
        <f t="shared" si="88"/>
        <v>0</v>
      </c>
      <c r="DM52" s="170">
        <f t="shared" si="89"/>
        <v>585.60771599999998</v>
      </c>
      <c r="DN52" s="170">
        <f t="shared" si="25"/>
        <v>0</v>
      </c>
      <c r="DQ52" s="253"/>
    </row>
    <row r="53" spans="1:121" ht="20.399999999999999">
      <c r="A53" s="184" t="s">
        <v>482</v>
      </c>
      <c r="B53" s="185">
        <v>2243</v>
      </c>
      <c r="C53" s="185"/>
      <c r="D53" s="186"/>
      <c r="E53" s="187"/>
      <c r="F53" s="187"/>
      <c r="G53" s="187"/>
      <c r="H53" s="187"/>
      <c r="I53" s="187"/>
      <c r="J53" s="187"/>
      <c r="K53" s="187"/>
      <c r="L53" s="187"/>
      <c r="M53" s="188"/>
      <c r="N53" s="185"/>
      <c r="O53" s="186"/>
      <c r="P53" s="187"/>
      <c r="Q53" s="187"/>
      <c r="R53" s="188"/>
      <c r="S53" s="185"/>
      <c r="T53" s="186"/>
      <c r="U53" s="188"/>
      <c r="V53" s="185"/>
      <c r="W53" s="185"/>
      <c r="X53" s="186"/>
      <c r="Y53" s="187"/>
      <c r="Z53" s="187"/>
      <c r="AA53" s="187"/>
      <c r="AB53" s="187"/>
      <c r="AC53" s="187"/>
      <c r="AD53" s="187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187"/>
      <c r="AP53" s="187"/>
      <c r="AQ53" s="187"/>
      <c r="AR53" s="187"/>
      <c r="AS53" s="188"/>
      <c r="AT53" s="185"/>
      <c r="AU53" s="185"/>
      <c r="AV53" s="186"/>
      <c r="AW53" s="187"/>
      <c r="AX53" s="187"/>
      <c r="AY53" s="187"/>
      <c r="AZ53" s="187"/>
      <c r="BA53" s="187"/>
      <c r="BB53" s="187"/>
      <c r="BC53" s="187"/>
      <c r="BD53" s="187"/>
      <c r="BE53" s="187"/>
      <c r="BF53" s="187"/>
      <c r="BG53" s="187"/>
      <c r="BH53" s="187"/>
      <c r="BI53" s="187"/>
      <c r="BJ53" s="187"/>
      <c r="BK53" s="187"/>
      <c r="BL53" s="187"/>
      <c r="BM53" s="188"/>
      <c r="BN53" s="185"/>
      <c r="BO53" s="186"/>
      <c r="BP53" s="188"/>
      <c r="BQ53" s="185"/>
      <c r="BR53" s="185">
        <v>2243</v>
      </c>
      <c r="BS53" s="185"/>
      <c r="BW53" s="230">
        <f t="shared" si="91"/>
        <v>0</v>
      </c>
      <c r="BX53" s="230">
        <f t="shared" si="91"/>
        <v>0</v>
      </c>
      <c r="BY53" s="230">
        <f t="shared" si="91"/>
        <v>0</v>
      </c>
      <c r="BZ53" s="230">
        <f t="shared" si="91"/>
        <v>0</v>
      </c>
      <c r="CA53" s="230">
        <f t="shared" si="91"/>
        <v>0</v>
      </c>
      <c r="CB53" s="230">
        <f t="shared" si="91"/>
        <v>0</v>
      </c>
      <c r="CC53" s="230">
        <f t="shared" si="91"/>
        <v>0</v>
      </c>
      <c r="CD53" s="230">
        <f t="shared" si="91"/>
        <v>0</v>
      </c>
      <c r="CE53" s="230">
        <f t="shared" si="91"/>
        <v>0</v>
      </c>
      <c r="CF53" s="230">
        <f t="shared" si="91"/>
        <v>0</v>
      </c>
      <c r="CG53" s="230">
        <f t="shared" si="91"/>
        <v>0</v>
      </c>
      <c r="CH53" s="230">
        <f t="shared" si="91"/>
        <v>0</v>
      </c>
      <c r="CI53" s="230">
        <f t="shared" si="91"/>
        <v>0</v>
      </c>
      <c r="CJ53" s="230">
        <f t="shared" si="91"/>
        <v>0</v>
      </c>
      <c r="CK53" s="230">
        <f t="shared" si="91"/>
        <v>0</v>
      </c>
      <c r="CL53" s="230">
        <f t="shared" si="91"/>
        <v>0</v>
      </c>
      <c r="CM53" s="230">
        <f t="shared" si="90"/>
        <v>2243</v>
      </c>
      <c r="CN53" s="230">
        <f t="shared" si="90"/>
        <v>0</v>
      </c>
      <c r="CO53" s="230">
        <f t="shared" si="90"/>
        <v>0</v>
      </c>
      <c r="CP53" s="230">
        <f t="shared" si="90"/>
        <v>2243</v>
      </c>
      <c r="CQ53" s="231">
        <f t="shared" si="23"/>
        <v>0</v>
      </c>
      <c r="CS53" s="258" t="str">
        <f t="shared" si="24"/>
        <v/>
      </c>
      <c r="CT53" s="170">
        <f t="shared" si="70"/>
        <v>0</v>
      </c>
      <c r="CU53" s="170">
        <f t="shared" si="71"/>
        <v>0</v>
      </c>
      <c r="CV53" s="170">
        <f t="shared" si="72"/>
        <v>0</v>
      </c>
      <c r="CW53" s="170">
        <f t="shared" si="73"/>
        <v>0</v>
      </c>
      <c r="CX53" s="170">
        <f t="shared" si="74"/>
        <v>0</v>
      </c>
      <c r="CY53" s="170">
        <f t="shared" si="75"/>
        <v>0</v>
      </c>
      <c r="CZ53" s="170">
        <f t="shared" si="76"/>
        <v>0</v>
      </c>
      <c r="DA53" s="170">
        <f t="shared" si="77"/>
        <v>0</v>
      </c>
      <c r="DB53" s="170">
        <f t="shared" si="78"/>
        <v>0</v>
      </c>
      <c r="DC53" s="170">
        <f t="shared" si="79"/>
        <v>0</v>
      </c>
      <c r="DD53" s="170">
        <f t="shared" si="80"/>
        <v>0</v>
      </c>
      <c r="DE53" s="170">
        <f t="shared" si="81"/>
        <v>0</v>
      </c>
      <c r="DF53" s="170">
        <f t="shared" si="82"/>
        <v>0</v>
      </c>
      <c r="DG53" s="170">
        <f t="shared" si="83"/>
        <v>0</v>
      </c>
      <c r="DH53" s="170">
        <f t="shared" si="84"/>
        <v>0</v>
      </c>
      <c r="DI53" s="170">
        <f t="shared" si="85"/>
        <v>0</v>
      </c>
      <c r="DJ53" s="170">
        <f t="shared" si="86"/>
        <v>93.909924000000004</v>
      </c>
      <c r="DK53" s="170">
        <f t="shared" si="87"/>
        <v>0</v>
      </c>
      <c r="DL53" s="170">
        <f t="shared" si="88"/>
        <v>0</v>
      </c>
      <c r="DM53" s="170">
        <f t="shared" si="89"/>
        <v>93.909924000000004</v>
      </c>
      <c r="DN53" s="170">
        <f t="shared" si="25"/>
        <v>0</v>
      </c>
      <c r="DQ53" s="253"/>
    </row>
    <row r="54" spans="1:121" ht="20.399999999999999">
      <c r="A54" s="184" t="s">
        <v>483</v>
      </c>
      <c r="B54" s="185">
        <v>169</v>
      </c>
      <c r="C54" s="185"/>
      <c r="D54" s="186"/>
      <c r="E54" s="187"/>
      <c r="F54" s="187"/>
      <c r="G54" s="187"/>
      <c r="H54" s="187"/>
      <c r="I54" s="187"/>
      <c r="J54" s="187"/>
      <c r="K54" s="187"/>
      <c r="L54" s="187"/>
      <c r="M54" s="188"/>
      <c r="N54" s="185"/>
      <c r="O54" s="186"/>
      <c r="P54" s="187"/>
      <c r="Q54" s="187"/>
      <c r="R54" s="188"/>
      <c r="S54" s="185"/>
      <c r="T54" s="186"/>
      <c r="U54" s="188"/>
      <c r="V54" s="185"/>
      <c r="W54" s="185"/>
      <c r="X54" s="186"/>
      <c r="Y54" s="187"/>
      <c r="Z54" s="187"/>
      <c r="AA54" s="187"/>
      <c r="AB54" s="187"/>
      <c r="AC54" s="187"/>
      <c r="AD54" s="187"/>
      <c r="AE54" s="187"/>
      <c r="AF54" s="187"/>
      <c r="AG54" s="187"/>
      <c r="AH54" s="187"/>
      <c r="AI54" s="187"/>
      <c r="AJ54" s="187"/>
      <c r="AK54" s="187"/>
      <c r="AL54" s="187"/>
      <c r="AM54" s="187"/>
      <c r="AN54" s="187"/>
      <c r="AO54" s="187"/>
      <c r="AP54" s="187"/>
      <c r="AQ54" s="187"/>
      <c r="AR54" s="187"/>
      <c r="AS54" s="188"/>
      <c r="AT54" s="185"/>
      <c r="AU54" s="185"/>
      <c r="AV54" s="186"/>
      <c r="AW54" s="187"/>
      <c r="AX54" s="187"/>
      <c r="AY54" s="187"/>
      <c r="AZ54" s="187"/>
      <c r="BA54" s="187"/>
      <c r="BB54" s="187"/>
      <c r="BC54" s="187"/>
      <c r="BD54" s="187"/>
      <c r="BE54" s="187"/>
      <c r="BF54" s="187"/>
      <c r="BG54" s="187"/>
      <c r="BH54" s="187"/>
      <c r="BI54" s="187"/>
      <c r="BJ54" s="187"/>
      <c r="BK54" s="187"/>
      <c r="BL54" s="187"/>
      <c r="BM54" s="188"/>
      <c r="BN54" s="185"/>
      <c r="BO54" s="186"/>
      <c r="BP54" s="188"/>
      <c r="BQ54" s="185"/>
      <c r="BR54" s="185"/>
      <c r="BS54" s="185">
        <v>169</v>
      </c>
      <c r="BW54" s="230">
        <f t="shared" si="91"/>
        <v>0</v>
      </c>
      <c r="BX54" s="230">
        <f t="shared" si="91"/>
        <v>0</v>
      </c>
      <c r="BY54" s="230">
        <f t="shared" si="91"/>
        <v>0</v>
      </c>
      <c r="BZ54" s="230">
        <f t="shared" si="91"/>
        <v>0</v>
      </c>
      <c r="CA54" s="230">
        <f t="shared" si="91"/>
        <v>0</v>
      </c>
      <c r="CB54" s="230">
        <f t="shared" si="91"/>
        <v>0</v>
      </c>
      <c r="CC54" s="230">
        <f t="shared" si="91"/>
        <v>0</v>
      </c>
      <c r="CD54" s="230">
        <f t="shared" si="91"/>
        <v>0</v>
      </c>
      <c r="CE54" s="230">
        <f t="shared" si="91"/>
        <v>0</v>
      </c>
      <c r="CF54" s="230">
        <f t="shared" si="91"/>
        <v>0</v>
      </c>
      <c r="CG54" s="230">
        <f t="shared" si="91"/>
        <v>0</v>
      </c>
      <c r="CH54" s="230">
        <f t="shared" si="91"/>
        <v>0</v>
      </c>
      <c r="CI54" s="230">
        <f t="shared" si="91"/>
        <v>0</v>
      </c>
      <c r="CJ54" s="230">
        <f t="shared" si="91"/>
        <v>0</v>
      </c>
      <c r="CK54" s="230">
        <f t="shared" si="91"/>
        <v>0</v>
      </c>
      <c r="CL54" s="230">
        <f t="shared" si="91"/>
        <v>169</v>
      </c>
      <c r="CM54" s="230">
        <f t="shared" si="90"/>
        <v>0</v>
      </c>
      <c r="CN54" s="230">
        <f t="shared" si="90"/>
        <v>0</v>
      </c>
      <c r="CO54" s="230">
        <f t="shared" si="90"/>
        <v>0</v>
      </c>
      <c r="CP54" s="230">
        <f t="shared" si="90"/>
        <v>169</v>
      </c>
      <c r="CQ54" s="231">
        <f t="shared" si="23"/>
        <v>0</v>
      </c>
      <c r="CS54" s="258" t="str">
        <f t="shared" si="24"/>
        <v/>
      </c>
      <c r="CT54" s="170">
        <f t="shared" si="70"/>
        <v>0</v>
      </c>
      <c r="CU54" s="170">
        <f t="shared" si="71"/>
        <v>0</v>
      </c>
      <c r="CV54" s="170">
        <f t="shared" si="72"/>
        <v>0</v>
      </c>
      <c r="CW54" s="170">
        <f t="shared" si="73"/>
        <v>0</v>
      </c>
      <c r="CX54" s="170">
        <f t="shared" si="74"/>
        <v>0</v>
      </c>
      <c r="CY54" s="170">
        <f t="shared" si="75"/>
        <v>0</v>
      </c>
      <c r="CZ54" s="170">
        <f t="shared" si="76"/>
        <v>0</v>
      </c>
      <c r="DA54" s="170">
        <f t="shared" si="77"/>
        <v>0</v>
      </c>
      <c r="DB54" s="170">
        <f t="shared" si="78"/>
        <v>0</v>
      </c>
      <c r="DC54" s="170">
        <f t="shared" si="79"/>
        <v>0</v>
      </c>
      <c r="DD54" s="170">
        <f t="shared" si="80"/>
        <v>0</v>
      </c>
      <c r="DE54" s="170">
        <f t="shared" si="81"/>
        <v>0</v>
      </c>
      <c r="DF54" s="170">
        <f t="shared" si="82"/>
        <v>0</v>
      </c>
      <c r="DG54" s="170">
        <f t="shared" si="83"/>
        <v>0</v>
      </c>
      <c r="DH54" s="170">
        <f t="shared" si="84"/>
        <v>0</v>
      </c>
      <c r="DI54" s="170">
        <f t="shared" si="85"/>
        <v>7.0756920000000001</v>
      </c>
      <c r="DJ54" s="170">
        <f t="shared" si="86"/>
        <v>0</v>
      </c>
      <c r="DK54" s="170">
        <f t="shared" si="87"/>
        <v>0</v>
      </c>
      <c r="DL54" s="170">
        <f t="shared" si="88"/>
        <v>0</v>
      </c>
      <c r="DM54" s="170">
        <f t="shared" si="89"/>
        <v>7.0756920000000001</v>
      </c>
      <c r="DN54" s="170">
        <f t="shared" si="25"/>
        <v>0</v>
      </c>
      <c r="DQ54" s="253"/>
    </row>
    <row r="55" spans="1:121" ht="20.399999999999999">
      <c r="A55" s="184" t="s">
        <v>484</v>
      </c>
      <c r="B55" s="185">
        <v>1836</v>
      </c>
      <c r="C55" s="185"/>
      <c r="D55" s="186"/>
      <c r="E55" s="187"/>
      <c r="F55" s="187"/>
      <c r="G55" s="187"/>
      <c r="H55" s="187"/>
      <c r="I55" s="187"/>
      <c r="J55" s="187"/>
      <c r="K55" s="187"/>
      <c r="L55" s="187"/>
      <c r="M55" s="188"/>
      <c r="N55" s="185"/>
      <c r="O55" s="186"/>
      <c r="P55" s="187"/>
      <c r="Q55" s="187"/>
      <c r="R55" s="188"/>
      <c r="S55" s="185"/>
      <c r="T55" s="186"/>
      <c r="U55" s="188"/>
      <c r="V55" s="185"/>
      <c r="W55" s="185"/>
      <c r="X55" s="186"/>
      <c r="Y55" s="187"/>
      <c r="Z55" s="187"/>
      <c r="AA55" s="187"/>
      <c r="AB55" s="187"/>
      <c r="AC55" s="187"/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7"/>
      <c r="AR55" s="187"/>
      <c r="AS55" s="188"/>
      <c r="AT55" s="185"/>
      <c r="AU55" s="185"/>
      <c r="AV55" s="186"/>
      <c r="AW55" s="187"/>
      <c r="AX55" s="187"/>
      <c r="AY55" s="187"/>
      <c r="AZ55" s="187"/>
      <c r="BA55" s="187"/>
      <c r="BB55" s="187"/>
      <c r="BC55" s="187"/>
      <c r="BD55" s="187"/>
      <c r="BE55" s="187"/>
      <c r="BF55" s="187"/>
      <c r="BG55" s="187"/>
      <c r="BH55" s="187"/>
      <c r="BI55" s="187"/>
      <c r="BJ55" s="187"/>
      <c r="BK55" s="187"/>
      <c r="BL55" s="187"/>
      <c r="BM55" s="188"/>
      <c r="BN55" s="185"/>
      <c r="BO55" s="186"/>
      <c r="BP55" s="188"/>
      <c r="BQ55" s="185"/>
      <c r="BR55" s="185">
        <v>396</v>
      </c>
      <c r="BS55" s="185">
        <v>1439</v>
      </c>
      <c r="BW55" s="230">
        <f t="shared" si="91"/>
        <v>0</v>
      </c>
      <c r="BX55" s="230">
        <f t="shared" si="91"/>
        <v>0</v>
      </c>
      <c r="BY55" s="230">
        <f t="shared" si="91"/>
        <v>0</v>
      </c>
      <c r="BZ55" s="230">
        <f t="shared" si="91"/>
        <v>0</v>
      </c>
      <c r="CA55" s="230">
        <f t="shared" si="91"/>
        <v>0</v>
      </c>
      <c r="CB55" s="230">
        <f t="shared" si="91"/>
        <v>0</v>
      </c>
      <c r="CC55" s="230">
        <f t="shared" si="91"/>
        <v>0</v>
      </c>
      <c r="CD55" s="230">
        <f t="shared" si="91"/>
        <v>0</v>
      </c>
      <c r="CE55" s="230">
        <f t="shared" si="91"/>
        <v>0</v>
      </c>
      <c r="CF55" s="230">
        <f t="shared" si="91"/>
        <v>0</v>
      </c>
      <c r="CG55" s="230">
        <f t="shared" si="91"/>
        <v>0</v>
      </c>
      <c r="CH55" s="230">
        <f t="shared" si="91"/>
        <v>0</v>
      </c>
      <c r="CI55" s="230">
        <f t="shared" si="91"/>
        <v>0</v>
      </c>
      <c r="CJ55" s="230">
        <f t="shared" si="91"/>
        <v>0</v>
      </c>
      <c r="CK55" s="230">
        <f t="shared" si="91"/>
        <v>0</v>
      </c>
      <c r="CL55" s="230">
        <f t="shared" si="91"/>
        <v>1439</v>
      </c>
      <c r="CM55" s="230">
        <f t="shared" si="90"/>
        <v>396</v>
      </c>
      <c r="CN55" s="230">
        <f t="shared" si="90"/>
        <v>0</v>
      </c>
      <c r="CO55" s="230">
        <f t="shared" si="90"/>
        <v>0</v>
      </c>
      <c r="CP55" s="230">
        <f t="shared" si="90"/>
        <v>1836</v>
      </c>
      <c r="CQ55" s="231">
        <f t="shared" si="23"/>
        <v>-1</v>
      </c>
      <c r="CS55" s="258" t="str">
        <f t="shared" si="24"/>
        <v/>
      </c>
      <c r="CT55" s="170">
        <f t="shared" si="70"/>
        <v>0</v>
      </c>
      <c r="CU55" s="170">
        <f t="shared" si="71"/>
        <v>0</v>
      </c>
      <c r="CV55" s="170">
        <f t="shared" si="72"/>
        <v>0</v>
      </c>
      <c r="CW55" s="170">
        <f t="shared" si="73"/>
        <v>0</v>
      </c>
      <c r="CX55" s="170">
        <f t="shared" si="74"/>
        <v>0</v>
      </c>
      <c r="CY55" s="170">
        <f t="shared" si="75"/>
        <v>0</v>
      </c>
      <c r="CZ55" s="170">
        <f t="shared" si="76"/>
        <v>0</v>
      </c>
      <c r="DA55" s="170">
        <f t="shared" si="77"/>
        <v>0</v>
      </c>
      <c r="DB55" s="170">
        <f t="shared" si="78"/>
        <v>0</v>
      </c>
      <c r="DC55" s="170">
        <f t="shared" si="79"/>
        <v>0</v>
      </c>
      <c r="DD55" s="170">
        <f t="shared" si="80"/>
        <v>0</v>
      </c>
      <c r="DE55" s="170">
        <f t="shared" si="81"/>
        <v>0</v>
      </c>
      <c r="DF55" s="170">
        <f t="shared" si="82"/>
        <v>0</v>
      </c>
      <c r="DG55" s="170">
        <f t="shared" si="83"/>
        <v>0</v>
      </c>
      <c r="DH55" s="170">
        <f t="shared" si="84"/>
        <v>0</v>
      </c>
      <c r="DI55" s="170">
        <f t="shared" si="85"/>
        <v>60.248052000000001</v>
      </c>
      <c r="DJ55" s="170">
        <f t="shared" si="86"/>
        <v>16.579727999999999</v>
      </c>
      <c r="DK55" s="170">
        <f t="shared" si="87"/>
        <v>0</v>
      </c>
      <c r="DL55" s="170">
        <f t="shared" si="88"/>
        <v>0</v>
      </c>
      <c r="DM55" s="170">
        <f t="shared" si="89"/>
        <v>76.869647999999998</v>
      </c>
      <c r="DN55" s="170">
        <f t="shared" si="25"/>
        <v>0</v>
      </c>
      <c r="DQ55" s="253"/>
    </row>
    <row r="56" spans="1:121" ht="20.399999999999999">
      <c r="A56" s="184" t="s">
        <v>485</v>
      </c>
      <c r="B56" s="185">
        <v>117</v>
      </c>
      <c r="C56" s="185"/>
      <c r="D56" s="186"/>
      <c r="E56" s="187"/>
      <c r="F56" s="187"/>
      <c r="G56" s="187"/>
      <c r="H56" s="187"/>
      <c r="I56" s="187"/>
      <c r="J56" s="187"/>
      <c r="K56" s="187"/>
      <c r="L56" s="187"/>
      <c r="M56" s="188"/>
      <c r="N56" s="185"/>
      <c r="O56" s="186"/>
      <c r="P56" s="187"/>
      <c r="Q56" s="187"/>
      <c r="R56" s="188"/>
      <c r="S56" s="185"/>
      <c r="T56" s="186"/>
      <c r="U56" s="188"/>
      <c r="V56" s="185"/>
      <c r="W56" s="185"/>
      <c r="X56" s="186"/>
      <c r="Y56" s="187"/>
      <c r="Z56" s="187"/>
      <c r="AA56" s="187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88"/>
      <c r="AT56" s="185"/>
      <c r="AU56" s="185"/>
      <c r="AV56" s="186"/>
      <c r="AW56" s="187"/>
      <c r="AX56" s="187"/>
      <c r="AY56" s="187"/>
      <c r="AZ56" s="187"/>
      <c r="BA56" s="187"/>
      <c r="BB56" s="187"/>
      <c r="BC56" s="187"/>
      <c r="BD56" s="187"/>
      <c r="BE56" s="187"/>
      <c r="BF56" s="187"/>
      <c r="BG56" s="187"/>
      <c r="BH56" s="187"/>
      <c r="BI56" s="187"/>
      <c r="BJ56" s="187"/>
      <c r="BK56" s="187"/>
      <c r="BL56" s="187"/>
      <c r="BM56" s="188"/>
      <c r="BN56" s="185"/>
      <c r="BO56" s="186"/>
      <c r="BP56" s="188"/>
      <c r="BQ56" s="185"/>
      <c r="BR56" s="185">
        <v>117</v>
      </c>
      <c r="BS56" s="185"/>
      <c r="BW56" s="230">
        <f t="shared" si="91"/>
        <v>0</v>
      </c>
      <c r="BX56" s="230">
        <f t="shared" si="91"/>
        <v>0</v>
      </c>
      <c r="BY56" s="230">
        <f t="shared" si="91"/>
        <v>0</v>
      </c>
      <c r="BZ56" s="230">
        <f t="shared" si="91"/>
        <v>0</v>
      </c>
      <c r="CA56" s="230">
        <f t="shared" si="91"/>
        <v>0</v>
      </c>
      <c r="CB56" s="230">
        <f t="shared" si="91"/>
        <v>0</v>
      </c>
      <c r="CC56" s="230">
        <f t="shared" si="91"/>
        <v>0</v>
      </c>
      <c r="CD56" s="230">
        <f t="shared" si="91"/>
        <v>0</v>
      </c>
      <c r="CE56" s="230">
        <f t="shared" si="91"/>
        <v>0</v>
      </c>
      <c r="CF56" s="230">
        <f t="shared" si="91"/>
        <v>0</v>
      </c>
      <c r="CG56" s="230">
        <f t="shared" si="91"/>
        <v>0</v>
      </c>
      <c r="CH56" s="230">
        <f t="shared" si="91"/>
        <v>0</v>
      </c>
      <c r="CI56" s="230">
        <f t="shared" si="91"/>
        <v>0</v>
      </c>
      <c r="CJ56" s="230">
        <f t="shared" si="91"/>
        <v>0</v>
      </c>
      <c r="CK56" s="230">
        <f t="shared" si="91"/>
        <v>0</v>
      </c>
      <c r="CL56" s="230">
        <f t="shared" si="91"/>
        <v>0</v>
      </c>
      <c r="CM56" s="230">
        <f t="shared" si="90"/>
        <v>117</v>
      </c>
      <c r="CN56" s="230">
        <f t="shared" si="90"/>
        <v>0</v>
      </c>
      <c r="CO56" s="230">
        <f t="shared" si="90"/>
        <v>0</v>
      </c>
      <c r="CP56" s="230">
        <f t="shared" si="90"/>
        <v>117</v>
      </c>
      <c r="CQ56" s="231">
        <f t="shared" si="23"/>
        <v>0</v>
      </c>
      <c r="CS56" s="258" t="str">
        <f t="shared" si="24"/>
        <v/>
      </c>
      <c r="CT56" s="170">
        <f t="shared" si="70"/>
        <v>0</v>
      </c>
      <c r="CU56" s="170">
        <f t="shared" si="71"/>
        <v>0</v>
      </c>
      <c r="CV56" s="170">
        <f t="shared" si="72"/>
        <v>0</v>
      </c>
      <c r="CW56" s="170">
        <f t="shared" si="73"/>
        <v>0</v>
      </c>
      <c r="CX56" s="170">
        <f t="shared" si="74"/>
        <v>0</v>
      </c>
      <c r="CY56" s="170">
        <f t="shared" si="75"/>
        <v>0</v>
      </c>
      <c r="CZ56" s="170">
        <f t="shared" si="76"/>
        <v>0</v>
      </c>
      <c r="DA56" s="170">
        <f t="shared" si="77"/>
        <v>0</v>
      </c>
      <c r="DB56" s="170">
        <f t="shared" si="78"/>
        <v>0</v>
      </c>
      <c r="DC56" s="170">
        <f t="shared" si="79"/>
        <v>0</v>
      </c>
      <c r="DD56" s="170">
        <f t="shared" si="80"/>
        <v>0</v>
      </c>
      <c r="DE56" s="170">
        <f t="shared" si="81"/>
        <v>0</v>
      </c>
      <c r="DF56" s="170">
        <f t="shared" si="82"/>
        <v>0</v>
      </c>
      <c r="DG56" s="170">
        <f t="shared" si="83"/>
        <v>0</v>
      </c>
      <c r="DH56" s="170">
        <f t="shared" si="84"/>
        <v>0</v>
      </c>
      <c r="DI56" s="170">
        <f t="shared" si="85"/>
        <v>0</v>
      </c>
      <c r="DJ56" s="170">
        <f t="shared" si="86"/>
        <v>4.8985560000000001</v>
      </c>
      <c r="DK56" s="170">
        <f t="shared" si="87"/>
        <v>0</v>
      </c>
      <c r="DL56" s="170">
        <f t="shared" si="88"/>
        <v>0</v>
      </c>
      <c r="DM56" s="170">
        <f t="shared" si="89"/>
        <v>4.8985560000000001</v>
      </c>
      <c r="DN56" s="170">
        <f t="shared" si="25"/>
        <v>0</v>
      </c>
      <c r="DQ56" s="253"/>
    </row>
    <row r="57" spans="1:121" ht="20.399999999999999">
      <c r="A57" s="184" t="s">
        <v>486</v>
      </c>
      <c r="B57" s="185">
        <v>0</v>
      </c>
      <c r="C57" s="185"/>
      <c r="D57" s="186"/>
      <c r="E57" s="187"/>
      <c r="F57" s="187"/>
      <c r="G57" s="187"/>
      <c r="H57" s="187"/>
      <c r="I57" s="187"/>
      <c r="J57" s="187"/>
      <c r="K57" s="187"/>
      <c r="L57" s="187"/>
      <c r="M57" s="188"/>
      <c r="N57" s="185"/>
      <c r="O57" s="186"/>
      <c r="P57" s="187"/>
      <c r="Q57" s="187"/>
      <c r="R57" s="188"/>
      <c r="S57" s="185"/>
      <c r="T57" s="186"/>
      <c r="U57" s="188"/>
      <c r="V57" s="185"/>
      <c r="W57" s="185"/>
      <c r="X57" s="186"/>
      <c r="Y57" s="187"/>
      <c r="Z57" s="187"/>
      <c r="AA57" s="187"/>
      <c r="AB57" s="187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7"/>
      <c r="AO57" s="187"/>
      <c r="AP57" s="187"/>
      <c r="AQ57" s="187"/>
      <c r="AR57" s="187"/>
      <c r="AS57" s="188"/>
      <c r="AT57" s="185"/>
      <c r="AU57" s="185"/>
      <c r="AV57" s="186"/>
      <c r="AW57" s="187"/>
      <c r="AX57" s="187"/>
      <c r="AY57" s="187"/>
      <c r="AZ57" s="187"/>
      <c r="BA57" s="187"/>
      <c r="BB57" s="187"/>
      <c r="BC57" s="187"/>
      <c r="BD57" s="187"/>
      <c r="BE57" s="187"/>
      <c r="BF57" s="187"/>
      <c r="BG57" s="187"/>
      <c r="BH57" s="187"/>
      <c r="BI57" s="187"/>
      <c r="BJ57" s="187"/>
      <c r="BK57" s="187"/>
      <c r="BL57" s="187"/>
      <c r="BM57" s="188"/>
      <c r="BN57" s="185"/>
      <c r="BO57" s="186"/>
      <c r="BP57" s="188"/>
      <c r="BQ57" s="185"/>
      <c r="BR57" s="185">
        <v>0</v>
      </c>
      <c r="BS57" s="185"/>
      <c r="BW57" s="230">
        <f t="shared" si="91"/>
        <v>0</v>
      </c>
      <c r="BX57" s="230">
        <f t="shared" si="91"/>
        <v>0</v>
      </c>
      <c r="BY57" s="230">
        <f t="shared" si="91"/>
        <v>0</v>
      </c>
      <c r="BZ57" s="230">
        <f t="shared" si="91"/>
        <v>0</v>
      </c>
      <c r="CA57" s="230">
        <f t="shared" si="91"/>
        <v>0</v>
      </c>
      <c r="CB57" s="230">
        <f t="shared" si="91"/>
        <v>0</v>
      </c>
      <c r="CC57" s="230">
        <f t="shared" si="91"/>
        <v>0</v>
      </c>
      <c r="CD57" s="230">
        <f t="shared" si="91"/>
        <v>0</v>
      </c>
      <c r="CE57" s="230">
        <f t="shared" si="91"/>
        <v>0</v>
      </c>
      <c r="CF57" s="230">
        <f t="shared" si="91"/>
        <v>0</v>
      </c>
      <c r="CG57" s="230">
        <f t="shared" si="91"/>
        <v>0</v>
      </c>
      <c r="CH57" s="230">
        <f t="shared" si="91"/>
        <v>0</v>
      </c>
      <c r="CI57" s="230">
        <f t="shared" si="91"/>
        <v>0</v>
      </c>
      <c r="CJ57" s="230">
        <f t="shared" si="91"/>
        <v>0</v>
      </c>
      <c r="CK57" s="230">
        <f t="shared" si="91"/>
        <v>0</v>
      </c>
      <c r="CL57" s="230">
        <f t="shared" si="91"/>
        <v>0</v>
      </c>
      <c r="CM57" s="230">
        <f t="shared" si="90"/>
        <v>0</v>
      </c>
      <c r="CN57" s="230">
        <f t="shared" si="90"/>
        <v>0</v>
      </c>
      <c r="CO57" s="230">
        <f t="shared" si="90"/>
        <v>0</v>
      </c>
      <c r="CP57" s="230">
        <f t="shared" si="90"/>
        <v>0</v>
      </c>
      <c r="CQ57" s="231">
        <f t="shared" si="23"/>
        <v>0</v>
      </c>
      <c r="CS57" s="258" t="str">
        <f t="shared" si="24"/>
        <v/>
      </c>
      <c r="CT57" s="170">
        <f t="shared" si="70"/>
        <v>0</v>
      </c>
      <c r="CU57" s="170">
        <f t="shared" si="71"/>
        <v>0</v>
      </c>
      <c r="CV57" s="170">
        <f t="shared" si="72"/>
        <v>0</v>
      </c>
      <c r="CW57" s="170">
        <f t="shared" si="73"/>
        <v>0</v>
      </c>
      <c r="CX57" s="170">
        <f t="shared" si="74"/>
        <v>0</v>
      </c>
      <c r="CY57" s="170">
        <f t="shared" si="75"/>
        <v>0</v>
      </c>
      <c r="CZ57" s="170">
        <f t="shared" si="76"/>
        <v>0</v>
      </c>
      <c r="DA57" s="170">
        <f t="shared" si="77"/>
        <v>0</v>
      </c>
      <c r="DB57" s="170">
        <f t="shared" si="78"/>
        <v>0</v>
      </c>
      <c r="DC57" s="170">
        <f t="shared" si="79"/>
        <v>0</v>
      </c>
      <c r="DD57" s="170">
        <f t="shared" si="80"/>
        <v>0</v>
      </c>
      <c r="DE57" s="170">
        <f t="shared" si="81"/>
        <v>0</v>
      </c>
      <c r="DF57" s="170">
        <f t="shared" si="82"/>
        <v>0</v>
      </c>
      <c r="DG57" s="170">
        <f t="shared" si="83"/>
        <v>0</v>
      </c>
      <c r="DH57" s="170">
        <f t="shared" si="84"/>
        <v>0</v>
      </c>
      <c r="DI57" s="170">
        <f t="shared" si="85"/>
        <v>0</v>
      </c>
      <c r="DJ57" s="170">
        <f t="shared" si="86"/>
        <v>0</v>
      </c>
      <c r="DK57" s="170">
        <f t="shared" si="87"/>
        <v>0</v>
      </c>
      <c r="DL57" s="170">
        <f t="shared" si="88"/>
        <v>0</v>
      </c>
      <c r="DM57" s="170">
        <f t="shared" si="89"/>
        <v>0</v>
      </c>
      <c r="DN57" s="170">
        <f t="shared" si="25"/>
        <v>0</v>
      </c>
      <c r="DQ57" s="253"/>
    </row>
    <row r="58" spans="1:121" ht="20.399999999999999">
      <c r="A58" s="184" t="s">
        <v>487</v>
      </c>
      <c r="B58" s="185"/>
      <c r="C58" s="185"/>
      <c r="D58" s="186"/>
      <c r="E58" s="187"/>
      <c r="F58" s="187"/>
      <c r="G58" s="187"/>
      <c r="H58" s="187"/>
      <c r="I58" s="187"/>
      <c r="J58" s="187"/>
      <c r="K58" s="187"/>
      <c r="L58" s="187"/>
      <c r="M58" s="188"/>
      <c r="N58" s="185"/>
      <c r="O58" s="186"/>
      <c r="P58" s="187"/>
      <c r="Q58" s="187"/>
      <c r="R58" s="188"/>
      <c r="S58" s="185"/>
      <c r="T58" s="186"/>
      <c r="U58" s="188"/>
      <c r="V58" s="185"/>
      <c r="W58" s="185"/>
      <c r="X58" s="186"/>
      <c r="Y58" s="187"/>
      <c r="Z58" s="187"/>
      <c r="AA58" s="187"/>
      <c r="AB58" s="187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7"/>
      <c r="AO58" s="187"/>
      <c r="AP58" s="187"/>
      <c r="AQ58" s="187"/>
      <c r="AR58" s="187"/>
      <c r="AS58" s="188"/>
      <c r="AT58" s="185"/>
      <c r="AU58" s="185"/>
      <c r="AV58" s="186"/>
      <c r="AW58" s="187"/>
      <c r="AX58" s="187"/>
      <c r="AY58" s="187"/>
      <c r="AZ58" s="187"/>
      <c r="BA58" s="187"/>
      <c r="BB58" s="187"/>
      <c r="BC58" s="187"/>
      <c r="BD58" s="187"/>
      <c r="BE58" s="187"/>
      <c r="BF58" s="187"/>
      <c r="BG58" s="187"/>
      <c r="BH58" s="187"/>
      <c r="BI58" s="187"/>
      <c r="BJ58" s="187"/>
      <c r="BK58" s="187"/>
      <c r="BL58" s="187"/>
      <c r="BM58" s="188"/>
      <c r="BN58" s="185"/>
      <c r="BO58" s="186"/>
      <c r="BP58" s="188"/>
      <c r="BQ58" s="185"/>
      <c r="BR58" s="185"/>
      <c r="BS58" s="185"/>
      <c r="BW58" s="230">
        <f t="shared" si="91"/>
        <v>0</v>
      </c>
      <c r="BX58" s="230">
        <f t="shared" si="91"/>
        <v>0</v>
      </c>
      <c r="BY58" s="230">
        <f t="shared" si="91"/>
        <v>0</v>
      </c>
      <c r="BZ58" s="230">
        <f t="shared" si="91"/>
        <v>0</v>
      </c>
      <c r="CA58" s="230">
        <f t="shared" si="91"/>
        <v>0</v>
      </c>
      <c r="CB58" s="230">
        <f t="shared" si="91"/>
        <v>0</v>
      </c>
      <c r="CC58" s="230">
        <f t="shared" si="91"/>
        <v>0</v>
      </c>
      <c r="CD58" s="230">
        <f t="shared" si="91"/>
        <v>0</v>
      </c>
      <c r="CE58" s="230">
        <f t="shared" si="91"/>
        <v>0</v>
      </c>
      <c r="CF58" s="230">
        <f t="shared" si="91"/>
        <v>0</v>
      </c>
      <c r="CG58" s="230">
        <f t="shared" si="91"/>
        <v>0</v>
      </c>
      <c r="CH58" s="230">
        <f t="shared" si="91"/>
        <v>0</v>
      </c>
      <c r="CI58" s="230">
        <f t="shared" si="91"/>
        <v>0</v>
      </c>
      <c r="CJ58" s="230">
        <f t="shared" si="91"/>
        <v>0</v>
      </c>
      <c r="CK58" s="230">
        <f t="shared" si="91"/>
        <v>0</v>
      </c>
      <c r="CL58" s="230">
        <f t="shared" si="91"/>
        <v>0</v>
      </c>
      <c r="CM58" s="230">
        <f t="shared" si="90"/>
        <v>0</v>
      </c>
      <c r="CN58" s="230">
        <f t="shared" si="90"/>
        <v>0</v>
      </c>
      <c r="CO58" s="230">
        <f t="shared" si="90"/>
        <v>0</v>
      </c>
      <c r="CP58" s="230">
        <f t="shared" si="90"/>
        <v>0</v>
      </c>
      <c r="CQ58" s="231">
        <f t="shared" si="23"/>
        <v>0</v>
      </c>
      <c r="CS58" s="258" t="str">
        <f t="shared" si="24"/>
        <v/>
      </c>
      <c r="CT58" s="170">
        <f t="shared" si="70"/>
        <v>0</v>
      </c>
      <c r="CU58" s="170">
        <f t="shared" si="71"/>
        <v>0</v>
      </c>
      <c r="CV58" s="170">
        <f t="shared" si="72"/>
        <v>0</v>
      </c>
      <c r="CW58" s="170">
        <f t="shared" si="73"/>
        <v>0</v>
      </c>
      <c r="CX58" s="170">
        <f t="shared" si="74"/>
        <v>0</v>
      </c>
      <c r="CY58" s="170">
        <f t="shared" si="75"/>
        <v>0</v>
      </c>
      <c r="CZ58" s="170">
        <f t="shared" si="76"/>
        <v>0</v>
      </c>
      <c r="DA58" s="170">
        <f t="shared" si="77"/>
        <v>0</v>
      </c>
      <c r="DB58" s="170">
        <f t="shared" si="78"/>
        <v>0</v>
      </c>
      <c r="DC58" s="170">
        <f t="shared" si="79"/>
        <v>0</v>
      </c>
      <c r="DD58" s="170">
        <f t="shared" si="80"/>
        <v>0</v>
      </c>
      <c r="DE58" s="170">
        <f t="shared" si="81"/>
        <v>0</v>
      </c>
      <c r="DF58" s="170">
        <f t="shared" si="82"/>
        <v>0</v>
      </c>
      <c r="DG58" s="170">
        <f t="shared" si="83"/>
        <v>0</v>
      </c>
      <c r="DH58" s="170">
        <f t="shared" si="84"/>
        <v>0</v>
      </c>
      <c r="DI58" s="170">
        <f t="shared" si="85"/>
        <v>0</v>
      </c>
      <c r="DJ58" s="170">
        <f t="shared" si="86"/>
        <v>0</v>
      </c>
      <c r="DK58" s="170">
        <f t="shared" si="87"/>
        <v>0</v>
      </c>
      <c r="DL58" s="170">
        <f t="shared" si="88"/>
        <v>0</v>
      </c>
      <c r="DM58" s="170">
        <f t="shared" si="89"/>
        <v>0</v>
      </c>
      <c r="DN58" s="170">
        <f t="shared" si="25"/>
        <v>0</v>
      </c>
      <c r="DQ58" s="253"/>
    </row>
    <row r="59" spans="1:121" ht="20.399999999999999">
      <c r="A59" s="184" t="s">
        <v>488</v>
      </c>
      <c r="B59" s="185">
        <v>70</v>
      </c>
      <c r="C59" s="185"/>
      <c r="D59" s="186"/>
      <c r="E59" s="187"/>
      <c r="F59" s="187"/>
      <c r="G59" s="187"/>
      <c r="H59" s="187"/>
      <c r="I59" s="187"/>
      <c r="J59" s="187"/>
      <c r="K59" s="187"/>
      <c r="L59" s="187"/>
      <c r="M59" s="188"/>
      <c r="N59" s="185"/>
      <c r="O59" s="186"/>
      <c r="P59" s="187"/>
      <c r="Q59" s="187"/>
      <c r="R59" s="188"/>
      <c r="S59" s="185"/>
      <c r="T59" s="186"/>
      <c r="U59" s="188"/>
      <c r="V59" s="185"/>
      <c r="W59" s="185"/>
      <c r="X59" s="186"/>
      <c r="Y59" s="187"/>
      <c r="Z59" s="187"/>
      <c r="AA59" s="187"/>
      <c r="AB59" s="187"/>
      <c r="AC59" s="187"/>
      <c r="AD59" s="187"/>
      <c r="AE59" s="187"/>
      <c r="AF59" s="187"/>
      <c r="AG59" s="187"/>
      <c r="AH59" s="187"/>
      <c r="AI59" s="187"/>
      <c r="AJ59" s="187"/>
      <c r="AK59" s="187"/>
      <c r="AL59" s="187"/>
      <c r="AM59" s="187"/>
      <c r="AN59" s="187"/>
      <c r="AO59" s="187"/>
      <c r="AP59" s="187"/>
      <c r="AQ59" s="187"/>
      <c r="AR59" s="187"/>
      <c r="AS59" s="188"/>
      <c r="AT59" s="185"/>
      <c r="AU59" s="185"/>
      <c r="AV59" s="186"/>
      <c r="AW59" s="187"/>
      <c r="AX59" s="187"/>
      <c r="AY59" s="187"/>
      <c r="AZ59" s="187"/>
      <c r="BA59" s="187"/>
      <c r="BB59" s="187"/>
      <c r="BC59" s="187"/>
      <c r="BD59" s="187"/>
      <c r="BE59" s="187"/>
      <c r="BF59" s="187"/>
      <c r="BG59" s="187"/>
      <c r="BH59" s="187"/>
      <c r="BI59" s="187"/>
      <c r="BJ59" s="187"/>
      <c r="BK59" s="187"/>
      <c r="BL59" s="187"/>
      <c r="BM59" s="188"/>
      <c r="BN59" s="185"/>
      <c r="BO59" s="186"/>
      <c r="BP59" s="188"/>
      <c r="BQ59" s="185"/>
      <c r="BR59" s="185"/>
      <c r="BS59" s="185">
        <v>70</v>
      </c>
      <c r="BW59" s="230">
        <f t="shared" si="91"/>
        <v>0</v>
      </c>
      <c r="BX59" s="230">
        <f t="shared" si="91"/>
        <v>0</v>
      </c>
      <c r="BY59" s="230">
        <f t="shared" si="91"/>
        <v>0</v>
      </c>
      <c r="BZ59" s="230">
        <f t="shared" si="91"/>
        <v>0</v>
      </c>
      <c r="CA59" s="230">
        <f t="shared" si="91"/>
        <v>0</v>
      </c>
      <c r="CB59" s="230">
        <f t="shared" si="91"/>
        <v>0</v>
      </c>
      <c r="CC59" s="230">
        <f t="shared" si="91"/>
        <v>0</v>
      </c>
      <c r="CD59" s="230">
        <f t="shared" si="91"/>
        <v>0</v>
      </c>
      <c r="CE59" s="230">
        <f t="shared" si="91"/>
        <v>0</v>
      </c>
      <c r="CF59" s="230">
        <f t="shared" si="91"/>
        <v>0</v>
      </c>
      <c r="CG59" s="230">
        <f t="shared" si="91"/>
        <v>0</v>
      </c>
      <c r="CH59" s="230">
        <f t="shared" si="91"/>
        <v>0</v>
      </c>
      <c r="CI59" s="230">
        <f t="shared" si="91"/>
        <v>0</v>
      </c>
      <c r="CJ59" s="230">
        <f t="shared" si="91"/>
        <v>0</v>
      </c>
      <c r="CK59" s="230">
        <f t="shared" si="91"/>
        <v>0</v>
      </c>
      <c r="CL59" s="230">
        <f t="shared" si="91"/>
        <v>70</v>
      </c>
      <c r="CM59" s="230">
        <f t="shared" si="90"/>
        <v>0</v>
      </c>
      <c r="CN59" s="230">
        <f t="shared" si="90"/>
        <v>0</v>
      </c>
      <c r="CO59" s="230">
        <f t="shared" si="90"/>
        <v>0</v>
      </c>
      <c r="CP59" s="230">
        <f t="shared" si="90"/>
        <v>70</v>
      </c>
      <c r="CQ59" s="231">
        <f t="shared" si="23"/>
        <v>0</v>
      </c>
      <c r="CS59" s="258" t="str">
        <f t="shared" si="24"/>
        <v/>
      </c>
      <c r="CT59" s="170">
        <f t="shared" si="70"/>
        <v>0</v>
      </c>
      <c r="CU59" s="170">
        <f t="shared" si="71"/>
        <v>0</v>
      </c>
      <c r="CV59" s="170">
        <f t="shared" si="72"/>
        <v>0</v>
      </c>
      <c r="CW59" s="170">
        <f t="shared" si="73"/>
        <v>0</v>
      </c>
      <c r="CX59" s="170">
        <f t="shared" si="74"/>
        <v>0</v>
      </c>
      <c r="CY59" s="170">
        <f t="shared" si="75"/>
        <v>0</v>
      </c>
      <c r="CZ59" s="170">
        <f t="shared" si="76"/>
        <v>0</v>
      </c>
      <c r="DA59" s="170">
        <f t="shared" si="77"/>
        <v>0</v>
      </c>
      <c r="DB59" s="170">
        <f t="shared" si="78"/>
        <v>0</v>
      </c>
      <c r="DC59" s="170">
        <f t="shared" si="79"/>
        <v>0</v>
      </c>
      <c r="DD59" s="170">
        <f t="shared" si="80"/>
        <v>0</v>
      </c>
      <c r="DE59" s="170">
        <f t="shared" si="81"/>
        <v>0</v>
      </c>
      <c r="DF59" s="170">
        <f t="shared" si="82"/>
        <v>0</v>
      </c>
      <c r="DG59" s="170">
        <f t="shared" si="83"/>
        <v>0</v>
      </c>
      <c r="DH59" s="170">
        <f t="shared" si="84"/>
        <v>0</v>
      </c>
      <c r="DI59" s="170">
        <f t="shared" si="85"/>
        <v>2.9307600000000003</v>
      </c>
      <c r="DJ59" s="170">
        <f t="shared" si="86"/>
        <v>0</v>
      </c>
      <c r="DK59" s="170">
        <f t="shared" si="87"/>
        <v>0</v>
      </c>
      <c r="DL59" s="170">
        <f t="shared" si="88"/>
        <v>0</v>
      </c>
      <c r="DM59" s="170">
        <f t="shared" si="89"/>
        <v>2.9307600000000003</v>
      </c>
      <c r="DN59" s="170">
        <f t="shared" si="25"/>
        <v>0</v>
      </c>
      <c r="DQ59" s="253"/>
    </row>
    <row r="60" spans="1:121" ht="30.6">
      <c r="A60" s="184" t="s">
        <v>489</v>
      </c>
      <c r="B60" s="185">
        <v>23</v>
      </c>
      <c r="C60" s="185"/>
      <c r="D60" s="186"/>
      <c r="E60" s="187"/>
      <c r="F60" s="187"/>
      <c r="G60" s="187"/>
      <c r="H60" s="187"/>
      <c r="I60" s="187"/>
      <c r="J60" s="187"/>
      <c r="K60" s="187"/>
      <c r="L60" s="187"/>
      <c r="M60" s="188"/>
      <c r="N60" s="185"/>
      <c r="O60" s="186"/>
      <c r="P60" s="187"/>
      <c r="Q60" s="187"/>
      <c r="R60" s="188"/>
      <c r="S60" s="185"/>
      <c r="T60" s="186"/>
      <c r="U60" s="188"/>
      <c r="V60" s="185"/>
      <c r="W60" s="185"/>
      <c r="X60" s="186"/>
      <c r="Y60" s="187"/>
      <c r="Z60" s="187"/>
      <c r="AA60" s="187"/>
      <c r="AB60" s="187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8"/>
      <c r="AT60" s="185"/>
      <c r="AU60" s="185"/>
      <c r="AV60" s="186"/>
      <c r="AW60" s="187"/>
      <c r="AX60" s="187"/>
      <c r="AY60" s="187"/>
      <c r="AZ60" s="187"/>
      <c r="BA60" s="187"/>
      <c r="BB60" s="187"/>
      <c r="BC60" s="187"/>
      <c r="BD60" s="187"/>
      <c r="BE60" s="187"/>
      <c r="BF60" s="187"/>
      <c r="BG60" s="187"/>
      <c r="BH60" s="187"/>
      <c r="BI60" s="187"/>
      <c r="BJ60" s="187"/>
      <c r="BK60" s="187"/>
      <c r="BL60" s="187"/>
      <c r="BM60" s="188"/>
      <c r="BN60" s="185"/>
      <c r="BO60" s="186"/>
      <c r="BP60" s="188"/>
      <c r="BQ60" s="185"/>
      <c r="BR60" s="185">
        <v>15</v>
      </c>
      <c r="BS60" s="185">
        <v>8</v>
      </c>
      <c r="BW60" s="230">
        <f t="shared" si="91"/>
        <v>0</v>
      </c>
      <c r="BX60" s="230">
        <f t="shared" si="91"/>
        <v>0</v>
      </c>
      <c r="BY60" s="230">
        <f t="shared" si="91"/>
        <v>0</v>
      </c>
      <c r="BZ60" s="230">
        <f t="shared" si="91"/>
        <v>0</v>
      </c>
      <c r="CA60" s="230">
        <f t="shared" si="91"/>
        <v>0</v>
      </c>
      <c r="CB60" s="230">
        <f t="shared" si="91"/>
        <v>0</v>
      </c>
      <c r="CC60" s="230">
        <f t="shared" si="91"/>
        <v>0</v>
      </c>
      <c r="CD60" s="230">
        <f t="shared" si="91"/>
        <v>0</v>
      </c>
      <c r="CE60" s="230">
        <f t="shared" si="91"/>
        <v>0</v>
      </c>
      <c r="CF60" s="230">
        <f t="shared" si="91"/>
        <v>0</v>
      </c>
      <c r="CG60" s="230">
        <f t="shared" si="91"/>
        <v>0</v>
      </c>
      <c r="CH60" s="230">
        <f t="shared" si="91"/>
        <v>0</v>
      </c>
      <c r="CI60" s="230">
        <f t="shared" si="91"/>
        <v>0</v>
      </c>
      <c r="CJ60" s="230">
        <f t="shared" si="91"/>
        <v>0</v>
      </c>
      <c r="CK60" s="230">
        <f t="shared" si="91"/>
        <v>0</v>
      </c>
      <c r="CL60" s="230">
        <f t="shared" si="91"/>
        <v>8</v>
      </c>
      <c r="CM60" s="230">
        <f t="shared" si="90"/>
        <v>15</v>
      </c>
      <c r="CN60" s="230">
        <f t="shared" si="90"/>
        <v>0</v>
      </c>
      <c r="CO60" s="230">
        <f t="shared" si="90"/>
        <v>0</v>
      </c>
      <c r="CP60" s="230">
        <f t="shared" si="90"/>
        <v>23</v>
      </c>
      <c r="CQ60" s="231">
        <f t="shared" si="23"/>
        <v>0</v>
      </c>
      <c r="CS60" s="258" t="str">
        <f t="shared" si="24"/>
        <v/>
      </c>
      <c r="CT60" s="170">
        <f t="shared" si="70"/>
        <v>0</v>
      </c>
      <c r="CU60" s="170">
        <f t="shared" si="71"/>
        <v>0</v>
      </c>
      <c r="CV60" s="170">
        <f t="shared" si="72"/>
        <v>0</v>
      </c>
      <c r="CW60" s="170">
        <f t="shared" si="73"/>
        <v>0</v>
      </c>
      <c r="CX60" s="170">
        <f t="shared" si="74"/>
        <v>0</v>
      </c>
      <c r="CY60" s="170">
        <f t="shared" si="75"/>
        <v>0</v>
      </c>
      <c r="CZ60" s="170">
        <f t="shared" si="76"/>
        <v>0</v>
      </c>
      <c r="DA60" s="170">
        <f t="shared" si="77"/>
        <v>0</v>
      </c>
      <c r="DB60" s="170">
        <f t="shared" si="78"/>
        <v>0</v>
      </c>
      <c r="DC60" s="170">
        <f t="shared" si="79"/>
        <v>0</v>
      </c>
      <c r="DD60" s="170">
        <f t="shared" si="80"/>
        <v>0</v>
      </c>
      <c r="DE60" s="170">
        <f t="shared" si="81"/>
        <v>0</v>
      </c>
      <c r="DF60" s="170">
        <f t="shared" si="82"/>
        <v>0</v>
      </c>
      <c r="DG60" s="170">
        <f t="shared" si="83"/>
        <v>0</v>
      </c>
      <c r="DH60" s="170">
        <f t="shared" si="84"/>
        <v>0</v>
      </c>
      <c r="DI60" s="170">
        <f t="shared" si="85"/>
        <v>0.33494400000000002</v>
      </c>
      <c r="DJ60" s="170">
        <f t="shared" si="86"/>
        <v>0.62802000000000002</v>
      </c>
      <c r="DK60" s="170">
        <f t="shared" si="87"/>
        <v>0</v>
      </c>
      <c r="DL60" s="170">
        <f t="shared" si="88"/>
        <v>0</v>
      </c>
      <c r="DM60" s="170">
        <f t="shared" si="89"/>
        <v>0.96296400000000004</v>
      </c>
      <c r="DN60" s="170">
        <f t="shared" si="25"/>
        <v>0</v>
      </c>
      <c r="DQ60" s="253"/>
    </row>
    <row r="61" spans="1:121" ht="20.399999999999999">
      <c r="A61" s="184" t="s">
        <v>490</v>
      </c>
      <c r="B61" s="185">
        <v>6894</v>
      </c>
      <c r="C61" s="185">
        <v>5487</v>
      </c>
      <c r="D61" s="186"/>
      <c r="E61" s="187"/>
      <c r="F61" s="187"/>
      <c r="G61" s="187"/>
      <c r="H61" s="187"/>
      <c r="I61" s="187"/>
      <c r="J61" s="187">
        <v>5205</v>
      </c>
      <c r="K61" s="187"/>
      <c r="L61" s="187">
        <v>282</v>
      </c>
      <c r="M61" s="188"/>
      <c r="N61" s="185">
        <v>1406</v>
      </c>
      <c r="O61" s="186"/>
      <c r="P61" s="187">
        <v>1406</v>
      </c>
      <c r="Q61" s="187"/>
      <c r="R61" s="188"/>
      <c r="S61" s="185"/>
      <c r="T61" s="186"/>
      <c r="U61" s="188"/>
      <c r="V61" s="185"/>
      <c r="W61" s="185"/>
      <c r="X61" s="186"/>
      <c r="Y61" s="187"/>
      <c r="Z61" s="187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8"/>
      <c r="AT61" s="185"/>
      <c r="AU61" s="185"/>
      <c r="AV61" s="186"/>
      <c r="AW61" s="187"/>
      <c r="AX61" s="187"/>
      <c r="AY61" s="187"/>
      <c r="AZ61" s="187"/>
      <c r="BA61" s="187"/>
      <c r="BB61" s="187"/>
      <c r="BC61" s="187"/>
      <c r="BD61" s="187"/>
      <c r="BE61" s="187"/>
      <c r="BF61" s="187"/>
      <c r="BG61" s="187"/>
      <c r="BH61" s="187"/>
      <c r="BI61" s="187"/>
      <c r="BJ61" s="187"/>
      <c r="BK61" s="187"/>
      <c r="BL61" s="187"/>
      <c r="BM61" s="188"/>
      <c r="BN61" s="185"/>
      <c r="BO61" s="186"/>
      <c r="BP61" s="188"/>
      <c r="BQ61" s="185"/>
      <c r="BR61" s="185"/>
      <c r="BS61" s="185"/>
      <c r="BW61" s="230">
        <f t="shared" si="91"/>
        <v>0</v>
      </c>
      <c r="BX61" s="230">
        <f t="shared" si="91"/>
        <v>0</v>
      </c>
      <c r="BY61" s="230">
        <f t="shared" si="91"/>
        <v>1406</v>
      </c>
      <c r="BZ61" s="230">
        <f t="shared" si="91"/>
        <v>0</v>
      </c>
      <c r="CA61" s="230">
        <f t="shared" si="91"/>
        <v>0</v>
      </c>
      <c r="CB61" s="230">
        <f t="shared" si="91"/>
        <v>0</v>
      </c>
      <c r="CC61" s="230">
        <f t="shared" si="91"/>
        <v>0</v>
      </c>
      <c r="CD61" s="230">
        <f t="shared" si="91"/>
        <v>0</v>
      </c>
      <c r="CE61" s="230">
        <f t="shared" si="91"/>
        <v>0</v>
      </c>
      <c r="CF61" s="230">
        <f t="shared" si="91"/>
        <v>0</v>
      </c>
      <c r="CG61" s="230">
        <f t="shared" si="91"/>
        <v>0</v>
      </c>
      <c r="CH61" s="230">
        <f t="shared" si="91"/>
        <v>0</v>
      </c>
      <c r="CI61" s="230">
        <f t="shared" si="91"/>
        <v>0</v>
      </c>
      <c r="CJ61" s="230">
        <f t="shared" si="91"/>
        <v>0</v>
      </c>
      <c r="CK61" s="230">
        <f t="shared" si="91"/>
        <v>0</v>
      </c>
      <c r="CL61" s="230">
        <f t="shared" si="91"/>
        <v>0</v>
      </c>
      <c r="CM61" s="230">
        <f t="shared" si="90"/>
        <v>0</v>
      </c>
      <c r="CN61" s="230">
        <f t="shared" si="90"/>
        <v>0</v>
      </c>
      <c r="CO61" s="230">
        <f t="shared" si="90"/>
        <v>5205</v>
      </c>
      <c r="CP61" s="230">
        <f t="shared" si="90"/>
        <v>6894</v>
      </c>
      <c r="CQ61" s="231">
        <f t="shared" si="23"/>
        <v>-283</v>
      </c>
      <c r="CS61" s="258" t="str">
        <f t="shared" si="24"/>
        <v/>
      </c>
      <c r="CT61" s="170">
        <f t="shared" si="70"/>
        <v>0</v>
      </c>
      <c r="CU61" s="170">
        <f t="shared" si="71"/>
        <v>0</v>
      </c>
      <c r="CV61" s="170">
        <f t="shared" si="72"/>
        <v>58.866408000000007</v>
      </c>
      <c r="CW61" s="170">
        <f t="shared" si="73"/>
        <v>0</v>
      </c>
      <c r="CX61" s="170">
        <f t="shared" si="74"/>
        <v>0</v>
      </c>
      <c r="CY61" s="170">
        <f t="shared" si="75"/>
        <v>0</v>
      </c>
      <c r="CZ61" s="170">
        <f t="shared" si="76"/>
        <v>0</v>
      </c>
      <c r="DA61" s="170">
        <f t="shared" si="77"/>
        <v>0</v>
      </c>
      <c r="DB61" s="170">
        <f t="shared" si="78"/>
        <v>0</v>
      </c>
      <c r="DC61" s="170">
        <f t="shared" si="79"/>
        <v>0</v>
      </c>
      <c r="DD61" s="170">
        <f t="shared" si="80"/>
        <v>0</v>
      </c>
      <c r="DE61" s="170">
        <f t="shared" si="81"/>
        <v>0</v>
      </c>
      <c r="DF61" s="170">
        <f t="shared" si="82"/>
        <v>0</v>
      </c>
      <c r="DG61" s="170">
        <f t="shared" si="83"/>
        <v>0</v>
      </c>
      <c r="DH61" s="170">
        <f t="shared" si="84"/>
        <v>0</v>
      </c>
      <c r="DI61" s="170">
        <f t="shared" si="85"/>
        <v>0</v>
      </c>
      <c r="DJ61" s="170">
        <f t="shared" si="86"/>
        <v>0</v>
      </c>
      <c r="DK61" s="170">
        <f t="shared" si="87"/>
        <v>0</v>
      </c>
      <c r="DL61" s="170">
        <f t="shared" si="88"/>
        <v>217.92294000000001</v>
      </c>
      <c r="DM61" s="170">
        <f t="shared" si="89"/>
        <v>288.637992</v>
      </c>
      <c r="DN61" s="170">
        <f t="shared" si="25"/>
        <v>0</v>
      </c>
      <c r="DQ61" s="253"/>
    </row>
    <row r="62" spans="1:121" ht="20.399999999999999">
      <c r="A62" s="184" t="s">
        <v>491</v>
      </c>
      <c r="B62" s="185">
        <v>548</v>
      </c>
      <c r="C62" s="185"/>
      <c r="D62" s="186"/>
      <c r="E62" s="187"/>
      <c r="F62" s="187"/>
      <c r="G62" s="187"/>
      <c r="H62" s="187"/>
      <c r="I62" s="187"/>
      <c r="J62" s="187"/>
      <c r="K62" s="187"/>
      <c r="L62" s="187"/>
      <c r="M62" s="188"/>
      <c r="N62" s="185">
        <v>548</v>
      </c>
      <c r="O62" s="186"/>
      <c r="P62" s="187"/>
      <c r="Q62" s="187">
        <v>464</v>
      </c>
      <c r="R62" s="188">
        <v>84</v>
      </c>
      <c r="S62" s="185"/>
      <c r="T62" s="186"/>
      <c r="U62" s="188"/>
      <c r="V62" s="185"/>
      <c r="W62" s="185"/>
      <c r="X62" s="186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8"/>
      <c r="AT62" s="185"/>
      <c r="AU62" s="185"/>
      <c r="AV62" s="186"/>
      <c r="AW62" s="187"/>
      <c r="AX62" s="187"/>
      <c r="AY62" s="187"/>
      <c r="AZ62" s="187"/>
      <c r="BA62" s="187"/>
      <c r="BB62" s="187"/>
      <c r="BC62" s="187"/>
      <c r="BD62" s="187"/>
      <c r="BE62" s="187"/>
      <c r="BF62" s="187"/>
      <c r="BG62" s="187"/>
      <c r="BH62" s="187"/>
      <c r="BI62" s="187"/>
      <c r="BJ62" s="187"/>
      <c r="BK62" s="187"/>
      <c r="BL62" s="187"/>
      <c r="BM62" s="188"/>
      <c r="BN62" s="185"/>
      <c r="BO62" s="186"/>
      <c r="BP62" s="188"/>
      <c r="BQ62" s="185"/>
      <c r="BR62" s="185"/>
      <c r="BS62" s="185"/>
      <c r="BW62" s="230">
        <f t="shared" si="91"/>
        <v>0</v>
      </c>
      <c r="BX62" s="230">
        <f t="shared" si="91"/>
        <v>0</v>
      </c>
      <c r="BY62" s="230">
        <f t="shared" si="91"/>
        <v>548</v>
      </c>
      <c r="BZ62" s="230">
        <f t="shared" si="91"/>
        <v>0</v>
      </c>
      <c r="CA62" s="230">
        <f t="shared" si="91"/>
        <v>0</v>
      </c>
      <c r="CB62" s="230">
        <f t="shared" si="91"/>
        <v>0</v>
      </c>
      <c r="CC62" s="230">
        <f t="shared" si="91"/>
        <v>0</v>
      </c>
      <c r="CD62" s="230">
        <f t="shared" si="91"/>
        <v>0</v>
      </c>
      <c r="CE62" s="230">
        <f t="shared" si="91"/>
        <v>0</v>
      </c>
      <c r="CF62" s="230">
        <f t="shared" si="91"/>
        <v>0</v>
      </c>
      <c r="CG62" s="230">
        <f t="shared" si="91"/>
        <v>0</v>
      </c>
      <c r="CH62" s="230">
        <f t="shared" si="91"/>
        <v>0</v>
      </c>
      <c r="CI62" s="230">
        <f t="shared" si="91"/>
        <v>0</v>
      </c>
      <c r="CJ62" s="230">
        <f t="shared" si="91"/>
        <v>0</v>
      </c>
      <c r="CK62" s="230">
        <f t="shared" si="91"/>
        <v>0</v>
      </c>
      <c r="CL62" s="230">
        <f t="shared" si="91"/>
        <v>0</v>
      </c>
      <c r="CM62" s="230">
        <f t="shared" si="90"/>
        <v>0</v>
      </c>
      <c r="CN62" s="230">
        <f t="shared" si="90"/>
        <v>0</v>
      </c>
      <c r="CO62" s="230">
        <f t="shared" si="90"/>
        <v>0</v>
      </c>
      <c r="CP62" s="230">
        <f t="shared" si="90"/>
        <v>548</v>
      </c>
      <c r="CQ62" s="231">
        <f t="shared" si="23"/>
        <v>0</v>
      </c>
      <c r="CS62" s="258" t="str">
        <f t="shared" si="24"/>
        <v/>
      </c>
      <c r="CT62" s="170">
        <f t="shared" si="70"/>
        <v>0</v>
      </c>
      <c r="CU62" s="170">
        <f t="shared" si="71"/>
        <v>0</v>
      </c>
      <c r="CV62" s="170">
        <f t="shared" si="72"/>
        <v>22.943664000000002</v>
      </c>
      <c r="CW62" s="170">
        <f t="shared" si="73"/>
        <v>0</v>
      </c>
      <c r="CX62" s="170">
        <f t="shared" si="74"/>
        <v>0</v>
      </c>
      <c r="CY62" s="170">
        <f t="shared" si="75"/>
        <v>0</v>
      </c>
      <c r="CZ62" s="170">
        <f t="shared" si="76"/>
        <v>0</v>
      </c>
      <c r="DA62" s="170">
        <f t="shared" si="77"/>
        <v>0</v>
      </c>
      <c r="DB62" s="170">
        <f t="shared" si="78"/>
        <v>0</v>
      </c>
      <c r="DC62" s="170">
        <f t="shared" si="79"/>
        <v>0</v>
      </c>
      <c r="DD62" s="170">
        <f t="shared" si="80"/>
        <v>0</v>
      </c>
      <c r="DE62" s="170">
        <f t="shared" si="81"/>
        <v>0</v>
      </c>
      <c r="DF62" s="170">
        <f t="shared" si="82"/>
        <v>0</v>
      </c>
      <c r="DG62" s="170">
        <f t="shared" si="83"/>
        <v>0</v>
      </c>
      <c r="DH62" s="170">
        <f t="shared" si="84"/>
        <v>0</v>
      </c>
      <c r="DI62" s="170">
        <f t="shared" si="85"/>
        <v>0</v>
      </c>
      <c r="DJ62" s="170">
        <f t="shared" si="86"/>
        <v>0</v>
      </c>
      <c r="DK62" s="170">
        <f t="shared" si="87"/>
        <v>0</v>
      </c>
      <c r="DL62" s="170">
        <f t="shared" si="88"/>
        <v>0</v>
      </c>
      <c r="DM62" s="170">
        <f t="shared" si="89"/>
        <v>22.943664000000002</v>
      </c>
      <c r="DN62" s="170">
        <f t="shared" si="25"/>
        <v>0</v>
      </c>
      <c r="DQ62" s="253"/>
    </row>
    <row r="63" spans="1:121" ht="20.399999999999999">
      <c r="A63" s="184" t="s">
        <v>492</v>
      </c>
      <c r="B63" s="185"/>
      <c r="C63" s="185"/>
      <c r="D63" s="186"/>
      <c r="E63" s="187"/>
      <c r="F63" s="187"/>
      <c r="G63" s="187"/>
      <c r="H63" s="187"/>
      <c r="I63" s="187"/>
      <c r="J63" s="187"/>
      <c r="K63" s="187"/>
      <c r="L63" s="187"/>
      <c r="M63" s="188"/>
      <c r="N63" s="185"/>
      <c r="O63" s="186"/>
      <c r="P63" s="187"/>
      <c r="Q63" s="187"/>
      <c r="R63" s="188"/>
      <c r="S63" s="185"/>
      <c r="T63" s="186"/>
      <c r="U63" s="188"/>
      <c r="V63" s="185"/>
      <c r="W63" s="185"/>
      <c r="X63" s="186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8"/>
      <c r="AT63" s="185"/>
      <c r="AU63" s="185"/>
      <c r="AV63" s="186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87"/>
      <c r="BL63" s="187"/>
      <c r="BM63" s="188"/>
      <c r="BN63" s="185"/>
      <c r="BO63" s="186"/>
      <c r="BP63" s="188"/>
      <c r="BQ63" s="185"/>
      <c r="BR63" s="185"/>
      <c r="BS63" s="185"/>
      <c r="BW63" s="230">
        <f t="shared" si="91"/>
        <v>0</v>
      </c>
      <c r="BX63" s="230">
        <f t="shared" si="91"/>
        <v>0</v>
      </c>
      <c r="BY63" s="230">
        <f t="shared" si="91"/>
        <v>0</v>
      </c>
      <c r="BZ63" s="230">
        <f t="shared" si="91"/>
        <v>0</v>
      </c>
      <c r="CA63" s="230">
        <f t="shared" si="91"/>
        <v>0</v>
      </c>
      <c r="CB63" s="230">
        <f t="shared" si="91"/>
        <v>0</v>
      </c>
      <c r="CC63" s="230">
        <f t="shared" si="91"/>
        <v>0</v>
      </c>
      <c r="CD63" s="230">
        <f t="shared" si="91"/>
        <v>0</v>
      </c>
      <c r="CE63" s="230">
        <f t="shared" si="91"/>
        <v>0</v>
      </c>
      <c r="CF63" s="230">
        <f t="shared" si="91"/>
        <v>0</v>
      </c>
      <c r="CG63" s="230">
        <f t="shared" si="91"/>
        <v>0</v>
      </c>
      <c r="CH63" s="230">
        <f t="shared" si="91"/>
        <v>0</v>
      </c>
      <c r="CI63" s="230">
        <f t="shared" si="91"/>
        <v>0</v>
      </c>
      <c r="CJ63" s="230">
        <f t="shared" si="91"/>
        <v>0</v>
      </c>
      <c r="CK63" s="230">
        <f t="shared" si="91"/>
        <v>0</v>
      </c>
      <c r="CL63" s="230">
        <f t="shared" si="91"/>
        <v>0</v>
      </c>
      <c r="CM63" s="230">
        <f t="shared" si="90"/>
        <v>0</v>
      </c>
      <c r="CN63" s="230">
        <f t="shared" si="90"/>
        <v>0</v>
      </c>
      <c r="CO63" s="230">
        <f t="shared" si="90"/>
        <v>0</v>
      </c>
      <c r="CP63" s="230">
        <f t="shared" si="90"/>
        <v>0</v>
      </c>
      <c r="CQ63" s="231">
        <f t="shared" si="23"/>
        <v>0</v>
      </c>
      <c r="CS63" s="258" t="str">
        <f t="shared" si="24"/>
        <v/>
      </c>
      <c r="CT63" s="170">
        <f t="shared" si="70"/>
        <v>0</v>
      </c>
      <c r="CU63" s="170">
        <f t="shared" si="71"/>
        <v>0</v>
      </c>
      <c r="CV63" s="170">
        <f t="shared" si="72"/>
        <v>0</v>
      </c>
      <c r="CW63" s="170">
        <f t="shared" si="73"/>
        <v>0</v>
      </c>
      <c r="CX63" s="170">
        <f t="shared" si="74"/>
        <v>0</v>
      </c>
      <c r="CY63" s="170">
        <f t="shared" si="75"/>
        <v>0</v>
      </c>
      <c r="CZ63" s="170">
        <f t="shared" si="76"/>
        <v>0</v>
      </c>
      <c r="DA63" s="170">
        <f t="shared" si="77"/>
        <v>0</v>
      </c>
      <c r="DB63" s="170">
        <f t="shared" si="78"/>
        <v>0</v>
      </c>
      <c r="DC63" s="170">
        <f t="shared" si="79"/>
        <v>0</v>
      </c>
      <c r="DD63" s="170">
        <f t="shared" si="80"/>
        <v>0</v>
      </c>
      <c r="DE63" s="170">
        <f t="shared" si="81"/>
        <v>0</v>
      </c>
      <c r="DF63" s="170">
        <f t="shared" si="82"/>
        <v>0</v>
      </c>
      <c r="DG63" s="170">
        <f t="shared" si="83"/>
        <v>0</v>
      </c>
      <c r="DH63" s="170">
        <f t="shared" si="84"/>
        <v>0</v>
      </c>
      <c r="DI63" s="170">
        <f t="shared" si="85"/>
        <v>0</v>
      </c>
      <c r="DJ63" s="170">
        <f t="shared" si="86"/>
        <v>0</v>
      </c>
      <c r="DK63" s="170">
        <f t="shared" si="87"/>
        <v>0</v>
      </c>
      <c r="DL63" s="170">
        <f t="shared" si="88"/>
        <v>0</v>
      </c>
      <c r="DM63" s="170">
        <f t="shared" si="89"/>
        <v>0</v>
      </c>
      <c r="DN63" s="170">
        <f t="shared" si="25"/>
        <v>0</v>
      </c>
      <c r="DQ63" s="253"/>
    </row>
    <row r="64" spans="1:121" ht="20.399999999999999">
      <c r="A64" s="184" t="s">
        <v>493</v>
      </c>
      <c r="B64" s="185">
        <v>28902</v>
      </c>
      <c r="C64" s="185"/>
      <c r="D64" s="186"/>
      <c r="E64" s="187"/>
      <c r="F64" s="187"/>
      <c r="G64" s="187"/>
      <c r="H64" s="187"/>
      <c r="I64" s="187"/>
      <c r="J64" s="187"/>
      <c r="K64" s="187"/>
      <c r="L64" s="187"/>
      <c r="M64" s="188"/>
      <c r="N64" s="185"/>
      <c r="O64" s="186"/>
      <c r="P64" s="187"/>
      <c r="Q64" s="187"/>
      <c r="R64" s="188"/>
      <c r="S64" s="185"/>
      <c r="T64" s="186"/>
      <c r="U64" s="188"/>
      <c r="V64" s="185"/>
      <c r="W64" s="185">
        <v>28902</v>
      </c>
      <c r="X64" s="186"/>
      <c r="Y64" s="187"/>
      <c r="Z64" s="187">
        <v>892</v>
      </c>
      <c r="AA64" s="187"/>
      <c r="AB64" s="187"/>
      <c r="AC64" s="187">
        <v>1047</v>
      </c>
      <c r="AD64" s="187"/>
      <c r="AE64" s="187">
        <v>749</v>
      </c>
      <c r="AF64" s="187">
        <v>4089</v>
      </c>
      <c r="AG64" s="187">
        <v>30</v>
      </c>
      <c r="AH64" s="187"/>
      <c r="AI64" s="187">
        <v>604</v>
      </c>
      <c r="AJ64" s="187">
        <v>0</v>
      </c>
      <c r="AK64" s="187">
        <v>2617</v>
      </c>
      <c r="AL64" s="187">
        <v>13253</v>
      </c>
      <c r="AM64" s="187">
        <v>1964</v>
      </c>
      <c r="AN64" s="187">
        <v>145</v>
      </c>
      <c r="AO64" s="187">
        <v>394</v>
      </c>
      <c r="AP64" s="187">
        <v>1424</v>
      </c>
      <c r="AQ64" s="187">
        <v>224</v>
      </c>
      <c r="AR64" s="187">
        <v>84</v>
      </c>
      <c r="AS64" s="188">
        <v>1386</v>
      </c>
      <c r="AT64" s="185"/>
      <c r="AU64" s="185"/>
      <c r="AV64" s="186"/>
      <c r="AW64" s="187"/>
      <c r="AX64" s="187"/>
      <c r="AY64" s="187"/>
      <c r="AZ64" s="187"/>
      <c r="BA64" s="187"/>
      <c r="BB64" s="187"/>
      <c r="BC64" s="187"/>
      <c r="BD64" s="187"/>
      <c r="BE64" s="187"/>
      <c r="BF64" s="187"/>
      <c r="BG64" s="187"/>
      <c r="BH64" s="187"/>
      <c r="BI64" s="187"/>
      <c r="BJ64" s="187"/>
      <c r="BK64" s="187"/>
      <c r="BL64" s="187"/>
      <c r="BM64" s="188"/>
      <c r="BN64" s="185"/>
      <c r="BO64" s="186"/>
      <c r="BP64" s="188"/>
      <c r="BQ64" s="185"/>
      <c r="BR64" s="185"/>
      <c r="BS64" s="185"/>
      <c r="BW64" s="230">
        <f t="shared" si="91"/>
        <v>0</v>
      </c>
      <c r="BX64" s="230">
        <f t="shared" si="91"/>
        <v>0</v>
      </c>
      <c r="BY64" s="230">
        <f t="shared" si="91"/>
        <v>0</v>
      </c>
      <c r="BZ64" s="230">
        <f t="shared" si="91"/>
        <v>0</v>
      </c>
      <c r="CA64" s="230">
        <f t="shared" si="91"/>
        <v>4089</v>
      </c>
      <c r="CB64" s="230">
        <f t="shared" si="91"/>
        <v>13253</v>
      </c>
      <c r="CC64" s="230">
        <f t="shared" si="91"/>
        <v>749</v>
      </c>
      <c r="CD64" s="230">
        <f t="shared" si="91"/>
        <v>1964</v>
      </c>
      <c r="CE64" s="230">
        <f t="shared" si="91"/>
        <v>8847</v>
      </c>
      <c r="CF64" s="230">
        <f t="shared" si="91"/>
        <v>0</v>
      </c>
      <c r="CG64" s="230">
        <f t="shared" si="91"/>
        <v>0</v>
      </c>
      <c r="CH64" s="230">
        <f t="shared" si="91"/>
        <v>0</v>
      </c>
      <c r="CI64" s="230">
        <f t="shared" si="91"/>
        <v>0</v>
      </c>
      <c r="CJ64" s="230">
        <f t="shared" si="91"/>
        <v>0</v>
      </c>
      <c r="CK64" s="230">
        <f t="shared" si="91"/>
        <v>0</v>
      </c>
      <c r="CL64" s="230">
        <f t="shared" si="91"/>
        <v>0</v>
      </c>
      <c r="CM64" s="230">
        <f t="shared" si="90"/>
        <v>0</v>
      </c>
      <c r="CN64" s="230">
        <f t="shared" si="90"/>
        <v>0</v>
      </c>
      <c r="CO64" s="230">
        <f t="shared" si="90"/>
        <v>0</v>
      </c>
      <c r="CP64" s="230">
        <f t="shared" si="90"/>
        <v>28902</v>
      </c>
      <c r="CQ64" s="231">
        <f t="shared" si="23"/>
        <v>0</v>
      </c>
      <c r="CS64" s="258" t="str">
        <f t="shared" si="24"/>
        <v/>
      </c>
      <c r="CT64" s="170">
        <f t="shared" si="70"/>
        <v>0</v>
      </c>
      <c r="CU64" s="170">
        <f t="shared" si="71"/>
        <v>0</v>
      </c>
      <c r="CV64" s="170">
        <f t="shared" si="72"/>
        <v>0</v>
      </c>
      <c r="CW64" s="170">
        <f t="shared" si="73"/>
        <v>0</v>
      </c>
      <c r="CX64" s="170">
        <f t="shared" si="74"/>
        <v>171.198252</v>
      </c>
      <c r="CY64" s="170">
        <f t="shared" si="75"/>
        <v>554.87660400000004</v>
      </c>
      <c r="CZ64" s="170">
        <f t="shared" si="76"/>
        <v>31.359132000000002</v>
      </c>
      <c r="DA64" s="170">
        <f t="shared" si="77"/>
        <v>82.228752</v>
      </c>
      <c r="DB64" s="170">
        <f t="shared" si="78"/>
        <v>370.40619600000002</v>
      </c>
      <c r="DC64" s="170">
        <f t="shared" si="79"/>
        <v>0</v>
      </c>
      <c r="DD64" s="170">
        <f t="shared" si="80"/>
        <v>0</v>
      </c>
      <c r="DE64" s="170">
        <f t="shared" si="81"/>
        <v>0</v>
      </c>
      <c r="DF64" s="170">
        <f t="shared" si="82"/>
        <v>0</v>
      </c>
      <c r="DG64" s="170">
        <f t="shared" si="83"/>
        <v>0</v>
      </c>
      <c r="DH64" s="170">
        <f t="shared" si="84"/>
        <v>0</v>
      </c>
      <c r="DI64" s="170">
        <f t="shared" si="85"/>
        <v>0</v>
      </c>
      <c r="DJ64" s="170">
        <f t="shared" si="86"/>
        <v>0</v>
      </c>
      <c r="DK64" s="170">
        <f t="shared" si="87"/>
        <v>0</v>
      </c>
      <c r="DL64" s="170">
        <f t="shared" si="88"/>
        <v>0</v>
      </c>
      <c r="DM64" s="170">
        <f t="shared" si="89"/>
        <v>1210.0689360000001</v>
      </c>
      <c r="DN64" s="170">
        <f t="shared" si="25"/>
        <v>0</v>
      </c>
      <c r="DQ64" s="253"/>
    </row>
    <row r="65" spans="1:121" s="212" customFormat="1" ht="20.399999999999999">
      <c r="A65" s="213" t="s">
        <v>509</v>
      </c>
      <c r="B65" s="214">
        <v>27312</v>
      </c>
      <c r="C65" s="214"/>
      <c r="D65" s="215"/>
      <c r="E65" s="216"/>
      <c r="F65" s="216"/>
      <c r="G65" s="216"/>
      <c r="H65" s="216"/>
      <c r="I65" s="216"/>
      <c r="J65" s="216"/>
      <c r="K65" s="216"/>
      <c r="L65" s="216"/>
      <c r="M65" s="217"/>
      <c r="N65" s="214"/>
      <c r="O65" s="215"/>
      <c r="P65" s="216"/>
      <c r="Q65" s="216"/>
      <c r="R65" s="217"/>
      <c r="S65" s="214"/>
      <c r="T65" s="215"/>
      <c r="U65" s="217"/>
      <c r="V65" s="214"/>
      <c r="W65" s="214">
        <v>27312</v>
      </c>
      <c r="X65" s="215"/>
      <c r="Y65" s="216"/>
      <c r="Z65" s="216"/>
      <c r="AA65" s="216"/>
      <c r="AB65" s="216"/>
      <c r="AC65" s="216">
        <v>919</v>
      </c>
      <c r="AD65" s="216"/>
      <c r="AE65" s="216">
        <v>722</v>
      </c>
      <c r="AF65" s="216">
        <v>4089</v>
      </c>
      <c r="AG65" s="216">
        <v>30</v>
      </c>
      <c r="AH65" s="216"/>
      <c r="AI65" s="216">
        <v>604</v>
      </c>
      <c r="AJ65" s="216">
        <v>0</v>
      </c>
      <c r="AK65" s="216">
        <v>2247</v>
      </c>
      <c r="AL65" s="216">
        <v>13242</v>
      </c>
      <c r="AM65" s="216">
        <v>1964</v>
      </c>
      <c r="AN65" s="216">
        <v>145</v>
      </c>
      <c r="AO65" s="216">
        <v>394</v>
      </c>
      <c r="AP65" s="216">
        <v>1424</v>
      </c>
      <c r="AQ65" s="216">
        <v>224</v>
      </c>
      <c r="AR65" s="216">
        <v>84</v>
      </c>
      <c r="AS65" s="217">
        <v>1224</v>
      </c>
      <c r="AT65" s="214"/>
      <c r="AU65" s="214"/>
      <c r="AV65" s="215"/>
      <c r="AW65" s="216"/>
      <c r="AX65" s="216"/>
      <c r="AY65" s="216"/>
      <c r="AZ65" s="216"/>
      <c r="BA65" s="216"/>
      <c r="BB65" s="216"/>
      <c r="BC65" s="216"/>
      <c r="BD65" s="216"/>
      <c r="BE65" s="216"/>
      <c r="BF65" s="216"/>
      <c r="BG65" s="216"/>
      <c r="BH65" s="216"/>
      <c r="BI65" s="216"/>
      <c r="BJ65" s="216"/>
      <c r="BK65" s="216"/>
      <c r="BL65" s="216"/>
      <c r="BM65" s="217"/>
      <c r="BN65" s="214"/>
      <c r="BO65" s="215"/>
      <c r="BP65" s="217"/>
      <c r="BQ65" s="214"/>
      <c r="BR65" s="214"/>
      <c r="BS65" s="214"/>
      <c r="BW65" s="230">
        <f t="shared" si="91"/>
        <v>0</v>
      </c>
      <c r="BX65" s="230">
        <f t="shared" si="91"/>
        <v>0</v>
      </c>
      <c r="BY65" s="230">
        <f t="shared" si="91"/>
        <v>0</v>
      </c>
      <c r="BZ65" s="230">
        <f t="shared" si="91"/>
        <v>0</v>
      </c>
      <c r="CA65" s="230">
        <f t="shared" si="91"/>
        <v>4089</v>
      </c>
      <c r="CB65" s="230">
        <f t="shared" si="91"/>
        <v>13242</v>
      </c>
      <c r="CC65" s="230">
        <f t="shared" si="91"/>
        <v>722</v>
      </c>
      <c r="CD65" s="230">
        <f t="shared" si="91"/>
        <v>1964</v>
      </c>
      <c r="CE65" s="230">
        <f t="shared" si="91"/>
        <v>7295</v>
      </c>
      <c r="CF65" s="230">
        <f t="shared" si="91"/>
        <v>0</v>
      </c>
      <c r="CG65" s="230">
        <f t="shared" si="91"/>
        <v>0</v>
      </c>
      <c r="CH65" s="230">
        <f t="shared" si="91"/>
        <v>0</v>
      </c>
      <c r="CI65" s="230">
        <f t="shared" si="91"/>
        <v>0</v>
      </c>
      <c r="CJ65" s="230">
        <f t="shared" si="91"/>
        <v>0</v>
      </c>
      <c r="CK65" s="230">
        <f t="shared" si="91"/>
        <v>0</v>
      </c>
      <c r="CL65" s="230">
        <f t="shared" si="91"/>
        <v>0</v>
      </c>
      <c r="CM65" s="230">
        <f t="shared" si="90"/>
        <v>0</v>
      </c>
      <c r="CN65" s="230">
        <f t="shared" si="90"/>
        <v>0</v>
      </c>
      <c r="CO65" s="230">
        <f t="shared" si="90"/>
        <v>0</v>
      </c>
      <c r="CP65" s="230">
        <f t="shared" si="90"/>
        <v>27312</v>
      </c>
      <c r="CQ65" s="231">
        <f t="shared" si="23"/>
        <v>0</v>
      </c>
      <c r="CS65" s="258" t="str">
        <f t="shared" si="24"/>
        <v/>
      </c>
      <c r="CT65" s="170">
        <f t="shared" si="70"/>
        <v>0</v>
      </c>
      <c r="CU65" s="170">
        <f t="shared" si="71"/>
        <v>0</v>
      </c>
      <c r="CV65" s="170">
        <f t="shared" si="72"/>
        <v>0</v>
      </c>
      <c r="CW65" s="170">
        <f t="shared" si="73"/>
        <v>0</v>
      </c>
      <c r="CX65" s="170">
        <f t="shared" si="74"/>
        <v>171.198252</v>
      </c>
      <c r="CY65" s="170">
        <f t="shared" si="75"/>
        <v>554.41605600000003</v>
      </c>
      <c r="CZ65" s="170">
        <f t="shared" si="76"/>
        <v>30.228696000000003</v>
      </c>
      <c r="DA65" s="170">
        <f t="shared" si="77"/>
        <v>82.228752</v>
      </c>
      <c r="DB65" s="170">
        <f t="shared" si="78"/>
        <v>305.42706000000004</v>
      </c>
      <c r="DC65" s="170">
        <f t="shared" si="79"/>
        <v>0</v>
      </c>
      <c r="DD65" s="170">
        <f t="shared" si="80"/>
        <v>0</v>
      </c>
      <c r="DE65" s="170">
        <f t="shared" si="81"/>
        <v>0</v>
      </c>
      <c r="DF65" s="170">
        <f t="shared" si="82"/>
        <v>0</v>
      </c>
      <c r="DG65" s="170">
        <f t="shared" si="83"/>
        <v>0</v>
      </c>
      <c r="DH65" s="170">
        <f t="shared" si="84"/>
        <v>0</v>
      </c>
      <c r="DI65" s="170">
        <f t="shared" si="85"/>
        <v>0</v>
      </c>
      <c r="DJ65" s="170">
        <f t="shared" si="86"/>
        <v>0</v>
      </c>
      <c r="DK65" s="170">
        <f t="shared" si="87"/>
        <v>0</v>
      </c>
      <c r="DL65" s="170">
        <f t="shared" si="88"/>
        <v>0</v>
      </c>
      <c r="DM65" s="170">
        <f t="shared" si="89"/>
        <v>1143.498816</v>
      </c>
      <c r="DN65" s="170">
        <f t="shared" si="25"/>
        <v>0</v>
      </c>
      <c r="DQ65" s="256"/>
    </row>
    <row r="66" spans="1:121" ht="20.399999999999999">
      <c r="A66" s="184" t="s">
        <v>510</v>
      </c>
      <c r="B66" s="185">
        <v>716</v>
      </c>
      <c r="C66" s="185"/>
      <c r="D66" s="186"/>
      <c r="E66" s="187"/>
      <c r="F66" s="187"/>
      <c r="G66" s="187"/>
      <c r="H66" s="187"/>
      <c r="I66" s="187"/>
      <c r="J66" s="187"/>
      <c r="K66" s="187"/>
      <c r="L66" s="187"/>
      <c r="M66" s="188"/>
      <c r="N66" s="185"/>
      <c r="O66" s="186"/>
      <c r="P66" s="187"/>
      <c r="Q66" s="187"/>
      <c r="R66" s="188"/>
      <c r="S66" s="185"/>
      <c r="T66" s="186"/>
      <c r="U66" s="188"/>
      <c r="V66" s="185"/>
      <c r="W66" s="185">
        <v>716</v>
      </c>
      <c r="X66" s="186"/>
      <c r="Y66" s="187"/>
      <c r="Z66" s="187">
        <v>716</v>
      </c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8"/>
      <c r="AT66" s="185"/>
      <c r="AU66" s="185"/>
      <c r="AV66" s="186"/>
      <c r="AW66" s="187"/>
      <c r="AX66" s="187"/>
      <c r="AY66" s="187"/>
      <c r="AZ66" s="187"/>
      <c r="BA66" s="187"/>
      <c r="BB66" s="187"/>
      <c r="BC66" s="187"/>
      <c r="BD66" s="187"/>
      <c r="BE66" s="187"/>
      <c r="BF66" s="187"/>
      <c r="BG66" s="187"/>
      <c r="BH66" s="187"/>
      <c r="BI66" s="187"/>
      <c r="BJ66" s="187"/>
      <c r="BK66" s="187"/>
      <c r="BL66" s="187"/>
      <c r="BM66" s="188"/>
      <c r="BN66" s="185"/>
      <c r="BO66" s="186"/>
      <c r="BP66" s="188"/>
      <c r="BQ66" s="185"/>
      <c r="BR66" s="185"/>
      <c r="BS66" s="185"/>
      <c r="BW66" s="230">
        <f t="shared" si="91"/>
        <v>0</v>
      </c>
      <c r="BX66" s="230">
        <f t="shared" si="91"/>
        <v>0</v>
      </c>
      <c r="BY66" s="230">
        <f t="shared" si="91"/>
        <v>0</v>
      </c>
      <c r="BZ66" s="230">
        <f t="shared" si="91"/>
        <v>0</v>
      </c>
      <c r="CA66" s="230">
        <f t="shared" si="91"/>
        <v>0</v>
      </c>
      <c r="CB66" s="230">
        <f t="shared" si="91"/>
        <v>0</v>
      </c>
      <c r="CC66" s="230">
        <f t="shared" si="91"/>
        <v>0</v>
      </c>
      <c r="CD66" s="230">
        <f t="shared" si="91"/>
        <v>0</v>
      </c>
      <c r="CE66" s="230">
        <f t="shared" si="91"/>
        <v>716</v>
      </c>
      <c r="CF66" s="230">
        <f t="shared" si="91"/>
        <v>0</v>
      </c>
      <c r="CG66" s="230">
        <f t="shared" si="91"/>
        <v>0</v>
      </c>
      <c r="CH66" s="230">
        <f t="shared" si="91"/>
        <v>0</v>
      </c>
      <c r="CI66" s="230">
        <f t="shared" si="91"/>
        <v>0</v>
      </c>
      <c r="CJ66" s="230">
        <f t="shared" si="91"/>
        <v>0</v>
      </c>
      <c r="CK66" s="230">
        <f t="shared" si="91"/>
        <v>0</v>
      </c>
      <c r="CL66" s="230">
        <f t="shared" si="91"/>
        <v>0</v>
      </c>
      <c r="CM66" s="230">
        <f t="shared" si="90"/>
        <v>0</v>
      </c>
      <c r="CN66" s="230">
        <f t="shared" si="90"/>
        <v>0</v>
      </c>
      <c r="CO66" s="230">
        <f t="shared" si="90"/>
        <v>0</v>
      </c>
      <c r="CP66" s="230">
        <f t="shared" si="90"/>
        <v>716</v>
      </c>
      <c r="CQ66" s="231">
        <f t="shared" si="23"/>
        <v>0</v>
      </c>
      <c r="CS66" s="258" t="str">
        <f t="shared" si="24"/>
        <v/>
      </c>
      <c r="CT66" s="170">
        <f t="shared" si="70"/>
        <v>0</v>
      </c>
      <c r="CU66" s="170">
        <f t="shared" si="71"/>
        <v>0</v>
      </c>
      <c r="CV66" s="170">
        <f t="shared" si="72"/>
        <v>0</v>
      </c>
      <c r="CW66" s="170">
        <f t="shared" si="73"/>
        <v>0</v>
      </c>
      <c r="CX66" s="170">
        <f t="shared" si="74"/>
        <v>0</v>
      </c>
      <c r="CY66" s="170">
        <f t="shared" si="75"/>
        <v>0</v>
      </c>
      <c r="CZ66" s="170">
        <f t="shared" si="76"/>
        <v>0</v>
      </c>
      <c r="DA66" s="170">
        <f t="shared" si="77"/>
        <v>0</v>
      </c>
      <c r="DB66" s="170">
        <f t="shared" si="78"/>
        <v>29.977488000000001</v>
      </c>
      <c r="DC66" s="170">
        <f t="shared" si="79"/>
        <v>0</v>
      </c>
      <c r="DD66" s="170">
        <f t="shared" si="80"/>
        <v>0</v>
      </c>
      <c r="DE66" s="170">
        <f t="shared" si="81"/>
        <v>0</v>
      </c>
      <c r="DF66" s="170">
        <f t="shared" si="82"/>
        <v>0</v>
      </c>
      <c r="DG66" s="170">
        <f t="shared" si="83"/>
        <v>0</v>
      </c>
      <c r="DH66" s="170">
        <f t="shared" si="84"/>
        <v>0</v>
      </c>
      <c r="DI66" s="170">
        <f t="shared" si="85"/>
        <v>0</v>
      </c>
      <c r="DJ66" s="170">
        <f t="shared" si="86"/>
        <v>0</v>
      </c>
      <c r="DK66" s="170">
        <f t="shared" si="87"/>
        <v>0</v>
      </c>
      <c r="DL66" s="170">
        <f t="shared" si="88"/>
        <v>0</v>
      </c>
      <c r="DM66" s="170">
        <f t="shared" si="89"/>
        <v>29.977488000000001</v>
      </c>
      <c r="DN66" s="170">
        <f t="shared" si="25"/>
        <v>0</v>
      </c>
      <c r="DQ66" s="253"/>
    </row>
    <row r="67" spans="1:121" ht="20.399999999999999">
      <c r="A67" s="184" t="s">
        <v>496</v>
      </c>
      <c r="B67" s="185">
        <v>175</v>
      </c>
      <c r="C67" s="185"/>
      <c r="D67" s="186"/>
      <c r="E67" s="187"/>
      <c r="F67" s="187"/>
      <c r="G67" s="187"/>
      <c r="H67" s="187"/>
      <c r="I67" s="187"/>
      <c r="J67" s="187"/>
      <c r="K67" s="187"/>
      <c r="L67" s="187"/>
      <c r="M67" s="188"/>
      <c r="N67" s="185"/>
      <c r="O67" s="186"/>
      <c r="P67" s="187"/>
      <c r="Q67" s="187"/>
      <c r="R67" s="188"/>
      <c r="S67" s="185"/>
      <c r="T67" s="186"/>
      <c r="U67" s="188"/>
      <c r="V67" s="185"/>
      <c r="W67" s="185">
        <v>175</v>
      </c>
      <c r="X67" s="186"/>
      <c r="Y67" s="187"/>
      <c r="Z67" s="187">
        <v>175</v>
      </c>
      <c r="AA67" s="187"/>
      <c r="AB67" s="18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88"/>
      <c r="AT67" s="185"/>
      <c r="AU67" s="185"/>
      <c r="AV67" s="186"/>
      <c r="AW67" s="187"/>
      <c r="AX67" s="187"/>
      <c r="AY67" s="187"/>
      <c r="AZ67" s="187"/>
      <c r="BA67" s="187"/>
      <c r="BB67" s="187"/>
      <c r="BC67" s="187"/>
      <c r="BD67" s="187"/>
      <c r="BE67" s="187"/>
      <c r="BF67" s="187"/>
      <c r="BG67" s="187"/>
      <c r="BH67" s="187"/>
      <c r="BI67" s="187"/>
      <c r="BJ67" s="187"/>
      <c r="BK67" s="187"/>
      <c r="BL67" s="187"/>
      <c r="BM67" s="188"/>
      <c r="BN67" s="185"/>
      <c r="BO67" s="186"/>
      <c r="BP67" s="188"/>
      <c r="BQ67" s="185"/>
      <c r="BR67" s="185"/>
      <c r="BS67" s="185"/>
      <c r="BW67" s="230">
        <f t="shared" si="91"/>
        <v>0</v>
      </c>
      <c r="BX67" s="230">
        <f t="shared" si="91"/>
        <v>0</v>
      </c>
      <c r="BY67" s="230">
        <f t="shared" si="91"/>
        <v>0</v>
      </c>
      <c r="BZ67" s="230">
        <f t="shared" si="91"/>
        <v>0</v>
      </c>
      <c r="CA67" s="230">
        <f t="shared" si="91"/>
        <v>0</v>
      </c>
      <c r="CB67" s="230">
        <f t="shared" si="91"/>
        <v>0</v>
      </c>
      <c r="CC67" s="230">
        <f t="shared" si="91"/>
        <v>0</v>
      </c>
      <c r="CD67" s="230">
        <f t="shared" si="91"/>
        <v>0</v>
      </c>
      <c r="CE67" s="230">
        <f t="shared" si="91"/>
        <v>175</v>
      </c>
      <c r="CF67" s="230">
        <f t="shared" si="91"/>
        <v>0</v>
      </c>
      <c r="CG67" s="230">
        <f t="shared" si="91"/>
        <v>0</v>
      </c>
      <c r="CH67" s="230">
        <f t="shared" si="91"/>
        <v>0</v>
      </c>
      <c r="CI67" s="230">
        <f t="shared" si="91"/>
        <v>0</v>
      </c>
      <c r="CJ67" s="230">
        <f t="shared" si="91"/>
        <v>0</v>
      </c>
      <c r="CK67" s="230">
        <f t="shared" si="91"/>
        <v>0</v>
      </c>
      <c r="CL67" s="230">
        <f t="shared" ref="CL67:CP82" si="92">SUMIF($B$2:$BS$2,CL$4,$B67:$BS67)</f>
        <v>0</v>
      </c>
      <c r="CM67" s="230">
        <f t="shared" si="92"/>
        <v>0</v>
      </c>
      <c r="CN67" s="230">
        <f t="shared" si="92"/>
        <v>0</v>
      </c>
      <c r="CO67" s="230">
        <f t="shared" si="92"/>
        <v>0</v>
      </c>
      <c r="CP67" s="230">
        <f t="shared" si="92"/>
        <v>175</v>
      </c>
      <c r="CQ67" s="231">
        <f t="shared" si="23"/>
        <v>0</v>
      </c>
      <c r="CS67" s="258" t="str">
        <f t="shared" si="24"/>
        <v/>
      </c>
      <c r="CT67" s="170">
        <f t="shared" si="70"/>
        <v>0</v>
      </c>
      <c r="CU67" s="170">
        <f t="shared" si="71"/>
        <v>0</v>
      </c>
      <c r="CV67" s="170">
        <f t="shared" si="72"/>
        <v>0</v>
      </c>
      <c r="CW67" s="170">
        <f t="shared" si="73"/>
        <v>0</v>
      </c>
      <c r="CX67" s="170">
        <f t="shared" si="74"/>
        <v>0</v>
      </c>
      <c r="CY67" s="170">
        <f t="shared" si="75"/>
        <v>0</v>
      </c>
      <c r="CZ67" s="170">
        <f t="shared" si="76"/>
        <v>0</v>
      </c>
      <c r="DA67" s="170">
        <f t="shared" si="77"/>
        <v>0</v>
      </c>
      <c r="DB67" s="170">
        <f t="shared" si="78"/>
        <v>7.3269000000000002</v>
      </c>
      <c r="DC67" s="170">
        <f t="shared" si="79"/>
        <v>0</v>
      </c>
      <c r="DD67" s="170">
        <f t="shared" si="80"/>
        <v>0</v>
      </c>
      <c r="DE67" s="170">
        <f t="shared" si="81"/>
        <v>0</v>
      </c>
      <c r="DF67" s="170">
        <f t="shared" si="82"/>
        <v>0</v>
      </c>
      <c r="DG67" s="170">
        <f t="shared" si="83"/>
        <v>0</v>
      </c>
      <c r="DH67" s="170">
        <f t="shared" si="84"/>
        <v>0</v>
      </c>
      <c r="DI67" s="170">
        <f t="shared" si="85"/>
        <v>0</v>
      </c>
      <c r="DJ67" s="170">
        <f t="shared" si="86"/>
        <v>0</v>
      </c>
      <c r="DK67" s="170">
        <f t="shared" si="87"/>
        <v>0</v>
      </c>
      <c r="DL67" s="170">
        <f t="shared" si="88"/>
        <v>0</v>
      </c>
      <c r="DM67" s="170">
        <f t="shared" si="89"/>
        <v>7.3269000000000002</v>
      </c>
      <c r="DN67" s="170">
        <f t="shared" si="25"/>
        <v>0</v>
      </c>
      <c r="DQ67" s="253"/>
    </row>
    <row r="68" spans="1:121" ht="20.399999999999999">
      <c r="A68" s="184" t="s">
        <v>497</v>
      </c>
      <c r="B68" s="185"/>
      <c r="C68" s="185"/>
      <c r="D68" s="186"/>
      <c r="E68" s="187"/>
      <c r="F68" s="187"/>
      <c r="G68" s="187"/>
      <c r="H68" s="187"/>
      <c r="I68" s="187"/>
      <c r="J68" s="187"/>
      <c r="K68" s="187"/>
      <c r="L68" s="187"/>
      <c r="M68" s="188"/>
      <c r="N68" s="185"/>
      <c r="O68" s="186"/>
      <c r="P68" s="187"/>
      <c r="Q68" s="187"/>
      <c r="R68" s="188"/>
      <c r="S68" s="185"/>
      <c r="T68" s="186"/>
      <c r="U68" s="188"/>
      <c r="V68" s="185"/>
      <c r="W68" s="185"/>
      <c r="X68" s="186"/>
      <c r="Y68" s="187"/>
      <c r="Z68" s="187"/>
      <c r="AA68" s="187"/>
      <c r="AB68" s="187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88"/>
      <c r="AT68" s="185"/>
      <c r="AU68" s="185"/>
      <c r="AV68" s="186"/>
      <c r="AW68" s="187"/>
      <c r="AX68" s="187"/>
      <c r="AY68" s="187"/>
      <c r="AZ68" s="187"/>
      <c r="BA68" s="187"/>
      <c r="BB68" s="187"/>
      <c r="BC68" s="187"/>
      <c r="BD68" s="187"/>
      <c r="BE68" s="187"/>
      <c r="BF68" s="187"/>
      <c r="BG68" s="187"/>
      <c r="BH68" s="187"/>
      <c r="BI68" s="187"/>
      <c r="BJ68" s="187"/>
      <c r="BK68" s="187"/>
      <c r="BL68" s="187"/>
      <c r="BM68" s="188"/>
      <c r="BN68" s="185"/>
      <c r="BO68" s="186"/>
      <c r="BP68" s="188"/>
      <c r="BQ68" s="185"/>
      <c r="BR68" s="185"/>
      <c r="BS68" s="185"/>
      <c r="BW68" s="230">
        <f t="shared" ref="BW68:CL83" si="93">SUMIF($B$2:$BS$2,BW$4,$B68:$BS68)</f>
        <v>0</v>
      </c>
      <c r="BX68" s="230">
        <f t="shared" si="93"/>
        <v>0</v>
      </c>
      <c r="BY68" s="230">
        <f t="shared" si="93"/>
        <v>0</v>
      </c>
      <c r="BZ68" s="230">
        <f t="shared" si="93"/>
        <v>0</v>
      </c>
      <c r="CA68" s="230">
        <f t="shared" si="93"/>
        <v>0</v>
      </c>
      <c r="CB68" s="230">
        <f t="shared" si="93"/>
        <v>0</v>
      </c>
      <c r="CC68" s="230">
        <f t="shared" si="93"/>
        <v>0</v>
      </c>
      <c r="CD68" s="230">
        <f t="shared" si="93"/>
        <v>0</v>
      </c>
      <c r="CE68" s="230">
        <f t="shared" si="93"/>
        <v>0</v>
      </c>
      <c r="CF68" s="230">
        <f t="shared" si="93"/>
        <v>0</v>
      </c>
      <c r="CG68" s="230">
        <f t="shared" si="93"/>
        <v>0</v>
      </c>
      <c r="CH68" s="230">
        <f t="shared" si="93"/>
        <v>0</v>
      </c>
      <c r="CI68" s="230">
        <f t="shared" si="93"/>
        <v>0</v>
      </c>
      <c r="CJ68" s="230">
        <f t="shared" si="93"/>
        <v>0</v>
      </c>
      <c r="CK68" s="230">
        <f t="shared" si="93"/>
        <v>0</v>
      </c>
      <c r="CL68" s="230">
        <f t="shared" si="93"/>
        <v>0</v>
      </c>
      <c r="CM68" s="230">
        <f t="shared" si="92"/>
        <v>0</v>
      </c>
      <c r="CN68" s="230">
        <f t="shared" si="92"/>
        <v>0</v>
      </c>
      <c r="CO68" s="230">
        <f t="shared" si="92"/>
        <v>0</v>
      </c>
      <c r="CP68" s="230">
        <f t="shared" si="92"/>
        <v>0</v>
      </c>
      <c r="CQ68" s="231">
        <f t="shared" si="23"/>
        <v>0</v>
      </c>
      <c r="CS68" s="258" t="str">
        <f t="shared" si="24"/>
        <v/>
      </c>
      <c r="CT68" s="170">
        <f t="shared" si="70"/>
        <v>0</v>
      </c>
      <c r="CU68" s="170">
        <f t="shared" si="71"/>
        <v>0</v>
      </c>
      <c r="CV68" s="170">
        <f t="shared" si="72"/>
        <v>0</v>
      </c>
      <c r="CW68" s="170">
        <f t="shared" si="73"/>
        <v>0</v>
      </c>
      <c r="CX68" s="170">
        <f t="shared" si="74"/>
        <v>0</v>
      </c>
      <c r="CY68" s="170">
        <f t="shared" si="75"/>
        <v>0</v>
      </c>
      <c r="CZ68" s="170">
        <f t="shared" si="76"/>
        <v>0</v>
      </c>
      <c r="DA68" s="170">
        <f t="shared" si="77"/>
        <v>0</v>
      </c>
      <c r="DB68" s="170">
        <f t="shared" si="78"/>
        <v>0</v>
      </c>
      <c r="DC68" s="170">
        <f t="shared" si="79"/>
        <v>0</v>
      </c>
      <c r="DD68" s="170">
        <f t="shared" si="80"/>
        <v>0</v>
      </c>
      <c r="DE68" s="170">
        <f t="shared" si="81"/>
        <v>0</v>
      </c>
      <c r="DF68" s="170">
        <f t="shared" si="82"/>
        <v>0</v>
      </c>
      <c r="DG68" s="170">
        <f t="shared" si="83"/>
        <v>0</v>
      </c>
      <c r="DH68" s="170">
        <f t="shared" si="84"/>
        <v>0</v>
      </c>
      <c r="DI68" s="170">
        <f t="shared" si="85"/>
        <v>0</v>
      </c>
      <c r="DJ68" s="170">
        <f t="shared" si="86"/>
        <v>0</v>
      </c>
      <c r="DK68" s="170">
        <f t="shared" si="87"/>
        <v>0</v>
      </c>
      <c r="DL68" s="170">
        <f t="shared" si="88"/>
        <v>0</v>
      </c>
      <c r="DM68" s="170">
        <f t="shared" si="89"/>
        <v>0</v>
      </c>
      <c r="DN68" s="170">
        <f t="shared" si="25"/>
        <v>0</v>
      </c>
      <c r="DQ68" s="253"/>
    </row>
    <row r="69" spans="1:121" ht="20.399999999999999">
      <c r="A69" s="184" t="s">
        <v>511</v>
      </c>
      <c r="B69" s="185"/>
      <c r="C69" s="185"/>
      <c r="D69" s="186"/>
      <c r="E69" s="187"/>
      <c r="F69" s="187"/>
      <c r="G69" s="187"/>
      <c r="H69" s="187"/>
      <c r="I69" s="187"/>
      <c r="J69" s="187"/>
      <c r="K69" s="187"/>
      <c r="L69" s="187"/>
      <c r="M69" s="188"/>
      <c r="N69" s="185"/>
      <c r="O69" s="186"/>
      <c r="P69" s="187"/>
      <c r="Q69" s="187"/>
      <c r="R69" s="188"/>
      <c r="S69" s="185"/>
      <c r="T69" s="186"/>
      <c r="U69" s="188"/>
      <c r="V69" s="185"/>
      <c r="W69" s="185"/>
      <c r="X69" s="186"/>
      <c r="Y69" s="187"/>
      <c r="Z69" s="187"/>
      <c r="AA69" s="187"/>
      <c r="AB69" s="187"/>
      <c r="AC69" s="187"/>
      <c r="AD69" s="187"/>
      <c r="AE69" s="187"/>
      <c r="AF69" s="187"/>
      <c r="AG69" s="187"/>
      <c r="AH69" s="187"/>
      <c r="AI69" s="187"/>
      <c r="AJ69" s="187"/>
      <c r="AK69" s="187"/>
      <c r="AL69" s="187"/>
      <c r="AM69" s="187"/>
      <c r="AN69" s="187"/>
      <c r="AO69" s="187"/>
      <c r="AP69" s="187"/>
      <c r="AQ69" s="187"/>
      <c r="AR69" s="187"/>
      <c r="AS69" s="188"/>
      <c r="AT69" s="185"/>
      <c r="AU69" s="185"/>
      <c r="AV69" s="186"/>
      <c r="AW69" s="187"/>
      <c r="AX69" s="187"/>
      <c r="AY69" s="187"/>
      <c r="AZ69" s="187"/>
      <c r="BA69" s="187"/>
      <c r="BB69" s="187"/>
      <c r="BC69" s="187"/>
      <c r="BD69" s="187"/>
      <c r="BE69" s="187"/>
      <c r="BF69" s="187"/>
      <c r="BG69" s="187"/>
      <c r="BH69" s="187"/>
      <c r="BI69" s="187"/>
      <c r="BJ69" s="187"/>
      <c r="BK69" s="187"/>
      <c r="BL69" s="187"/>
      <c r="BM69" s="188"/>
      <c r="BN69" s="185"/>
      <c r="BO69" s="186"/>
      <c r="BP69" s="188"/>
      <c r="BQ69" s="185"/>
      <c r="BR69" s="185"/>
      <c r="BS69" s="185"/>
      <c r="BW69" s="230">
        <f t="shared" si="93"/>
        <v>0</v>
      </c>
      <c r="BX69" s="230">
        <f t="shared" si="93"/>
        <v>0</v>
      </c>
      <c r="BY69" s="230">
        <f t="shared" si="93"/>
        <v>0</v>
      </c>
      <c r="BZ69" s="230">
        <f t="shared" si="93"/>
        <v>0</v>
      </c>
      <c r="CA69" s="230">
        <f t="shared" si="93"/>
        <v>0</v>
      </c>
      <c r="CB69" s="230">
        <f t="shared" si="93"/>
        <v>0</v>
      </c>
      <c r="CC69" s="230">
        <f t="shared" si="93"/>
        <v>0</v>
      </c>
      <c r="CD69" s="230">
        <f t="shared" si="93"/>
        <v>0</v>
      </c>
      <c r="CE69" s="230">
        <f t="shared" si="93"/>
        <v>0</v>
      </c>
      <c r="CF69" s="230">
        <f t="shared" si="93"/>
        <v>0</v>
      </c>
      <c r="CG69" s="230">
        <f t="shared" si="93"/>
        <v>0</v>
      </c>
      <c r="CH69" s="230">
        <f t="shared" si="93"/>
        <v>0</v>
      </c>
      <c r="CI69" s="230">
        <f t="shared" si="93"/>
        <v>0</v>
      </c>
      <c r="CJ69" s="230">
        <f t="shared" si="93"/>
        <v>0</v>
      </c>
      <c r="CK69" s="230">
        <f t="shared" si="93"/>
        <v>0</v>
      </c>
      <c r="CL69" s="230">
        <f t="shared" si="93"/>
        <v>0</v>
      </c>
      <c r="CM69" s="230">
        <f t="shared" si="92"/>
        <v>0</v>
      </c>
      <c r="CN69" s="230">
        <f t="shared" si="92"/>
        <v>0</v>
      </c>
      <c r="CO69" s="230">
        <f t="shared" si="92"/>
        <v>0</v>
      </c>
      <c r="CP69" s="230">
        <f t="shared" si="92"/>
        <v>0</v>
      </c>
      <c r="CQ69" s="231">
        <f t="shared" si="23"/>
        <v>0</v>
      </c>
      <c r="CS69" s="258" t="str">
        <f t="shared" si="24"/>
        <v/>
      </c>
      <c r="CT69" s="170">
        <f t="shared" si="70"/>
        <v>0</v>
      </c>
      <c r="CU69" s="170">
        <f t="shared" si="71"/>
        <v>0</v>
      </c>
      <c r="CV69" s="170">
        <f t="shared" si="72"/>
        <v>0</v>
      </c>
      <c r="CW69" s="170">
        <f t="shared" si="73"/>
        <v>0</v>
      </c>
      <c r="CX69" s="170">
        <f t="shared" si="74"/>
        <v>0</v>
      </c>
      <c r="CY69" s="170">
        <f t="shared" si="75"/>
        <v>0</v>
      </c>
      <c r="CZ69" s="170">
        <f t="shared" si="76"/>
        <v>0</v>
      </c>
      <c r="DA69" s="170">
        <f t="shared" si="77"/>
        <v>0</v>
      </c>
      <c r="DB69" s="170">
        <f t="shared" si="78"/>
        <v>0</v>
      </c>
      <c r="DC69" s="170">
        <f t="shared" si="79"/>
        <v>0</v>
      </c>
      <c r="DD69" s="170">
        <f t="shared" si="80"/>
        <v>0</v>
      </c>
      <c r="DE69" s="170">
        <f t="shared" si="81"/>
        <v>0</v>
      </c>
      <c r="DF69" s="170">
        <f t="shared" si="82"/>
        <v>0</v>
      </c>
      <c r="DG69" s="170">
        <f t="shared" si="83"/>
        <v>0</v>
      </c>
      <c r="DH69" s="170">
        <f t="shared" si="84"/>
        <v>0</v>
      </c>
      <c r="DI69" s="170">
        <f t="shared" si="85"/>
        <v>0</v>
      </c>
      <c r="DJ69" s="170">
        <f t="shared" si="86"/>
        <v>0</v>
      </c>
      <c r="DK69" s="170">
        <f t="shared" si="87"/>
        <v>0</v>
      </c>
      <c r="DL69" s="170">
        <f t="shared" si="88"/>
        <v>0</v>
      </c>
      <c r="DM69" s="170">
        <f t="shared" si="89"/>
        <v>0</v>
      </c>
      <c r="DN69" s="170">
        <f t="shared" si="25"/>
        <v>0</v>
      </c>
      <c r="DQ69" s="253"/>
    </row>
    <row r="70" spans="1:121" ht="20.399999999999999">
      <c r="A70" s="184" t="s">
        <v>512</v>
      </c>
      <c r="B70" s="185">
        <v>698</v>
      </c>
      <c r="C70" s="185"/>
      <c r="D70" s="186"/>
      <c r="E70" s="187"/>
      <c r="F70" s="187"/>
      <c r="G70" s="187"/>
      <c r="H70" s="187"/>
      <c r="I70" s="187"/>
      <c r="J70" s="187"/>
      <c r="K70" s="187"/>
      <c r="L70" s="187"/>
      <c r="M70" s="188"/>
      <c r="N70" s="185"/>
      <c r="O70" s="186"/>
      <c r="P70" s="187"/>
      <c r="Q70" s="187"/>
      <c r="R70" s="188"/>
      <c r="S70" s="185"/>
      <c r="T70" s="186"/>
      <c r="U70" s="188"/>
      <c r="V70" s="185"/>
      <c r="W70" s="185">
        <v>698</v>
      </c>
      <c r="X70" s="186"/>
      <c r="Y70" s="187"/>
      <c r="Z70" s="187"/>
      <c r="AA70" s="187"/>
      <c r="AB70" s="187"/>
      <c r="AC70" s="187">
        <v>128</v>
      </c>
      <c r="AD70" s="187"/>
      <c r="AE70" s="187">
        <v>27</v>
      </c>
      <c r="AF70" s="187"/>
      <c r="AG70" s="187"/>
      <c r="AH70" s="187"/>
      <c r="AI70" s="187"/>
      <c r="AJ70" s="187"/>
      <c r="AK70" s="187">
        <v>370</v>
      </c>
      <c r="AL70" s="187">
        <v>11</v>
      </c>
      <c r="AM70" s="187"/>
      <c r="AN70" s="187"/>
      <c r="AO70" s="187"/>
      <c r="AP70" s="187"/>
      <c r="AQ70" s="187"/>
      <c r="AR70" s="187"/>
      <c r="AS70" s="188">
        <v>162</v>
      </c>
      <c r="AT70" s="185"/>
      <c r="AU70" s="185"/>
      <c r="AV70" s="186"/>
      <c r="AW70" s="187"/>
      <c r="AX70" s="187"/>
      <c r="AY70" s="187"/>
      <c r="AZ70" s="187"/>
      <c r="BA70" s="187"/>
      <c r="BB70" s="187"/>
      <c r="BC70" s="187"/>
      <c r="BD70" s="187"/>
      <c r="BE70" s="187"/>
      <c r="BF70" s="187"/>
      <c r="BG70" s="187"/>
      <c r="BH70" s="187"/>
      <c r="BI70" s="187"/>
      <c r="BJ70" s="187"/>
      <c r="BK70" s="187"/>
      <c r="BL70" s="187"/>
      <c r="BM70" s="188"/>
      <c r="BN70" s="185"/>
      <c r="BO70" s="186"/>
      <c r="BP70" s="188"/>
      <c r="BQ70" s="185"/>
      <c r="BR70" s="185"/>
      <c r="BS70" s="185"/>
      <c r="BW70" s="230">
        <f t="shared" si="93"/>
        <v>0</v>
      </c>
      <c r="BX70" s="230">
        <f t="shared" si="93"/>
        <v>0</v>
      </c>
      <c r="BY70" s="230">
        <f t="shared" si="93"/>
        <v>0</v>
      </c>
      <c r="BZ70" s="230">
        <f t="shared" si="93"/>
        <v>0</v>
      </c>
      <c r="CA70" s="230">
        <f t="shared" si="93"/>
        <v>0</v>
      </c>
      <c r="CB70" s="230">
        <f t="shared" si="93"/>
        <v>11</v>
      </c>
      <c r="CC70" s="230">
        <f t="shared" si="93"/>
        <v>27</v>
      </c>
      <c r="CD70" s="230">
        <f t="shared" si="93"/>
        <v>0</v>
      </c>
      <c r="CE70" s="230">
        <f t="shared" si="93"/>
        <v>660</v>
      </c>
      <c r="CF70" s="230">
        <f t="shared" si="93"/>
        <v>0</v>
      </c>
      <c r="CG70" s="230">
        <f t="shared" si="93"/>
        <v>0</v>
      </c>
      <c r="CH70" s="230">
        <f t="shared" si="93"/>
        <v>0</v>
      </c>
      <c r="CI70" s="230">
        <f t="shared" si="93"/>
        <v>0</v>
      </c>
      <c r="CJ70" s="230">
        <f t="shared" si="93"/>
        <v>0</v>
      </c>
      <c r="CK70" s="230">
        <f t="shared" si="93"/>
        <v>0</v>
      </c>
      <c r="CL70" s="230">
        <f t="shared" si="93"/>
        <v>0</v>
      </c>
      <c r="CM70" s="230">
        <f t="shared" si="92"/>
        <v>0</v>
      </c>
      <c r="CN70" s="230">
        <f t="shared" si="92"/>
        <v>0</v>
      </c>
      <c r="CO70" s="230">
        <f t="shared" si="92"/>
        <v>0</v>
      </c>
      <c r="CP70" s="230">
        <f t="shared" si="92"/>
        <v>698</v>
      </c>
      <c r="CQ70" s="231">
        <f t="shared" si="23"/>
        <v>0</v>
      </c>
      <c r="CS70" s="258" t="str">
        <f t="shared" si="24"/>
        <v/>
      </c>
      <c r="CT70" s="170">
        <f t="shared" ref="CT70:CT101" si="94">BW70*$CS$2</f>
        <v>0</v>
      </c>
      <c r="CU70" s="170">
        <f t="shared" ref="CU70:CU101" si="95">BX70*$CS$2</f>
        <v>0</v>
      </c>
      <c r="CV70" s="170">
        <f t="shared" ref="CV70:CV101" si="96">BY70*$CS$2</f>
        <v>0</v>
      </c>
      <c r="CW70" s="170">
        <f t="shared" ref="CW70:CW101" si="97">BZ70*$CS$2</f>
        <v>0</v>
      </c>
      <c r="CX70" s="170">
        <f t="shared" ref="CX70:CX101" si="98">CA70*$CS$2</f>
        <v>0</v>
      </c>
      <c r="CY70" s="170">
        <f t="shared" ref="CY70:CY101" si="99">CB70*$CS$2</f>
        <v>0.46054800000000001</v>
      </c>
      <c r="CZ70" s="170">
        <f t="shared" ref="CZ70:CZ101" si="100">CC70*$CS$2</f>
        <v>1.130436</v>
      </c>
      <c r="DA70" s="170">
        <f t="shared" ref="DA70:DA101" si="101">CD70*$CS$2</f>
        <v>0</v>
      </c>
      <c r="DB70" s="170">
        <f t="shared" ref="DB70:DB101" si="102">CE70*$CS$2</f>
        <v>27.63288</v>
      </c>
      <c r="DC70" s="170">
        <f t="shared" ref="DC70:DC101" si="103">CF70*$CS$2</f>
        <v>0</v>
      </c>
      <c r="DD70" s="170">
        <f t="shared" ref="DD70:DD101" si="104">CG70*$CS$2</f>
        <v>0</v>
      </c>
      <c r="DE70" s="170">
        <f t="shared" ref="DE70:DE101" si="105">CH70*$CS$2</f>
        <v>0</v>
      </c>
      <c r="DF70" s="170">
        <f t="shared" ref="DF70:DF101" si="106">CI70*$CS$2</f>
        <v>0</v>
      </c>
      <c r="DG70" s="170">
        <f t="shared" ref="DG70:DG101" si="107">CJ70*$CS$2</f>
        <v>0</v>
      </c>
      <c r="DH70" s="170">
        <f t="shared" ref="DH70:DH101" si="108">CK70*$CS$2</f>
        <v>0</v>
      </c>
      <c r="DI70" s="170">
        <f t="shared" ref="DI70:DI101" si="109">CL70*$CS$2</f>
        <v>0</v>
      </c>
      <c r="DJ70" s="170">
        <f t="shared" ref="DJ70:DJ101" si="110">CM70*$CS$2</f>
        <v>0</v>
      </c>
      <c r="DK70" s="170">
        <f t="shared" ref="DK70:DK101" si="111">CN70*$CS$2</f>
        <v>0</v>
      </c>
      <c r="DL70" s="170">
        <f t="shared" ref="DL70:DL101" si="112">CO70*$CS$2</f>
        <v>0</v>
      </c>
      <c r="DM70" s="170">
        <f t="shared" ref="DM70:DM101" si="113">CP70*$CS$2</f>
        <v>29.223864000000003</v>
      </c>
      <c r="DN70" s="170">
        <f t="shared" si="25"/>
        <v>0</v>
      </c>
      <c r="DQ70" s="253"/>
    </row>
    <row r="71" spans="1:121" ht="20.399999999999999">
      <c r="A71" s="184" t="s">
        <v>500</v>
      </c>
      <c r="B71" s="185">
        <v>7</v>
      </c>
      <c r="C71" s="185">
        <v>7</v>
      </c>
      <c r="D71" s="186"/>
      <c r="E71" s="187"/>
      <c r="F71" s="187"/>
      <c r="G71" s="187"/>
      <c r="H71" s="187"/>
      <c r="I71" s="187">
        <v>7</v>
      </c>
      <c r="J71" s="187"/>
      <c r="K71" s="187"/>
      <c r="L71" s="187"/>
      <c r="M71" s="188"/>
      <c r="N71" s="185"/>
      <c r="O71" s="186"/>
      <c r="P71" s="187"/>
      <c r="Q71" s="187"/>
      <c r="R71" s="188"/>
      <c r="S71" s="185"/>
      <c r="T71" s="186"/>
      <c r="U71" s="188"/>
      <c r="V71" s="185"/>
      <c r="W71" s="185"/>
      <c r="X71" s="186"/>
      <c r="Y71" s="187"/>
      <c r="Z71" s="187"/>
      <c r="AA71" s="187"/>
      <c r="AB71" s="187"/>
      <c r="AC71" s="187"/>
      <c r="AD71" s="187"/>
      <c r="AE71" s="187"/>
      <c r="AF71" s="187"/>
      <c r="AG71" s="187"/>
      <c r="AH71" s="187"/>
      <c r="AI71" s="187"/>
      <c r="AJ71" s="187"/>
      <c r="AK71" s="187"/>
      <c r="AL71" s="187"/>
      <c r="AM71" s="187"/>
      <c r="AN71" s="187"/>
      <c r="AO71" s="187"/>
      <c r="AP71" s="187"/>
      <c r="AQ71" s="187"/>
      <c r="AR71" s="187"/>
      <c r="AS71" s="188"/>
      <c r="AT71" s="185"/>
      <c r="AU71" s="185"/>
      <c r="AV71" s="186"/>
      <c r="AW71" s="187"/>
      <c r="AX71" s="187"/>
      <c r="AY71" s="187"/>
      <c r="AZ71" s="187"/>
      <c r="BA71" s="187"/>
      <c r="BB71" s="187"/>
      <c r="BC71" s="187"/>
      <c r="BD71" s="187"/>
      <c r="BE71" s="187"/>
      <c r="BF71" s="187"/>
      <c r="BG71" s="187"/>
      <c r="BH71" s="187"/>
      <c r="BI71" s="187"/>
      <c r="BJ71" s="187"/>
      <c r="BK71" s="187"/>
      <c r="BL71" s="187"/>
      <c r="BM71" s="188"/>
      <c r="BN71" s="185"/>
      <c r="BO71" s="186"/>
      <c r="BP71" s="188"/>
      <c r="BQ71" s="185"/>
      <c r="BR71" s="185"/>
      <c r="BS71" s="185"/>
      <c r="BW71" s="230">
        <f t="shared" si="93"/>
        <v>7</v>
      </c>
      <c r="BX71" s="230">
        <f t="shared" si="93"/>
        <v>0</v>
      </c>
      <c r="BY71" s="230">
        <f t="shared" si="93"/>
        <v>0</v>
      </c>
      <c r="BZ71" s="230">
        <f t="shared" si="93"/>
        <v>0</v>
      </c>
      <c r="CA71" s="230">
        <f t="shared" si="93"/>
        <v>0</v>
      </c>
      <c r="CB71" s="230">
        <f t="shared" si="93"/>
        <v>0</v>
      </c>
      <c r="CC71" s="230">
        <f t="shared" si="93"/>
        <v>0</v>
      </c>
      <c r="CD71" s="230">
        <f t="shared" si="93"/>
        <v>0</v>
      </c>
      <c r="CE71" s="230">
        <f t="shared" si="93"/>
        <v>0</v>
      </c>
      <c r="CF71" s="230">
        <f t="shared" si="93"/>
        <v>0</v>
      </c>
      <c r="CG71" s="230">
        <f t="shared" si="93"/>
        <v>0</v>
      </c>
      <c r="CH71" s="230">
        <f t="shared" si="93"/>
        <v>0</v>
      </c>
      <c r="CI71" s="230">
        <f t="shared" si="93"/>
        <v>0</v>
      </c>
      <c r="CJ71" s="230">
        <f t="shared" si="93"/>
        <v>0</v>
      </c>
      <c r="CK71" s="230">
        <f t="shared" si="93"/>
        <v>0</v>
      </c>
      <c r="CL71" s="230">
        <f t="shared" si="93"/>
        <v>0</v>
      </c>
      <c r="CM71" s="230">
        <f t="shared" si="92"/>
        <v>0</v>
      </c>
      <c r="CN71" s="230">
        <f t="shared" si="92"/>
        <v>0</v>
      </c>
      <c r="CO71" s="230">
        <f t="shared" si="92"/>
        <v>0</v>
      </c>
      <c r="CP71" s="230">
        <f t="shared" si="92"/>
        <v>7</v>
      </c>
      <c r="CQ71" s="231">
        <f t="shared" ref="CQ71:CQ133" si="114">SUM(BW71:CO71)-B71</f>
        <v>0</v>
      </c>
      <c r="CS71" s="258" t="str">
        <f t="shared" ref="CS71:CS133" si="115">IF(BV71="","",BV71)</f>
        <v/>
      </c>
      <c r="CT71" s="170">
        <f t="shared" si="94"/>
        <v>0.293076</v>
      </c>
      <c r="CU71" s="170">
        <f t="shared" si="95"/>
        <v>0</v>
      </c>
      <c r="CV71" s="170">
        <f t="shared" si="96"/>
        <v>0</v>
      </c>
      <c r="CW71" s="170">
        <f t="shared" si="97"/>
        <v>0</v>
      </c>
      <c r="CX71" s="170">
        <f t="shared" si="98"/>
        <v>0</v>
      </c>
      <c r="CY71" s="170">
        <f t="shared" si="99"/>
        <v>0</v>
      </c>
      <c r="CZ71" s="170">
        <f t="shared" si="100"/>
        <v>0</v>
      </c>
      <c r="DA71" s="170">
        <f t="shared" si="101"/>
        <v>0</v>
      </c>
      <c r="DB71" s="170">
        <f t="shared" si="102"/>
        <v>0</v>
      </c>
      <c r="DC71" s="170">
        <f t="shared" si="103"/>
        <v>0</v>
      </c>
      <c r="DD71" s="170">
        <f t="shared" si="104"/>
        <v>0</v>
      </c>
      <c r="DE71" s="170">
        <f t="shared" si="105"/>
        <v>0</v>
      </c>
      <c r="DF71" s="170">
        <f t="shared" si="106"/>
        <v>0</v>
      </c>
      <c r="DG71" s="170">
        <f t="shared" si="107"/>
        <v>0</v>
      </c>
      <c r="DH71" s="170">
        <f t="shared" si="108"/>
        <v>0</v>
      </c>
      <c r="DI71" s="170">
        <f t="shared" si="109"/>
        <v>0</v>
      </c>
      <c r="DJ71" s="170">
        <f t="shared" si="110"/>
        <v>0</v>
      </c>
      <c r="DK71" s="170">
        <f t="shared" si="111"/>
        <v>0</v>
      </c>
      <c r="DL71" s="170">
        <f t="shared" si="112"/>
        <v>0</v>
      </c>
      <c r="DM71" s="170">
        <f t="shared" si="113"/>
        <v>0.293076</v>
      </c>
      <c r="DN71" s="170">
        <f t="shared" ref="DN71:DN133" si="116">DM71-B71*$CS$2</f>
        <v>0</v>
      </c>
      <c r="DQ71" s="253"/>
    </row>
    <row r="72" spans="1:121" ht="20.399999999999999">
      <c r="A72" s="184" t="s">
        <v>501</v>
      </c>
      <c r="B72" s="185"/>
      <c r="C72" s="185"/>
      <c r="D72" s="186"/>
      <c r="E72" s="187"/>
      <c r="F72" s="187"/>
      <c r="G72" s="187"/>
      <c r="H72" s="187"/>
      <c r="I72" s="187"/>
      <c r="J72" s="187"/>
      <c r="K72" s="187"/>
      <c r="L72" s="187"/>
      <c r="M72" s="188"/>
      <c r="N72" s="185"/>
      <c r="O72" s="186"/>
      <c r="P72" s="187"/>
      <c r="Q72" s="187"/>
      <c r="R72" s="188"/>
      <c r="S72" s="185"/>
      <c r="T72" s="186"/>
      <c r="U72" s="188"/>
      <c r="V72" s="185"/>
      <c r="W72" s="185"/>
      <c r="X72" s="186"/>
      <c r="Y72" s="187"/>
      <c r="Z72" s="187"/>
      <c r="AA72" s="187"/>
      <c r="AB72" s="187"/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87"/>
      <c r="AN72" s="187"/>
      <c r="AO72" s="187"/>
      <c r="AP72" s="187"/>
      <c r="AQ72" s="187"/>
      <c r="AR72" s="187"/>
      <c r="AS72" s="188"/>
      <c r="AT72" s="185"/>
      <c r="AU72" s="185"/>
      <c r="AV72" s="186"/>
      <c r="AW72" s="187"/>
      <c r="AX72" s="187"/>
      <c r="AY72" s="187"/>
      <c r="AZ72" s="187"/>
      <c r="BA72" s="187"/>
      <c r="BB72" s="187"/>
      <c r="BC72" s="187"/>
      <c r="BD72" s="187"/>
      <c r="BE72" s="187"/>
      <c r="BF72" s="187"/>
      <c r="BG72" s="187"/>
      <c r="BH72" s="187"/>
      <c r="BI72" s="187"/>
      <c r="BJ72" s="187"/>
      <c r="BK72" s="187"/>
      <c r="BL72" s="187"/>
      <c r="BM72" s="188"/>
      <c r="BN72" s="185"/>
      <c r="BO72" s="186"/>
      <c r="BP72" s="188"/>
      <c r="BQ72" s="185"/>
      <c r="BR72" s="185"/>
      <c r="BS72" s="185"/>
      <c r="BW72" s="230">
        <f t="shared" si="93"/>
        <v>0</v>
      </c>
      <c r="BX72" s="230">
        <f t="shared" si="93"/>
        <v>0</v>
      </c>
      <c r="BY72" s="230">
        <f t="shared" si="93"/>
        <v>0</v>
      </c>
      <c r="BZ72" s="230">
        <f t="shared" si="93"/>
        <v>0</v>
      </c>
      <c r="CA72" s="230">
        <f t="shared" si="93"/>
        <v>0</v>
      </c>
      <c r="CB72" s="230">
        <f t="shared" si="93"/>
        <v>0</v>
      </c>
      <c r="CC72" s="230">
        <f t="shared" si="93"/>
        <v>0</v>
      </c>
      <c r="CD72" s="230">
        <f t="shared" si="93"/>
        <v>0</v>
      </c>
      <c r="CE72" s="230">
        <f t="shared" si="93"/>
        <v>0</v>
      </c>
      <c r="CF72" s="230">
        <f t="shared" si="93"/>
        <v>0</v>
      </c>
      <c r="CG72" s="230">
        <f t="shared" si="93"/>
        <v>0</v>
      </c>
      <c r="CH72" s="230">
        <f t="shared" si="93"/>
        <v>0</v>
      </c>
      <c r="CI72" s="230">
        <f t="shared" si="93"/>
        <v>0</v>
      </c>
      <c r="CJ72" s="230">
        <f t="shared" si="93"/>
        <v>0</v>
      </c>
      <c r="CK72" s="230">
        <f t="shared" si="93"/>
        <v>0</v>
      </c>
      <c r="CL72" s="230">
        <f t="shared" si="93"/>
        <v>0</v>
      </c>
      <c r="CM72" s="230">
        <f t="shared" si="92"/>
        <v>0</v>
      </c>
      <c r="CN72" s="230">
        <f t="shared" si="92"/>
        <v>0</v>
      </c>
      <c r="CO72" s="230">
        <f t="shared" si="92"/>
        <v>0</v>
      </c>
      <c r="CP72" s="230">
        <f t="shared" si="92"/>
        <v>0</v>
      </c>
      <c r="CQ72" s="231">
        <f t="shared" si="114"/>
        <v>0</v>
      </c>
      <c r="CS72" s="258" t="str">
        <f t="shared" si="115"/>
        <v/>
      </c>
      <c r="CT72" s="170">
        <f t="shared" si="94"/>
        <v>0</v>
      </c>
      <c r="CU72" s="170">
        <f t="shared" si="95"/>
        <v>0</v>
      </c>
      <c r="CV72" s="170">
        <f t="shared" si="96"/>
        <v>0</v>
      </c>
      <c r="CW72" s="170">
        <f t="shared" si="97"/>
        <v>0</v>
      </c>
      <c r="CX72" s="170">
        <f t="shared" si="98"/>
        <v>0</v>
      </c>
      <c r="CY72" s="170">
        <f t="shared" si="99"/>
        <v>0</v>
      </c>
      <c r="CZ72" s="170">
        <f t="shared" si="100"/>
        <v>0</v>
      </c>
      <c r="DA72" s="170">
        <f t="shared" si="101"/>
        <v>0</v>
      </c>
      <c r="DB72" s="170">
        <f t="shared" si="102"/>
        <v>0</v>
      </c>
      <c r="DC72" s="170">
        <f t="shared" si="103"/>
        <v>0</v>
      </c>
      <c r="DD72" s="170">
        <f t="shared" si="104"/>
        <v>0</v>
      </c>
      <c r="DE72" s="170">
        <f t="shared" si="105"/>
        <v>0</v>
      </c>
      <c r="DF72" s="170">
        <f t="shared" si="106"/>
        <v>0</v>
      </c>
      <c r="DG72" s="170">
        <f t="shared" si="107"/>
        <v>0</v>
      </c>
      <c r="DH72" s="170">
        <f t="shared" si="108"/>
        <v>0</v>
      </c>
      <c r="DI72" s="170">
        <f t="shared" si="109"/>
        <v>0</v>
      </c>
      <c r="DJ72" s="170">
        <f t="shared" si="110"/>
        <v>0</v>
      </c>
      <c r="DK72" s="170">
        <f t="shared" si="111"/>
        <v>0</v>
      </c>
      <c r="DL72" s="170">
        <f t="shared" si="112"/>
        <v>0</v>
      </c>
      <c r="DM72" s="170">
        <f t="shared" si="113"/>
        <v>0</v>
      </c>
      <c r="DN72" s="170">
        <f t="shared" si="116"/>
        <v>0</v>
      </c>
      <c r="DQ72" s="253"/>
    </row>
    <row r="73" spans="1:121" ht="20.399999999999999">
      <c r="A73" s="184" t="s">
        <v>502</v>
      </c>
      <c r="B73" s="185"/>
      <c r="C73" s="185"/>
      <c r="D73" s="186"/>
      <c r="E73" s="187"/>
      <c r="F73" s="187"/>
      <c r="G73" s="187"/>
      <c r="H73" s="187"/>
      <c r="I73" s="187"/>
      <c r="J73" s="187"/>
      <c r="K73" s="187"/>
      <c r="L73" s="187"/>
      <c r="M73" s="188"/>
      <c r="N73" s="185"/>
      <c r="O73" s="186"/>
      <c r="P73" s="187"/>
      <c r="Q73" s="187"/>
      <c r="R73" s="188"/>
      <c r="S73" s="185"/>
      <c r="T73" s="186"/>
      <c r="U73" s="188"/>
      <c r="V73" s="185"/>
      <c r="W73" s="185"/>
      <c r="X73" s="186"/>
      <c r="Y73" s="187"/>
      <c r="Z73" s="187"/>
      <c r="AA73" s="187"/>
      <c r="AB73" s="187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187"/>
      <c r="AP73" s="187"/>
      <c r="AQ73" s="187"/>
      <c r="AR73" s="187"/>
      <c r="AS73" s="188"/>
      <c r="AT73" s="185"/>
      <c r="AU73" s="185"/>
      <c r="AV73" s="186"/>
      <c r="AW73" s="187"/>
      <c r="AX73" s="187"/>
      <c r="AY73" s="187"/>
      <c r="AZ73" s="187"/>
      <c r="BA73" s="187"/>
      <c r="BB73" s="187"/>
      <c r="BC73" s="187"/>
      <c r="BD73" s="187"/>
      <c r="BE73" s="187"/>
      <c r="BF73" s="187"/>
      <c r="BG73" s="187"/>
      <c r="BH73" s="187"/>
      <c r="BI73" s="187"/>
      <c r="BJ73" s="187"/>
      <c r="BK73" s="187"/>
      <c r="BL73" s="187"/>
      <c r="BM73" s="188"/>
      <c r="BN73" s="185"/>
      <c r="BO73" s="186"/>
      <c r="BP73" s="188"/>
      <c r="BQ73" s="185"/>
      <c r="BR73" s="185"/>
      <c r="BS73" s="185"/>
      <c r="BW73" s="230">
        <f t="shared" si="93"/>
        <v>0</v>
      </c>
      <c r="BX73" s="230">
        <f t="shared" si="93"/>
        <v>0</v>
      </c>
      <c r="BY73" s="230">
        <f t="shared" si="93"/>
        <v>0</v>
      </c>
      <c r="BZ73" s="230">
        <f t="shared" si="93"/>
        <v>0</v>
      </c>
      <c r="CA73" s="230">
        <f t="shared" si="93"/>
        <v>0</v>
      </c>
      <c r="CB73" s="230">
        <f t="shared" si="93"/>
        <v>0</v>
      </c>
      <c r="CC73" s="230">
        <f t="shared" si="93"/>
        <v>0</v>
      </c>
      <c r="CD73" s="230">
        <f t="shared" si="93"/>
        <v>0</v>
      </c>
      <c r="CE73" s="230">
        <f t="shared" si="93"/>
        <v>0</v>
      </c>
      <c r="CF73" s="230">
        <f t="shared" si="93"/>
        <v>0</v>
      </c>
      <c r="CG73" s="230">
        <f t="shared" si="93"/>
        <v>0</v>
      </c>
      <c r="CH73" s="230">
        <f t="shared" si="93"/>
        <v>0</v>
      </c>
      <c r="CI73" s="230">
        <f t="shared" si="93"/>
        <v>0</v>
      </c>
      <c r="CJ73" s="230">
        <f t="shared" si="93"/>
        <v>0</v>
      </c>
      <c r="CK73" s="230">
        <f t="shared" si="93"/>
        <v>0</v>
      </c>
      <c r="CL73" s="230">
        <f t="shared" si="93"/>
        <v>0</v>
      </c>
      <c r="CM73" s="230">
        <f t="shared" si="92"/>
        <v>0</v>
      </c>
      <c r="CN73" s="230">
        <f t="shared" si="92"/>
        <v>0</v>
      </c>
      <c r="CO73" s="230">
        <f t="shared" si="92"/>
        <v>0</v>
      </c>
      <c r="CP73" s="230">
        <f t="shared" si="92"/>
        <v>0</v>
      </c>
      <c r="CQ73" s="231">
        <f t="shared" si="114"/>
        <v>0</v>
      </c>
      <c r="CS73" s="258" t="str">
        <f t="shared" si="115"/>
        <v/>
      </c>
      <c r="CT73" s="170">
        <f t="shared" si="94"/>
        <v>0</v>
      </c>
      <c r="CU73" s="170">
        <f t="shared" si="95"/>
        <v>0</v>
      </c>
      <c r="CV73" s="170">
        <f t="shared" si="96"/>
        <v>0</v>
      </c>
      <c r="CW73" s="170">
        <f t="shared" si="97"/>
        <v>0</v>
      </c>
      <c r="CX73" s="170">
        <f t="shared" si="98"/>
        <v>0</v>
      </c>
      <c r="CY73" s="170">
        <f t="shared" si="99"/>
        <v>0</v>
      </c>
      <c r="CZ73" s="170">
        <f t="shared" si="100"/>
        <v>0</v>
      </c>
      <c r="DA73" s="170">
        <f t="shared" si="101"/>
        <v>0</v>
      </c>
      <c r="DB73" s="170">
        <f t="shared" si="102"/>
        <v>0</v>
      </c>
      <c r="DC73" s="170">
        <f t="shared" si="103"/>
        <v>0</v>
      </c>
      <c r="DD73" s="170">
        <f t="shared" si="104"/>
        <v>0</v>
      </c>
      <c r="DE73" s="170">
        <f t="shared" si="105"/>
        <v>0</v>
      </c>
      <c r="DF73" s="170">
        <f t="shared" si="106"/>
        <v>0</v>
      </c>
      <c r="DG73" s="170">
        <f t="shared" si="107"/>
        <v>0</v>
      </c>
      <c r="DH73" s="170">
        <f t="shared" si="108"/>
        <v>0</v>
      </c>
      <c r="DI73" s="170">
        <f t="shared" si="109"/>
        <v>0</v>
      </c>
      <c r="DJ73" s="170">
        <f t="shared" si="110"/>
        <v>0</v>
      </c>
      <c r="DK73" s="170">
        <f t="shared" si="111"/>
        <v>0</v>
      </c>
      <c r="DL73" s="170">
        <f t="shared" si="112"/>
        <v>0</v>
      </c>
      <c r="DM73" s="170">
        <f t="shared" si="113"/>
        <v>0</v>
      </c>
      <c r="DN73" s="170">
        <f t="shared" si="116"/>
        <v>0</v>
      </c>
      <c r="DQ73" s="253"/>
    </row>
    <row r="74" spans="1:121" ht="20.399999999999999">
      <c r="A74" s="184" t="s">
        <v>503</v>
      </c>
      <c r="B74" s="185"/>
      <c r="C74" s="185"/>
      <c r="D74" s="186"/>
      <c r="E74" s="187"/>
      <c r="F74" s="187"/>
      <c r="G74" s="187"/>
      <c r="H74" s="187"/>
      <c r="I74" s="187"/>
      <c r="J74" s="187"/>
      <c r="K74" s="187"/>
      <c r="L74" s="187"/>
      <c r="M74" s="188"/>
      <c r="N74" s="185"/>
      <c r="O74" s="186"/>
      <c r="P74" s="187"/>
      <c r="Q74" s="187"/>
      <c r="R74" s="188"/>
      <c r="S74" s="185"/>
      <c r="T74" s="186"/>
      <c r="U74" s="188"/>
      <c r="V74" s="185"/>
      <c r="W74" s="185"/>
      <c r="X74" s="186"/>
      <c r="Y74" s="187"/>
      <c r="Z74" s="187"/>
      <c r="AA74" s="187"/>
      <c r="AB74" s="187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8"/>
      <c r="AT74" s="185"/>
      <c r="AU74" s="185"/>
      <c r="AV74" s="186"/>
      <c r="AW74" s="187"/>
      <c r="AX74" s="187"/>
      <c r="AY74" s="187"/>
      <c r="AZ74" s="187"/>
      <c r="BA74" s="187"/>
      <c r="BB74" s="187"/>
      <c r="BC74" s="187"/>
      <c r="BD74" s="187"/>
      <c r="BE74" s="187"/>
      <c r="BF74" s="187"/>
      <c r="BG74" s="187"/>
      <c r="BH74" s="187"/>
      <c r="BI74" s="187"/>
      <c r="BJ74" s="187"/>
      <c r="BK74" s="187"/>
      <c r="BL74" s="187"/>
      <c r="BM74" s="188"/>
      <c r="BN74" s="185"/>
      <c r="BO74" s="186"/>
      <c r="BP74" s="188"/>
      <c r="BQ74" s="185"/>
      <c r="BR74" s="185"/>
      <c r="BS74" s="185"/>
      <c r="BW74" s="230">
        <f t="shared" si="93"/>
        <v>0</v>
      </c>
      <c r="BX74" s="230">
        <f t="shared" si="93"/>
        <v>0</v>
      </c>
      <c r="BY74" s="230">
        <f t="shared" si="93"/>
        <v>0</v>
      </c>
      <c r="BZ74" s="230">
        <f t="shared" si="93"/>
        <v>0</v>
      </c>
      <c r="CA74" s="230">
        <f t="shared" si="93"/>
        <v>0</v>
      </c>
      <c r="CB74" s="230">
        <f t="shared" si="93"/>
        <v>0</v>
      </c>
      <c r="CC74" s="230">
        <f t="shared" si="93"/>
        <v>0</v>
      </c>
      <c r="CD74" s="230">
        <f t="shared" si="93"/>
        <v>0</v>
      </c>
      <c r="CE74" s="230">
        <f t="shared" si="93"/>
        <v>0</v>
      </c>
      <c r="CF74" s="230">
        <f t="shared" si="93"/>
        <v>0</v>
      </c>
      <c r="CG74" s="230">
        <f t="shared" si="93"/>
        <v>0</v>
      </c>
      <c r="CH74" s="230">
        <f t="shared" si="93"/>
        <v>0</v>
      </c>
      <c r="CI74" s="230">
        <f t="shared" si="93"/>
        <v>0</v>
      </c>
      <c r="CJ74" s="230">
        <f t="shared" si="93"/>
        <v>0</v>
      </c>
      <c r="CK74" s="230">
        <f t="shared" si="93"/>
        <v>0</v>
      </c>
      <c r="CL74" s="230">
        <f t="shared" si="93"/>
        <v>0</v>
      </c>
      <c r="CM74" s="230">
        <f t="shared" si="92"/>
        <v>0</v>
      </c>
      <c r="CN74" s="230">
        <f t="shared" si="92"/>
        <v>0</v>
      </c>
      <c r="CO74" s="230">
        <f t="shared" si="92"/>
        <v>0</v>
      </c>
      <c r="CP74" s="230">
        <f t="shared" si="92"/>
        <v>0</v>
      </c>
      <c r="CQ74" s="231">
        <f t="shared" si="114"/>
        <v>0</v>
      </c>
      <c r="CS74" s="258" t="str">
        <f t="shared" si="115"/>
        <v/>
      </c>
      <c r="CT74" s="170">
        <f t="shared" si="94"/>
        <v>0</v>
      </c>
      <c r="CU74" s="170">
        <f t="shared" si="95"/>
        <v>0</v>
      </c>
      <c r="CV74" s="170">
        <f t="shared" si="96"/>
        <v>0</v>
      </c>
      <c r="CW74" s="170">
        <f t="shared" si="97"/>
        <v>0</v>
      </c>
      <c r="CX74" s="170">
        <f t="shared" si="98"/>
        <v>0</v>
      </c>
      <c r="CY74" s="170">
        <f t="shared" si="99"/>
        <v>0</v>
      </c>
      <c r="CZ74" s="170">
        <f t="shared" si="100"/>
        <v>0</v>
      </c>
      <c r="DA74" s="170">
        <f t="shared" si="101"/>
        <v>0</v>
      </c>
      <c r="DB74" s="170">
        <f t="shared" si="102"/>
        <v>0</v>
      </c>
      <c r="DC74" s="170">
        <f t="shared" si="103"/>
        <v>0</v>
      </c>
      <c r="DD74" s="170">
        <f t="shared" si="104"/>
        <v>0</v>
      </c>
      <c r="DE74" s="170">
        <f t="shared" si="105"/>
        <v>0</v>
      </c>
      <c r="DF74" s="170">
        <f t="shared" si="106"/>
        <v>0</v>
      </c>
      <c r="DG74" s="170">
        <f t="shared" si="107"/>
        <v>0</v>
      </c>
      <c r="DH74" s="170">
        <f t="shared" si="108"/>
        <v>0</v>
      </c>
      <c r="DI74" s="170">
        <f t="shared" si="109"/>
        <v>0</v>
      </c>
      <c r="DJ74" s="170">
        <f t="shared" si="110"/>
        <v>0</v>
      </c>
      <c r="DK74" s="170">
        <f t="shared" si="111"/>
        <v>0</v>
      </c>
      <c r="DL74" s="170">
        <f t="shared" si="112"/>
        <v>0</v>
      </c>
      <c r="DM74" s="170">
        <f t="shared" si="113"/>
        <v>0</v>
      </c>
      <c r="DN74" s="170">
        <f t="shared" si="116"/>
        <v>0</v>
      </c>
      <c r="DQ74" s="253"/>
    </row>
    <row r="75" spans="1:121" ht="30.6">
      <c r="A75" s="184" t="s">
        <v>504</v>
      </c>
      <c r="B75" s="185">
        <v>966</v>
      </c>
      <c r="C75" s="185"/>
      <c r="D75" s="186"/>
      <c r="E75" s="187"/>
      <c r="F75" s="187"/>
      <c r="G75" s="187"/>
      <c r="H75" s="187"/>
      <c r="I75" s="187"/>
      <c r="J75" s="187"/>
      <c r="K75" s="187"/>
      <c r="L75" s="187"/>
      <c r="M75" s="188"/>
      <c r="N75" s="185"/>
      <c r="O75" s="186"/>
      <c r="P75" s="187"/>
      <c r="Q75" s="187"/>
      <c r="R75" s="188"/>
      <c r="S75" s="185"/>
      <c r="T75" s="186"/>
      <c r="U75" s="188"/>
      <c r="V75" s="185"/>
      <c r="W75" s="185"/>
      <c r="X75" s="186"/>
      <c r="Y75" s="187"/>
      <c r="Z75" s="187"/>
      <c r="AA75" s="187"/>
      <c r="AB75" s="187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187"/>
      <c r="AP75" s="187"/>
      <c r="AQ75" s="187"/>
      <c r="AR75" s="187"/>
      <c r="AS75" s="188"/>
      <c r="AT75" s="185"/>
      <c r="AU75" s="185">
        <v>966</v>
      </c>
      <c r="AV75" s="186"/>
      <c r="AW75" s="187"/>
      <c r="AX75" s="187"/>
      <c r="AY75" s="187"/>
      <c r="AZ75" s="187"/>
      <c r="BA75" s="187"/>
      <c r="BB75" s="187"/>
      <c r="BC75" s="187"/>
      <c r="BD75" s="187"/>
      <c r="BE75" s="187"/>
      <c r="BF75" s="187"/>
      <c r="BG75" s="187">
        <v>169</v>
      </c>
      <c r="BH75" s="187"/>
      <c r="BI75" s="187">
        <v>797</v>
      </c>
      <c r="BJ75" s="187"/>
      <c r="BK75" s="187"/>
      <c r="BL75" s="187"/>
      <c r="BM75" s="188"/>
      <c r="BN75" s="185"/>
      <c r="BO75" s="186"/>
      <c r="BP75" s="188"/>
      <c r="BQ75" s="185"/>
      <c r="BR75" s="185"/>
      <c r="BS75" s="185"/>
      <c r="BW75" s="230">
        <f t="shared" si="93"/>
        <v>0</v>
      </c>
      <c r="BX75" s="230">
        <f t="shared" si="93"/>
        <v>0</v>
      </c>
      <c r="BY75" s="230">
        <f t="shared" si="93"/>
        <v>0</v>
      </c>
      <c r="BZ75" s="230">
        <f t="shared" si="93"/>
        <v>0</v>
      </c>
      <c r="CA75" s="230">
        <f t="shared" si="93"/>
        <v>0</v>
      </c>
      <c r="CB75" s="230">
        <f t="shared" si="93"/>
        <v>0</v>
      </c>
      <c r="CC75" s="230">
        <f t="shared" si="93"/>
        <v>0</v>
      </c>
      <c r="CD75" s="230">
        <f t="shared" si="93"/>
        <v>0</v>
      </c>
      <c r="CE75" s="230">
        <f t="shared" si="93"/>
        <v>0</v>
      </c>
      <c r="CF75" s="230">
        <f t="shared" si="93"/>
        <v>0</v>
      </c>
      <c r="CG75" s="230">
        <f t="shared" si="93"/>
        <v>0</v>
      </c>
      <c r="CH75" s="230">
        <f t="shared" si="93"/>
        <v>0</v>
      </c>
      <c r="CI75" s="230">
        <f t="shared" si="93"/>
        <v>966</v>
      </c>
      <c r="CJ75" s="230">
        <f t="shared" si="93"/>
        <v>0</v>
      </c>
      <c r="CK75" s="230">
        <f t="shared" si="93"/>
        <v>0</v>
      </c>
      <c r="CL75" s="230">
        <f t="shared" si="93"/>
        <v>0</v>
      </c>
      <c r="CM75" s="230">
        <f t="shared" si="92"/>
        <v>0</v>
      </c>
      <c r="CN75" s="230">
        <f t="shared" si="92"/>
        <v>0</v>
      </c>
      <c r="CO75" s="230">
        <f t="shared" si="92"/>
        <v>0</v>
      </c>
      <c r="CP75" s="230">
        <f t="shared" si="92"/>
        <v>966</v>
      </c>
      <c r="CQ75" s="231">
        <f t="shared" si="114"/>
        <v>0</v>
      </c>
      <c r="CS75" s="258" t="str">
        <f t="shared" si="115"/>
        <v/>
      </c>
      <c r="CT75" s="170">
        <f t="shared" si="94"/>
        <v>0</v>
      </c>
      <c r="CU75" s="170">
        <f t="shared" si="95"/>
        <v>0</v>
      </c>
      <c r="CV75" s="170">
        <f t="shared" si="96"/>
        <v>0</v>
      </c>
      <c r="CW75" s="170">
        <f t="shared" si="97"/>
        <v>0</v>
      </c>
      <c r="CX75" s="170">
        <f t="shared" si="98"/>
        <v>0</v>
      </c>
      <c r="CY75" s="170">
        <f t="shared" si="99"/>
        <v>0</v>
      </c>
      <c r="CZ75" s="170">
        <f t="shared" si="100"/>
        <v>0</v>
      </c>
      <c r="DA75" s="170">
        <f t="shared" si="101"/>
        <v>0</v>
      </c>
      <c r="DB75" s="170">
        <f t="shared" si="102"/>
        <v>0</v>
      </c>
      <c r="DC75" s="170">
        <f t="shared" si="103"/>
        <v>0</v>
      </c>
      <c r="DD75" s="170">
        <f t="shared" si="104"/>
        <v>0</v>
      </c>
      <c r="DE75" s="170">
        <f t="shared" si="105"/>
        <v>0</v>
      </c>
      <c r="DF75" s="170">
        <f t="shared" si="106"/>
        <v>40.444488</v>
      </c>
      <c r="DG75" s="170">
        <f t="shared" si="107"/>
        <v>0</v>
      </c>
      <c r="DH75" s="170">
        <f t="shared" si="108"/>
        <v>0</v>
      </c>
      <c r="DI75" s="170">
        <f t="shared" si="109"/>
        <v>0</v>
      </c>
      <c r="DJ75" s="170">
        <f t="shared" si="110"/>
        <v>0</v>
      </c>
      <c r="DK75" s="170">
        <f t="shared" si="111"/>
        <v>0</v>
      </c>
      <c r="DL75" s="170">
        <f t="shared" si="112"/>
        <v>0</v>
      </c>
      <c r="DM75" s="170">
        <f t="shared" si="113"/>
        <v>40.444488</v>
      </c>
      <c r="DN75" s="170">
        <f t="shared" si="116"/>
        <v>0</v>
      </c>
      <c r="DQ75" s="253"/>
    </row>
    <row r="76" spans="1:121" ht="20.399999999999999">
      <c r="A76" s="184" t="s">
        <v>505</v>
      </c>
      <c r="B76" s="185"/>
      <c r="C76" s="185"/>
      <c r="D76" s="186"/>
      <c r="E76" s="187"/>
      <c r="F76" s="187"/>
      <c r="G76" s="187"/>
      <c r="H76" s="187"/>
      <c r="I76" s="187"/>
      <c r="J76" s="187"/>
      <c r="K76" s="187"/>
      <c r="L76" s="187"/>
      <c r="M76" s="188"/>
      <c r="N76" s="185"/>
      <c r="O76" s="186"/>
      <c r="P76" s="187"/>
      <c r="Q76" s="187"/>
      <c r="R76" s="188"/>
      <c r="S76" s="185"/>
      <c r="T76" s="186"/>
      <c r="U76" s="188"/>
      <c r="V76" s="185"/>
      <c r="W76" s="185"/>
      <c r="X76" s="186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88"/>
      <c r="AT76" s="185"/>
      <c r="AU76" s="185"/>
      <c r="AV76" s="186"/>
      <c r="AW76" s="187"/>
      <c r="AX76" s="187"/>
      <c r="AY76" s="187"/>
      <c r="AZ76" s="187"/>
      <c r="BA76" s="187"/>
      <c r="BB76" s="187"/>
      <c r="BC76" s="187"/>
      <c r="BD76" s="187"/>
      <c r="BE76" s="187"/>
      <c r="BF76" s="187"/>
      <c r="BG76" s="187"/>
      <c r="BH76" s="187"/>
      <c r="BI76" s="187"/>
      <c r="BJ76" s="187"/>
      <c r="BK76" s="187"/>
      <c r="BL76" s="187"/>
      <c r="BM76" s="188"/>
      <c r="BN76" s="185"/>
      <c r="BO76" s="186"/>
      <c r="BP76" s="188"/>
      <c r="BQ76" s="185"/>
      <c r="BR76" s="185"/>
      <c r="BS76" s="185"/>
      <c r="BW76" s="230">
        <f t="shared" si="93"/>
        <v>0</v>
      </c>
      <c r="BX76" s="230">
        <f t="shared" si="93"/>
        <v>0</v>
      </c>
      <c r="BY76" s="230">
        <f t="shared" si="93"/>
        <v>0</v>
      </c>
      <c r="BZ76" s="230">
        <f t="shared" si="93"/>
        <v>0</v>
      </c>
      <c r="CA76" s="230">
        <f t="shared" si="93"/>
        <v>0</v>
      </c>
      <c r="CB76" s="230">
        <f t="shared" si="93"/>
        <v>0</v>
      </c>
      <c r="CC76" s="230">
        <f t="shared" si="93"/>
        <v>0</v>
      </c>
      <c r="CD76" s="230">
        <f t="shared" si="93"/>
        <v>0</v>
      </c>
      <c r="CE76" s="230">
        <f t="shared" si="93"/>
        <v>0</v>
      </c>
      <c r="CF76" s="230">
        <f t="shared" si="93"/>
        <v>0</v>
      </c>
      <c r="CG76" s="230">
        <f t="shared" si="93"/>
        <v>0</v>
      </c>
      <c r="CH76" s="230">
        <f t="shared" si="93"/>
        <v>0</v>
      </c>
      <c r="CI76" s="230">
        <f t="shared" si="93"/>
        <v>0</v>
      </c>
      <c r="CJ76" s="230">
        <f t="shared" si="93"/>
        <v>0</v>
      </c>
      <c r="CK76" s="230">
        <f t="shared" si="93"/>
        <v>0</v>
      </c>
      <c r="CL76" s="230">
        <f t="shared" si="93"/>
        <v>0</v>
      </c>
      <c r="CM76" s="230">
        <f t="shared" si="92"/>
        <v>0</v>
      </c>
      <c r="CN76" s="230">
        <f t="shared" si="92"/>
        <v>0</v>
      </c>
      <c r="CO76" s="230">
        <f t="shared" si="92"/>
        <v>0</v>
      </c>
      <c r="CP76" s="230">
        <f t="shared" si="92"/>
        <v>0</v>
      </c>
      <c r="CQ76" s="231">
        <f t="shared" si="114"/>
        <v>0</v>
      </c>
      <c r="CS76" s="258" t="str">
        <f t="shared" si="115"/>
        <v/>
      </c>
      <c r="CT76" s="170">
        <f t="shared" si="94"/>
        <v>0</v>
      </c>
      <c r="CU76" s="170">
        <f t="shared" si="95"/>
        <v>0</v>
      </c>
      <c r="CV76" s="170">
        <f t="shared" si="96"/>
        <v>0</v>
      </c>
      <c r="CW76" s="170">
        <f t="shared" si="97"/>
        <v>0</v>
      </c>
      <c r="CX76" s="170">
        <f t="shared" si="98"/>
        <v>0</v>
      </c>
      <c r="CY76" s="170">
        <f t="shared" si="99"/>
        <v>0</v>
      </c>
      <c r="CZ76" s="170">
        <f t="shared" si="100"/>
        <v>0</v>
      </c>
      <c r="DA76" s="170">
        <f t="shared" si="101"/>
        <v>0</v>
      </c>
      <c r="DB76" s="170">
        <f t="shared" si="102"/>
        <v>0</v>
      </c>
      <c r="DC76" s="170">
        <f t="shared" si="103"/>
        <v>0</v>
      </c>
      <c r="DD76" s="170">
        <f t="shared" si="104"/>
        <v>0</v>
      </c>
      <c r="DE76" s="170">
        <f t="shared" si="105"/>
        <v>0</v>
      </c>
      <c r="DF76" s="170">
        <f t="shared" si="106"/>
        <v>0</v>
      </c>
      <c r="DG76" s="170">
        <f t="shared" si="107"/>
        <v>0</v>
      </c>
      <c r="DH76" s="170">
        <f t="shared" si="108"/>
        <v>0</v>
      </c>
      <c r="DI76" s="170">
        <f t="shared" si="109"/>
        <v>0</v>
      </c>
      <c r="DJ76" s="170">
        <f t="shared" si="110"/>
        <v>0</v>
      </c>
      <c r="DK76" s="170">
        <f t="shared" si="111"/>
        <v>0</v>
      </c>
      <c r="DL76" s="170">
        <f t="shared" si="112"/>
        <v>0</v>
      </c>
      <c r="DM76" s="170">
        <f t="shared" si="113"/>
        <v>0</v>
      </c>
      <c r="DN76" s="170">
        <f t="shared" si="116"/>
        <v>0</v>
      </c>
      <c r="DQ76" s="253"/>
    </row>
    <row r="77" spans="1:121" ht="20.399999999999999">
      <c r="A77" s="184" t="s">
        <v>506</v>
      </c>
      <c r="B77" s="185">
        <v>558</v>
      </c>
      <c r="C77" s="185"/>
      <c r="D77" s="186"/>
      <c r="E77" s="187"/>
      <c r="F77" s="187"/>
      <c r="G77" s="187"/>
      <c r="H77" s="187"/>
      <c r="I77" s="187"/>
      <c r="J77" s="187"/>
      <c r="K77" s="187"/>
      <c r="L77" s="187"/>
      <c r="M77" s="188"/>
      <c r="N77" s="185"/>
      <c r="O77" s="186"/>
      <c r="P77" s="187"/>
      <c r="Q77" s="187"/>
      <c r="R77" s="188"/>
      <c r="S77" s="185"/>
      <c r="T77" s="186"/>
      <c r="U77" s="188"/>
      <c r="V77" s="185"/>
      <c r="W77" s="185">
        <v>558</v>
      </c>
      <c r="X77" s="186"/>
      <c r="Y77" s="187"/>
      <c r="Z77" s="187"/>
      <c r="AA77" s="187"/>
      <c r="AB77" s="187">
        <v>558</v>
      </c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188"/>
      <c r="AT77" s="185"/>
      <c r="AU77" s="185"/>
      <c r="AV77" s="186"/>
      <c r="AW77" s="187"/>
      <c r="AX77" s="187"/>
      <c r="AY77" s="187"/>
      <c r="AZ77" s="187"/>
      <c r="BA77" s="187"/>
      <c r="BB77" s="187"/>
      <c r="BC77" s="187"/>
      <c r="BD77" s="187"/>
      <c r="BE77" s="187"/>
      <c r="BF77" s="187"/>
      <c r="BG77" s="187"/>
      <c r="BH77" s="187"/>
      <c r="BI77" s="187"/>
      <c r="BJ77" s="187"/>
      <c r="BK77" s="187"/>
      <c r="BL77" s="187"/>
      <c r="BM77" s="188"/>
      <c r="BN77" s="185"/>
      <c r="BO77" s="186"/>
      <c r="BP77" s="188"/>
      <c r="BQ77" s="185"/>
      <c r="BR77" s="185"/>
      <c r="BS77" s="185"/>
      <c r="BW77" s="230">
        <f t="shared" si="93"/>
        <v>0</v>
      </c>
      <c r="BX77" s="230">
        <f t="shared" si="93"/>
        <v>0</v>
      </c>
      <c r="BY77" s="230">
        <f t="shared" si="93"/>
        <v>0</v>
      </c>
      <c r="BZ77" s="230">
        <f t="shared" si="93"/>
        <v>0</v>
      </c>
      <c r="CA77" s="230">
        <f t="shared" si="93"/>
        <v>0</v>
      </c>
      <c r="CB77" s="230">
        <f t="shared" si="93"/>
        <v>0</v>
      </c>
      <c r="CC77" s="230">
        <f t="shared" si="93"/>
        <v>0</v>
      </c>
      <c r="CD77" s="230">
        <f t="shared" si="93"/>
        <v>0</v>
      </c>
      <c r="CE77" s="230">
        <f t="shared" si="93"/>
        <v>558</v>
      </c>
      <c r="CF77" s="230">
        <f t="shared" si="93"/>
        <v>0</v>
      </c>
      <c r="CG77" s="230">
        <f t="shared" si="93"/>
        <v>0</v>
      </c>
      <c r="CH77" s="230">
        <f t="shared" si="93"/>
        <v>0</v>
      </c>
      <c r="CI77" s="230">
        <f t="shared" si="93"/>
        <v>0</v>
      </c>
      <c r="CJ77" s="230">
        <f t="shared" si="93"/>
        <v>0</v>
      </c>
      <c r="CK77" s="230">
        <f t="shared" si="93"/>
        <v>0</v>
      </c>
      <c r="CL77" s="230">
        <f t="shared" si="93"/>
        <v>0</v>
      </c>
      <c r="CM77" s="230">
        <f t="shared" si="92"/>
        <v>0</v>
      </c>
      <c r="CN77" s="230">
        <f t="shared" si="92"/>
        <v>0</v>
      </c>
      <c r="CO77" s="230">
        <f t="shared" si="92"/>
        <v>0</v>
      </c>
      <c r="CP77" s="230">
        <f t="shared" si="92"/>
        <v>558</v>
      </c>
      <c r="CQ77" s="231">
        <f t="shared" si="114"/>
        <v>0</v>
      </c>
      <c r="CS77" s="258" t="str">
        <f t="shared" si="115"/>
        <v/>
      </c>
      <c r="CT77" s="170">
        <f t="shared" si="94"/>
        <v>0</v>
      </c>
      <c r="CU77" s="170">
        <f t="shared" si="95"/>
        <v>0</v>
      </c>
      <c r="CV77" s="170">
        <f t="shared" si="96"/>
        <v>0</v>
      </c>
      <c r="CW77" s="170">
        <f t="shared" si="97"/>
        <v>0</v>
      </c>
      <c r="CX77" s="170">
        <f t="shared" si="98"/>
        <v>0</v>
      </c>
      <c r="CY77" s="170">
        <f t="shared" si="99"/>
        <v>0</v>
      </c>
      <c r="CZ77" s="170">
        <f t="shared" si="100"/>
        <v>0</v>
      </c>
      <c r="DA77" s="170">
        <f t="shared" si="101"/>
        <v>0</v>
      </c>
      <c r="DB77" s="170">
        <f t="shared" si="102"/>
        <v>23.362344</v>
      </c>
      <c r="DC77" s="170">
        <f t="shared" si="103"/>
        <v>0</v>
      </c>
      <c r="DD77" s="170">
        <f t="shared" si="104"/>
        <v>0</v>
      </c>
      <c r="DE77" s="170">
        <f t="shared" si="105"/>
        <v>0</v>
      </c>
      <c r="DF77" s="170">
        <f t="shared" si="106"/>
        <v>0</v>
      </c>
      <c r="DG77" s="170">
        <f t="shared" si="107"/>
        <v>0</v>
      </c>
      <c r="DH77" s="170">
        <f t="shared" si="108"/>
        <v>0</v>
      </c>
      <c r="DI77" s="170">
        <f t="shared" si="109"/>
        <v>0</v>
      </c>
      <c r="DJ77" s="170">
        <f t="shared" si="110"/>
        <v>0</v>
      </c>
      <c r="DK77" s="170">
        <f t="shared" si="111"/>
        <v>0</v>
      </c>
      <c r="DL77" s="170">
        <f t="shared" si="112"/>
        <v>0</v>
      </c>
      <c r="DM77" s="170">
        <f t="shared" si="113"/>
        <v>23.362344</v>
      </c>
      <c r="DN77" s="170">
        <f t="shared" si="116"/>
        <v>0</v>
      </c>
      <c r="DQ77" s="253"/>
    </row>
    <row r="78" spans="1:121" ht="20.399999999999999">
      <c r="A78" s="184" t="s">
        <v>507</v>
      </c>
      <c r="B78" s="185"/>
      <c r="C78" s="185"/>
      <c r="D78" s="186"/>
      <c r="E78" s="187"/>
      <c r="F78" s="187"/>
      <c r="G78" s="187"/>
      <c r="H78" s="187"/>
      <c r="I78" s="187"/>
      <c r="J78" s="187"/>
      <c r="K78" s="187"/>
      <c r="L78" s="187"/>
      <c r="M78" s="188"/>
      <c r="N78" s="185"/>
      <c r="O78" s="186"/>
      <c r="P78" s="187"/>
      <c r="Q78" s="187"/>
      <c r="R78" s="188"/>
      <c r="S78" s="185"/>
      <c r="T78" s="186"/>
      <c r="U78" s="188"/>
      <c r="V78" s="185"/>
      <c r="W78" s="185"/>
      <c r="X78" s="186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8"/>
      <c r="AT78" s="185"/>
      <c r="AU78" s="185"/>
      <c r="AV78" s="186"/>
      <c r="AW78" s="187"/>
      <c r="AX78" s="187"/>
      <c r="AY78" s="187"/>
      <c r="AZ78" s="187"/>
      <c r="BA78" s="187"/>
      <c r="BB78" s="187"/>
      <c r="BC78" s="187"/>
      <c r="BD78" s="187"/>
      <c r="BE78" s="187"/>
      <c r="BF78" s="187"/>
      <c r="BG78" s="187"/>
      <c r="BH78" s="187"/>
      <c r="BI78" s="187"/>
      <c r="BJ78" s="187"/>
      <c r="BK78" s="187"/>
      <c r="BL78" s="187"/>
      <c r="BM78" s="188"/>
      <c r="BN78" s="185"/>
      <c r="BO78" s="186"/>
      <c r="BP78" s="188"/>
      <c r="BQ78" s="185"/>
      <c r="BR78" s="185"/>
      <c r="BS78" s="185"/>
      <c r="BW78" s="230">
        <f t="shared" si="93"/>
        <v>0</v>
      </c>
      <c r="BX78" s="230">
        <f t="shared" si="93"/>
        <v>0</v>
      </c>
      <c r="BY78" s="230">
        <f t="shared" si="93"/>
        <v>0</v>
      </c>
      <c r="BZ78" s="230">
        <f t="shared" si="93"/>
        <v>0</v>
      </c>
      <c r="CA78" s="230">
        <f t="shared" si="93"/>
        <v>0</v>
      </c>
      <c r="CB78" s="230">
        <f t="shared" si="93"/>
        <v>0</v>
      </c>
      <c r="CC78" s="230">
        <f t="shared" si="93"/>
        <v>0</v>
      </c>
      <c r="CD78" s="230">
        <f t="shared" si="93"/>
        <v>0</v>
      </c>
      <c r="CE78" s="230">
        <f t="shared" si="93"/>
        <v>0</v>
      </c>
      <c r="CF78" s="230">
        <f t="shared" si="93"/>
        <v>0</v>
      </c>
      <c r="CG78" s="230">
        <f t="shared" si="93"/>
        <v>0</v>
      </c>
      <c r="CH78" s="230">
        <f t="shared" si="93"/>
        <v>0</v>
      </c>
      <c r="CI78" s="230">
        <f t="shared" si="93"/>
        <v>0</v>
      </c>
      <c r="CJ78" s="230">
        <f t="shared" si="93"/>
        <v>0</v>
      </c>
      <c r="CK78" s="230">
        <f t="shared" si="93"/>
        <v>0</v>
      </c>
      <c r="CL78" s="230">
        <f t="shared" si="93"/>
        <v>0</v>
      </c>
      <c r="CM78" s="230">
        <f t="shared" si="92"/>
        <v>0</v>
      </c>
      <c r="CN78" s="230">
        <f t="shared" si="92"/>
        <v>0</v>
      </c>
      <c r="CO78" s="230">
        <f t="shared" si="92"/>
        <v>0</v>
      </c>
      <c r="CP78" s="230">
        <f t="shared" si="92"/>
        <v>0</v>
      </c>
      <c r="CQ78" s="231">
        <f t="shared" si="114"/>
        <v>0</v>
      </c>
      <c r="CS78" s="258" t="str">
        <f t="shared" si="115"/>
        <v/>
      </c>
      <c r="CT78" s="170">
        <f t="shared" si="94"/>
        <v>0</v>
      </c>
      <c r="CU78" s="170">
        <f t="shared" si="95"/>
        <v>0</v>
      </c>
      <c r="CV78" s="170">
        <f t="shared" si="96"/>
        <v>0</v>
      </c>
      <c r="CW78" s="170">
        <f t="shared" si="97"/>
        <v>0</v>
      </c>
      <c r="CX78" s="170">
        <f t="shared" si="98"/>
        <v>0</v>
      </c>
      <c r="CY78" s="170">
        <f t="shared" si="99"/>
        <v>0</v>
      </c>
      <c r="CZ78" s="170">
        <f t="shared" si="100"/>
        <v>0</v>
      </c>
      <c r="DA78" s="170">
        <f t="shared" si="101"/>
        <v>0</v>
      </c>
      <c r="DB78" s="170">
        <f t="shared" si="102"/>
        <v>0</v>
      </c>
      <c r="DC78" s="170">
        <f t="shared" si="103"/>
        <v>0</v>
      </c>
      <c r="DD78" s="170">
        <f t="shared" si="104"/>
        <v>0</v>
      </c>
      <c r="DE78" s="170">
        <f t="shared" si="105"/>
        <v>0</v>
      </c>
      <c r="DF78" s="170">
        <f t="shared" si="106"/>
        <v>0</v>
      </c>
      <c r="DG78" s="170">
        <f t="shared" si="107"/>
        <v>0</v>
      </c>
      <c r="DH78" s="170">
        <f t="shared" si="108"/>
        <v>0</v>
      </c>
      <c r="DI78" s="170">
        <f t="shared" si="109"/>
        <v>0</v>
      </c>
      <c r="DJ78" s="170">
        <f t="shared" si="110"/>
        <v>0</v>
      </c>
      <c r="DK78" s="170">
        <f t="shared" si="111"/>
        <v>0</v>
      </c>
      <c r="DL78" s="170">
        <f t="shared" si="112"/>
        <v>0</v>
      </c>
      <c r="DM78" s="170">
        <f t="shared" si="113"/>
        <v>0</v>
      </c>
      <c r="DN78" s="170">
        <f t="shared" si="116"/>
        <v>0</v>
      </c>
      <c r="DQ78" s="253"/>
    </row>
    <row r="79" spans="1:121" ht="20.399999999999999">
      <c r="A79" s="235" t="s">
        <v>513</v>
      </c>
      <c r="B79" s="236">
        <v>5956</v>
      </c>
      <c r="C79" s="236">
        <v>88</v>
      </c>
      <c r="D79" s="237"/>
      <c r="E79" s="238">
        <v>59</v>
      </c>
      <c r="F79" s="238">
        <v>29</v>
      </c>
      <c r="G79" s="238"/>
      <c r="H79" s="238">
        <v>1</v>
      </c>
      <c r="I79" s="238"/>
      <c r="J79" s="238">
        <v>0</v>
      </c>
      <c r="K79" s="238"/>
      <c r="L79" s="238"/>
      <c r="M79" s="239"/>
      <c r="N79" s="236">
        <v>834</v>
      </c>
      <c r="O79" s="237"/>
      <c r="P79" s="238">
        <v>834</v>
      </c>
      <c r="Q79" s="238"/>
      <c r="R79" s="239"/>
      <c r="S79" s="236"/>
      <c r="T79" s="237"/>
      <c r="U79" s="239"/>
      <c r="V79" s="236"/>
      <c r="W79" s="236">
        <v>821</v>
      </c>
      <c r="X79" s="237"/>
      <c r="Y79" s="238"/>
      <c r="Z79" s="238"/>
      <c r="AA79" s="238"/>
      <c r="AB79" s="238"/>
      <c r="AC79" s="238">
        <v>363</v>
      </c>
      <c r="AD79" s="238"/>
      <c r="AE79" s="238">
        <v>9</v>
      </c>
      <c r="AF79" s="238">
        <v>0</v>
      </c>
      <c r="AG79" s="238"/>
      <c r="AH79" s="238"/>
      <c r="AI79" s="238"/>
      <c r="AJ79" s="238">
        <v>0</v>
      </c>
      <c r="AK79" s="238"/>
      <c r="AL79" s="238">
        <v>27</v>
      </c>
      <c r="AM79" s="238">
        <v>391</v>
      </c>
      <c r="AN79" s="238"/>
      <c r="AO79" s="238"/>
      <c r="AP79" s="238"/>
      <c r="AQ79" s="238"/>
      <c r="AR79" s="238"/>
      <c r="AS79" s="239">
        <v>31</v>
      </c>
      <c r="AT79" s="236">
        <v>1518</v>
      </c>
      <c r="AU79" s="236">
        <v>1</v>
      </c>
      <c r="AV79" s="237"/>
      <c r="AW79" s="238"/>
      <c r="AX79" s="238"/>
      <c r="AY79" s="238"/>
      <c r="AZ79" s="238"/>
      <c r="BA79" s="238"/>
      <c r="BB79" s="238">
        <v>1</v>
      </c>
      <c r="BC79" s="238"/>
      <c r="BD79" s="238">
        <v>0</v>
      </c>
      <c r="BE79" s="238"/>
      <c r="BF79" s="238"/>
      <c r="BG79" s="238"/>
      <c r="BH79" s="238"/>
      <c r="BI79" s="238"/>
      <c r="BJ79" s="238"/>
      <c r="BK79" s="238"/>
      <c r="BL79" s="238"/>
      <c r="BM79" s="239"/>
      <c r="BN79" s="236">
        <v>0</v>
      </c>
      <c r="BO79" s="237">
        <v>0</v>
      </c>
      <c r="BP79" s="239"/>
      <c r="BQ79" s="236"/>
      <c r="BR79" s="236">
        <v>604</v>
      </c>
      <c r="BS79" s="236">
        <v>2090</v>
      </c>
      <c r="BT79" s="240"/>
      <c r="BU79" s="240"/>
      <c r="BV79" s="240"/>
      <c r="BW79" s="241">
        <f t="shared" si="93"/>
        <v>88</v>
      </c>
      <c r="BX79" s="241">
        <f t="shared" si="93"/>
        <v>1</v>
      </c>
      <c r="BY79" s="241">
        <f t="shared" si="93"/>
        <v>834</v>
      </c>
      <c r="BZ79" s="241">
        <f t="shared" si="93"/>
        <v>0</v>
      </c>
      <c r="CA79" s="241">
        <f t="shared" si="93"/>
        <v>0</v>
      </c>
      <c r="CB79" s="241">
        <f t="shared" si="93"/>
        <v>27</v>
      </c>
      <c r="CC79" s="241">
        <f t="shared" si="93"/>
        <v>9</v>
      </c>
      <c r="CD79" s="241">
        <f t="shared" si="93"/>
        <v>391</v>
      </c>
      <c r="CE79" s="241">
        <f t="shared" si="93"/>
        <v>394</v>
      </c>
      <c r="CF79" s="241">
        <f t="shared" si="93"/>
        <v>1518</v>
      </c>
      <c r="CG79" s="241">
        <f t="shared" si="93"/>
        <v>0</v>
      </c>
      <c r="CH79" s="241">
        <f t="shared" si="93"/>
        <v>1</v>
      </c>
      <c r="CI79" s="241">
        <f t="shared" si="93"/>
        <v>0</v>
      </c>
      <c r="CJ79" s="241">
        <f t="shared" si="93"/>
        <v>0</v>
      </c>
      <c r="CK79" s="241">
        <f t="shared" si="93"/>
        <v>0</v>
      </c>
      <c r="CL79" s="241">
        <f t="shared" si="93"/>
        <v>2090</v>
      </c>
      <c r="CM79" s="241">
        <f t="shared" si="92"/>
        <v>604</v>
      </c>
      <c r="CN79" s="241">
        <f t="shared" si="92"/>
        <v>0</v>
      </c>
      <c r="CO79" s="241">
        <f t="shared" si="92"/>
        <v>0</v>
      </c>
      <c r="CP79" s="241">
        <f t="shared" si="92"/>
        <v>5956</v>
      </c>
      <c r="CQ79" s="242">
        <f t="shared" si="114"/>
        <v>1</v>
      </c>
      <c r="CR79" s="240"/>
      <c r="CS79" s="259" t="str">
        <f t="shared" si="115"/>
        <v/>
      </c>
      <c r="CT79" s="240">
        <f t="shared" si="94"/>
        <v>3.6843840000000001</v>
      </c>
      <c r="CU79" s="240">
        <f t="shared" si="95"/>
        <v>4.1868000000000002E-2</v>
      </c>
      <c r="CV79" s="240">
        <f t="shared" si="96"/>
        <v>34.917912000000001</v>
      </c>
      <c r="CW79" s="240">
        <f t="shared" si="97"/>
        <v>0</v>
      </c>
      <c r="CX79" s="240">
        <f t="shared" si="98"/>
        <v>0</v>
      </c>
      <c r="CY79" s="240">
        <f t="shared" si="99"/>
        <v>1.130436</v>
      </c>
      <c r="CZ79" s="240">
        <f t="shared" si="100"/>
        <v>0.37681200000000004</v>
      </c>
      <c r="DA79" s="240">
        <f t="shared" si="101"/>
        <v>16.370388000000002</v>
      </c>
      <c r="DB79" s="240">
        <f t="shared" si="102"/>
        <v>16.495992000000001</v>
      </c>
      <c r="DC79" s="240">
        <f t="shared" si="103"/>
        <v>63.555624000000002</v>
      </c>
      <c r="DD79" s="240">
        <f t="shared" si="104"/>
        <v>0</v>
      </c>
      <c r="DE79" s="240">
        <f t="shared" si="105"/>
        <v>4.1868000000000002E-2</v>
      </c>
      <c r="DF79" s="240">
        <f t="shared" si="106"/>
        <v>0</v>
      </c>
      <c r="DG79" s="240">
        <f t="shared" si="107"/>
        <v>0</v>
      </c>
      <c r="DH79" s="240">
        <f t="shared" si="108"/>
        <v>0</v>
      </c>
      <c r="DI79" s="240">
        <f t="shared" si="109"/>
        <v>87.50412</v>
      </c>
      <c r="DJ79" s="240">
        <f t="shared" si="110"/>
        <v>25.288272000000003</v>
      </c>
      <c r="DK79" s="240">
        <f t="shared" si="111"/>
        <v>0</v>
      </c>
      <c r="DL79" s="240">
        <f t="shared" si="112"/>
        <v>0</v>
      </c>
      <c r="DM79" s="240">
        <f t="shared" si="113"/>
        <v>249.36580800000002</v>
      </c>
      <c r="DN79" s="240">
        <f t="shared" si="116"/>
        <v>0</v>
      </c>
      <c r="DQ79" s="253"/>
    </row>
    <row r="80" spans="1:121" ht="20.399999999999999">
      <c r="A80" s="184" t="s">
        <v>514</v>
      </c>
      <c r="B80" s="185">
        <v>1171</v>
      </c>
      <c r="C80" s="185">
        <v>1</v>
      </c>
      <c r="D80" s="186"/>
      <c r="E80" s="187"/>
      <c r="F80" s="187">
        <v>1</v>
      </c>
      <c r="G80" s="187"/>
      <c r="H80" s="187">
        <v>0</v>
      </c>
      <c r="I80" s="187"/>
      <c r="J80" s="187">
        <v>0</v>
      </c>
      <c r="K80" s="187"/>
      <c r="L80" s="187"/>
      <c r="M80" s="188"/>
      <c r="N80" s="185">
        <v>0</v>
      </c>
      <c r="O80" s="186"/>
      <c r="P80" s="187">
        <v>0</v>
      </c>
      <c r="Q80" s="187"/>
      <c r="R80" s="188"/>
      <c r="S80" s="185"/>
      <c r="T80" s="186"/>
      <c r="U80" s="188"/>
      <c r="V80" s="185"/>
      <c r="W80" s="185">
        <v>8</v>
      </c>
      <c r="X80" s="186"/>
      <c r="Y80" s="187"/>
      <c r="Z80" s="187"/>
      <c r="AA80" s="187"/>
      <c r="AB80" s="187"/>
      <c r="AC80" s="187"/>
      <c r="AD80" s="187"/>
      <c r="AE80" s="187">
        <v>0</v>
      </c>
      <c r="AF80" s="187">
        <v>0</v>
      </c>
      <c r="AG80" s="187"/>
      <c r="AH80" s="187"/>
      <c r="AI80" s="187"/>
      <c r="AJ80" s="187">
        <v>0</v>
      </c>
      <c r="AK80" s="187"/>
      <c r="AL80" s="187">
        <v>4</v>
      </c>
      <c r="AM80" s="187">
        <v>3</v>
      </c>
      <c r="AN80" s="187"/>
      <c r="AO80" s="187"/>
      <c r="AP80" s="187"/>
      <c r="AQ80" s="187"/>
      <c r="AR80" s="187"/>
      <c r="AS80" s="188">
        <v>0</v>
      </c>
      <c r="AT80" s="185">
        <v>1</v>
      </c>
      <c r="AU80" s="185">
        <v>0</v>
      </c>
      <c r="AV80" s="186"/>
      <c r="AW80" s="187"/>
      <c r="AX80" s="187"/>
      <c r="AY80" s="187"/>
      <c r="AZ80" s="187"/>
      <c r="BA80" s="187"/>
      <c r="BB80" s="187">
        <v>0</v>
      </c>
      <c r="BC80" s="187"/>
      <c r="BD80" s="187">
        <v>0</v>
      </c>
      <c r="BE80" s="187"/>
      <c r="BF80" s="187"/>
      <c r="BG80" s="187"/>
      <c r="BH80" s="187"/>
      <c r="BI80" s="187"/>
      <c r="BJ80" s="187"/>
      <c r="BK80" s="187"/>
      <c r="BL80" s="187"/>
      <c r="BM80" s="188"/>
      <c r="BN80" s="185">
        <v>0</v>
      </c>
      <c r="BO80" s="186">
        <v>0</v>
      </c>
      <c r="BP80" s="188"/>
      <c r="BQ80" s="185"/>
      <c r="BR80" s="185">
        <v>138</v>
      </c>
      <c r="BS80" s="185">
        <v>1023</v>
      </c>
      <c r="BW80" s="230">
        <f t="shared" si="93"/>
        <v>1</v>
      </c>
      <c r="BX80" s="230">
        <f t="shared" si="93"/>
        <v>0</v>
      </c>
      <c r="BY80" s="230">
        <f t="shared" si="93"/>
        <v>0</v>
      </c>
      <c r="BZ80" s="230">
        <f t="shared" si="93"/>
        <v>0</v>
      </c>
      <c r="CA80" s="230">
        <f t="shared" si="93"/>
        <v>0</v>
      </c>
      <c r="CB80" s="230">
        <f t="shared" si="93"/>
        <v>4</v>
      </c>
      <c r="CC80" s="230">
        <f t="shared" si="93"/>
        <v>0</v>
      </c>
      <c r="CD80" s="230">
        <f t="shared" si="93"/>
        <v>3</v>
      </c>
      <c r="CE80" s="230">
        <f t="shared" si="93"/>
        <v>0</v>
      </c>
      <c r="CF80" s="230">
        <f t="shared" si="93"/>
        <v>1</v>
      </c>
      <c r="CG80" s="230">
        <f t="shared" si="93"/>
        <v>0</v>
      </c>
      <c r="CH80" s="230">
        <f t="shared" si="93"/>
        <v>0</v>
      </c>
      <c r="CI80" s="230">
        <f t="shared" si="93"/>
        <v>0</v>
      </c>
      <c r="CJ80" s="230">
        <f t="shared" si="93"/>
        <v>0</v>
      </c>
      <c r="CK80" s="230">
        <f t="shared" si="93"/>
        <v>0</v>
      </c>
      <c r="CL80" s="230">
        <f t="shared" si="93"/>
        <v>1023</v>
      </c>
      <c r="CM80" s="230">
        <f t="shared" si="92"/>
        <v>138</v>
      </c>
      <c r="CN80" s="230">
        <f t="shared" si="92"/>
        <v>0</v>
      </c>
      <c r="CO80" s="230">
        <f t="shared" si="92"/>
        <v>0</v>
      </c>
      <c r="CP80" s="230">
        <f t="shared" si="92"/>
        <v>1171</v>
      </c>
      <c r="CQ80" s="231">
        <f t="shared" si="114"/>
        <v>-1</v>
      </c>
      <c r="CS80" s="258" t="str">
        <f t="shared" si="115"/>
        <v/>
      </c>
      <c r="CT80" s="170">
        <f t="shared" si="94"/>
        <v>4.1868000000000002E-2</v>
      </c>
      <c r="CU80" s="170">
        <f t="shared" si="95"/>
        <v>0</v>
      </c>
      <c r="CV80" s="170">
        <f t="shared" si="96"/>
        <v>0</v>
      </c>
      <c r="CW80" s="170">
        <f t="shared" si="97"/>
        <v>0</v>
      </c>
      <c r="CX80" s="170">
        <f t="shared" si="98"/>
        <v>0</v>
      </c>
      <c r="CY80" s="170">
        <f t="shared" si="99"/>
        <v>0.16747200000000001</v>
      </c>
      <c r="CZ80" s="170">
        <f t="shared" si="100"/>
        <v>0</v>
      </c>
      <c r="DA80" s="170">
        <f t="shared" si="101"/>
        <v>0.12560399999999999</v>
      </c>
      <c r="DB80" s="170">
        <f t="shared" si="102"/>
        <v>0</v>
      </c>
      <c r="DC80" s="170">
        <f t="shared" si="103"/>
        <v>4.1868000000000002E-2</v>
      </c>
      <c r="DD80" s="170">
        <f t="shared" si="104"/>
        <v>0</v>
      </c>
      <c r="DE80" s="170">
        <f t="shared" si="105"/>
        <v>0</v>
      </c>
      <c r="DF80" s="170">
        <f t="shared" si="106"/>
        <v>0</v>
      </c>
      <c r="DG80" s="170">
        <f t="shared" si="107"/>
        <v>0</v>
      </c>
      <c r="DH80" s="170">
        <f t="shared" si="108"/>
        <v>0</v>
      </c>
      <c r="DI80" s="170">
        <f t="shared" si="109"/>
        <v>42.830964000000002</v>
      </c>
      <c r="DJ80" s="170">
        <f t="shared" si="110"/>
        <v>5.7777840000000005</v>
      </c>
      <c r="DK80" s="170">
        <f t="shared" si="111"/>
        <v>0</v>
      </c>
      <c r="DL80" s="170">
        <f t="shared" si="112"/>
        <v>0</v>
      </c>
      <c r="DM80" s="170">
        <f t="shared" si="113"/>
        <v>49.027428</v>
      </c>
      <c r="DN80" s="170">
        <f t="shared" si="116"/>
        <v>0</v>
      </c>
      <c r="DQ80" s="253"/>
    </row>
    <row r="81" spans="1:121" ht="20.399999999999999">
      <c r="A81" s="184" t="s">
        <v>515</v>
      </c>
      <c r="B81" s="185">
        <v>517</v>
      </c>
      <c r="C81" s="185">
        <v>16</v>
      </c>
      <c r="D81" s="186"/>
      <c r="E81" s="187"/>
      <c r="F81" s="187">
        <v>15</v>
      </c>
      <c r="G81" s="187"/>
      <c r="H81" s="187">
        <v>1</v>
      </c>
      <c r="I81" s="187"/>
      <c r="J81" s="187">
        <v>0</v>
      </c>
      <c r="K81" s="187"/>
      <c r="L81" s="187"/>
      <c r="M81" s="188"/>
      <c r="N81" s="185"/>
      <c r="O81" s="186"/>
      <c r="P81" s="187"/>
      <c r="Q81" s="187"/>
      <c r="R81" s="188"/>
      <c r="S81" s="185"/>
      <c r="T81" s="186"/>
      <c r="U81" s="188"/>
      <c r="V81" s="185"/>
      <c r="W81" s="185">
        <v>21</v>
      </c>
      <c r="X81" s="186"/>
      <c r="Y81" s="187"/>
      <c r="Z81" s="187"/>
      <c r="AA81" s="187"/>
      <c r="AB81" s="187"/>
      <c r="AC81" s="187"/>
      <c r="AD81" s="187"/>
      <c r="AE81" s="187">
        <v>0</v>
      </c>
      <c r="AF81" s="187">
        <v>0</v>
      </c>
      <c r="AG81" s="187"/>
      <c r="AH81" s="187"/>
      <c r="AI81" s="187"/>
      <c r="AJ81" s="187">
        <v>0</v>
      </c>
      <c r="AK81" s="187"/>
      <c r="AL81" s="187">
        <v>21</v>
      </c>
      <c r="AM81" s="187"/>
      <c r="AN81" s="187"/>
      <c r="AO81" s="187"/>
      <c r="AP81" s="187"/>
      <c r="AQ81" s="187"/>
      <c r="AR81" s="187"/>
      <c r="AS81" s="188">
        <v>0</v>
      </c>
      <c r="AT81" s="185">
        <v>3</v>
      </c>
      <c r="AU81" s="185">
        <v>1</v>
      </c>
      <c r="AV81" s="186"/>
      <c r="AW81" s="187"/>
      <c r="AX81" s="187"/>
      <c r="AY81" s="187"/>
      <c r="AZ81" s="187"/>
      <c r="BA81" s="187"/>
      <c r="BB81" s="187">
        <v>1</v>
      </c>
      <c r="BC81" s="187"/>
      <c r="BD81" s="187"/>
      <c r="BE81" s="187"/>
      <c r="BF81" s="187"/>
      <c r="BG81" s="187"/>
      <c r="BH81" s="187"/>
      <c r="BI81" s="187"/>
      <c r="BJ81" s="187"/>
      <c r="BK81" s="187"/>
      <c r="BL81" s="187"/>
      <c r="BM81" s="188"/>
      <c r="BN81" s="185">
        <v>0</v>
      </c>
      <c r="BO81" s="186">
        <v>0</v>
      </c>
      <c r="BP81" s="188"/>
      <c r="BQ81" s="185"/>
      <c r="BR81" s="185">
        <v>71</v>
      </c>
      <c r="BS81" s="185">
        <v>406</v>
      </c>
      <c r="BW81" s="230">
        <f t="shared" si="93"/>
        <v>15</v>
      </c>
      <c r="BX81" s="230">
        <f t="shared" si="93"/>
        <v>1</v>
      </c>
      <c r="BY81" s="230">
        <f t="shared" si="93"/>
        <v>0</v>
      </c>
      <c r="BZ81" s="230">
        <f t="shared" si="93"/>
        <v>0</v>
      </c>
      <c r="CA81" s="230">
        <f t="shared" si="93"/>
        <v>0</v>
      </c>
      <c r="CB81" s="230">
        <f t="shared" si="93"/>
        <v>21</v>
      </c>
      <c r="CC81" s="230">
        <f t="shared" si="93"/>
        <v>0</v>
      </c>
      <c r="CD81" s="230">
        <f t="shared" si="93"/>
        <v>0</v>
      </c>
      <c r="CE81" s="230">
        <f t="shared" si="93"/>
        <v>0</v>
      </c>
      <c r="CF81" s="230">
        <f t="shared" si="93"/>
        <v>3</v>
      </c>
      <c r="CG81" s="230">
        <f t="shared" si="93"/>
        <v>0</v>
      </c>
      <c r="CH81" s="230">
        <f t="shared" si="93"/>
        <v>1</v>
      </c>
      <c r="CI81" s="230">
        <f t="shared" si="93"/>
        <v>0</v>
      </c>
      <c r="CJ81" s="230">
        <f t="shared" si="93"/>
        <v>0</v>
      </c>
      <c r="CK81" s="230">
        <f t="shared" si="93"/>
        <v>0</v>
      </c>
      <c r="CL81" s="230">
        <f t="shared" si="93"/>
        <v>406</v>
      </c>
      <c r="CM81" s="230">
        <f t="shared" si="92"/>
        <v>71</v>
      </c>
      <c r="CN81" s="230">
        <f t="shared" si="92"/>
        <v>0</v>
      </c>
      <c r="CO81" s="230">
        <f t="shared" si="92"/>
        <v>0</v>
      </c>
      <c r="CP81" s="230">
        <f t="shared" si="92"/>
        <v>517</v>
      </c>
      <c r="CQ81" s="231">
        <f t="shared" si="114"/>
        <v>1</v>
      </c>
      <c r="CS81" s="258" t="str">
        <f t="shared" si="115"/>
        <v/>
      </c>
      <c r="CT81" s="170">
        <f t="shared" si="94"/>
        <v>0.62802000000000002</v>
      </c>
      <c r="CU81" s="170">
        <f t="shared" si="95"/>
        <v>4.1868000000000002E-2</v>
      </c>
      <c r="CV81" s="170">
        <f t="shared" si="96"/>
        <v>0</v>
      </c>
      <c r="CW81" s="170">
        <f t="shared" si="97"/>
        <v>0</v>
      </c>
      <c r="CX81" s="170">
        <f t="shared" si="98"/>
        <v>0</v>
      </c>
      <c r="CY81" s="170">
        <f t="shared" si="99"/>
        <v>0.87922800000000001</v>
      </c>
      <c r="CZ81" s="170">
        <f t="shared" si="100"/>
        <v>0</v>
      </c>
      <c r="DA81" s="170">
        <f t="shared" si="101"/>
        <v>0</v>
      </c>
      <c r="DB81" s="170">
        <f t="shared" si="102"/>
        <v>0</v>
      </c>
      <c r="DC81" s="170">
        <f t="shared" si="103"/>
        <v>0.12560399999999999</v>
      </c>
      <c r="DD81" s="170">
        <f t="shared" si="104"/>
        <v>0</v>
      </c>
      <c r="DE81" s="170">
        <f t="shared" si="105"/>
        <v>4.1868000000000002E-2</v>
      </c>
      <c r="DF81" s="170">
        <f t="shared" si="106"/>
        <v>0</v>
      </c>
      <c r="DG81" s="170">
        <f t="shared" si="107"/>
        <v>0</v>
      </c>
      <c r="DH81" s="170">
        <f t="shared" si="108"/>
        <v>0</v>
      </c>
      <c r="DI81" s="170">
        <f t="shared" si="109"/>
        <v>16.998408000000001</v>
      </c>
      <c r="DJ81" s="170">
        <f t="shared" si="110"/>
        <v>2.9726280000000003</v>
      </c>
      <c r="DK81" s="170">
        <f t="shared" si="111"/>
        <v>0</v>
      </c>
      <c r="DL81" s="170">
        <f t="shared" si="112"/>
        <v>0</v>
      </c>
      <c r="DM81" s="170">
        <f t="shared" si="113"/>
        <v>21.645756000000002</v>
      </c>
      <c r="DN81" s="170">
        <f t="shared" si="116"/>
        <v>0</v>
      </c>
      <c r="DQ81" s="253"/>
    </row>
    <row r="82" spans="1:121" ht="20.399999999999999">
      <c r="A82" s="184" t="s">
        <v>516</v>
      </c>
      <c r="B82" s="185">
        <v>500</v>
      </c>
      <c r="C82" s="185"/>
      <c r="D82" s="186"/>
      <c r="E82" s="187"/>
      <c r="F82" s="187"/>
      <c r="G82" s="187"/>
      <c r="H82" s="187"/>
      <c r="I82" s="187"/>
      <c r="J82" s="187"/>
      <c r="K82" s="187"/>
      <c r="L82" s="187"/>
      <c r="M82" s="188"/>
      <c r="N82" s="185"/>
      <c r="O82" s="186"/>
      <c r="P82" s="187"/>
      <c r="Q82" s="187"/>
      <c r="R82" s="188"/>
      <c r="S82" s="185"/>
      <c r="T82" s="186"/>
      <c r="U82" s="188"/>
      <c r="V82" s="185"/>
      <c r="W82" s="185">
        <v>2</v>
      </c>
      <c r="X82" s="186"/>
      <c r="Y82" s="187"/>
      <c r="Z82" s="187"/>
      <c r="AA82" s="187"/>
      <c r="AB82" s="187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>
        <v>2</v>
      </c>
      <c r="AM82" s="187"/>
      <c r="AN82" s="187"/>
      <c r="AO82" s="187"/>
      <c r="AP82" s="187"/>
      <c r="AQ82" s="187"/>
      <c r="AR82" s="187"/>
      <c r="AS82" s="188"/>
      <c r="AT82" s="185">
        <v>467</v>
      </c>
      <c r="AU82" s="185"/>
      <c r="AV82" s="186"/>
      <c r="AW82" s="187"/>
      <c r="AX82" s="187"/>
      <c r="AY82" s="187"/>
      <c r="AZ82" s="187"/>
      <c r="BA82" s="187"/>
      <c r="BB82" s="187"/>
      <c r="BC82" s="187"/>
      <c r="BD82" s="187"/>
      <c r="BE82" s="187"/>
      <c r="BF82" s="187"/>
      <c r="BG82" s="187"/>
      <c r="BH82" s="187"/>
      <c r="BI82" s="187"/>
      <c r="BJ82" s="187"/>
      <c r="BK82" s="187"/>
      <c r="BL82" s="187"/>
      <c r="BM82" s="188"/>
      <c r="BN82" s="185"/>
      <c r="BO82" s="186"/>
      <c r="BP82" s="188"/>
      <c r="BQ82" s="185"/>
      <c r="BR82" s="185">
        <v>1</v>
      </c>
      <c r="BS82" s="185">
        <v>30</v>
      </c>
      <c r="BW82" s="230">
        <f t="shared" si="93"/>
        <v>0</v>
      </c>
      <c r="BX82" s="230">
        <f t="shared" si="93"/>
        <v>0</v>
      </c>
      <c r="BY82" s="230">
        <f t="shared" si="93"/>
        <v>0</v>
      </c>
      <c r="BZ82" s="230">
        <f t="shared" si="93"/>
        <v>0</v>
      </c>
      <c r="CA82" s="230">
        <f t="shared" si="93"/>
        <v>0</v>
      </c>
      <c r="CB82" s="230">
        <f t="shared" si="93"/>
        <v>2</v>
      </c>
      <c r="CC82" s="230">
        <f t="shared" si="93"/>
        <v>0</v>
      </c>
      <c r="CD82" s="230">
        <f t="shared" si="93"/>
        <v>0</v>
      </c>
      <c r="CE82" s="230">
        <f t="shared" si="93"/>
        <v>0</v>
      </c>
      <c r="CF82" s="230">
        <f t="shared" si="93"/>
        <v>467</v>
      </c>
      <c r="CG82" s="230">
        <f t="shared" si="93"/>
        <v>0</v>
      </c>
      <c r="CH82" s="230">
        <f t="shared" si="93"/>
        <v>0</v>
      </c>
      <c r="CI82" s="230">
        <f t="shared" si="93"/>
        <v>0</v>
      </c>
      <c r="CJ82" s="230">
        <f t="shared" si="93"/>
        <v>0</v>
      </c>
      <c r="CK82" s="230">
        <f t="shared" si="93"/>
        <v>0</v>
      </c>
      <c r="CL82" s="230">
        <f t="shared" si="93"/>
        <v>30</v>
      </c>
      <c r="CM82" s="230">
        <f t="shared" si="92"/>
        <v>1</v>
      </c>
      <c r="CN82" s="230">
        <f t="shared" si="92"/>
        <v>0</v>
      </c>
      <c r="CO82" s="230">
        <f t="shared" si="92"/>
        <v>0</v>
      </c>
      <c r="CP82" s="230">
        <f t="shared" si="92"/>
        <v>500</v>
      </c>
      <c r="CQ82" s="231">
        <f t="shared" si="114"/>
        <v>0</v>
      </c>
      <c r="CS82" s="258" t="str">
        <f t="shared" si="115"/>
        <v/>
      </c>
      <c r="CT82" s="170">
        <f t="shared" si="94"/>
        <v>0</v>
      </c>
      <c r="CU82" s="170">
        <f t="shared" si="95"/>
        <v>0</v>
      </c>
      <c r="CV82" s="170">
        <f t="shared" si="96"/>
        <v>0</v>
      </c>
      <c r="CW82" s="170">
        <f t="shared" si="97"/>
        <v>0</v>
      </c>
      <c r="CX82" s="170">
        <f t="shared" si="98"/>
        <v>0</v>
      </c>
      <c r="CY82" s="170">
        <f t="shared" si="99"/>
        <v>8.3736000000000005E-2</v>
      </c>
      <c r="CZ82" s="170">
        <f t="shared" si="100"/>
        <v>0</v>
      </c>
      <c r="DA82" s="170">
        <f t="shared" si="101"/>
        <v>0</v>
      </c>
      <c r="DB82" s="170">
        <f t="shared" si="102"/>
        <v>0</v>
      </c>
      <c r="DC82" s="170">
        <f t="shared" si="103"/>
        <v>19.552356</v>
      </c>
      <c r="DD82" s="170">
        <f t="shared" si="104"/>
        <v>0</v>
      </c>
      <c r="DE82" s="170">
        <f t="shared" si="105"/>
        <v>0</v>
      </c>
      <c r="DF82" s="170">
        <f t="shared" si="106"/>
        <v>0</v>
      </c>
      <c r="DG82" s="170">
        <f t="shared" si="107"/>
        <v>0</v>
      </c>
      <c r="DH82" s="170">
        <f t="shared" si="108"/>
        <v>0</v>
      </c>
      <c r="DI82" s="170">
        <f t="shared" si="109"/>
        <v>1.25604</v>
      </c>
      <c r="DJ82" s="170">
        <f t="shared" si="110"/>
        <v>4.1868000000000002E-2</v>
      </c>
      <c r="DK82" s="170">
        <f t="shared" si="111"/>
        <v>0</v>
      </c>
      <c r="DL82" s="170">
        <f t="shared" si="112"/>
        <v>0</v>
      </c>
      <c r="DM82" s="170">
        <f t="shared" si="113"/>
        <v>20.934000000000001</v>
      </c>
      <c r="DN82" s="170">
        <f t="shared" si="116"/>
        <v>0</v>
      </c>
      <c r="DQ82" s="253"/>
    </row>
    <row r="83" spans="1:121" ht="20.399999999999999">
      <c r="A83" s="184" t="s">
        <v>500</v>
      </c>
      <c r="B83" s="185">
        <v>0</v>
      </c>
      <c r="C83" s="185"/>
      <c r="D83" s="186"/>
      <c r="E83" s="187"/>
      <c r="F83" s="187"/>
      <c r="G83" s="187"/>
      <c r="H83" s="187"/>
      <c r="I83" s="187"/>
      <c r="J83" s="187"/>
      <c r="K83" s="187"/>
      <c r="L83" s="187"/>
      <c r="M83" s="188"/>
      <c r="N83" s="185"/>
      <c r="O83" s="186"/>
      <c r="P83" s="187"/>
      <c r="Q83" s="187"/>
      <c r="R83" s="188"/>
      <c r="S83" s="185"/>
      <c r="T83" s="186"/>
      <c r="U83" s="188"/>
      <c r="V83" s="185"/>
      <c r="W83" s="185"/>
      <c r="X83" s="186"/>
      <c r="Y83" s="187"/>
      <c r="Z83" s="187"/>
      <c r="AA83" s="187"/>
      <c r="AB83" s="187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88"/>
      <c r="AT83" s="185"/>
      <c r="AU83" s="185"/>
      <c r="AV83" s="186"/>
      <c r="AW83" s="187"/>
      <c r="AX83" s="187"/>
      <c r="AY83" s="187"/>
      <c r="AZ83" s="187"/>
      <c r="BA83" s="187"/>
      <c r="BB83" s="187"/>
      <c r="BC83" s="187"/>
      <c r="BD83" s="187"/>
      <c r="BE83" s="187"/>
      <c r="BF83" s="187"/>
      <c r="BG83" s="187"/>
      <c r="BH83" s="187"/>
      <c r="BI83" s="187"/>
      <c r="BJ83" s="187"/>
      <c r="BK83" s="187"/>
      <c r="BL83" s="187"/>
      <c r="BM83" s="188"/>
      <c r="BN83" s="185"/>
      <c r="BO83" s="186"/>
      <c r="BP83" s="188"/>
      <c r="BQ83" s="185"/>
      <c r="BR83" s="185"/>
      <c r="BS83" s="185">
        <v>0</v>
      </c>
      <c r="BW83" s="230">
        <f t="shared" si="93"/>
        <v>0</v>
      </c>
      <c r="BX83" s="230">
        <f t="shared" si="93"/>
        <v>0</v>
      </c>
      <c r="BY83" s="230">
        <f t="shared" si="93"/>
        <v>0</v>
      </c>
      <c r="BZ83" s="230">
        <f t="shared" si="93"/>
        <v>0</v>
      </c>
      <c r="CA83" s="230">
        <f t="shared" si="93"/>
        <v>0</v>
      </c>
      <c r="CB83" s="230">
        <f t="shared" si="93"/>
        <v>0</v>
      </c>
      <c r="CC83" s="230">
        <f t="shared" si="93"/>
        <v>0</v>
      </c>
      <c r="CD83" s="230">
        <f t="shared" si="93"/>
        <v>0</v>
      </c>
      <c r="CE83" s="230">
        <f t="shared" si="93"/>
        <v>0</v>
      </c>
      <c r="CF83" s="230">
        <f t="shared" si="93"/>
        <v>0</v>
      </c>
      <c r="CG83" s="230">
        <f t="shared" si="93"/>
        <v>0</v>
      </c>
      <c r="CH83" s="230">
        <f t="shared" si="93"/>
        <v>0</v>
      </c>
      <c r="CI83" s="230">
        <f t="shared" si="93"/>
        <v>0</v>
      </c>
      <c r="CJ83" s="230">
        <f t="shared" si="93"/>
        <v>0</v>
      </c>
      <c r="CK83" s="230">
        <f t="shared" si="93"/>
        <v>0</v>
      </c>
      <c r="CL83" s="230">
        <f t="shared" ref="CL83:CP98" si="117">SUMIF($B$2:$BS$2,CL$4,$B83:$BS83)</f>
        <v>0</v>
      </c>
      <c r="CM83" s="230">
        <f t="shared" si="117"/>
        <v>0</v>
      </c>
      <c r="CN83" s="230">
        <f t="shared" si="117"/>
        <v>0</v>
      </c>
      <c r="CO83" s="230">
        <f t="shared" si="117"/>
        <v>0</v>
      </c>
      <c r="CP83" s="230">
        <f t="shared" si="117"/>
        <v>0</v>
      </c>
      <c r="CQ83" s="231">
        <f t="shared" si="114"/>
        <v>0</v>
      </c>
      <c r="CS83" s="258" t="str">
        <f t="shared" si="115"/>
        <v/>
      </c>
      <c r="CT83" s="170">
        <f t="shared" si="94"/>
        <v>0</v>
      </c>
      <c r="CU83" s="170">
        <f t="shared" si="95"/>
        <v>0</v>
      </c>
      <c r="CV83" s="170">
        <f t="shared" si="96"/>
        <v>0</v>
      </c>
      <c r="CW83" s="170">
        <f t="shared" si="97"/>
        <v>0</v>
      </c>
      <c r="CX83" s="170">
        <f t="shared" si="98"/>
        <v>0</v>
      </c>
      <c r="CY83" s="170">
        <f t="shared" si="99"/>
        <v>0</v>
      </c>
      <c r="CZ83" s="170">
        <f t="shared" si="100"/>
        <v>0</v>
      </c>
      <c r="DA83" s="170">
        <f t="shared" si="101"/>
        <v>0</v>
      </c>
      <c r="DB83" s="170">
        <f t="shared" si="102"/>
        <v>0</v>
      </c>
      <c r="DC83" s="170">
        <f t="shared" si="103"/>
        <v>0</v>
      </c>
      <c r="DD83" s="170">
        <f t="shared" si="104"/>
        <v>0</v>
      </c>
      <c r="DE83" s="170">
        <f t="shared" si="105"/>
        <v>0</v>
      </c>
      <c r="DF83" s="170">
        <f t="shared" si="106"/>
        <v>0</v>
      </c>
      <c r="DG83" s="170">
        <f t="shared" si="107"/>
        <v>0</v>
      </c>
      <c r="DH83" s="170">
        <f t="shared" si="108"/>
        <v>0</v>
      </c>
      <c r="DI83" s="170">
        <f t="shared" si="109"/>
        <v>0</v>
      </c>
      <c r="DJ83" s="170">
        <f t="shared" si="110"/>
        <v>0</v>
      </c>
      <c r="DK83" s="170">
        <f t="shared" si="111"/>
        <v>0</v>
      </c>
      <c r="DL83" s="170">
        <f t="shared" si="112"/>
        <v>0</v>
      </c>
      <c r="DM83" s="170">
        <f t="shared" si="113"/>
        <v>0</v>
      </c>
      <c r="DN83" s="170">
        <f t="shared" si="116"/>
        <v>0</v>
      </c>
      <c r="DQ83" s="253"/>
    </row>
    <row r="84" spans="1:121" ht="20.399999999999999">
      <c r="A84" s="184" t="s">
        <v>490</v>
      </c>
      <c r="B84" s="185">
        <v>968</v>
      </c>
      <c r="C84" s="185">
        <v>59</v>
      </c>
      <c r="D84" s="186"/>
      <c r="E84" s="187">
        <v>59</v>
      </c>
      <c r="F84" s="187"/>
      <c r="G84" s="187"/>
      <c r="H84" s="187"/>
      <c r="I84" s="187"/>
      <c r="J84" s="187"/>
      <c r="K84" s="187"/>
      <c r="L84" s="187"/>
      <c r="M84" s="188"/>
      <c r="N84" s="185">
        <v>834</v>
      </c>
      <c r="O84" s="186"/>
      <c r="P84" s="187">
        <v>834</v>
      </c>
      <c r="Q84" s="187"/>
      <c r="R84" s="188"/>
      <c r="S84" s="185"/>
      <c r="T84" s="186"/>
      <c r="U84" s="188"/>
      <c r="V84" s="185"/>
      <c r="W84" s="185"/>
      <c r="X84" s="186"/>
      <c r="Y84" s="187"/>
      <c r="Z84" s="187"/>
      <c r="AA84" s="187"/>
      <c r="AB84" s="187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88"/>
      <c r="AT84" s="185">
        <v>0</v>
      </c>
      <c r="AU84" s="185"/>
      <c r="AV84" s="186"/>
      <c r="AW84" s="187"/>
      <c r="AX84" s="187"/>
      <c r="AY84" s="187"/>
      <c r="AZ84" s="187"/>
      <c r="BA84" s="187"/>
      <c r="BB84" s="187"/>
      <c r="BC84" s="187"/>
      <c r="BD84" s="187"/>
      <c r="BE84" s="187"/>
      <c r="BF84" s="187"/>
      <c r="BG84" s="187"/>
      <c r="BH84" s="187"/>
      <c r="BI84" s="187"/>
      <c r="BJ84" s="187"/>
      <c r="BK84" s="187"/>
      <c r="BL84" s="187"/>
      <c r="BM84" s="188"/>
      <c r="BN84" s="185"/>
      <c r="BO84" s="186"/>
      <c r="BP84" s="188"/>
      <c r="BQ84" s="185"/>
      <c r="BR84" s="185">
        <v>19</v>
      </c>
      <c r="BS84" s="185">
        <v>57</v>
      </c>
      <c r="BW84" s="230">
        <f t="shared" ref="BW84:CL99" si="118">SUMIF($B$2:$BS$2,BW$4,$B84:$BS84)</f>
        <v>59</v>
      </c>
      <c r="BX84" s="230">
        <f t="shared" si="118"/>
        <v>0</v>
      </c>
      <c r="BY84" s="230">
        <f t="shared" si="118"/>
        <v>834</v>
      </c>
      <c r="BZ84" s="230">
        <f t="shared" si="118"/>
        <v>0</v>
      </c>
      <c r="CA84" s="230">
        <f t="shared" si="118"/>
        <v>0</v>
      </c>
      <c r="CB84" s="230">
        <f t="shared" si="118"/>
        <v>0</v>
      </c>
      <c r="CC84" s="230">
        <f t="shared" si="118"/>
        <v>0</v>
      </c>
      <c r="CD84" s="230">
        <f t="shared" si="118"/>
        <v>0</v>
      </c>
      <c r="CE84" s="230">
        <f t="shared" si="118"/>
        <v>0</v>
      </c>
      <c r="CF84" s="230">
        <f t="shared" si="118"/>
        <v>0</v>
      </c>
      <c r="CG84" s="230">
        <f t="shared" si="118"/>
        <v>0</v>
      </c>
      <c r="CH84" s="230">
        <f t="shared" si="118"/>
        <v>0</v>
      </c>
      <c r="CI84" s="230">
        <f t="shared" si="118"/>
        <v>0</v>
      </c>
      <c r="CJ84" s="230">
        <f t="shared" si="118"/>
        <v>0</v>
      </c>
      <c r="CK84" s="230">
        <f t="shared" si="118"/>
        <v>0</v>
      </c>
      <c r="CL84" s="230">
        <f t="shared" si="118"/>
        <v>57</v>
      </c>
      <c r="CM84" s="230">
        <f t="shared" si="117"/>
        <v>19</v>
      </c>
      <c r="CN84" s="230">
        <f t="shared" si="117"/>
        <v>0</v>
      </c>
      <c r="CO84" s="230">
        <f t="shared" si="117"/>
        <v>0</v>
      </c>
      <c r="CP84" s="230">
        <f t="shared" si="117"/>
        <v>968</v>
      </c>
      <c r="CQ84" s="231">
        <f t="shared" si="114"/>
        <v>1</v>
      </c>
      <c r="CS84" s="258" t="str">
        <f t="shared" si="115"/>
        <v/>
      </c>
      <c r="CT84" s="170">
        <f t="shared" si="94"/>
        <v>2.4702120000000001</v>
      </c>
      <c r="CU84" s="170">
        <f t="shared" si="95"/>
        <v>0</v>
      </c>
      <c r="CV84" s="170">
        <f t="shared" si="96"/>
        <v>34.917912000000001</v>
      </c>
      <c r="CW84" s="170">
        <f t="shared" si="97"/>
        <v>0</v>
      </c>
      <c r="CX84" s="170">
        <f t="shared" si="98"/>
        <v>0</v>
      </c>
      <c r="CY84" s="170">
        <f t="shared" si="99"/>
        <v>0</v>
      </c>
      <c r="CZ84" s="170">
        <f t="shared" si="100"/>
        <v>0</v>
      </c>
      <c r="DA84" s="170">
        <f t="shared" si="101"/>
        <v>0</v>
      </c>
      <c r="DB84" s="170">
        <f t="shared" si="102"/>
        <v>0</v>
      </c>
      <c r="DC84" s="170">
        <f t="shared" si="103"/>
        <v>0</v>
      </c>
      <c r="DD84" s="170">
        <f t="shared" si="104"/>
        <v>0</v>
      </c>
      <c r="DE84" s="170">
        <f t="shared" si="105"/>
        <v>0</v>
      </c>
      <c r="DF84" s="170">
        <f t="shared" si="106"/>
        <v>0</v>
      </c>
      <c r="DG84" s="170">
        <f t="shared" si="107"/>
        <v>0</v>
      </c>
      <c r="DH84" s="170">
        <f t="shared" si="108"/>
        <v>0</v>
      </c>
      <c r="DI84" s="170">
        <f t="shared" si="109"/>
        <v>2.386476</v>
      </c>
      <c r="DJ84" s="170">
        <f t="shared" si="110"/>
        <v>0.79549200000000009</v>
      </c>
      <c r="DK84" s="170">
        <f t="shared" si="111"/>
        <v>0</v>
      </c>
      <c r="DL84" s="170">
        <f t="shared" si="112"/>
        <v>0</v>
      </c>
      <c r="DM84" s="170">
        <f t="shared" si="113"/>
        <v>40.528224000000002</v>
      </c>
      <c r="DN84" s="170">
        <f t="shared" si="116"/>
        <v>0</v>
      </c>
      <c r="DQ84" s="253"/>
    </row>
    <row r="85" spans="1:121" ht="20.399999999999999">
      <c r="A85" s="184" t="s">
        <v>501</v>
      </c>
      <c r="B85" s="185"/>
      <c r="C85" s="185"/>
      <c r="D85" s="186"/>
      <c r="E85" s="187"/>
      <c r="F85" s="187"/>
      <c r="G85" s="187"/>
      <c r="H85" s="187"/>
      <c r="I85" s="187"/>
      <c r="J85" s="187"/>
      <c r="K85" s="187"/>
      <c r="L85" s="187"/>
      <c r="M85" s="188"/>
      <c r="N85" s="185"/>
      <c r="O85" s="186"/>
      <c r="P85" s="187"/>
      <c r="Q85" s="187"/>
      <c r="R85" s="188"/>
      <c r="S85" s="185"/>
      <c r="T85" s="186"/>
      <c r="U85" s="188"/>
      <c r="V85" s="185"/>
      <c r="W85" s="185"/>
      <c r="X85" s="186"/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88"/>
      <c r="AT85" s="185"/>
      <c r="AU85" s="185"/>
      <c r="AV85" s="186"/>
      <c r="AW85" s="187"/>
      <c r="AX85" s="187"/>
      <c r="AY85" s="187"/>
      <c r="AZ85" s="187"/>
      <c r="BA85" s="187"/>
      <c r="BB85" s="187"/>
      <c r="BC85" s="187"/>
      <c r="BD85" s="187"/>
      <c r="BE85" s="187"/>
      <c r="BF85" s="187"/>
      <c r="BG85" s="187"/>
      <c r="BH85" s="187"/>
      <c r="BI85" s="187"/>
      <c r="BJ85" s="187"/>
      <c r="BK85" s="187"/>
      <c r="BL85" s="187"/>
      <c r="BM85" s="188"/>
      <c r="BN85" s="185"/>
      <c r="BO85" s="186"/>
      <c r="BP85" s="188"/>
      <c r="BQ85" s="185"/>
      <c r="BR85" s="185"/>
      <c r="BS85" s="185"/>
      <c r="BW85" s="230">
        <f t="shared" si="118"/>
        <v>0</v>
      </c>
      <c r="BX85" s="230">
        <f t="shared" si="118"/>
        <v>0</v>
      </c>
      <c r="BY85" s="230">
        <f t="shared" si="118"/>
        <v>0</v>
      </c>
      <c r="BZ85" s="230">
        <f t="shared" si="118"/>
        <v>0</v>
      </c>
      <c r="CA85" s="230">
        <f t="shared" si="118"/>
        <v>0</v>
      </c>
      <c r="CB85" s="230">
        <f t="shared" si="118"/>
        <v>0</v>
      </c>
      <c r="CC85" s="230">
        <f t="shared" si="118"/>
        <v>0</v>
      </c>
      <c r="CD85" s="230">
        <f t="shared" si="118"/>
        <v>0</v>
      </c>
      <c r="CE85" s="230">
        <f t="shared" si="118"/>
        <v>0</v>
      </c>
      <c r="CF85" s="230">
        <f t="shared" si="118"/>
        <v>0</v>
      </c>
      <c r="CG85" s="230">
        <f t="shared" si="118"/>
        <v>0</v>
      </c>
      <c r="CH85" s="230">
        <f t="shared" si="118"/>
        <v>0</v>
      </c>
      <c r="CI85" s="230">
        <f t="shared" si="118"/>
        <v>0</v>
      </c>
      <c r="CJ85" s="230">
        <f t="shared" si="118"/>
        <v>0</v>
      </c>
      <c r="CK85" s="230">
        <f t="shared" si="118"/>
        <v>0</v>
      </c>
      <c r="CL85" s="230">
        <f t="shared" si="118"/>
        <v>0</v>
      </c>
      <c r="CM85" s="230">
        <f t="shared" si="117"/>
        <v>0</v>
      </c>
      <c r="CN85" s="230">
        <f t="shared" si="117"/>
        <v>0</v>
      </c>
      <c r="CO85" s="230">
        <f t="shared" si="117"/>
        <v>0</v>
      </c>
      <c r="CP85" s="230">
        <f t="shared" si="117"/>
        <v>0</v>
      </c>
      <c r="CQ85" s="231">
        <f t="shared" si="114"/>
        <v>0</v>
      </c>
      <c r="CS85" s="258" t="str">
        <f t="shared" si="115"/>
        <v/>
      </c>
      <c r="CT85" s="170">
        <f t="shared" si="94"/>
        <v>0</v>
      </c>
      <c r="CU85" s="170">
        <f t="shared" si="95"/>
        <v>0</v>
      </c>
      <c r="CV85" s="170">
        <f t="shared" si="96"/>
        <v>0</v>
      </c>
      <c r="CW85" s="170">
        <f t="shared" si="97"/>
        <v>0</v>
      </c>
      <c r="CX85" s="170">
        <f t="shared" si="98"/>
        <v>0</v>
      </c>
      <c r="CY85" s="170">
        <f t="shared" si="99"/>
        <v>0</v>
      </c>
      <c r="CZ85" s="170">
        <f t="shared" si="100"/>
        <v>0</v>
      </c>
      <c r="DA85" s="170">
        <f t="shared" si="101"/>
        <v>0</v>
      </c>
      <c r="DB85" s="170">
        <f t="shared" si="102"/>
        <v>0</v>
      </c>
      <c r="DC85" s="170">
        <f t="shared" si="103"/>
        <v>0</v>
      </c>
      <c r="DD85" s="170">
        <f t="shared" si="104"/>
        <v>0</v>
      </c>
      <c r="DE85" s="170">
        <f t="shared" si="105"/>
        <v>0</v>
      </c>
      <c r="DF85" s="170">
        <f t="shared" si="106"/>
        <v>0</v>
      </c>
      <c r="DG85" s="170">
        <f t="shared" si="107"/>
        <v>0</v>
      </c>
      <c r="DH85" s="170">
        <f t="shared" si="108"/>
        <v>0</v>
      </c>
      <c r="DI85" s="170">
        <f t="shared" si="109"/>
        <v>0</v>
      </c>
      <c r="DJ85" s="170">
        <f t="shared" si="110"/>
        <v>0</v>
      </c>
      <c r="DK85" s="170">
        <f t="shared" si="111"/>
        <v>0</v>
      </c>
      <c r="DL85" s="170">
        <f t="shared" si="112"/>
        <v>0</v>
      </c>
      <c r="DM85" s="170">
        <f t="shared" si="113"/>
        <v>0</v>
      </c>
      <c r="DN85" s="170">
        <f t="shared" si="116"/>
        <v>0</v>
      </c>
      <c r="DQ85" s="253"/>
    </row>
    <row r="86" spans="1:121" ht="20.399999999999999">
      <c r="A86" s="184" t="s">
        <v>492</v>
      </c>
      <c r="B86" s="185">
        <v>12</v>
      </c>
      <c r="C86" s="185">
        <v>0</v>
      </c>
      <c r="D86" s="186"/>
      <c r="E86" s="187"/>
      <c r="F86" s="187">
        <v>0</v>
      </c>
      <c r="G86" s="187"/>
      <c r="H86" s="187"/>
      <c r="I86" s="187"/>
      <c r="J86" s="187"/>
      <c r="K86" s="187"/>
      <c r="L86" s="187"/>
      <c r="M86" s="188"/>
      <c r="N86" s="185"/>
      <c r="O86" s="186"/>
      <c r="P86" s="187"/>
      <c r="Q86" s="187"/>
      <c r="R86" s="188"/>
      <c r="S86" s="185"/>
      <c r="T86" s="186"/>
      <c r="U86" s="188"/>
      <c r="V86" s="185"/>
      <c r="W86" s="185"/>
      <c r="X86" s="186"/>
      <c r="Y86" s="187"/>
      <c r="Z86" s="187"/>
      <c r="AA86" s="187"/>
      <c r="AB86" s="187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88"/>
      <c r="AT86" s="185"/>
      <c r="AU86" s="185"/>
      <c r="AV86" s="186"/>
      <c r="AW86" s="187"/>
      <c r="AX86" s="187"/>
      <c r="AY86" s="187"/>
      <c r="AZ86" s="187"/>
      <c r="BA86" s="187"/>
      <c r="BB86" s="187"/>
      <c r="BC86" s="187"/>
      <c r="BD86" s="187"/>
      <c r="BE86" s="187"/>
      <c r="BF86" s="187"/>
      <c r="BG86" s="187"/>
      <c r="BH86" s="187"/>
      <c r="BI86" s="187"/>
      <c r="BJ86" s="187"/>
      <c r="BK86" s="187"/>
      <c r="BL86" s="187"/>
      <c r="BM86" s="188"/>
      <c r="BN86" s="185"/>
      <c r="BO86" s="186"/>
      <c r="BP86" s="188"/>
      <c r="BQ86" s="185"/>
      <c r="BR86" s="185">
        <v>0</v>
      </c>
      <c r="BS86" s="185">
        <v>11</v>
      </c>
      <c r="BW86" s="230">
        <f t="shared" si="118"/>
        <v>0</v>
      </c>
      <c r="BX86" s="230">
        <f t="shared" si="118"/>
        <v>0</v>
      </c>
      <c r="BY86" s="230">
        <f t="shared" si="118"/>
        <v>0</v>
      </c>
      <c r="BZ86" s="230">
        <f t="shared" si="118"/>
        <v>0</v>
      </c>
      <c r="CA86" s="230">
        <f t="shared" si="118"/>
        <v>0</v>
      </c>
      <c r="CB86" s="230">
        <f t="shared" si="118"/>
        <v>0</v>
      </c>
      <c r="CC86" s="230">
        <f t="shared" si="118"/>
        <v>0</v>
      </c>
      <c r="CD86" s="230">
        <f t="shared" si="118"/>
        <v>0</v>
      </c>
      <c r="CE86" s="230">
        <f t="shared" si="118"/>
        <v>0</v>
      </c>
      <c r="CF86" s="230">
        <f t="shared" si="118"/>
        <v>0</v>
      </c>
      <c r="CG86" s="230">
        <f t="shared" si="118"/>
        <v>0</v>
      </c>
      <c r="CH86" s="230">
        <f t="shared" si="118"/>
        <v>0</v>
      </c>
      <c r="CI86" s="230">
        <f t="shared" si="118"/>
        <v>0</v>
      </c>
      <c r="CJ86" s="230">
        <f t="shared" si="118"/>
        <v>0</v>
      </c>
      <c r="CK86" s="230">
        <f t="shared" si="118"/>
        <v>0</v>
      </c>
      <c r="CL86" s="230">
        <f t="shared" si="118"/>
        <v>11</v>
      </c>
      <c r="CM86" s="230">
        <f t="shared" si="117"/>
        <v>0</v>
      </c>
      <c r="CN86" s="230">
        <f t="shared" si="117"/>
        <v>0</v>
      </c>
      <c r="CO86" s="230">
        <f t="shared" si="117"/>
        <v>0</v>
      </c>
      <c r="CP86" s="230">
        <f t="shared" si="117"/>
        <v>12</v>
      </c>
      <c r="CQ86" s="231">
        <f t="shared" si="114"/>
        <v>-1</v>
      </c>
      <c r="CS86" s="258" t="str">
        <f t="shared" si="115"/>
        <v/>
      </c>
      <c r="CT86" s="170">
        <f t="shared" si="94"/>
        <v>0</v>
      </c>
      <c r="CU86" s="170">
        <f t="shared" si="95"/>
        <v>0</v>
      </c>
      <c r="CV86" s="170">
        <f t="shared" si="96"/>
        <v>0</v>
      </c>
      <c r="CW86" s="170">
        <f t="shared" si="97"/>
        <v>0</v>
      </c>
      <c r="CX86" s="170">
        <f t="shared" si="98"/>
        <v>0</v>
      </c>
      <c r="CY86" s="170">
        <f t="shared" si="99"/>
        <v>0</v>
      </c>
      <c r="CZ86" s="170">
        <f t="shared" si="100"/>
        <v>0</v>
      </c>
      <c r="DA86" s="170">
        <f t="shared" si="101"/>
        <v>0</v>
      </c>
      <c r="DB86" s="170">
        <f t="shared" si="102"/>
        <v>0</v>
      </c>
      <c r="DC86" s="170">
        <f t="shared" si="103"/>
        <v>0</v>
      </c>
      <c r="DD86" s="170">
        <f t="shared" si="104"/>
        <v>0</v>
      </c>
      <c r="DE86" s="170">
        <f t="shared" si="105"/>
        <v>0</v>
      </c>
      <c r="DF86" s="170">
        <f t="shared" si="106"/>
        <v>0</v>
      </c>
      <c r="DG86" s="170">
        <f t="shared" si="107"/>
        <v>0</v>
      </c>
      <c r="DH86" s="170">
        <f t="shared" si="108"/>
        <v>0</v>
      </c>
      <c r="DI86" s="170">
        <f t="shared" si="109"/>
        <v>0.46054800000000001</v>
      </c>
      <c r="DJ86" s="170">
        <f t="shared" si="110"/>
        <v>0</v>
      </c>
      <c r="DK86" s="170">
        <f t="shared" si="111"/>
        <v>0</v>
      </c>
      <c r="DL86" s="170">
        <f t="shared" si="112"/>
        <v>0</v>
      </c>
      <c r="DM86" s="170">
        <f t="shared" si="113"/>
        <v>0.50241599999999997</v>
      </c>
      <c r="DN86" s="170">
        <f t="shared" si="116"/>
        <v>0</v>
      </c>
      <c r="DQ86" s="253"/>
    </row>
    <row r="87" spans="1:121" ht="20.399999999999999">
      <c r="A87" s="184" t="s">
        <v>491</v>
      </c>
      <c r="B87" s="185"/>
      <c r="C87" s="185"/>
      <c r="D87" s="186"/>
      <c r="E87" s="187"/>
      <c r="F87" s="187"/>
      <c r="G87" s="187"/>
      <c r="H87" s="187"/>
      <c r="I87" s="187"/>
      <c r="J87" s="187"/>
      <c r="K87" s="187"/>
      <c r="L87" s="187"/>
      <c r="M87" s="188"/>
      <c r="N87" s="185"/>
      <c r="O87" s="186"/>
      <c r="P87" s="187"/>
      <c r="Q87" s="187"/>
      <c r="R87" s="188"/>
      <c r="S87" s="185"/>
      <c r="T87" s="186"/>
      <c r="U87" s="188"/>
      <c r="V87" s="185"/>
      <c r="W87" s="185"/>
      <c r="X87" s="186"/>
      <c r="Y87" s="187"/>
      <c r="Z87" s="187"/>
      <c r="AA87" s="187"/>
      <c r="AB87" s="187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Q87" s="187"/>
      <c r="AR87" s="187"/>
      <c r="AS87" s="188"/>
      <c r="AT87" s="185"/>
      <c r="AU87" s="185"/>
      <c r="AV87" s="186"/>
      <c r="AW87" s="187"/>
      <c r="AX87" s="187"/>
      <c r="AY87" s="187"/>
      <c r="AZ87" s="187"/>
      <c r="BA87" s="187"/>
      <c r="BB87" s="187"/>
      <c r="BC87" s="187"/>
      <c r="BD87" s="187"/>
      <c r="BE87" s="187"/>
      <c r="BF87" s="187"/>
      <c r="BG87" s="187"/>
      <c r="BH87" s="187"/>
      <c r="BI87" s="187"/>
      <c r="BJ87" s="187"/>
      <c r="BK87" s="187"/>
      <c r="BL87" s="187"/>
      <c r="BM87" s="188"/>
      <c r="BN87" s="185"/>
      <c r="BO87" s="186"/>
      <c r="BP87" s="188"/>
      <c r="BQ87" s="185"/>
      <c r="BR87" s="185"/>
      <c r="BS87" s="185"/>
      <c r="BW87" s="230">
        <f t="shared" si="118"/>
        <v>0</v>
      </c>
      <c r="BX87" s="230">
        <f t="shared" si="118"/>
        <v>0</v>
      </c>
      <c r="BY87" s="230">
        <f t="shared" si="118"/>
        <v>0</v>
      </c>
      <c r="BZ87" s="230">
        <f t="shared" si="118"/>
        <v>0</v>
      </c>
      <c r="CA87" s="230">
        <f t="shared" si="118"/>
        <v>0</v>
      </c>
      <c r="CB87" s="230">
        <f t="shared" si="118"/>
        <v>0</v>
      </c>
      <c r="CC87" s="230">
        <f t="shared" si="118"/>
        <v>0</v>
      </c>
      <c r="CD87" s="230">
        <f t="shared" si="118"/>
        <v>0</v>
      </c>
      <c r="CE87" s="230">
        <f t="shared" si="118"/>
        <v>0</v>
      </c>
      <c r="CF87" s="230">
        <f t="shared" si="118"/>
        <v>0</v>
      </c>
      <c r="CG87" s="230">
        <f t="shared" si="118"/>
        <v>0</v>
      </c>
      <c r="CH87" s="230">
        <f t="shared" si="118"/>
        <v>0</v>
      </c>
      <c r="CI87" s="230">
        <f t="shared" si="118"/>
        <v>0</v>
      </c>
      <c r="CJ87" s="230">
        <f t="shared" si="118"/>
        <v>0</v>
      </c>
      <c r="CK87" s="230">
        <f t="shared" si="118"/>
        <v>0</v>
      </c>
      <c r="CL87" s="230">
        <f t="shared" si="118"/>
        <v>0</v>
      </c>
      <c r="CM87" s="230">
        <f t="shared" si="117"/>
        <v>0</v>
      </c>
      <c r="CN87" s="230">
        <f t="shared" si="117"/>
        <v>0</v>
      </c>
      <c r="CO87" s="230">
        <f t="shared" si="117"/>
        <v>0</v>
      </c>
      <c r="CP87" s="230">
        <f t="shared" si="117"/>
        <v>0</v>
      </c>
      <c r="CQ87" s="231">
        <f t="shared" si="114"/>
        <v>0</v>
      </c>
      <c r="CS87" s="258" t="str">
        <f t="shared" si="115"/>
        <v/>
      </c>
      <c r="CT87" s="170">
        <f t="shared" si="94"/>
        <v>0</v>
      </c>
      <c r="CU87" s="170">
        <f t="shared" si="95"/>
        <v>0</v>
      </c>
      <c r="CV87" s="170">
        <f t="shared" si="96"/>
        <v>0</v>
      </c>
      <c r="CW87" s="170">
        <f t="shared" si="97"/>
        <v>0</v>
      </c>
      <c r="CX87" s="170">
        <f t="shared" si="98"/>
        <v>0</v>
      </c>
      <c r="CY87" s="170">
        <f t="shared" si="99"/>
        <v>0</v>
      </c>
      <c r="CZ87" s="170">
        <f t="shared" si="100"/>
        <v>0</v>
      </c>
      <c r="DA87" s="170">
        <f t="shared" si="101"/>
        <v>0</v>
      </c>
      <c r="DB87" s="170">
        <f t="shared" si="102"/>
        <v>0</v>
      </c>
      <c r="DC87" s="170">
        <f t="shared" si="103"/>
        <v>0</v>
      </c>
      <c r="DD87" s="170">
        <f t="shared" si="104"/>
        <v>0</v>
      </c>
      <c r="DE87" s="170">
        <f t="shared" si="105"/>
        <v>0</v>
      </c>
      <c r="DF87" s="170">
        <f t="shared" si="106"/>
        <v>0</v>
      </c>
      <c r="DG87" s="170">
        <f t="shared" si="107"/>
        <v>0</v>
      </c>
      <c r="DH87" s="170">
        <f t="shared" si="108"/>
        <v>0</v>
      </c>
      <c r="DI87" s="170">
        <f t="shared" si="109"/>
        <v>0</v>
      </c>
      <c r="DJ87" s="170">
        <f t="shared" si="110"/>
        <v>0</v>
      </c>
      <c r="DK87" s="170">
        <f t="shared" si="111"/>
        <v>0</v>
      </c>
      <c r="DL87" s="170">
        <f t="shared" si="112"/>
        <v>0</v>
      </c>
      <c r="DM87" s="170">
        <f t="shared" si="113"/>
        <v>0</v>
      </c>
      <c r="DN87" s="170">
        <f t="shared" si="116"/>
        <v>0</v>
      </c>
      <c r="DQ87" s="253"/>
    </row>
    <row r="88" spans="1:121" s="212" customFormat="1" ht="20.399999999999999">
      <c r="A88" s="213" t="s">
        <v>517</v>
      </c>
      <c r="B88" s="214">
        <v>1938</v>
      </c>
      <c r="C88" s="214">
        <v>13</v>
      </c>
      <c r="D88" s="215"/>
      <c r="E88" s="216"/>
      <c r="F88" s="216">
        <v>13</v>
      </c>
      <c r="G88" s="216"/>
      <c r="H88" s="216"/>
      <c r="I88" s="216"/>
      <c r="J88" s="216"/>
      <c r="K88" s="216"/>
      <c r="L88" s="216"/>
      <c r="M88" s="217"/>
      <c r="N88" s="214"/>
      <c r="O88" s="215"/>
      <c r="P88" s="216"/>
      <c r="Q88" s="216"/>
      <c r="R88" s="217"/>
      <c r="S88" s="214"/>
      <c r="T88" s="215"/>
      <c r="U88" s="217"/>
      <c r="V88" s="214"/>
      <c r="W88" s="214">
        <v>790</v>
      </c>
      <c r="X88" s="215"/>
      <c r="Y88" s="216"/>
      <c r="Z88" s="216"/>
      <c r="AA88" s="216"/>
      <c r="AB88" s="216"/>
      <c r="AC88" s="216">
        <v>363</v>
      </c>
      <c r="AD88" s="216"/>
      <c r="AE88" s="216">
        <v>9</v>
      </c>
      <c r="AF88" s="216">
        <v>0</v>
      </c>
      <c r="AG88" s="216"/>
      <c r="AH88" s="216"/>
      <c r="AI88" s="216"/>
      <c r="AJ88" s="216"/>
      <c r="AK88" s="216"/>
      <c r="AL88" s="216">
        <v>0</v>
      </c>
      <c r="AM88" s="216">
        <v>387</v>
      </c>
      <c r="AN88" s="216"/>
      <c r="AO88" s="216"/>
      <c r="AP88" s="216"/>
      <c r="AQ88" s="216"/>
      <c r="AR88" s="216"/>
      <c r="AS88" s="217">
        <v>31</v>
      </c>
      <c r="AT88" s="214">
        <v>981</v>
      </c>
      <c r="AU88" s="214"/>
      <c r="AV88" s="215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7"/>
      <c r="BN88" s="214"/>
      <c r="BO88" s="215"/>
      <c r="BP88" s="217"/>
      <c r="BQ88" s="214"/>
      <c r="BR88" s="214">
        <v>8</v>
      </c>
      <c r="BS88" s="214">
        <v>146</v>
      </c>
      <c r="BW88" s="230">
        <f t="shared" si="118"/>
        <v>13</v>
      </c>
      <c r="BX88" s="230">
        <f t="shared" si="118"/>
        <v>0</v>
      </c>
      <c r="BY88" s="230">
        <f t="shared" si="118"/>
        <v>0</v>
      </c>
      <c r="BZ88" s="230">
        <f t="shared" si="118"/>
        <v>0</v>
      </c>
      <c r="CA88" s="230">
        <f t="shared" si="118"/>
        <v>0</v>
      </c>
      <c r="CB88" s="230">
        <f t="shared" si="118"/>
        <v>0</v>
      </c>
      <c r="CC88" s="230">
        <f t="shared" si="118"/>
        <v>9</v>
      </c>
      <c r="CD88" s="230">
        <f t="shared" si="118"/>
        <v>387</v>
      </c>
      <c r="CE88" s="230">
        <f t="shared" si="118"/>
        <v>394</v>
      </c>
      <c r="CF88" s="230">
        <f t="shared" si="118"/>
        <v>981</v>
      </c>
      <c r="CG88" s="230">
        <f t="shared" si="118"/>
        <v>0</v>
      </c>
      <c r="CH88" s="230">
        <f t="shared" si="118"/>
        <v>0</v>
      </c>
      <c r="CI88" s="230">
        <f t="shared" si="118"/>
        <v>0</v>
      </c>
      <c r="CJ88" s="230">
        <f t="shared" si="118"/>
        <v>0</v>
      </c>
      <c r="CK88" s="230">
        <f t="shared" si="118"/>
        <v>0</v>
      </c>
      <c r="CL88" s="230">
        <f t="shared" si="118"/>
        <v>146</v>
      </c>
      <c r="CM88" s="230">
        <f t="shared" si="117"/>
        <v>8</v>
      </c>
      <c r="CN88" s="230">
        <f t="shared" si="117"/>
        <v>0</v>
      </c>
      <c r="CO88" s="230">
        <f t="shared" si="117"/>
        <v>0</v>
      </c>
      <c r="CP88" s="230">
        <f t="shared" si="117"/>
        <v>1938</v>
      </c>
      <c r="CQ88" s="231">
        <f t="shared" si="114"/>
        <v>0</v>
      </c>
      <c r="CS88" s="258" t="str">
        <f t="shared" si="115"/>
        <v/>
      </c>
      <c r="CT88" s="170">
        <f t="shared" si="94"/>
        <v>0.54428399999999999</v>
      </c>
      <c r="CU88" s="170">
        <f t="shared" si="95"/>
        <v>0</v>
      </c>
      <c r="CV88" s="170">
        <f t="shared" si="96"/>
        <v>0</v>
      </c>
      <c r="CW88" s="170">
        <f t="shared" si="97"/>
        <v>0</v>
      </c>
      <c r="CX88" s="170">
        <f t="shared" si="98"/>
        <v>0</v>
      </c>
      <c r="CY88" s="170">
        <f t="shared" si="99"/>
        <v>0</v>
      </c>
      <c r="CZ88" s="170">
        <f t="shared" si="100"/>
        <v>0.37681200000000004</v>
      </c>
      <c r="DA88" s="170">
        <f t="shared" si="101"/>
        <v>16.202916000000002</v>
      </c>
      <c r="DB88" s="170">
        <f t="shared" si="102"/>
        <v>16.495992000000001</v>
      </c>
      <c r="DC88" s="170">
        <f t="shared" si="103"/>
        <v>41.072507999999999</v>
      </c>
      <c r="DD88" s="170">
        <f t="shared" si="104"/>
        <v>0</v>
      </c>
      <c r="DE88" s="170">
        <f t="shared" si="105"/>
        <v>0</v>
      </c>
      <c r="DF88" s="170">
        <f t="shared" si="106"/>
        <v>0</v>
      </c>
      <c r="DG88" s="170">
        <f t="shared" si="107"/>
        <v>0</v>
      </c>
      <c r="DH88" s="170">
        <f t="shared" si="108"/>
        <v>0</v>
      </c>
      <c r="DI88" s="170">
        <f t="shared" si="109"/>
        <v>6.1127280000000006</v>
      </c>
      <c r="DJ88" s="170">
        <f t="shared" si="110"/>
        <v>0.33494400000000002</v>
      </c>
      <c r="DK88" s="170">
        <f t="shared" si="111"/>
        <v>0</v>
      </c>
      <c r="DL88" s="170">
        <f t="shared" si="112"/>
        <v>0</v>
      </c>
      <c r="DM88" s="170">
        <f t="shared" si="113"/>
        <v>81.140184000000005</v>
      </c>
      <c r="DN88" s="170">
        <f t="shared" si="116"/>
        <v>0</v>
      </c>
      <c r="DQ88" s="256"/>
    </row>
    <row r="89" spans="1:121" ht="20.399999999999999">
      <c r="A89" s="184" t="s">
        <v>518</v>
      </c>
      <c r="B89" s="185"/>
      <c r="C89" s="185"/>
      <c r="D89" s="186"/>
      <c r="E89" s="187"/>
      <c r="F89" s="187"/>
      <c r="G89" s="187"/>
      <c r="H89" s="187"/>
      <c r="I89" s="187"/>
      <c r="J89" s="187"/>
      <c r="K89" s="187"/>
      <c r="L89" s="187"/>
      <c r="M89" s="188"/>
      <c r="N89" s="185"/>
      <c r="O89" s="186"/>
      <c r="P89" s="187"/>
      <c r="Q89" s="187"/>
      <c r="R89" s="188"/>
      <c r="S89" s="185"/>
      <c r="T89" s="186"/>
      <c r="U89" s="188"/>
      <c r="V89" s="185"/>
      <c r="W89" s="185"/>
      <c r="X89" s="186"/>
      <c r="Y89" s="187"/>
      <c r="Z89" s="187"/>
      <c r="AA89" s="187"/>
      <c r="AB89" s="187"/>
      <c r="AC89" s="187"/>
      <c r="AD89" s="187"/>
      <c r="AE89" s="187"/>
      <c r="AF89" s="187"/>
      <c r="AG89" s="187"/>
      <c r="AH89" s="187"/>
      <c r="AI89" s="187"/>
      <c r="AJ89" s="187"/>
      <c r="AK89" s="187"/>
      <c r="AL89" s="187"/>
      <c r="AM89" s="187"/>
      <c r="AN89" s="187"/>
      <c r="AO89" s="187"/>
      <c r="AP89" s="187"/>
      <c r="AQ89" s="187"/>
      <c r="AR89" s="187"/>
      <c r="AS89" s="188"/>
      <c r="AT89" s="185"/>
      <c r="AU89" s="185"/>
      <c r="AV89" s="186"/>
      <c r="AW89" s="187"/>
      <c r="AX89" s="187"/>
      <c r="AY89" s="187"/>
      <c r="AZ89" s="187"/>
      <c r="BA89" s="187"/>
      <c r="BB89" s="187"/>
      <c r="BC89" s="187"/>
      <c r="BD89" s="187"/>
      <c r="BE89" s="187"/>
      <c r="BF89" s="187"/>
      <c r="BG89" s="187"/>
      <c r="BH89" s="187"/>
      <c r="BI89" s="187"/>
      <c r="BJ89" s="187"/>
      <c r="BK89" s="187"/>
      <c r="BL89" s="187"/>
      <c r="BM89" s="188"/>
      <c r="BN89" s="185"/>
      <c r="BO89" s="186"/>
      <c r="BP89" s="188"/>
      <c r="BQ89" s="185"/>
      <c r="BR89" s="185"/>
      <c r="BS89" s="185"/>
      <c r="BW89" s="230">
        <f t="shared" si="118"/>
        <v>0</v>
      </c>
      <c r="BX89" s="230">
        <f t="shared" si="118"/>
        <v>0</v>
      </c>
      <c r="BY89" s="230">
        <f t="shared" si="118"/>
        <v>0</v>
      </c>
      <c r="BZ89" s="230">
        <f t="shared" si="118"/>
        <v>0</v>
      </c>
      <c r="CA89" s="230">
        <f t="shared" si="118"/>
        <v>0</v>
      </c>
      <c r="CB89" s="230">
        <f t="shared" si="118"/>
        <v>0</v>
      </c>
      <c r="CC89" s="230">
        <f t="shared" si="118"/>
        <v>0</v>
      </c>
      <c r="CD89" s="230">
        <f t="shared" si="118"/>
        <v>0</v>
      </c>
      <c r="CE89" s="230">
        <f t="shared" si="118"/>
        <v>0</v>
      </c>
      <c r="CF89" s="230">
        <f t="shared" si="118"/>
        <v>0</v>
      </c>
      <c r="CG89" s="230">
        <f t="shared" si="118"/>
        <v>0</v>
      </c>
      <c r="CH89" s="230">
        <f t="shared" si="118"/>
        <v>0</v>
      </c>
      <c r="CI89" s="230">
        <f t="shared" si="118"/>
        <v>0</v>
      </c>
      <c r="CJ89" s="230">
        <f t="shared" si="118"/>
        <v>0</v>
      </c>
      <c r="CK89" s="230">
        <f t="shared" si="118"/>
        <v>0</v>
      </c>
      <c r="CL89" s="230">
        <f t="shared" si="118"/>
        <v>0</v>
      </c>
      <c r="CM89" s="230">
        <f t="shared" si="117"/>
        <v>0</v>
      </c>
      <c r="CN89" s="230">
        <f t="shared" si="117"/>
        <v>0</v>
      </c>
      <c r="CO89" s="230">
        <f t="shared" si="117"/>
        <v>0</v>
      </c>
      <c r="CP89" s="230">
        <f t="shared" si="117"/>
        <v>0</v>
      </c>
      <c r="CQ89" s="231">
        <f t="shared" si="114"/>
        <v>0</v>
      </c>
      <c r="CS89" s="258" t="str">
        <f t="shared" si="115"/>
        <v/>
      </c>
      <c r="CT89" s="170">
        <f t="shared" si="94"/>
        <v>0</v>
      </c>
      <c r="CU89" s="170">
        <f t="shared" si="95"/>
        <v>0</v>
      </c>
      <c r="CV89" s="170">
        <f t="shared" si="96"/>
        <v>0</v>
      </c>
      <c r="CW89" s="170">
        <f t="shared" si="97"/>
        <v>0</v>
      </c>
      <c r="CX89" s="170">
        <f t="shared" si="98"/>
        <v>0</v>
      </c>
      <c r="CY89" s="170">
        <f t="shared" si="99"/>
        <v>0</v>
      </c>
      <c r="CZ89" s="170">
        <f t="shared" si="100"/>
        <v>0</v>
      </c>
      <c r="DA89" s="170">
        <f t="shared" si="101"/>
        <v>0</v>
      </c>
      <c r="DB89" s="170">
        <f t="shared" si="102"/>
        <v>0</v>
      </c>
      <c r="DC89" s="170">
        <f t="shared" si="103"/>
        <v>0</v>
      </c>
      <c r="DD89" s="170">
        <f t="shared" si="104"/>
        <v>0</v>
      </c>
      <c r="DE89" s="170">
        <f t="shared" si="105"/>
        <v>0</v>
      </c>
      <c r="DF89" s="170">
        <f t="shared" si="106"/>
        <v>0</v>
      </c>
      <c r="DG89" s="170">
        <f t="shared" si="107"/>
        <v>0</v>
      </c>
      <c r="DH89" s="170">
        <f t="shared" si="108"/>
        <v>0</v>
      </c>
      <c r="DI89" s="170">
        <f t="shared" si="109"/>
        <v>0</v>
      </c>
      <c r="DJ89" s="170">
        <f t="shared" si="110"/>
        <v>0</v>
      </c>
      <c r="DK89" s="170">
        <f t="shared" si="111"/>
        <v>0</v>
      </c>
      <c r="DL89" s="170">
        <f t="shared" si="112"/>
        <v>0</v>
      </c>
      <c r="DM89" s="170">
        <f t="shared" si="113"/>
        <v>0</v>
      </c>
      <c r="DN89" s="170">
        <f t="shared" si="116"/>
        <v>0</v>
      </c>
      <c r="DQ89" s="253"/>
    </row>
    <row r="90" spans="1:121" ht="20.399999999999999">
      <c r="A90" s="184" t="s">
        <v>502</v>
      </c>
      <c r="B90" s="185"/>
      <c r="C90" s="185"/>
      <c r="D90" s="186"/>
      <c r="E90" s="187"/>
      <c r="F90" s="187"/>
      <c r="G90" s="187"/>
      <c r="H90" s="187"/>
      <c r="I90" s="187"/>
      <c r="J90" s="187"/>
      <c r="K90" s="187"/>
      <c r="L90" s="187"/>
      <c r="M90" s="188"/>
      <c r="N90" s="185"/>
      <c r="O90" s="186"/>
      <c r="P90" s="187"/>
      <c r="Q90" s="187"/>
      <c r="R90" s="188"/>
      <c r="S90" s="185"/>
      <c r="T90" s="186"/>
      <c r="U90" s="188"/>
      <c r="V90" s="185"/>
      <c r="W90" s="185"/>
      <c r="X90" s="186"/>
      <c r="Y90" s="187"/>
      <c r="Z90" s="187"/>
      <c r="AA90" s="187"/>
      <c r="AB90" s="187"/>
      <c r="AC90" s="187"/>
      <c r="AD90" s="187"/>
      <c r="AE90" s="187"/>
      <c r="AF90" s="187"/>
      <c r="AG90" s="187"/>
      <c r="AH90" s="187"/>
      <c r="AI90" s="187"/>
      <c r="AJ90" s="187"/>
      <c r="AK90" s="187"/>
      <c r="AL90" s="187"/>
      <c r="AM90" s="187"/>
      <c r="AN90" s="187"/>
      <c r="AO90" s="187"/>
      <c r="AP90" s="187"/>
      <c r="AQ90" s="187"/>
      <c r="AR90" s="187"/>
      <c r="AS90" s="188"/>
      <c r="AT90" s="185"/>
      <c r="AU90" s="185"/>
      <c r="AV90" s="186"/>
      <c r="AW90" s="187"/>
      <c r="AX90" s="187"/>
      <c r="AY90" s="187"/>
      <c r="AZ90" s="187"/>
      <c r="BA90" s="187"/>
      <c r="BB90" s="187"/>
      <c r="BC90" s="187"/>
      <c r="BD90" s="187"/>
      <c r="BE90" s="187"/>
      <c r="BF90" s="187"/>
      <c r="BG90" s="187"/>
      <c r="BH90" s="187"/>
      <c r="BI90" s="187"/>
      <c r="BJ90" s="187"/>
      <c r="BK90" s="187"/>
      <c r="BL90" s="187"/>
      <c r="BM90" s="188"/>
      <c r="BN90" s="185"/>
      <c r="BO90" s="186"/>
      <c r="BP90" s="188"/>
      <c r="BQ90" s="185"/>
      <c r="BR90" s="185"/>
      <c r="BS90" s="185"/>
      <c r="BW90" s="230">
        <f t="shared" si="118"/>
        <v>0</v>
      </c>
      <c r="BX90" s="230">
        <f t="shared" si="118"/>
        <v>0</v>
      </c>
      <c r="BY90" s="230">
        <f t="shared" si="118"/>
        <v>0</v>
      </c>
      <c r="BZ90" s="230">
        <f t="shared" si="118"/>
        <v>0</v>
      </c>
      <c r="CA90" s="230">
        <f t="shared" si="118"/>
        <v>0</v>
      </c>
      <c r="CB90" s="230">
        <f t="shared" si="118"/>
        <v>0</v>
      </c>
      <c r="CC90" s="230">
        <f t="shared" si="118"/>
        <v>0</v>
      </c>
      <c r="CD90" s="230">
        <f t="shared" si="118"/>
        <v>0</v>
      </c>
      <c r="CE90" s="230">
        <f t="shared" si="118"/>
        <v>0</v>
      </c>
      <c r="CF90" s="230">
        <f t="shared" si="118"/>
        <v>0</v>
      </c>
      <c r="CG90" s="230">
        <f t="shared" si="118"/>
        <v>0</v>
      </c>
      <c r="CH90" s="230">
        <f t="shared" si="118"/>
        <v>0</v>
      </c>
      <c r="CI90" s="230">
        <f t="shared" si="118"/>
        <v>0</v>
      </c>
      <c r="CJ90" s="230">
        <f t="shared" si="118"/>
        <v>0</v>
      </c>
      <c r="CK90" s="230">
        <f t="shared" si="118"/>
        <v>0</v>
      </c>
      <c r="CL90" s="230">
        <f t="shared" si="118"/>
        <v>0</v>
      </c>
      <c r="CM90" s="230">
        <f t="shared" si="117"/>
        <v>0</v>
      </c>
      <c r="CN90" s="230">
        <f t="shared" si="117"/>
        <v>0</v>
      </c>
      <c r="CO90" s="230">
        <f t="shared" si="117"/>
        <v>0</v>
      </c>
      <c r="CP90" s="230">
        <f t="shared" si="117"/>
        <v>0</v>
      </c>
      <c r="CQ90" s="231">
        <f t="shared" si="114"/>
        <v>0</v>
      </c>
      <c r="CS90" s="258" t="str">
        <f t="shared" si="115"/>
        <v/>
      </c>
      <c r="CT90" s="170">
        <f t="shared" si="94"/>
        <v>0</v>
      </c>
      <c r="CU90" s="170">
        <f t="shared" si="95"/>
        <v>0</v>
      </c>
      <c r="CV90" s="170">
        <f t="shared" si="96"/>
        <v>0</v>
      </c>
      <c r="CW90" s="170">
        <f t="shared" si="97"/>
        <v>0</v>
      </c>
      <c r="CX90" s="170">
        <f t="shared" si="98"/>
        <v>0</v>
      </c>
      <c r="CY90" s="170">
        <f t="shared" si="99"/>
        <v>0</v>
      </c>
      <c r="CZ90" s="170">
        <f t="shared" si="100"/>
        <v>0</v>
      </c>
      <c r="DA90" s="170">
        <f t="shared" si="101"/>
        <v>0</v>
      </c>
      <c r="DB90" s="170">
        <f t="shared" si="102"/>
        <v>0</v>
      </c>
      <c r="DC90" s="170">
        <f t="shared" si="103"/>
        <v>0</v>
      </c>
      <c r="DD90" s="170">
        <f t="shared" si="104"/>
        <v>0</v>
      </c>
      <c r="DE90" s="170">
        <f t="shared" si="105"/>
        <v>0</v>
      </c>
      <c r="DF90" s="170">
        <f t="shared" si="106"/>
        <v>0</v>
      </c>
      <c r="DG90" s="170">
        <f t="shared" si="107"/>
        <v>0</v>
      </c>
      <c r="DH90" s="170">
        <f t="shared" si="108"/>
        <v>0</v>
      </c>
      <c r="DI90" s="170">
        <f t="shared" si="109"/>
        <v>0</v>
      </c>
      <c r="DJ90" s="170">
        <f t="shared" si="110"/>
        <v>0</v>
      </c>
      <c r="DK90" s="170">
        <f t="shared" si="111"/>
        <v>0</v>
      </c>
      <c r="DL90" s="170">
        <f t="shared" si="112"/>
        <v>0</v>
      </c>
      <c r="DM90" s="170">
        <f t="shared" si="113"/>
        <v>0</v>
      </c>
      <c r="DN90" s="170">
        <f t="shared" si="116"/>
        <v>0</v>
      </c>
      <c r="DQ90" s="253"/>
    </row>
    <row r="91" spans="1:121" ht="20.399999999999999">
      <c r="A91" s="184" t="s">
        <v>519</v>
      </c>
      <c r="B91" s="185">
        <v>43</v>
      </c>
      <c r="C91" s="185"/>
      <c r="D91" s="186"/>
      <c r="E91" s="187"/>
      <c r="F91" s="187"/>
      <c r="G91" s="187"/>
      <c r="H91" s="187"/>
      <c r="I91" s="187"/>
      <c r="J91" s="187"/>
      <c r="K91" s="187"/>
      <c r="L91" s="187"/>
      <c r="M91" s="188"/>
      <c r="N91" s="185"/>
      <c r="O91" s="186"/>
      <c r="P91" s="187"/>
      <c r="Q91" s="187"/>
      <c r="R91" s="188"/>
      <c r="S91" s="185"/>
      <c r="T91" s="186"/>
      <c r="U91" s="188"/>
      <c r="V91" s="185"/>
      <c r="W91" s="185"/>
      <c r="X91" s="186"/>
      <c r="Y91" s="187"/>
      <c r="Z91" s="187"/>
      <c r="AA91" s="187"/>
      <c r="AB91" s="187"/>
      <c r="AC91" s="187"/>
      <c r="AD91" s="187"/>
      <c r="AE91" s="187"/>
      <c r="AF91" s="187"/>
      <c r="AG91" s="187"/>
      <c r="AH91" s="187"/>
      <c r="AI91" s="187"/>
      <c r="AJ91" s="187"/>
      <c r="AK91" s="187"/>
      <c r="AL91" s="187"/>
      <c r="AM91" s="187"/>
      <c r="AN91" s="187"/>
      <c r="AO91" s="187"/>
      <c r="AP91" s="187"/>
      <c r="AQ91" s="187"/>
      <c r="AR91" s="187"/>
      <c r="AS91" s="188"/>
      <c r="AT91" s="185">
        <v>40</v>
      </c>
      <c r="AU91" s="185"/>
      <c r="AV91" s="186"/>
      <c r="AW91" s="187"/>
      <c r="AX91" s="187"/>
      <c r="AY91" s="187"/>
      <c r="AZ91" s="187"/>
      <c r="BA91" s="187"/>
      <c r="BB91" s="187"/>
      <c r="BC91" s="187"/>
      <c r="BD91" s="187"/>
      <c r="BE91" s="187"/>
      <c r="BF91" s="187"/>
      <c r="BG91" s="187"/>
      <c r="BH91" s="187"/>
      <c r="BI91" s="187"/>
      <c r="BJ91" s="187"/>
      <c r="BK91" s="187"/>
      <c r="BL91" s="187"/>
      <c r="BM91" s="188"/>
      <c r="BN91" s="185"/>
      <c r="BO91" s="186"/>
      <c r="BP91" s="188"/>
      <c r="BQ91" s="185"/>
      <c r="BR91" s="185"/>
      <c r="BS91" s="185">
        <v>3</v>
      </c>
      <c r="BW91" s="230">
        <f t="shared" si="118"/>
        <v>0</v>
      </c>
      <c r="BX91" s="230">
        <f t="shared" si="118"/>
        <v>0</v>
      </c>
      <c r="BY91" s="230">
        <f t="shared" si="118"/>
        <v>0</v>
      </c>
      <c r="BZ91" s="230">
        <f t="shared" si="118"/>
        <v>0</v>
      </c>
      <c r="CA91" s="230">
        <f t="shared" si="118"/>
        <v>0</v>
      </c>
      <c r="CB91" s="230">
        <f t="shared" si="118"/>
        <v>0</v>
      </c>
      <c r="CC91" s="230">
        <f t="shared" si="118"/>
        <v>0</v>
      </c>
      <c r="CD91" s="230">
        <f t="shared" si="118"/>
        <v>0</v>
      </c>
      <c r="CE91" s="230">
        <f t="shared" si="118"/>
        <v>0</v>
      </c>
      <c r="CF91" s="230">
        <f t="shared" si="118"/>
        <v>40</v>
      </c>
      <c r="CG91" s="230">
        <f t="shared" si="118"/>
        <v>0</v>
      </c>
      <c r="CH91" s="230">
        <f t="shared" si="118"/>
        <v>0</v>
      </c>
      <c r="CI91" s="230">
        <f t="shared" si="118"/>
        <v>0</v>
      </c>
      <c r="CJ91" s="230">
        <f t="shared" si="118"/>
        <v>0</v>
      </c>
      <c r="CK91" s="230">
        <f t="shared" si="118"/>
        <v>0</v>
      </c>
      <c r="CL91" s="230">
        <f t="shared" si="118"/>
        <v>3</v>
      </c>
      <c r="CM91" s="230">
        <f t="shared" si="117"/>
        <v>0</v>
      </c>
      <c r="CN91" s="230">
        <f t="shared" si="117"/>
        <v>0</v>
      </c>
      <c r="CO91" s="230">
        <f t="shared" si="117"/>
        <v>0</v>
      </c>
      <c r="CP91" s="230">
        <f t="shared" si="117"/>
        <v>43</v>
      </c>
      <c r="CQ91" s="231">
        <f t="shared" si="114"/>
        <v>0</v>
      </c>
      <c r="CS91" s="258" t="str">
        <f t="shared" si="115"/>
        <v/>
      </c>
      <c r="CT91" s="170">
        <f t="shared" si="94"/>
        <v>0</v>
      </c>
      <c r="CU91" s="170">
        <f t="shared" si="95"/>
        <v>0</v>
      </c>
      <c r="CV91" s="170">
        <f t="shared" si="96"/>
        <v>0</v>
      </c>
      <c r="CW91" s="170">
        <f t="shared" si="97"/>
        <v>0</v>
      </c>
      <c r="CX91" s="170">
        <f t="shared" si="98"/>
        <v>0</v>
      </c>
      <c r="CY91" s="170">
        <f t="shared" si="99"/>
        <v>0</v>
      </c>
      <c r="CZ91" s="170">
        <f t="shared" si="100"/>
        <v>0</v>
      </c>
      <c r="DA91" s="170">
        <f t="shared" si="101"/>
        <v>0</v>
      </c>
      <c r="DB91" s="170">
        <f t="shared" si="102"/>
        <v>0</v>
      </c>
      <c r="DC91" s="170">
        <f t="shared" si="103"/>
        <v>1.6747200000000002</v>
      </c>
      <c r="DD91" s="170">
        <f t="shared" si="104"/>
        <v>0</v>
      </c>
      <c r="DE91" s="170">
        <f t="shared" si="105"/>
        <v>0</v>
      </c>
      <c r="DF91" s="170">
        <f t="shared" si="106"/>
        <v>0</v>
      </c>
      <c r="DG91" s="170">
        <f t="shared" si="107"/>
        <v>0</v>
      </c>
      <c r="DH91" s="170">
        <f t="shared" si="108"/>
        <v>0</v>
      </c>
      <c r="DI91" s="170">
        <f t="shared" si="109"/>
        <v>0.12560399999999999</v>
      </c>
      <c r="DJ91" s="170">
        <f t="shared" si="110"/>
        <v>0</v>
      </c>
      <c r="DK91" s="170">
        <f t="shared" si="111"/>
        <v>0</v>
      </c>
      <c r="DL91" s="170">
        <f t="shared" si="112"/>
        <v>0</v>
      </c>
      <c r="DM91" s="170">
        <f t="shared" si="113"/>
        <v>1.800324</v>
      </c>
      <c r="DN91" s="170">
        <f t="shared" si="116"/>
        <v>0</v>
      </c>
      <c r="DQ91" s="253"/>
    </row>
    <row r="92" spans="1:121" ht="20.399999999999999">
      <c r="A92" s="184" t="s">
        <v>520</v>
      </c>
      <c r="B92" s="185"/>
      <c r="C92" s="185"/>
      <c r="D92" s="186"/>
      <c r="E92" s="187"/>
      <c r="F92" s="187"/>
      <c r="G92" s="187"/>
      <c r="H92" s="187"/>
      <c r="I92" s="187"/>
      <c r="J92" s="187"/>
      <c r="K92" s="187"/>
      <c r="L92" s="187"/>
      <c r="M92" s="188"/>
      <c r="N92" s="185"/>
      <c r="O92" s="186"/>
      <c r="P92" s="187"/>
      <c r="Q92" s="187"/>
      <c r="R92" s="188"/>
      <c r="S92" s="185"/>
      <c r="T92" s="186"/>
      <c r="U92" s="188"/>
      <c r="V92" s="185"/>
      <c r="W92" s="185"/>
      <c r="X92" s="186"/>
      <c r="Y92" s="187"/>
      <c r="Z92" s="187"/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7"/>
      <c r="AS92" s="188"/>
      <c r="AT92" s="185"/>
      <c r="AU92" s="185"/>
      <c r="AV92" s="186"/>
      <c r="AW92" s="187"/>
      <c r="AX92" s="187"/>
      <c r="AY92" s="187"/>
      <c r="AZ92" s="187"/>
      <c r="BA92" s="187"/>
      <c r="BB92" s="187"/>
      <c r="BC92" s="187"/>
      <c r="BD92" s="187"/>
      <c r="BE92" s="187"/>
      <c r="BF92" s="187"/>
      <c r="BG92" s="187"/>
      <c r="BH92" s="187"/>
      <c r="BI92" s="187"/>
      <c r="BJ92" s="187"/>
      <c r="BK92" s="187"/>
      <c r="BL92" s="187"/>
      <c r="BM92" s="188"/>
      <c r="BN92" s="185"/>
      <c r="BO92" s="186"/>
      <c r="BP92" s="188"/>
      <c r="BQ92" s="185"/>
      <c r="BR92" s="185"/>
      <c r="BS92" s="185"/>
      <c r="BW92" s="230">
        <f t="shared" si="118"/>
        <v>0</v>
      </c>
      <c r="BX92" s="230">
        <f t="shared" si="118"/>
        <v>0</v>
      </c>
      <c r="BY92" s="230">
        <f t="shared" si="118"/>
        <v>0</v>
      </c>
      <c r="BZ92" s="230">
        <f t="shared" si="118"/>
        <v>0</v>
      </c>
      <c r="CA92" s="230">
        <f t="shared" si="118"/>
        <v>0</v>
      </c>
      <c r="CB92" s="230">
        <f t="shared" si="118"/>
        <v>0</v>
      </c>
      <c r="CC92" s="230">
        <f t="shared" si="118"/>
        <v>0</v>
      </c>
      <c r="CD92" s="230">
        <f t="shared" si="118"/>
        <v>0</v>
      </c>
      <c r="CE92" s="230">
        <f t="shared" si="118"/>
        <v>0</v>
      </c>
      <c r="CF92" s="230">
        <f t="shared" si="118"/>
        <v>0</v>
      </c>
      <c r="CG92" s="230">
        <f t="shared" si="118"/>
        <v>0</v>
      </c>
      <c r="CH92" s="230">
        <f t="shared" si="118"/>
        <v>0</v>
      </c>
      <c r="CI92" s="230">
        <f t="shared" si="118"/>
        <v>0</v>
      </c>
      <c r="CJ92" s="230">
        <f t="shared" si="118"/>
        <v>0</v>
      </c>
      <c r="CK92" s="230">
        <f t="shared" si="118"/>
        <v>0</v>
      </c>
      <c r="CL92" s="230">
        <f t="shared" si="118"/>
        <v>0</v>
      </c>
      <c r="CM92" s="230">
        <f t="shared" si="117"/>
        <v>0</v>
      </c>
      <c r="CN92" s="230">
        <f t="shared" si="117"/>
        <v>0</v>
      </c>
      <c r="CO92" s="230">
        <f t="shared" si="117"/>
        <v>0</v>
      </c>
      <c r="CP92" s="230">
        <f t="shared" si="117"/>
        <v>0</v>
      </c>
      <c r="CQ92" s="231">
        <f t="shared" si="114"/>
        <v>0</v>
      </c>
      <c r="CS92" s="258" t="str">
        <f t="shared" si="115"/>
        <v/>
      </c>
      <c r="CT92" s="170">
        <f t="shared" si="94"/>
        <v>0</v>
      </c>
      <c r="CU92" s="170">
        <f t="shared" si="95"/>
        <v>0</v>
      </c>
      <c r="CV92" s="170">
        <f t="shared" si="96"/>
        <v>0</v>
      </c>
      <c r="CW92" s="170">
        <f t="shared" si="97"/>
        <v>0</v>
      </c>
      <c r="CX92" s="170">
        <f t="shared" si="98"/>
        <v>0</v>
      </c>
      <c r="CY92" s="170">
        <f t="shared" si="99"/>
        <v>0</v>
      </c>
      <c r="CZ92" s="170">
        <f t="shared" si="100"/>
        <v>0</v>
      </c>
      <c r="DA92" s="170">
        <f t="shared" si="101"/>
        <v>0</v>
      </c>
      <c r="DB92" s="170">
        <f t="shared" si="102"/>
        <v>0</v>
      </c>
      <c r="DC92" s="170">
        <f t="shared" si="103"/>
        <v>0</v>
      </c>
      <c r="DD92" s="170">
        <f t="shared" si="104"/>
        <v>0</v>
      </c>
      <c r="DE92" s="170">
        <f t="shared" si="105"/>
        <v>0</v>
      </c>
      <c r="DF92" s="170">
        <f t="shared" si="106"/>
        <v>0</v>
      </c>
      <c r="DG92" s="170">
        <f t="shared" si="107"/>
        <v>0</v>
      </c>
      <c r="DH92" s="170">
        <f t="shared" si="108"/>
        <v>0</v>
      </c>
      <c r="DI92" s="170">
        <f t="shared" si="109"/>
        <v>0</v>
      </c>
      <c r="DJ92" s="170">
        <f t="shared" si="110"/>
        <v>0</v>
      </c>
      <c r="DK92" s="170">
        <f t="shared" si="111"/>
        <v>0</v>
      </c>
      <c r="DL92" s="170">
        <f t="shared" si="112"/>
        <v>0</v>
      </c>
      <c r="DM92" s="170">
        <f t="shared" si="113"/>
        <v>0</v>
      </c>
      <c r="DN92" s="170">
        <f t="shared" si="116"/>
        <v>0</v>
      </c>
      <c r="DQ92" s="253"/>
    </row>
    <row r="93" spans="1:121" ht="20.399999999999999">
      <c r="A93" s="184" t="s">
        <v>521</v>
      </c>
      <c r="B93" s="185"/>
      <c r="C93" s="185"/>
      <c r="D93" s="186"/>
      <c r="E93" s="187"/>
      <c r="F93" s="187"/>
      <c r="G93" s="187"/>
      <c r="H93" s="187"/>
      <c r="I93" s="187"/>
      <c r="J93" s="187"/>
      <c r="K93" s="187"/>
      <c r="L93" s="187"/>
      <c r="M93" s="188"/>
      <c r="N93" s="185"/>
      <c r="O93" s="186"/>
      <c r="P93" s="187"/>
      <c r="Q93" s="187"/>
      <c r="R93" s="188"/>
      <c r="S93" s="185"/>
      <c r="T93" s="186"/>
      <c r="U93" s="188"/>
      <c r="V93" s="185"/>
      <c r="W93" s="185"/>
      <c r="X93" s="186"/>
      <c r="Y93" s="187"/>
      <c r="Z93" s="187"/>
      <c r="AA93" s="187"/>
      <c r="AB93" s="187"/>
      <c r="AC93" s="187"/>
      <c r="AD93" s="187"/>
      <c r="AE93" s="187"/>
      <c r="AF93" s="187"/>
      <c r="AG93" s="187"/>
      <c r="AH93" s="187"/>
      <c r="AI93" s="187"/>
      <c r="AJ93" s="187"/>
      <c r="AK93" s="187"/>
      <c r="AL93" s="187"/>
      <c r="AM93" s="187"/>
      <c r="AN93" s="187"/>
      <c r="AO93" s="187"/>
      <c r="AP93" s="187"/>
      <c r="AQ93" s="187"/>
      <c r="AR93" s="187"/>
      <c r="AS93" s="188"/>
      <c r="AT93" s="185"/>
      <c r="AU93" s="185"/>
      <c r="AV93" s="186"/>
      <c r="AW93" s="187"/>
      <c r="AX93" s="187"/>
      <c r="AY93" s="187"/>
      <c r="AZ93" s="187"/>
      <c r="BA93" s="187"/>
      <c r="BB93" s="187"/>
      <c r="BC93" s="187"/>
      <c r="BD93" s="187"/>
      <c r="BE93" s="187"/>
      <c r="BF93" s="187"/>
      <c r="BG93" s="187"/>
      <c r="BH93" s="187"/>
      <c r="BI93" s="187"/>
      <c r="BJ93" s="187"/>
      <c r="BK93" s="187"/>
      <c r="BL93" s="187"/>
      <c r="BM93" s="188"/>
      <c r="BN93" s="185"/>
      <c r="BO93" s="186"/>
      <c r="BP93" s="188"/>
      <c r="BQ93" s="185"/>
      <c r="BR93" s="185"/>
      <c r="BS93" s="185"/>
      <c r="BW93" s="230">
        <f t="shared" si="118"/>
        <v>0</v>
      </c>
      <c r="BX93" s="230">
        <f t="shared" si="118"/>
        <v>0</v>
      </c>
      <c r="BY93" s="230">
        <f t="shared" si="118"/>
        <v>0</v>
      </c>
      <c r="BZ93" s="230">
        <f t="shared" si="118"/>
        <v>0</v>
      </c>
      <c r="CA93" s="230">
        <f t="shared" si="118"/>
        <v>0</v>
      </c>
      <c r="CB93" s="230">
        <f t="shared" si="118"/>
        <v>0</v>
      </c>
      <c r="CC93" s="230">
        <f t="shared" si="118"/>
        <v>0</v>
      </c>
      <c r="CD93" s="230">
        <f t="shared" si="118"/>
        <v>0</v>
      </c>
      <c r="CE93" s="230">
        <f t="shared" si="118"/>
        <v>0</v>
      </c>
      <c r="CF93" s="230">
        <f t="shared" si="118"/>
        <v>0</v>
      </c>
      <c r="CG93" s="230">
        <f t="shared" si="118"/>
        <v>0</v>
      </c>
      <c r="CH93" s="230">
        <f t="shared" si="118"/>
        <v>0</v>
      </c>
      <c r="CI93" s="230">
        <f t="shared" si="118"/>
        <v>0</v>
      </c>
      <c r="CJ93" s="230">
        <f t="shared" si="118"/>
        <v>0</v>
      </c>
      <c r="CK93" s="230">
        <f t="shared" si="118"/>
        <v>0</v>
      </c>
      <c r="CL93" s="230">
        <f t="shared" si="118"/>
        <v>0</v>
      </c>
      <c r="CM93" s="230">
        <f t="shared" si="117"/>
        <v>0</v>
      </c>
      <c r="CN93" s="230">
        <f t="shared" si="117"/>
        <v>0</v>
      </c>
      <c r="CO93" s="230">
        <f t="shared" si="117"/>
        <v>0</v>
      </c>
      <c r="CP93" s="230">
        <f t="shared" si="117"/>
        <v>0</v>
      </c>
      <c r="CQ93" s="231">
        <f t="shared" si="114"/>
        <v>0</v>
      </c>
      <c r="CS93" s="258" t="str">
        <f t="shared" si="115"/>
        <v/>
      </c>
      <c r="CT93" s="170">
        <f t="shared" si="94"/>
        <v>0</v>
      </c>
      <c r="CU93" s="170">
        <f t="shared" si="95"/>
        <v>0</v>
      </c>
      <c r="CV93" s="170">
        <f t="shared" si="96"/>
        <v>0</v>
      </c>
      <c r="CW93" s="170">
        <f t="shared" si="97"/>
        <v>0</v>
      </c>
      <c r="CX93" s="170">
        <f t="shared" si="98"/>
        <v>0</v>
      </c>
      <c r="CY93" s="170">
        <f t="shared" si="99"/>
        <v>0</v>
      </c>
      <c r="CZ93" s="170">
        <f t="shared" si="100"/>
        <v>0</v>
      </c>
      <c r="DA93" s="170">
        <f t="shared" si="101"/>
        <v>0</v>
      </c>
      <c r="DB93" s="170">
        <f t="shared" si="102"/>
        <v>0</v>
      </c>
      <c r="DC93" s="170">
        <f t="shared" si="103"/>
        <v>0</v>
      </c>
      <c r="DD93" s="170">
        <f t="shared" si="104"/>
        <v>0</v>
      </c>
      <c r="DE93" s="170">
        <f t="shared" si="105"/>
        <v>0</v>
      </c>
      <c r="DF93" s="170">
        <f t="shared" si="106"/>
        <v>0</v>
      </c>
      <c r="DG93" s="170">
        <f t="shared" si="107"/>
        <v>0</v>
      </c>
      <c r="DH93" s="170">
        <f t="shared" si="108"/>
        <v>0</v>
      </c>
      <c r="DI93" s="170">
        <f t="shared" si="109"/>
        <v>0</v>
      </c>
      <c r="DJ93" s="170">
        <f t="shared" si="110"/>
        <v>0</v>
      </c>
      <c r="DK93" s="170">
        <f t="shared" si="111"/>
        <v>0</v>
      </c>
      <c r="DL93" s="170">
        <f t="shared" si="112"/>
        <v>0</v>
      </c>
      <c r="DM93" s="170">
        <f t="shared" si="113"/>
        <v>0</v>
      </c>
      <c r="DN93" s="170">
        <f t="shared" si="116"/>
        <v>0</v>
      </c>
      <c r="DQ93" s="253"/>
    </row>
    <row r="94" spans="1:121" ht="20.399999999999999">
      <c r="A94" s="184" t="s">
        <v>505</v>
      </c>
      <c r="B94" s="185"/>
      <c r="C94" s="185"/>
      <c r="D94" s="186"/>
      <c r="E94" s="187"/>
      <c r="F94" s="187"/>
      <c r="G94" s="187"/>
      <c r="H94" s="187"/>
      <c r="I94" s="187"/>
      <c r="J94" s="187"/>
      <c r="K94" s="187"/>
      <c r="L94" s="187"/>
      <c r="M94" s="188"/>
      <c r="N94" s="185"/>
      <c r="O94" s="186"/>
      <c r="P94" s="187"/>
      <c r="Q94" s="187"/>
      <c r="R94" s="188"/>
      <c r="S94" s="185"/>
      <c r="T94" s="186"/>
      <c r="U94" s="188"/>
      <c r="V94" s="185"/>
      <c r="W94" s="185"/>
      <c r="X94" s="186"/>
      <c r="Y94" s="187"/>
      <c r="Z94" s="187"/>
      <c r="AA94" s="187"/>
      <c r="AB94" s="187"/>
      <c r="AC94" s="187"/>
      <c r="AD94" s="187"/>
      <c r="AE94" s="187"/>
      <c r="AF94" s="187"/>
      <c r="AG94" s="187"/>
      <c r="AH94" s="187"/>
      <c r="AI94" s="187"/>
      <c r="AJ94" s="187"/>
      <c r="AK94" s="187"/>
      <c r="AL94" s="187"/>
      <c r="AM94" s="187"/>
      <c r="AN94" s="187"/>
      <c r="AO94" s="187"/>
      <c r="AP94" s="187"/>
      <c r="AQ94" s="187"/>
      <c r="AR94" s="187"/>
      <c r="AS94" s="188"/>
      <c r="AT94" s="185"/>
      <c r="AU94" s="185"/>
      <c r="AV94" s="186"/>
      <c r="AW94" s="187"/>
      <c r="AX94" s="187"/>
      <c r="AY94" s="187"/>
      <c r="AZ94" s="187"/>
      <c r="BA94" s="187"/>
      <c r="BB94" s="187"/>
      <c r="BC94" s="187"/>
      <c r="BD94" s="187"/>
      <c r="BE94" s="187"/>
      <c r="BF94" s="187"/>
      <c r="BG94" s="187"/>
      <c r="BH94" s="187"/>
      <c r="BI94" s="187"/>
      <c r="BJ94" s="187"/>
      <c r="BK94" s="187"/>
      <c r="BL94" s="187"/>
      <c r="BM94" s="188"/>
      <c r="BN94" s="185"/>
      <c r="BO94" s="186"/>
      <c r="BP94" s="188"/>
      <c r="BQ94" s="185"/>
      <c r="BR94" s="185"/>
      <c r="BS94" s="185"/>
      <c r="BW94" s="230">
        <f t="shared" si="118"/>
        <v>0</v>
      </c>
      <c r="BX94" s="230">
        <f t="shared" si="118"/>
        <v>0</v>
      </c>
      <c r="BY94" s="230">
        <f t="shared" si="118"/>
        <v>0</v>
      </c>
      <c r="BZ94" s="230">
        <f t="shared" si="118"/>
        <v>0</v>
      </c>
      <c r="CA94" s="230">
        <f t="shared" si="118"/>
        <v>0</v>
      </c>
      <c r="CB94" s="230">
        <f t="shared" si="118"/>
        <v>0</v>
      </c>
      <c r="CC94" s="230">
        <f t="shared" si="118"/>
        <v>0</v>
      </c>
      <c r="CD94" s="230">
        <f t="shared" si="118"/>
        <v>0</v>
      </c>
      <c r="CE94" s="230">
        <f t="shared" si="118"/>
        <v>0</v>
      </c>
      <c r="CF94" s="230">
        <f t="shared" si="118"/>
        <v>0</v>
      </c>
      <c r="CG94" s="230">
        <f t="shared" si="118"/>
        <v>0</v>
      </c>
      <c r="CH94" s="230">
        <f t="shared" si="118"/>
        <v>0</v>
      </c>
      <c r="CI94" s="230">
        <f t="shared" si="118"/>
        <v>0</v>
      </c>
      <c r="CJ94" s="230">
        <f t="shared" si="118"/>
        <v>0</v>
      </c>
      <c r="CK94" s="230">
        <f t="shared" si="118"/>
        <v>0</v>
      </c>
      <c r="CL94" s="230">
        <f t="shared" si="118"/>
        <v>0</v>
      </c>
      <c r="CM94" s="230">
        <f t="shared" si="117"/>
        <v>0</v>
      </c>
      <c r="CN94" s="230">
        <f t="shared" si="117"/>
        <v>0</v>
      </c>
      <c r="CO94" s="230">
        <f t="shared" si="117"/>
        <v>0</v>
      </c>
      <c r="CP94" s="230">
        <f t="shared" si="117"/>
        <v>0</v>
      </c>
      <c r="CQ94" s="231">
        <f t="shared" si="114"/>
        <v>0</v>
      </c>
      <c r="CS94" s="258" t="str">
        <f t="shared" si="115"/>
        <v/>
      </c>
      <c r="CT94" s="170">
        <f t="shared" si="94"/>
        <v>0</v>
      </c>
      <c r="CU94" s="170">
        <f t="shared" si="95"/>
        <v>0</v>
      </c>
      <c r="CV94" s="170">
        <f t="shared" si="96"/>
        <v>0</v>
      </c>
      <c r="CW94" s="170">
        <f t="shared" si="97"/>
        <v>0</v>
      </c>
      <c r="CX94" s="170">
        <f t="shared" si="98"/>
        <v>0</v>
      </c>
      <c r="CY94" s="170">
        <f t="shared" si="99"/>
        <v>0</v>
      </c>
      <c r="CZ94" s="170">
        <f t="shared" si="100"/>
        <v>0</v>
      </c>
      <c r="DA94" s="170">
        <f t="shared" si="101"/>
        <v>0</v>
      </c>
      <c r="DB94" s="170">
        <f t="shared" si="102"/>
        <v>0</v>
      </c>
      <c r="DC94" s="170">
        <f t="shared" si="103"/>
        <v>0</v>
      </c>
      <c r="DD94" s="170">
        <f t="shared" si="104"/>
        <v>0</v>
      </c>
      <c r="DE94" s="170">
        <f t="shared" si="105"/>
        <v>0</v>
      </c>
      <c r="DF94" s="170">
        <f t="shared" si="106"/>
        <v>0</v>
      </c>
      <c r="DG94" s="170">
        <f t="shared" si="107"/>
        <v>0</v>
      </c>
      <c r="DH94" s="170">
        <f t="shared" si="108"/>
        <v>0</v>
      </c>
      <c r="DI94" s="170">
        <f t="shared" si="109"/>
        <v>0</v>
      </c>
      <c r="DJ94" s="170">
        <f t="shared" si="110"/>
        <v>0</v>
      </c>
      <c r="DK94" s="170">
        <f t="shared" si="111"/>
        <v>0</v>
      </c>
      <c r="DL94" s="170">
        <f t="shared" si="112"/>
        <v>0</v>
      </c>
      <c r="DM94" s="170">
        <f t="shared" si="113"/>
        <v>0</v>
      </c>
      <c r="DN94" s="170">
        <f t="shared" si="116"/>
        <v>0</v>
      </c>
      <c r="DQ94" s="253"/>
    </row>
    <row r="95" spans="1:121" ht="20.399999999999999">
      <c r="A95" s="184" t="s">
        <v>522</v>
      </c>
      <c r="B95" s="185">
        <v>807</v>
      </c>
      <c r="C95" s="185"/>
      <c r="D95" s="186"/>
      <c r="E95" s="187"/>
      <c r="F95" s="187"/>
      <c r="G95" s="187"/>
      <c r="H95" s="187"/>
      <c r="I95" s="187"/>
      <c r="J95" s="187"/>
      <c r="K95" s="187"/>
      <c r="L95" s="187"/>
      <c r="M95" s="188"/>
      <c r="N95" s="185"/>
      <c r="O95" s="186"/>
      <c r="P95" s="187"/>
      <c r="Q95" s="187"/>
      <c r="R95" s="188"/>
      <c r="S95" s="185"/>
      <c r="T95" s="186"/>
      <c r="U95" s="188"/>
      <c r="V95" s="185"/>
      <c r="W95" s="185"/>
      <c r="X95" s="186"/>
      <c r="Y95" s="187"/>
      <c r="Z95" s="187"/>
      <c r="AA95" s="187"/>
      <c r="AB95" s="187"/>
      <c r="AC95" s="187"/>
      <c r="AD95" s="187"/>
      <c r="AE95" s="187"/>
      <c r="AF95" s="187"/>
      <c r="AG95" s="187"/>
      <c r="AH95" s="187"/>
      <c r="AI95" s="187"/>
      <c r="AJ95" s="187"/>
      <c r="AK95" s="187"/>
      <c r="AL95" s="187"/>
      <c r="AM95" s="187"/>
      <c r="AN95" s="187"/>
      <c r="AO95" s="187"/>
      <c r="AP95" s="187"/>
      <c r="AQ95" s="187"/>
      <c r="AR95" s="187"/>
      <c r="AS95" s="188"/>
      <c r="AT95" s="185">
        <v>27</v>
      </c>
      <c r="AU95" s="185"/>
      <c r="AV95" s="186"/>
      <c r="AW95" s="187"/>
      <c r="AX95" s="187"/>
      <c r="AY95" s="187"/>
      <c r="AZ95" s="187"/>
      <c r="BA95" s="187"/>
      <c r="BB95" s="187"/>
      <c r="BC95" s="187"/>
      <c r="BD95" s="187"/>
      <c r="BE95" s="187"/>
      <c r="BF95" s="187"/>
      <c r="BG95" s="187"/>
      <c r="BH95" s="187"/>
      <c r="BI95" s="187"/>
      <c r="BJ95" s="187"/>
      <c r="BK95" s="187"/>
      <c r="BL95" s="187"/>
      <c r="BM95" s="188"/>
      <c r="BN95" s="185"/>
      <c r="BO95" s="186"/>
      <c r="BP95" s="188"/>
      <c r="BQ95" s="185"/>
      <c r="BR95" s="185">
        <v>367</v>
      </c>
      <c r="BS95" s="185">
        <v>413</v>
      </c>
      <c r="BW95" s="230">
        <f t="shared" si="118"/>
        <v>0</v>
      </c>
      <c r="BX95" s="230">
        <f t="shared" si="118"/>
        <v>0</v>
      </c>
      <c r="BY95" s="230">
        <f t="shared" si="118"/>
        <v>0</v>
      </c>
      <c r="BZ95" s="230">
        <f t="shared" si="118"/>
        <v>0</v>
      </c>
      <c r="CA95" s="230">
        <f t="shared" si="118"/>
        <v>0</v>
      </c>
      <c r="CB95" s="230">
        <f t="shared" si="118"/>
        <v>0</v>
      </c>
      <c r="CC95" s="230">
        <f t="shared" si="118"/>
        <v>0</v>
      </c>
      <c r="CD95" s="230">
        <f t="shared" si="118"/>
        <v>0</v>
      </c>
      <c r="CE95" s="230">
        <f t="shared" si="118"/>
        <v>0</v>
      </c>
      <c r="CF95" s="230">
        <f t="shared" si="118"/>
        <v>27</v>
      </c>
      <c r="CG95" s="230">
        <f t="shared" si="118"/>
        <v>0</v>
      </c>
      <c r="CH95" s="230">
        <f t="shared" si="118"/>
        <v>0</v>
      </c>
      <c r="CI95" s="230">
        <f t="shared" si="118"/>
        <v>0</v>
      </c>
      <c r="CJ95" s="230">
        <f t="shared" si="118"/>
        <v>0</v>
      </c>
      <c r="CK95" s="230">
        <f t="shared" si="118"/>
        <v>0</v>
      </c>
      <c r="CL95" s="230">
        <f t="shared" si="118"/>
        <v>413</v>
      </c>
      <c r="CM95" s="230">
        <f t="shared" si="117"/>
        <v>367</v>
      </c>
      <c r="CN95" s="230">
        <f t="shared" si="117"/>
        <v>0</v>
      </c>
      <c r="CO95" s="230">
        <f t="shared" si="117"/>
        <v>0</v>
      </c>
      <c r="CP95" s="230">
        <f t="shared" si="117"/>
        <v>807</v>
      </c>
      <c r="CQ95" s="231">
        <f t="shared" si="114"/>
        <v>0</v>
      </c>
      <c r="CS95" s="258" t="str">
        <f t="shared" si="115"/>
        <v/>
      </c>
      <c r="CT95" s="170">
        <f t="shared" si="94"/>
        <v>0</v>
      </c>
      <c r="CU95" s="170">
        <f t="shared" si="95"/>
        <v>0</v>
      </c>
      <c r="CV95" s="170">
        <f t="shared" si="96"/>
        <v>0</v>
      </c>
      <c r="CW95" s="170">
        <f t="shared" si="97"/>
        <v>0</v>
      </c>
      <c r="CX95" s="170">
        <f t="shared" si="98"/>
        <v>0</v>
      </c>
      <c r="CY95" s="170">
        <f t="shared" si="99"/>
        <v>0</v>
      </c>
      <c r="CZ95" s="170">
        <f t="shared" si="100"/>
        <v>0</v>
      </c>
      <c r="DA95" s="170">
        <f t="shared" si="101"/>
        <v>0</v>
      </c>
      <c r="DB95" s="170">
        <f t="shared" si="102"/>
        <v>0</v>
      </c>
      <c r="DC95" s="170">
        <f t="shared" si="103"/>
        <v>1.130436</v>
      </c>
      <c r="DD95" s="170">
        <f t="shared" si="104"/>
        <v>0</v>
      </c>
      <c r="DE95" s="170">
        <f t="shared" si="105"/>
        <v>0</v>
      </c>
      <c r="DF95" s="170">
        <f t="shared" si="106"/>
        <v>0</v>
      </c>
      <c r="DG95" s="170">
        <f t="shared" si="107"/>
        <v>0</v>
      </c>
      <c r="DH95" s="170">
        <f t="shared" si="108"/>
        <v>0</v>
      </c>
      <c r="DI95" s="170">
        <f t="shared" si="109"/>
        <v>17.291484000000001</v>
      </c>
      <c r="DJ95" s="170">
        <f t="shared" si="110"/>
        <v>15.365556000000002</v>
      </c>
      <c r="DK95" s="170">
        <f t="shared" si="111"/>
        <v>0</v>
      </c>
      <c r="DL95" s="170">
        <f t="shared" si="112"/>
        <v>0</v>
      </c>
      <c r="DM95" s="170">
        <f t="shared" si="113"/>
        <v>33.787476000000005</v>
      </c>
      <c r="DN95" s="170">
        <f t="shared" si="116"/>
        <v>0</v>
      </c>
      <c r="DQ95" s="253"/>
    </row>
    <row r="96" spans="1:121" ht="20.399999999999999">
      <c r="A96" s="235" t="s">
        <v>523</v>
      </c>
      <c r="B96" s="236">
        <v>1475</v>
      </c>
      <c r="C96" s="236"/>
      <c r="D96" s="237"/>
      <c r="E96" s="238"/>
      <c r="F96" s="238"/>
      <c r="G96" s="238"/>
      <c r="H96" s="238"/>
      <c r="I96" s="238"/>
      <c r="J96" s="238"/>
      <c r="K96" s="238"/>
      <c r="L96" s="238"/>
      <c r="M96" s="239"/>
      <c r="N96" s="236"/>
      <c r="O96" s="237"/>
      <c r="P96" s="238"/>
      <c r="Q96" s="238"/>
      <c r="R96" s="239"/>
      <c r="S96" s="236"/>
      <c r="T96" s="237"/>
      <c r="U96" s="239"/>
      <c r="V96" s="236"/>
      <c r="W96" s="236"/>
      <c r="X96" s="237"/>
      <c r="Y96" s="238"/>
      <c r="Z96" s="238"/>
      <c r="AA96" s="238"/>
      <c r="AB96" s="238"/>
      <c r="AC96" s="238"/>
      <c r="AD96" s="238"/>
      <c r="AE96" s="238"/>
      <c r="AF96" s="238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  <c r="AS96" s="239"/>
      <c r="AT96" s="236">
        <v>10</v>
      </c>
      <c r="AU96" s="236"/>
      <c r="AV96" s="237"/>
      <c r="AW96" s="238"/>
      <c r="AX96" s="238"/>
      <c r="AY96" s="238"/>
      <c r="AZ96" s="238"/>
      <c r="BA96" s="238"/>
      <c r="BB96" s="238"/>
      <c r="BC96" s="238"/>
      <c r="BD96" s="238"/>
      <c r="BE96" s="238"/>
      <c r="BF96" s="238"/>
      <c r="BG96" s="238"/>
      <c r="BH96" s="238"/>
      <c r="BI96" s="238"/>
      <c r="BJ96" s="238"/>
      <c r="BK96" s="238"/>
      <c r="BL96" s="238"/>
      <c r="BM96" s="239"/>
      <c r="BN96" s="236"/>
      <c r="BO96" s="237"/>
      <c r="BP96" s="239"/>
      <c r="BQ96" s="236"/>
      <c r="BR96" s="236">
        <v>606</v>
      </c>
      <c r="BS96" s="236">
        <v>859</v>
      </c>
      <c r="BT96" s="240"/>
      <c r="BU96" s="240"/>
      <c r="BV96" s="240"/>
      <c r="BW96" s="241">
        <f t="shared" si="118"/>
        <v>0</v>
      </c>
      <c r="BX96" s="241">
        <f t="shared" si="118"/>
        <v>0</v>
      </c>
      <c r="BY96" s="241">
        <f t="shared" si="118"/>
        <v>0</v>
      </c>
      <c r="BZ96" s="241">
        <f t="shared" si="118"/>
        <v>0</v>
      </c>
      <c r="CA96" s="241">
        <f t="shared" si="118"/>
        <v>0</v>
      </c>
      <c r="CB96" s="241">
        <f t="shared" si="118"/>
        <v>0</v>
      </c>
      <c r="CC96" s="241">
        <f t="shared" si="118"/>
        <v>0</v>
      </c>
      <c r="CD96" s="241">
        <f t="shared" si="118"/>
        <v>0</v>
      </c>
      <c r="CE96" s="241">
        <f t="shared" si="118"/>
        <v>0</v>
      </c>
      <c r="CF96" s="241">
        <f t="shared" si="118"/>
        <v>10</v>
      </c>
      <c r="CG96" s="241">
        <f t="shared" si="118"/>
        <v>0</v>
      </c>
      <c r="CH96" s="241">
        <f t="shared" si="118"/>
        <v>0</v>
      </c>
      <c r="CI96" s="241">
        <f t="shared" si="118"/>
        <v>0</v>
      </c>
      <c r="CJ96" s="241">
        <f t="shared" si="118"/>
        <v>0</v>
      </c>
      <c r="CK96" s="241">
        <f t="shared" si="118"/>
        <v>0</v>
      </c>
      <c r="CL96" s="241">
        <f t="shared" si="118"/>
        <v>859</v>
      </c>
      <c r="CM96" s="241">
        <f t="shared" si="117"/>
        <v>606</v>
      </c>
      <c r="CN96" s="241">
        <f t="shared" si="117"/>
        <v>0</v>
      </c>
      <c r="CO96" s="241">
        <f t="shared" si="117"/>
        <v>0</v>
      </c>
      <c r="CP96" s="241">
        <f t="shared" si="117"/>
        <v>1475</v>
      </c>
      <c r="CQ96" s="242">
        <f t="shared" si="114"/>
        <v>0</v>
      </c>
      <c r="CR96" s="240"/>
      <c r="CS96" s="259" t="str">
        <f t="shared" si="115"/>
        <v/>
      </c>
      <c r="CT96" s="240">
        <f t="shared" si="94"/>
        <v>0</v>
      </c>
      <c r="CU96" s="240">
        <f t="shared" si="95"/>
        <v>0</v>
      </c>
      <c r="CV96" s="240">
        <f t="shared" si="96"/>
        <v>0</v>
      </c>
      <c r="CW96" s="240">
        <f t="shared" si="97"/>
        <v>0</v>
      </c>
      <c r="CX96" s="240">
        <f t="shared" si="98"/>
        <v>0</v>
      </c>
      <c r="CY96" s="240">
        <f t="shared" si="99"/>
        <v>0</v>
      </c>
      <c r="CZ96" s="240">
        <f t="shared" si="100"/>
        <v>0</v>
      </c>
      <c r="DA96" s="240">
        <f t="shared" si="101"/>
        <v>0</v>
      </c>
      <c r="DB96" s="240">
        <f t="shared" si="102"/>
        <v>0</v>
      </c>
      <c r="DC96" s="240">
        <f t="shared" si="103"/>
        <v>0.41868000000000005</v>
      </c>
      <c r="DD96" s="240">
        <f t="shared" si="104"/>
        <v>0</v>
      </c>
      <c r="DE96" s="240">
        <f t="shared" si="105"/>
        <v>0</v>
      </c>
      <c r="DF96" s="240">
        <f t="shared" si="106"/>
        <v>0</v>
      </c>
      <c r="DG96" s="240">
        <f t="shared" si="107"/>
        <v>0</v>
      </c>
      <c r="DH96" s="240">
        <f t="shared" si="108"/>
        <v>0</v>
      </c>
      <c r="DI96" s="240">
        <f t="shared" si="109"/>
        <v>35.964612000000002</v>
      </c>
      <c r="DJ96" s="240">
        <f t="shared" si="110"/>
        <v>25.372008000000001</v>
      </c>
      <c r="DK96" s="240">
        <f t="shared" si="111"/>
        <v>0</v>
      </c>
      <c r="DL96" s="240">
        <f t="shared" si="112"/>
        <v>0</v>
      </c>
      <c r="DM96" s="240">
        <f t="shared" si="113"/>
        <v>61.755300000000005</v>
      </c>
      <c r="DN96" s="240">
        <f t="shared" si="116"/>
        <v>0</v>
      </c>
      <c r="DQ96" s="253"/>
    </row>
    <row r="97" spans="1:141" ht="20.399999999999999">
      <c r="A97" s="235" t="s">
        <v>524</v>
      </c>
      <c r="B97" s="236">
        <v>74675</v>
      </c>
      <c r="C97" s="236">
        <v>9433</v>
      </c>
      <c r="D97" s="237">
        <v>199</v>
      </c>
      <c r="E97" s="238">
        <v>360</v>
      </c>
      <c r="F97" s="238">
        <v>8656</v>
      </c>
      <c r="G97" s="238"/>
      <c r="H97" s="238">
        <v>142</v>
      </c>
      <c r="I97" s="238">
        <v>-1</v>
      </c>
      <c r="J97" s="238">
        <v>60</v>
      </c>
      <c r="K97" s="238"/>
      <c r="L97" s="238">
        <v>14</v>
      </c>
      <c r="M97" s="239">
        <v>2</v>
      </c>
      <c r="N97" s="236">
        <v>393</v>
      </c>
      <c r="O97" s="237"/>
      <c r="P97" s="238">
        <v>158</v>
      </c>
      <c r="Q97" s="238">
        <v>191</v>
      </c>
      <c r="R97" s="239">
        <v>43</v>
      </c>
      <c r="S97" s="236"/>
      <c r="T97" s="237"/>
      <c r="U97" s="239"/>
      <c r="V97" s="236"/>
      <c r="W97" s="236">
        <v>27852</v>
      </c>
      <c r="X97" s="237">
        <v>-176</v>
      </c>
      <c r="Y97" s="238"/>
      <c r="Z97" s="238">
        <v>-3</v>
      </c>
      <c r="AA97" s="238"/>
      <c r="AB97" s="238"/>
      <c r="AC97" s="238">
        <v>413</v>
      </c>
      <c r="AD97" s="238"/>
      <c r="AE97" s="238">
        <v>2622</v>
      </c>
      <c r="AF97" s="238">
        <v>4229</v>
      </c>
      <c r="AG97" s="238">
        <v>4</v>
      </c>
      <c r="AH97" s="238"/>
      <c r="AI97" s="238">
        <v>15</v>
      </c>
      <c r="AJ97" s="238">
        <v>0</v>
      </c>
      <c r="AK97" s="238">
        <v>1214</v>
      </c>
      <c r="AL97" s="238">
        <v>16991</v>
      </c>
      <c r="AM97" s="238">
        <v>83</v>
      </c>
      <c r="AN97" s="238">
        <v>102</v>
      </c>
      <c r="AO97" s="238">
        <v>264</v>
      </c>
      <c r="AP97" s="238">
        <v>1096</v>
      </c>
      <c r="AQ97" s="238">
        <v>72</v>
      </c>
      <c r="AR97" s="238">
        <v>159</v>
      </c>
      <c r="AS97" s="239">
        <v>766</v>
      </c>
      <c r="AT97" s="236">
        <v>12201</v>
      </c>
      <c r="AU97" s="236">
        <v>6683</v>
      </c>
      <c r="AV97" s="237"/>
      <c r="AW97" s="238"/>
      <c r="AX97" s="238"/>
      <c r="AY97" s="238"/>
      <c r="AZ97" s="238">
        <v>80</v>
      </c>
      <c r="BA97" s="238">
        <v>26</v>
      </c>
      <c r="BB97" s="238">
        <v>5088</v>
      </c>
      <c r="BC97" s="238"/>
      <c r="BD97" s="238">
        <v>92</v>
      </c>
      <c r="BE97" s="238">
        <v>58</v>
      </c>
      <c r="BF97" s="238"/>
      <c r="BG97" s="238">
        <v>183</v>
      </c>
      <c r="BH97" s="238">
        <v>19</v>
      </c>
      <c r="BI97" s="238">
        <v>837</v>
      </c>
      <c r="BJ97" s="238"/>
      <c r="BK97" s="238"/>
      <c r="BL97" s="238">
        <v>1</v>
      </c>
      <c r="BM97" s="239">
        <v>298</v>
      </c>
      <c r="BN97" s="236">
        <v>831</v>
      </c>
      <c r="BO97" s="237">
        <v>630</v>
      </c>
      <c r="BP97" s="239">
        <v>201</v>
      </c>
      <c r="BQ97" s="236"/>
      <c r="BR97" s="236">
        <v>5602</v>
      </c>
      <c r="BS97" s="236">
        <v>11679</v>
      </c>
      <c r="BT97" s="240"/>
      <c r="BU97" s="240"/>
      <c r="BV97" s="240"/>
      <c r="BW97" s="241">
        <f t="shared" si="118"/>
        <v>9214</v>
      </c>
      <c r="BX97" s="241">
        <f t="shared" si="118"/>
        <v>142</v>
      </c>
      <c r="BY97" s="241">
        <f t="shared" si="118"/>
        <v>393</v>
      </c>
      <c r="BZ97" s="241">
        <f t="shared" si="118"/>
        <v>-176</v>
      </c>
      <c r="CA97" s="241">
        <f t="shared" si="118"/>
        <v>4229</v>
      </c>
      <c r="CB97" s="241">
        <f t="shared" si="118"/>
        <v>16991</v>
      </c>
      <c r="CC97" s="241">
        <f t="shared" si="118"/>
        <v>2622</v>
      </c>
      <c r="CD97" s="241">
        <f t="shared" si="118"/>
        <v>83</v>
      </c>
      <c r="CE97" s="241">
        <f t="shared" si="118"/>
        <v>4102</v>
      </c>
      <c r="CF97" s="241">
        <f t="shared" si="118"/>
        <v>12201</v>
      </c>
      <c r="CG97" s="241">
        <f t="shared" si="118"/>
        <v>92</v>
      </c>
      <c r="CH97" s="241">
        <f t="shared" si="118"/>
        <v>5088</v>
      </c>
      <c r="CI97" s="241">
        <f t="shared" si="118"/>
        <v>1040</v>
      </c>
      <c r="CJ97" s="241">
        <f t="shared" si="118"/>
        <v>404</v>
      </c>
      <c r="CK97" s="241">
        <f t="shared" si="118"/>
        <v>259</v>
      </c>
      <c r="CL97" s="241">
        <f t="shared" si="118"/>
        <v>11679</v>
      </c>
      <c r="CM97" s="241">
        <f t="shared" si="117"/>
        <v>5602</v>
      </c>
      <c r="CN97" s="241">
        <f t="shared" si="117"/>
        <v>630</v>
      </c>
      <c r="CO97" s="241">
        <f t="shared" si="117"/>
        <v>60</v>
      </c>
      <c r="CP97" s="241">
        <f t="shared" si="117"/>
        <v>74675</v>
      </c>
      <c r="CQ97" s="242">
        <f t="shared" si="114"/>
        <v>-20</v>
      </c>
      <c r="CR97" s="240"/>
      <c r="CS97" s="259" t="str">
        <f t="shared" si="115"/>
        <v/>
      </c>
      <c r="CT97" s="240">
        <f t="shared" si="94"/>
        <v>385.77175200000005</v>
      </c>
      <c r="CU97" s="240">
        <f t="shared" si="95"/>
        <v>5.9452560000000005</v>
      </c>
      <c r="CV97" s="240">
        <f t="shared" si="96"/>
        <v>16.454124</v>
      </c>
      <c r="CW97" s="240">
        <f t="shared" si="97"/>
        <v>-7.3687680000000002</v>
      </c>
      <c r="CX97" s="240">
        <f t="shared" si="98"/>
        <v>177.05977200000001</v>
      </c>
      <c r="CY97" s="240">
        <f t="shared" si="99"/>
        <v>711.379188</v>
      </c>
      <c r="CZ97" s="240">
        <f t="shared" si="100"/>
        <v>109.77789600000001</v>
      </c>
      <c r="DA97" s="240">
        <f t="shared" si="101"/>
        <v>3.475044</v>
      </c>
      <c r="DB97" s="240">
        <f t="shared" si="102"/>
        <v>171.742536</v>
      </c>
      <c r="DC97" s="240">
        <f t="shared" si="103"/>
        <v>510.83146800000003</v>
      </c>
      <c r="DD97" s="240">
        <f t="shared" si="104"/>
        <v>3.8518560000000002</v>
      </c>
      <c r="DE97" s="240">
        <f t="shared" si="105"/>
        <v>213.02438400000003</v>
      </c>
      <c r="DF97" s="240">
        <f t="shared" si="106"/>
        <v>43.542720000000003</v>
      </c>
      <c r="DG97" s="240">
        <f t="shared" si="107"/>
        <v>16.914671999999999</v>
      </c>
      <c r="DH97" s="240">
        <f t="shared" si="108"/>
        <v>10.843812</v>
      </c>
      <c r="DI97" s="240">
        <f t="shared" si="109"/>
        <v>488.97637200000003</v>
      </c>
      <c r="DJ97" s="240">
        <f t="shared" si="110"/>
        <v>234.54453600000002</v>
      </c>
      <c r="DK97" s="240">
        <f t="shared" si="111"/>
        <v>26.376840000000001</v>
      </c>
      <c r="DL97" s="240">
        <f t="shared" si="112"/>
        <v>2.5120800000000001</v>
      </c>
      <c r="DM97" s="240">
        <f t="shared" si="113"/>
        <v>3126.4929000000002</v>
      </c>
      <c r="DN97" s="240">
        <f t="shared" si="116"/>
        <v>0</v>
      </c>
      <c r="DQ97" s="254"/>
      <c r="DR97" s="251" t="str">
        <f>CT$4</f>
        <v>HC</v>
      </c>
      <c r="DS97" s="251" t="str">
        <f t="shared" ref="DS97" si="119">CU$4</f>
        <v>BC</v>
      </c>
      <c r="DT97" s="251" t="str">
        <f t="shared" ref="DT97" si="120">CV$4</f>
        <v>MFG</v>
      </c>
      <c r="DU97" s="251" t="str">
        <f t="shared" ref="DU97" si="121">CW$4</f>
        <v>OIL_CRD</v>
      </c>
      <c r="DV97" s="251" t="str">
        <f t="shared" ref="DV97" si="122">CX$4</f>
        <v>OIL_GSL</v>
      </c>
      <c r="DW97" s="251" t="str">
        <f t="shared" ref="DW97" si="123">CY$4</f>
        <v>OIL_DSL</v>
      </c>
      <c r="DX97" s="251" t="str">
        <f t="shared" ref="DX97" si="124">CZ$4</f>
        <v>OIL_LPG</v>
      </c>
      <c r="DY97" s="251" t="str">
        <f t="shared" ref="DY97" si="125">DA$4</f>
        <v>OIL_FUE</v>
      </c>
      <c r="DZ97" s="251" t="str">
        <f t="shared" ref="DZ97" si="126">DB$4</f>
        <v>OTH_OIL_FUE</v>
      </c>
      <c r="EA97" s="251" t="str">
        <f t="shared" ref="EA97" si="127">DC$4</f>
        <v>NAT_GAS</v>
      </c>
      <c r="EB97" s="251" t="str">
        <f t="shared" ref="EB97" si="128">DD$4</f>
        <v>BIOG</v>
      </c>
      <c r="EC97" s="251" t="str">
        <f t="shared" ref="EC97" si="129">DE$4</f>
        <v>BIOM</v>
      </c>
      <c r="ED97" s="251" t="str">
        <f t="shared" ref="ED97" si="130">DF$4</f>
        <v>BLF</v>
      </c>
      <c r="EE97" s="251" t="str">
        <f t="shared" ref="EE97" si="131">DG$4</f>
        <v>OTH_REN_FUE</v>
      </c>
      <c r="EF97" s="251" t="str">
        <f t="shared" ref="EF97" si="132">DH$4</f>
        <v>RDF</v>
      </c>
      <c r="EG97" s="251" t="str">
        <f t="shared" ref="EG97" si="133">DI$4</f>
        <v>ELC</v>
      </c>
      <c r="EH97" s="251" t="str">
        <f t="shared" ref="EH97" si="134">DJ$4</f>
        <v>DH</v>
      </c>
      <c r="EI97" s="251" t="str">
        <f t="shared" ref="EI97" si="135">DK$4</f>
        <v>OTH_FUE</v>
      </c>
      <c r="EJ97" s="251" t="str">
        <f t="shared" ref="EJ97" si="136">DL$4</f>
        <v>COKE</v>
      </c>
      <c r="EK97" s="251" t="str">
        <f t="shared" ref="EK97" si="137">DM$4</f>
        <v>TOTAL</v>
      </c>
    </row>
    <row r="98" spans="1:141" ht="20.399999999999999">
      <c r="A98" s="235" t="s">
        <v>525</v>
      </c>
      <c r="B98" s="236">
        <v>5792</v>
      </c>
      <c r="C98" s="236">
        <v>105</v>
      </c>
      <c r="D98" s="237">
        <v>7</v>
      </c>
      <c r="E98" s="238"/>
      <c r="F98" s="238">
        <v>54</v>
      </c>
      <c r="G98" s="238"/>
      <c r="H98" s="238"/>
      <c r="I98" s="238"/>
      <c r="J98" s="238">
        <v>33</v>
      </c>
      <c r="K98" s="238"/>
      <c r="L98" s="238">
        <v>11</v>
      </c>
      <c r="M98" s="239"/>
      <c r="N98" s="236"/>
      <c r="O98" s="237"/>
      <c r="P98" s="238"/>
      <c r="Q98" s="238"/>
      <c r="R98" s="239"/>
      <c r="S98" s="236"/>
      <c r="T98" s="237"/>
      <c r="U98" s="239"/>
      <c r="V98" s="236"/>
      <c r="W98" s="236">
        <v>3635</v>
      </c>
      <c r="X98" s="237"/>
      <c r="Y98" s="238"/>
      <c r="Z98" s="238"/>
      <c r="AA98" s="238"/>
      <c r="AB98" s="238"/>
      <c r="AC98" s="238"/>
      <c r="AD98" s="238"/>
      <c r="AE98" s="238">
        <v>89</v>
      </c>
      <c r="AF98" s="238"/>
      <c r="AG98" s="238"/>
      <c r="AH98" s="238"/>
      <c r="AI98" s="238"/>
      <c r="AJ98" s="238">
        <v>0</v>
      </c>
      <c r="AK98" s="238">
        <v>1197</v>
      </c>
      <c r="AL98" s="238"/>
      <c r="AM98" s="238"/>
      <c r="AN98" s="238">
        <v>102</v>
      </c>
      <c r="AO98" s="238">
        <v>240</v>
      </c>
      <c r="AP98" s="238">
        <v>1096</v>
      </c>
      <c r="AQ98" s="238"/>
      <c r="AR98" s="238">
        <v>159</v>
      </c>
      <c r="AS98" s="239">
        <v>752</v>
      </c>
      <c r="AT98" s="236">
        <v>2052</v>
      </c>
      <c r="AU98" s="236"/>
      <c r="AV98" s="237"/>
      <c r="AW98" s="238"/>
      <c r="AX98" s="238"/>
      <c r="AY98" s="238"/>
      <c r="AZ98" s="238"/>
      <c r="BA98" s="238"/>
      <c r="BB98" s="238"/>
      <c r="BC98" s="238"/>
      <c r="BD98" s="238"/>
      <c r="BE98" s="238"/>
      <c r="BF98" s="238"/>
      <c r="BG98" s="238"/>
      <c r="BH98" s="238"/>
      <c r="BI98" s="238"/>
      <c r="BJ98" s="238"/>
      <c r="BK98" s="238"/>
      <c r="BL98" s="238"/>
      <c r="BM98" s="239"/>
      <c r="BN98" s="236"/>
      <c r="BO98" s="237"/>
      <c r="BP98" s="239"/>
      <c r="BQ98" s="236"/>
      <c r="BR98" s="236"/>
      <c r="BS98" s="236"/>
      <c r="BT98" s="240"/>
      <c r="BU98" s="240"/>
      <c r="BV98" s="240" t="s">
        <v>667</v>
      </c>
      <c r="BW98" s="241">
        <f t="shared" si="118"/>
        <v>61</v>
      </c>
      <c r="BX98" s="241">
        <f t="shared" si="118"/>
        <v>0</v>
      </c>
      <c r="BY98" s="241">
        <f t="shared" si="118"/>
        <v>0</v>
      </c>
      <c r="BZ98" s="241">
        <f t="shared" si="118"/>
        <v>0</v>
      </c>
      <c r="CA98" s="241">
        <f t="shared" si="118"/>
        <v>0</v>
      </c>
      <c r="CB98" s="241">
        <f t="shared" si="118"/>
        <v>0</v>
      </c>
      <c r="CC98" s="241">
        <f t="shared" si="118"/>
        <v>89</v>
      </c>
      <c r="CD98" s="241">
        <f t="shared" si="118"/>
        <v>0</v>
      </c>
      <c r="CE98" s="241">
        <f t="shared" si="118"/>
        <v>3546</v>
      </c>
      <c r="CF98" s="241">
        <f t="shared" si="118"/>
        <v>2052</v>
      </c>
      <c r="CG98" s="241">
        <f t="shared" si="118"/>
        <v>0</v>
      </c>
      <c r="CH98" s="241">
        <f t="shared" si="118"/>
        <v>0</v>
      </c>
      <c r="CI98" s="241">
        <f t="shared" si="118"/>
        <v>0</v>
      </c>
      <c r="CJ98" s="241">
        <f t="shared" si="118"/>
        <v>0</v>
      </c>
      <c r="CK98" s="241">
        <f t="shared" si="118"/>
        <v>0</v>
      </c>
      <c r="CL98" s="241">
        <f t="shared" si="118"/>
        <v>0</v>
      </c>
      <c r="CM98" s="241">
        <f t="shared" si="117"/>
        <v>0</v>
      </c>
      <c r="CN98" s="241">
        <f t="shared" si="117"/>
        <v>0</v>
      </c>
      <c r="CO98" s="241">
        <f t="shared" si="117"/>
        <v>33</v>
      </c>
      <c r="CP98" s="241">
        <f t="shared" si="117"/>
        <v>5792</v>
      </c>
      <c r="CQ98" s="242">
        <f t="shared" si="114"/>
        <v>-11</v>
      </c>
      <c r="CR98" s="240"/>
      <c r="CS98" s="259" t="str">
        <f t="shared" si="115"/>
        <v>NEU</v>
      </c>
      <c r="CT98" s="240">
        <f t="shared" si="94"/>
        <v>2.5539480000000001</v>
      </c>
      <c r="CU98" s="240">
        <f t="shared" si="95"/>
        <v>0</v>
      </c>
      <c r="CV98" s="240">
        <f t="shared" si="96"/>
        <v>0</v>
      </c>
      <c r="CW98" s="240">
        <f t="shared" si="97"/>
        <v>0</v>
      </c>
      <c r="CX98" s="240">
        <f t="shared" si="98"/>
        <v>0</v>
      </c>
      <c r="CY98" s="240">
        <f t="shared" si="99"/>
        <v>0</v>
      </c>
      <c r="CZ98" s="240">
        <f t="shared" si="100"/>
        <v>3.7262520000000001</v>
      </c>
      <c r="DA98" s="240">
        <f t="shared" si="101"/>
        <v>0</v>
      </c>
      <c r="DB98" s="240">
        <f t="shared" si="102"/>
        <v>148.46392800000001</v>
      </c>
      <c r="DC98" s="240">
        <f t="shared" si="103"/>
        <v>85.913136000000009</v>
      </c>
      <c r="DD98" s="240">
        <f t="shared" si="104"/>
        <v>0</v>
      </c>
      <c r="DE98" s="240">
        <f t="shared" si="105"/>
        <v>0</v>
      </c>
      <c r="DF98" s="240">
        <f t="shared" si="106"/>
        <v>0</v>
      </c>
      <c r="DG98" s="240">
        <f t="shared" si="107"/>
        <v>0</v>
      </c>
      <c r="DH98" s="240">
        <f t="shared" si="108"/>
        <v>0</v>
      </c>
      <c r="DI98" s="240">
        <f t="shared" si="109"/>
        <v>0</v>
      </c>
      <c r="DJ98" s="240">
        <f t="shared" si="110"/>
        <v>0</v>
      </c>
      <c r="DK98" s="240">
        <f t="shared" si="111"/>
        <v>0</v>
      </c>
      <c r="DL98" s="240">
        <f t="shared" si="112"/>
        <v>1.3816440000000001</v>
      </c>
      <c r="DM98" s="240">
        <f t="shared" si="113"/>
        <v>242.49945600000001</v>
      </c>
      <c r="DN98" s="240">
        <f t="shared" si="116"/>
        <v>0</v>
      </c>
      <c r="DQ98" s="255" t="s">
        <v>667</v>
      </c>
      <c r="DR98" s="234">
        <f>SUMIF($CS$96:$CS$98,$DQ98,CT$96:CT$98)</f>
        <v>2.5539480000000001</v>
      </c>
      <c r="DS98" s="234">
        <f t="shared" ref="DS98:EK98" si="138">SUMIF($CS$96:$CS$98,$DQ98,CU$96:CU$98)</f>
        <v>0</v>
      </c>
      <c r="DT98" s="234">
        <f t="shared" si="138"/>
        <v>0</v>
      </c>
      <c r="DU98" s="234">
        <f t="shared" si="138"/>
        <v>0</v>
      </c>
      <c r="DV98" s="234">
        <f t="shared" si="138"/>
        <v>0</v>
      </c>
      <c r="DW98" s="234">
        <f t="shared" si="138"/>
        <v>0</v>
      </c>
      <c r="DX98" s="234">
        <f t="shared" si="138"/>
        <v>3.7262520000000001</v>
      </c>
      <c r="DY98" s="234">
        <f t="shared" si="138"/>
        <v>0</v>
      </c>
      <c r="DZ98" s="234">
        <f t="shared" si="138"/>
        <v>148.46392800000001</v>
      </c>
      <c r="EA98" s="234">
        <f t="shared" si="138"/>
        <v>85.913136000000009</v>
      </c>
      <c r="EB98" s="234">
        <f t="shared" si="138"/>
        <v>0</v>
      </c>
      <c r="EC98" s="234">
        <f t="shared" si="138"/>
        <v>0</v>
      </c>
      <c r="ED98" s="234">
        <f t="shared" si="138"/>
        <v>0</v>
      </c>
      <c r="EE98" s="234">
        <f t="shared" si="138"/>
        <v>0</v>
      </c>
      <c r="EF98" s="234">
        <f t="shared" si="138"/>
        <v>0</v>
      </c>
      <c r="EG98" s="234">
        <f t="shared" si="138"/>
        <v>0</v>
      </c>
      <c r="EH98" s="234">
        <f t="shared" si="138"/>
        <v>0</v>
      </c>
      <c r="EI98" s="234">
        <f t="shared" si="138"/>
        <v>0</v>
      </c>
      <c r="EJ98" s="234">
        <f t="shared" si="138"/>
        <v>1.3816440000000001</v>
      </c>
      <c r="EK98" s="234">
        <f t="shared" si="138"/>
        <v>242.49945600000001</v>
      </c>
    </row>
    <row r="99" spans="1:141" ht="30.6">
      <c r="A99" s="184" t="s">
        <v>526</v>
      </c>
      <c r="B99" s="185">
        <v>5363</v>
      </c>
      <c r="C99" s="185">
        <v>105</v>
      </c>
      <c r="D99" s="186">
        <v>7</v>
      </c>
      <c r="E99" s="187"/>
      <c r="F99" s="187">
        <v>54</v>
      </c>
      <c r="G99" s="187"/>
      <c r="H99" s="187"/>
      <c r="I99" s="187"/>
      <c r="J99" s="187">
        <v>33</v>
      </c>
      <c r="K99" s="187"/>
      <c r="L99" s="187">
        <v>11</v>
      </c>
      <c r="M99" s="188"/>
      <c r="N99" s="185"/>
      <c r="O99" s="186"/>
      <c r="P99" s="187"/>
      <c r="Q99" s="187"/>
      <c r="R99" s="188"/>
      <c r="S99" s="185"/>
      <c r="T99" s="186"/>
      <c r="U99" s="188"/>
      <c r="V99" s="185"/>
      <c r="W99" s="185">
        <v>3206</v>
      </c>
      <c r="X99" s="186"/>
      <c r="Y99" s="187"/>
      <c r="Z99" s="187"/>
      <c r="AA99" s="187"/>
      <c r="AB99" s="187"/>
      <c r="AC99" s="187"/>
      <c r="AD99" s="187"/>
      <c r="AE99" s="187">
        <v>89</v>
      </c>
      <c r="AF99" s="187"/>
      <c r="AG99" s="187"/>
      <c r="AH99" s="187"/>
      <c r="AI99" s="187"/>
      <c r="AJ99" s="187">
        <v>0</v>
      </c>
      <c r="AK99" s="187">
        <v>1197</v>
      </c>
      <c r="AL99" s="187"/>
      <c r="AM99" s="187"/>
      <c r="AN99" s="187">
        <v>9</v>
      </c>
      <c r="AO99" s="187">
        <v>22</v>
      </c>
      <c r="AP99" s="187">
        <v>1096</v>
      </c>
      <c r="AQ99" s="187"/>
      <c r="AR99" s="187">
        <v>41</v>
      </c>
      <c r="AS99" s="188">
        <v>752</v>
      </c>
      <c r="AT99" s="185">
        <v>2052</v>
      </c>
      <c r="AU99" s="185"/>
      <c r="AV99" s="186"/>
      <c r="AW99" s="187"/>
      <c r="AX99" s="187"/>
      <c r="AY99" s="187"/>
      <c r="AZ99" s="187"/>
      <c r="BA99" s="187"/>
      <c r="BB99" s="187"/>
      <c r="BC99" s="187"/>
      <c r="BD99" s="187"/>
      <c r="BE99" s="187"/>
      <c r="BF99" s="187"/>
      <c r="BG99" s="187"/>
      <c r="BH99" s="187"/>
      <c r="BI99" s="187"/>
      <c r="BJ99" s="187"/>
      <c r="BK99" s="187"/>
      <c r="BL99" s="187"/>
      <c r="BM99" s="188"/>
      <c r="BN99" s="185"/>
      <c r="BO99" s="186"/>
      <c r="BP99" s="188"/>
      <c r="BQ99" s="185"/>
      <c r="BR99" s="185"/>
      <c r="BS99" s="185"/>
      <c r="BW99" s="230">
        <f t="shared" si="118"/>
        <v>61</v>
      </c>
      <c r="BX99" s="230">
        <f t="shared" si="118"/>
        <v>0</v>
      </c>
      <c r="BY99" s="230">
        <f t="shared" si="118"/>
        <v>0</v>
      </c>
      <c r="BZ99" s="230">
        <f t="shared" si="118"/>
        <v>0</v>
      </c>
      <c r="CA99" s="230">
        <f t="shared" si="118"/>
        <v>0</v>
      </c>
      <c r="CB99" s="230">
        <f t="shared" si="118"/>
        <v>0</v>
      </c>
      <c r="CC99" s="230">
        <f t="shared" si="118"/>
        <v>89</v>
      </c>
      <c r="CD99" s="230">
        <f t="shared" si="118"/>
        <v>0</v>
      </c>
      <c r="CE99" s="230">
        <f t="shared" si="118"/>
        <v>3117</v>
      </c>
      <c r="CF99" s="230">
        <f t="shared" si="118"/>
        <v>2052</v>
      </c>
      <c r="CG99" s="230">
        <f t="shared" si="118"/>
        <v>0</v>
      </c>
      <c r="CH99" s="230">
        <f t="shared" si="118"/>
        <v>0</v>
      </c>
      <c r="CI99" s="230">
        <f t="shared" si="118"/>
        <v>0</v>
      </c>
      <c r="CJ99" s="230">
        <f t="shared" si="118"/>
        <v>0</v>
      </c>
      <c r="CK99" s="230">
        <f t="shared" si="118"/>
        <v>0</v>
      </c>
      <c r="CL99" s="230">
        <f t="shared" ref="CL99:CP114" si="139">SUMIF($B$2:$BS$2,CL$4,$B99:$BS99)</f>
        <v>0</v>
      </c>
      <c r="CM99" s="230">
        <f t="shared" si="139"/>
        <v>0</v>
      </c>
      <c r="CN99" s="230">
        <f t="shared" si="139"/>
        <v>0</v>
      </c>
      <c r="CO99" s="230">
        <f t="shared" si="139"/>
        <v>33</v>
      </c>
      <c r="CP99" s="230">
        <f t="shared" si="139"/>
        <v>5363</v>
      </c>
      <c r="CQ99" s="231">
        <f t="shared" si="114"/>
        <v>-11</v>
      </c>
      <c r="CS99" s="258" t="str">
        <f t="shared" si="115"/>
        <v/>
      </c>
      <c r="CT99" s="170">
        <f t="shared" si="94"/>
        <v>2.5539480000000001</v>
      </c>
      <c r="CU99" s="170">
        <f t="shared" si="95"/>
        <v>0</v>
      </c>
      <c r="CV99" s="170">
        <f t="shared" si="96"/>
        <v>0</v>
      </c>
      <c r="CW99" s="170">
        <f t="shared" si="97"/>
        <v>0</v>
      </c>
      <c r="CX99" s="170">
        <f t="shared" si="98"/>
        <v>0</v>
      </c>
      <c r="CY99" s="170">
        <f t="shared" si="99"/>
        <v>0</v>
      </c>
      <c r="CZ99" s="170">
        <f t="shared" si="100"/>
        <v>3.7262520000000001</v>
      </c>
      <c r="DA99" s="170">
        <f t="shared" si="101"/>
        <v>0</v>
      </c>
      <c r="DB99" s="170">
        <f t="shared" si="102"/>
        <v>130.502556</v>
      </c>
      <c r="DC99" s="170">
        <f t="shared" si="103"/>
        <v>85.913136000000009</v>
      </c>
      <c r="DD99" s="170">
        <f t="shared" si="104"/>
        <v>0</v>
      </c>
      <c r="DE99" s="170">
        <f t="shared" si="105"/>
        <v>0</v>
      </c>
      <c r="DF99" s="170">
        <f t="shared" si="106"/>
        <v>0</v>
      </c>
      <c r="DG99" s="170">
        <f t="shared" si="107"/>
        <v>0</v>
      </c>
      <c r="DH99" s="170">
        <f t="shared" si="108"/>
        <v>0</v>
      </c>
      <c r="DI99" s="170">
        <f t="shared" si="109"/>
        <v>0</v>
      </c>
      <c r="DJ99" s="170">
        <f t="shared" si="110"/>
        <v>0</v>
      </c>
      <c r="DK99" s="170">
        <f t="shared" si="111"/>
        <v>0</v>
      </c>
      <c r="DL99" s="170">
        <f t="shared" si="112"/>
        <v>1.3816440000000001</v>
      </c>
      <c r="DM99" s="170">
        <f t="shared" si="113"/>
        <v>224.53808400000003</v>
      </c>
      <c r="DN99" s="170">
        <f t="shared" si="116"/>
        <v>0</v>
      </c>
      <c r="DQ99" s="253"/>
    </row>
    <row r="100" spans="1:141" ht="20.399999999999999">
      <c r="A100" s="184" t="s">
        <v>527</v>
      </c>
      <c r="B100" s="185"/>
      <c r="C100" s="185"/>
      <c r="D100" s="186"/>
      <c r="E100" s="187"/>
      <c r="F100" s="187"/>
      <c r="G100" s="187"/>
      <c r="H100" s="187"/>
      <c r="I100" s="187"/>
      <c r="J100" s="187"/>
      <c r="K100" s="187"/>
      <c r="L100" s="187"/>
      <c r="M100" s="188"/>
      <c r="N100" s="185"/>
      <c r="O100" s="186"/>
      <c r="P100" s="187"/>
      <c r="Q100" s="187"/>
      <c r="R100" s="188"/>
      <c r="S100" s="185"/>
      <c r="T100" s="186"/>
      <c r="U100" s="188"/>
      <c r="V100" s="185"/>
      <c r="W100" s="185"/>
      <c r="X100" s="186"/>
      <c r="Y100" s="187"/>
      <c r="Z100" s="187"/>
      <c r="AA100" s="187"/>
      <c r="AB100" s="187"/>
      <c r="AC100" s="187"/>
      <c r="AD100" s="187"/>
      <c r="AE100" s="187"/>
      <c r="AF100" s="187"/>
      <c r="AG100" s="187"/>
      <c r="AH100" s="187"/>
      <c r="AI100" s="187"/>
      <c r="AJ100" s="187"/>
      <c r="AK100" s="187"/>
      <c r="AL100" s="187"/>
      <c r="AM100" s="187"/>
      <c r="AN100" s="187"/>
      <c r="AO100" s="187"/>
      <c r="AP100" s="187"/>
      <c r="AQ100" s="187"/>
      <c r="AR100" s="187"/>
      <c r="AS100" s="188"/>
      <c r="AT100" s="185"/>
      <c r="AU100" s="185"/>
      <c r="AV100" s="186"/>
      <c r="AW100" s="187"/>
      <c r="AX100" s="187"/>
      <c r="AY100" s="187"/>
      <c r="AZ100" s="187"/>
      <c r="BA100" s="187"/>
      <c r="BB100" s="187"/>
      <c r="BC100" s="187"/>
      <c r="BD100" s="187"/>
      <c r="BE100" s="187"/>
      <c r="BF100" s="187"/>
      <c r="BG100" s="187"/>
      <c r="BH100" s="187"/>
      <c r="BI100" s="187"/>
      <c r="BJ100" s="187"/>
      <c r="BK100" s="187"/>
      <c r="BL100" s="187"/>
      <c r="BM100" s="188"/>
      <c r="BN100" s="185"/>
      <c r="BO100" s="186"/>
      <c r="BP100" s="188"/>
      <c r="BQ100" s="185"/>
      <c r="BR100" s="185"/>
      <c r="BS100" s="185"/>
      <c r="BW100" s="230">
        <f t="shared" ref="BW100:CL115" si="140">SUMIF($B$2:$BS$2,BW$4,$B100:$BS100)</f>
        <v>0</v>
      </c>
      <c r="BX100" s="230">
        <f t="shared" si="140"/>
        <v>0</v>
      </c>
      <c r="BY100" s="230">
        <f t="shared" si="140"/>
        <v>0</v>
      </c>
      <c r="BZ100" s="230">
        <f t="shared" si="140"/>
        <v>0</v>
      </c>
      <c r="CA100" s="230">
        <f t="shared" si="140"/>
        <v>0</v>
      </c>
      <c r="CB100" s="230">
        <f t="shared" si="140"/>
        <v>0</v>
      </c>
      <c r="CC100" s="230">
        <f t="shared" si="140"/>
        <v>0</v>
      </c>
      <c r="CD100" s="230">
        <f t="shared" si="140"/>
        <v>0</v>
      </c>
      <c r="CE100" s="230">
        <f t="shared" si="140"/>
        <v>0</v>
      </c>
      <c r="CF100" s="230">
        <f t="shared" si="140"/>
        <v>0</v>
      </c>
      <c r="CG100" s="230">
        <f t="shared" si="140"/>
        <v>0</v>
      </c>
      <c r="CH100" s="230">
        <f t="shared" si="140"/>
        <v>0</v>
      </c>
      <c r="CI100" s="230">
        <f t="shared" si="140"/>
        <v>0</v>
      </c>
      <c r="CJ100" s="230">
        <f t="shared" si="140"/>
        <v>0</v>
      </c>
      <c r="CK100" s="230">
        <f t="shared" si="140"/>
        <v>0</v>
      </c>
      <c r="CL100" s="230">
        <f t="shared" si="140"/>
        <v>0</v>
      </c>
      <c r="CM100" s="230">
        <f t="shared" si="139"/>
        <v>0</v>
      </c>
      <c r="CN100" s="230">
        <f t="shared" si="139"/>
        <v>0</v>
      </c>
      <c r="CO100" s="230">
        <f t="shared" si="139"/>
        <v>0</v>
      </c>
      <c r="CP100" s="230">
        <f t="shared" si="139"/>
        <v>0</v>
      </c>
      <c r="CQ100" s="231">
        <f t="shared" si="114"/>
        <v>0</v>
      </c>
      <c r="CS100" s="258" t="str">
        <f t="shared" si="115"/>
        <v/>
      </c>
      <c r="CT100" s="170">
        <f t="shared" si="94"/>
        <v>0</v>
      </c>
      <c r="CU100" s="170">
        <f t="shared" si="95"/>
        <v>0</v>
      </c>
      <c r="CV100" s="170">
        <f t="shared" si="96"/>
        <v>0</v>
      </c>
      <c r="CW100" s="170">
        <f t="shared" si="97"/>
        <v>0</v>
      </c>
      <c r="CX100" s="170">
        <f t="shared" si="98"/>
        <v>0</v>
      </c>
      <c r="CY100" s="170">
        <f t="shared" si="99"/>
        <v>0</v>
      </c>
      <c r="CZ100" s="170">
        <f t="shared" si="100"/>
        <v>0</v>
      </c>
      <c r="DA100" s="170">
        <f t="shared" si="101"/>
        <v>0</v>
      </c>
      <c r="DB100" s="170">
        <f t="shared" si="102"/>
        <v>0</v>
      </c>
      <c r="DC100" s="170">
        <f t="shared" si="103"/>
        <v>0</v>
      </c>
      <c r="DD100" s="170">
        <f t="shared" si="104"/>
        <v>0</v>
      </c>
      <c r="DE100" s="170">
        <f t="shared" si="105"/>
        <v>0</v>
      </c>
      <c r="DF100" s="170">
        <f t="shared" si="106"/>
        <v>0</v>
      </c>
      <c r="DG100" s="170">
        <f t="shared" si="107"/>
        <v>0</v>
      </c>
      <c r="DH100" s="170">
        <f t="shared" si="108"/>
        <v>0</v>
      </c>
      <c r="DI100" s="170">
        <f t="shared" si="109"/>
        <v>0</v>
      </c>
      <c r="DJ100" s="170">
        <f t="shared" si="110"/>
        <v>0</v>
      </c>
      <c r="DK100" s="170">
        <f t="shared" si="111"/>
        <v>0</v>
      </c>
      <c r="DL100" s="170">
        <f t="shared" si="112"/>
        <v>0</v>
      </c>
      <c r="DM100" s="170">
        <f t="shared" si="113"/>
        <v>0</v>
      </c>
      <c r="DN100" s="170">
        <f t="shared" si="116"/>
        <v>0</v>
      </c>
      <c r="DQ100" s="253"/>
    </row>
    <row r="101" spans="1:141" ht="20.399999999999999">
      <c r="A101" s="184" t="s">
        <v>528</v>
      </c>
      <c r="B101" s="185">
        <v>5</v>
      </c>
      <c r="C101" s="185"/>
      <c r="D101" s="186"/>
      <c r="E101" s="187"/>
      <c r="F101" s="187"/>
      <c r="G101" s="187"/>
      <c r="H101" s="187"/>
      <c r="I101" s="187"/>
      <c r="J101" s="187"/>
      <c r="K101" s="187"/>
      <c r="L101" s="187"/>
      <c r="M101" s="188"/>
      <c r="N101" s="185"/>
      <c r="O101" s="186"/>
      <c r="P101" s="187"/>
      <c r="Q101" s="187"/>
      <c r="R101" s="188"/>
      <c r="S101" s="185"/>
      <c r="T101" s="186"/>
      <c r="U101" s="188"/>
      <c r="V101" s="185"/>
      <c r="W101" s="185">
        <v>5</v>
      </c>
      <c r="X101" s="186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>
        <v>0</v>
      </c>
      <c r="AO101" s="187">
        <v>5</v>
      </c>
      <c r="AP101" s="187"/>
      <c r="AQ101" s="187"/>
      <c r="AR101" s="187">
        <v>0</v>
      </c>
      <c r="AS101" s="188"/>
      <c r="AT101" s="185"/>
      <c r="AU101" s="185"/>
      <c r="AV101" s="186"/>
      <c r="AW101" s="187"/>
      <c r="AX101" s="187"/>
      <c r="AY101" s="187"/>
      <c r="AZ101" s="187"/>
      <c r="BA101" s="187"/>
      <c r="BB101" s="187"/>
      <c r="BC101" s="187"/>
      <c r="BD101" s="187"/>
      <c r="BE101" s="187"/>
      <c r="BF101" s="187"/>
      <c r="BG101" s="187"/>
      <c r="BH101" s="187"/>
      <c r="BI101" s="187"/>
      <c r="BJ101" s="187"/>
      <c r="BK101" s="187"/>
      <c r="BL101" s="187"/>
      <c r="BM101" s="188"/>
      <c r="BN101" s="185"/>
      <c r="BO101" s="186"/>
      <c r="BP101" s="188"/>
      <c r="BQ101" s="185"/>
      <c r="BR101" s="185"/>
      <c r="BS101" s="185"/>
      <c r="BW101" s="230">
        <f t="shared" si="140"/>
        <v>0</v>
      </c>
      <c r="BX101" s="230">
        <f t="shared" si="140"/>
        <v>0</v>
      </c>
      <c r="BY101" s="230">
        <f t="shared" si="140"/>
        <v>0</v>
      </c>
      <c r="BZ101" s="230">
        <f t="shared" si="140"/>
        <v>0</v>
      </c>
      <c r="CA101" s="230">
        <f t="shared" si="140"/>
        <v>0</v>
      </c>
      <c r="CB101" s="230">
        <f t="shared" si="140"/>
        <v>0</v>
      </c>
      <c r="CC101" s="230">
        <f t="shared" si="140"/>
        <v>0</v>
      </c>
      <c r="CD101" s="230">
        <f t="shared" si="140"/>
        <v>0</v>
      </c>
      <c r="CE101" s="230">
        <f t="shared" si="140"/>
        <v>5</v>
      </c>
      <c r="CF101" s="230">
        <f t="shared" si="140"/>
        <v>0</v>
      </c>
      <c r="CG101" s="230">
        <f t="shared" si="140"/>
        <v>0</v>
      </c>
      <c r="CH101" s="230">
        <f t="shared" si="140"/>
        <v>0</v>
      </c>
      <c r="CI101" s="230">
        <f t="shared" si="140"/>
        <v>0</v>
      </c>
      <c r="CJ101" s="230">
        <f t="shared" si="140"/>
        <v>0</v>
      </c>
      <c r="CK101" s="230">
        <f t="shared" si="140"/>
        <v>0</v>
      </c>
      <c r="CL101" s="230">
        <f t="shared" si="140"/>
        <v>0</v>
      </c>
      <c r="CM101" s="230">
        <f t="shared" si="139"/>
        <v>0</v>
      </c>
      <c r="CN101" s="230">
        <f t="shared" si="139"/>
        <v>0</v>
      </c>
      <c r="CO101" s="230">
        <f t="shared" si="139"/>
        <v>0</v>
      </c>
      <c r="CP101" s="230">
        <f t="shared" si="139"/>
        <v>5</v>
      </c>
      <c r="CQ101" s="231">
        <f t="shared" si="114"/>
        <v>0</v>
      </c>
      <c r="CS101" s="258" t="str">
        <f t="shared" si="115"/>
        <v/>
      </c>
      <c r="CT101" s="170">
        <f t="shared" si="94"/>
        <v>0</v>
      </c>
      <c r="CU101" s="170">
        <f t="shared" si="95"/>
        <v>0</v>
      </c>
      <c r="CV101" s="170">
        <f t="shared" si="96"/>
        <v>0</v>
      </c>
      <c r="CW101" s="170">
        <f t="shared" si="97"/>
        <v>0</v>
      </c>
      <c r="CX101" s="170">
        <f t="shared" si="98"/>
        <v>0</v>
      </c>
      <c r="CY101" s="170">
        <f t="shared" si="99"/>
        <v>0</v>
      </c>
      <c r="CZ101" s="170">
        <f t="shared" si="100"/>
        <v>0</v>
      </c>
      <c r="DA101" s="170">
        <f t="shared" si="101"/>
        <v>0</v>
      </c>
      <c r="DB101" s="170">
        <f t="shared" si="102"/>
        <v>0.20934000000000003</v>
      </c>
      <c r="DC101" s="170">
        <f t="shared" si="103"/>
        <v>0</v>
      </c>
      <c r="DD101" s="170">
        <f t="shared" si="104"/>
        <v>0</v>
      </c>
      <c r="DE101" s="170">
        <f t="shared" si="105"/>
        <v>0</v>
      </c>
      <c r="DF101" s="170">
        <f t="shared" si="106"/>
        <v>0</v>
      </c>
      <c r="DG101" s="170">
        <f t="shared" si="107"/>
        <v>0</v>
      </c>
      <c r="DH101" s="170">
        <f t="shared" si="108"/>
        <v>0</v>
      </c>
      <c r="DI101" s="170">
        <f t="shared" si="109"/>
        <v>0</v>
      </c>
      <c r="DJ101" s="170">
        <f t="shared" si="110"/>
        <v>0</v>
      </c>
      <c r="DK101" s="170">
        <f t="shared" si="111"/>
        <v>0</v>
      </c>
      <c r="DL101" s="170">
        <f t="shared" si="112"/>
        <v>0</v>
      </c>
      <c r="DM101" s="170">
        <f t="shared" si="113"/>
        <v>0.20934000000000003</v>
      </c>
      <c r="DN101" s="170">
        <f t="shared" si="116"/>
        <v>0</v>
      </c>
      <c r="DQ101" s="253"/>
    </row>
    <row r="102" spans="1:141" ht="20.399999999999999">
      <c r="A102" s="184" t="s">
        <v>529</v>
      </c>
      <c r="B102" s="185">
        <v>5253</v>
      </c>
      <c r="C102" s="185"/>
      <c r="D102" s="186"/>
      <c r="E102" s="187"/>
      <c r="F102" s="187"/>
      <c r="G102" s="187"/>
      <c r="H102" s="187"/>
      <c r="I102" s="187"/>
      <c r="J102" s="187"/>
      <c r="K102" s="187"/>
      <c r="L102" s="187"/>
      <c r="M102" s="188"/>
      <c r="N102" s="185"/>
      <c r="O102" s="186"/>
      <c r="P102" s="187"/>
      <c r="Q102" s="187"/>
      <c r="R102" s="188"/>
      <c r="S102" s="185"/>
      <c r="T102" s="186"/>
      <c r="U102" s="188"/>
      <c r="V102" s="185"/>
      <c r="W102" s="185">
        <v>3201</v>
      </c>
      <c r="X102" s="186"/>
      <c r="Y102" s="187"/>
      <c r="Z102" s="187"/>
      <c r="AA102" s="187"/>
      <c r="AB102" s="187"/>
      <c r="AC102" s="187"/>
      <c r="AD102" s="187"/>
      <c r="AE102" s="187">
        <v>89</v>
      </c>
      <c r="AF102" s="187"/>
      <c r="AG102" s="187"/>
      <c r="AH102" s="187"/>
      <c r="AI102" s="187"/>
      <c r="AJ102" s="187">
        <v>0</v>
      </c>
      <c r="AK102" s="187">
        <v>1197</v>
      </c>
      <c r="AL102" s="187"/>
      <c r="AM102" s="187"/>
      <c r="AN102" s="187">
        <v>9</v>
      </c>
      <c r="AO102" s="187">
        <v>17</v>
      </c>
      <c r="AP102" s="187">
        <v>1096</v>
      </c>
      <c r="AQ102" s="187"/>
      <c r="AR102" s="187">
        <v>41</v>
      </c>
      <c r="AS102" s="188">
        <v>752</v>
      </c>
      <c r="AT102" s="185">
        <v>2052</v>
      </c>
      <c r="AU102" s="185"/>
      <c r="AV102" s="186"/>
      <c r="AW102" s="187"/>
      <c r="AX102" s="187"/>
      <c r="AY102" s="187"/>
      <c r="AZ102" s="187"/>
      <c r="BA102" s="187"/>
      <c r="BB102" s="187"/>
      <c r="BC102" s="187"/>
      <c r="BD102" s="187"/>
      <c r="BE102" s="187"/>
      <c r="BF102" s="187"/>
      <c r="BG102" s="187"/>
      <c r="BH102" s="187"/>
      <c r="BI102" s="187"/>
      <c r="BJ102" s="187"/>
      <c r="BK102" s="187"/>
      <c r="BL102" s="187"/>
      <c r="BM102" s="188"/>
      <c r="BN102" s="185"/>
      <c r="BO102" s="186"/>
      <c r="BP102" s="188"/>
      <c r="BQ102" s="185"/>
      <c r="BR102" s="185"/>
      <c r="BS102" s="185"/>
      <c r="BW102" s="230">
        <f t="shared" si="140"/>
        <v>0</v>
      </c>
      <c r="BX102" s="230">
        <f t="shared" si="140"/>
        <v>0</v>
      </c>
      <c r="BY102" s="230">
        <f t="shared" si="140"/>
        <v>0</v>
      </c>
      <c r="BZ102" s="230">
        <f t="shared" si="140"/>
        <v>0</v>
      </c>
      <c r="CA102" s="230">
        <f t="shared" si="140"/>
        <v>0</v>
      </c>
      <c r="CB102" s="230">
        <f t="shared" si="140"/>
        <v>0</v>
      </c>
      <c r="CC102" s="230">
        <f t="shared" si="140"/>
        <v>89</v>
      </c>
      <c r="CD102" s="230">
        <f t="shared" si="140"/>
        <v>0</v>
      </c>
      <c r="CE102" s="230">
        <f t="shared" si="140"/>
        <v>3112</v>
      </c>
      <c r="CF102" s="230">
        <f t="shared" si="140"/>
        <v>2052</v>
      </c>
      <c r="CG102" s="230">
        <f t="shared" si="140"/>
        <v>0</v>
      </c>
      <c r="CH102" s="230">
        <f t="shared" si="140"/>
        <v>0</v>
      </c>
      <c r="CI102" s="230">
        <f t="shared" si="140"/>
        <v>0</v>
      </c>
      <c r="CJ102" s="230">
        <f t="shared" si="140"/>
        <v>0</v>
      </c>
      <c r="CK102" s="230">
        <f t="shared" si="140"/>
        <v>0</v>
      </c>
      <c r="CL102" s="230">
        <f t="shared" si="140"/>
        <v>0</v>
      </c>
      <c r="CM102" s="230">
        <f t="shared" si="139"/>
        <v>0</v>
      </c>
      <c r="CN102" s="230">
        <f t="shared" si="139"/>
        <v>0</v>
      </c>
      <c r="CO102" s="230">
        <f t="shared" si="139"/>
        <v>0</v>
      </c>
      <c r="CP102" s="230">
        <f t="shared" si="139"/>
        <v>5253</v>
      </c>
      <c r="CQ102" s="231">
        <f t="shared" si="114"/>
        <v>0</v>
      </c>
      <c r="CS102" s="258" t="str">
        <f t="shared" si="115"/>
        <v/>
      </c>
      <c r="CT102" s="170">
        <f t="shared" ref="CT102:CT133" si="141">BW102*$CS$2</f>
        <v>0</v>
      </c>
      <c r="CU102" s="170">
        <f t="shared" ref="CU102:CU133" si="142">BX102*$CS$2</f>
        <v>0</v>
      </c>
      <c r="CV102" s="170">
        <f t="shared" ref="CV102:CV133" si="143">BY102*$CS$2</f>
        <v>0</v>
      </c>
      <c r="CW102" s="170">
        <f t="shared" ref="CW102:CW133" si="144">BZ102*$CS$2</f>
        <v>0</v>
      </c>
      <c r="CX102" s="170">
        <f t="shared" ref="CX102:CX133" si="145">CA102*$CS$2</f>
        <v>0</v>
      </c>
      <c r="CY102" s="170">
        <f t="shared" ref="CY102:CY133" si="146">CB102*$CS$2</f>
        <v>0</v>
      </c>
      <c r="CZ102" s="170">
        <f t="shared" ref="CZ102:CZ133" si="147">CC102*$CS$2</f>
        <v>3.7262520000000001</v>
      </c>
      <c r="DA102" s="170">
        <f t="shared" ref="DA102:DA133" si="148">CD102*$CS$2</f>
        <v>0</v>
      </c>
      <c r="DB102" s="170">
        <f t="shared" ref="DB102:DB133" si="149">CE102*$CS$2</f>
        <v>130.293216</v>
      </c>
      <c r="DC102" s="170">
        <f t="shared" ref="DC102:DC133" si="150">CF102*$CS$2</f>
        <v>85.913136000000009</v>
      </c>
      <c r="DD102" s="170">
        <f t="shared" ref="DD102:DD133" si="151">CG102*$CS$2</f>
        <v>0</v>
      </c>
      <c r="DE102" s="170">
        <f t="shared" ref="DE102:DE133" si="152">CH102*$CS$2</f>
        <v>0</v>
      </c>
      <c r="DF102" s="170">
        <f t="shared" ref="DF102:DF133" si="153">CI102*$CS$2</f>
        <v>0</v>
      </c>
      <c r="DG102" s="170">
        <f t="shared" ref="DG102:DG133" si="154">CJ102*$CS$2</f>
        <v>0</v>
      </c>
      <c r="DH102" s="170">
        <f t="shared" ref="DH102:DH133" si="155">CK102*$CS$2</f>
        <v>0</v>
      </c>
      <c r="DI102" s="170">
        <f t="shared" ref="DI102:DI133" si="156">CL102*$CS$2</f>
        <v>0</v>
      </c>
      <c r="DJ102" s="170">
        <f t="shared" ref="DJ102:DJ133" si="157">CM102*$CS$2</f>
        <v>0</v>
      </c>
      <c r="DK102" s="170">
        <f t="shared" ref="DK102:DK133" si="158">CN102*$CS$2</f>
        <v>0</v>
      </c>
      <c r="DL102" s="170">
        <f t="shared" ref="DL102:DL133" si="159">CO102*$CS$2</f>
        <v>0</v>
      </c>
      <c r="DM102" s="170">
        <f t="shared" ref="DM102:DM133" si="160">CP102*$CS$2</f>
        <v>219.93260400000003</v>
      </c>
      <c r="DN102" s="170">
        <f t="shared" si="116"/>
        <v>0</v>
      </c>
      <c r="DQ102" s="253"/>
    </row>
    <row r="103" spans="1:141" ht="30.6">
      <c r="A103" s="184" t="s">
        <v>530</v>
      </c>
      <c r="B103" s="185">
        <v>122</v>
      </c>
      <c r="C103" s="185"/>
      <c r="D103" s="186"/>
      <c r="E103" s="187"/>
      <c r="F103" s="187"/>
      <c r="G103" s="187"/>
      <c r="H103" s="187"/>
      <c r="I103" s="187"/>
      <c r="J103" s="187"/>
      <c r="K103" s="187"/>
      <c r="L103" s="187"/>
      <c r="M103" s="188"/>
      <c r="N103" s="185"/>
      <c r="O103" s="186"/>
      <c r="P103" s="187"/>
      <c r="Q103" s="187"/>
      <c r="R103" s="188"/>
      <c r="S103" s="185"/>
      <c r="T103" s="186"/>
      <c r="U103" s="188"/>
      <c r="V103" s="185"/>
      <c r="W103" s="185">
        <v>122</v>
      </c>
      <c r="X103" s="186"/>
      <c r="Y103" s="187"/>
      <c r="Z103" s="187"/>
      <c r="AA103" s="187"/>
      <c r="AB103" s="187"/>
      <c r="AC103" s="187"/>
      <c r="AD103" s="187"/>
      <c r="AE103" s="187"/>
      <c r="AF103" s="187"/>
      <c r="AG103" s="187"/>
      <c r="AH103" s="187"/>
      <c r="AI103" s="187"/>
      <c r="AJ103" s="187">
        <v>0</v>
      </c>
      <c r="AK103" s="187"/>
      <c r="AL103" s="187"/>
      <c r="AM103" s="187"/>
      <c r="AN103" s="187"/>
      <c r="AO103" s="187">
        <v>122</v>
      </c>
      <c r="AP103" s="187"/>
      <c r="AQ103" s="187"/>
      <c r="AR103" s="187"/>
      <c r="AS103" s="188"/>
      <c r="AT103" s="185"/>
      <c r="AU103" s="185"/>
      <c r="AV103" s="186"/>
      <c r="AW103" s="187"/>
      <c r="AX103" s="187"/>
      <c r="AY103" s="187"/>
      <c r="AZ103" s="187"/>
      <c r="BA103" s="187"/>
      <c r="BB103" s="187"/>
      <c r="BC103" s="187"/>
      <c r="BD103" s="187"/>
      <c r="BE103" s="187"/>
      <c r="BF103" s="187"/>
      <c r="BG103" s="187"/>
      <c r="BH103" s="187"/>
      <c r="BI103" s="187"/>
      <c r="BJ103" s="187"/>
      <c r="BK103" s="187"/>
      <c r="BL103" s="187"/>
      <c r="BM103" s="188"/>
      <c r="BN103" s="185"/>
      <c r="BO103" s="186"/>
      <c r="BP103" s="188"/>
      <c r="BQ103" s="185"/>
      <c r="BR103" s="185"/>
      <c r="BS103" s="185"/>
      <c r="BW103" s="230">
        <f t="shared" si="140"/>
        <v>0</v>
      </c>
      <c r="BX103" s="230">
        <f t="shared" si="140"/>
        <v>0</v>
      </c>
      <c r="BY103" s="230">
        <f t="shared" si="140"/>
        <v>0</v>
      </c>
      <c r="BZ103" s="230">
        <f t="shared" si="140"/>
        <v>0</v>
      </c>
      <c r="CA103" s="230">
        <f t="shared" si="140"/>
        <v>0</v>
      </c>
      <c r="CB103" s="230">
        <f t="shared" si="140"/>
        <v>0</v>
      </c>
      <c r="CC103" s="230">
        <f t="shared" si="140"/>
        <v>0</v>
      </c>
      <c r="CD103" s="230">
        <f t="shared" si="140"/>
        <v>0</v>
      </c>
      <c r="CE103" s="230">
        <f t="shared" si="140"/>
        <v>122</v>
      </c>
      <c r="CF103" s="230">
        <f t="shared" si="140"/>
        <v>0</v>
      </c>
      <c r="CG103" s="230">
        <f t="shared" si="140"/>
        <v>0</v>
      </c>
      <c r="CH103" s="230">
        <f t="shared" si="140"/>
        <v>0</v>
      </c>
      <c r="CI103" s="230">
        <f t="shared" si="140"/>
        <v>0</v>
      </c>
      <c r="CJ103" s="230">
        <f t="shared" si="140"/>
        <v>0</v>
      </c>
      <c r="CK103" s="230">
        <f t="shared" si="140"/>
        <v>0</v>
      </c>
      <c r="CL103" s="230">
        <f t="shared" si="140"/>
        <v>0</v>
      </c>
      <c r="CM103" s="230">
        <f t="shared" si="139"/>
        <v>0</v>
      </c>
      <c r="CN103" s="230">
        <f t="shared" si="139"/>
        <v>0</v>
      </c>
      <c r="CO103" s="230">
        <f t="shared" si="139"/>
        <v>0</v>
      </c>
      <c r="CP103" s="230">
        <f t="shared" si="139"/>
        <v>122</v>
      </c>
      <c r="CQ103" s="231">
        <f t="shared" si="114"/>
        <v>0</v>
      </c>
      <c r="CS103" s="258" t="str">
        <f t="shared" si="115"/>
        <v/>
      </c>
      <c r="CT103" s="170">
        <f t="shared" si="141"/>
        <v>0</v>
      </c>
      <c r="CU103" s="170">
        <f t="shared" si="142"/>
        <v>0</v>
      </c>
      <c r="CV103" s="170">
        <f t="shared" si="143"/>
        <v>0</v>
      </c>
      <c r="CW103" s="170">
        <f t="shared" si="144"/>
        <v>0</v>
      </c>
      <c r="CX103" s="170">
        <f t="shared" si="145"/>
        <v>0</v>
      </c>
      <c r="CY103" s="170">
        <f t="shared" si="146"/>
        <v>0</v>
      </c>
      <c r="CZ103" s="170">
        <f t="shared" si="147"/>
        <v>0</v>
      </c>
      <c r="DA103" s="170">
        <f t="shared" si="148"/>
        <v>0</v>
      </c>
      <c r="DB103" s="170">
        <f t="shared" si="149"/>
        <v>5.1078960000000002</v>
      </c>
      <c r="DC103" s="170">
        <f t="shared" si="150"/>
        <v>0</v>
      </c>
      <c r="DD103" s="170">
        <f t="shared" si="151"/>
        <v>0</v>
      </c>
      <c r="DE103" s="170">
        <f t="shared" si="152"/>
        <v>0</v>
      </c>
      <c r="DF103" s="170">
        <f t="shared" si="153"/>
        <v>0</v>
      </c>
      <c r="DG103" s="170">
        <f t="shared" si="154"/>
        <v>0</v>
      </c>
      <c r="DH103" s="170">
        <f t="shared" si="155"/>
        <v>0</v>
      </c>
      <c r="DI103" s="170">
        <f t="shared" si="156"/>
        <v>0</v>
      </c>
      <c r="DJ103" s="170">
        <f t="shared" si="157"/>
        <v>0</v>
      </c>
      <c r="DK103" s="170">
        <f t="shared" si="158"/>
        <v>0</v>
      </c>
      <c r="DL103" s="170">
        <f t="shared" si="159"/>
        <v>0</v>
      </c>
      <c r="DM103" s="170">
        <f t="shared" si="160"/>
        <v>5.1078960000000002</v>
      </c>
      <c r="DN103" s="170">
        <f t="shared" si="116"/>
        <v>0</v>
      </c>
      <c r="DQ103" s="253"/>
    </row>
    <row r="104" spans="1:141" ht="30.6">
      <c r="A104" s="184" t="s">
        <v>531</v>
      </c>
      <c r="B104" s="185">
        <v>308</v>
      </c>
      <c r="C104" s="185"/>
      <c r="D104" s="186"/>
      <c r="E104" s="187"/>
      <c r="F104" s="187"/>
      <c r="G104" s="187"/>
      <c r="H104" s="187"/>
      <c r="I104" s="187"/>
      <c r="J104" s="187"/>
      <c r="K104" s="187"/>
      <c r="L104" s="187"/>
      <c r="M104" s="188"/>
      <c r="N104" s="185"/>
      <c r="O104" s="186"/>
      <c r="P104" s="187"/>
      <c r="Q104" s="187"/>
      <c r="R104" s="188"/>
      <c r="S104" s="185"/>
      <c r="T104" s="186"/>
      <c r="U104" s="188"/>
      <c r="V104" s="185"/>
      <c r="W104" s="185">
        <v>308</v>
      </c>
      <c r="X104" s="186"/>
      <c r="Y104" s="187"/>
      <c r="Z104" s="187"/>
      <c r="AA104" s="187"/>
      <c r="AB104" s="187"/>
      <c r="AC104" s="187"/>
      <c r="AD104" s="187"/>
      <c r="AE104" s="187"/>
      <c r="AF104" s="187"/>
      <c r="AG104" s="187"/>
      <c r="AH104" s="187"/>
      <c r="AI104" s="187"/>
      <c r="AJ104" s="187"/>
      <c r="AK104" s="187"/>
      <c r="AL104" s="187"/>
      <c r="AM104" s="187"/>
      <c r="AN104" s="187">
        <v>93</v>
      </c>
      <c r="AO104" s="187">
        <v>96</v>
      </c>
      <c r="AP104" s="187">
        <v>0</v>
      </c>
      <c r="AQ104" s="187"/>
      <c r="AR104" s="187">
        <v>118</v>
      </c>
      <c r="AS104" s="188"/>
      <c r="AT104" s="185"/>
      <c r="AU104" s="185"/>
      <c r="AV104" s="186"/>
      <c r="AW104" s="187"/>
      <c r="AX104" s="187"/>
      <c r="AY104" s="187"/>
      <c r="AZ104" s="187"/>
      <c r="BA104" s="187"/>
      <c r="BB104" s="187"/>
      <c r="BC104" s="187"/>
      <c r="BD104" s="187"/>
      <c r="BE104" s="187"/>
      <c r="BF104" s="187"/>
      <c r="BG104" s="187"/>
      <c r="BH104" s="187"/>
      <c r="BI104" s="187"/>
      <c r="BJ104" s="187"/>
      <c r="BK104" s="187"/>
      <c r="BL104" s="187"/>
      <c r="BM104" s="188"/>
      <c r="BN104" s="185"/>
      <c r="BO104" s="186"/>
      <c r="BP104" s="188"/>
      <c r="BQ104" s="185"/>
      <c r="BR104" s="185"/>
      <c r="BS104" s="185"/>
      <c r="BW104" s="230">
        <f t="shared" si="140"/>
        <v>0</v>
      </c>
      <c r="BX104" s="230">
        <f t="shared" si="140"/>
        <v>0</v>
      </c>
      <c r="BY104" s="230">
        <f t="shared" si="140"/>
        <v>0</v>
      </c>
      <c r="BZ104" s="230">
        <f t="shared" si="140"/>
        <v>0</v>
      </c>
      <c r="CA104" s="230">
        <f t="shared" si="140"/>
        <v>0</v>
      </c>
      <c r="CB104" s="230">
        <f t="shared" si="140"/>
        <v>0</v>
      </c>
      <c r="CC104" s="230">
        <f t="shared" si="140"/>
        <v>0</v>
      </c>
      <c r="CD104" s="230">
        <f t="shared" si="140"/>
        <v>0</v>
      </c>
      <c r="CE104" s="230">
        <f t="shared" si="140"/>
        <v>307</v>
      </c>
      <c r="CF104" s="230">
        <f t="shared" si="140"/>
        <v>0</v>
      </c>
      <c r="CG104" s="230">
        <f t="shared" si="140"/>
        <v>0</v>
      </c>
      <c r="CH104" s="230">
        <f t="shared" si="140"/>
        <v>0</v>
      </c>
      <c r="CI104" s="230">
        <f t="shared" si="140"/>
        <v>0</v>
      </c>
      <c r="CJ104" s="230">
        <f t="shared" si="140"/>
        <v>0</v>
      </c>
      <c r="CK104" s="230">
        <f t="shared" si="140"/>
        <v>0</v>
      </c>
      <c r="CL104" s="230">
        <f t="shared" si="140"/>
        <v>0</v>
      </c>
      <c r="CM104" s="230">
        <f t="shared" si="139"/>
        <v>0</v>
      </c>
      <c r="CN104" s="230">
        <f t="shared" si="139"/>
        <v>0</v>
      </c>
      <c r="CO104" s="230">
        <f t="shared" si="139"/>
        <v>0</v>
      </c>
      <c r="CP104" s="230">
        <f t="shared" si="139"/>
        <v>308</v>
      </c>
      <c r="CQ104" s="231">
        <f t="shared" si="114"/>
        <v>-1</v>
      </c>
      <c r="CS104" s="258" t="str">
        <f t="shared" si="115"/>
        <v/>
      </c>
      <c r="CT104" s="170">
        <f t="shared" si="141"/>
        <v>0</v>
      </c>
      <c r="CU104" s="170">
        <f t="shared" si="142"/>
        <v>0</v>
      </c>
      <c r="CV104" s="170">
        <f t="shared" si="143"/>
        <v>0</v>
      </c>
      <c r="CW104" s="170">
        <f t="shared" si="144"/>
        <v>0</v>
      </c>
      <c r="CX104" s="170">
        <f t="shared" si="145"/>
        <v>0</v>
      </c>
      <c r="CY104" s="170">
        <f t="shared" si="146"/>
        <v>0</v>
      </c>
      <c r="CZ104" s="170">
        <f t="shared" si="147"/>
        <v>0</v>
      </c>
      <c r="DA104" s="170">
        <f t="shared" si="148"/>
        <v>0</v>
      </c>
      <c r="DB104" s="170">
        <f t="shared" si="149"/>
        <v>12.853476000000001</v>
      </c>
      <c r="DC104" s="170">
        <f t="shared" si="150"/>
        <v>0</v>
      </c>
      <c r="DD104" s="170">
        <f t="shared" si="151"/>
        <v>0</v>
      </c>
      <c r="DE104" s="170">
        <f t="shared" si="152"/>
        <v>0</v>
      </c>
      <c r="DF104" s="170">
        <f t="shared" si="153"/>
        <v>0</v>
      </c>
      <c r="DG104" s="170">
        <f t="shared" si="154"/>
        <v>0</v>
      </c>
      <c r="DH104" s="170">
        <f t="shared" si="155"/>
        <v>0</v>
      </c>
      <c r="DI104" s="170">
        <f t="shared" si="156"/>
        <v>0</v>
      </c>
      <c r="DJ104" s="170">
        <f t="shared" si="157"/>
        <v>0</v>
      </c>
      <c r="DK104" s="170">
        <f t="shared" si="158"/>
        <v>0</v>
      </c>
      <c r="DL104" s="170">
        <f t="shared" si="159"/>
        <v>0</v>
      </c>
      <c r="DM104" s="170">
        <f t="shared" si="160"/>
        <v>12.895344000000001</v>
      </c>
      <c r="DN104" s="170">
        <f t="shared" si="116"/>
        <v>0</v>
      </c>
      <c r="DQ104" s="253"/>
    </row>
    <row r="105" spans="1:141" ht="20.399999999999999">
      <c r="A105" s="235" t="s">
        <v>532</v>
      </c>
      <c r="B105" s="236">
        <v>67902</v>
      </c>
      <c r="C105" s="236">
        <v>9057</v>
      </c>
      <c r="D105" s="237">
        <v>83</v>
      </c>
      <c r="E105" s="238">
        <v>6</v>
      </c>
      <c r="F105" s="238">
        <v>8602</v>
      </c>
      <c r="G105" s="238"/>
      <c r="H105" s="238">
        <v>54</v>
      </c>
      <c r="I105" s="238">
        <v>0</v>
      </c>
      <c r="J105" s="238">
        <v>309</v>
      </c>
      <c r="K105" s="238"/>
      <c r="L105" s="238"/>
      <c r="M105" s="239">
        <v>2</v>
      </c>
      <c r="N105" s="236">
        <v>379</v>
      </c>
      <c r="O105" s="237"/>
      <c r="P105" s="238">
        <v>144</v>
      </c>
      <c r="Q105" s="238">
        <v>191</v>
      </c>
      <c r="R105" s="239">
        <v>43</v>
      </c>
      <c r="S105" s="236"/>
      <c r="T105" s="237"/>
      <c r="U105" s="239"/>
      <c r="V105" s="236"/>
      <c r="W105" s="236">
        <v>24435</v>
      </c>
      <c r="X105" s="237"/>
      <c r="Y105" s="238"/>
      <c r="Z105" s="238"/>
      <c r="AA105" s="238"/>
      <c r="AB105" s="238"/>
      <c r="AC105" s="238">
        <v>413</v>
      </c>
      <c r="AD105" s="238"/>
      <c r="AE105" s="238">
        <v>2659</v>
      </c>
      <c r="AF105" s="238">
        <v>4229</v>
      </c>
      <c r="AG105" s="238">
        <v>4</v>
      </c>
      <c r="AH105" s="238"/>
      <c r="AI105" s="238">
        <v>15</v>
      </c>
      <c r="AJ105" s="238">
        <v>0</v>
      </c>
      <c r="AK105" s="238"/>
      <c r="AL105" s="238">
        <v>16979</v>
      </c>
      <c r="AM105" s="238">
        <v>68</v>
      </c>
      <c r="AN105" s="238"/>
      <c r="AO105" s="238"/>
      <c r="AP105" s="238"/>
      <c r="AQ105" s="238">
        <v>66</v>
      </c>
      <c r="AR105" s="238"/>
      <c r="AS105" s="239">
        <v>0</v>
      </c>
      <c r="AT105" s="236">
        <v>9236</v>
      </c>
      <c r="AU105" s="236">
        <v>6683</v>
      </c>
      <c r="AV105" s="237"/>
      <c r="AW105" s="238"/>
      <c r="AX105" s="238"/>
      <c r="AY105" s="238"/>
      <c r="AZ105" s="238">
        <v>80</v>
      </c>
      <c r="BA105" s="238">
        <v>26</v>
      </c>
      <c r="BB105" s="238">
        <v>5088</v>
      </c>
      <c r="BC105" s="238"/>
      <c r="BD105" s="238">
        <v>92</v>
      </c>
      <c r="BE105" s="238">
        <v>58</v>
      </c>
      <c r="BF105" s="238"/>
      <c r="BG105" s="238">
        <v>183</v>
      </c>
      <c r="BH105" s="238">
        <v>19</v>
      </c>
      <c r="BI105" s="238">
        <v>837</v>
      </c>
      <c r="BJ105" s="238"/>
      <c r="BK105" s="238"/>
      <c r="BL105" s="238">
        <v>1</v>
      </c>
      <c r="BM105" s="239">
        <v>298</v>
      </c>
      <c r="BN105" s="236">
        <v>831</v>
      </c>
      <c r="BO105" s="237">
        <v>630</v>
      </c>
      <c r="BP105" s="239">
        <v>201</v>
      </c>
      <c r="BQ105" s="236"/>
      <c r="BR105" s="236">
        <v>5602</v>
      </c>
      <c r="BS105" s="236">
        <v>11679</v>
      </c>
      <c r="BT105" s="240"/>
      <c r="BU105" s="240"/>
      <c r="BV105" s="240"/>
      <c r="BW105" s="241">
        <f t="shared" si="140"/>
        <v>8691</v>
      </c>
      <c r="BX105" s="241">
        <f t="shared" si="140"/>
        <v>54</v>
      </c>
      <c r="BY105" s="241">
        <f t="shared" si="140"/>
        <v>379</v>
      </c>
      <c r="BZ105" s="241">
        <f t="shared" si="140"/>
        <v>0</v>
      </c>
      <c r="CA105" s="241">
        <f t="shared" si="140"/>
        <v>4229</v>
      </c>
      <c r="CB105" s="241">
        <f t="shared" si="140"/>
        <v>16979</v>
      </c>
      <c r="CC105" s="241">
        <f t="shared" si="140"/>
        <v>2659</v>
      </c>
      <c r="CD105" s="241">
        <f t="shared" si="140"/>
        <v>68</v>
      </c>
      <c r="CE105" s="241">
        <f t="shared" si="140"/>
        <v>498</v>
      </c>
      <c r="CF105" s="241">
        <f t="shared" si="140"/>
        <v>9236</v>
      </c>
      <c r="CG105" s="241">
        <f t="shared" si="140"/>
        <v>92</v>
      </c>
      <c r="CH105" s="241">
        <f t="shared" si="140"/>
        <v>5088</v>
      </c>
      <c r="CI105" s="241">
        <f t="shared" si="140"/>
        <v>1040</v>
      </c>
      <c r="CJ105" s="241">
        <f t="shared" si="140"/>
        <v>404</v>
      </c>
      <c r="CK105" s="241">
        <f t="shared" si="140"/>
        <v>259</v>
      </c>
      <c r="CL105" s="241">
        <f t="shared" si="140"/>
        <v>11679</v>
      </c>
      <c r="CM105" s="241">
        <f t="shared" si="139"/>
        <v>5602</v>
      </c>
      <c r="CN105" s="241">
        <f t="shared" si="139"/>
        <v>630</v>
      </c>
      <c r="CO105" s="241">
        <f t="shared" si="139"/>
        <v>309</v>
      </c>
      <c r="CP105" s="241">
        <f t="shared" si="139"/>
        <v>67902</v>
      </c>
      <c r="CQ105" s="242">
        <f t="shared" si="114"/>
        <v>-6</v>
      </c>
      <c r="CR105" s="240"/>
      <c r="CS105" s="259" t="str">
        <f t="shared" si="115"/>
        <v/>
      </c>
      <c r="CT105" s="240">
        <f t="shared" si="141"/>
        <v>363.87478800000002</v>
      </c>
      <c r="CU105" s="240">
        <f t="shared" si="142"/>
        <v>2.260872</v>
      </c>
      <c r="CV105" s="240">
        <f t="shared" si="143"/>
        <v>15.867972000000002</v>
      </c>
      <c r="CW105" s="240">
        <f t="shared" si="144"/>
        <v>0</v>
      </c>
      <c r="CX105" s="240">
        <f t="shared" si="145"/>
        <v>177.05977200000001</v>
      </c>
      <c r="CY105" s="240">
        <f t="shared" si="146"/>
        <v>710.87677200000007</v>
      </c>
      <c r="CZ105" s="240">
        <f t="shared" si="147"/>
        <v>111.32701200000001</v>
      </c>
      <c r="DA105" s="240">
        <f t="shared" si="148"/>
        <v>2.8470240000000002</v>
      </c>
      <c r="DB105" s="240">
        <f t="shared" si="149"/>
        <v>20.850264000000003</v>
      </c>
      <c r="DC105" s="240">
        <f t="shared" si="150"/>
        <v>386.69284800000003</v>
      </c>
      <c r="DD105" s="240">
        <f t="shared" si="151"/>
        <v>3.8518560000000002</v>
      </c>
      <c r="DE105" s="240">
        <f t="shared" si="152"/>
        <v>213.02438400000003</v>
      </c>
      <c r="DF105" s="240">
        <f t="shared" si="153"/>
        <v>43.542720000000003</v>
      </c>
      <c r="DG105" s="240">
        <f t="shared" si="154"/>
        <v>16.914671999999999</v>
      </c>
      <c r="DH105" s="240">
        <f t="shared" si="155"/>
        <v>10.843812</v>
      </c>
      <c r="DI105" s="240">
        <f t="shared" si="156"/>
        <v>488.97637200000003</v>
      </c>
      <c r="DJ105" s="240">
        <f t="shared" si="157"/>
        <v>234.54453600000002</v>
      </c>
      <c r="DK105" s="240">
        <f t="shared" si="158"/>
        <v>26.376840000000001</v>
      </c>
      <c r="DL105" s="240">
        <f t="shared" si="159"/>
        <v>12.937212000000001</v>
      </c>
      <c r="DM105" s="240">
        <f t="shared" si="160"/>
        <v>2842.920936</v>
      </c>
      <c r="DN105" s="240">
        <f t="shared" si="116"/>
        <v>0</v>
      </c>
      <c r="DQ105" s="253"/>
    </row>
    <row r="106" spans="1:141" ht="20.399999999999999">
      <c r="A106" s="184" t="s">
        <v>533</v>
      </c>
      <c r="B106" s="185">
        <v>16104</v>
      </c>
      <c r="C106" s="185">
        <v>2594</v>
      </c>
      <c r="D106" s="186">
        <v>83</v>
      </c>
      <c r="E106" s="187">
        <v>6</v>
      </c>
      <c r="F106" s="187">
        <v>2201</v>
      </c>
      <c r="G106" s="187"/>
      <c r="H106" s="187">
        <v>30</v>
      </c>
      <c r="I106" s="187">
        <v>0</v>
      </c>
      <c r="J106" s="187">
        <v>272</v>
      </c>
      <c r="K106" s="187"/>
      <c r="L106" s="187"/>
      <c r="M106" s="188">
        <v>1</v>
      </c>
      <c r="N106" s="185">
        <v>379</v>
      </c>
      <c r="O106" s="186"/>
      <c r="P106" s="187">
        <v>144</v>
      </c>
      <c r="Q106" s="187">
        <v>191</v>
      </c>
      <c r="R106" s="188">
        <v>43</v>
      </c>
      <c r="S106" s="185"/>
      <c r="T106" s="186"/>
      <c r="U106" s="188"/>
      <c r="V106" s="185"/>
      <c r="W106" s="185">
        <v>939</v>
      </c>
      <c r="X106" s="186"/>
      <c r="Y106" s="187"/>
      <c r="Z106" s="187"/>
      <c r="AA106" s="187"/>
      <c r="AB106" s="187"/>
      <c r="AC106" s="187">
        <v>413</v>
      </c>
      <c r="AD106" s="187"/>
      <c r="AE106" s="187">
        <v>81</v>
      </c>
      <c r="AF106" s="187">
        <v>2</v>
      </c>
      <c r="AG106" s="187"/>
      <c r="AH106" s="187"/>
      <c r="AI106" s="187">
        <v>0</v>
      </c>
      <c r="AJ106" s="187">
        <v>0</v>
      </c>
      <c r="AK106" s="187"/>
      <c r="AL106" s="187">
        <v>318</v>
      </c>
      <c r="AM106" s="187">
        <v>58</v>
      </c>
      <c r="AN106" s="187"/>
      <c r="AO106" s="187"/>
      <c r="AP106" s="187"/>
      <c r="AQ106" s="187">
        <v>66</v>
      </c>
      <c r="AR106" s="187"/>
      <c r="AS106" s="188">
        <v>0</v>
      </c>
      <c r="AT106" s="185">
        <v>3857</v>
      </c>
      <c r="AU106" s="185">
        <v>2011</v>
      </c>
      <c r="AV106" s="186"/>
      <c r="AW106" s="187"/>
      <c r="AX106" s="187"/>
      <c r="AY106" s="187"/>
      <c r="AZ106" s="187"/>
      <c r="BA106" s="187"/>
      <c r="BB106" s="187">
        <v>1935</v>
      </c>
      <c r="BC106" s="187"/>
      <c r="BD106" s="187">
        <v>18</v>
      </c>
      <c r="BE106" s="187">
        <v>58</v>
      </c>
      <c r="BF106" s="187"/>
      <c r="BG106" s="187"/>
      <c r="BH106" s="187"/>
      <c r="BI106" s="187"/>
      <c r="BJ106" s="187"/>
      <c r="BK106" s="187"/>
      <c r="BL106" s="187">
        <v>0</v>
      </c>
      <c r="BM106" s="188"/>
      <c r="BN106" s="185">
        <v>798</v>
      </c>
      <c r="BO106" s="186">
        <v>626</v>
      </c>
      <c r="BP106" s="188">
        <v>172</v>
      </c>
      <c r="BQ106" s="185"/>
      <c r="BR106" s="185">
        <v>855</v>
      </c>
      <c r="BS106" s="185">
        <v>4670</v>
      </c>
      <c r="BW106" s="230">
        <f t="shared" si="140"/>
        <v>2290</v>
      </c>
      <c r="BX106" s="230">
        <f t="shared" si="140"/>
        <v>30</v>
      </c>
      <c r="BY106" s="230">
        <f t="shared" si="140"/>
        <v>379</v>
      </c>
      <c r="BZ106" s="230">
        <f t="shared" si="140"/>
        <v>0</v>
      </c>
      <c r="CA106" s="230">
        <f t="shared" si="140"/>
        <v>2</v>
      </c>
      <c r="CB106" s="230">
        <f t="shared" si="140"/>
        <v>318</v>
      </c>
      <c r="CC106" s="230">
        <f t="shared" si="140"/>
        <v>81</v>
      </c>
      <c r="CD106" s="230">
        <f t="shared" si="140"/>
        <v>58</v>
      </c>
      <c r="CE106" s="230">
        <f t="shared" si="140"/>
        <v>479</v>
      </c>
      <c r="CF106" s="230">
        <f t="shared" si="140"/>
        <v>3857</v>
      </c>
      <c r="CG106" s="230">
        <f t="shared" si="140"/>
        <v>18</v>
      </c>
      <c r="CH106" s="230">
        <f t="shared" si="140"/>
        <v>1935</v>
      </c>
      <c r="CI106" s="230">
        <f t="shared" si="140"/>
        <v>0</v>
      </c>
      <c r="CJ106" s="230">
        <f t="shared" si="140"/>
        <v>0</v>
      </c>
      <c r="CK106" s="230">
        <f t="shared" si="140"/>
        <v>230</v>
      </c>
      <c r="CL106" s="230">
        <f t="shared" si="140"/>
        <v>4670</v>
      </c>
      <c r="CM106" s="230">
        <f t="shared" si="139"/>
        <v>855</v>
      </c>
      <c r="CN106" s="230">
        <f t="shared" si="139"/>
        <v>626</v>
      </c>
      <c r="CO106" s="230">
        <f t="shared" si="139"/>
        <v>272</v>
      </c>
      <c r="CP106" s="230">
        <f t="shared" si="139"/>
        <v>16104</v>
      </c>
      <c r="CQ106" s="231">
        <f t="shared" si="114"/>
        <v>-4</v>
      </c>
      <c r="CS106" s="258" t="str">
        <f t="shared" si="115"/>
        <v/>
      </c>
      <c r="CT106" s="170">
        <f t="shared" si="141"/>
        <v>95.877720000000011</v>
      </c>
      <c r="CU106" s="170">
        <f t="shared" si="142"/>
        <v>1.25604</v>
      </c>
      <c r="CV106" s="170">
        <f t="shared" si="143"/>
        <v>15.867972000000002</v>
      </c>
      <c r="CW106" s="170">
        <f t="shared" si="144"/>
        <v>0</v>
      </c>
      <c r="CX106" s="170">
        <f t="shared" si="145"/>
        <v>8.3736000000000005E-2</v>
      </c>
      <c r="CY106" s="170">
        <f t="shared" si="146"/>
        <v>13.314024000000002</v>
      </c>
      <c r="CZ106" s="170">
        <f t="shared" si="147"/>
        <v>3.391308</v>
      </c>
      <c r="DA106" s="170">
        <f t="shared" si="148"/>
        <v>2.4283440000000001</v>
      </c>
      <c r="DB106" s="170">
        <f t="shared" si="149"/>
        <v>20.054772</v>
      </c>
      <c r="DC106" s="170">
        <f t="shared" si="150"/>
        <v>161.48487600000001</v>
      </c>
      <c r="DD106" s="170">
        <f t="shared" si="151"/>
        <v>0.75362400000000007</v>
      </c>
      <c r="DE106" s="170">
        <f t="shared" si="152"/>
        <v>81.014580000000009</v>
      </c>
      <c r="DF106" s="170">
        <f t="shared" si="153"/>
        <v>0</v>
      </c>
      <c r="DG106" s="170">
        <f t="shared" si="154"/>
        <v>0</v>
      </c>
      <c r="DH106" s="170">
        <f t="shared" si="155"/>
        <v>9.6296400000000002</v>
      </c>
      <c r="DI106" s="170">
        <f t="shared" si="156"/>
        <v>195.52356</v>
      </c>
      <c r="DJ106" s="170">
        <f t="shared" si="157"/>
        <v>35.797139999999999</v>
      </c>
      <c r="DK106" s="170">
        <f t="shared" si="158"/>
        <v>26.209368000000001</v>
      </c>
      <c r="DL106" s="170">
        <f t="shared" si="159"/>
        <v>11.388096000000001</v>
      </c>
      <c r="DM106" s="170">
        <f t="shared" si="160"/>
        <v>674.24227200000007</v>
      </c>
      <c r="DN106" s="170">
        <f t="shared" si="116"/>
        <v>0</v>
      </c>
      <c r="DQ106" s="253"/>
    </row>
    <row r="107" spans="1:141" ht="20.399999999999999">
      <c r="A107" s="184" t="s">
        <v>534</v>
      </c>
      <c r="B107" s="185">
        <v>1418</v>
      </c>
      <c r="C107" s="185">
        <v>53</v>
      </c>
      <c r="D107" s="186">
        <v>23</v>
      </c>
      <c r="E107" s="187">
        <v>4</v>
      </c>
      <c r="F107" s="187">
        <v>13</v>
      </c>
      <c r="G107" s="187"/>
      <c r="H107" s="187"/>
      <c r="I107" s="187"/>
      <c r="J107" s="187">
        <v>13</v>
      </c>
      <c r="K107" s="187"/>
      <c r="L107" s="187"/>
      <c r="M107" s="188"/>
      <c r="N107" s="185">
        <v>301</v>
      </c>
      <c r="O107" s="186"/>
      <c r="P107" s="187">
        <v>97</v>
      </c>
      <c r="Q107" s="187">
        <v>191</v>
      </c>
      <c r="R107" s="188">
        <v>12</v>
      </c>
      <c r="S107" s="185"/>
      <c r="T107" s="186"/>
      <c r="U107" s="188"/>
      <c r="V107" s="185"/>
      <c r="W107" s="185">
        <v>4</v>
      </c>
      <c r="X107" s="186"/>
      <c r="Y107" s="187"/>
      <c r="Z107" s="187"/>
      <c r="AA107" s="187"/>
      <c r="AB107" s="187"/>
      <c r="AC107" s="187"/>
      <c r="AD107" s="187"/>
      <c r="AE107" s="187">
        <v>1</v>
      </c>
      <c r="AF107" s="187">
        <v>0</v>
      </c>
      <c r="AG107" s="187"/>
      <c r="AH107" s="187"/>
      <c r="AI107" s="187"/>
      <c r="AJ107" s="187"/>
      <c r="AK107" s="187"/>
      <c r="AL107" s="187">
        <v>2</v>
      </c>
      <c r="AM107" s="187"/>
      <c r="AN107" s="187"/>
      <c r="AO107" s="187"/>
      <c r="AP107" s="187"/>
      <c r="AQ107" s="187">
        <v>1</v>
      </c>
      <c r="AR107" s="187"/>
      <c r="AS107" s="188">
        <v>0</v>
      </c>
      <c r="AT107" s="185">
        <v>511</v>
      </c>
      <c r="AU107" s="185"/>
      <c r="AV107" s="186"/>
      <c r="AW107" s="187"/>
      <c r="AX107" s="187"/>
      <c r="AY107" s="187"/>
      <c r="AZ107" s="187"/>
      <c r="BA107" s="187"/>
      <c r="BB107" s="187"/>
      <c r="BC107" s="187"/>
      <c r="BD107" s="187"/>
      <c r="BE107" s="187"/>
      <c r="BF107" s="187"/>
      <c r="BG107" s="187"/>
      <c r="BH107" s="187"/>
      <c r="BI107" s="187"/>
      <c r="BJ107" s="187"/>
      <c r="BK107" s="187"/>
      <c r="BL107" s="187"/>
      <c r="BM107" s="188"/>
      <c r="BN107" s="185">
        <v>0</v>
      </c>
      <c r="BO107" s="186">
        <v>0</v>
      </c>
      <c r="BP107" s="188"/>
      <c r="BQ107" s="185"/>
      <c r="BR107" s="185">
        <v>70</v>
      </c>
      <c r="BS107" s="185">
        <v>479</v>
      </c>
      <c r="BW107" s="230">
        <f t="shared" si="140"/>
        <v>40</v>
      </c>
      <c r="BX107" s="230">
        <f t="shared" si="140"/>
        <v>0</v>
      </c>
      <c r="BY107" s="230">
        <f t="shared" si="140"/>
        <v>301</v>
      </c>
      <c r="BZ107" s="230">
        <f t="shared" si="140"/>
        <v>0</v>
      </c>
      <c r="CA107" s="230">
        <f t="shared" si="140"/>
        <v>0</v>
      </c>
      <c r="CB107" s="230">
        <f t="shared" si="140"/>
        <v>2</v>
      </c>
      <c r="CC107" s="230">
        <f t="shared" si="140"/>
        <v>1</v>
      </c>
      <c r="CD107" s="230">
        <f t="shared" si="140"/>
        <v>0</v>
      </c>
      <c r="CE107" s="230">
        <f t="shared" si="140"/>
        <v>1</v>
      </c>
      <c r="CF107" s="230">
        <f t="shared" si="140"/>
        <v>511</v>
      </c>
      <c r="CG107" s="230">
        <f t="shared" si="140"/>
        <v>0</v>
      </c>
      <c r="CH107" s="230">
        <f t="shared" si="140"/>
        <v>0</v>
      </c>
      <c r="CI107" s="230">
        <f t="shared" si="140"/>
        <v>0</v>
      </c>
      <c r="CJ107" s="230">
        <f t="shared" si="140"/>
        <v>0</v>
      </c>
      <c r="CK107" s="230">
        <f t="shared" si="140"/>
        <v>0</v>
      </c>
      <c r="CL107" s="230">
        <f t="shared" si="140"/>
        <v>479</v>
      </c>
      <c r="CM107" s="230">
        <f t="shared" si="139"/>
        <v>70</v>
      </c>
      <c r="CN107" s="230">
        <f t="shared" si="139"/>
        <v>0</v>
      </c>
      <c r="CO107" s="230">
        <f t="shared" si="139"/>
        <v>13</v>
      </c>
      <c r="CP107" s="230">
        <f t="shared" si="139"/>
        <v>1418</v>
      </c>
      <c r="CQ107" s="231">
        <f t="shared" si="114"/>
        <v>0</v>
      </c>
      <c r="CS107" s="258" t="str">
        <f t="shared" si="115"/>
        <v/>
      </c>
      <c r="CT107" s="170">
        <f t="shared" si="141"/>
        <v>1.6747200000000002</v>
      </c>
      <c r="CU107" s="170">
        <f t="shared" si="142"/>
        <v>0</v>
      </c>
      <c r="CV107" s="170">
        <f t="shared" si="143"/>
        <v>12.602268</v>
      </c>
      <c r="CW107" s="170">
        <f t="shared" si="144"/>
        <v>0</v>
      </c>
      <c r="CX107" s="170">
        <f t="shared" si="145"/>
        <v>0</v>
      </c>
      <c r="CY107" s="170">
        <f t="shared" si="146"/>
        <v>8.3736000000000005E-2</v>
      </c>
      <c r="CZ107" s="170">
        <f t="shared" si="147"/>
        <v>4.1868000000000002E-2</v>
      </c>
      <c r="DA107" s="170">
        <f t="shared" si="148"/>
        <v>0</v>
      </c>
      <c r="DB107" s="170">
        <f t="shared" si="149"/>
        <v>4.1868000000000002E-2</v>
      </c>
      <c r="DC107" s="170">
        <f t="shared" si="150"/>
        <v>21.394548</v>
      </c>
      <c r="DD107" s="170">
        <f t="shared" si="151"/>
        <v>0</v>
      </c>
      <c r="DE107" s="170">
        <f t="shared" si="152"/>
        <v>0</v>
      </c>
      <c r="DF107" s="170">
        <f t="shared" si="153"/>
        <v>0</v>
      </c>
      <c r="DG107" s="170">
        <f t="shared" si="154"/>
        <v>0</v>
      </c>
      <c r="DH107" s="170">
        <f t="shared" si="155"/>
        <v>0</v>
      </c>
      <c r="DI107" s="170">
        <f t="shared" si="156"/>
        <v>20.054772</v>
      </c>
      <c r="DJ107" s="170">
        <f t="shared" si="157"/>
        <v>2.9307600000000003</v>
      </c>
      <c r="DK107" s="170">
        <f t="shared" si="158"/>
        <v>0</v>
      </c>
      <c r="DL107" s="170">
        <f t="shared" si="159"/>
        <v>0.54428399999999999</v>
      </c>
      <c r="DM107" s="170">
        <f t="shared" si="160"/>
        <v>59.368824000000004</v>
      </c>
      <c r="DN107" s="170">
        <f t="shared" si="116"/>
        <v>0</v>
      </c>
      <c r="DQ107" s="253"/>
    </row>
    <row r="108" spans="1:141" ht="20.399999999999999">
      <c r="A108" s="184" t="s">
        <v>535</v>
      </c>
      <c r="B108" s="185">
        <v>3149</v>
      </c>
      <c r="C108" s="185">
        <v>1112</v>
      </c>
      <c r="D108" s="186">
        <v>12</v>
      </c>
      <c r="E108" s="187"/>
      <c r="F108" s="187">
        <v>1033</v>
      </c>
      <c r="G108" s="187"/>
      <c r="H108" s="187"/>
      <c r="I108" s="187"/>
      <c r="J108" s="187">
        <v>67</v>
      </c>
      <c r="K108" s="187"/>
      <c r="L108" s="187"/>
      <c r="M108" s="188"/>
      <c r="N108" s="185">
        <v>6</v>
      </c>
      <c r="O108" s="186"/>
      <c r="P108" s="187">
        <v>6</v>
      </c>
      <c r="Q108" s="187"/>
      <c r="R108" s="188"/>
      <c r="S108" s="185"/>
      <c r="T108" s="186"/>
      <c r="U108" s="188"/>
      <c r="V108" s="185"/>
      <c r="W108" s="185">
        <v>469</v>
      </c>
      <c r="X108" s="186"/>
      <c r="Y108" s="187"/>
      <c r="Z108" s="187"/>
      <c r="AA108" s="187"/>
      <c r="AB108" s="187"/>
      <c r="AC108" s="187">
        <v>413</v>
      </c>
      <c r="AD108" s="187"/>
      <c r="AE108" s="187">
        <v>6</v>
      </c>
      <c r="AF108" s="187">
        <v>0</v>
      </c>
      <c r="AG108" s="187"/>
      <c r="AH108" s="187"/>
      <c r="AI108" s="187"/>
      <c r="AJ108" s="187">
        <v>0</v>
      </c>
      <c r="AK108" s="187"/>
      <c r="AL108" s="187">
        <v>44</v>
      </c>
      <c r="AM108" s="187">
        <v>5</v>
      </c>
      <c r="AN108" s="187"/>
      <c r="AO108" s="187"/>
      <c r="AP108" s="187"/>
      <c r="AQ108" s="187"/>
      <c r="AR108" s="187"/>
      <c r="AS108" s="188">
        <v>0</v>
      </c>
      <c r="AT108" s="185">
        <v>407</v>
      </c>
      <c r="AU108" s="185">
        <v>8</v>
      </c>
      <c r="AV108" s="186"/>
      <c r="AW108" s="187"/>
      <c r="AX108" s="187"/>
      <c r="AY108" s="187"/>
      <c r="AZ108" s="187"/>
      <c r="BA108" s="187"/>
      <c r="BB108" s="187">
        <v>8</v>
      </c>
      <c r="BC108" s="187"/>
      <c r="BD108" s="187">
        <v>0</v>
      </c>
      <c r="BE108" s="187"/>
      <c r="BF108" s="187"/>
      <c r="BG108" s="187"/>
      <c r="BH108" s="187"/>
      <c r="BI108" s="187"/>
      <c r="BJ108" s="187"/>
      <c r="BK108" s="187"/>
      <c r="BL108" s="187">
        <v>0</v>
      </c>
      <c r="BM108" s="188"/>
      <c r="BN108" s="185">
        <v>8</v>
      </c>
      <c r="BO108" s="186">
        <v>8</v>
      </c>
      <c r="BP108" s="188"/>
      <c r="BQ108" s="185"/>
      <c r="BR108" s="185">
        <v>349</v>
      </c>
      <c r="BS108" s="185">
        <v>789</v>
      </c>
      <c r="BW108" s="230">
        <f t="shared" si="140"/>
        <v>1045</v>
      </c>
      <c r="BX108" s="230">
        <f t="shared" si="140"/>
        <v>0</v>
      </c>
      <c r="BY108" s="230">
        <f t="shared" si="140"/>
        <v>6</v>
      </c>
      <c r="BZ108" s="230">
        <f t="shared" si="140"/>
        <v>0</v>
      </c>
      <c r="CA108" s="230">
        <f t="shared" si="140"/>
        <v>0</v>
      </c>
      <c r="CB108" s="230">
        <f t="shared" si="140"/>
        <v>44</v>
      </c>
      <c r="CC108" s="230">
        <f t="shared" si="140"/>
        <v>6</v>
      </c>
      <c r="CD108" s="230">
        <f t="shared" si="140"/>
        <v>5</v>
      </c>
      <c r="CE108" s="230">
        <f t="shared" si="140"/>
        <v>413</v>
      </c>
      <c r="CF108" s="230">
        <f t="shared" si="140"/>
        <v>407</v>
      </c>
      <c r="CG108" s="230">
        <f t="shared" si="140"/>
        <v>0</v>
      </c>
      <c r="CH108" s="230">
        <f t="shared" si="140"/>
        <v>8</v>
      </c>
      <c r="CI108" s="230">
        <f t="shared" si="140"/>
        <v>0</v>
      </c>
      <c r="CJ108" s="230">
        <f t="shared" si="140"/>
        <v>0</v>
      </c>
      <c r="CK108" s="230">
        <f t="shared" si="140"/>
        <v>0</v>
      </c>
      <c r="CL108" s="230">
        <f t="shared" si="140"/>
        <v>789</v>
      </c>
      <c r="CM108" s="230">
        <f t="shared" si="139"/>
        <v>349</v>
      </c>
      <c r="CN108" s="230">
        <f t="shared" si="139"/>
        <v>8</v>
      </c>
      <c r="CO108" s="230">
        <f t="shared" si="139"/>
        <v>67</v>
      </c>
      <c r="CP108" s="230">
        <f t="shared" si="139"/>
        <v>3149</v>
      </c>
      <c r="CQ108" s="231">
        <f t="shared" si="114"/>
        <v>-2</v>
      </c>
      <c r="CS108" s="258" t="str">
        <f t="shared" si="115"/>
        <v/>
      </c>
      <c r="CT108" s="170">
        <f t="shared" si="141"/>
        <v>43.75206</v>
      </c>
      <c r="CU108" s="170">
        <f t="shared" si="142"/>
        <v>0</v>
      </c>
      <c r="CV108" s="170">
        <f t="shared" si="143"/>
        <v>0.25120799999999999</v>
      </c>
      <c r="CW108" s="170">
        <f t="shared" si="144"/>
        <v>0</v>
      </c>
      <c r="CX108" s="170">
        <f t="shared" si="145"/>
        <v>0</v>
      </c>
      <c r="CY108" s="170">
        <f t="shared" si="146"/>
        <v>1.8421920000000001</v>
      </c>
      <c r="CZ108" s="170">
        <f t="shared" si="147"/>
        <v>0.25120799999999999</v>
      </c>
      <c r="DA108" s="170">
        <f t="shared" si="148"/>
        <v>0.20934000000000003</v>
      </c>
      <c r="DB108" s="170">
        <f t="shared" si="149"/>
        <v>17.291484000000001</v>
      </c>
      <c r="DC108" s="170">
        <f t="shared" si="150"/>
        <v>17.040276000000002</v>
      </c>
      <c r="DD108" s="170">
        <f t="shared" si="151"/>
        <v>0</v>
      </c>
      <c r="DE108" s="170">
        <f t="shared" si="152"/>
        <v>0.33494400000000002</v>
      </c>
      <c r="DF108" s="170">
        <f t="shared" si="153"/>
        <v>0</v>
      </c>
      <c r="DG108" s="170">
        <f t="shared" si="154"/>
        <v>0</v>
      </c>
      <c r="DH108" s="170">
        <f t="shared" si="155"/>
        <v>0</v>
      </c>
      <c r="DI108" s="170">
        <f t="shared" si="156"/>
        <v>33.033852000000003</v>
      </c>
      <c r="DJ108" s="170">
        <f t="shared" si="157"/>
        <v>14.611932000000001</v>
      </c>
      <c r="DK108" s="170">
        <f t="shared" si="158"/>
        <v>0.33494400000000002</v>
      </c>
      <c r="DL108" s="170">
        <f t="shared" si="159"/>
        <v>2.8051560000000002</v>
      </c>
      <c r="DM108" s="170">
        <f t="shared" si="160"/>
        <v>131.842332</v>
      </c>
      <c r="DN108" s="170">
        <f t="shared" si="116"/>
        <v>0</v>
      </c>
      <c r="DQ108" s="253"/>
    </row>
    <row r="109" spans="1:141" ht="20.399999999999999">
      <c r="A109" s="184" t="s">
        <v>536</v>
      </c>
      <c r="B109" s="185">
        <v>572</v>
      </c>
      <c r="C109" s="185">
        <v>126</v>
      </c>
      <c r="D109" s="186">
        <v>2</v>
      </c>
      <c r="E109" s="187"/>
      <c r="F109" s="187">
        <v>9</v>
      </c>
      <c r="G109" s="187"/>
      <c r="H109" s="187"/>
      <c r="I109" s="187"/>
      <c r="J109" s="187">
        <v>115</v>
      </c>
      <c r="K109" s="187"/>
      <c r="L109" s="187"/>
      <c r="M109" s="188"/>
      <c r="N109" s="185">
        <v>33</v>
      </c>
      <c r="O109" s="186"/>
      <c r="P109" s="187">
        <v>2</v>
      </c>
      <c r="Q109" s="187"/>
      <c r="R109" s="188">
        <v>31</v>
      </c>
      <c r="S109" s="185"/>
      <c r="T109" s="186"/>
      <c r="U109" s="188"/>
      <c r="V109" s="185"/>
      <c r="W109" s="185">
        <v>11</v>
      </c>
      <c r="X109" s="186"/>
      <c r="Y109" s="187"/>
      <c r="Z109" s="187"/>
      <c r="AA109" s="187"/>
      <c r="AB109" s="187"/>
      <c r="AC109" s="187"/>
      <c r="AD109" s="187"/>
      <c r="AE109" s="187">
        <v>1</v>
      </c>
      <c r="AF109" s="187">
        <v>0</v>
      </c>
      <c r="AG109" s="187"/>
      <c r="AH109" s="187"/>
      <c r="AI109" s="187"/>
      <c r="AJ109" s="187">
        <v>0</v>
      </c>
      <c r="AK109" s="187"/>
      <c r="AL109" s="187">
        <v>3</v>
      </c>
      <c r="AM109" s="187">
        <v>8</v>
      </c>
      <c r="AN109" s="187"/>
      <c r="AO109" s="187"/>
      <c r="AP109" s="187"/>
      <c r="AQ109" s="187">
        <v>0</v>
      </c>
      <c r="AR109" s="187"/>
      <c r="AS109" s="188"/>
      <c r="AT109" s="185">
        <v>183</v>
      </c>
      <c r="AU109" s="185"/>
      <c r="AV109" s="186"/>
      <c r="AW109" s="187"/>
      <c r="AX109" s="187"/>
      <c r="AY109" s="187"/>
      <c r="AZ109" s="187"/>
      <c r="BA109" s="187"/>
      <c r="BB109" s="187"/>
      <c r="BC109" s="187"/>
      <c r="BD109" s="187"/>
      <c r="BE109" s="187"/>
      <c r="BF109" s="187"/>
      <c r="BG109" s="187"/>
      <c r="BH109" s="187"/>
      <c r="BI109" s="187"/>
      <c r="BJ109" s="187"/>
      <c r="BK109" s="187"/>
      <c r="BL109" s="187"/>
      <c r="BM109" s="188"/>
      <c r="BN109" s="185"/>
      <c r="BO109" s="186"/>
      <c r="BP109" s="188"/>
      <c r="BQ109" s="185"/>
      <c r="BR109" s="185">
        <v>22</v>
      </c>
      <c r="BS109" s="185">
        <v>196</v>
      </c>
      <c r="BW109" s="230">
        <f t="shared" si="140"/>
        <v>11</v>
      </c>
      <c r="BX109" s="230">
        <f t="shared" si="140"/>
        <v>0</v>
      </c>
      <c r="BY109" s="230">
        <f t="shared" si="140"/>
        <v>33</v>
      </c>
      <c r="BZ109" s="230">
        <f t="shared" si="140"/>
        <v>0</v>
      </c>
      <c r="CA109" s="230">
        <f t="shared" si="140"/>
        <v>0</v>
      </c>
      <c r="CB109" s="230">
        <f t="shared" si="140"/>
        <v>3</v>
      </c>
      <c r="CC109" s="230">
        <f t="shared" si="140"/>
        <v>1</v>
      </c>
      <c r="CD109" s="230">
        <f t="shared" si="140"/>
        <v>8</v>
      </c>
      <c r="CE109" s="230">
        <f t="shared" si="140"/>
        <v>0</v>
      </c>
      <c r="CF109" s="230">
        <f t="shared" si="140"/>
        <v>183</v>
      </c>
      <c r="CG109" s="230">
        <f t="shared" si="140"/>
        <v>0</v>
      </c>
      <c r="CH109" s="230">
        <f t="shared" si="140"/>
        <v>0</v>
      </c>
      <c r="CI109" s="230">
        <f t="shared" si="140"/>
        <v>0</v>
      </c>
      <c r="CJ109" s="230">
        <f t="shared" si="140"/>
        <v>0</v>
      </c>
      <c r="CK109" s="230">
        <f t="shared" si="140"/>
        <v>0</v>
      </c>
      <c r="CL109" s="230">
        <f t="shared" si="140"/>
        <v>196</v>
      </c>
      <c r="CM109" s="230">
        <f t="shared" si="139"/>
        <v>22</v>
      </c>
      <c r="CN109" s="230">
        <f t="shared" si="139"/>
        <v>0</v>
      </c>
      <c r="CO109" s="230">
        <f t="shared" si="139"/>
        <v>115</v>
      </c>
      <c r="CP109" s="230">
        <f t="shared" si="139"/>
        <v>572</v>
      </c>
      <c r="CQ109" s="231">
        <f t="shared" si="114"/>
        <v>0</v>
      </c>
      <c r="CS109" s="258" t="str">
        <f t="shared" si="115"/>
        <v/>
      </c>
      <c r="CT109" s="170">
        <f t="shared" si="141"/>
        <v>0.46054800000000001</v>
      </c>
      <c r="CU109" s="170">
        <f t="shared" si="142"/>
        <v>0</v>
      </c>
      <c r="CV109" s="170">
        <f t="shared" si="143"/>
        <v>1.3816440000000001</v>
      </c>
      <c r="CW109" s="170">
        <f t="shared" si="144"/>
        <v>0</v>
      </c>
      <c r="CX109" s="170">
        <f t="shared" si="145"/>
        <v>0</v>
      </c>
      <c r="CY109" s="170">
        <f t="shared" si="146"/>
        <v>0.12560399999999999</v>
      </c>
      <c r="CZ109" s="170">
        <f t="shared" si="147"/>
        <v>4.1868000000000002E-2</v>
      </c>
      <c r="DA109" s="170">
        <f t="shared" si="148"/>
        <v>0.33494400000000002</v>
      </c>
      <c r="DB109" s="170">
        <f t="shared" si="149"/>
        <v>0</v>
      </c>
      <c r="DC109" s="170">
        <f t="shared" si="150"/>
        <v>7.6618440000000003</v>
      </c>
      <c r="DD109" s="170">
        <f t="shared" si="151"/>
        <v>0</v>
      </c>
      <c r="DE109" s="170">
        <f t="shared" si="152"/>
        <v>0</v>
      </c>
      <c r="DF109" s="170">
        <f t="shared" si="153"/>
        <v>0</v>
      </c>
      <c r="DG109" s="170">
        <f t="shared" si="154"/>
        <v>0</v>
      </c>
      <c r="DH109" s="170">
        <f t="shared" si="155"/>
        <v>0</v>
      </c>
      <c r="DI109" s="170">
        <f t="shared" si="156"/>
        <v>8.2061279999999996</v>
      </c>
      <c r="DJ109" s="170">
        <f t="shared" si="157"/>
        <v>0.92109600000000003</v>
      </c>
      <c r="DK109" s="170">
        <f t="shared" si="158"/>
        <v>0</v>
      </c>
      <c r="DL109" s="170">
        <f t="shared" si="159"/>
        <v>4.8148200000000001</v>
      </c>
      <c r="DM109" s="170">
        <f t="shared" si="160"/>
        <v>23.948496000000002</v>
      </c>
      <c r="DN109" s="170">
        <f t="shared" si="116"/>
        <v>0</v>
      </c>
      <c r="DQ109" s="253"/>
    </row>
    <row r="110" spans="1:141" ht="20.399999999999999">
      <c r="A110" s="184" t="s">
        <v>537</v>
      </c>
      <c r="B110" s="185">
        <v>3019</v>
      </c>
      <c r="C110" s="185">
        <v>477</v>
      </c>
      <c r="D110" s="186">
        <v>47</v>
      </c>
      <c r="E110" s="187"/>
      <c r="F110" s="187">
        <v>359</v>
      </c>
      <c r="G110" s="187"/>
      <c r="H110" s="187">
        <v>14</v>
      </c>
      <c r="I110" s="187">
        <v>0</v>
      </c>
      <c r="J110" s="187">
        <v>58</v>
      </c>
      <c r="K110" s="187"/>
      <c r="L110" s="187"/>
      <c r="M110" s="188"/>
      <c r="N110" s="185">
        <v>39</v>
      </c>
      <c r="O110" s="186"/>
      <c r="P110" s="187">
        <v>39</v>
      </c>
      <c r="Q110" s="187"/>
      <c r="R110" s="188"/>
      <c r="S110" s="185"/>
      <c r="T110" s="186"/>
      <c r="U110" s="188"/>
      <c r="V110" s="185"/>
      <c r="W110" s="185">
        <v>98</v>
      </c>
      <c r="X110" s="186"/>
      <c r="Y110" s="187"/>
      <c r="Z110" s="187"/>
      <c r="AA110" s="187"/>
      <c r="AB110" s="187"/>
      <c r="AC110" s="187"/>
      <c r="AD110" s="187"/>
      <c r="AE110" s="187">
        <v>6</v>
      </c>
      <c r="AF110" s="187">
        <v>0</v>
      </c>
      <c r="AG110" s="187"/>
      <c r="AH110" s="187"/>
      <c r="AI110" s="187"/>
      <c r="AJ110" s="187">
        <v>0</v>
      </c>
      <c r="AK110" s="187"/>
      <c r="AL110" s="187">
        <v>23</v>
      </c>
      <c r="AM110" s="187">
        <v>4</v>
      </c>
      <c r="AN110" s="187"/>
      <c r="AO110" s="187"/>
      <c r="AP110" s="187"/>
      <c r="AQ110" s="187">
        <v>65</v>
      </c>
      <c r="AR110" s="187"/>
      <c r="AS110" s="188"/>
      <c r="AT110" s="185">
        <v>1059</v>
      </c>
      <c r="AU110" s="185">
        <v>65</v>
      </c>
      <c r="AV110" s="186"/>
      <c r="AW110" s="187"/>
      <c r="AX110" s="187"/>
      <c r="AY110" s="187"/>
      <c r="AZ110" s="187"/>
      <c r="BA110" s="187"/>
      <c r="BB110" s="187">
        <v>7</v>
      </c>
      <c r="BC110" s="187"/>
      <c r="BD110" s="187"/>
      <c r="BE110" s="187">
        <v>58</v>
      </c>
      <c r="BF110" s="187"/>
      <c r="BG110" s="187"/>
      <c r="BH110" s="187"/>
      <c r="BI110" s="187"/>
      <c r="BJ110" s="187"/>
      <c r="BK110" s="187"/>
      <c r="BL110" s="187"/>
      <c r="BM110" s="188"/>
      <c r="BN110" s="185">
        <v>776</v>
      </c>
      <c r="BO110" s="186">
        <v>605</v>
      </c>
      <c r="BP110" s="188">
        <v>172</v>
      </c>
      <c r="BQ110" s="185"/>
      <c r="BR110" s="185">
        <v>25</v>
      </c>
      <c r="BS110" s="185">
        <v>478</v>
      </c>
      <c r="BW110" s="230">
        <f t="shared" si="140"/>
        <v>406</v>
      </c>
      <c r="BX110" s="230">
        <f t="shared" si="140"/>
        <v>14</v>
      </c>
      <c r="BY110" s="230">
        <f t="shared" si="140"/>
        <v>39</v>
      </c>
      <c r="BZ110" s="230">
        <f t="shared" si="140"/>
        <v>0</v>
      </c>
      <c r="CA110" s="230">
        <f t="shared" si="140"/>
        <v>0</v>
      </c>
      <c r="CB110" s="230">
        <f t="shared" si="140"/>
        <v>23</v>
      </c>
      <c r="CC110" s="230">
        <f t="shared" si="140"/>
        <v>6</v>
      </c>
      <c r="CD110" s="230">
        <f t="shared" si="140"/>
        <v>4</v>
      </c>
      <c r="CE110" s="230">
        <f t="shared" si="140"/>
        <v>65</v>
      </c>
      <c r="CF110" s="230">
        <f t="shared" si="140"/>
        <v>1059</v>
      </c>
      <c r="CG110" s="230">
        <f t="shared" si="140"/>
        <v>0</v>
      </c>
      <c r="CH110" s="230">
        <f t="shared" si="140"/>
        <v>7</v>
      </c>
      <c r="CI110" s="230">
        <f t="shared" si="140"/>
        <v>0</v>
      </c>
      <c r="CJ110" s="230">
        <f t="shared" si="140"/>
        <v>0</v>
      </c>
      <c r="CK110" s="230">
        <f t="shared" si="140"/>
        <v>230</v>
      </c>
      <c r="CL110" s="230">
        <f t="shared" si="140"/>
        <v>478</v>
      </c>
      <c r="CM110" s="230">
        <f t="shared" si="139"/>
        <v>25</v>
      </c>
      <c r="CN110" s="230">
        <f t="shared" si="139"/>
        <v>605</v>
      </c>
      <c r="CO110" s="230">
        <f t="shared" si="139"/>
        <v>58</v>
      </c>
      <c r="CP110" s="230">
        <f t="shared" si="139"/>
        <v>3019</v>
      </c>
      <c r="CQ110" s="231">
        <f t="shared" si="114"/>
        <v>0</v>
      </c>
      <c r="CS110" s="258" t="str">
        <f t="shared" si="115"/>
        <v/>
      </c>
      <c r="CT110" s="170">
        <f t="shared" si="141"/>
        <v>16.998408000000001</v>
      </c>
      <c r="CU110" s="170">
        <f t="shared" si="142"/>
        <v>0.58615200000000001</v>
      </c>
      <c r="CV110" s="170">
        <f t="shared" si="143"/>
        <v>1.6328520000000002</v>
      </c>
      <c r="CW110" s="170">
        <f t="shared" si="144"/>
        <v>0</v>
      </c>
      <c r="CX110" s="170">
        <f t="shared" si="145"/>
        <v>0</v>
      </c>
      <c r="CY110" s="170">
        <f t="shared" si="146"/>
        <v>0.96296400000000004</v>
      </c>
      <c r="CZ110" s="170">
        <f t="shared" si="147"/>
        <v>0.25120799999999999</v>
      </c>
      <c r="DA110" s="170">
        <f t="shared" si="148"/>
        <v>0.16747200000000001</v>
      </c>
      <c r="DB110" s="170">
        <f t="shared" si="149"/>
        <v>2.7214200000000002</v>
      </c>
      <c r="DC110" s="170">
        <f t="shared" si="150"/>
        <v>44.338212000000006</v>
      </c>
      <c r="DD110" s="170">
        <f t="shared" si="151"/>
        <v>0</v>
      </c>
      <c r="DE110" s="170">
        <f t="shared" si="152"/>
        <v>0.293076</v>
      </c>
      <c r="DF110" s="170">
        <f t="shared" si="153"/>
        <v>0</v>
      </c>
      <c r="DG110" s="170">
        <f t="shared" si="154"/>
        <v>0</v>
      </c>
      <c r="DH110" s="170">
        <f t="shared" si="155"/>
        <v>9.6296400000000002</v>
      </c>
      <c r="DI110" s="170">
        <f t="shared" si="156"/>
        <v>20.012904000000002</v>
      </c>
      <c r="DJ110" s="170">
        <f t="shared" si="157"/>
        <v>1.0467</v>
      </c>
      <c r="DK110" s="170">
        <f t="shared" si="158"/>
        <v>25.33014</v>
      </c>
      <c r="DL110" s="170">
        <f t="shared" si="159"/>
        <v>2.4283440000000001</v>
      </c>
      <c r="DM110" s="170">
        <f t="shared" si="160"/>
        <v>126.39949200000001</v>
      </c>
      <c r="DN110" s="170">
        <f t="shared" si="116"/>
        <v>0</v>
      </c>
      <c r="DQ110" s="253"/>
    </row>
    <row r="111" spans="1:141" ht="20.399999999999999">
      <c r="A111" s="184" t="s">
        <v>538</v>
      </c>
      <c r="B111" s="185">
        <v>449</v>
      </c>
      <c r="C111" s="185">
        <v>11</v>
      </c>
      <c r="D111" s="186"/>
      <c r="E111" s="187"/>
      <c r="F111" s="187">
        <v>11</v>
      </c>
      <c r="G111" s="187"/>
      <c r="H111" s="187"/>
      <c r="I111" s="187"/>
      <c r="J111" s="187">
        <v>0</v>
      </c>
      <c r="K111" s="187"/>
      <c r="L111" s="187"/>
      <c r="M111" s="188"/>
      <c r="N111" s="185"/>
      <c r="O111" s="186"/>
      <c r="P111" s="187"/>
      <c r="Q111" s="187"/>
      <c r="R111" s="188"/>
      <c r="S111" s="185"/>
      <c r="T111" s="186"/>
      <c r="U111" s="188"/>
      <c r="V111" s="185"/>
      <c r="W111" s="185">
        <v>15</v>
      </c>
      <c r="X111" s="186"/>
      <c r="Y111" s="187"/>
      <c r="Z111" s="187"/>
      <c r="AA111" s="187"/>
      <c r="AB111" s="187"/>
      <c r="AC111" s="187"/>
      <c r="AD111" s="187"/>
      <c r="AE111" s="187">
        <v>4</v>
      </c>
      <c r="AF111" s="187">
        <v>0</v>
      </c>
      <c r="AG111" s="187"/>
      <c r="AH111" s="187"/>
      <c r="AI111" s="187">
        <v>0</v>
      </c>
      <c r="AJ111" s="187">
        <v>0</v>
      </c>
      <c r="AK111" s="187"/>
      <c r="AL111" s="187">
        <v>10</v>
      </c>
      <c r="AM111" s="187"/>
      <c r="AN111" s="187"/>
      <c r="AO111" s="187"/>
      <c r="AP111" s="187"/>
      <c r="AQ111" s="187"/>
      <c r="AR111" s="187"/>
      <c r="AS111" s="188"/>
      <c r="AT111" s="185">
        <v>127</v>
      </c>
      <c r="AU111" s="185">
        <v>1</v>
      </c>
      <c r="AV111" s="186"/>
      <c r="AW111" s="187"/>
      <c r="AX111" s="187"/>
      <c r="AY111" s="187"/>
      <c r="AZ111" s="187"/>
      <c r="BA111" s="187"/>
      <c r="BB111" s="187">
        <v>1</v>
      </c>
      <c r="BC111" s="187"/>
      <c r="BD111" s="187"/>
      <c r="BE111" s="187"/>
      <c r="BF111" s="187"/>
      <c r="BG111" s="187"/>
      <c r="BH111" s="187"/>
      <c r="BI111" s="187"/>
      <c r="BJ111" s="187"/>
      <c r="BK111" s="187"/>
      <c r="BL111" s="187"/>
      <c r="BM111" s="188"/>
      <c r="BN111" s="185">
        <v>0</v>
      </c>
      <c r="BO111" s="186">
        <v>0</v>
      </c>
      <c r="BP111" s="188"/>
      <c r="BQ111" s="185"/>
      <c r="BR111" s="185">
        <v>41</v>
      </c>
      <c r="BS111" s="185">
        <v>255</v>
      </c>
      <c r="BW111" s="230">
        <f t="shared" si="140"/>
        <v>11</v>
      </c>
      <c r="BX111" s="230">
        <f t="shared" si="140"/>
        <v>0</v>
      </c>
      <c r="BY111" s="230">
        <f t="shared" si="140"/>
        <v>0</v>
      </c>
      <c r="BZ111" s="230">
        <f t="shared" si="140"/>
        <v>0</v>
      </c>
      <c r="CA111" s="230">
        <f t="shared" si="140"/>
        <v>0</v>
      </c>
      <c r="CB111" s="230">
        <f t="shared" si="140"/>
        <v>10</v>
      </c>
      <c r="CC111" s="230">
        <f t="shared" si="140"/>
        <v>4</v>
      </c>
      <c r="CD111" s="230">
        <f t="shared" si="140"/>
        <v>0</v>
      </c>
      <c r="CE111" s="230">
        <f t="shared" si="140"/>
        <v>0</v>
      </c>
      <c r="CF111" s="230">
        <f t="shared" si="140"/>
        <v>127</v>
      </c>
      <c r="CG111" s="230">
        <f t="shared" si="140"/>
        <v>0</v>
      </c>
      <c r="CH111" s="230">
        <f t="shared" si="140"/>
        <v>1</v>
      </c>
      <c r="CI111" s="230">
        <f t="shared" si="140"/>
        <v>0</v>
      </c>
      <c r="CJ111" s="230">
        <f t="shared" si="140"/>
        <v>0</v>
      </c>
      <c r="CK111" s="230">
        <f t="shared" si="140"/>
        <v>0</v>
      </c>
      <c r="CL111" s="230">
        <f t="shared" si="140"/>
        <v>255</v>
      </c>
      <c r="CM111" s="230">
        <f t="shared" si="139"/>
        <v>41</v>
      </c>
      <c r="CN111" s="230">
        <f t="shared" si="139"/>
        <v>0</v>
      </c>
      <c r="CO111" s="230">
        <f t="shared" si="139"/>
        <v>0</v>
      </c>
      <c r="CP111" s="230">
        <f t="shared" si="139"/>
        <v>449</v>
      </c>
      <c r="CQ111" s="231">
        <f t="shared" si="114"/>
        <v>0</v>
      </c>
      <c r="CS111" s="258" t="str">
        <f t="shared" si="115"/>
        <v/>
      </c>
      <c r="CT111" s="170">
        <f t="shared" si="141"/>
        <v>0.46054800000000001</v>
      </c>
      <c r="CU111" s="170">
        <f t="shared" si="142"/>
        <v>0</v>
      </c>
      <c r="CV111" s="170">
        <f t="shared" si="143"/>
        <v>0</v>
      </c>
      <c r="CW111" s="170">
        <f t="shared" si="144"/>
        <v>0</v>
      </c>
      <c r="CX111" s="170">
        <f t="shared" si="145"/>
        <v>0</v>
      </c>
      <c r="CY111" s="170">
        <f t="shared" si="146"/>
        <v>0.41868000000000005</v>
      </c>
      <c r="CZ111" s="170">
        <f t="shared" si="147"/>
        <v>0.16747200000000001</v>
      </c>
      <c r="DA111" s="170">
        <f t="shared" si="148"/>
        <v>0</v>
      </c>
      <c r="DB111" s="170">
        <f t="shared" si="149"/>
        <v>0</v>
      </c>
      <c r="DC111" s="170">
        <f t="shared" si="150"/>
        <v>5.3172360000000003</v>
      </c>
      <c r="DD111" s="170">
        <f t="shared" si="151"/>
        <v>0</v>
      </c>
      <c r="DE111" s="170">
        <f t="shared" si="152"/>
        <v>4.1868000000000002E-2</v>
      </c>
      <c r="DF111" s="170">
        <f t="shared" si="153"/>
        <v>0</v>
      </c>
      <c r="DG111" s="170">
        <f t="shared" si="154"/>
        <v>0</v>
      </c>
      <c r="DH111" s="170">
        <f t="shared" si="155"/>
        <v>0</v>
      </c>
      <c r="DI111" s="170">
        <f t="shared" si="156"/>
        <v>10.676340000000001</v>
      </c>
      <c r="DJ111" s="170">
        <f t="shared" si="157"/>
        <v>1.716588</v>
      </c>
      <c r="DK111" s="170">
        <f t="shared" si="158"/>
        <v>0</v>
      </c>
      <c r="DL111" s="170">
        <f t="shared" si="159"/>
        <v>0</v>
      </c>
      <c r="DM111" s="170">
        <f t="shared" si="160"/>
        <v>18.798732000000001</v>
      </c>
      <c r="DN111" s="170">
        <f t="shared" si="116"/>
        <v>0</v>
      </c>
      <c r="DQ111" s="253"/>
    </row>
    <row r="112" spans="1:141" ht="20.399999999999999">
      <c r="A112" s="184" t="s">
        <v>539</v>
      </c>
      <c r="B112" s="185">
        <v>728</v>
      </c>
      <c r="C112" s="185">
        <v>24</v>
      </c>
      <c r="D112" s="186"/>
      <c r="E112" s="187"/>
      <c r="F112" s="187">
        <v>22</v>
      </c>
      <c r="G112" s="187"/>
      <c r="H112" s="187">
        <v>0</v>
      </c>
      <c r="I112" s="187"/>
      <c r="J112" s="187">
        <v>2</v>
      </c>
      <c r="K112" s="187"/>
      <c r="L112" s="187"/>
      <c r="M112" s="188"/>
      <c r="N112" s="185">
        <v>0</v>
      </c>
      <c r="O112" s="186"/>
      <c r="P112" s="187">
        <v>0</v>
      </c>
      <c r="Q112" s="187"/>
      <c r="R112" s="188"/>
      <c r="S112" s="185"/>
      <c r="T112" s="186"/>
      <c r="U112" s="188"/>
      <c r="V112" s="185"/>
      <c r="W112" s="185">
        <v>23</v>
      </c>
      <c r="X112" s="186"/>
      <c r="Y112" s="187"/>
      <c r="Z112" s="187"/>
      <c r="AA112" s="187"/>
      <c r="AB112" s="187"/>
      <c r="AC112" s="187"/>
      <c r="AD112" s="187"/>
      <c r="AE112" s="187">
        <v>10</v>
      </c>
      <c r="AF112" s="187">
        <v>0</v>
      </c>
      <c r="AG112" s="187"/>
      <c r="AH112" s="187"/>
      <c r="AI112" s="187">
        <v>0</v>
      </c>
      <c r="AJ112" s="187">
        <v>0</v>
      </c>
      <c r="AK112" s="187"/>
      <c r="AL112" s="187">
        <v>12</v>
      </c>
      <c r="AM112" s="187">
        <v>0</v>
      </c>
      <c r="AN112" s="187"/>
      <c r="AO112" s="187"/>
      <c r="AP112" s="187"/>
      <c r="AQ112" s="187"/>
      <c r="AR112" s="187"/>
      <c r="AS112" s="188">
        <v>0</v>
      </c>
      <c r="AT112" s="185">
        <v>225</v>
      </c>
      <c r="AU112" s="185">
        <v>1</v>
      </c>
      <c r="AV112" s="186"/>
      <c r="AW112" s="187"/>
      <c r="AX112" s="187"/>
      <c r="AY112" s="187"/>
      <c r="AZ112" s="187"/>
      <c r="BA112" s="187"/>
      <c r="BB112" s="187">
        <v>1</v>
      </c>
      <c r="BC112" s="187"/>
      <c r="BD112" s="187"/>
      <c r="BE112" s="187"/>
      <c r="BF112" s="187"/>
      <c r="BG112" s="187"/>
      <c r="BH112" s="187"/>
      <c r="BI112" s="187"/>
      <c r="BJ112" s="187"/>
      <c r="BK112" s="187"/>
      <c r="BL112" s="187"/>
      <c r="BM112" s="188"/>
      <c r="BN112" s="185">
        <v>0</v>
      </c>
      <c r="BO112" s="186">
        <v>0</v>
      </c>
      <c r="BP112" s="188"/>
      <c r="BQ112" s="185"/>
      <c r="BR112" s="185">
        <v>48</v>
      </c>
      <c r="BS112" s="185">
        <v>406</v>
      </c>
      <c r="BW112" s="230">
        <f t="shared" si="140"/>
        <v>22</v>
      </c>
      <c r="BX112" s="230">
        <f t="shared" si="140"/>
        <v>0</v>
      </c>
      <c r="BY112" s="230">
        <f t="shared" si="140"/>
        <v>0</v>
      </c>
      <c r="BZ112" s="230">
        <f t="shared" si="140"/>
        <v>0</v>
      </c>
      <c r="CA112" s="230">
        <f t="shared" si="140"/>
        <v>0</v>
      </c>
      <c r="CB112" s="230">
        <f t="shared" si="140"/>
        <v>12</v>
      </c>
      <c r="CC112" s="230">
        <f t="shared" si="140"/>
        <v>10</v>
      </c>
      <c r="CD112" s="230">
        <f t="shared" si="140"/>
        <v>0</v>
      </c>
      <c r="CE112" s="230">
        <f t="shared" si="140"/>
        <v>0</v>
      </c>
      <c r="CF112" s="230">
        <f t="shared" si="140"/>
        <v>225</v>
      </c>
      <c r="CG112" s="230">
        <f t="shared" si="140"/>
        <v>0</v>
      </c>
      <c r="CH112" s="230">
        <f t="shared" si="140"/>
        <v>1</v>
      </c>
      <c r="CI112" s="230">
        <f t="shared" si="140"/>
        <v>0</v>
      </c>
      <c r="CJ112" s="230">
        <f t="shared" si="140"/>
        <v>0</v>
      </c>
      <c r="CK112" s="230">
        <f t="shared" si="140"/>
        <v>0</v>
      </c>
      <c r="CL112" s="230">
        <f t="shared" si="140"/>
        <v>406</v>
      </c>
      <c r="CM112" s="230">
        <f t="shared" si="139"/>
        <v>48</v>
      </c>
      <c r="CN112" s="230">
        <f t="shared" si="139"/>
        <v>0</v>
      </c>
      <c r="CO112" s="230">
        <f t="shared" si="139"/>
        <v>2</v>
      </c>
      <c r="CP112" s="230">
        <f t="shared" si="139"/>
        <v>728</v>
      </c>
      <c r="CQ112" s="231">
        <f t="shared" si="114"/>
        <v>-2</v>
      </c>
      <c r="CS112" s="258" t="str">
        <f t="shared" si="115"/>
        <v/>
      </c>
      <c r="CT112" s="170">
        <f t="shared" si="141"/>
        <v>0.92109600000000003</v>
      </c>
      <c r="CU112" s="170">
        <f t="shared" si="142"/>
        <v>0</v>
      </c>
      <c r="CV112" s="170">
        <f t="shared" si="143"/>
        <v>0</v>
      </c>
      <c r="CW112" s="170">
        <f t="shared" si="144"/>
        <v>0</v>
      </c>
      <c r="CX112" s="170">
        <f t="shared" si="145"/>
        <v>0</v>
      </c>
      <c r="CY112" s="170">
        <f t="shared" si="146"/>
        <v>0.50241599999999997</v>
      </c>
      <c r="CZ112" s="170">
        <f t="shared" si="147"/>
        <v>0.41868000000000005</v>
      </c>
      <c r="DA112" s="170">
        <f t="shared" si="148"/>
        <v>0</v>
      </c>
      <c r="DB112" s="170">
        <f t="shared" si="149"/>
        <v>0</v>
      </c>
      <c r="DC112" s="170">
        <f t="shared" si="150"/>
        <v>9.420300000000001</v>
      </c>
      <c r="DD112" s="170">
        <f t="shared" si="151"/>
        <v>0</v>
      </c>
      <c r="DE112" s="170">
        <f t="shared" si="152"/>
        <v>4.1868000000000002E-2</v>
      </c>
      <c r="DF112" s="170">
        <f t="shared" si="153"/>
        <v>0</v>
      </c>
      <c r="DG112" s="170">
        <f t="shared" si="154"/>
        <v>0</v>
      </c>
      <c r="DH112" s="170">
        <f t="shared" si="155"/>
        <v>0</v>
      </c>
      <c r="DI112" s="170">
        <f t="shared" si="156"/>
        <v>16.998408000000001</v>
      </c>
      <c r="DJ112" s="170">
        <f t="shared" si="157"/>
        <v>2.0096639999999999</v>
      </c>
      <c r="DK112" s="170">
        <f t="shared" si="158"/>
        <v>0</v>
      </c>
      <c r="DL112" s="170">
        <f t="shared" si="159"/>
        <v>8.3736000000000005E-2</v>
      </c>
      <c r="DM112" s="170">
        <f t="shared" si="160"/>
        <v>30.479904000000001</v>
      </c>
      <c r="DN112" s="170">
        <f t="shared" si="116"/>
        <v>0</v>
      </c>
      <c r="DQ112" s="253"/>
    </row>
    <row r="113" spans="1:121" ht="20.399999999999999">
      <c r="A113" s="184" t="s">
        <v>540</v>
      </c>
      <c r="B113" s="185">
        <v>425</v>
      </c>
      <c r="C113" s="185">
        <v>9</v>
      </c>
      <c r="D113" s="186"/>
      <c r="E113" s="187"/>
      <c r="F113" s="187">
        <v>9</v>
      </c>
      <c r="G113" s="187"/>
      <c r="H113" s="187"/>
      <c r="I113" s="187"/>
      <c r="J113" s="187">
        <v>0</v>
      </c>
      <c r="K113" s="187"/>
      <c r="L113" s="187"/>
      <c r="M113" s="188"/>
      <c r="N113" s="185"/>
      <c r="O113" s="186"/>
      <c r="P113" s="187"/>
      <c r="Q113" s="187"/>
      <c r="R113" s="188"/>
      <c r="S113" s="185"/>
      <c r="T113" s="186"/>
      <c r="U113" s="188"/>
      <c r="V113" s="185"/>
      <c r="W113" s="185">
        <v>82</v>
      </c>
      <c r="X113" s="186"/>
      <c r="Y113" s="187"/>
      <c r="Z113" s="187"/>
      <c r="AA113" s="187"/>
      <c r="AB113" s="187"/>
      <c r="AC113" s="187"/>
      <c r="AD113" s="187"/>
      <c r="AE113" s="187">
        <v>6</v>
      </c>
      <c r="AF113" s="187">
        <v>0</v>
      </c>
      <c r="AG113" s="187"/>
      <c r="AH113" s="187"/>
      <c r="AI113" s="187"/>
      <c r="AJ113" s="187">
        <v>0</v>
      </c>
      <c r="AK113" s="187"/>
      <c r="AL113" s="187">
        <v>76</v>
      </c>
      <c r="AM113" s="187"/>
      <c r="AN113" s="187"/>
      <c r="AO113" s="187"/>
      <c r="AP113" s="187"/>
      <c r="AQ113" s="187"/>
      <c r="AR113" s="187"/>
      <c r="AS113" s="188">
        <v>0</v>
      </c>
      <c r="AT113" s="185">
        <v>35</v>
      </c>
      <c r="AU113" s="185">
        <v>0</v>
      </c>
      <c r="AV113" s="186"/>
      <c r="AW113" s="187"/>
      <c r="AX113" s="187"/>
      <c r="AY113" s="187"/>
      <c r="AZ113" s="187"/>
      <c r="BA113" s="187"/>
      <c r="BB113" s="187">
        <v>0</v>
      </c>
      <c r="BC113" s="187"/>
      <c r="BD113" s="187"/>
      <c r="BE113" s="187"/>
      <c r="BF113" s="187"/>
      <c r="BG113" s="187"/>
      <c r="BH113" s="187"/>
      <c r="BI113" s="187"/>
      <c r="BJ113" s="187"/>
      <c r="BK113" s="187"/>
      <c r="BL113" s="187"/>
      <c r="BM113" s="188"/>
      <c r="BN113" s="185">
        <v>1</v>
      </c>
      <c r="BO113" s="186">
        <v>1</v>
      </c>
      <c r="BP113" s="188"/>
      <c r="BQ113" s="185"/>
      <c r="BR113" s="185">
        <v>59</v>
      </c>
      <c r="BS113" s="185">
        <v>238</v>
      </c>
      <c r="BW113" s="230">
        <f t="shared" si="140"/>
        <v>9</v>
      </c>
      <c r="BX113" s="230">
        <f t="shared" si="140"/>
        <v>0</v>
      </c>
      <c r="BY113" s="230">
        <f t="shared" si="140"/>
        <v>0</v>
      </c>
      <c r="BZ113" s="230">
        <f t="shared" si="140"/>
        <v>0</v>
      </c>
      <c r="CA113" s="230">
        <f t="shared" si="140"/>
        <v>0</v>
      </c>
      <c r="CB113" s="230">
        <f t="shared" si="140"/>
        <v>76</v>
      </c>
      <c r="CC113" s="230">
        <f t="shared" si="140"/>
        <v>6</v>
      </c>
      <c r="CD113" s="230">
        <f t="shared" si="140"/>
        <v>0</v>
      </c>
      <c r="CE113" s="230">
        <f t="shared" si="140"/>
        <v>0</v>
      </c>
      <c r="CF113" s="230">
        <f t="shared" si="140"/>
        <v>35</v>
      </c>
      <c r="CG113" s="230">
        <f t="shared" si="140"/>
        <v>0</v>
      </c>
      <c r="CH113" s="230">
        <f t="shared" si="140"/>
        <v>0</v>
      </c>
      <c r="CI113" s="230">
        <f t="shared" si="140"/>
        <v>0</v>
      </c>
      <c r="CJ113" s="230">
        <f t="shared" si="140"/>
        <v>0</v>
      </c>
      <c r="CK113" s="230">
        <f t="shared" si="140"/>
        <v>0</v>
      </c>
      <c r="CL113" s="230">
        <f t="shared" si="140"/>
        <v>238</v>
      </c>
      <c r="CM113" s="230">
        <f t="shared" si="139"/>
        <v>59</v>
      </c>
      <c r="CN113" s="230">
        <f t="shared" si="139"/>
        <v>1</v>
      </c>
      <c r="CO113" s="230">
        <f t="shared" si="139"/>
        <v>0</v>
      </c>
      <c r="CP113" s="230">
        <f t="shared" si="139"/>
        <v>425</v>
      </c>
      <c r="CQ113" s="231">
        <f t="shared" si="114"/>
        <v>-1</v>
      </c>
      <c r="CS113" s="258" t="str">
        <f t="shared" si="115"/>
        <v/>
      </c>
      <c r="CT113" s="170">
        <f t="shared" si="141"/>
        <v>0.37681200000000004</v>
      </c>
      <c r="CU113" s="170">
        <f t="shared" si="142"/>
        <v>0</v>
      </c>
      <c r="CV113" s="170">
        <f t="shared" si="143"/>
        <v>0</v>
      </c>
      <c r="CW113" s="170">
        <f t="shared" si="144"/>
        <v>0</v>
      </c>
      <c r="CX113" s="170">
        <f t="shared" si="145"/>
        <v>0</v>
      </c>
      <c r="CY113" s="170">
        <f t="shared" si="146"/>
        <v>3.1819680000000004</v>
      </c>
      <c r="CZ113" s="170">
        <f t="shared" si="147"/>
        <v>0.25120799999999999</v>
      </c>
      <c r="DA113" s="170">
        <f t="shared" si="148"/>
        <v>0</v>
      </c>
      <c r="DB113" s="170">
        <f t="shared" si="149"/>
        <v>0</v>
      </c>
      <c r="DC113" s="170">
        <f t="shared" si="150"/>
        <v>1.4653800000000001</v>
      </c>
      <c r="DD113" s="170">
        <f t="shared" si="151"/>
        <v>0</v>
      </c>
      <c r="DE113" s="170">
        <f t="shared" si="152"/>
        <v>0</v>
      </c>
      <c r="DF113" s="170">
        <f t="shared" si="153"/>
        <v>0</v>
      </c>
      <c r="DG113" s="170">
        <f t="shared" si="154"/>
        <v>0</v>
      </c>
      <c r="DH113" s="170">
        <f t="shared" si="155"/>
        <v>0</v>
      </c>
      <c r="DI113" s="170">
        <f t="shared" si="156"/>
        <v>9.9645840000000003</v>
      </c>
      <c r="DJ113" s="170">
        <f t="shared" si="157"/>
        <v>2.4702120000000001</v>
      </c>
      <c r="DK113" s="170">
        <f t="shared" si="158"/>
        <v>4.1868000000000002E-2</v>
      </c>
      <c r="DL113" s="170">
        <f t="shared" si="159"/>
        <v>0</v>
      </c>
      <c r="DM113" s="170">
        <f t="shared" si="160"/>
        <v>17.793900000000001</v>
      </c>
      <c r="DN113" s="170">
        <f t="shared" si="116"/>
        <v>0</v>
      </c>
      <c r="DQ113" s="253"/>
    </row>
    <row r="114" spans="1:121" ht="20.399999999999999">
      <c r="A114" s="184" t="s">
        <v>541</v>
      </c>
      <c r="B114" s="185">
        <v>2131</v>
      </c>
      <c r="C114" s="185">
        <v>528</v>
      </c>
      <c r="D114" s="186"/>
      <c r="E114" s="187">
        <v>2</v>
      </c>
      <c r="F114" s="187">
        <v>509</v>
      </c>
      <c r="G114" s="187"/>
      <c r="H114" s="187"/>
      <c r="I114" s="187">
        <v>0</v>
      </c>
      <c r="J114" s="187">
        <v>16</v>
      </c>
      <c r="K114" s="187"/>
      <c r="L114" s="187"/>
      <c r="M114" s="188"/>
      <c r="N114" s="185"/>
      <c r="O114" s="186"/>
      <c r="P114" s="187"/>
      <c r="Q114" s="187"/>
      <c r="R114" s="188"/>
      <c r="S114" s="185"/>
      <c r="T114" s="186"/>
      <c r="U114" s="188"/>
      <c r="V114" s="185"/>
      <c r="W114" s="185">
        <v>60</v>
      </c>
      <c r="X114" s="186"/>
      <c r="Y114" s="187"/>
      <c r="Z114" s="187"/>
      <c r="AA114" s="187"/>
      <c r="AB114" s="187"/>
      <c r="AC114" s="187"/>
      <c r="AD114" s="187"/>
      <c r="AE114" s="187">
        <v>25</v>
      </c>
      <c r="AF114" s="187">
        <v>0</v>
      </c>
      <c r="AG114" s="187"/>
      <c r="AH114" s="187"/>
      <c r="AI114" s="187"/>
      <c r="AJ114" s="187">
        <v>0</v>
      </c>
      <c r="AK114" s="187"/>
      <c r="AL114" s="187">
        <v>22</v>
      </c>
      <c r="AM114" s="187">
        <v>12</v>
      </c>
      <c r="AN114" s="187"/>
      <c r="AO114" s="187"/>
      <c r="AP114" s="187"/>
      <c r="AQ114" s="187"/>
      <c r="AR114" s="187"/>
      <c r="AS114" s="188">
        <v>0</v>
      </c>
      <c r="AT114" s="185">
        <v>819</v>
      </c>
      <c r="AU114" s="185">
        <v>30</v>
      </c>
      <c r="AV114" s="186"/>
      <c r="AW114" s="187"/>
      <c r="AX114" s="187"/>
      <c r="AY114" s="187"/>
      <c r="AZ114" s="187"/>
      <c r="BA114" s="187"/>
      <c r="BB114" s="187">
        <v>16</v>
      </c>
      <c r="BC114" s="187"/>
      <c r="BD114" s="187">
        <v>14</v>
      </c>
      <c r="BE114" s="187"/>
      <c r="BF114" s="187"/>
      <c r="BG114" s="187"/>
      <c r="BH114" s="187"/>
      <c r="BI114" s="187"/>
      <c r="BJ114" s="187"/>
      <c r="BK114" s="187"/>
      <c r="BL114" s="187"/>
      <c r="BM114" s="188"/>
      <c r="BN114" s="185">
        <v>0</v>
      </c>
      <c r="BO114" s="186">
        <v>0</v>
      </c>
      <c r="BP114" s="188"/>
      <c r="BQ114" s="185"/>
      <c r="BR114" s="185">
        <v>57</v>
      </c>
      <c r="BS114" s="185">
        <v>639</v>
      </c>
      <c r="BW114" s="230">
        <f t="shared" si="140"/>
        <v>511</v>
      </c>
      <c r="BX114" s="230">
        <f t="shared" si="140"/>
        <v>0</v>
      </c>
      <c r="BY114" s="230">
        <f t="shared" si="140"/>
        <v>0</v>
      </c>
      <c r="BZ114" s="230">
        <f t="shared" si="140"/>
        <v>0</v>
      </c>
      <c r="CA114" s="230">
        <f t="shared" si="140"/>
        <v>0</v>
      </c>
      <c r="CB114" s="230">
        <f t="shared" si="140"/>
        <v>22</v>
      </c>
      <c r="CC114" s="230">
        <f t="shared" si="140"/>
        <v>25</v>
      </c>
      <c r="CD114" s="230">
        <f t="shared" si="140"/>
        <v>12</v>
      </c>
      <c r="CE114" s="230">
        <f t="shared" si="140"/>
        <v>0</v>
      </c>
      <c r="CF114" s="230">
        <f t="shared" si="140"/>
        <v>819</v>
      </c>
      <c r="CG114" s="230">
        <f t="shared" si="140"/>
        <v>14</v>
      </c>
      <c r="CH114" s="230">
        <f t="shared" si="140"/>
        <v>16</v>
      </c>
      <c r="CI114" s="230">
        <f t="shared" si="140"/>
        <v>0</v>
      </c>
      <c r="CJ114" s="230">
        <f t="shared" si="140"/>
        <v>0</v>
      </c>
      <c r="CK114" s="230">
        <f t="shared" si="140"/>
        <v>0</v>
      </c>
      <c r="CL114" s="230">
        <f t="shared" si="140"/>
        <v>639</v>
      </c>
      <c r="CM114" s="230">
        <f t="shared" si="139"/>
        <v>57</v>
      </c>
      <c r="CN114" s="230">
        <f t="shared" si="139"/>
        <v>0</v>
      </c>
      <c r="CO114" s="230">
        <f t="shared" si="139"/>
        <v>16</v>
      </c>
      <c r="CP114" s="230">
        <f t="shared" si="139"/>
        <v>2131</v>
      </c>
      <c r="CQ114" s="231">
        <f t="shared" si="114"/>
        <v>0</v>
      </c>
      <c r="CS114" s="258" t="str">
        <f t="shared" si="115"/>
        <v/>
      </c>
      <c r="CT114" s="170">
        <f t="shared" si="141"/>
        <v>21.394548</v>
      </c>
      <c r="CU114" s="170">
        <f t="shared" si="142"/>
        <v>0</v>
      </c>
      <c r="CV114" s="170">
        <f t="shared" si="143"/>
        <v>0</v>
      </c>
      <c r="CW114" s="170">
        <f t="shared" si="144"/>
        <v>0</v>
      </c>
      <c r="CX114" s="170">
        <f t="shared" si="145"/>
        <v>0</v>
      </c>
      <c r="CY114" s="170">
        <f t="shared" si="146"/>
        <v>0.92109600000000003</v>
      </c>
      <c r="CZ114" s="170">
        <f t="shared" si="147"/>
        <v>1.0467</v>
      </c>
      <c r="DA114" s="170">
        <f t="shared" si="148"/>
        <v>0.50241599999999997</v>
      </c>
      <c r="DB114" s="170">
        <f t="shared" si="149"/>
        <v>0</v>
      </c>
      <c r="DC114" s="170">
        <f t="shared" si="150"/>
        <v>34.289892000000002</v>
      </c>
      <c r="DD114" s="170">
        <f t="shared" si="151"/>
        <v>0.58615200000000001</v>
      </c>
      <c r="DE114" s="170">
        <f t="shared" si="152"/>
        <v>0.66988800000000004</v>
      </c>
      <c r="DF114" s="170">
        <f t="shared" si="153"/>
        <v>0</v>
      </c>
      <c r="DG114" s="170">
        <f t="shared" si="154"/>
        <v>0</v>
      </c>
      <c r="DH114" s="170">
        <f t="shared" si="155"/>
        <v>0</v>
      </c>
      <c r="DI114" s="170">
        <f t="shared" si="156"/>
        <v>26.753652000000002</v>
      </c>
      <c r="DJ114" s="170">
        <f t="shared" si="157"/>
        <v>2.386476</v>
      </c>
      <c r="DK114" s="170">
        <f t="shared" si="158"/>
        <v>0</v>
      </c>
      <c r="DL114" s="170">
        <f t="shared" si="159"/>
        <v>0.66988800000000004</v>
      </c>
      <c r="DM114" s="170">
        <f t="shared" si="160"/>
        <v>89.220708000000002</v>
      </c>
      <c r="DN114" s="170">
        <f t="shared" si="116"/>
        <v>0</v>
      </c>
      <c r="DQ114" s="253"/>
    </row>
    <row r="115" spans="1:121" ht="20.399999999999999">
      <c r="A115" s="184" t="s">
        <v>542</v>
      </c>
      <c r="B115" s="185">
        <v>1893</v>
      </c>
      <c r="C115" s="185">
        <v>159</v>
      </c>
      <c r="D115" s="186"/>
      <c r="E115" s="187"/>
      <c r="F115" s="187">
        <v>159</v>
      </c>
      <c r="G115" s="187"/>
      <c r="H115" s="187"/>
      <c r="I115" s="187"/>
      <c r="J115" s="187"/>
      <c r="K115" s="187"/>
      <c r="L115" s="187"/>
      <c r="M115" s="188"/>
      <c r="N115" s="185"/>
      <c r="O115" s="186"/>
      <c r="P115" s="187"/>
      <c r="Q115" s="187"/>
      <c r="R115" s="188"/>
      <c r="S115" s="185"/>
      <c r="T115" s="186"/>
      <c r="U115" s="188"/>
      <c r="V115" s="185"/>
      <c r="W115" s="185">
        <v>36</v>
      </c>
      <c r="X115" s="186"/>
      <c r="Y115" s="187"/>
      <c r="Z115" s="187"/>
      <c r="AA115" s="187"/>
      <c r="AB115" s="187"/>
      <c r="AC115" s="187"/>
      <c r="AD115" s="187"/>
      <c r="AE115" s="187">
        <v>3</v>
      </c>
      <c r="AF115" s="187">
        <v>0</v>
      </c>
      <c r="AG115" s="187"/>
      <c r="AH115" s="187"/>
      <c r="AI115" s="187"/>
      <c r="AJ115" s="187">
        <v>0</v>
      </c>
      <c r="AK115" s="187"/>
      <c r="AL115" s="187">
        <v>10</v>
      </c>
      <c r="AM115" s="187">
        <v>23</v>
      </c>
      <c r="AN115" s="187"/>
      <c r="AO115" s="187"/>
      <c r="AP115" s="187"/>
      <c r="AQ115" s="187"/>
      <c r="AR115" s="187"/>
      <c r="AS115" s="188">
        <v>0</v>
      </c>
      <c r="AT115" s="185">
        <v>222</v>
      </c>
      <c r="AU115" s="185">
        <v>968</v>
      </c>
      <c r="AV115" s="186"/>
      <c r="AW115" s="187"/>
      <c r="AX115" s="187"/>
      <c r="AY115" s="187"/>
      <c r="AZ115" s="187"/>
      <c r="BA115" s="187"/>
      <c r="BB115" s="187">
        <v>965</v>
      </c>
      <c r="BC115" s="187"/>
      <c r="BD115" s="187">
        <v>3</v>
      </c>
      <c r="BE115" s="187"/>
      <c r="BF115" s="187"/>
      <c r="BG115" s="187"/>
      <c r="BH115" s="187"/>
      <c r="BI115" s="187"/>
      <c r="BJ115" s="187"/>
      <c r="BK115" s="187"/>
      <c r="BL115" s="187"/>
      <c r="BM115" s="188"/>
      <c r="BN115" s="185">
        <v>13</v>
      </c>
      <c r="BO115" s="186">
        <v>13</v>
      </c>
      <c r="BP115" s="188"/>
      <c r="BQ115" s="185"/>
      <c r="BR115" s="185">
        <v>73</v>
      </c>
      <c r="BS115" s="185">
        <v>423</v>
      </c>
      <c r="BW115" s="230">
        <f t="shared" si="140"/>
        <v>159</v>
      </c>
      <c r="BX115" s="230">
        <f t="shared" si="140"/>
        <v>0</v>
      </c>
      <c r="BY115" s="230">
        <f t="shared" si="140"/>
        <v>0</v>
      </c>
      <c r="BZ115" s="230">
        <f t="shared" si="140"/>
        <v>0</v>
      </c>
      <c r="CA115" s="230">
        <f t="shared" si="140"/>
        <v>0</v>
      </c>
      <c r="CB115" s="230">
        <f t="shared" si="140"/>
        <v>10</v>
      </c>
      <c r="CC115" s="230">
        <f t="shared" si="140"/>
        <v>3</v>
      </c>
      <c r="CD115" s="230">
        <f t="shared" si="140"/>
        <v>23</v>
      </c>
      <c r="CE115" s="230">
        <f t="shared" si="140"/>
        <v>0</v>
      </c>
      <c r="CF115" s="230">
        <f t="shared" si="140"/>
        <v>222</v>
      </c>
      <c r="CG115" s="230">
        <f t="shared" si="140"/>
        <v>3</v>
      </c>
      <c r="CH115" s="230">
        <f t="shared" si="140"/>
        <v>965</v>
      </c>
      <c r="CI115" s="230">
        <f t="shared" si="140"/>
        <v>0</v>
      </c>
      <c r="CJ115" s="230">
        <f t="shared" si="140"/>
        <v>0</v>
      </c>
      <c r="CK115" s="230">
        <f t="shared" si="140"/>
        <v>0</v>
      </c>
      <c r="CL115" s="230">
        <f t="shared" ref="CL115:CP130" si="161">SUMIF($B$2:$BS$2,CL$4,$B115:$BS115)</f>
        <v>423</v>
      </c>
      <c r="CM115" s="230">
        <f t="shared" si="161"/>
        <v>73</v>
      </c>
      <c r="CN115" s="230">
        <f t="shared" si="161"/>
        <v>13</v>
      </c>
      <c r="CO115" s="230">
        <f t="shared" si="161"/>
        <v>0</v>
      </c>
      <c r="CP115" s="230">
        <f t="shared" si="161"/>
        <v>1893</v>
      </c>
      <c r="CQ115" s="231">
        <f t="shared" si="114"/>
        <v>1</v>
      </c>
      <c r="CS115" s="258" t="str">
        <f t="shared" si="115"/>
        <v/>
      </c>
      <c r="CT115" s="170">
        <f t="shared" si="141"/>
        <v>6.6570120000000008</v>
      </c>
      <c r="CU115" s="170">
        <f t="shared" si="142"/>
        <v>0</v>
      </c>
      <c r="CV115" s="170">
        <f t="shared" si="143"/>
        <v>0</v>
      </c>
      <c r="CW115" s="170">
        <f t="shared" si="144"/>
        <v>0</v>
      </c>
      <c r="CX115" s="170">
        <f t="shared" si="145"/>
        <v>0</v>
      </c>
      <c r="CY115" s="170">
        <f t="shared" si="146"/>
        <v>0.41868000000000005</v>
      </c>
      <c r="CZ115" s="170">
        <f t="shared" si="147"/>
        <v>0.12560399999999999</v>
      </c>
      <c r="DA115" s="170">
        <f t="shared" si="148"/>
        <v>0.96296400000000004</v>
      </c>
      <c r="DB115" s="170">
        <f t="shared" si="149"/>
        <v>0</v>
      </c>
      <c r="DC115" s="170">
        <f t="shared" si="150"/>
        <v>9.2946960000000001</v>
      </c>
      <c r="DD115" s="170">
        <f t="shared" si="151"/>
        <v>0.12560399999999999</v>
      </c>
      <c r="DE115" s="170">
        <f t="shared" si="152"/>
        <v>40.402619999999999</v>
      </c>
      <c r="DF115" s="170">
        <f t="shared" si="153"/>
        <v>0</v>
      </c>
      <c r="DG115" s="170">
        <f t="shared" si="154"/>
        <v>0</v>
      </c>
      <c r="DH115" s="170">
        <f t="shared" si="155"/>
        <v>0</v>
      </c>
      <c r="DI115" s="170">
        <f t="shared" si="156"/>
        <v>17.710164000000002</v>
      </c>
      <c r="DJ115" s="170">
        <f t="shared" si="157"/>
        <v>3.0563640000000003</v>
      </c>
      <c r="DK115" s="170">
        <f t="shared" si="158"/>
        <v>0.54428399999999999</v>
      </c>
      <c r="DL115" s="170">
        <f t="shared" si="159"/>
        <v>0</v>
      </c>
      <c r="DM115" s="170">
        <f t="shared" si="160"/>
        <v>79.256124</v>
      </c>
      <c r="DN115" s="170">
        <f t="shared" si="116"/>
        <v>0</v>
      </c>
      <c r="DQ115" s="253"/>
    </row>
    <row r="116" spans="1:121" ht="20.399999999999999">
      <c r="A116" s="184" t="s">
        <v>543</v>
      </c>
      <c r="B116" s="185">
        <v>1192</v>
      </c>
      <c r="C116" s="185">
        <v>28</v>
      </c>
      <c r="D116" s="186"/>
      <c r="E116" s="187"/>
      <c r="F116" s="187">
        <v>28</v>
      </c>
      <c r="G116" s="187"/>
      <c r="H116" s="187"/>
      <c r="I116" s="187"/>
      <c r="J116" s="187"/>
      <c r="K116" s="187"/>
      <c r="L116" s="187"/>
      <c r="M116" s="188"/>
      <c r="N116" s="185"/>
      <c r="O116" s="186"/>
      <c r="P116" s="187"/>
      <c r="Q116" s="187"/>
      <c r="R116" s="188"/>
      <c r="S116" s="185"/>
      <c r="T116" s="186"/>
      <c r="U116" s="188"/>
      <c r="V116" s="185"/>
      <c r="W116" s="185">
        <v>11</v>
      </c>
      <c r="X116" s="186"/>
      <c r="Y116" s="187"/>
      <c r="Z116" s="187"/>
      <c r="AA116" s="187"/>
      <c r="AB116" s="187"/>
      <c r="AC116" s="187"/>
      <c r="AD116" s="187"/>
      <c r="AE116" s="187">
        <v>3</v>
      </c>
      <c r="AF116" s="187">
        <v>0</v>
      </c>
      <c r="AG116" s="187"/>
      <c r="AH116" s="187"/>
      <c r="AI116" s="187"/>
      <c r="AJ116" s="187">
        <v>0</v>
      </c>
      <c r="AK116" s="187"/>
      <c r="AL116" s="187">
        <v>6</v>
      </c>
      <c r="AM116" s="187">
        <v>2</v>
      </c>
      <c r="AN116" s="187"/>
      <c r="AO116" s="187"/>
      <c r="AP116" s="187"/>
      <c r="AQ116" s="187"/>
      <c r="AR116" s="187"/>
      <c r="AS116" s="188">
        <v>0</v>
      </c>
      <c r="AT116" s="185">
        <v>39</v>
      </c>
      <c r="AU116" s="185">
        <v>831</v>
      </c>
      <c r="AV116" s="186"/>
      <c r="AW116" s="187"/>
      <c r="AX116" s="187"/>
      <c r="AY116" s="187"/>
      <c r="AZ116" s="187"/>
      <c r="BA116" s="187"/>
      <c r="BB116" s="187">
        <v>830</v>
      </c>
      <c r="BC116" s="187"/>
      <c r="BD116" s="187">
        <v>1</v>
      </c>
      <c r="BE116" s="187"/>
      <c r="BF116" s="187"/>
      <c r="BG116" s="187"/>
      <c r="BH116" s="187"/>
      <c r="BI116" s="187"/>
      <c r="BJ116" s="187"/>
      <c r="BK116" s="187"/>
      <c r="BL116" s="187"/>
      <c r="BM116" s="188"/>
      <c r="BN116" s="185"/>
      <c r="BO116" s="186"/>
      <c r="BP116" s="188"/>
      <c r="BQ116" s="185"/>
      <c r="BR116" s="185">
        <v>72</v>
      </c>
      <c r="BS116" s="185">
        <v>210</v>
      </c>
      <c r="BW116" s="230">
        <f t="shared" ref="BW116:CL131" si="162">SUMIF($B$2:$BS$2,BW$4,$B116:$BS116)</f>
        <v>28</v>
      </c>
      <c r="BX116" s="230">
        <f t="shared" si="162"/>
        <v>0</v>
      </c>
      <c r="BY116" s="230">
        <f t="shared" si="162"/>
        <v>0</v>
      </c>
      <c r="BZ116" s="230">
        <f t="shared" si="162"/>
        <v>0</v>
      </c>
      <c r="CA116" s="230">
        <f t="shared" si="162"/>
        <v>0</v>
      </c>
      <c r="CB116" s="230">
        <f t="shared" si="162"/>
        <v>6</v>
      </c>
      <c r="CC116" s="230">
        <f t="shared" si="162"/>
        <v>3</v>
      </c>
      <c r="CD116" s="230">
        <f t="shared" si="162"/>
        <v>2</v>
      </c>
      <c r="CE116" s="230">
        <f t="shared" si="162"/>
        <v>0</v>
      </c>
      <c r="CF116" s="230">
        <f t="shared" si="162"/>
        <v>39</v>
      </c>
      <c r="CG116" s="230">
        <f t="shared" si="162"/>
        <v>1</v>
      </c>
      <c r="CH116" s="230">
        <f t="shared" si="162"/>
        <v>830</v>
      </c>
      <c r="CI116" s="230">
        <f t="shared" si="162"/>
        <v>0</v>
      </c>
      <c r="CJ116" s="230">
        <f t="shared" si="162"/>
        <v>0</v>
      </c>
      <c r="CK116" s="230">
        <f t="shared" si="162"/>
        <v>0</v>
      </c>
      <c r="CL116" s="230">
        <f t="shared" si="162"/>
        <v>210</v>
      </c>
      <c r="CM116" s="230">
        <f t="shared" si="161"/>
        <v>72</v>
      </c>
      <c r="CN116" s="230">
        <f t="shared" si="161"/>
        <v>0</v>
      </c>
      <c r="CO116" s="230">
        <f t="shared" si="161"/>
        <v>0</v>
      </c>
      <c r="CP116" s="230">
        <f t="shared" si="161"/>
        <v>1192</v>
      </c>
      <c r="CQ116" s="231">
        <f t="shared" si="114"/>
        <v>-1</v>
      </c>
      <c r="CS116" s="258" t="str">
        <f t="shared" si="115"/>
        <v/>
      </c>
      <c r="CT116" s="170">
        <f t="shared" si="141"/>
        <v>1.172304</v>
      </c>
      <c r="CU116" s="170">
        <f t="shared" si="142"/>
        <v>0</v>
      </c>
      <c r="CV116" s="170">
        <f t="shared" si="143"/>
        <v>0</v>
      </c>
      <c r="CW116" s="170">
        <f t="shared" si="144"/>
        <v>0</v>
      </c>
      <c r="CX116" s="170">
        <f t="shared" si="145"/>
        <v>0</v>
      </c>
      <c r="CY116" s="170">
        <f t="shared" si="146"/>
        <v>0.25120799999999999</v>
      </c>
      <c r="CZ116" s="170">
        <f t="shared" si="147"/>
        <v>0.12560399999999999</v>
      </c>
      <c r="DA116" s="170">
        <f t="shared" si="148"/>
        <v>8.3736000000000005E-2</v>
      </c>
      <c r="DB116" s="170">
        <f t="shared" si="149"/>
        <v>0</v>
      </c>
      <c r="DC116" s="170">
        <f t="shared" si="150"/>
        <v>1.6328520000000002</v>
      </c>
      <c r="DD116" s="170">
        <f t="shared" si="151"/>
        <v>4.1868000000000002E-2</v>
      </c>
      <c r="DE116" s="170">
        <f t="shared" si="152"/>
        <v>34.750440000000005</v>
      </c>
      <c r="DF116" s="170">
        <f t="shared" si="153"/>
        <v>0</v>
      </c>
      <c r="DG116" s="170">
        <f t="shared" si="154"/>
        <v>0</v>
      </c>
      <c r="DH116" s="170">
        <f t="shared" si="155"/>
        <v>0</v>
      </c>
      <c r="DI116" s="170">
        <f t="shared" si="156"/>
        <v>8.7922799999999999</v>
      </c>
      <c r="DJ116" s="170">
        <f t="shared" si="157"/>
        <v>3.0144960000000003</v>
      </c>
      <c r="DK116" s="170">
        <f t="shared" si="158"/>
        <v>0</v>
      </c>
      <c r="DL116" s="170">
        <f t="shared" si="159"/>
        <v>0</v>
      </c>
      <c r="DM116" s="170">
        <f t="shared" si="160"/>
        <v>49.906656000000005</v>
      </c>
      <c r="DN116" s="170">
        <f t="shared" si="116"/>
        <v>0</v>
      </c>
      <c r="DQ116" s="253"/>
    </row>
    <row r="117" spans="1:121" ht="20.399999999999999">
      <c r="A117" s="184" t="s">
        <v>544</v>
      </c>
      <c r="B117" s="185">
        <v>196</v>
      </c>
      <c r="C117" s="185">
        <v>24</v>
      </c>
      <c r="D117" s="186"/>
      <c r="E117" s="187"/>
      <c r="F117" s="187">
        <v>8</v>
      </c>
      <c r="G117" s="187"/>
      <c r="H117" s="187">
        <v>15</v>
      </c>
      <c r="I117" s="187">
        <v>0</v>
      </c>
      <c r="J117" s="187"/>
      <c r="K117" s="187"/>
      <c r="L117" s="187"/>
      <c r="M117" s="188">
        <v>1</v>
      </c>
      <c r="N117" s="185"/>
      <c r="O117" s="186"/>
      <c r="P117" s="187"/>
      <c r="Q117" s="187"/>
      <c r="R117" s="188"/>
      <c r="S117" s="185"/>
      <c r="T117" s="186"/>
      <c r="U117" s="188"/>
      <c r="V117" s="185"/>
      <c r="W117" s="185">
        <v>108</v>
      </c>
      <c r="X117" s="186"/>
      <c r="Y117" s="187"/>
      <c r="Z117" s="187"/>
      <c r="AA117" s="187"/>
      <c r="AB117" s="187"/>
      <c r="AC117" s="187"/>
      <c r="AD117" s="187"/>
      <c r="AE117" s="187">
        <v>3</v>
      </c>
      <c r="AF117" s="187">
        <v>0</v>
      </c>
      <c r="AG117" s="187"/>
      <c r="AH117" s="187"/>
      <c r="AI117" s="187"/>
      <c r="AJ117" s="187">
        <v>0</v>
      </c>
      <c r="AK117" s="187"/>
      <c r="AL117" s="187">
        <v>101</v>
      </c>
      <c r="AM117" s="187">
        <v>3</v>
      </c>
      <c r="AN117" s="187"/>
      <c r="AO117" s="187"/>
      <c r="AP117" s="187"/>
      <c r="AQ117" s="187"/>
      <c r="AR117" s="187"/>
      <c r="AS117" s="188"/>
      <c r="AT117" s="185">
        <v>23</v>
      </c>
      <c r="AU117" s="185">
        <v>0</v>
      </c>
      <c r="AV117" s="186"/>
      <c r="AW117" s="187"/>
      <c r="AX117" s="187"/>
      <c r="AY117" s="187"/>
      <c r="AZ117" s="187"/>
      <c r="BA117" s="187"/>
      <c r="BB117" s="187">
        <v>0</v>
      </c>
      <c r="BC117" s="187"/>
      <c r="BD117" s="187"/>
      <c r="BE117" s="187"/>
      <c r="BF117" s="187"/>
      <c r="BG117" s="187"/>
      <c r="BH117" s="187"/>
      <c r="BI117" s="187"/>
      <c r="BJ117" s="187"/>
      <c r="BK117" s="187"/>
      <c r="BL117" s="187"/>
      <c r="BM117" s="188"/>
      <c r="BN117" s="185">
        <v>0</v>
      </c>
      <c r="BO117" s="186">
        <v>0</v>
      </c>
      <c r="BP117" s="188"/>
      <c r="BQ117" s="185"/>
      <c r="BR117" s="185">
        <v>7</v>
      </c>
      <c r="BS117" s="185">
        <v>33</v>
      </c>
      <c r="BW117" s="230">
        <f t="shared" si="162"/>
        <v>8</v>
      </c>
      <c r="BX117" s="230">
        <f t="shared" si="162"/>
        <v>15</v>
      </c>
      <c r="BY117" s="230">
        <f t="shared" si="162"/>
        <v>0</v>
      </c>
      <c r="BZ117" s="230">
        <f t="shared" si="162"/>
        <v>0</v>
      </c>
      <c r="CA117" s="230">
        <f t="shared" si="162"/>
        <v>0</v>
      </c>
      <c r="CB117" s="230">
        <f t="shared" si="162"/>
        <v>101</v>
      </c>
      <c r="CC117" s="230">
        <f t="shared" si="162"/>
        <v>3</v>
      </c>
      <c r="CD117" s="230">
        <f t="shared" si="162"/>
        <v>3</v>
      </c>
      <c r="CE117" s="230">
        <f t="shared" si="162"/>
        <v>0</v>
      </c>
      <c r="CF117" s="230">
        <f t="shared" si="162"/>
        <v>23</v>
      </c>
      <c r="CG117" s="230">
        <f t="shared" si="162"/>
        <v>0</v>
      </c>
      <c r="CH117" s="230">
        <f t="shared" si="162"/>
        <v>0</v>
      </c>
      <c r="CI117" s="230">
        <f t="shared" si="162"/>
        <v>0</v>
      </c>
      <c r="CJ117" s="230">
        <f t="shared" si="162"/>
        <v>0</v>
      </c>
      <c r="CK117" s="230">
        <f t="shared" si="162"/>
        <v>0</v>
      </c>
      <c r="CL117" s="230">
        <f t="shared" si="162"/>
        <v>33</v>
      </c>
      <c r="CM117" s="230">
        <f t="shared" si="161"/>
        <v>7</v>
      </c>
      <c r="CN117" s="230">
        <f t="shared" si="161"/>
        <v>0</v>
      </c>
      <c r="CO117" s="230">
        <f t="shared" si="161"/>
        <v>0</v>
      </c>
      <c r="CP117" s="230">
        <f t="shared" si="161"/>
        <v>196</v>
      </c>
      <c r="CQ117" s="231">
        <f t="shared" si="114"/>
        <v>-3</v>
      </c>
      <c r="CS117" s="258" t="str">
        <f t="shared" si="115"/>
        <v/>
      </c>
      <c r="CT117" s="170">
        <f t="shared" si="141"/>
        <v>0.33494400000000002</v>
      </c>
      <c r="CU117" s="170">
        <f t="shared" si="142"/>
        <v>0.62802000000000002</v>
      </c>
      <c r="CV117" s="170">
        <f t="shared" si="143"/>
        <v>0</v>
      </c>
      <c r="CW117" s="170">
        <f t="shared" si="144"/>
        <v>0</v>
      </c>
      <c r="CX117" s="170">
        <f t="shared" si="145"/>
        <v>0</v>
      </c>
      <c r="CY117" s="170">
        <f t="shared" si="146"/>
        <v>4.2286679999999999</v>
      </c>
      <c r="CZ117" s="170">
        <f t="shared" si="147"/>
        <v>0.12560399999999999</v>
      </c>
      <c r="DA117" s="170">
        <f t="shared" si="148"/>
        <v>0.12560399999999999</v>
      </c>
      <c r="DB117" s="170">
        <f t="shared" si="149"/>
        <v>0</v>
      </c>
      <c r="DC117" s="170">
        <f t="shared" si="150"/>
        <v>0.96296400000000004</v>
      </c>
      <c r="DD117" s="170">
        <f t="shared" si="151"/>
        <v>0</v>
      </c>
      <c r="DE117" s="170">
        <f t="shared" si="152"/>
        <v>0</v>
      </c>
      <c r="DF117" s="170">
        <f t="shared" si="153"/>
        <v>0</v>
      </c>
      <c r="DG117" s="170">
        <f t="shared" si="154"/>
        <v>0</v>
      </c>
      <c r="DH117" s="170">
        <f t="shared" si="155"/>
        <v>0</v>
      </c>
      <c r="DI117" s="170">
        <f t="shared" si="156"/>
        <v>1.3816440000000001</v>
      </c>
      <c r="DJ117" s="170">
        <f t="shared" si="157"/>
        <v>0.293076</v>
      </c>
      <c r="DK117" s="170">
        <f t="shared" si="158"/>
        <v>0</v>
      </c>
      <c r="DL117" s="170">
        <f t="shared" si="159"/>
        <v>0</v>
      </c>
      <c r="DM117" s="170">
        <f t="shared" si="160"/>
        <v>8.2061279999999996</v>
      </c>
      <c r="DN117" s="170">
        <f t="shared" si="116"/>
        <v>0</v>
      </c>
      <c r="DQ117" s="253"/>
    </row>
    <row r="118" spans="1:121" ht="20.399999999999999">
      <c r="A118" s="184" t="s">
        <v>545</v>
      </c>
      <c r="B118" s="185">
        <v>116</v>
      </c>
      <c r="C118" s="185">
        <v>8</v>
      </c>
      <c r="D118" s="186"/>
      <c r="E118" s="187"/>
      <c r="F118" s="187">
        <v>8</v>
      </c>
      <c r="G118" s="187"/>
      <c r="H118" s="187">
        <v>0</v>
      </c>
      <c r="I118" s="187">
        <v>0</v>
      </c>
      <c r="J118" s="187">
        <v>0</v>
      </c>
      <c r="K118" s="187"/>
      <c r="L118" s="187"/>
      <c r="M118" s="188"/>
      <c r="N118" s="185"/>
      <c r="O118" s="186"/>
      <c r="P118" s="187"/>
      <c r="Q118" s="187"/>
      <c r="R118" s="188"/>
      <c r="S118" s="185"/>
      <c r="T118" s="186"/>
      <c r="U118" s="188"/>
      <c r="V118" s="185"/>
      <c r="W118" s="185">
        <v>4</v>
      </c>
      <c r="X118" s="186"/>
      <c r="Y118" s="187"/>
      <c r="Z118" s="187"/>
      <c r="AA118" s="187"/>
      <c r="AB118" s="187"/>
      <c r="AC118" s="187"/>
      <c r="AD118" s="187"/>
      <c r="AE118" s="187">
        <v>1</v>
      </c>
      <c r="AF118" s="187">
        <v>0</v>
      </c>
      <c r="AG118" s="187"/>
      <c r="AH118" s="187"/>
      <c r="AI118" s="187"/>
      <c r="AJ118" s="187"/>
      <c r="AK118" s="187"/>
      <c r="AL118" s="187">
        <v>3</v>
      </c>
      <c r="AM118" s="187">
        <v>0</v>
      </c>
      <c r="AN118" s="187"/>
      <c r="AO118" s="187"/>
      <c r="AP118" s="187"/>
      <c r="AQ118" s="187"/>
      <c r="AR118" s="187"/>
      <c r="AS118" s="188">
        <v>0</v>
      </c>
      <c r="AT118" s="185">
        <v>47</v>
      </c>
      <c r="AU118" s="185">
        <v>0</v>
      </c>
      <c r="AV118" s="186"/>
      <c r="AW118" s="187"/>
      <c r="AX118" s="187"/>
      <c r="AY118" s="187"/>
      <c r="AZ118" s="187"/>
      <c r="BA118" s="187"/>
      <c r="BB118" s="187">
        <v>0</v>
      </c>
      <c r="BC118" s="187"/>
      <c r="BD118" s="187"/>
      <c r="BE118" s="187"/>
      <c r="BF118" s="187"/>
      <c r="BG118" s="187"/>
      <c r="BH118" s="187"/>
      <c r="BI118" s="187"/>
      <c r="BJ118" s="187"/>
      <c r="BK118" s="187"/>
      <c r="BL118" s="187"/>
      <c r="BM118" s="188"/>
      <c r="BN118" s="185"/>
      <c r="BO118" s="186"/>
      <c r="BP118" s="188"/>
      <c r="BQ118" s="185"/>
      <c r="BR118" s="185">
        <v>7</v>
      </c>
      <c r="BS118" s="185">
        <v>50</v>
      </c>
      <c r="BW118" s="230">
        <f t="shared" si="162"/>
        <v>8</v>
      </c>
      <c r="BX118" s="230">
        <f t="shared" si="162"/>
        <v>0</v>
      </c>
      <c r="BY118" s="230">
        <f t="shared" si="162"/>
        <v>0</v>
      </c>
      <c r="BZ118" s="230">
        <f t="shared" si="162"/>
        <v>0</v>
      </c>
      <c r="CA118" s="230">
        <f t="shared" si="162"/>
        <v>0</v>
      </c>
      <c r="CB118" s="230">
        <f t="shared" si="162"/>
        <v>3</v>
      </c>
      <c r="CC118" s="230">
        <f t="shared" si="162"/>
        <v>1</v>
      </c>
      <c r="CD118" s="230">
        <f t="shared" si="162"/>
        <v>0</v>
      </c>
      <c r="CE118" s="230">
        <f t="shared" si="162"/>
        <v>0</v>
      </c>
      <c r="CF118" s="230">
        <f t="shared" si="162"/>
        <v>47</v>
      </c>
      <c r="CG118" s="230">
        <f t="shared" si="162"/>
        <v>0</v>
      </c>
      <c r="CH118" s="230">
        <f t="shared" si="162"/>
        <v>0</v>
      </c>
      <c r="CI118" s="230">
        <f t="shared" si="162"/>
        <v>0</v>
      </c>
      <c r="CJ118" s="230">
        <f t="shared" si="162"/>
        <v>0</v>
      </c>
      <c r="CK118" s="230">
        <f t="shared" si="162"/>
        <v>0</v>
      </c>
      <c r="CL118" s="230">
        <f t="shared" si="162"/>
        <v>50</v>
      </c>
      <c r="CM118" s="230">
        <f t="shared" si="161"/>
        <v>7</v>
      </c>
      <c r="CN118" s="230">
        <f t="shared" si="161"/>
        <v>0</v>
      </c>
      <c r="CO118" s="230">
        <f t="shared" si="161"/>
        <v>0</v>
      </c>
      <c r="CP118" s="230">
        <f t="shared" si="161"/>
        <v>116</v>
      </c>
      <c r="CQ118" s="231">
        <f t="shared" si="114"/>
        <v>0</v>
      </c>
      <c r="CS118" s="258" t="str">
        <f t="shared" si="115"/>
        <v/>
      </c>
      <c r="CT118" s="170">
        <f t="shared" si="141"/>
        <v>0.33494400000000002</v>
      </c>
      <c r="CU118" s="170">
        <f t="shared" si="142"/>
        <v>0</v>
      </c>
      <c r="CV118" s="170">
        <f t="shared" si="143"/>
        <v>0</v>
      </c>
      <c r="CW118" s="170">
        <f t="shared" si="144"/>
        <v>0</v>
      </c>
      <c r="CX118" s="170">
        <f t="shared" si="145"/>
        <v>0</v>
      </c>
      <c r="CY118" s="170">
        <f t="shared" si="146"/>
        <v>0.12560399999999999</v>
      </c>
      <c r="CZ118" s="170">
        <f t="shared" si="147"/>
        <v>4.1868000000000002E-2</v>
      </c>
      <c r="DA118" s="170">
        <f t="shared" si="148"/>
        <v>0</v>
      </c>
      <c r="DB118" s="170">
        <f t="shared" si="149"/>
        <v>0</v>
      </c>
      <c r="DC118" s="170">
        <f t="shared" si="150"/>
        <v>1.9677960000000001</v>
      </c>
      <c r="DD118" s="170">
        <f t="shared" si="151"/>
        <v>0</v>
      </c>
      <c r="DE118" s="170">
        <f t="shared" si="152"/>
        <v>0</v>
      </c>
      <c r="DF118" s="170">
        <f t="shared" si="153"/>
        <v>0</v>
      </c>
      <c r="DG118" s="170">
        <f t="shared" si="154"/>
        <v>0</v>
      </c>
      <c r="DH118" s="170">
        <f t="shared" si="155"/>
        <v>0</v>
      </c>
      <c r="DI118" s="170">
        <f t="shared" si="156"/>
        <v>2.0933999999999999</v>
      </c>
      <c r="DJ118" s="170">
        <f t="shared" si="157"/>
        <v>0.293076</v>
      </c>
      <c r="DK118" s="170">
        <f t="shared" si="158"/>
        <v>0</v>
      </c>
      <c r="DL118" s="170">
        <f t="shared" si="159"/>
        <v>0</v>
      </c>
      <c r="DM118" s="170">
        <f t="shared" si="160"/>
        <v>4.8566880000000001</v>
      </c>
      <c r="DN118" s="170">
        <f t="shared" si="116"/>
        <v>0</v>
      </c>
      <c r="DQ118" s="253"/>
    </row>
    <row r="119" spans="1:121" ht="20.399999999999999">
      <c r="A119" s="184" t="s">
        <v>546</v>
      </c>
      <c r="B119" s="185">
        <v>815</v>
      </c>
      <c r="C119" s="185">
        <v>33</v>
      </c>
      <c r="D119" s="186"/>
      <c r="E119" s="187"/>
      <c r="F119" s="187">
        <v>33</v>
      </c>
      <c r="G119" s="187"/>
      <c r="H119" s="187">
        <v>0</v>
      </c>
      <c r="I119" s="187"/>
      <c r="J119" s="187"/>
      <c r="K119" s="187"/>
      <c r="L119" s="187"/>
      <c r="M119" s="188"/>
      <c r="N119" s="185"/>
      <c r="O119" s="186"/>
      <c r="P119" s="187"/>
      <c r="Q119" s="187"/>
      <c r="R119" s="188"/>
      <c r="S119" s="185"/>
      <c r="T119" s="186"/>
      <c r="U119" s="188"/>
      <c r="V119" s="185"/>
      <c r="W119" s="185">
        <v>18</v>
      </c>
      <c r="X119" s="186"/>
      <c r="Y119" s="187"/>
      <c r="Z119" s="187"/>
      <c r="AA119" s="187"/>
      <c r="AB119" s="187"/>
      <c r="AC119" s="187"/>
      <c r="AD119" s="187"/>
      <c r="AE119" s="187">
        <v>11</v>
      </c>
      <c r="AF119" s="187">
        <v>0</v>
      </c>
      <c r="AG119" s="187"/>
      <c r="AH119" s="187"/>
      <c r="AI119" s="187"/>
      <c r="AJ119" s="187"/>
      <c r="AK119" s="187"/>
      <c r="AL119" s="187">
        <v>6</v>
      </c>
      <c r="AM119" s="187">
        <v>1</v>
      </c>
      <c r="AN119" s="187"/>
      <c r="AO119" s="187"/>
      <c r="AP119" s="187"/>
      <c r="AQ119" s="187"/>
      <c r="AR119" s="187"/>
      <c r="AS119" s="188">
        <v>0</v>
      </c>
      <c r="AT119" s="185">
        <v>159</v>
      </c>
      <c r="AU119" s="185">
        <v>107</v>
      </c>
      <c r="AV119" s="186"/>
      <c r="AW119" s="187"/>
      <c r="AX119" s="187"/>
      <c r="AY119" s="187"/>
      <c r="AZ119" s="187"/>
      <c r="BA119" s="187"/>
      <c r="BB119" s="187">
        <v>107</v>
      </c>
      <c r="BC119" s="187"/>
      <c r="BD119" s="187"/>
      <c r="BE119" s="187"/>
      <c r="BF119" s="187"/>
      <c r="BG119" s="187"/>
      <c r="BH119" s="187"/>
      <c r="BI119" s="187"/>
      <c r="BJ119" s="187"/>
      <c r="BK119" s="187"/>
      <c r="BL119" s="187"/>
      <c r="BM119" s="188"/>
      <c r="BN119" s="185">
        <v>0</v>
      </c>
      <c r="BO119" s="186">
        <v>0</v>
      </c>
      <c r="BP119" s="188"/>
      <c r="BQ119" s="185"/>
      <c r="BR119" s="185">
        <v>24</v>
      </c>
      <c r="BS119" s="185">
        <v>473</v>
      </c>
      <c r="BW119" s="230">
        <f t="shared" si="162"/>
        <v>33</v>
      </c>
      <c r="BX119" s="230">
        <f t="shared" si="162"/>
        <v>0</v>
      </c>
      <c r="BY119" s="230">
        <f t="shared" si="162"/>
        <v>0</v>
      </c>
      <c r="BZ119" s="230">
        <f t="shared" si="162"/>
        <v>0</v>
      </c>
      <c r="CA119" s="230">
        <f t="shared" si="162"/>
        <v>0</v>
      </c>
      <c r="CB119" s="230">
        <f t="shared" si="162"/>
        <v>6</v>
      </c>
      <c r="CC119" s="230">
        <f t="shared" si="162"/>
        <v>11</v>
      </c>
      <c r="CD119" s="230">
        <f t="shared" si="162"/>
        <v>1</v>
      </c>
      <c r="CE119" s="230">
        <f t="shared" si="162"/>
        <v>0</v>
      </c>
      <c r="CF119" s="230">
        <f t="shared" si="162"/>
        <v>159</v>
      </c>
      <c r="CG119" s="230">
        <f t="shared" si="162"/>
        <v>0</v>
      </c>
      <c r="CH119" s="230">
        <f t="shared" si="162"/>
        <v>107</v>
      </c>
      <c r="CI119" s="230">
        <f t="shared" si="162"/>
        <v>0</v>
      </c>
      <c r="CJ119" s="230">
        <f t="shared" si="162"/>
        <v>0</v>
      </c>
      <c r="CK119" s="230">
        <f t="shared" si="162"/>
        <v>0</v>
      </c>
      <c r="CL119" s="230">
        <f t="shared" si="162"/>
        <v>473</v>
      </c>
      <c r="CM119" s="230">
        <f t="shared" si="161"/>
        <v>24</v>
      </c>
      <c r="CN119" s="230">
        <f t="shared" si="161"/>
        <v>0</v>
      </c>
      <c r="CO119" s="230">
        <f t="shared" si="161"/>
        <v>0</v>
      </c>
      <c r="CP119" s="230">
        <f t="shared" si="161"/>
        <v>815</v>
      </c>
      <c r="CQ119" s="231">
        <f t="shared" si="114"/>
        <v>-1</v>
      </c>
      <c r="CS119" s="258" t="str">
        <f t="shared" si="115"/>
        <v/>
      </c>
      <c r="CT119" s="170">
        <f t="shared" si="141"/>
        <v>1.3816440000000001</v>
      </c>
      <c r="CU119" s="170">
        <f t="shared" si="142"/>
        <v>0</v>
      </c>
      <c r="CV119" s="170">
        <f t="shared" si="143"/>
        <v>0</v>
      </c>
      <c r="CW119" s="170">
        <f t="shared" si="144"/>
        <v>0</v>
      </c>
      <c r="CX119" s="170">
        <f t="shared" si="145"/>
        <v>0</v>
      </c>
      <c r="CY119" s="170">
        <f t="shared" si="146"/>
        <v>0.25120799999999999</v>
      </c>
      <c r="CZ119" s="170">
        <f t="shared" si="147"/>
        <v>0.46054800000000001</v>
      </c>
      <c r="DA119" s="170">
        <f t="shared" si="148"/>
        <v>4.1868000000000002E-2</v>
      </c>
      <c r="DB119" s="170">
        <f t="shared" si="149"/>
        <v>0</v>
      </c>
      <c r="DC119" s="170">
        <f t="shared" si="150"/>
        <v>6.6570120000000008</v>
      </c>
      <c r="DD119" s="170">
        <f t="shared" si="151"/>
        <v>0</v>
      </c>
      <c r="DE119" s="170">
        <f t="shared" si="152"/>
        <v>4.479876</v>
      </c>
      <c r="DF119" s="170">
        <f t="shared" si="153"/>
        <v>0</v>
      </c>
      <c r="DG119" s="170">
        <f t="shared" si="154"/>
        <v>0</v>
      </c>
      <c r="DH119" s="170">
        <f t="shared" si="155"/>
        <v>0</v>
      </c>
      <c r="DI119" s="170">
        <f t="shared" si="156"/>
        <v>19.803564000000001</v>
      </c>
      <c r="DJ119" s="170">
        <f t="shared" si="157"/>
        <v>1.0048319999999999</v>
      </c>
      <c r="DK119" s="170">
        <f t="shared" si="158"/>
        <v>0</v>
      </c>
      <c r="DL119" s="170">
        <f t="shared" si="159"/>
        <v>0</v>
      </c>
      <c r="DM119" s="170">
        <f t="shared" si="160"/>
        <v>34.122420000000005</v>
      </c>
      <c r="DN119" s="170">
        <f t="shared" si="116"/>
        <v>0</v>
      </c>
      <c r="DQ119" s="253"/>
    </row>
    <row r="120" spans="1:121" ht="20.399999999999999">
      <c r="A120" s="184" t="s">
        <v>547</v>
      </c>
      <c r="B120" s="185">
        <v>21799</v>
      </c>
      <c r="C120" s="185"/>
      <c r="D120" s="186"/>
      <c r="E120" s="187"/>
      <c r="F120" s="187"/>
      <c r="G120" s="187"/>
      <c r="H120" s="187"/>
      <c r="I120" s="187"/>
      <c r="J120" s="187"/>
      <c r="K120" s="187"/>
      <c r="L120" s="187"/>
      <c r="M120" s="188"/>
      <c r="N120" s="185"/>
      <c r="O120" s="186"/>
      <c r="P120" s="187"/>
      <c r="Q120" s="187"/>
      <c r="R120" s="188"/>
      <c r="S120" s="185"/>
      <c r="T120" s="186"/>
      <c r="U120" s="188"/>
      <c r="V120" s="185"/>
      <c r="W120" s="185">
        <v>20137</v>
      </c>
      <c r="X120" s="186"/>
      <c r="Y120" s="187"/>
      <c r="Z120" s="187"/>
      <c r="AA120" s="187"/>
      <c r="AB120" s="187"/>
      <c r="AC120" s="187"/>
      <c r="AD120" s="187"/>
      <c r="AE120" s="187">
        <v>1906</v>
      </c>
      <c r="AF120" s="187">
        <v>4227</v>
      </c>
      <c r="AG120" s="187">
        <v>4</v>
      </c>
      <c r="AH120" s="187"/>
      <c r="AI120" s="187">
        <v>14</v>
      </c>
      <c r="AJ120" s="187"/>
      <c r="AK120" s="187"/>
      <c r="AL120" s="187">
        <v>13986</v>
      </c>
      <c r="AM120" s="187"/>
      <c r="AN120" s="187"/>
      <c r="AO120" s="187"/>
      <c r="AP120" s="187"/>
      <c r="AQ120" s="187"/>
      <c r="AR120" s="187"/>
      <c r="AS120" s="188"/>
      <c r="AT120" s="185">
        <v>350</v>
      </c>
      <c r="AU120" s="185">
        <v>1040</v>
      </c>
      <c r="AV120" s="186"/>
      <c r="AW120" s="187"/>
      <c r="AX120" s="187"/>
      <c r="AY120" s="187"/>
      <c r="AZ120" s="187"/>
      <c r="BA120" s="187"/>
      <c r="BB120" s="187"/>
      <c r="BC120" s="187"/>
      <c r="BD120" s="187"/>
      <c r="BE120" s="187"/>
      <c r="BF120" s="187"/>
      <c r="BG120" s="187">
        <v>183</v>
      </c>
      <c r="BH120" s="187">
        <v>19</v>
      </c>
      <c r="BI120" s="187">
        <v>837</v>
      </c>
      <c r="BJ120" s="187"/>
      <c r="BK120" s="187"/>
      <c r="BL120" s="187"/>
      <c r="BM120" s="188"/>
      <c r="BN120" s="185"/>
      <c r="BO120" s="186"/>
      <c r="BP120" s="188"/>
      <c r="BQ120" s="185"/>
      <c r="BR120" s="185"/>
      <c r="BS120" s="185">
        <v>273</v>
      </c>
      <c r="BW120" s="230">
        <f t="shared" si="162"/>
        <v>0</v>
      </c>
      <c r="BX120" s="230">
        <f t="shared" si="162"/>
        <v>0</v>
      </c>
      <c r="BY120" s="230">
        <f t="shared" si="162"/>
        <v>0</v>
      </c>
      <c r="BZ120" s="230">
        <f t="shared" si="162"/>
        <v>0</v>
      </c>
      <c r="CA120" s="230">
        <f t="shared" si="162"/>
        <v>4227</v>
      </c>
      <c r="CB120" s="230">
        <f t="shared" si="162"/>
        <v>13986</v>
      </c>
      <c r="CC120" s="230">
        <f t="shared" si="162"/>
        <v>1906</v>
      </c>
      <c r="CD120" s="230">
        <f t="shared" si="162"/>
        <v>0</v>
      </c>
      <c r="CE120" s="230">
        <f t="shared" si="162"/>
        <v>18</v>
      </c>
      <c r="CF120" s="230">
        <f t="shared" si="162"/>
        <v>350</v>
      </c>
      <c r="CG120" s="230">
        <f t="shared" si="162"/>
        <v>0</v>
      </c>
      <c r="CH120" s="230">
        <f t="shared" si="162"/>
        <v>0</v>
      </c>
      <c r="CI120" s="230">
        <f t="shared" si="162"/>
        <v>1039</v>
      </c>
      <c r="CJ120" s="230">
        <f t="shared" si="162"/>
        <v>0</v>
      </c>
      <c r="CK120" s="230">
        <f t="shared" si="162"/>
        <v>0</v>
      </c>
      <c r="CL120" s="230">
        <f t="shared" si="162"/>
        <v>273</v>
      </c>
      <c r="CM120" s="230">
        <f t="shared" si="161"/>
        <v>0</v>
      </c>
      <c r="CN120" s="230">
        <f t="shared" si="161"/>
        <v>0</v>
      </c>
      <c r="CO120" s="230">
        <f t="shared" si="161"/>
        <v>0</v>
      </c>
      <c r="CP120" s="230">
        <f t="shared" si="161"/>
        <v>21799</v>
      </c>
      <c r="CQ120" s="231">
        <f t="shared" si="114"/>
        <v>0</v>
      </c>
      <c r="CS120" s="258" t="str">
        <f t="shared" si="115"/>
        <v/>
      </c>
      <c r="CT120" s="170">
        <f t="shared" si="141"/>
        <v>0</v>
      </c>
      <c r="CU120" s="170">
        <f t="shared" si="142"/>
        <v>0</v>
      </c>
      <c r="CV120" s="170">
        <f t="shared" si="143"/>
        <v>0</v>
      </c>
      <c r="CW120" s="170">
        <f t="shared" si="144"/>
        <v>0</v>
      </c>
      <c r="CX120" s="170">
        <f t="shared" si="145"/>
        <v>176.97603600000002</v>
      </c>
      <c r="CY120" s="170">
        <f t="shared" si="146"/>
        <v>585.56584800000007</v>
      </c>
      <c r="CZ120" s="170">
        <f t="shared" si="147"/>
        <v>79.800408000000004</v>
      </c>
      <c r="DA120" s="170">
        <f t="shared" si="148"/>
        <v>0</v>
      </c>
      <c r="DB120" s="170">
        <f t="shared" si="149"/>
        <v>0.75362400000000007</v>
      </c>
      <c r="DC120" s="170">
        <f t="shared" si="150"/>
        <v>14.6538</v>
      </c>
      <c r="DD120" s="170">
        <f t="shared" si="151"/>
        <v>0</v>
      </c>
      <c r="DE120" s="170">
        <f t="shared" si="152"/>
        <v>0</v>
      </c>
      <c r="DF120" s="170">
        <f t="shared" si="153"/>
        <v>43.500852000000002</v>
      </c>
      <c r="DG120" s="170">
        <f t="shared" si="154"/>
        <v>0</v>
      </c>
      <c r="DH120" s="170">
        <f t="shared" si="155"/>
        <v>0</v>
      </c>
      <c r="DI120" s="170">
        <f t="shared" si="156"/>
        <v>11.429964</v>
      </c>
      <c r="DJ120" s="170">
        <f t="shared" si="157"/>
        <v>0</v>
      </c>
      <c r="DK120" s="170">
        <f t="shared" si="158"/>
        <v>0</v>
      </c>
      <c r="DL120" s="170">
        <f t="shared" si="159"/>
        <v>0</v>
      </c>
      <c r="DM120" s="170">
        <f t="shared" si="160"/>
        <v>912.68053200000008</v>
      </c>
      <c r="DN120" s="170">
        <f t="shared" si="116"/>
        <v>0</v>
      </c>
      <c r="DQ120" s="253"/>
    </row>
    <row r="121" spans="1:121" ht="20.399999999999999">
      <c r="A121" s="184" t="s">
        <v>548</v>
      </c>
      <c r="B121" s="185">
        <v>332</v>
      </c>
      <c r="C121" s="185"/>
      <c r="D121" s="186"/>
      <c r="E121" s="187"/>
      <c r="F121" s="187"/>
      <c r="G121" s="187"/>
      <c r="H121" s="187"/>
      <c r="I121" s="187"/>
      <c r="J121" s="187"/>
      <c r="K121" s="187"/>
      <c r="L121" s="187"/>
      <c r="M121" s="188"/>
      <c r="N121" s="185"/>
      <c r="O121" s="186"/>
      <c r="P121" s="187"/>
      <c r="Q121" s="187"/>
      <c r="R121" s="188"/>
      <c r="S121" s="185"/>
      <c r="T121" s="186"/>
      <c r="U121" s="188"/>
      <c r="V121" s="185"/>
      <c r="W121" s="185">
        <v>83</v>
      </c>
      <c r="X121" s="186"/>
      <c r="Y121" s="187"/>
      <c r="Z121" s="187"/>
      <c r="AA121" s="187"/>
      <c r="AB121" s="187"/>
      <c r="AC121" s="187"/>
      <c r="AD121" s="187"/>
      <c r="AE121" s="187"/>
      <c r="AF121" s="187"/>
      <c r="AG121" s="187"/>
      <c r="AH121" s="187"/>
      <c r="AI121" s="187"/>
      <c r="AJ121" s="187"/>
      <c r="AK121" s="187"/>
      <c r="AL121" s="187">
        <v>83</v>
      </c>
      <c r="AM121" s="187"/>
      <c r="AN121" s="187"/>
      <c r="AO121" s="187"/>
      <c r="AP121" s="187"/>
      <c r="AQ121" s="187"/>
      <c r="AR121" s="187"/>
      <c r="AS121" s="188"/>
      <c r="AT121" s="185"/>
      <c r="AU121" s="185"/>
      <c r="AV121" s="186"/>
      <c r="AW121" s="187"/>
      <c r="AX121" s="187"/>
      <c r="AY121" s="187"/>
      <c r="AZ121" s="187"/>
      <c r="BA121" s="187"/>
      <c r="BB121" s="187"/>
      <c r="BC121" s="187"/>
      <c r="BD121" s="187"/>
      <c r="BE121" s="187"/>
      <c r="BF121" s="187"/>
      <c r="BG121" s="187"/>
      <c r="BH121" s="187"/>
      <c r="BI121" s="187"/>
      <c r="BJ121" s="187"/>
      <c r="BK121" s="187"/>
      <c r="BL121" s="187"/>
      <c r="BM121" s="188"/>
      <c r="BN121" s="185"/>
      <c r="BO121" s="186"/>
      <c r="BP121" s="188"/>
      <c r="BQ121" s="185"/>
      <c r="BR121" s="185"/>
      <c r="BS121" s="185">
        <v>249</v>
      </c>
      <c r="BW121" s="230">
        <f t="shared" si="162"/>
        <v>0</v>
      </c>
      <c r="BX121" s="230">
        <f t="shared" si="162"/>
        <v>0</v>
      </c>
      <c r="BY121" s="230">
        <f t="shared" si="162"/>
        <v>0</v>
      </c>
      <c r="BZ121" s="230">
        <f t="shared" si="162"/>
        <v>0</v>
      </c>
      <c r="CA121" s="230">
        <f t="shared" si="162"/>
        <v>0</v>
      </c>
      <c r="CB121" s="230">
        <f t="shared" si="162"/>
        <v>83</v>
      </c>
      <c r="CC121" s="230">
        <f t="shared" si="162"/>
        <v>0</v>
      </c>
      <c r="CD121" s="230">
        <f t="shared" si="162"/>
        <v>0</v>
      </c>
      <c r="CE121" s="230">
        <f t="shared" si="162"/>
        <v>0</v>
      </c>
      <c r="CF121" s="230">
        <f t="shared" si="162"/>
        <v>0</v>
      </c>
      <c r="CG121" s="230">
        <f t="shared" si="162"/>
        <v>0</v>
      </c>
      <c r="CH121" s="230">
        <f t="shared" si="162"/>
        <v>0</v>
      </c>
      <c r="CI121" s="230">
        <f t="shared" si="162"/>
        <v>0</v>
      </c>
      <c r="CJ121" s="230">
        <f t="shared" si="162"/>
        <v>0</v>
      </c>
      <c r="CK121" s="230">
        <f t="shared" si="162"/>
        <v>0</v>
      </c>
      <c r="CL121" s="230">
        <f t="shared" si="162"/>
        <v>249</v>
      </c>
      <c r="CM121" s="230">
        <f t="shared" si="161"/>
        <v>0</v>
      </c>
      <c r="CN121" s="230">
        <f t="shared" si="161"/>
        <v>0</v>
      </c>
      <c r="CO121" s="230">
        <f t="shared" si="161"/>
        <v>0</v>
      </c>
      <c r="CP121" s="230">
        <f t="shared" si="161"/>
        <v>332</v>
      </c>
      <c r="CQ121" s="231">
        <f t="shared" si="114"/>
        <v>0</v>
      </c>
      <c r="CS121" s="258" t="str">
        <f t="shared" si="115"/>
        <v/>
      </c>
      <c r="CT121" s="170">
        <f t="shared" si="141"/>
        <v>0</v>
      </c>
      <c r="CU121" s="170">
        <f t="shared" si="142"/>
        <v>0</v>
      </c>
      <c r="CV121" s="170">
        <f t="shared" si="143"/>
        <v>0</v>
      </c>
      <c r="CW121" s="170">
        <f t="shared" si="144"/>
        <v>0</v>
      </c>
      <c r="CX121" s="170">
        <f t="shared" si="145"/>
        <v>0</v>
      </c>
      <c r="CY121" s="170">
        <f t="shared" si="146"/>
        <v>3.475044</v>
      </c>
      <c r="CZ121" s="170">
        <f t="shared" si="147"/>
        <v>0</v>
      </c>
      <c r="DA121" s="170">
        <f t="shared" si="148"/>
        <v>0</v>
      </c>
      <c r="DB121" s="170">
        <f t="shared" si="149"/>
        <v>0</v>
      </c>
      <c r="DC121" s="170">
        <f t="shared" si="150"/>
        <v>0</v>
      </c>
      <c r="DD121" s="170">
        <f t="shared" si="151"/>
        <v>0</v>
      </c>
      <c r="DE121" s="170">
        <f t="shared" si="152"/>
        <v>0</v>
      </c>
      <c r="DF121" s="170">
        <f t="shared" si="153"/>
        <v>0</v>
      </c>
      <c r="DG121" s="170">
        <f t="shared" si="154"/>
        <v>0</v>
      </c>
      <c r="DH121" s="170">
        <f t="shared" si="155"/>
        <v>0</v>
      </c>
      <c r="DI121" s="170">
        <f t="shared" si="156"/>
        <v>10.425132000000001</v>
      </c>
      <c r="DJ121" s="170">
        <f t="shared" si="157"/>
        <v>0</v>
      </c>
      <c r="DK121" s="170">
        <f t="shared" si="158"/>
        <v>0</v>
      </c>
      <c r="DL121" s="170">
        <f t="shared" si="159"/>
        <v>0</v>
      </c>
      <c r="DM121" s="170">
        <f t="shared" si="160"/>
        <v>13.900176</v>
      </c>
      <c r="DN121" s="170">
        <f t="shared" si="116"/>
        <v>0</v>
      </c>
      <c r="DQ121" s="253"/>
    </row>
    <row r="122" spans="1:121" ht="20.399999999999999">
      <c r="A122" s="184" t="s">
        <v>549</v>
      </c>
      <c r="B122" s="185">
        <v>21100</v>
      </c>
      <c r="C122" s="185"/>
      <c r="D122" s="186"/>
      <c r="E122" s="187"/>
      <c r="F122" s="187"/>
      <c r="G122" s="187"/>
      <c r="H122" s="187"/>
      <c r="I122" s="187"/>
      <c r="J122" s="187"/>
      <c r="K122" s="187"/>
      <c r="L122" s="187"/>
      <c r="M122" s="188"/>
      <c r="N122" s="185"/>
      <c r="O122" s="186"/>
      <c r="P122" s="187"/>
      <c r="Q122" s="187"/>
      <c r="R122" s="188"/>
      <c r="S122" s="185"/>
      <c r="T122" s="186"/>
      <c r="U122" s="188"/>
      <c r="V122" s="185"/>
      <c r="W122" s="185">
        <v>20034</v>
      </c>
      <c r="X122" s="186"/>
      <c r="Y122" s="187"/>
      <c r="Z122" s="187"/>
      <c r="AA122" s="187"/>
      <c r="AB122" s="187"/>
      <c r="AC122" s="187"/>
      <c r="AD122" s="187"/>
      <c r="AE122" s="187">
        <v>1906</v>
      </c>
      <c r="AF122" s="187">
        <v>4227</v>
      </c>
      <c r="AG122" s="187"/>
      <c r="AH122" s="187"/>
      <c r="AI122" s="187"/>
      <c r="AJ122" s="187"/>
      <c r="AK122" s="187"/>
      <c r="AL122" s="187">
        <v>13901</v>
      </c>
      <c r="AM122" s="187"/>
      <c r="AN122" s="187"/>
      <c r="AO122" s="187"/>
      <c r="AP122" s="187"/>
      <c r="AQ122" s="187"/>
      <c r="AR122" s="187"/>
      <c r="AS122" s="188"/>
      <c r="AT122" s="185">
        <v>20</v>
      </c>
      <c r="AU122" s="185">
        <v>1040</v>
      </c>
      <c r="AV122" s="186"/>
      <c r="AW122" s="187"/>
      <c r="AX122" s="187"/>
      <c r="AY122" s="187"/>
      <c r="AZ122" s="187"/>
      <c r="BA122" s="187"/>
      <c r="BB122" s="187"/>
      <c r="BC122" s="187"/>
      <c r="BD122" s="187"/>
      <c r="BE122" s="187"/>
      <c r="BF122" s="187"/>
      <c r="BG122" s="187">
        <v>183</v>
      </c>
      <c r="BH122" s="187">
        <v>19</v>
      </c>
      <c r="BI122" s="187">
        <v>837</v>
      </c>
      <c r="BJ122" s="187"/>
      <c r="BK122" s="187"/>
      <c r="BL122" s="187"/>
      <c r="BM122" s="188"/>
      <c r="BN122" s="185"/>
      <c r="BO122" s="186"/>
      <c r="BP122" s="188"/>
      <c r="BQ122" s="185"/>
      <c r="BR122" s="185"/>
      <c r="BS122" s="185">
        <v>6</v>
      </c>
      <c r="BW122" s="230">
        <f t="shared" si="162"/>
        <v>0</v>
      </c>
      <c r="BX122" s="230">
        <f t="shared" si="162"/>
        <v>0</v>
      </c>
      <c r="BY122" s="230">
        <f t="shared" si="162"/>
        <v>0</v>
      </c>
      <c r="BZ122" s="230">
        <f t="shared" si="162"/>
        <v>0</v>
      </c>
      <c r="CA122" s="230">
        <f t="shared" si="162"/>
        <v>4227</v>
      </c>
      <c r="CB122" s="230">
        <f t="shared" si="162"/>
        <v>13901</v>
      </c>
      <c r="CC122" s="230">
        <f t="shared" si="162"/>
        <v>1906</v>
      </c>
      <c r="CD122" s="230">
        <f t="shared" si="162"/>
        <v>0</v>
      </c>
      <c r="CE122" s="230">
        <f t="shared" si="162"/>
        <v>0</v>
      </c>
      <c r="CF122" s="230">
        <f t="shared" si="162"/>
        <v>20</v>
      </c>
      <c r="CG122" s="230">
        <f t="shared" si="162"/>
        <v>0</v>
      </c>
      <c r="CH122" s="230">
        <f t="shared" si="162"/>
        <v>0</v>
      </c>
      <c r="CI122" s="230">
        <f t="shared" si="162"/>
        <v>1039</v>
      </c>
      <c r="CJ122" s="230">
        <f t="shared" si="162"/>
        <v>0</v>
      </c>
      <c r="CK122" s="230">
        <f t="shared" si="162"/>
        <v>0</v>
      </c>
      <c r="CL122" s="230">
        <f t="shared" si="162"/>
        <v>6</v>
      </c>
      <c r="CM122" s="230">
        <f t="shared" si="161"/>
        <v>0</v>
      </c>
      <c r="CN122" s="230">
        <f t="shared" si="161"/>
        <v>0</v>
      </c>
      <c r="CO122" s="230">
        <f t="shared" si="161"/>
        <v>0</v>
      </c>
      <c r="CP122" s="230">
        <f t="shared" si="161"/>
        <v>21100</v>
      </c>
      <c r="CQ122" s="231">
        <f t="shared" si="114"/>
        <v>-1</v>
      </c>
      <c r="CS122" s="258" t="str">
        <f t="shared" si="115"/>
        <v/>
      </c>
      <c r="CT122" s="170">
        <f t="shared" si="141"/>
        <v>0</v>
      </c>
      <c r="CU122" s="170">
        <f t="shared" si="142"/>
        <v>0</v>
      </c>
      <c r="CV122" s="170">
        <f t="shared" si="143"/>
        <v>0</v>
      </c>
      <c r="CW122" s="170">
        <f t="shared" si="144"/>
        <v>0</v>
      </c>
      <c r="CX122" s="170">
        <f t="shared" si="145"/>
        <v>176.97603600000002</v>
      </c>
      <c r="CY122" s="170">
        <f t="shared" si="146"/>
        <v>582.007068</v>
      </c>
      <c r="CZ122" s="170">
        <f t="shared" si="147"/>
        <v>79.800408000000004</v>
      </c>
      <c r="DA122" s="170">
        <f t="shared" si="148"/>
        <v>0</v>
      </c>
      <c r="DB122" s="170">
        <f t="shared" si="149"/>
        <v>0</v>
      </c>
      <c r="DC122" s="170">
        <f t="shared" si="150"/>
        <v>0.8373600000000001</v>
      </c>
      <c r="DD122" s="170">
        <f t="shared" si="151"/>
        <v>0</v>
      </c>
      <c r="DE122" s="170">
        <f t="shared" si="152"/>
        <v>0</v>
      </c>
      <c r="DF122" s="170">
        <f t="shared" si="153"/>
        <v>43.500852000000002</v>
      </c>
      <c r="DG122" s="170">
        <f t="shared" si="154"/>
        <v>0</v>
      </c>
      <c r="DH122" s="170">
        <f t="shared" si="155"/>
        <v>0</v>
      </c>
      <c r="DI122" s="170">
        <f t="shared" si="156"/>
        <v>0.25120799999999999</v>
      </c>
      <c r="DJ122" s="170">
        <f t="shared" si="157"/>
        <v>0</v>
      </c>
      <c r="DK122" s="170">
        <f t="shared" si="158"/>
        <v>0</v>
      </c>
      <c r="DL122" s="170">
        <f t="shared" si="159"/>
        <v>0</v>
      </c>
      <c r="DM122" s="170">
        <f t="shared" si="160"/>
        <v>883.41480000000001</v>
      </c>
      <c r="DN122" s="170">
        <f t="shared" si="116"/>
        <v>0</v>
      </c>
      <c r="DQ122" s="253"/>
    </row>
    <row r="123" spans="1:121" ht="20.399999999999999">
      <c r="A123" s="184" t="s">
        <v>550</v>
      </c>
      <c r="B123" s="185">
        <v>18</v>
      </c>
      <c r="C123" s="185"/>
      <c r="D123" s="186"/>
      <c r="E123" s="187"/>
      <c r="F123" s="187"/>
      <c r="G123" s="187"/>
      <c r="H123" s="187"/>
      <c r="I123" s="187"/>
      <c r="J123" s="187"/>
      <c r="K123" s="187"/>
      <c r="L123" s="187"/>
      <c r="M123" s="188"/>
      <c r="N123" s="185"/>
      <c r="O123" s="186"/>
      <c r="P123" s="187"/>
      <c r="Q123" s="187"/>
      <c r="R123" s="188"/>
      <c r="S123" s="185"/>
      <c r="T123" s="186"/>
      <c r="U123" s="188"/>
      <c r="V123" s="185"/>
      <c r="W123" s="185">
        <v>18</v>
      </c>
      <c r="X123" s="186"/>
      <c r="Y123" s="187"/>
      <c r="Z123" s="187"/>
      <c r="AA123" s="187"/>
      <c r="AB123" s="187"/>
      <c r="AC123" s="187"/>
      <c r="AD123" s="187"/>
      <c r="AE123" s="187"/>
      <c r="AF123" s="187"/>
      <c r="AG123" s="187">
        <v>4</v>
      </c>
      <c r="AH123" s="187"/>
      <c r="AI123" s="187">
        <v>14</v>
      </c>
      <c r="AJ123" s="187"/>
      <c r="AK123" s="187"/>
      <c r="AL123" s="187"/>
      <c r="AM123" s="187"/>
      <c r="AN123" s="187"/>
      <c r="AO123" s="187"/>
      <c r="AP123" s="187"/>
      <c r="AQ123" s="187"/>
      <c r="AR123" s="187"/>
      <c r="AS123" s="188"/>
      <c r="AT123" s="185"/>
      <c r="AU123" s="185"/>
      <c r="AV123" s="186"/>
      <c r="AW123" s="187"/>
      <c r="AX123" s="187"/>
      <c r="AY123" s="187"/>
      <c r="AZ123" s="187"/>
      <c r="BA123" s="187"/>
      <c r="BB123" s="187"/>
      <c r="BC123" s="187"/>
      <c r="BD123" s="187"/>
      <c r="BE123" s="187"/>
      <c r="BF123" s="187"/>
      <c r="BG123" s="187"/>
      <c r="BH123" s="187"/>
      <c r="BI123" s="187"/>
      <c r="BJ123" s="187"/>
      <c r="BK123" s="187"/>
      <c r="BL123" s="187"/>
      <c r="BM123" s="188"/>
      <c r="BN123" s="185"/>
      <c r="BO123" s="186"/>
      <c r="BP123" s="188"/>
      <c r="BQ123" s="185"/>
      <c r="BR123" s="185"/>
      <c r="BS123" s="185"/>
      <c r="BW123" s="230">
        <f t="shared" si="162"/>
        <v>0</v>
      </c>
      <c r="BX123" s="230">
        <f t="shared" si="162"/>
        <v>0</v>
      </c>
      <c r="BY123" s="230">
        <f t="shared" si="162"/>
        <v>0</v>
      </c>
      <c r="BZ123" s="230">
        <f t="shared" si="162"/>
        <v>0</v>
      </c>
      <c r="CA123" s="230">
        <f t="shared" si="162"/>
        <v>0</v>
      </c>
      <c r="CB123" s="230">
        <f t="shared" si="162"/>
        <v>0</v>
      </c>
      <c r="CC123" s="230">
        <f t="shared" si="162"/>
        <v>0</v>
      </c>
      <c r="CD123" s="230">
        <f t="shared" si="162"/>
        <v>0</v>
      </c>
      <c r="CE123" s="230">
        <f t="shared" si="162"/>
        <v>18</v>
      </c>
      <c r="CF123" s="230">
        <f t="shared" si="162"/>
        <v>0</v>
      </c>
      <c r="CG123" s="230">
        <f t="shared" si="162"/>
        <v>0</v>
      </c>
      <c r="CH123" s="230">
        <f t="shared" si="162"/>
        <v>0</v>
      </c>
      <c r="CI123" s="230">
        <f t="shared" si="162"/>
        <v>0</v>
      </c>
      <c r="CJ123" s="230">
        <f t="shared" si="162"/>
        <v>0</v>
      </c>
      <c r="CK123" s="230">
        <f t="shared" si="162"/>
        <v>0</v>
      </c>
      <c r="CL123" s="230">
        <f t="shared" si="162"/>
        <v>0</v>
      </c>
      <c r="CM123" s="230">
        <f t="shared" si="161"/>
        <v>0</v>
      </c>
      <c r="CN123" s="230">
        <f t="shared" si="161"/>
        <v>0</v>
      </c>
      <c r="CO123" s="230">
        <f t="shared" si="161"/>
        <v>0</v>
      </c>
      <c r="CP123" s="230">
        <f t="shared" si="161"/>
        <v>18</v>
      </c>
      <c r="CQ123" s="231">
        <f t="shared" si="114"/>
        <v>0</v>
      </c>
      <c r="CS123" s="258" t="str">
        <f t="shared" si="115"/>
        <v/>
      </c>
      <c r="CT123" s="170">
        <f t="shared" si="141"/>
        <v>0</v>
      </c>
      <c r="CU123" s="170">
        <f t="shared" si="142"/>
        <v>0</v>
      </c>
      <c r="CV123" s="170">
        <f t="shared" si="143"/>
        <v>0</v>
      </c>
      <c r="CW123" s="170">
        <f t="shared" si="144"/>
        <v>0</v>
      </c>
      <c r="CX123" s="170">
        <f t="shared" si="145"/>
        <v>0</v>
      </c>
      <c r="CY123" s="170">
        <f t="shared" si="146"/>
        <v>0</v>
      </c>
      <c r="CZ123" s="170">
        <f t="shared" si="147"/>
        <v>0</v>
      </c>
      <c r="DA123" s="170">
        <f t="shared" si="148"/>
        <v>0</v>
      </c>
      <c r="DB123" s="170">
        <f t="shared" si="149"/>
        <v>0.75362400000000007</v>
      </c>
      <c r="DC123" s="170">
        <f t="shared" si="150"/>
        <v>0</v>
      </c>
      <c r="DD123" s="170">
        <f t="shared" si="151"/>
        <v>0</v>
      </c>
      <c r="DE123" s="170">
        <f t="shared" si="152"/>
        <v>0</v>
      </c>
      <c r="DF123" s="170">
        <f t="shared" si="153"/>
        <v>0</v>
      </c>
      <c r="DG123" s="170">
        <f t="shared" si="154"/>
        <v>0</v>
      </c>
      <c r="DH123" s="170">
        <f t="shared" si="155"/>
        <v>0</v>
      </c>
      <c r="DI123" s="170">
        <f t="shared" si="156"/>
        <v>0</v>
      </c>
      <c r="DJ123" s="170">
        <f t="shared" si="157"/>
        <v>0</v>
      </c>
      <c r="DK123" s="170">
        <f t="shared" si="158"/>
        <v>0</v>
      </c>
      <c r="DL123" s="170">
        <f t="shared" si="159"/>
        <v>0</v>
      </c>
      <c r="DM123" s="170">
        <f t="shared" si="160"/>
        <v>0.75362400000000007</v>
      </c>
      <c r="DN123" s="170">
        <f t="shared" si="116"/>
        <v>0</v>
      </c>
      <c r="DQ123" s="253"/>
    </row>
    <row r="124" spans="1:121" ht="20.399999999999999">
      <c r="A124" s="184" t="s">
        <v>551</v>
      </c>
      <c r="B124" s="185">
        <v>1</v>
      </c>
      <c r="C124" s="185"/>
      <c r="D124" s="186"/>
      <c r="E124" s="187"/>
      <c r="F124" s="187"/>
      <c r="G124" s="187"/>
      <c r="H124" s="187"/>
      <c r="I124" s="187"/>
      <c r="J124" s="187"/>
      <c r="K124" s="187"/>
      <c r="L124" s="187"/>
      <c r="M124" s="188"/>
      <c r="N124" s="185"/>
      <c r="O124" s="186"/>
      <c r="P124" s="187"/>
      <c r="Q124" s="187"/>
      <c r="R124" s="188"/>
      <c r="S124" s="185"/>
      <c r="T124" s="186"/>
      <c r="U124" s="188"/>
      <c r="V124" s="185"/>
      <c r="W124" s="185">
        <v>1</v>
      </c>
      <c r="X124" s="186"/>
      <c r="Y124" s="187"/>
      <c r="Z124" s="187"/>
      <c r="AA124" s="187"/>
      <c r="AB124" s="187"/>
      <c r="AC124" s="187"/>
      <c r="AD124" s="187"/>
      <c r="AE124" s="187"/>
      <c r="AF124" s="187"/>
      <c r="AG124" s="187"/>
      <c r="AH124" s="187"/>
      <c r="AI124" s="187"/>
      <c r="AJ124" s="187"/>
      <c r="AK124" s="187"/>
      <c r="AL124" s="187">
        <v>1</v>
      </c>
      <c r="AM124" s="187"/>
      <c r="AN124" s="187"/>
      <c r="AO124" s="187"/>
      <c r="AP124" s="187"/>
      <c r="AQ124" s="187"/>
      <c r="AR124" s="187"/>
      <c r="AS124" s="188"/>
      <c r="AT124" s="185"/>
      <c r="AU124" s="185"/>
      <c r="AV124" s="186"/>
      <c r="AW124" s="187"/>
      <c r="AX124" s="187"/>
      <c r="AY124" s="187"/>
      <c r="AZ124" s="187"/>
      <c r="BA124" s="187"/>
      <c r="BB124" s="187"/>
      <c r="BC124" s="187"/>
      <c r="BD124" s="187"/>
      <c r="BE124" s="187"/>
      <c r="BF124" s="187"/>
      <c r="BG124" s="187"/>
      <c r="BH124" s="187"/>
      <c r="BI124" s="187"/>
      <c r="BJ124" s="187"/>
      <c r="BK124" s="187"/>
      <c r="BL124" s="187"/>
      <c r="BM124" s="188"/>
      <c r="BN124" s="185"/>
      <c r="BO124" s="186"/>
      <c r="BP124" s="188"/>
      <c r="BQ124" s="185"/>
      <c r="BR124" s="185"/>
      <c r="BS124" s="185"/>
      <c r="BW124" s="230">
        <f t="shared" si="162"/>
        <v>0</v>
      </c>
      <c r="BX124" s="230">
        <f t="shared" si="162"/>
        <v>0</v>
      </c>
      <c r="BY124" s="230">
        <f t="shared" si="162"/>
        <v>0</v>
      </c>
      <c r="BZ124" s="230">
        <f t="shared" si="162"/>
        <v>0</v>
      </c>
      <c r="CA124" s="230">
        <f t="shared" si="162"/>
        <v>0</v>
      </c>
      <c r="CB124" s="230">
        <f t="shared" si="162"/>
        <v>1</v>
      </c>
      <c r="CC124" s="230">
        <f t="shared" si="162"/>
        <v>0</v>
      </c>
      <c r="CD124" s="230">
        <f t="shared" si="162"/>
        <v>0</v>
      </c>
      <c r="CE124" s="230">
        <f t="shared" si="162"/>
        <v>0</v>
      </c>
      <c r="CF124" s="230">
        <f t="shared" si="162"/>
        <v>0</v>
      </c>
      <c r="CG124" s="230">
        <f t="shared" si="162"/>
        <v>0</v>
      </c>
      <c r="CH124" s="230">
        <f t="shared" si="162"/>
        <v>0</v>
      </c>
      <c r="CI124" s="230">
        <f t="shared" si="162"/>
        <v>0</v>
      </c>
      <c r="CJ124" s="230">
        <f t="shared" si="162"/>
        <v>0</v>
      </c>
      <c r="CK124" s="230">
        <f t="shared" si="162"/>
        <v>0</v>
      </c>
      <c r="CL124" s="230">
        <f t="shared" si="162"/>
        <v>0</v>
      </c>
      <c r="CM124" s="230">
        <f t="shared" si="161"/>
        <v>0</v>
      </c>
      <c r="CN124" s="230">
        <f t="shared" si="161"/>
        <v>0</v>
      </c>
      <c r="CO124" s="230">
        <f t="shared" si="161"/>
        <v>0</v>
      </c>
      <c r="CP124" s="230">
        <f t="shared" si="161"/>
        <v>1</v>
      </c>
      <c r="CQ124" s="231">
        <f t="shared" si="114"/>
        <v>0</v>
      </c>
      <c r="CS124" s="258" t="str">
        <f t="shared" si="115"/>
        <v/>
      </c>
      <c r="CT124" s="170">
        <f t="shared" si="141"/>
        <v>0</v>
      </c>
      <c r="CU124" s="170">
        <f t="shared" si="142"/>
        <v>0</v>
      </c>
      <c r="CV124" s="170">
        <f t="shared" si="143"/>
        <v>0</v>
      </c>
      <c r="CW124" s="170">
        <f t="shared" si="144"/>
        <v>0</v>
      </c>
      <c r="CX124" s="170">
        <f t="shared" si="145"/>
        <v>0</v>
      </c>
      <c r="CY124" s="170">
        <f t="shared" si="146"/>
        <v>4.1868000000000002E-2</v>
      </c>
      <c r="CZ124" s="170">
        <f t="shared" si="147"/>
        <v>0</v>
      </c>
      <c r="DA124" s="170">
        <f t="shared" si="148"/>
        <v>0</v>
      </c>
      <c r="DB124" s="170">
        <f t="shared" si="149"/>
        <v>0</v>
      </c>
      <c r="DC124" s="170">
        <f t="shared" si="150"/>
        <v>0</v>
      </c>
      <c r="DD124" s="170">
        <f t="shared" si="151"/>
        <v>0</v>
      </c>
      <c r="DE124" s="170">
        <f t="shared" si="152"/>
        <v>0</v>
      </c>
      <c r="DF124" s="170">
        <f t="shared" si="153"/>
        <v>0</v>
      </c>
      <c r="DG124" s="170">
        <f t="shared" si="154"/>
        <v>0</v>
      </c>
      <c r="DH124" s="170">
        <f t="shared" si="155"/>
        <v>0</v>
      </c>
      <c r="DI124" s="170">
        <f t="shared" si="156"/>
        <v>0</v>
      </c>
      <c r="DJ124" s="170">
        <f t="shared" si="157"/>
        <v>0</v>
      </c>
      <c r="DK124" s="170">
        <f t="shared" si="158"/>
        <v>0</v>
      </c>
      <c r="DL124" s="170">
        <f t="shared" si="159"/>
        <v>0</v>
      </c>
      <c r="DM124" s="170">
        <f t="shared" si="160"/>
        <v>4.1868000000000002E-2</v>
      </c>
      <c r="DN124" s="170">
        <f t="shared" si="116"/>
        <v>0</v>
      </c>
      <c r="DQ124" s="253"/>
    </row>
    <row r="125" spans="1:121" ht="20.399999999999999">
      <c r="A125" s="184" t="s">
        <v>552</v>
      </c>
      <c r="B125" s="185">
        <v>348</v>
      </c>
      <c r="C125" s="185"/>
      <c r="D125" s="186"/>
      <c r="E125" s="187"/>
      <c r="F125" s="187"/>
      <c r="G125" s="187"/>
      <c r="H125" s="187"/>
      <c r="I125" s="187"/>
      <c r="J125" s="187"/>
      <c r="K125" s="187"/>
      <c r="L125" s="187"/>
      <c r="M125" s="188"/>
      <c r="N125" s="185"/>
      <c r="O125" s="186"/>
      <c r="P125" s="187"/>
      <c r="Q125" s="187"/>
      <c r="R125" s="188"/>
      <c r="S125" s="185"/>
      <c r="T125" s="186"/>
      <c r="U125" s="188"/>
      <c r="V125" s="185"/>
      <c r="W125" s="185">
        <v>0</v>
      </c>
      <c r="X125" s="186"/>
      <c r="Y125" s="187"/>
      <c r="Z125" s="187"/>
      <c r="AA125" s="187"/>
      <c r="AB125" s="187"/>
      <c r="AC125" s="187"/>
      <c r="AD125" s="187"/>
      <c r="AE125" s="187"/>
      <c r="AF125" s="187"/>
      <c r="AG125" s="187"/>
      <c r="AH125" s="187"/>
      <c r="AI125" s="187"/>
      <c r="AJ125" s="187"/>
      <c r="AK125" s="187"/>
      <c r="AL125" s="187">
        <v>0</v>
      </c>
      <c r="AM125" s="187"/>
      <c r="AN125" s="187"/>
      <c r="AO125" s="187"/>
      <c r="AP125" s="187"/>
      <c r="AQ125" s="187"/>
      <c r="AR125" s="187"/>
      <c r="AS125" s="188"/>
      <c r="AT125" s="185">
        <v>330</v>
      </c>
      <c r="AU125" s="185"/>
      <c r="AV125" s="186"/>
      <c r="AW125" s="187"/>
      <c r="AX125" s="187"/>
      <c r="AY125" s="187"/>
      <c r="AZ125" s="187"/>
      <c r="BA125" s="187"/>
      <c r="BB125" s="187"/>
      <c r="BC125" s="187"/>
      <c r="BD125" s="187"/>
      <c r="BE125" s="187"/>
      <c r="BF125" s="187"/>
      <c r="BG125" s="187"/>
      <c r="BH125" s="187"/>
      <c r="BI125" s="187"/>
      <c r="BJ125" s="187"/>
      <c r="BK125" s="187"/>
      <c r="BL125" s="187"/>
      <c r="BM125" s="188"/>
      <c r="BN125" s="185"/>
      <c r="BO125" s="186"/>
      <c r="BP125" s="188"/>
      <c r="BQ125" s="185"/>
      <c r="BR125" s="185"/>
      <c r="BS125" s="185">
        <v>18</v>
      </c>
      <c r="BW125" s="230">
        <f t="shared" si="162"/>
        <v>0</v>
      </c>
      <c r="BX125" s="230">
        <f t="shared" si="162"/>
        <v>0</v>
      </c>
      <c r="BY125" s="230">
        <f t="shared" si="162"/>
        <v>0</v>
      </c>
      <c r="BZ125" s="230">
        <f t="shared" si="162"/>
        <v>0</v>
      </c>
      <c r="CA125" s="230">
        <f t="shared" si="162"/>
        <v>0</v>
      </c>
      <c r="CB125" s="230">
        <f t="shared" si="162"/>
        <v>0</v>
      </c>
      <c r="CC125" s="230">
        <f t="shared" si="162"/>
        <v>0</v>
      </c>
      <c r="CD125" s="230">
        <f t="shared" si="162"/>
        <v>0</v>
      </c>
      <c r="CE125" s="230">
        <f t="shared" si="162"/>
        <v>0</v>
      </c>
      <c r="CF125" s="230">
        <f t="shared" si="162"/>
        <v>330</v>
      </c>
      <c r="CG125" s="230">
        <f t="shared" si="162"/>
        <v>0</v>
      </c>
      <c r="CH125" s="230">
        <f t="shared" si="162"/>
        <v>0</v>
      </c>
      <c r="CI125" s="230">
        <f t="shared" si="162"/>
        <v>0</v>
      </c>
      <c r="CJ125" s="230">
        <f t="shared" si="162"/>
        <v>0</v>
      </c>
      <c r="CK125" s="230">
        <f t="shared" si="162"/>
        <v>0</v>
      </c>
      <c r="CL125" s="230">
        <f t="shared" si="162"/>
        <v>18</v>
      </c>
      <c r="CM125" s="230">
        <f t="shared" si="161"/>
        <v>0</v>
      </c>
      <c r="CN125" s="230">
        <f t="shared" si="161"/>
        <v>0</v>
      </c>
      <c r="CO125" s="230">
        <f t="shared" si="161"/>
        <v>0</v>
      </c>
      <c r="CP125" s="230">
        <f t="shared" si="161"/>
        <v>348</v>
      </c>
      <c r="CQ125" s="231">
        <f t="shared" si="114"/>
        <v>0</v>
      </c>
      <c r="CS125" s="258" t="str">
        <f t="shared" si="115"/>
        <v/>
      </c>
      <c r="CT125" s="170">
        <f t="shared" si="141"/>
        <v>0</v>
      </c>
      <c r="CU125" s="170">
        <f t="shared" si="142"/>
        <v>0</v>
      </c>
      <c r="CV125" s="170">
        <f t="shared" si="143"/>
        <v>0</v>
      </c>
      <c r="CW125" s="170">
        <f t="shared" si="144"/>
        <v>0</v>
      </c>
      <c r="CX125" s="170">
        <f t="shared" si="145"/>
        <v>0</v>
      </c>
      <c r="CY125" s="170">
        <f t="shared" si="146"/>
        <v>0</v>
      </c>
      <c r="CZ125" s="170">
        <f t="shared" si="147"/>
        <v>0</v>
      </c>
      <c r="DA125" s="170">
        <f t="shared" si="148"/>
        <v>0</v>
      </c>
      <c r="DB125" s="170">
        <f t="shared" si="149"/>
        <v>0</v>
      </c>
      <c r="DC125" s="170">
        <f t="shared" si="150"/>
        <v>13.81644</v>
      </c>
      <c r="DD125" s="170">
        <f t="shared" si="151"/>
        <v>0</v>
      </c>
      <c r="DE125" s="170">
        <f t="shared" si="152"/>
        <v>0</v>
      </c>
      <c r="DF125" s="170">
        <f t="shared" si="153"/>
        <v>0</v>
      </c>
      <c r="DG125" s="170">
        <f t="shared" si="154"/>
        <v>0</v>
      </c>
      <c r="DH125" s="170">
        <f t="shared" si="155"/>
        <v>0</v>
      </c>
      <c r="DI125" s="170">
        <f t="shared" si="156"/>
        <v>0.75362400000000007</v>
      </c>
      <c r="DJ125" s="170">
        <f t="shared" si="157"/>
        <v>0</v>
      </c>
      <c r="DK125" s="170">
        <f t="shared" si="158"/>
        <v>0</v>
      </c>
      <c r="DL125" s="170">
        <f t="shared" si="159"/>
        <v>0</v>
      </c>
      <c r="DM125" s="170">
        <f t="shared" si="160"/>
        <v>14.570064</v>
      </c>
      <c r="DN125" s="170">
        <f t="shared" si="116"/>
        <v>0</v>
      </c>
      <c r="DQ125" s="253"/>
    </row>
    <row r="126" spans="1:121" ht="20.399999999999999">
      <c r="A126" s="184" t="s">
        <v>553</v>
      </c>
      <c r="B126" s="185"/>
      <c r="C126" s="185"/>
      <c r="D126" s="186"/>
      <c r="E126" s="187"/>
      <c r="F126" s="187"/>
      <c r="G126" s="187"/>
      <c r="H126" s="187"/>
      <c r="I126" s="187"/>
      <c r="J126" s="187"/>
      <c r="K126" s="187"/>
      <c r="L126" s="187"/>
      <c r="M126" s="188"/>
      <c r="N126" s="185"/>
      <c r="O126" s="186"/>
      <c r="P126" s="187"/>
      <c r="Q126" s="187"/>
      <c r="R126" s="188"/>
      <c r="S126" s="185"/>
      <c r="T126" s="186"/>
      <c r="U126" s="188"/>
      <c r="V126" s="185"/>
      <c r="W126" s="185"/>
      <c r="X126" s="186"/>
      <c r="Y126" s="187"/>
      <c r="Z126" s="187"/>
      <c r="AA126" s="187"/>
      <c r="AB126" s="187"/>
      <c r="AC126" s="187"/>
      <c r="AD126" s="187"/>
      <c r="AE126" s="187"/>
      <c r="AF126" s="187"/>
      <c r="AG126" s="187"/>
      <c r="AH126" s="187"/>
      <c r="AI126" s="187"/>
      <c r="AJ126" s="187"/>
      <c r="AK126" s="187"/>
      <c r="AL126" s="187"/>
      <c r="AM126" s="187"/>
      <c r="AN126" s="187"/>
      <c r="AO126" s="187"/>
      <c r="AP126" s="187"/>
      <c r="AQ126" s="187"/>
      <c r="AR126" s="187"/>
      <c r="AS126" s="188"/>
      <c r="AT126" s="185"/>
      <c r="AU126" s="185"/>
      <c r="AV126" s="186"/>
      <c r="AW126" s="187"/>
      <c r="AX126" s="187"/>
      <c r="AY126" s="187"/>
      <c r="AZ126" s="187"/>
      <c r="BA126" s="187"/>
      <c r="BB126" s="187"/>
      <c r="BC126" s="187"/>
      <c r="BD126" s="187"/>
      <c r="BE126" s="187"/>
      <c r="BF126" s="187"/>
      <c r="BG126" s="187"/>
      <c r="BH126" s="187"/>
      <c r="BI126" s="187"/>
      <c r="BJ126" s="187"/>
      <c r="BK126" s="187"/>
      <c r="BL126" s="187"/>
      <c r="BM126" s="188"/>
      <c r="BN126" s="185"/>
      <c r="BO126" s="186"/>
      <c r="BP126" s="188"/>
      <c r="BQ126" s="185"/>
      <c r="BR126" s="185"/>
      <c r="BS126" s="185"/>
      <c r="BW126" s="230">
        <f t="shared" si="162"/>
        <v>0</v>
      </c>
      <c r="BX126" s="230">
        <f t="shared" si="162"/>
        <v>0</v>
      </c>
      <c r="BY126" s="230">
        <f t="shared" si="162"/>
        <v>0</v>
      </c>
      <c r="BZ126" s="230">
        <f t="shared" si="162"/>
        <v>0</v>
      </c>
      <c r="CA126" s="230">
        <f t="shared" si="162"/>
        <v>0</v>
      </c>
      <c r="CB126" s="230">
        <f t="shared" si="162"/>
        <v>0</v>
      </c>
      <c r="CC126" s="230">
        <f t="shared" si="162"/>
        <v>0</v>
      </c>
      <c r="CD126" s="230">
        <f t="shared" si="162"/>
        <v>0</v>
      </c>
      <c r="CE126" s="230">
        <f t="shared" si="162"/>
        <v>0</v>
      </c>
      <c r="CF126" s="230">
        <f t="shared" si="162"/>
        <v>0</v>
      </c>
      <c r="CG126" s="230">
        <f t="shared" si="162"/>
        <v>0</v>
      </c>
      <c r="CH126" s="230">
        <f t="shared" si="162"/>
        <v>0</v>
      </c>
      <c r="CI126" s="230">
        <f t="shared" si="162"/>
        <v>0</v>
      </c>
      <c r="CJ126" s="230">
        <f t="shared" si="162"/>
        <v>0</v>
      </c>
      <c r="CK126" s="230">
        <f t="shared" si="162"/>
        <v>0</v>
      </c>
      <c r="CL126" s="230">
        <f t="shared" si="162"/>
        <v>0</v>
      </c>
      <c r="CM126" s="230">
        <f t="shared" si="161"/>
        <v>0</v>
      </c>
      <c r="CN126" s="230">
        <f t="shared" si="161"/>
        <v>0</v>
      </c>
      <c r="CO126" s="230">
        <f t="shared" si="161"/>
        <v>0</v>
      </c>
      <c r="CP126" s="230">
        <f t="shared" si="161"/>
        <v>0</v>
      </c>
      <c r="CQ126" s="231">
        <f t="shared" si="114"/>
        <v>0</v>
      </c>
      <c r="CS126" s="258" t="str">
        <f t="shared" si="115"/>
        <v/>
      </c>
      <c r="CT126" s="170">
        <f t="shared" si="141"/>
        <v>0</v>
      </c>
      <c r="CU126" s="170">
        <f t="shared" si="142"/>
        <v>0</v>
      </c>
      <c r="CV126" s="170">
        <f t="shared" si="143"/>
        <v>0</v>
      </c>
      <c r="CW126" s="170">
        <f t="shared" si="144"/>
        <v>0</v>
      </c>
      <c r="CX126" s="170">
        <f t="shared" si="145"/>
        <v>0</v>
      </c>
      <c r="CY126" s="170">
        <f t="shared" si="146"/>
        <v>0</v>
      </c>
      <c r="CZ126" s="170">
        <f t="shared" si="147"/>
        <v>0</v>
      </c>
      <c r="DA126" s="170">
        <f t="shared" si="148"/>
        <v>0</v>
      </c>
      <c r="DB126" s="170">
        <f t="shared" si="149"/>
        <v>0</v>
      </c>
      <c r="DC126" s="170">
        <f t="shared" si="150"/>
        <v>0</v>
      </c>
      <c r="DD126" s="170">
        <f t="shared" si="151"/>
        <v>0</v>
      </c>
      <c r="DE126" s="170">
        <f t="shared" si="152"/>
        <v>0</v>
      </c>
      <c r="DF126" s="170">
        <f t="shared" si="153"/>
        <v>0</v>
      </c>
      <c r="DG126" s="170">
        <f t="shared" si="154"/>
        <v>0</v>
      </c>
      <c r="DH126" s="170">
        <f t="shared" si="155"/>
        <v>0</v>
      </c>
      <c r="DI126" s="170">
        <f t="shared" si="156"/>
        <v>0</v>
      </c>
      <c r="DJ126" s="170">
        <f t="shared" si="157"/>
        <v>0</v>
      </c>
      <c r="DK126" s="170">
        <f t="shared" si="158"/>
        <v>0</v>
      </c>
      <c r="DL126" s="170">
        <f t="shared" si="159"/>
        <v>0</v>
      </c>
      <c r="DM126" s="170">
        <f t="shared" si="160"/>
        <v>0</v>
      </c>
      <c r="DN126" s="170">
        <f t="shared" si="116"/>
        <v>0</v>
      </c>
      <c r="DQ126" s="253"/>
    </row>
    <row r="127" spans="1:121" ht="20.399999999999999">
      <c r="A127" s="184" t="s">
        <v>554</v>
      </c>
      <c r="B127" s="185">
        <v>29999</v>
      </c>
      <c r="C127" s="185">
        <v>6462</v>
      </c>
      <c r="D127" s="186"/>
      <c r="E127" s="187">
        <v>0</v>
      </c>
      <c r="F127" s="187">
        <v>6401</v>
      </c>
      <c r="G127" s="187"/>
      <c r="H127" s="187">
        <v>24</v>
      </c>
      <c r="I127" s="187">
        <v>0</v>
      </c>
      <c r="J127" s="187">
        <v>37</v>
      </c>
      <c r="K127" s="187"/>
      <c r="L127" s="187"/>
      <c r="M127" s="188">
        <v>1</v>
      </c>
      <c r="N127" s="185"/>
      <c r="O127" s="186"/>
      <c r="P127" s="187"/>
      <c r="Q127" s="187"/>
      <c r="R127" s="188"/>
      <c r="S127" s="185"/>
      <c r="T127" s="186"/>
      <c r="U127" s="188"/>
      <c r="V127" s="185"/>
      <c r="W127" s="185">
        <v>3359</v>
      </c>
      <c r="X127" s="186"/>
      <c r="Y127" s="187"/>
      <c r="Z127" s="187"/>
      <c r="AA127" s="187"/>
      <c r="AB127" s="187"/>
      <c r="AC127" s="187"/>
      <c r="AD127" s="187"/>
      <c r="AE127" s="187">
        <v>672</v>
      </c>
      <c r="AF127" s="187">
        <v>1</v>
      </c>
      <c r="AG127" s="187"/>
      <c r="AH127" s="187"/>
      <c r="AI127" s="187"/>
      <c r="AJ127" s="187">
        <v>0</v>
      </c>
      <c r="AK127" s="187"/>
      <c r="AL127" s="187">
        <v>2675</v>
      </c>
      <c r="AM127" s="187">
        <v>10</v>
      </c>
      <c r="AN127" s="187"/>
      <c r="AO127" s="187"/>
      <c r="AP127" s="187"/>
      <c r="AQ127" s="187"/>
      <c r="AR127" s="187"/>
      <c r="AS127" s="188"/>
      <c r="AT127" s="185">
        <v>5029</v>
      </c>
      <c r="AU127" s="185">
        <v>3633</v>
      </c>
      <c r="AV127" s="186"/>
      <c r="AW127" s="187"/>
      <c r="AX127" s="187"/>
      <c r="AY127" s="187"/>
      <c r="AZ127" s="187">
        <v>80</v>
      </c>
      <c r="BA127" s="187">
        <v>26</v>
      </c>
      <c r="BB127" s="187">
        <v>3153</v>
      </c>
      <c r="BC127" s="187"/>
      <c r="BD127" s="187">
        <v>74</v>
      </c>
      <c r="BE127" s="187">
        <v>0</v>
      </c>
      <c r="BF127" s="187"/>
      <c r="BG127" s="187"/>
      <c r="BH127" s="187"/>
      <c r="BI127" s="187"/>
      <c r="BJ127" s="187"/>
      <c r="BK127" s="187"/>
      <c r="BL127" s="187">
        <v>1</v>
      </c>
      <c r="BM127" s="188">
        <v>298</v>
      </c>
      <c r="BN127" s="185">
        <v>33</v>
      </c>
      <c r="BO127" s="186">
        <v>4</v>
      </c>
      <c r="BP127" s="188">
        <v>29</v>
      </c>
      <c r="BQ127" s="185"/>
      <c r="BR127" s="185">
        <v>4747</v>
      </c>
      <c r="BS127" s="185">
        <v>6737</v>
      </c>
      <c r="BW127" s="230">
        <f t="shared" si="162"/>
        <v>6401</v>
      </c>
      <c r="BX127" s="230">
        <f t="shared" si="162"/>
        <v>24</v>
      </c>
      <c r="BY127" s="230">
        <f t="shared" si="162"/>
        <v>0</v>
      </c>
      <c r="BZ127" s="230">
        <f t="shared" si="162"/>
        <v>0</v>
      </c>
      <c r="CA127" s="230">
        <f t="shared" si="162"/>
        <v>1</v>
      </c>
      <c r="CB127" s="230">
        <f t="shared" si="162"/>
        <v>2675</v>
      </c>
      <c r="CC127" s="230">
        <f t="shared" si="162"/>
        <v>672</v>
      </c>
      <c r="CD127" s="230">
        <f t="shared" si="162"/>
        <v>10</v>
      </c>
      <c r="CE127" s="230">
        <f t="shared" si="162"/>
        <v>0</v>
      </c>
      <c r="CF127" s="230">
        <f t="shared" si="162"/>
        <v>5029</v>
      </c>
      <c r="CG127" s="230">
        <f t="shared" si="162"/>
        <v>74</v>
      </c>
      <c r="CH127" s="230">
        <f t="shared" si="162"/>
        <v>3153</v>
      </c>
      <c r="CI127" s="230">
        <f t="shared" si="162"/>
        <v>1</v>
      </c>
      <c r="CJ127" s="230">
        <f t="shared" si="162"/>
        <v>404</v>
      </c>
      <c r="CK127" s="230">
        <f t="shared" si="162"/>
        <v>29</v>
      </c>
      <c r="CL127" s="230">
        <f t="shared" si="162"/>
        <v>6737</v>
      </c>
      <c r="CM127" s="230">
        <f t="shared" si="161"/>
        <v>4747</v>
      </c>
      <c r="CN127" s="230">
        <f t="shared" si="161"/>
        <v>4</v>
      </c>
      <c r="CO127" s="230">
        <f t="shared" si="161"/>
        <v>37</v>
      </c>
      <c r="CP127" s="230">
        <f t="shared" si="161"/>
        <v>29999</v>
      </c>
      <c r="CQ127" s="231">
        <f t="shared" si="114"/>
        <v>-1</v>
      </c>
      <c r="CS127" s="258" t="str">
        <f t="shared" si="115"/>
        <v/>
      </c>
      <c r="CT127" s="170">
        <f t="shared" si="141"/>
        <v>267.99706800000001</v>
      </c>
      <c r="CU127" s="170">
        <f t="shared" si="142"/>
        <v>1.0048319999999999</v>
      </c>
      <c r="CV127" s="170">
        <f t="shared" si="143"/>
        <v>0</v>
      </c>
      <c r="CW127" s="170">
        <f t="shared" si="144"/>
        <v>0</v>
      </c>
      <c r="CX127" s="170">
        <f t="shared" si="145"/>
        <v>4.1868000000000002E-2</v>
      </c>
      <c r="CY127" s="170">
        <f t="shared" si="146"/>
        <v>111.99690000000001</v>
      </c>
      <c r="CZ127" s="170">
        <f t="shared" si="147"/>
        <v>28.135296</v>
      </c>
      <c r="DA127" s="170">
        <f t="shared" si="148"/>
        <v>0.41868000000000005</v>
      </c>
      <c r="DB127" s="170">
        <f t="shared" si="149"/>
        <v>0</v>
      </c>
      <c r="DC127" s="170">
        <f t="shared" si="150"/>
        <v>210.55417200000002</v>
      </c>
      <c r="DD127" s="170">
        <f t="shared" si="151"/>
        <v>3.0982320000000003</v>
      </c>
      <c r="DE127" s="170">
        <f t="shared" si="152"/>
        <v>132.009804</v>
      </c>
      <c r="DF127" s="170">
        <f t="shared" si="153"/>
        <v>4.1868000000000002E-2</v>
      </c>
      <c r="DG127" s="170">
        <f t="shared" si="154"/>
        <v>16.914671999999999</v>
      </c>
      <c r="DH127" s="170">
        <f t="shared" si="155"/>
        <v>1.214172</v>
      </c>
      <c r="DI127" s="170">
        <f t="shared" si="156"/>
        <v>282.06471600000003</v>
      </c>
      <c r="DJ127" s="170">
        <f t="shared" si="157"/>
        <v>198.74739600000001</v>
      </c>
      <c r="DK127" s="170">
        <f t="shared" si="158"/>
        <v>0.16747200000000001</v>
      </c>
      <c r="DL127" s="170">
        <f t="shared" si="159"/>
        <v>1.5491160000000002</v>
      </c>
      <c r="DM127" s="170">
        <f t="shared" si="160"/>
        <v>1255.9981320000002</v>
      </c>
      <c r="DN127" s="170">
        <f t="shared" si="116"/>
        <v>0</v>
      </c>
      <c r="DQ127" s="253"/>
    </row>
    <row r="128" spans="1:121" ht="20.399999999999999">
      <c r="A128" s="184" t="s">
        <v>555</v>
      </c>
      <c r="B128" s="185">
        <v>7407</v>
      </c>
      <c r="C128" s="185">
        <v>508</v>
      </c>
      <c r="D128" s="186"/>
      <c r="E128" s="187">
        <v>0</v>
      </c>
      <c r="F128" s="187">
        <v>497</v>
      </c>
      <c r="G128" s="187"/>
      <c r="H128" s="187">
        <v>1</v>
      </c>
      <c r="I128" s="187"/>
      <c r="J128" s="187">
        <v>10</v>
      </c>
      <c r="K128" s="187"/>
      <c r="L128" s="187"/>
      <c r="M128" s="188"/>
      <c r="N128" s="185"/>
      <c r="O128" s="186"/>
      <c r="P128" s="187"/>
      <c r="Q128" s="187"/>
      <c r="R128" s="188"/>
      <c r="S128" s="185"/>
      <c r="T128" s="186"/>
      <c r="U128" s="188"/>
      <c r="V128" s="185"/>
      <c r="W128" s="185">
        <v>356</v>
      </c>
      <c r="X128" s="186"/>
      <c r="Y128" s="187"/>
      <c r="Z128" s="187"/>
      <c r="AA128" s="187"/>
      <c r="AB128" s="187"/>
      <c r="AC128" s="187"/>
      <c r="AD128" s="187"/>
      <c r="AE128" s="187">
        <v>55</v>
      </c>
      <c r="AF128" s="187"/>
      <c r="AG128" s="187"/>
      <c r="AH128" s="187"/>
      <c r="AI128" s="187"/>
      <c r="AJ128" s="187">
        <v>0</v>
      </c>
      <c r="AK128" s="187"/>
      <c r="AL128" s="187">
        <v>301</v>
      </c>
      <c r="AM128" s="187"/>
      <c r="AN128" s="187"/>
      <c r="AO128" s="187"/>
      <c r="AP128" s="187"/>
      <c r="AQ128" s="187"/>
      <c r="AR128" s="187"/>
      <c r="AS128" s="188"/>
      <c r="AT128" s="185">
        <v>1144</v>
      </c>
      <c r="AU128" s="185">
        <v>277</v>
      </c>
      <c r="AV128" s="186"/>
      <c r="AW128" s="187"/>
      <c r="AX128" s="187"/>
      <c r="AY128" s="187"/>
      <c r="AZ128" s="187">
        <v>6</v>
      </c>
      <c r="BA128" s="187">
        <v>6</v>
      </c>
      <c r="BB128" s="187">
        <v>178</v>
      </c>
      <c r="BC128" s="187"/>
      <c r="BD128" s="187">
        <v>65</v>
      </c>
      <c r="BE128" s="187">
        <v>0</v>
      </c>
      <c r="BF128" s="187"/>
      <c r="BG128" s="187"/>
      <c r="BH128" s="187"/>
      <c r="BI128" s="187"/>
      <c r="BJ128" s="187"/>
      <c r="BK128" s="187"/>
      <c r="BL128" s="187">
        <v>1</v>
      </c>
      <c r="BM128" s="188">
        <v>20</v>
      </c>
      <c r="BN128" s="185">
        <v>33</v>
      </c>
      <c r="BO128" s="186">
        <v>4</v>
      </c>
      <c r="BP128" s="188">
        <v>29</v>
      </c>
      <c r="BQ128" s="185"/>
      <c r="BR128" s="185">
        <v>1092</v>
      </c>
      <c r="BS128" s="185">
        <v>3998</v>
      </c>
      <c r="BW128" s="230">
        <f t="shared" si="162"/>
        <v>497</v>
      </c>
      <c r="BX128" s="230">
        <f t="shared" si="162"/>
        <v>1</v>
      </c>
      <c r="BY128" s="230">
        <f t="shared" si="162"/>
        <v>0</v>
      </c>
      <c r="BZ128" s="230">
        <f t="shared" si="162"/>
        <v>0</v>
      </c>
      <c r="CA128" s="230">
        <f t="shared" si="162"/>
        <v>0</v>
      </c>
      <c r="CB128" s="230">
        <f t="shared" si="162"/>
        <v>301</v>
      </c>
      <c r="CC128" s="230">
        <f t="shared" si="162"/>
        <v>55</v>
      </c>
      <c r="CD128" s="230">
        <f t="shared" si="162"/>
        <v>0</v>
      </c>
      <c r="CE128" s="230">
        <f t="shared" si="162"/>
        <v>0</v>
      </c>
      <c r="CF128" s="230">
        <f t="shared" si="162"/>
        <v>1144</v>
      </c>
      <c r="CG128" s="230">
        <f t="shared" si="162"/>
        <v>65</v>
      </c>
      <c r="CH128" s="230">
        <f t="shared" si="162"/>
        <v>178</v>
      </c>
      <c r="CI128" s="230">
        <f t="shared" si="162"/>
        <v>1</v>
      </c>
      <c r="CJ128" s="230">
        <f t="shared" si="162"/>
        <v>32</v>
      </c>
      <c r="CK128" s="230">
        <f t="shared" si="162"/>
        <v>29</v>
      </c>
      <c r="CL128" s="230">
        <f t="shared" si="162"/>
        <v>3998</v>
      </c>
      <c r="CM128" s="230">
        <f t="shared" si="161"/>
        <v>1092</v>
      </c>
      <c r="CN128" s="230">
        <f t="shared" si="161"/>
        <v>4</v>
      </c>
      <c r="CO128" s="230">
        <f t="shared" si="161"/>
        <v>10</v>
      </c>
      <c r="CP128" s="230">
        <f t="shared" si="161"/>
        <v>7407</v>
      </c>
      <c r="CQ128" s="231">
        <f t="shared" si="114"/>
        <v>0</v>
      </c>
      <c r="CS128" s="258" t="str">
        <f t="shared" si="115"/>
        <v/>
      </c>
      <c r="CT128" s="170">
        <f t="shared" si="141"/>
        <v>20.808396000000002</v>
      </c>
      <c r="CU128" s="170">
        <f t="shared" si="142"/>
        <v>4.1868000000000002E-2</v>
      </c>
      <c r="CV128" s="170">
        <f t="shared" si="143"/>
        <v>0</v>
      </c>
      <c r="CW128" s="170">
        <f t="shared" si="144"/>
        <v>0</v>
      </c>
      <c r="CX128" s="170">
        <f t="shared" si="145"/>
        <v>0</v>
      </c>
      <c r="CY128" s="170">
        <f t="shared" si="146"/>
        <v>12.602268</v>
      </c>
      <c r="CZ128" s="170">
        <f t="shared" si="147"/>
        <v>2.30274</v>
      </c>
      <c r="DA128" s="170">
        <f t="shared" si="148"/>
        <v>0</v>
      </c>
      <c r="DB128" s="170">
        <f t="shared" si="149"/>
        <v>0</v>
      </c>
      <c r="DC128" s="170">
        <f t="shared" si="150"/>
        <v>47.896992000000004</v>
      </c>
      <c r="DD128" s="170">
        <f t="shared" si="151"/>
        <v>2.7214200000000002</v>
      </c>
      <c r="DE128" s="170">
        <f t="shared" si="152"/>
        <v>7.4525040000000002</v>
      </c>
      <c r="DF128" s="170">
        <f t="shared" si="153"/>
        <v>4.1868000000000002E-2</v>
      </c>
      <c r="DG128" s="170">
        <f t="shared" si="154"/>
        <v>1.3397760000000001</v>
      </c>
      <c r="DH128" s="170">
        <f t="shared" si="155"/>
        <v>1.214172</v>
      </c>
      <c r="DI128" s="170">
        <f t="shared" si="156"/>
        <v>167.38826400000002</v>
      </c>
      <c r="DJ128" s="170">
        <f t="shared" si="157"/>
        <v>45.719856</v>
      </c>
      <c r="DK128" s="170">
        <f t="shared" si="158"/>
        <v>0.16747200000000001</v>
      </c>
      <c r="DL128" s="170">
        <f t="shared" si="159"/>
        <v>0.41868000000000005</v>
      </c>
      <c r="DM128" s="170">
        <f t="shared" si="160"/>
        <v>310.11627600000003</v>
      </c>
      <c r="DN128" s="170">
        <f t="shared" si="116"/>
        <v>0</v>
      </c>
      <c r="DQ128" s="253"/>
    </row>
    <row r="129" spans="1:121" ht="20.399999999999999">
      <c r="A129" s="184" t="s">
        <v>556</v>
      </c>
      <c r="B129" s="185">
        <v>18743</v>
      </c>
      <c r="C129" s="185">
        <v>5200</v>
      </c>
      <c r="D129" s="186"/>
      <c r="E129" s="187"/>
      <c r="F129" s="187">
        <v>5160</v>
      </c>
      <c r="G129" s="187"/>
      <c r="H129" s="187">
        <v>17</v>
      </c>
      <c r="I129" s="187"/>
      <c r="J129" s="187">
        <v>23</v>
      </c>
      <c r="K129" s="187"/>
      <c r="L129" s="187"/>
      <c r="M129" s="188"/>
      <c r="N129" s="185"/>
      <c r="O129" s="186"/>
      <c r="P129" s="187"/>
      <c r="Q129" s="187"/>
      <c r="R129" s="188"/>
      <c r="S129" s="185"/>
      <c r="T129" s="186"/>
      <c r="U129" s="188"/>
      <c r="V129" s="185"/>
      <c r="W129" s="185">
        <v>617</v>
      </c>
      <c r="X129" s="186"/>
      <c r="Y129" s="187"/>
      <c r="Z129" s="187"/>
      <c r="AA129" s="187"/>
      <c r="AB129" s="187"/>
      <c r="AC129" s="187"/>
      <c r="AD129" s="187"/>
      <c r="AE129" s="187">
        <v>549</v>
      </c>
      <c r="AF129" s="187"/>
      <c r="AG129" s="187"/>
      <c r="AH129" s="187"/>
      <c r="AI129" s="187"/>
      <c r="AJ129" s="187"/>
      <c r="AK129" s="187"/>
      <c r="AL129" s="187">
        <v>68</v>
      </c>
      <c r="AM129" s="187"/>
      <c r="AN129" s="187"/>
      <c r="AO129" s="187"/>
      <c r="AP129" s="187"/>
      <c r="AQ129" s="187"/>
      <c r="AR129" s="187"/>
      <c r="AS129" s="188"/>
      <c r="AT129" s="185">
        <v>3841</v>
      </c>
      <c r="AU129" s="185">
        <v>2868</v>
      </c>
      <c r="AV129" s="186"/>
      <c r="AW129" s="187"/>
      <c r="AX129" s="187"/>
      <c r="AY129" s="187"/>
      <c r="AZ129" s="187">
        <v>75</v>
      </c>
      <c r="BA129" s="187">
        <v>19</v>
      </c>
      <c r="BB129" s="187">
        <v>2496</v>
      </c>
      <c r="BC129" s="187"/>
      <c r="BD129" s="187"/>
      <c r="BE129" s="187"/>
      <c r="BF129" s="187"/>
      <c r="BG129" s="187"/>
      <c r="BH129" s="187"/>
      <c r="BI129" s="187"/>
      <c r="BJ129" s="187"/>
      <c r="BK129" s="187"/>
      <c r="BL129" s="187"/>
      <c r="BM129" s="188">
        <v>278</v>
      </c>
      <c r="BN129" s="185"/>
      <c r="BO129" s="186"/>
      <c r="BP129" s="188"/>
      <c r="BQ129" s="185"/>
      <c r="BR129" s="185">
        <v>3637</v>
      </c>
      <c r="BS129" s="185">
        <v>2580</v>
      </c>
      <c r="BW129" s="230">
        <f t="shared" si="162"/>
        <v>5160</v>
      </c>
      <c r="BX129" s="230">
        <f t="shared" si="162"/>
        <v>17</v>
      </c>
      <c r="BY129" s="230">
        <f t="shared" si="162"/>
        <v>0</v>
      </c>
      <c r="BZ129" s="230">
        <f t="shared" si="162"/>
        <v>0</v>
      </c>
      <c r="CA129" s="230">
        <f t="shared" si="162"/>
        <v>0</v>
      </c>
      <c r="CB129" s="230">
        <f t="shared" si="162"/>
        <v>68</v>
      </c>
      <c r="CC129" s="230">
        <f t="shared" si="162"/>
        <v>549</v>
      </c>
      <c r="CD129" s="230">
        <f t="shared" si="162"/>
        <v>0</v>
      </c>
      <c r="CE129" s="230">
        <f t="shared" si="162"/>
        <v>0</v>
      </c>
      <c r="CF129" s="230">
        <f t="shared" si="162"/>
        <v>3841</v>
      </c>
      <c r="CG129" s="230">
        <f t="shared" si="162"/>
        <v>0</v>
      </c>
      <c r="CH129" s="230">
        <f t="shared" si="162"/>
        <v>2496</v>
      </c>
      <c r="CI129" s="230">
        <f t="shared" si="162"/>
        <v>0</v>
      </c>
      <c r="CJ129" s="230">
        <f t="shared" si="162"/>
        <v>372</v>
      </c>
      <c r="CK129" s="230">
        <f t="shared" si="162"/>
        <v>0</v>
      </c>
      <c r="CL129" s="230">
        <f t="shared" si="162"/>
        <v>2580</v>
      </c>
      <c r="CM129" s="230">
        <f t="shared" si="161"/>
        <v>3637</v>
      </c>
      <c r="CN129" s="230">
        <f t="shared" si="161"/>
        <v>0</v>
      </c>
      <c r="CO129" s="230">
        <f t="shared" si="161"/>
        <v>23</v>
      </c>
      <c r="CP129" s="230">
        <f t="shared" si="161"/>
        <v>18743</v>
      </c>
      <c r="CQ129" s="231">
        <f t="shared" si="114"/>
        <v>0</v>
      </c>
      <c r="CS129" s="258" t="str">
        <f t="shared" si="115"/>
        <v/>
      </c>
      <c r="CT129" s="170">
        <f t="shared" si="141"/>
        <v>216.03888000000001</v>
      </c>
      <c r="CU129" s="170">
        <f t="shared" si="142"/>
        <v>0.71175600000000006</v>
      </c>
      <c r="CV129" s="170">
        <f t="shared" si="143"/>
        <v>0</v>
      </c>
      <c r="CW129" s="170">
        <f t="shared" si="144"/>
        <v>0</v>
      </c>
      <c r="CX129" s="170">
        <f t="shared" si="145"/>
        <v>0</v>
      </c>
      <c r="CY129" s="170">
        <f t="shared" si="146"/>
        <v>2.8470240000000002</v>
      </c>
      <c r="CZ129" s="170">
        <f t="shared" si="147"/>
        <v>22.985532000000003</v>
      </c>
      <c r="DA129" s="170">
        <f t="shared" si="148"/>
        <v>0</v>
      </c>
      <c r="DB129" s="170">
        <f t="shared" si="149"/>
        <v>0</v>
      </c>
      <c r="DC129" s="170">
        <f t="shared" si="150"/>
        <v>160.814988</v>
      </c>
      <c r="DD129" s="170">
        <f t="shared" si="151"/>
        <v>0</v>
      </c>
      <c r="DE129" s="170">
        <f t="shared" si="152"/>
        <v>104.50252800000001</v>
      </c>
      <c r="DF129" s="170">
        <f t="shared" si="153"/>
        <v>0</v>
      </c>
      <c r="DG129" s="170">
        <f t="shared" si="154"/>
        <v>15.574896000000001</v>
      </c>
      <c r="DH129" s="170">
        <f t="shared" si="155"/>
        <v>0</v>
      </c>
      <c r="DI129" s="170">
        <f t="shared" si="156"/>
        <v>108.01944</v>
      </c>
      <c r="DJ129" s="170">
        <f t="shared" si="157"/>
        <v>152.27391600000001</v>
      </c>
      <c r="DK129" s="170">
        <f t="shared" si="158"/>
        <v>0</v>
      </c>
      <c r="DL129" s="170">
        <f t="shared" si="159"/>
        <v>0.96296400000000004</v>
      </c>
      <c r="DM129" s="170">
        <f t="shared" si="160"/>
        <v>784.73192400000005</v>
      </c>
      <c r="DN129" s="170">
        <f t="shared" si="116"/>
        <v>0</v>
      </c>
      <c r="DQ129" s="253"/>
    </row>
    <row r="130" spans="1:121" ht="20.399999999999999">
      <c r="A130" s="184" t="s">
        <v>557</v>
      </c>
      <c r="B130" s="185">
        <v>3847</v>
      </c>
      <c r="C130" s="185">
        <v>754</v>
      </c>
      <c r="D130" s="186"/>
      <c r="E130" s="187"/>
      <c r="F130" s="187">
        <v>744</v>
      </c>
      <c r="G130" s="187"/>
      <c r="H130" s="187">
        <v>5</v>
      </c>
      <c r="I130" s="187">
        <v>0</v>
      </c>
      <c r="J130" s="187">
        <v>4</v>
      </c>
      <c r="K130" s="187"/>
      <c r="L130" s="187"/>
      <c r="M130" s="188">
        <v>1</v>
      </c>
      <c r="N130" s="185"/>
      <c r="O130" s="186"/>
      <c r="P130" s="187"/>
      <c r="Q130" s="187"/>
      <c r="R130" s="188"/>
      <c r="S130" s="185"/>
      <c r="T130" s="186"/>
      <c r="U130" s="188"/>
      <c r="V130" s="185"/>
      <c r="W130" s="185">
        <v>2386</v>
      </c>
      <c r="X130" s="186"/>
      <c r="Y130" s="187"/>
      <c r="Z130" s="187"/>
      <c r="AA130" s="187"/>
      <c r="AB130" s="187"/>
      <c r="AC130" s="187"/>
      <c r="AD130" s="187"/>
      <c r="AE130" s="187">
        <v>68</v>
      </c>
      <c r="AF130" s="187">
        <v>1</v>
      </c>
      <c r="AG130" s="187"/>
      <c r="AH130" s="187"/>
      <c r="AI130" s="187"/>
      <c r="AJ130" s="187"/>
      <c r="AK130" s="187"/>
      <c r="AL130" s="187">
        <v>2307</v>
      </c>
      <c r="AM130" s="187">
        <v>10</v>
      </c>
      <c r="AN130" s="187"/>
      <c r="AO130" s="187"/>
      <c r="AP130" s="187"/>
      <c r="AQ130" s="187"/>
      <c r="AR130" s="187"/>
      <c r="AS130" s="188"/>
      <c r="AT130" s="185">
        <v>43</v>
      </c>
      <c r="AU130" s="185">
        <v>488</v>
      </c>
      <c r="AV130" s="186"/>
      <c r="AW130" s="187"/>
      <c r="AX130" s="187"/>
      <c r="AY130" s="187"/>
      <c r="AZ130" s="187"/>
      <c r="BA130" s="187"/>
      <c r="BB130" s="187">
        <v>479</v>
      </c>
      <c r="BC130" s="187"/>
      <c r="BD130" s="187">
        <v>9</v>
      </c>
      <c r="BE130" s="187"/>
      <c r="BF130" s="187"/>
      <c r="BG130" s="187"/>
      <c r="BH130" s="187"/>
      <c r="BI130" s="187"/>
      <c r="BJ130" s="187"/>
      <c r="BK130" s="187"/>
      <c r="BL130" s="187"/>
      <c r="BM130" s="188"/>
      <c r="BN130" s="185"/>
      <c r="BO130" s="186"/>
      <c r="BP130" s="188"/>
      <c r="BQ130" s="185"/>
      <c r="BR130" s="185">
        <v>19</v>
      </c>
      <c r="BS130" s="185">
        <v>158</v>
      </c>
      <c r="BW130" s="230">
        <f t="shared" si="162"/>
        <v>744</v>
      </c>
      <c r="BX130" s="230">
        <f t="shared" si="162"/>
        <v>5</v>
      </c>
      <c r="BY130" s="230">
        <f t="shared" si="162"/>
        <v>0</v>
      </c>
      <c r="BZ130" s="230">
        <f t="shared" si="162"/>
        <v>0</v>
      </c>
      <c r="CA130" s="230">
        <f t="shared" si="162"/>
        <v>1</v>
      </c>
      <c r="CB130" s="230">
        <f t="shared" si="162"/>
        <v>2307</v>
      </c>
      <c r="CC130" s="230">
        <f t="shared" si="162"/>
        <v>68</v>
      </c>
      <c r="CD130" s="230">
        <f t="shared" si="162"/>
        <v>10</v>
      </c>
      <c r="CE130" s="230">
        <f t="shared" si="162"/>
        <v>0</v>
      </c>
      <c r="CF130" s="230">
        <f t="shared" si="162"/>
        <v>43</v>
      </c>
      <c r="CG130" s="230">
        <f t="shared" si="162"/>
        <v>9</v>
      </c>
      <c r="CH130" s="230">
        <f t="shared" si="162"/>
        <v>479</v>
      </c>
      <c r="CI130" s="230">
        <f t="shared" si="162"/>
        <v>0</v>
      </c>
      <c r="CJ130" s="230">
        <f t="shared" si="162"/>
        <v>0</v>
      </c>
      <c r="CK130" s="230">
        <f t="shared" si="162"/>
        <v>0</v>
      </c>
      <c r="CL130" s="230">
        <f t="shared" si="162"/>
        <v>158</v>
      </c>
      <c r="CM130" s="230">
        <f t="shared" si="161"/>
        <v>19</v>
      </c>
      <c r="CN130" s="230">
        <f t="shared" si="161"/>
        <v>0</v>
      </c>
      <c r="CO130" s="230">
        <f t="shared" si="161"/>
        <v>4</v>
      </c>
      <c r="CP130" s="230">
        <f t="shared" si="161"/>
        <v>3847</v>
      </c>
      <c r="CQ130" s="231">
        <f t="shared" si="114"/>
        <v>0</v>
      </c>
      <c r="CS130" s="258" t="str">
        <f t="shared" si="115"/>
        <v/>
      </c>
      <c r="CT130" s="170">
        <f t="shared" si="141"/>
        <v>31.149792000000001</v>
      </c>
      <c r="CU130" s="170">
        <f t="shared" si="142"/>
        <v>0.20934000000000003</v>
      </c>
      <c r="CV130" s="170">
        <f t="shared" si="143"/>
        <v>0</v>
      </c>
      <c r="CW130" s="170">
        <f t="shared" si="144"/>
        <v>0</v>
      </c>
      <c r="CX130" s="170">
        <f t="shared" si="145"/>
        <v>4.1868000000000002E-2</v>
      </c>
      <c r="CY130" s="170">
        <f t="shared" si="146"/>
        <v>96.589476000000005</v>
      </c>
      <c r="CZ130" s="170">
        <f t="shared" si="147"/>
        <v>2.8470240000000002</v>
      </c>
      <c r="DA130" s="170">
        <f t="shared" si="148"/>
        <v>0.41868000000000005</v>
      </c>
      <c r="DB130" s="170">
        <f t="shared" si="149"/>
        <v>0</v>
      </c>
      <c r="DC130" s="170">
        <f t="shared" si="150"/>
        <v>1.800324</v>
      </c>
      <c r="DD130" s="170">
        <f t="shared" si="151"/>
        <v>0.37681200000000004</v>
      </c>
      <c r="DE130" s="170">
        <f t="shared" si="152"/>
        <v>20.054772</v>
      </c>
      <c r="DF130" s="170">
        <f t="shared" si="153"/>
        <v>0</v>
      </c>
      <c r="DG130" s="170">
        <f t="shared" si="154"/>
        <v>0</v>
      </c>
      <c r="DH130" s="170">
        <f t="shared" si="155"/>
        <v>0</v>
      </c>
      <c r="DI130" s="170">
        <f t="shared" si="156"/>
        <v>6.6151440000000008</v>
      </c>
      <c r="DJ130" s="170">
        <f t="shared" si="157"/>
        <v>0.79549200000000009</v>
      </c>
      <c r="DK130" s="170">
        <f t="shared" si="158"/>
        <v>0</v>
      </c>
      <c r="DL130" s="170">
        <f t="shared" si="159"/>
        <v>0.16747200000000001</v>
      </c>
      <c r="DM130" s="170">
        <f t="shared" si="160"/>
        <v>161.06619600000002</v>
      </c>
      <c r="DN130" s="170">
        <f t="shared" si="116"/>
        <v>0</v>
      </c>
      <c r="DQ130" s="253"/>
    </row>
    <row r="131" spans="1:121" ht="20.399999999999999">
      <c r="A131" s="184" t="s">
        <v>558</v>
      </c>
      <c r="B131" s="185">
        <v>1</v>
      </c>
      <c r="C131" s="185"/>
      <c r="D131" s="186"/>
      <c r="E131" s="187"/>
      <c r="F131" s="187"/>
      <c r="G131" s="187"/>
      <c r="H131" s="187"/>
      <c r="I131" s="187"/>
      <c r="J131" s="187"/>
      <c r="K131" s="187"/>
      <c r="L131" s="187"/>
      <c r="M131" s="188"/>
      <c r="N131" s="185"/>
      <c r="O131" s="186"/>
      <c r="P131" s="187"/>
      <c r="Q131" s="187"/>
      <c r="R131" s="188"/>
      <c r="S131" s="185"/>
      <c r="T131" s="186"/>
      <c r="U131" s="188"/>
      <c r="V131" s="185"/>
      <c r="W131" s="185"/>
      <c r="X131" s="186"/>
      <c r="Y131" s="187"/>
      <c r="Z131" s="187"/>
      <c r="AA131" s="187"/>
      <c r="AB131" s="187"/>
      <c r="AC131" s="187"/>
      <c r="AD131" s="187"/>
      <c r="AE131" s="187"/>
      <c r="AF131" s="187"/>
      <c r="AG131" s="187"/>
      <c r="AH131" s="187"/>
      <c r="AI131" s="187"/>
      <c r="AJ131" s="187"/>
      <c r="AK131" s="187"/>
      <c r="AL131" s="187"/>
      <c r="AM131" s="187"/>
      <c r="AN131" s="187"/>
      <c r="AO131" s="187"/>
      <c r="AP131" s="187"/>
      <c r="AQ131" s="187"/>
      <c r="AR131" s="187"/>
      <c r="AS131" s="188"/>
      <c r="AT131" s="185"/>
      <c r="AU131" s="185"/>
      <c r="AV131" s="186"/>
      <c r="AW131" s="187"/>
      <c r="AX131" s="187"/>
      <c r="AY131" s="187"/>
      <c r="AZ131" s="187"/>
      <c r="BA131" s="187"/>
      <c r="BB131" s="187"/>
      <c r="BC131" s="187"/>
      <c r="BD131" s="187"/>
      <c r="BE131" s="187"/>
      <c r="BF131" s="187"/>
      <c r="BG131" s="187"/>
      <c r="BH131" s="187"/>
      <c r="BI131" s="187"/>
      <c r="BJ131" s="187"/>
      <c r="BK131" s="187"/>
      <c r="BL131" s="187"/>
      <c r="BM131" s="188"/>
      <c r="BN131" s="185"/>
      <c r="BO131" s="186"/>
      <c r="BP131" s="188"/>
      <c r="BQ131" s="185"/>
      <c r="BR131" s="185"/>
      <c r="BS131" s="185">
        <v>1</v>
      </c>
      <c r="BW131" s="230">
        <f t="shared" si="162"/>
        <v>0</v>
      </c>
      <c r="BX131" s="230">
        <f t="shared" si="162"/>
        <v>0</v>
      </c>
      <c r="BY131" s="230">
        <f t="shared" si="162"/>
        <v>0</v>
      </c>
      <c r="BZ131" s="230">
        <f t="shared" si="162"/>
        <v>0</v>
      </c>
      <c r="CA131" s="230">
        <f t="shared" si="162"/>
        <v>0</v>
      </c>
      <c r="CB131" s="230">
        <f t="shared" si="162"/>
        <v>0</v>
      </c>
      <c r="CC131" s="230">
        <f t="shared" si="162"/>
        <v>0</v>
      </c>
      <c r="CD131" s="230">
        <f t="shared" si="162"/>
        <v>0</v>
      </c>
      <c r="CE131" s="230">
        <f t="shared" si="162"/>
        <v>0</v>
      </c>
      <c r="CF131" s="230">
        <f t="shared" si="162"/>
        <v>0</v>
      </c>
      <c r="CG131" s="230">
        <f t="shared" si="162"/>
        <v>0</v>
      </c>
      <c r="CH131" s="230">
        <f t="shared" si="162"/>
        <v>0</v>
      </c>
      <c r="CI131" s="230">
        <f t="shared" si="162"/>
        <v>0</v>
      </c>
      <c r="CJ131" s="230">
        <f t="shared" si="162"/>
        <v>0</v>
      </c>
      <c r="CK131" s="230">
        <f t="shared" si="162"/>
        <v>0</v>
      </c>
      <c r="CL131" s="230">
        <f t="shared" ref="CL131:CP133" si="163">SUMIF($B$2:$BS$2,CL$4,$B131:$BS131)</f>
        <v>1</v>
      </c>
      <c r="CM131" s="230">
        <f t="shared" si="163"/>
        <v>0</v>
      </c>
      <c r="CN131" s="230">
        <f t="shared" si="163"/>
        <v>0</v>
      </c>
      <c r="CO131" s="230">
        <f t="shared" si="163"/>
        <v>0</v>
      </c>
      <c r="CP131" s="230">
        <f t="shared" si="163"/>
        <v>1</v>
      </c>
      <c r="CQ131" s="231">
        <f t="shared" si="114"/>
        <v>0</v>
      </c>
      <c r="CS131" s="258" t="str">
        <f t="shared" si="115"/>
        <v/>
      </c>
      <c r="CT131" s="170">
        <f t="shared" si="141"/>
        <v>0</v>
      </c>
      <c r="CU131" s="170">
        <f t="shared" si="142"/>
        <v>0</v>
      </c>
      <c r="CV131" s="170">
        <f t="shared" si="143"/>
        <v>0</v>
      </c>
      <c r="CW131" s="170">
        <f t="shared" si="144"/>
        <v>0</v>
      </c>
      <c r="CX131" s="170">
        <f t="shared" si="145"/>
        <v>0</v>
      </c>
      <c r="CY131" s="170">
        <f t="shared" si="146"/>
        <v>0</v>
      </c>
      <c r="CZ131" s="170">
        <f t="shared" si="147"/>
        <v>0</v>
      </c>
      <c r="DA131" s="170">
        <f t="shared" si="148"/>
        <v>0</v>
      </c>
      <c r="DB131" s="170">
        <f t="shared" si="149"/>
        <v>0</v>
      </c>
      <c r="DC131" s="170">
        <f t="shared" si="150"/>
        <v>0</v>
      </c>
      <c r="DD131" s="170">
        <f t="shared" si="151"/>
        <v>0</v>
      </c>
      <c r="DE131" s="170">
        <f t="shared" si="152"/>
        <v>0</v>
      </c>
      <c r="DF131" s="170">
        <f t="shared" si="153"/>
        <v>0</v>
      </c>
      <c r="DG131" s="170">
        <f t="shared" si="154"/>
        <v>0</v>
      </c>
      <c r="DH131" s="170">
        <f t="shared" si="155"/>
        <v>0</v>
      </c>
      <c r="DI131" s="170">
        <f t="shared" si="156"/>
        <v>4.1868000000000002E-2</v>
      </c>
      <c r="DJ131" s="170">
        <f t="shared" si="157"/>
        <v>0</v>
      </c>
      <c r="DK131" s="170">
        <f t="shared" si="158"/>
        <v>0</v>
      </c>
      <c r="DL131" s="170">
        <f t="shared" si="159"/>
        <v>0</v>
      </c>
      <c r="DM131" s="170">
        <f t="shared" si="160"/>
        <v>4.1868000000000002E-2</v>
      </c>
      <c r="DN131" s="170">
        <f t="shared" si="116"/>
        <v>0</v>
      </c>
      <c r="DQ131" s="253"/>
    </row>
    <row r="132" spans="1:121" ht="20.399999999999999">
      <c r="A132" s="184" t="s">
        <v>559</v>
      </c>
      <c r="B132" s="185">
        <v>0</v>
      </c>
      <c r="C132" s="185"/>
      <c r="D132" s="186"/>
      <c r="E132" s="187"/>
      <c r="F132" s="187"/>
      <c r="G132" s="187"/>
      <c r="H132" s="187"/>
      <c r="I132" s="187"/>
      <c r="J132" s="187"/>
      <c r="K132" s="187"/>
      <c r="L132" s="187"/>
      <c r="M132" s="188"/>
      <c r="N132" s="185"/>
      <c r="O132" s="186"/>
      <c r="P132" s="187"/>
      <c r="Q132" s="187"/>
      <c r="R132" s="188"/>
      <c r="S132" s="185"/>
      <c r="T132" s="186"/>
      <c r="U132" s="188"/>
      <c r="V132" s="185"/>
      <c r="W132" s="185">
        <v>0</v>
      </c>
      <c r="X132" s="186"/>
      <c r="Y132" s="187"/>
      <c r="Z132" s="187"/>
      <c r="AA132" s="187"/>
      <c r="AB132" s="187"/>
      <c r="AC132" s="187"/>
      <c r="AD132" s="187"/>
      <c r="AE132" s="187"/>
      <c r="AF132" s="187"/>
      <c r="AG132" s="187"/>
      <c r="AH132" s="187"/>
      <c r="AI132" s="187"/>
      <c r="AJ132" s="187">
        <v>0</v>
      </c>
      <c r="AK132" s="187"/>
      <c r="AL132" s="187"/>
      <c r="AM132" s="187"/>
      <c r="AN132" s="187"/>
      <c r="AO132" s="187"/>
      <c r="AP132" s="187"/>
      <c r="AQ132" s="187"/>
      <c r="AR132" s="187"/>
      <c r="AS132" s="188"/>
      <c r="AT132" s="185"/>
      <c r="AU132" s="185"/>
      <c r="AV132" s="186"/>
      <c r="AW132" s="187"/>
      <c r="AX132" s="187"/>
      <c r="AY132" s="187"/>
      <c r="AZ132" s="187"/>
      <c r="BA132" s="187"/>
      <c r="BB132" s="187"/>
      <c r="BC132" s="187"/>
      <c r="BD132" s="187"/>
      <c r="BE132" s="187"/>
      <c r="BF132" s="187"/>
      <c r="BG132" s="187"/>
      <c r="BH132" s="187"/>
      <c r="BI132" s="187"/>
      <c r="BJ132" s="187"/>
      <c r="BK132" s="187"/>
      <c r="BL132" s="187"/>
      <c r="BM132" s="188"/>
      <c r="BN132" s="185"/>
      <c r="BO132" s="186"/>
      <c r="BP132" s="188"/>
      <c r="BQ132" s="185"/>
      <c r="BR132" s="185"/>
      <c r="BS132" s="185"/>
      <c r="BW132" s="230">
        <f t="shared" ref="BW132:CL133" si="164">SUMIF($B$2:$BS$2,BW$4,$B132:$BS132)</f>
        <v>0</v>
      </c>
      <c r="BX132" s="230">
        <f t="shared" si="164"/>
        <v>0</v>
      </c>
      <c r="BY132" s="230">
        <f t="shared" si="164"/>
        <v>0</v>
      </c>
      <c r="BZ132" s="230">
        <f t="shared" si="164"/>
        <v>0</v>
      </c>
      <c r="CA132" s="230">
        <f t="shared" si="164"/>
        <v>0</v>
      </c>
      <c r="CB132" s="230">
        <f t="shared" si="164"/>
        <v>0</v>
      </c>
      <c r="CC132" s="230">
        <f t="shared" si="164"/>
        <v>0</v>
      </c>
      <c r="CD132" s="230">
        <f t="shared" si="164"/>
        <v>0</v>
      </c>
      <c r="CE132" s="230">
        <f t="shared" si="164"/>
        <v>0</v>
      </c>
      <c r="CF132" s="230">
        <f t="shared" si="164"/>
        <v>0</v>
      </c>
      <c r="CG132" s="230">
        <f t="shared" si="164"/>
        <v>0</v>
      </c>
      <c r="CH132" s="230">
        <f t="shared" si="164"/>
        <v>0</v>
      </c>
      <c r="CI132" s="230">
        <f t="shared" si="164"/>
        <v>0</v>
      </c>
      <c r="CJ132" s="230">
        <f t="shared" si="164"/>
        <v>0</v>
      </c>
      <c r="CK132" s="230">
        <f t="shared" si="164"/>
        <v>0</v>
      </c>
      <c r="CL132" s="230">
        <f t="shared" si="164"/>
        <v>0</v>
      </c>
      <c r="CM132" s="230">
        <f t="shared" si="163"/>
        <v>0</v>
      </c>
      <c r="CN132" s="230">
        <f t="shared" si="163"/>
        <v>0</v>
      </c>
      <c r="CO132" s="230">
        <f t="shared" si="163"/>
        <v>0</v>
      </c>
      <c r="CP132" s="230">
        <f t="shared" si="163"/>
        <v>0</v>
      </c>
      <c r="CQ132" s="231">
        <f t="shared" si="114"/>
        <v>0</v>
      </c>
      <c r="CS132" s="258" t="str">
        <f t="shared" si="115"/>
        <v/>
      </c>
      <c r="CT132" s="170">
        <f t="shared" si="141"/>
        <v>0</v>
      </c>
      <c r="CU132" s="170">
        <f t="shared" si="142"/>
        <v>0</v>
      </c>
      <c r="CV132" s="170">
        <f t="shared" si="143"/>
        <v>0</v>
      </c>
      <c r="CW132" s="170">
        <f t="shared" si="144"/>
        <v>0</v>
      </c>
      <c r="CX132" s="170">
        <f t="shared" si="145"/>
        <v>0</v>
      </c>
      <c r="CY132" s="170">
        <f t="shared" si="146"/>
        <v>0</v>
      </c>
      <c r="CZ132" s="170">
        <f t="shared" si="147"/>
        <v>0</v>
      </c>
      <c r="DA132" s="170">
        <f t="shared" si="148"/>
        <v>0</v>
      </c>
      <c r="DB132" s="170">
        <f t="shared" si="149"/>
        <v>0</v>
      </c>
      <c r="DC132" s="170">
        <f t="shared" si="150"/>
        <v>0</v>
      </c>
      <c r="DD132" s="170">
        <f t="shared" si="151"/>
        <v>0</v>
      </c>
      <c r="DE132" s="170">
        <f t="shared" si="152"/>
        <v>0</v>
      </c>
      <c r="DF132" s="170">
        <f t="shared" si="153"/>
        <v>0</v>
      </c>
      <c r="DG132" s="170">
        <f t="shared" si="154"/>
        <v>0</v>
      </c>
      <c r="DH132" s="170">
        <f t="shared" si="155"/>
        <v>0</v>
      </c>
      <c r="DI132" s="170">
        <f t="shared" si="156"/>
        <v>0</v>
      </c>
      <c r="DJ132" s="170">
        <f t="shared" si="157"/>
        <v>0</v>
      </c>
      <c r="DK132" s="170">
        <f t="shared" si="158"/>
        <v>0</v>
      </c>
      <c r="DL132" s="170">
        <f t="shared" si="159"/>
        <v>0</v>
      </c>
      <c r="DM132" s="170">
        <f t="shared" si="160"/>
        <v>0</v>
      </c>
      <c r="DN132" s="170">
        <f t="shared" si="116"/>
        <v>0</v>
      </c>
      <c r="DQ132" s="253"/>
    </row>
    <row r="133" spans="1:121" ht="20.399999999999999">
      <c r="A133" s="243" t="s">
        <v>560</v>
      </c>
      <c r="B133" s="244">
        <v>980</v>
      </c>
      <c r="C133" s="244">
        <v>271</v>
      </c>
      <c r="D133" s="245">
        <v>109</v>
      </c>
      <c r="E133" s="246">
        <v>353</v>
      </c>
      <c r="F133" s="246">
        <v>0</v>
      </c>
      <c r="G133" s="246"/>
      <c r="H133" s="246">
        <v>88</v>
      </c>
      <c r="I133" s="246">
        <v>-1</v>
      </c>
      <c r="J133" s="246">
        <v>-282</v>
      </c>
      <c r="K133" s="246"/>
      <c r="L133" s="246">
        <v>3</v>
      </c>
      <c r="M133" s="247">
        <v>0</v>
      </c>
      <c r="N133" s="244">
        <v>14</v>
      </c>
      <c r="O133" s="245"/>
      <c r="P133" s="246">
        <v>14</v>
      </c>
      <c r="Q133" s="246"/>
      <c r="R133" s="247"/>
      <c r="S133" s="244"/>
      <c r="T133" s="245"/>
      <c r="U133" s="247"/>
      <c r="V133" s="244"/>
      <c r="W133" s="244">
        <v>-218</v>
      </c>
      <c r="X133" s="245">
        <v>-176</v>
      </c>
      <c r="Y133" s="246"/>
      <c r="Z133" s="246">
        <v>-3</v>
      </c>
      <c r="AA133" s="246"/>
      <c r="AB133" s="246"/>
      <c r="AC133" s="246"/>
      <c r="AD133" s="246"/>
      <c r="AE133" s="246">
        <v>-126</v>
      </c>
      <c r="AF133" s="246"/>
      <c r="AG133" s="246"/>
      <c r="AH133" s="246"/>
      <c r="AI133" s="246">
        <v>0</v>
      </c>
      <c r="AJ133" s="246"/>
      <c r="AK133" s="246">
        <v>17</v>
      </c>
      <c r="AL133" s="246">
        <v>12</v>
      </c>
      <c r="AM133" s="246">
        <v>15</v>
      </c>
      <c r="AN133" s="246"/>
      <c r="AO133" s="246">
        <v>24</v>
      </c>
      <c r="AP133" s="246"/>
      <c r="AQ133" s="246">
        <v>5</v>
      </c>
      <c r="AR133" s="246"/>
      <c r="AS133" s="247">
        <v>14</v>
      </c>
      <c r="AT133" s="244">
        <v>914</v>
      </c>
      <c r="AU133" s="244"/>
      <c r="AV133" s="245"/>
      <c r="AW133" s="246"/>
      <c r="AX133" s="246"/>
      <c r="AY133" s="246"/>
      <c r="AZ133" s="246"/>
      <c r="BA133" s="246"/>
      <c r="BB133" s="246"/>
      <c r="BC133" s="246"/>
      <c r="BD133" s="246"/>
      <c r="BE133" s="246"/>
      <c r="BF133" s="246"/>
      <c r="BG133" s="246"/>
      <c r="BH133" s="246">
        <v>0</v>
      </c>
      <c r="BI133" s="246"/>
      <c r="BJ133" s="246"/>
      <c r="BK133" s="246"/>
      <c r="BL133" s="246"/>
      <c r="BM133" s="247"/>
      <c r="BN133" s="244"/>
      <c r="BO133" s="245"/>
      <c r="BP133" s="247"/>
      <c r="BQ133" s="244"/>
      <c r="BR133" s="244">
        <v>0</v>
      </c>
      <c r="BS133" s="244"/>
      <c r="BT133" s="248"/>
      <c r="BU133" s="248"/>
      <c r="BV133" s="248"/>
      <c r="BW133" s="249">
        <f t="shared" si="164"/>
        <v>461</v>
      </c>
      <c r="BX133" s="249">
        <f t="shared" si="164"/>
        <v>88</v>
      </c>
      <c r="BY133" s="249">
        <f t="shared" si="164"/>
        <v>14</v>
      </c>
      <c r="BZ133" s="249">
        <f t="shared" si="164"/>
        <v>-176</v>
      </c>
      <c r="CA133" s="249">
        <f t="shared" si="164"/>
        <v>0</v>
      </c>
      <c r="CB133" s="249">
        <f t="shared" si="164"/>
        <v>12</v>
      </c>
      <c r="CC133" s="249">
        <f t="shared" si="164"/>
        <v>-126</v>
      </c>
      <c r="CD133" s="249">
        <f t="shared" si="164"/>
        <v>15</v>
      </c>
      <c r="CE133" s="249">
        <f t="shared" si="164"/>
        <v>57</v>
      </c>
      <c r="CF133" s="249">
        <f t="shared" si="164"/>
        <v>914</v>
      </c>
      <c r="CG133" s="249">
        <f t="shared" si="164"/>
        <v>0</v>
      </c>
      <c r="CH133" s="249">
        <f t="shared" si="164"/>
        <v>0</v>
      </c>
      <c r="CI133" s="249">
        <f t="shared" si="164"/>
        <v>0</v>
      </c>
      <c r="CJ133" s="249">
        <f t="shared" si="164"/>
        <v>0</v>
      </c>
      <c r="CK133" s="249">
        <f t="shared" si="164"/>
        <v>0</v>
      </c>
      <c r="CL133" s="249">
        <f t="shared" si="164"/>
        <v>0</v>
      </c>
      <c r="CM133" s="249">
        <f t="shared" si="163"/>
        <v>0</v>
      </c>
      <c r="CN133" s="249">
        <f t="shared" si="163"/>
        <v>0</v>
      </c>
      <c r="CO133" s="249">
        <f t="shared" si="163"/>
        <v>-282</v>
      </c>
      <c r="CP133" s="249">
        <f t="shared" si="163"/>
        <v>980</v>
      </c>
      <c r="CQ133" s="250">
        <f t="shared" si="114"/>
        <v>-3</v>
      </c>
      <c r="CR133" s="248"/>
      <c r="CS133" s="260" t="str">
        <f t="shared" si="115"/>
        <v/>
      </c>
      <c r="CT133" s="248">
        <f t="shared" si="141"/>
        <v>19.301148000000001</v>
      </c>
      <c r="CU133" s="248">
        <f t="shared" si="142"/>
        <v>3.6843840000000001</v>
      </c>
      <c r="CV133" s="248">
        <f t="shared" si="143"/>
        <v>0.58615200000000001</v>
      </c>
      <c r="CW133" s="248">
        <f t="shared" si="144"/>
        <v>-7.3687680000000002</v>
      </c>
      <c r="CX133" s="248">
        <f t="shared" si="145"/>
        <v>0</v>
      </c>
      <c r="CY133" s="248">
        <f t="shared" si="146"/>
        <v>0.50241599999999997</v>
      </c>
      <c r="CZ133" s="248">
        <f t="shared" si="147"/>
        <v>-5.2753680000000003</v>
      </c>
      <c r="DA133" s="248">
        <f t="shared" si="148"/>
        <v>0.62802000000000002</v>
      </c>
      <c r="DB133" s="248">
        <f t="shared" si="149"/>
        <v>2.386476</v>
      </c>
      <c r="DC133" s="248">
        <f t="shared" si="150"/>
        <v>38.267352000000002</v>
      </c>
      <c r="DD133" s="248">
        <f t="shared" si="151"/>
        <v>0</v>
      </c>
      <c r="DE133" s="248">
        <f t="shared" si="152"/>
        <v>0</v>
      </c>
      <c r="DF133" s="248">
        <f t="shared" si="153"/>
        <v>0</v>
      </c>
      <c r="DG133" s="248">
        <f t="shared" si="154"/>
        <v>0</v>
      </c>
      <c r="DH133" s="248">
        <f t="shared" si="155"/>
        <v>0</v>
      </c>
      <c r="DI133" s="248">
        <f t="shared" si="156"/>
        <v>0</v>
      </c>
      <c r="DJ133" s="248">
        <f t="shared" si="157"/>
        <v>0</v>
      </c>
      <c r="DK133" s="248">
        <f t="shared" si="158"/>
        <v>0</v>
      </c>
      <c r="DL133" s="248">
        <f t="shared" si="159"/>
        <v>-11.806776000000001</v>
      </c>
      <c r="DM133" s="248">
        <f t="shared" si="160"/>
        <v>41.030640000000005</v>
      </c>
      <c r="DN133" s="248">
        <f t="shared" si="116"/>
        <v>0</v>
      </c>
      <c r="DQ133" s="253"/>
    </row>
  </sheetData>
  <mergeCells count="19">
    <mergeCell ref="BR5:BS5"/>
    <mergeCell ref="AT5:AW5"/>
    <mergeCell ref="AX5:BA5"/>
    <mergeCell ref="BB5:BE5"/>
    <mergeCell ref="BF5:BI5"/>
    <mergeCell ref="BJ5:BM5"/>
    <mergeCell ref="BN5:BQ5"/>
    <mergeCell ref="AP5:AS5"/>
    <mergeCell ref="A4:A5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6372-1D69-47E5-899D-F252BC01716D}">
  <sheetPr codeName="Sheet13"/>
  <dimension ref="A1:CC133"/>
  <sheetViews>
    <sheetView zoomScale="115" zoomScaleNormal="115" workbookViewId="0">
      <pane xSplit="1" ySplit="5" topLeftCell="AT6" activePane="bottomRight" state="frozen"/>
      <selection pane="topRight" activeCell="B1" sqref="B1"/>
      <selection pane="bottomLeft" activeCell="A6" sqref="A6"/>
      <selection pane="bottomRight" activeCell="A6" sqref="A6"/>
    </sheetView>
  </sheetViews>
  <sheetFormatPr defaultColWidth="9.109375" defaultRowHeight="10.199999999999999"/>
  <cols>
    <col min="1" max="1" width="42.5546875" style="190" customWidth="1"/>
    <col min="2" max="2" width="15.33203125" style="170" bestFit="1" customWidth="1"/>
    <col min="3" max="5" width="9.109375" style="170"/>
    <col min="6" max="6" width="12.5546875" style="170" customWidth="1"/>
    <col min="7" max="7" width="13.33203125" style="170" customWidth="1"/>
    <col min="8" max="8" width="9.109375" style="170"/>
    <col min="9" max="9" width="11.5546875" style="170" customWidth="1"/>
    <col min="10" max="10" width="9.109375" style="170"/>
    <col min="11" max="11" width="11.6640625" style="170" customWidth="1"/>
    <col min="12" max="13" width="9.109375" style="170"/>
    <col min="14" max="14" width="12.109375" style="170" customWidth="1"/>
    <col min="15" max="15" width="9.109375" style="170"/>
    <col min="16" max="16" width="12.109375" style="170" customWidth="1"/>
    <col min="17" max="17" width="13.109375" style="170" customWidth="1"/>
    <col min="18" max="18" width="12" style="170" customWidth="1"/>
    <col min="19" max="25" width="9.109375" style="170"/>
    <col min="26" max="26" width="11.33203125" style="170" customWidth="1"/>
    <col min="27" max="27" width="12.6640625" style="170" customWidth="1"/>
    <col min="28" max="28" width="12" style="170" customWidth="1"/>
    <col min="29" max="33" width="9.109375" style="170"/>
    <col min="34" max="34" width="12.44140625" style="170" customWidth="1"/>
    <col min="35" max="35" width="12.5546875" style="170" customWidth="1"/>
    <col min="36" max="39" width="9.109375" style="170"/>
    <col min="40" max="40" width="11.6640625" style="170" customWidth="1"/>
    <col min="41" max="46" width="9.109375" style="170"/>
    <col min="47" max="47" width="10.88671875" style="170" customWidth="1"/>
    <col min="48" max="48" width="9.109375" style="170"/>
    <col min="49" max="49" width="15.88671875" style="170" customWidth="1"/>
    <col min="50" max="50" width="9.109375" style="170"/>
    <col min="51" max="51" width="12.44140625" style="170" customWidth="1"/>
    <col min="52" max="52" width="9.109375" style="170"/>
    <col min="53" max="53" width="11.109375" style="170" customWidth="1"/>
    <col min="54" max="57" width="9.109375" style="170"/>
    <col min="58" max="58" width="11" style="170" customWidth="1"/>
    <col min="59" max="59" width="10.88671875" style="170" customWidth="1"/>
    <col min="60" max="65" width="9.109375" style="170"/>
    <col min="66" max="66" width="13" style="170" customWidth="1"/>
    <col min="67" max="67" width="12.33203125" style="170" customWidth="1"/>
    <col min="68" max="68" width="12.6640625" style="170" customWidth="1"/>
    <col min="69" max="79" width="9.109375" style="170"/>
    <col min="80" max="80" width="13" style="170" customWidth="1"/>
    <col min="81" max="16384" width="9.109375" style="170"/>
  </cols>
  <sheetData>
    <row r="1" spans="1:81">
      <c r="A1" s="169" t="s">
        <v>561</v>
      </c>
      <c r="H1" s="212">
        <f>H6*41.868</f>
        <v>15467.849237376002</v>
      </c>
      <c r="I1" s="212" t="s">
        <v>392</v>
      </c>
    </row>
    <row r="2" spans="1:81">
      <c r="A2" s="169" t="s">
        <v>393</v>
      </c>
      <c r="X2" s="170" t="s">
        <v>658</v>
      </c>
      <c r="Y2" s="170" t="s">
        <v>646</v>
      </c>
      <c r="Z2" s="170" t="s">
        <v>646</v>
      </c>
      <c r="AA2" s="170" t="s">
        <v>646</v>
      </c>
      <c r="AB2" s="170" t="s">
        <v>646</v>
      </c>
      <c r="AC2" s="170" t="s">
        <v>672</v>
      </c>
      <c r="AD2" s="170" t="s">
        <v>646</v>
      </c>
      <c r="AE2" s="170" t="s">
        <v>677</v>
      </c>
      <c r="AF2" s="170" t="s">
        <v>677</v>
      </c>
      <c r="AG2" s="170" t="s">
        <v>671</v>
      </c>
      <c r="AH2" s="170" t="s">
        <v>646</v>
      </c>
      <c r="AI2" s="170" t="s">
        <v>673</v>
      </c>
      <c r="AJ2" s="170" t="s">
        <v>646</v>
      </c>
      <c r="AK2" s="170" t="s">
        <v>676</v>
      </c>
      <c r="AL2" s="170" t="s">
        <v>677</v>
      </c>
      <c r="AM2" s="170" t="s">
        <v>677</v>
      </c>
      <c r="AN2" s="170" t="s">
        <v>674</v>
      </c>
      <c r="AO2" s="170" t="s">
        <v>675</v>
      </c>
      <c r="AP2" s="170" t="s">
        <v>675</v>
      </c>
      <c r="AQ2" s="170" t="s">
        <v>675</v>
      </c>
      <c r="AR2" s="170" t="s">
        <v>675</v>
      </c>
      <c r="AS2" s="170" t="s">
        <v>675</v>
      </c>
    </row>
    <row r="3" spans="1:81" s="178" customFormat="1" ht="40.799999999999997">
      <c r="A3" s="171" t="s">
        <v>0</v>
      </c>
      <c r="B3" s="172" t="s">
        <v>394</v>
      </c>
      <c r="C3" s="173" t="s">
        <v>395</v>
      </c>
      <c r="D3" s="174" t="s">
        <v>396</v>
      </c>
      <c r="E3" s="175" t="s">
        <v>397</v>
      </c>
      <c r="F3" s="175" t="s">
        <v>398</v>
      </c>
      <c r="G3" s="175" t="s">
        <v>399</v>
      </c>
      <c r="H3" s="175" t="s">
        <v>400</v>
      </c>
      <c r="I3" s="175" t="s">
        <v>401</v>
      </c>
      <c r="J3" s="175" t="s">
        <v>402</v>
      </c>
      <c r="K3" s="175" t="s">
        <v>403</v>
      </c>
      <c r="L3" s="175" t="s">
        <v>404</v>
      </c>
      <c r="M3" s="176" t="s">
        <v>405</v>
      </c>
      <c r="N3" s="173" t="s">
        <v>406</v>
      </c>
      <c r="O3" s="177" t="s">
        <v>407</v>
      </c>
      <c r="P3" s="175" t="s">
        <v>408</v>
      </c>
      <c r="Q3" s="175" t="s">
        <v>409</v>
      </c>
      <c r="R3" s="176" t="s">
        <v>410</v>
      </c>
      <c r="S3" s="173" t="s">
        <v>411</v>
      </c>
      <c r="T3" s="177" t="s">
        <v>412</v>
      </c>
      <c r="U3" s="176" t="s">
        <v>413</v>
      </c>
      <c r="V3" s="173" t="s">
        <v>414</v>
      </c>
      <c r="W3" s="173" t="s">
        <v>415</v>
      </c>
      <c r="X3" s="177" t="s">
        <v>416</v>
      </c>
      <c r="Y3" s="175" t="s">
        <v>417</v>
      </c>
      <c r="Z3" s="175" t="s">
        <v>418</v>
      </c>
      <c r="AA3" s="175" t="s">
        <v>419</v>
      </c>
      <c r="AB3" s="261" t="s">
        <v>420</v>
      </c>
      <c r="AC3" s="261" t="s">
        <v>421</v>
      </c>
      <c r="AD3" s="261" t="s">
        <v>422</v>
      </c>
      <c r="AE3" s="262" t="s">
        <v>423</v>
      </c>
      <c r="AF3" s="262" t="s">
        <v>424</v>
      </c>
      <c r="AG3" s="261" t="s">
        <v>425</v>
      </c>
      <c r="AH3" s="175" t="s">
        <v>426</v>
      </c>
      <c r="AI3" s="261" t="s">
        <v>427</v>
      </c>
      <c r="AJ3" s="261" t="s">
        <v>428</v>
      </c>
      <c r="AK3" s="261" t="s">
        <v>429</v>
      </c>
      <c r="AL3" s="262" t="s">
        <v>430</v>
      </c>
      <c r="AM3" s="262" t="s">
        <v>431</v>
      </c>
      <c r="AN3" s="261" t="s">
        <v>432</v>
      </c>
      <c r="AO3" s="175" t="s">
        <v>433</v>
      </c>
      <c r="AP3" s="175" t="s">
        <v>434</v>
      </c>
      <c r="AQ3" s="175" t="s">
        <v>435</v>
      </c>
      <c r="AR3" s="175" t="s">
        <v>436</v>
      </c>
      <c r="AS3" s="176" t="s">
        <v>437</v>
      </c>
      <c r="AT3" s="173" t="s">
        <v>438</v>
      </c>
      <c r="AU3" s="173" t="s">
        <v>439</v>
      </c>
      <c r="AV3" s="177" t="s">
        <v>440</v>
      </c>
      <c r="AW3" s="175" t="s">
        <v>441</v>
      </c>
      <c r="AX3" s="175" t="s">
        <v>442</v>
      </c>
      <c r="AY3" s="175" t="s">
        <v>443</v>
      </c>
      <c r="AZ3" s="175" t="s">
        <v>444</v>
      </c>
      <c r="BA3" s="175" t="s">
        <v>445</v>
      </c>
      <c r="BB3" s="175" t="s">
        <v>446</v>
      </c>
      <c r="BC3" s="175" t="s">
        <v>447</v>
      </c>
      <c r="BD3" s="175" t="s">
        <v>448</v>
      </c>
      <c r="BE3" s="175" t="s">
        <v>449</v>
      </c>
      <c r="BF3" s="175" t="s">
        <v>450</v>
      </c>
      <c r="BG3" s="175" t="s">
        <v>451</v>
      </c>
      <c r="BH3" s="175" t="s">
        <v>452</v>
      </c>
      <c r="BI3" s="175" t="s">
        <v>453</v>
      </c>
      <c r="BJ3" s="175" t="s">
        <v>454</v>
      </c>
      <c r="BK3" s="175" t="s">
        <v>455</v>
      </c>
      <c r="BL3" s="175" t="s">
        <v>456</v>
      </c>
      <c r="BM3" s="176" t="s">
        <v>457</v>
      </c>
      <c r="BN3" s="173" t="s">
        <v>458</v>
      </c>
      <c r="BO3" s="177" t="s">
        <v>459</v>
      </c>
      <c r="BP3" s="176" t="s">
        <v>460</v>
      </c>
      <c r="BQ3" s="173" t="s">
        <v>461</v>
      </c>
      <c r="BR3" s="173" t="s">
        <v>462</v>
      </c>
      <c r="BS3" s="173" t="s">
        <v>463</v>
      </c>
    </row>
    <row r="4" spans="1:81" s="183" customFormat="1" ht="51">
      <c r="A4" s="364" t="s">
        <v>464</v>
      </c>
      <c r="B4" s="179" t="s">
        <v>76</v>
      </c>
      <c r="C4" s="179" t="s">
        <v>77</v>
      </c>
      <c r="D4" s="180" t="s">
        <v>78</v>
      </c>
      <c r="E4" s="181" t="s">
        <v>79</v>
      </c>
      <c r="F4" s="181" t="s">
        <v>80</v>
      </c>
      <c r="G4" s="181" t="s">
        <v>81</v>
      </c>
      <c r="H4" s="181" t="s">
        <v>82</v>
      </c>
      <c r="I4" s="181" t="s">
        <v>83</v>
      </c>
      <c r="J4" s="181" t="s">
        <v>84</v>
      </c>
      <c r="K4" s="181" t="s">
        <v>85</v>
      </c>
      <c r="L4" s="181" t="s">
        <v>86</v>
      </c>
      <c r="M4" s="182" t="s">
        <v>87</v>
      </c>
      <c r="N4" s="179" t="s">
        <v>88</v>
      </c>
      <c r="O4" s="180" t="s">
        <v>89</v>
      </c>
      <c r="P4" s="181" t="s">
        <v>90</v>
      </c>
      <c r="Q4" s="181" t="s">
        <v>91</v>
      </c>
      <c r="R4" s="182" t="s">
        <v>92</v>
      </c>
      <c r="S4" s="179" t="s">
        <v>93</v>
      </c>
      <c r="T4" s="180" t="s">
        <v>94</v>
      </c>
      <c r="U4" s="182" t="s">
        <v>95</v>
      </c>
      <c r="V4" s="179" t="s">
        <v>96</v>
      </c>
      <c r="W4" s="179" t="s">
        <v>97</v>
      </c>
      <c r="X4" s="180" t="s">
        <v>98</v>
      </c>
      <c r="Y4" s="181" t="s">
        <v>99</v>
      </c>
      <c r="Z4" s="181" t="s">
        <v>100</v>
      </c>
      <c r="AA4" s="181" t="s">
        <v>101</v>
      </c>
      <c r="AB4" s="181" t="s">
        <v>102</v>
      </c>
      <c r="AC4" s="181" t="s">
        <v>103</v>
      </c>
      <c r="AD4" s="181" t="s">
        <v>104</v>
      </c>
      <c r="AE4" s="181" t="s">
        <v>105</v>
      </c>
      <c r="AF4" s="181" t="s">
        <v>106</v>
      </c>
      <c r="AG4" s="181" t="s">
        <v>107</v>
      </c>
      <c r="AH4" s="181" t="s">
        <v>108</v>
      </c>
      <c r="AI4" s="181" t="s">
        <v>109</v>
      </c>
      <c r="AJ4" s="181" t="s">
        <v>110</v>
      </c>
      <c r="AK4" s="181" t="s">
        <v>111</v>
      </c>
      <c r="AL4" s="181" t="s">
        <v>112</v>
      </c>
      <c r="AM4" s="181" t="s">
        <v>113</v>
      </c>
      <c r="AN4" s="181" t="s">
        <v>114</v>
      </c>
      <c r="AO4" s="181" t="s">
        <v>115</v>
      </c>
      <c r="AP4" s="181" t="s">
        <v>116</v>
      </c>
      <c r="AQ4" s="181" t="s">
        <v>117</v>
      </c>
      <c r="AR4" s="181" t="s">
        <v>118</v>
      </c>
      <c r="AS4" s="182" t="s">
        <v>119</v>
      </c>
      <c r="AT4" s="179" t="s">
        <v>120</v>
      </c>
      <c r="AU4" s="179" t="s">
        <v>121</v>
      </c>
      <c r="AV4" s="180" t="s">
        <v>122</v>
      </c>
      <c r="AW4" s="181" t="s">
        <v>123</v>
      </c>
      <c r="AX4" s="181" t="s">
        <v>124</v>
      </c>
      <c r="AY4" s="181" t="s">
        <v>125</v>
      </c>
      <c r="AZ4" s="181" t="s">
        <v>126</v>
      </c>
      <c r="BA4" s="181" t="s">
        <v>127</v>
      </c>
      <c r="BB4" s="181" t="s">
        <v>128</v>
      </c>
      <c r="BC4" s="181" t="s">
        <v>129</v>
      </c>
      <c r="BD4" s="181" t="s">
        <v>130</v>
      </c>
      <c r="BE4" s="181" t="s">
        <v>131</v>
      </c>
      <c r="BF4" s="181" t="s">
        <v>132</v>
      </c>
      <c r="BG4" s="181" t="s">
        <v>133</v>
      </c>
      <c r="BH4" s="181" t="s">
        <v>134</v>
      </c>
      <c r="BI4" s="181" t="s">
        <v>135</v>
      </c>
      <c r="BJ4" s="181" t="s">
        <v>136</v>
      </c>
      <c r="BK4" s="181" t="s">
        <v>137</v>
      </c>
      <c r="BL4" s="181" t="s">
        <v>138</v>
      </c>
      <c r="BM4" s="182" t="s">
        <v>139</v>
      </c>
      <c r="BN4" s="179" t="s">
        <v>140</v>
      </c>
      <c r="BO4" s="180" t="s">
        <v>141</v>
      </c>
      <c r="BP4" s="182" t="s">
        <v>142</v>
      </c>
      <c r="BQ4" s="179" t="s">
        <v>143</v>
      </c>
      <c r="BR4" s="179" t="s">
        <v>144</v>
      </c>
      <c r="BS4" s="179" t="s">
        <v>145</v>
      </c>
    </row>
    <row r="5" spans="1:81" s="183" customFormat="1" ht="15.75" customHeight="1">
      <c r="A5" s="365"/>
      <c r="B5" s="366" t="s">
        <v>562</v>
      </c>
      <c r="C5" s="363"/>
      <c r="D5" s="363"/>
      <c r="E5" s="367"/>
      <c r="F5" s="366" t="s">
        <v>562</v>
      </c>
      <c r="G5" s="363"/>
      <c r="H5" s="363"/>
      <c r="I5" s="367"/>
      <c r="J5" s="366" t="s">
        <v>562</v>
      </c>
      <c r="K5" s="363"/>
      <c r="L5" s="363"/>
      <c r="M5" s="367"/>
      <c r="N5" s="366" t="s">
        <v>562</v>
      </c>
      <c r="O5" s="363"/>
      <c r="P5" s="363"/>
      <c r="Q5" s="367"/>
      <c r="R5" s="366" t="s">
        <v>562</v>
      </c>
      <c r="S5" s="363"/>
      <c r="T5" s="363"/>
      <c r="U5" s="367"/>
      <c r="V5" s="366" t="s">
        <v>562</v>
      </c>
      <c r="W5" s="363"/>
      <c r="X5" s="363"/>
      <c r="Y5" s="367"/>
      <c r="Z5" s="366" t="s">
        <v>562</v>
      </c>
      <c r="AA5" s="363"/>
      <c r="AB5" s="363"/>
      <c r="AC5" s="367"/>
      <c r="AD5" s="366" t="s">
        <v>562</v>
      </c>
      <c r="AE5" s="363"/>
      <c r="AF5" s="363"/>
      <c r="AG5" s="367"/>
      <c r="AH5" s="366" t="s">
        <v>562</v>
      </c>
      <c r="AI5" s="363"/>
      <c r="AJ5" s="363"/>
      <c r="AK5" s="367"/>
      <c r="AL5" s="366" t="s">
        <v>562</v>
      </c>
      <c r="AM5" s="363"/>
      <c r="AN5" s="363"/>
      <c r="AO5" s="367"/>
      <c r="AP5" s="366" t="s">
        <v>562</v>
      </c>
      <c r="AQ5" s="363"/>
      <c r="AR5" s="363"/>
      <c r="AS5" s="367"/>
      <c r="AT5" s="366" t="s">
        <v>562</v>
      </c>
      <c r="AU5" s="363"/>
      <c r="AV5" s="363"/>
      <c r="AW5" s="367"/>
      <c r="AX5" s="362" t="s">
        <v>562</v>
      </c>
      <c r="AY5" s="363"/>
      <c r="AZ5" s="363"/>
      <c r="BA5" s="367"/>
      <c r="BB5" s="362" t="s">
        <v>562</v>
      </c>
      <c r="BC5" s="363"/>
      <c r="BD5" s="363"/>
      <c r="BE5" s="367"/>
      <c r="BF5" s="362" t="s">
        <v>562</v>
      </c>
      <c r="BG5" s="363"/>
      <c r="BH5" s="363"/>
      <c r="BI5" s="367"/>
      <c r="BJ5" s="362" t="s">
        <v>562</v>
      </c>
      <c r="BK5" s="363"/>
      <c r="BL5" s="363"/>
      <c r="BM5" s="367"/>
      <c r="BN5" s="362" t="s">
        <v>562</v>
      </c>
      <c r="BO5" s="363"/>
      <c r="BP5" s="363"/>
      <c r="BQ5" s="367"/>
      <c r="BR5" s="366" t="s">
        <v>562</v>
      </c>
      <c r="BS5" s="368"/>
    </row>
    <row r="6" spans="1:81" ht="26.25" customHeight="1">
      <c r="A6" s="184" t="s">
        <v>465</v>
      </c>
      <c r="B6" s="185">
        <f>IF(GUS_2020!B6&lt;&gt;"",GUS_2020!B6*41.868/1000,"")</f>
        <v>2327.8608000000004</v>
      </c>
      <c r="C6" s="185">
        <f>IF(GUS_2020!C6&lt;&gt;"",GUS_2020!C6*41.868/1000,"")</f>
        <v>1676.0597760000001</v>
      </c>
      <c r="D6" s="185" t="str">
        <f>IF(GUS_2020!D6&lt;&gt;"",GUS_2020!D6*41.868/1000,"")</f>
        <v/>
      </c>
      <c r="E6" s="185">
        <f>IF(GUS_2020!E6&lt;&gt;"",GUS_2020!E6*41.868/1000,"")</f>
        <v>362.325672</v>
      </c>
      <c r="F6" s="185">
        <f>IF(GUS_2020!F6&lt;&gt;"",GUS_2020!F6*41.868/1000,"")</f>
        <v>944.29087200000004</v>
      </c>
      <c r="G6" s="185" t="str">
        <f>IF(GUS_2020!G6&lt;&gt;"",GUS_2020!G6*41.868/1000,"")</f>
        <v/>
      </c>
      <c r="H6" s="185">
        <f>IF(GUS_2020!H6&lt;&gt;"",GUS_2020!H6*41.868/1000,"")</f>
        <v>369.44323200000002</v>
      </c>
      <c r="I6" s="185" t="str">
        <f>IF(GUS_2020!I6&lt;&gt;"",GUS_2020!I6*41.868/1000,"")</f>
        <v/>
      </c>
      <c r="J6" s="185" t="str">
        <f>IF(GUS_2020!J6&lt;&gt;"",GUS_2020!J6*41.868/1000,"")</f>
        <v/>
      </c>
      <c r="K6" s="185" t="str">
        <f>IF(GUS_2020!K6&lt;&gt;"",GUS_2020!K6*41.868/1000,"")</f>
        <v/>
      </c>
      <c r="L6" s="185" t="str">
        <f>IF(GUS_2020!L6&lt;&gt;"",GUS_2020!L6*41.868/1000,"")</f>
        <v/>
      </c>
      <c r="M6" s="185" t="str">
        <f>IF(GUS_2020!M6&lt;&gt;"",GUS_2020!M6*41.868/1000,"")</f>
        <v/>
      </c>
      <c r="N6" s="185" t="str">
        <f>IF(GUS_2020!N6&lt;&gt;"",GUS_2020!N6*41.868/1000,"")</f>
        <v/>
      </c>
      <c r="O6" s="185" t="str">
        <f>IF(GUS_2020!O6&lt;&gt;"",GUS_2020!O6*41.868/1000,"")</f>
        <v/>
      </c>
      <c r="P6" s="185" t="str">
        <f>IF(GUS_2020!P6&lt;&gt;"",GUS_2020!P6*41.868/1000,"")</f>
        <v/>
      </c>
      <c r="Q6" s="185" t="str">
        <f>IF(GUS_2020!Q6&lt;&gt;"",GUS_2020!Q6*41.868/1000,"")</f>
        <v/>
      </c>
      <c r="R6" s="185" t="str">
        <f>IF(GUS_2020!R6&lt;&gt;"",GUS_2020!R6*41.868/1000,"")</f>
        <v/>
      </c>
      <c r="S6" s="185" t="str">
        <f>IF(GUS_2020!S6&lt;&gt;"",GUS_2020!S6*41.868/1000,"")</f>
        <v/>
      </c>
      <c r="T6" s="185" t="str">
        <f>IF(GUS_2020!T6&lt;&gt;"",GUS_2020!T6*41.868/1000,"")</f>
        <v/>
      </c>
      <c r="U6" s="185" t="str">
        <f>IF(GUS_2020!U6&lt;&gt;"",GUS_2020!U6*41.868/1000,"")</f>
        <v/>
      </c>
      <c r="V6" s="185" t="str">
        <f>IF(GUS_2020!V6&lt;&gt;"",GUS_2020!V6*41.868/1000,"")</f>
        <v/>
      </c>
      <c r="W6" s="185">
        <f>IF(GUS_2020!W6&lt;&gt;"",GUS_2020!W6*41.868/1000,"")</f>
        <v>39.104711999999999</v>
      </c>
      <c r="X6" s="185">
        <f>IF(GUS_2020!X6&lt;&gt;"",GUS_2020!X6*41.868/1000,"")</f>
        <v>38.853504000000001</v>
      </c>
      <c r="Y6" s="185" t="str">
        <f>IF(GUS_2020!Y6&lt;&gt;"",GUS_2020!Y6*41.868/1000,"")</f>
        <v/>
      </c>
      <c r="Z6" s="185" t="str">
        <f>IF(GUS_2020!Z6&lt;&gt;"",GUS_2020!Z6*41.868/1000,"")</f>
        <v/>
      </c>
      <c r="AA6" s="185">
        <f>IF(GUS_2020!AA6&lt;&gt;"",GUS_2020!AA6*41.868/1000,"")</f>
        <v>0.25120800000000004</v>
      </c>
      <c r="AB6" s="185" t="str">
        <f>IF(GUS_2020!AB6&lt;&gt;"",GUS_2020!AB6*41.868/1000,"")</f>
        <v/>
      </c>
      <c r="AC6" s="185" t="str">
        <f>IF(GUS_2020!AC6&lt;&gt;"",GUS_2020!AC6*41.868/1000,"")</f>
        <v/>
      </c>
      <c r="AD6" s="185" t="str">
        <f>IF(GUS_2020!AD6&lt;&gt;"",GUS_2020!AD6*41.868/1000,"")</f>
        <v/>
      </c>
      <c r="AE6" s="185" t="str">
        <f>IF(GUS_2020!AE6&lt;&gt;"",GUS_2020!AE6*41.868/1000,"")</f>
        <v/>
      </c>
      <c r="AF6" s="185" t="str">
        <f>IF(GUS_2020!AF6&lt;&gt;"",GUS_2020!AF6*41.868/1000,"")</f>
        <v/>
      </c>
      <c r="AG6" s="185" t="str">
        <f>IF(GUS_2020!AG6&lt;&gt;"",GUS_2020!AG6*41.868/1000,"")</f>
        <v/>
      </c>
      <c r="AH6" s="185" t="str">
        <f>IF(GUS_2020!AH6&lt;&gt;"",GUS_2020!AH6*41.868/1000,"")</f>
        <v/>
      </c>
      <c r="AI6" s="185" t="str">
        <f>IF(GUS_2020!AI6&lt;&gt;"",GUS_2020!AI6*41.868/1000,"")</f>
        <v/>
      </c>
      <c r="AJ6" s="185" t="str">
        <f>IF(GUS_2020!AJ6&lt;&gt;"",GUS_2020!AJ6*41.868/1000,"")</f>
        <v/>
      </c>
      <c r="AK6" s="185" t="str">
        <f>IF(GUS_2020!AK6&lt;&gt;"",GUS_2020!AK6*41.868/1000,"")</f>
        <v/>
      </c>
      <c r="AL6" s="185" t="str">
        <f>IF(GUS_2020!AL6&lt;&gt;"",GUS_2020!AL6*41.868/1000,"")</f>
        <v/>
      </c>
      <c r="AM6" s="185" t="str">
        <f>IF(GUS_2020!AM6&lt;&gt;"",GUS_2020!AM6*41.868/1000,"")</f>
        <v/>
      </c>
      <c r="AN6" s="185" t="str">
        <f>IF(GUS_2020!AN6&lt;&gt;"",GUS_2020!AN6*41.868/1000,"")</f>
        <v/>
      </c>
      <c r="AO6" s="185" t="str">
        <f>IF(GUS_2020!AO6&lt;&gt;"",GUS_2020!AO6*41.868/1000,"")</f>
        <v/>
      </c>
      <c r="AP6" s="185" t="str">
        <f>IF(GUS_2020!AP6&lt;&gt;"",GUS_2020!AP6*41.868/1000,"")</f>
        <v/>
      </c>
      <c r="AQ6" s="185" t="str">
        <f>IF(GUS_2020!AQ6&lt;&gt;"",GUS_2020!AQ6*41.868/1000,"")</f>
        <v/>
      </c>
      <c r="AR6" s="185" t="str">
        <f>IF(GUS_2020!AR6&lt;&gt;"",GUS_2020!AR6*41.868/1000,"")</f>
        <v/>
      </c>
      <c r="AS6" s="185" t="str">
        <f>IF(GUS_2020!AS6&lt;&gt;"",GUS_2020!AS6*41.868/1000,"")</f>
        <v/>
      </c>
      <c r="AT6" s="185">
        <f>IF(GUS_2020!AT6&lt;&gt;"",GUS_2020!AT6*41.868/1000,"")</f>
        <v>141.43010400000003</v>
      </c>
      <c r="AU6" s="185">
        <f>IF(GUS_2020!AU6&lt;&gt;"",GUS_2020!AU6*41.868/1000,"")</f>
        <v>425.37887999999998</v>
      </c>
      <c r="AV6" s="185">
        <f>IF(GUS_2020!AV6&lt;&gt;"",GUS_2020!AV6*41.868/1000,"")</f>
        <v>7.6199760000000003</v>
      </c>
      <c r="AW6" s="185" t="str">
        <f>IF(GUS_2020!AW6&lt;&gt;"",GUS_2020!AW6*41.868/1000,"")</f>
        <v/>
      </c>
      <c r="AX6" s="185">
        <f>IF(GUS_2020!AX6&lt;&gt;"",GUS_2020!AX6*41.868/1000,"")</f>
        <v>56.898612</v>
      </c>
      <c r="AY6" s="185">
        <f>IF(GUS_2020!AY6&lt;&gt;"",GUS_2020!AY6*41.868/1000,"")</f>
        <v>7.033824000000001</v>
      </c>
      <c r="AZ6" s="185">
        <f>IF(GUS_2020!AZ6&lt;&gt;"",GUS_2020!AZ6*41.868/1000,"")</f>
        <v>3.34944</v>
      </c>
      <c r="BA6" s="185">
        <f>IF(GUS_2020!BA6&lt;&gt;"",GUS_2020!BA6*41.868/1000,"")</f>
        <v>1.088568</v>
      </c>
      <c r="BB6" s="185">
        <f>IF(GUS_2020!BB6&lt;&gt;"",GUS_2020!BB6*41.868/1000,"")</f>
        <v>276.58000800000002</v>
      </c>
      <c r="BC6" s="185" t="str">
        <f>IF(GUS_2020!BC6&lt;&gt;"",GUS_2020!BC6*41.868/1000,"")</f>
        <v/>
      </c>
      <c r="BD6" s="185">
        <f>IF(GUS_2020!BD6&lt;&gt;"",GUS_2020!BD6*41.868/1000,"")</f>
        <v>13.523364000000001</v>
      </c>
      <c r="BE6" s="185">
        <f>IF(GUS_2020!BE6&lt;&gt;"",GUS_2020!BE6*41.868/1000,"")</f>
        <v>6.0289920000000006</v>
      </c>
      <c r="BF6" s="185">
        <f>IF(GUS_2020!BF6&lt;&gt;"",GUS_2020!BF6*41.868/1000,"")</f>
        <v>5.4847080000000004</v>
      </c>
      <c r="BG6" s="185" t="str">
        <f>IF(GUS_2020!BG6&lt;&gt;"",GUS_2020!BG6*41.868/1000,"")</f>
        <v/>
      </c>
      <c r="BH6" s="185">
        <f>IF(GUS_2020!BH6&lt;&gt;"",GUS_2020!BH6*41.868/1000,"")</f>
        <v>35.252856000000001</v>
      </c>
      <c r="BI6" s="185" t="str">
        <f>IF(GUS_2020!BI6&lt;&gt;"",GUS_2020!BI6*41.868/1000,"")</f>
        <v/>
      </c>
      <c r="BJ6" s="185" t="str">
        <f>IF(GUS_2020!BJ6&lt;&gt;"",GUS_2020!BJ6*41.868/1000,"")</f>
        <v/>
      </c>
      <c r="BK6" s="185" t="str">
        <f>IF(GUS_2020!BK6&lt;&gt;"",GUS_2020!BK6*41.868/1000,"")</f>
        <v/>
      </c>
      <c r="BL6" s="185">
        <f>IF(GUS_2020!BL6&lt;&gt;"",GUS_2020!BL6*41.868/1000,"")</f>
        <v>8.3736000000000005E-2</v>
      </c>
      <c r="BM6" s="185">
        <f>IF(GUS_2020!BM6&lt;&gt;"",GUS_2020!BM6*41.868/1000,"")</f>
        <v>12.476664000000001</v>
      </c>
      <c r="BN6" s="185">
        <f>IF(GUS_2020!BN6&lt;&gt;"",GUS_2020!BN6*41.868/1000,"")</f>
        <v>44.756892000000001</v>
      </c>
      <c r="BO6" s="185">
        <f>IF(GUS_2020!BO6&lt;&gt;"",GUS_2020!BO6*41.868/1000,"")</f>
        <v>27.674748000000001</v>
      </c>
      <c r="BP6" s="185">
        <f>IF(GUS_2020!BP6&lt;&gt;"",GUS_2020!BP6*41.868/1000,"")</f>
        <v>17.124012000000004</v>
      </c>
      <c r="BQ6" s="185" t="str">
        <f>IF(GUS_2020!BQ6&lt;&gt;"",GUS_2020!BQ6*41.868/1000,"")</f>
        <v/>
      </c>
      <c r="BR6" s="185">
        <f>IF(GUS_2020!BR6&lt;&gt;"",GUS_2020!BR6*41.868/1000,"")</f>
        <v>1.1304360000000002</v>
      </c>
      <c r="BS6" s="185" t="str">
        <f>IF(GUS_2020!BS6&lt;&gt;"",GUS_2020!BS6*41.868/1000,"")</f>
        <v/>
      </c>
    </row>
    <row r="7" spans="1:81" ht="26.25" customHeight="1">
      <c r="A7" s="184" t="s">
        <v>466</v>
      </c>
      <c r="B7" s="185">
        <f>IF(GUS_2020!B7&lt;&gt;"",GUS_2020!B7*41.868/1000,"")</f>
        <v>10.760076000000002</v>
      </c>
      <c r="C7" s="185">
        <f>IF(GUS_2020!C7&lt;&gt;"",GUS_2020!C7*41.868/1000,"")</f>
        <v>8.1642600000000005</v>
      </c>
      <c r="D7" s="185" t="str">
        <f>IF(GUS_2020!D7&lt;&gt;"",GUS_2020!D7*41.868/1000,"")</f>
        <v/>
      </c>
      <c r="E7" s="185" t="str">
        <f>IF(GUS_2020!E7&lt;&gt;"",GUS_2020!E7*41.868/1000,"")</f>
        <v/>
      </c>
      <c r="F7" s="185">
        <f>IF(GUS_2020!F7&lt;&gt;"",GUS_2020!F7*41.868/1000,"")</f>
        <v>8.1642600000000005</v>
      </c>
      <c r="G7" s="185" t="str">
        <f>IF(GUS_2020!G7&lt;&gt;"",GUS_2020!G7*41.868/1000,"")</f>
        <v/>
      </c>
      <c r="H7" s="185" t="str">
        <f>IF(GUS_2020!H7&lt;&gt;"",GUS_2020!H7*41.868/1000,"")</f>
        <v/>
      </c>
      <c r="I7" s="185" t="str">
        <f>IF(GUS_2020!I7&lt;&gt;"",GUS_2020!I7*41.868/1000,"")</f>
        <v/>
      </c>
      <c r="J7" s="185" t="str">
        <f>IF(GUS_2020!J7&lt;&gt;"",GUS_2020!J7*41.868/1000,"")</f>
        <v/>
      </c>
      <c r="K7" s="185" t="str">
        <f>IF(GUS_2020!K7&lt;&gt;"",GUS_2020!K7*41.868/1000,"")</f>
        <v/>
      </c>
      <c r="L7" s="185" t="str">
        <f>IF(GUS_2020!L7&lt;&gt;"",GUS_2020!L7*41.868/1000,"")</f>
        <v/>
      </c>
      <c r="M7" s="185" t="str">
        <f>IF(GUS_2020!M7&lt;&gt;"",GUS_2020!M7*41.868/1000,"")</f>
        <v/>
      </c>
      <c r="N7" s="185" t="str">
        <f>IF(GUS_2020!N7&lt;&gt;"",GUS_2020!N7*41.868/1000,"")</f>
        <v/>
      </c>
      <c r="O7" s="185" t="str">
        <f>IF(GUS_2020!O7&lt;&gt;"",GUS_2020!O7*41.868/1000,"")</f>
        <v/>
      </c>
      <c r="P7" s="185" t="str">
        <f>IF(GUS_2020!P7&lt;&gt;"",GUS_2020!P7*41.868/1000,"")</f>
        <v/>
      </c>
      <c r="Q7" s="185" t="str">
        <f>IF(GUS_2020!Q7&lt;&gt;"",GUS_2020!Q7*41.868/1000,"")</f>
        <v/>
      </c>
      <c r="R7" s="185" t="str">
        <f>IF(GUS_2020!R7&lt;&gt;"",GUS_2020!R7*41.868/1000,"")</f>
        <v/>
      </c>
      <c r="S7" s="185" t="str">
        <f>IF(GUS_2020!S7&lt;&gt;"",GUS_2020!S7*41.868/1000,"")</f>
        <v/>
      </c>
      <c r="T7" s="185" t="str">
        <f>IF(GUS_2020!T7&lt;&gt;"",GUS_2020!T7*41.868/1000,"")</f>
        <v/>
      </c>
      <c r="U7" s="185" t="str">
        <f>IF(GUS_2020!U7&lt;&gt;"",GUS_2020!U7*41.868/1000,"")</f>
        <v/>
      </c>
      <c r="V7" s="185" t="str">
        <f>IF(GUS_2020!V7&lt;&gt;"",GUS_2020!V7*41.868/1000,"")</f>
        <v/>
      </c>
      <c r="W7" s="185">
        <f>IF(GUS_2020!W7&lt;&gt;"",GUS_2020!W7*41.868/1000,"")</f>
        <v>2.5958160000000001</v>
      </c>
      <c r="X7" s="185" t="str">
        <f>IF(GUS_2020!X7&lt;&gt;"",GUS_2020!X7*41.868/1000,"")</f>
        <v/>
      </c>
      <c r="Y7" s="185" t="str">
        <f>IF(GUS_2020!Y7&lt;&gt;"",GUS_2020!Y7*41.868/1000,"")</f>
        <v/>
      </c>
      <c r="Z7" s="185" t="str">
        <f>IF(GUS_2020!Z7&lt;&gt;"",GUS_2020!Z7*41.868/1000,"")</f>
        <v/>
      </c>
      <c r="AA7" s="185" t="str">
        <f>IF(GUS_2020!AA7&lt;&gt;"",GUS_2020!AA7*41.868/1000,"")</f>
        <v/>
      </c>
      <c r="AB7" s="185" t="str">
        <f>IF(GUS_2020!AB7&lt;&gt;"",GUS_2020!AB7*41.868/1000,"")</f>
        <v/>
      </c>
      <c r="AC7" s="185" t="str">
        <f>IF(GUS_2020!AC7&lt;&gt;"",GUS_2020!AC7*41.868/1000,"")</f>
        <v/>
      </c>
      <c r="AD7" s="185" t="str">
        <f>IF(GUS_2020!AD7&lt;&gt;"",GUS_2020!AD7*41.868/1000,"")</f>
        <v/>
      </c>
      <c r="AE7" s="185" t="str">
        <f>IF(GUS_2020!AE7&lt;&gt;"",GUS_2020!AE7*41.868/1000,"")</f>
        <v/>
      </c>
      <c r="AF7" s="185" t="str">
        <f>IF(GUS_2020!AF7&lt;&gt;"",GUS_2020!AF7*41.868/1000,"")</f>
        <v/>
      </c>
      <c r="AG7" s="185" t="str">
        <f>IF(GUS_2020!AG7&lt;&gt;"",GUS_2020!AG7*41.868/1000,"")</f>
        <v/>
      </c>
      <c r="AH7" s="185" t="str">
        <f>IF(GUS_2020!AH7&lt;&gt;"",GUS_2020!AH7*41.868/1000,"")</f>
        <v/>
      </c>
      <c r="AI7" s="185" t="str">
        <f>IF(GUS_2020!AI7&lt;&gt;"",GUS_2020!AI7*41.868/1000,"")</f>
        <v/>
      </c>
      <c r="AJ7" s="185" t="str">
        <f>IF(GUS_2020!AJ7&lt;&gt;"",GUS_2020!AJ7*41.868/1000,"")</f>
        <v/>
      </c>
      <c r="AK7" s="185" t="str">
        <f>IF(GUS_2020!AK7&lt;&gt;"",GUS_2020!AK7*41.868/1000,"")</f>
        <v/>
      </c>
      <c r="AL7" s="185" t="str">
        <f>IF(GUS_2020!AL7&lt;&gt;"",GUS_2020!AL7*41.868/1000,"")</f>
        <v/>
      </c>
      <c r="AM7" s="185" t="str">
        <f>IF(GUS_2020!AM7&lt;&gt;"",GUS_2020!AM7*41.868/1000,"")</f>
        <v/>
      </c>
      <c r="AN7" s="185" t="str">
        <f>IF(GUS_2020!AN7&lt;&gt;"",GUS_2020!AN7*41.868/1000,"")</f>
        <v/>
      </c>
      <c r="AO7" s="185">
        <f>IF(GUS_2020!AO7&lt;&gt;"",GUS_2020!AO7*41.868/1000,"")</f>
        <v>2.5958160000000001</v>
      </c>
      <c r="AP7" s="185" t="str">
        <f>IF(GUS_2020!AP7&lt;&gt;"",GUS_2020!AP7*41.868/1000,"")</f>
        <v/>
      </c>
      <c r="AQ7" s="185" t="str">
        <f>IF(GUS_2020!AQ7&lt;&gt;"",GUS_2020!AQ7*41.868/1000,"")</f>
        <v/>
      </c>
      <c r="AR7" s="185" t="str">
        <f>IF(GUS_2020!AR7&lt;&gt;"",GUS_2020!AR7*41.868/1000,"")</f>
        <v/>
      </c>
      <c r="AS7" s="185" t="str">
        <f>IF(GUS_2020!AS7&lt;&gt;"",GUS_2020!AS7*41.868/1000,"")</f>
        <v/>
      </c>
      <c r="AT7" s="185" t="str">
        <f>IF(GUS_2020!AT7&lt;&gt;"",GUS_2020!AT7*41.868/1000,"")</f>
        <v/>
      </c>
      <c r="AU7" s="185" t="str">
        <f>IF(GUS_2020!AU7&lt;&gt;"",GUS_2020!AU7*41.868/1000,"")</f>
        <v/>
      </c>
      <c r="AV7" s="185" t="str">
        <f>IF(GUS_2020!AV7&lt;&gt;"",GUS_2020!AV7*41.868/1000,"")</f>
        <v/>
      </c>
      <c r="AW7" s="185" t="str">
        <f>IF(GUS_2020!AW7&lt;&gt;"",GUS_2020!AW7*41.868/1000,"")</f>
        <v/>
      </c>
      <c r="AX7" s="185" t="str">
        <f>IF(GUS_2020!AX7&lt;&gt;"",GUS_2020!AX7*41.868/1000,"")</f>
        <v/>
      </c>
      <c r="AY7" s="185" t="str">
        <f>IF(GUS_2020!AY7&lt;&gt;"",GUS_2020!AY7*41.868/1000,"")</f>
        <v/>
      </c>
      <c r="AZ7" s="185" t="str">
        <f>IF(GUS_2020!AZ7&lt;&gt;"",GUS_2020!AZ7*41.868/1000,"")</f>
        <v/>
      </c>
      <c r="BA7" s="185" t="str">
        <f>IF(GUS_2020!BA7&lt;&gt;"",GUS_2020!BA7*41.868/1000,"")</f>
        <v/>
      </c>
      <c r="BB7" s="185" t="str">
        <f>IF(GUS_2020!BB7&lt;&gt;"",GUS_2020!BB7*41.868/1000,"")</f>
        <v/>
      </c>
      <c r="BC7" s="185" t="str">
        <f>IF(GUS_2020!BC7&lt;&gt;"",GUS_2020!BC7*41.868/1000,"")</f>
        <v/>
      </c>
      <c r="BD7" s="185" t="str">
        <f>IF(GUS_2020!BD7&lt;&gt;"",GUS_2020!BD7*41.868/1000,"")</f>
        <v/>
      </c>
      <c r="BE7" s="185" t="str">
        <f>IF(GUS_2020!BE7&lt;&gt;"",GUS_2020!BE7*41.868/1000,"")</f>
        <v/>
      </c>
      <c r="BF7" s="185" t="str">
        <f>IF(GUS_2020!BF7&lt;&gt;"",GUS_2020!BF7*41.868/1000,"")</f>
        <v/>
      </c>
      <c r="BG7" s="185" t="str">
        <f>IF(GUS_2020!BG7&lt;&gt;"",GUS_2020!BG7*41.868/1000,"")</f>
        <v/>
      </c>
      <c r="BH7" s="185" t="str">
        <f>IF(GUS_2020!BH7&lt;&gt;"",GUS_2020!BH7*41.868/1000,"")</f>
        <v/>
      </c>
      <c r="BI7" s="185" t="str">
        <f>IF(GUS_2020!BI7&lt;&gt;"",GUS_2020!BI7*41.868/1000,"")</f>
        <v/>
      </c>
      <c r="BJ7" s="185" t="str">
        <f>IF(GUS_2020!BJ7&lt;&gt;"",GUS_2020!BJ7*41.868/1000,"")</f>
        <v/>
      </c>
      <c r="BK7" s="185" t="str">
        <f>IF(GUS_2020!BK7&lt;&gt;"",GUS_2020!BK7*41.868/1000,"")</f>
        <v/>
      </c>
      <c r="BL7" s="185" t="str">
        <f>IF(GUS_2020!BL7&lt;&gt;"",GUS_2020!BL7*41.868/1000,"")</f>
        <v/>
      </c>
      <c r="BM7" s="185" t="str">
        <f>IF(GUS_2020!BM7&lt;&gt;"",GUS_2020!BM7*41.868/1000,"")</f>
        <v/>
      </c>
      <c r="BN7" s="185" t="str">
        <f>IF(GUS_2020!BN7&lt;&gt;"",GUS_2020!BN7*41.868/1000,"")</f>
        <v/>
      </c>
      <c r="BO7" s="185" t="str">
        <f>IF(GUS_2020!BO7&lt;&gt;"",GUS_2020!BO7*41.868/1000,"")</f>
        <v/>
      </c>
      <c r="BP7" s="185" t="str">
        <f>IF(GUS_2020!BP7&lt;&gt;"",GUS_2020!BP7*41.868/1000,"")</f>
        <v/>
      </c>
      <c r="BQ7" s="185" t="str">
        <f>IF(GUS_2020!BQ7&lt;&gt;"",GUS_2020!BQ7*41.868/1000,"")</f>
        <v/>
      </c>
      <c r="BR7" s="185" t="str">
        <f>IF(GUS_2020!BR7&lt;&gt;"",GUS_2020!BR7*41.868/1000,"")</f>
        <v/>
      </c>
      <c r="BS7" s="185" t="str">
        <f>IF(GUS_2020!BS7&lt;&gt;"",GUS_2020!BS7*41.868/1000,"")</f>
        <v/>
      </c>
      <c r="BV7" s="170" t="s">
        <v>672</v>
      </c>
      <c r="BW7" s="170" t="s">
        <v>673</v>
      </c>
      <c r="BX7" s="170" t="s">
        <v>676</v>
      </c>
      <c r="BY7" s="170" t="s">
        <v>674</v>
      </c>
      <c r="BZ7" s="170" t="s">
        <v>675</v>
      </c>
      <c r="CA7" s="170" t="s">
        <v>671</v>
      </c>
      <c r="CB7" s="170" t="s">
        <v>646</v>
      </c>
    </row>
    <row r="8" spans="1:81" ht="26.25" customHeight="1">
      <c r="A8" s="184" t="s">
        <v>467</v>
      </c>
      <c r="B8" s="185">
        <f>IF(GUS_2020!B8&lt;&gt;"",GUS_2020!B8*41.868/1000,"")</f>
        <v>2448.9430560000005</v>
      </c>
      <c r="C8" s="185">
        <f>IF(GUS_2020!C8&lt;&gt;"",GUS_2020!C8*41.868/1000,"")</f>
        <v>323.97458400000005</v>
      </c>
      <c r="D8" s="185">
        <f>IF(GUS_2020!D8&lt;&gt;"",GUS_2020!D8*41.868/1000,"")</f>
        <v>7.9130520000000004</v>
      </c>
      <c r="E8" s="185">
        <f>IF(GUS_2020!E8&lt;&gt;"",GUS_2020!E8*41.868/1000,"")</f>
        <v>52.293132000000007</v>
      </c>
      <c r="F8" s="185">
        <f>IF(GUS_2020!F8&lt;&gt;"",GUS_2020!F8*41.868/1000,"")</f>
        <v>256.81831199999999</v>
      </c>
      <c r="G8" s="185" t="str">
        <f>IF(GUS_2020!G8&lt;&gt;"",GUS_2020!G8*41.868/1000,"")</f>
        <v/>
      </c>
      <c r="H8" s="185">
        <f>IF(GUS_2020!H8&lt;&gt;"",GUS_2020!H8*41.868/1000,"")</f>
        <v>1.214172</v>
      </c>
      <c r="I8" s="185">
        <f>IF(GUS_2020!I8&lt;&gt;"",GUS_2020!I8*41.868/1000,"")</f>
        <v>0.16747200000000001</v>
      </c>
      <c r="J8" s="185">
        <f>IF(GUS_2020!J8&lt;&gt;"",GUS_2020!J8*41.868/1000,"")</f>
        <v>5.4009720000000003</v>
      </c>
      <c r="K8" s="185" t="str">
        <f>IF(GUS_2020!K8&lt;&gt;"",GUS_2020!K8*41.868/1000,"")</f>
        <v/>
      </c>
      <c r="L8" s="185">
        <f>IF(GUS_2020!L8&lt;&gt;"",GUS_2020!L8*41.868/1000,"")</f>
        <v>4.1868000000000002E-2</v>
      </c>
      <c r="M8" s="185">
        <f>IF(GUS_2020!M8&lt;&gt;"",GUS_2020!M8*41.868/1000,"")</f>
        <v>0.12560400000000002</v>
      </c>
      <c r="N8" s="185" t="str">
        <f>IF(GUS_2020!N8&lt;&gt;"",GUS_2020!N8*41.868/1000,"")</f>
        <v/>
      </c>
      <c r="O8" s="185" t="str">
        <f>IF(GUS_2020!O8&lt;&gt;"",GUS_2020!O8*41.868/1000,"")</f>
        <v/>
      </c>
      <c r="P8" s="185" t="str">
        <f>IF(GUS_2020!P8&lt;&gt;"",GUS_2020!P8*41.868/1000,"")</f>
        <v/>
      </c>
      <c r="Q8" s="185" t="str">
        <f>IF(GUS_2020!Q8&lt;&gt;"",GUS_2020!Q8*41.868/1000,"")</f>
        <v/>
      </c>
      <c r="R8" s="185" t="str">
        <f>IF(GUS_2020!R8&lt;&gt;"",GUS_2020!R8*41.868/1000,"")</f>
        <v/>
      </c>
      <c r="S8" s="185" t="str">
        <f>IF(GUS_2020!S8&lt;&gt;"",GUS_2020!S8*41.868/1000,"")</f>
        <v/>
      </c>
      <c r="T8" s="185" t="str">
        <f>IF(GUS_2020!T8&lt;&gt;"",GUS_2020!T8*41.868/1000,"")</f>
        <v/>
      </c>
      <c r="U8" s="185" t="str">
        <f>IF(GUS_2020!U8&lt;&gt;"",GUS_2020!U8*41.868/1000,"")</f>
        <v/>
      </c>
      <c r="V8" s="185" t="str">
        <f>IF(GUS_2020!V8&lt;&gt;"",GUS_2020!V8*41.868/1000,"")</f>
        <v/>
      </c>
      <c r="W8" s="185">
        <f>IF(GUS_2020!W8&lt;&gt;"",GUS_2020!W8*41.868/1000,"")</f>
        <v>1402.201188</v>
      </c>
      <c r="X8" s="185">
        <f>IF(GUS_2020!X8&lt;&gt;"",GUS_2020!X8*41.868/1000,"")</f>
        <v>1058.4230400000001</v>
      </c>
      <c r="Y8" s="185" t="str">
        <f>IF(GUS_2020!Y8&lt;&gt;"",GUS_2020!Y8*41.868/1000,"")</f>
        <v/>
      </c>
      <c r="Z8" s="185">
        <f>IF(GUS_2020!Z8&lt;&gt;"",GUS_2020!Z8*41.868/1000,"")</f>
        <v>9.420300000000001</v>
      </c>
      <c r="AA8" s="185">
        <f>IF(GUS_2020!AA8&lt;&gt;"",GUS_2020!AA8*41.868/1000,"")</f>
        <v>3.0563639999999999</v>
      </c>
      <c r="AB8" s="185" t="str">
        <f>IF(GUS_2020!AB8&lt;&gt;"",GUS_2020!AB8*41.868/1000,"")</f>
        <v/>
      </c>
      <c r="AC8" s="185" t="str">
        <f>IF(GUS_2020!AC8&lt;&gt;"",GUS_2020!AC8*41.868/1000,"")</f>
        <v/>
      </c>
      <c r="AD8" s="185" t="str">
        <f>IF(GUS_2020!AD8&lt;&gt;"",GUS_2020!AD8*41.868/1000,"")</f>
        <v/>
      </c>
      <c r="AE8" s="185">
        <f>IF(GUS_2020!AE8&lt;&gt;"",GUS_2020!AE8*41.868/1000,"")</f>
        <v>98.641007999999999</v>
      </c>
      <c r="AF8" s="185">
        <f>IF(GUS_2020!AF8&lt;&gt;"",GUS_2020!AF8*41.868/1000,"")</f>
        <v>14.905008000000002</v>
      </c>
      <c r="AG8" s="185">
        <f>IF(GUS_2020!AG8&lt;&gt;"",GUS_2020!AG8*41.868/1000,"")</f>
        <v>0</v>
      </c>
      <c r="AH8" s="185" t="str">
        <f>IF(GUS_2020!AH8&lt;&gt;"",GUS_2020!AH8*41.868/1000,"")</f>
        <v/>
      </c>
      <c r="AI8" s="185" t="str">
        <f>IF(GUS_2020!AI8&lt;&gt;"",GUS_2020!AI8*41.868/1000,"")</f>
        <v/>
      </c>
      <c r="AJ8" s="185">
        <f>IF(GUS_2020!AJ8&lt;&gt;"",GUS_2020!AJ8*41.868/1000,"")</f>
        <v>0</v>
      </c>
      <c r="AK8" s="185" t="str">
        <f>IF(GUS_2020!AK8&lt;&gt;"",GUS_2020!AK8*41.868/1000,"")</f>
        <v/>
      </c>
      <c r="AL8" s="185">
        <f>IF(GUS_2020!AL8&lt;&gt;"",GUS_2020!AL8*41.868/1000,"")</f>
        <v>183.29810400000002</v>
      </c>
      <c r="AM8" s="185">
        <f>IF(GUS_2020!AM8&lt;&gt;"",GUS_2020!AM8*41.868/1000,"")</f>
        <v>1.25604</v>
      </c>
      <c r="AN8" s="185">
        <f>IF(GUS_2020!AN8&lt;&gt;"",GUS_2020!AN8*41.868/1000,"")</f>
        <v>3.307572</v>
      </c>
      <c r="AO8" s="185">
        <f>IF(GUS_2020!AO8&lt;&gt;"",GUS_2020!AO8*41.868/1000,"")</f>
        <v>9.5877720000000011</v>
      </c>
      <c r="AP8" s="185">
        <f>IF(GUS_2020!AP8&lt;&gt;"",GUS_2020!AP8*41.868/1000,"")</f>
        <v>7.0756920000000001</v>
      </c>
      <c r="AQ8" s="185">
        <f>IF(GUS_2020!AQ8&lt;&gt;"",GUS_2020!AQ8*41.868/1000,"")</f>
        <v>1.4653800000000001</v>
      </c>
      <c r="AR8" s="185">
        <f>IF(GUS_2020!AR8&lt;&gt;"",GUS_2020!AR8*41.868/1000,"")</f>
        <v>3.5587800000000001</v>
      </c>
      <c r="AS8" s="185">
        <f>IF(GUS_2020!AS8&lt;&gt;"",GUS_2020!AS8*41.868/1000,"")</f>
        <v>8.1223920000000014</v>
      </c>
      <c r="AT8" s="185">
        <f>IF(GUS_2020!AT8&lt;&gt;"",GUS_2020!AT8*41.868/1000,"")</f>
        <v>605.87182799999994</v>
      </c>
      <c r="AU8" s="185">
        <f>IF(GUS_2020!AU8&lt;&gt;"",GUS_2020!AU8*41.868/1000,"")</f>
        <v>42.663492000000005</v>
      </c>
      <c r="AV8" s="185" t="str">
        <f>IF(GUS_2020!AV8&lt;&gt;"",GUS_2020!AV8*41.868/1000,"")</f>
        <v/>
      </c>
      <c r="AW8" s="185" t="str">
        <f>IF(GUS_2020!AW8&lt;&gt;"",GUS_2020!AW8*41.868/1000,"")</f>
        <v/>
      </c>
      <c r="AX8" s="185" t="str">
        <f>IF(GUS_2020!AX8&lt;&gt;"",GUS_2020!AX8*41.868/1000,"")</f>
        <v/>
      </c>
      <c r="AY8" s="185" t="str">
        <f>IF(GUS_2020!AY8&lt;&gt;"",GUS_2020!AY8*41.868/1000,"")</f>
        <v/>
      </c>
      <c r="AZ8" s="185" t="str">
        <f>IF(GUS_2020!AZ8&lt;&gt;"",GUS_2020!AZ8*41.868/1000,"")</f>
        <v/>
      </c>
      <c r="BA8" s="185" t="str">
        <f>IF(GUS_2020!BA8&lt;&gt;"",GUS_2020!BA8*41.868/1000,"")</f>
        <v/>
      </c>
      <c r="BB8" s="185">
        <f>IF(GUS_2020!BB8&lt;&gt;"",GUS_2020!BB8*41.868/1000,"")</f>
        <v>27.256068000000003</v>
      </c>
      <c r="BC8" s="185" t="str">
        <f>IF(GUS_2020!BC8&lt;&gt;"",GUS_2020!BC8*41.868/1000,"")</f>
        <v/>
      </c>
      <c r="BD8" s="185" t="str">
        <f>IF(GUS_2020!BD8&lt;&gt;"",GUS_2020!BD8*41.868/1000,"")</f>
        <v/>
      </c>
      <c r="BE8" s="185" t="str">
        <f>IF(GUS_2020!BE8&lt;&gt;"",GUS_2020!BE8*41.868/1000,"")</f>
        <v/>
      </c>
      <c r="BF8" s="185">
        <f>IF(GUS_2020!BF8&lt;&gt;"",GUS_2020!BF8*41.868/1000,"")</f>
        <v>1.6328520000000002</v>
      </c>
      <c r="BG8" s="185">
        <f>IF(GUS_2020!BG8&lt;&gt;"",GUS_2020!BG8*41.868/1000,"")</f>
        <v>0.58615200000000001</v>
      </c>
      <c r="BH8" s="185">
        <f>IF(GUS_2020!BH8&lt;&gt;"",GUS_2020!BH8*41.868/1000,"")</f>
        <v>11.471832000000001</v>
      </c>
      <c r="BI8" s="185">
        <f>IF(GUS_2020!BI8&lt;&gt;"",GUS_2020!BI8*41.868/1000,"")</f>
        <v>1.67472</v>
      </c>
      <c r="BJ8" s="185" t="str">
        <f>IF(GUS_2020!BJ8&lt;&gt;"",GUS_2020!BJ8*41.868/1000,"")</f>
        <v/>
      </c>
      <c r="BK8" s="185" t="str">
        <f>IF(GUS_2020!BK8&lt;&gt;"",GUS_2020!BK8*41.868/1000,"")</f>
        <v/>
      </c>
      <c r="BL8" s="185" t="str">
        <f>IF(GUS_2020!BL8&lt;&gt;"",GUS_2020!BL8*41.868/1000,"")</f>
        <v/>
      </c>
      <c r="BM8" s="185" t="str">
        <f>IF(GUS_2020!BM8&lt;&gt;"",GUS_2020!BM8*41.868/1000,"")</f>
        <v/>
      </c>
      <c r="BN8" s="185" t="str">
        <f>IF(GUS_2020!BN8&lt;&gt;"",GUS_2020!BN8*41.868/1000,"")</f>
        <v/>
      </c>
      <c r="BO8" s="185" t="str">
        <f>IF(GUS_2020!BO8&lt;&gt;"",GUS_2020!BO8*41.868/1000,"")</f>
        <v/>
      </c>
      <c r="BP8" s="185" t="str">
        <f>IF(GUS_2020!BP8&lt;&gt;"",GUS_2020!BP8*41.868/1000,"")</f>
        <v/>
      </c>
      <c r="BQ8" s="185" t="str">
        <f>IF(GUS_2020!BQ8&lt;&gt;"",GUS_2020!BQ8*41.868/1000,"")</f>
        <v/>
      </c>
      <c r="BR8" s="185" t="str">
        <f>IF(GUS_2020!BR8&lt;&gt;"",GUS_2020!BR8*41.868/1000,"")</f>
        <v/>
      </c>
      <c r="BS8" s="185">
        <f>IF(GUS_2020!BS8&lt;&gt;"",GUS_2020!BS8*41.868/1000,"")</f>
        <v>74.231964000000005</v>
      </c>
      <c r="BU8" s="170" t="s">
        <v>155</v>
      </c>
      <c r="BV8" s="170">
        <f>SUMIF($X$2:$AS$2,BV$7,$X8:$AS8)</f>
        <v>0</v>
      </c>
      <c r="BW8" s="170">
        <f t="shared" ref="BW8:CB9" si="0">SUMIF($X$2:$AS$2,BW$7,$X8:$AS8)</f>
        <v>0</v>
      </c>
      <c r="BX8" s="170">
        <f t="shared" si="0"/>
        <v>0</v>
      </c>
      <c r="BY8" s="170">
        <f t="shared" si="0"/>
        <v>3.307572</v>
      </c>
      <c r="BZ8" s="170">
        <f t="shared" si="0"/>
        <v>29.810016000000001</v>
      </c>
      <c r="CA8" s="170">
        <f t="shared" si="0"/>
        <v>0</v>
      </c>
      <c r="CC8" s="170">
        <f>SUM(BV8:CB8)</f>
        <v>33.117587999999998</v>
      </c>
    </row>
    <row r="9" spans="1:81" ht="26.25" customHeight="1">
      <c r="A9" s="184" t="s">
        <v>468</v>
      </c>
      <c r="B9" s="185">
        <f>IF(GUS_2020!B9&lt;&gt;"",GUS_2020!B9*41.868/1000,"")</f>
        <v>598.50306</v>
      </c>
      <c r="C9" s="185">
        <f>IF(GUS_2020!C9&lt;&gt;"",GUS_2020!C9*41.868/1000,"")</f>
        <v>318.32240400000006</v>
      </c>
      <c r="D9" s="185" t="str">
        <f>IF(GUS_2020!D9&lt;&gt;"",GUS_2020!D9*41.868/1000,"")</f>
        <v/>
      </c>
      <c r="E9" s="185">
        <f>IF(GUS_2020!E9&lt;&gt;"",GUS_2020!E9*41.868/1000,"")</f>
        <v>78.837444000000005</v>
      </c>
      <c r="F9" s="185">
        <f>IF(GUS_2020!F9&lt;&gt;"",GUS_2020!F9*41.868/1000,"")</f>
        <v>49.613579999999999</v>
      </c>
      <c r="G9" s="185" t="str">
        <f>IF(GUS_2020!G9&lt;&gt;"",GUS_2020!G9*41.868/1000,"")</f>
        <v/>
      </c>
      <c r="H9" s="185">
        <f>IF(GUS_2020!H9&lt;&gt;"",GUS_2020!H9*41.868/1000,"")</f>
        <v>0.41868</v>
      </c>
      <c r="I9" s="185">
        <f>IF(GUS_2020!I9&lt;&gt;"",GUS_2020!I9*41.868/1000,"")</f>
        <v>0.50241600000000008</v>
      </c>
      <c r="J9" s="185">
        <f>IF(GUS_2020!J9&lt;&gt;"",GUS_2020!J9*41.868/1000,"")</f>
        <v>177.687792</v>
      </c>
      <c r="K9" s="185" t="str">
        <f>IF(GUS_2020!K9&lt;&gt;"",GUS_2020!K9*41.868/1000,"")</f>
        <v/>
      </c>
      <c r="L9" s="185">
        <f>IF(GUS_2020!L9&lt;&gt;"",GUS_2020!L9*41.868/1000,"")</f>
        <v>11.220623999999999</v>
      </c>
      <c r="M9" s="185" t="str">
        <f>IF(GUS_2020!M9&lt;&gt;"",GUS_2020!M9*41.868/1000,"")</f>
        <v/>
      </c>
      <c r="N9" s="185" t="str">
        <f>IF(GUS_2020!N9&lt;&gt;"",GUS_2020!N9*41.868/1000,"")</f>
        <v/>
      </c>
      <c r="O9" s="185" t="str">
        <f>IF(GUS_2020!O9&lt;&gt;"",GUS_2020!O9*41.868/1000,"")</f>
        <v/>
      </c>
      <c r="P9" s="185" t="str">
        <f>IF(GUS_2020!P9&lt;&gt;"",GUS_2020!P9*41.868/1000,"")</f>
        <v/>
      </c>
      <c r="Q9" s="185" t="str">
        <f>IF(GUS_2020!Q9&lt;&gt;"",GUS_2020!Q9*41.868/1000,"")</f>
        <v/>
      </c>
      <c r="R9" s="185" t="str">
        <f>IF(GUS_2020!R9&lt;&gt;"",GUS_2020!R9*41.868/1000,"")</f>
        <v/>
      </c>
      <c r="S9" s="185" t="str">
        <f>IF(GUS_2020!S9&lt;&gt;"",GUS_2020!S9*41.868/1000,"")</f>
        <v/>
      </c>
      <c r="T9" s="185" t="str">
        <f>IF(GUS_2020!T9&lt;&gt;"",GUS_2020!T9*41.868/1000,"")</f>
        <v/>
      </c>
      <c r="U9" s="185" t="str">
        <f>IF(GUS_2020!U9&lt;&gt;"",GUS_2020!U9*41.868/1000,"")</f>
        <v/>
      </c>
      <c r="V9" s="185" t="str">
        <f>IF(GUS_2020!V9&lt;&gt;"",GUS_2020!V9*41.868/1000,"")</f>
        <v/>
      </c>
      <c r="W9" s="185">
        <f>IF(GUS_2020!W9&lt;&gt;"",GUS_2020!W9*41.868/1000,"")</f>
        <v>194.68620000000001</v>
      </c>
      <c r="X9" s="185">
        <f>IF(GUS_2020!X9&lt;&gt;"",GUS_2020!X9*41.868/1000,"")</f>
        <v>8.4573360000000015</v>
      </c>
      <c r="Y9" s="185" t="str">
        <f>IF(GUS_2020!Y9&lt;&gt;"",GUS_2020!Y9*41.868/1000,"")</f>
        <v/>
      </c>
      <c r="Z9" s="185" t="str">
        <f>IF(GUS_2020!Z9&lt;&gt;"",GUS_2020!Z9*41.868/1000,"")</f>
        <v/>
      </c>
      <c r="AA9" s="185" t="str">
        <f>IF(GUS_2020!AA9&lt;&gt;"",GUS_2020!AA9*41.868/1000,"")</f>
        <v/>
      </c>
      <c r="AB9" s="185" t="str">
        <f>IF(GUS_2020!AB9&lt;&gt;"",GUS_2020!AB9*41.868/1000,"")</f>
        <v/>
      </c>
      <c r="AC9" s="185" t="str">
        <f>IF(GUS_2020!AC9&lt;&gt;"",GUS_2020!AC9*41.868/1000,"")</f>
        <v/>
      </c>
      <c r="AD9" s="185" t="str">
        <f>IF(GUS_2020!AD9&lt;&gt;"",GUS_2020!AD9*41.868/1000,"")</f>
        <v/>
      </c>
      <c r="AE9" s="185">
        <f>IF(GUS_2020!AE9&lt;&gt;"",GUS_2020!AE9*41.868/1000,"")</f>
        <v>16.328520000000001</v>
      </c>
      <c r="AF9" s="185">
        <f>IF(GUS_2020!AF9&lt;&gt;"",GUS_2020!AF9*41.868/1000,"")</f>
        <v>9.0853559999999991</v>
      </c>
      <c r="AG9" s="185">
        <f>IF(GUS_2020!AG9&lt;&gt;"",GUS_2020!AG9*41.868/1000,"")</f>
        <v>1.1304360000000002</v>
      </c>
      <c r="AH9" s="185" t="str">
        <f>IF(GUS_2020!AH9&lt;&gt;"",GUS_2020!AH9*41.868/1000,"")</f>
        <v/>
      </c>
      <c r="AI9" s="185">
        <f>IF(GUS_2020!AI9&lt;&gt;"",GUS_2020!AI9*41.868/1000,"")</f>
        <v>6.6151439999999999</v>
      </c>
      <c r="AJ9" s="185">
        <f>IF(GUS_2020!AJ9&lt;&gt;"",GUS_2020!AJ9*41.868/1000,"")</f>
        <v>0</v>
      </c>
      <c r="AK9" s="185">
        <f>IF(GUS_2020!AK9&lt;&gt;"",GUS_2020!AK9*41.868/1000,"")</f>
        <v>27.758483999999999</v>
      </c>
      <c r="AL9" s="185">
        <f>IF(GUS_2020!AL9&lt;&gt;"",GUS_2020!AL9*41.868/1000,"")</f>
        <v>13.983912</v>
      </c>
      <c r="AM9" s="185">
        <f>IF(GUS_2020!AM9&lt;&gt;"",GUS_2020!AM9*41.868/1000,"")</f>
        <v>45.552384000000004</v>
      </c>
      <c r="AN9" s="185">
        <f>IF(GUS_2020!AN9&lt;&gt;"",GUS_2020!AN9*41.868/1000,"")</f>
        <v>5.2335000000000003</v>
      </c>
      <c r="AO9" s="185">
        <f>IF(GUS_2020!AO9&lt;&gt;"",GUS_2020!AO9*41.868/1000,"")</f>
        <v>14.611932000000001</v>
      </c>
      <c r="AP9" s="185">
        <f>IF(GUS_2020!AP9&lt;&gt;"",GUS_2020!AP9*41.868/1000,"")</f>
        <v>20.766528000000001</v>
      </c>
      <c r="AQ9" s="185">
        <f>IF(GUS_2020!AQ9&lt;&gt;"",GUS_2020!AQ9*41.868/1000,"")</f>
        <v>7.9130520000000004</v>
      </c>
      <c r="AR9" s="185">
        <f>IF(GUS_2020!AR9&lt;&gt;"",GUS_2020!AR9*41.868/1000,"")</f>
        <v>0.50241600000000008</v>
      </c>
      <c r="AS9" s="185">
        <f>IF(GUS_2020!AS9&lt;&gt;"",GUS_2020!AS9*41.868/1000,"")</f>
        <v>16.872803999999999</v>
      </c>
      <c r="AT9" s="185">
        <f>IF(GUS_2020!AT9&lt;&gt;"",GUS_2020!AT9*41.868/1000,"")</f>
        <v>34.499232000000006</v>
      </c>
      <c r="AU9" s="185">
        <f>IF(GUS_2020!AU9&lt;&gt;"",GUS_2020!AU9*41.868/1000,"")</f>
        <v>24.492780000000003</v>
      </c>
      <c r="AV9" s="185" t="str">
        <f>IF(GUS_2020!AV9&lt;&gt;"",GUS_2020!AV9*41.868/1000,"")</f>
        <v/>
      </c>
      <c r="AW9" s="185" t="str">
        <f>IF(GUS_2020!AW9&lt;&gt;"",GUS_2020!AW9*41.868/1000,"")</f>
        <v/>
      </c>
      <c r="AX9" s="185" t="str">
        <f>IF(GUS_2020!AX9&lt;&gt;"",GUS_2020!AX9*41.868/1000,"")</f>
        <v/>
      </c>
      <c r="AY9" s="185" t="str">
        <f>IF(GUS_2020!AY9&lt;&gt;"",GUS_2020!AY9*41.868/1000,"")</f>
        <v/>
      </c>
      <c r="AZ9" s="185" t="str">
        <f>IF(GUS_2020!AZ9&lt;&gt;"",GUS_2020!AZ9*41.868/1000,"")</f>
        <v/>
      </c>
      <c r="BA9" s="185" t="str">
        <f>IF(GUS_2020!BA9&lt;&gt;"",GUS_2020!BA9*41.868/1000,"")</f>
        <v/>
      </c>
      <c r="BB9" s="185">
        <f>IF(GUS_2020!BB9&lt;&gt;"",GUS_2020!BB9*41.868/1000,"")</f>
        <v>11.93238</v>
      </c>
      <c r="BC9" s="185" t="str">
        <f>IF(GUS_2020!BC9&lt;&gt;"",GUS_2020!BC9*41.868/1000,"")</f>
        <v/>
      </c>
      <c r="BD9" s="185" t="str">
        <f>IF(GUS_2020!BD9&lt;&gt;"",GUS_2020!BD9*41.868/1000,"")</f>
        <v/>
      </c>
      <c r="BE9" s="185" t="str">
        <f>IF(GUS_2020!BE9&lt;&gt;"",GUS_2020!BE9*41.868/1000,"")</f>
        <v/>
      </c>
      <c r="BF9" s="185">
        <f>IF(GUS_2020!BF9&lt;&gt;"",GUS_2020!BF9*41.868/1000,"")</f>
        <v>4.1868000000000002E-2</v>
      </c>
      <c r="BG9" s="185" t="str">
        <f>IF(GUS_2020!BG9&lt;&gt;"",GUS_2020!BG9*41.868/1000,"")</f>
        <v/>
      </c>
      <c r="BH9" s="185">
        <f>IF(GUS_2020!BH9&lt;&gt;"",GUS_2020!BH9*41.868/1000,"")</f>
        <v>12.560400000000001</v>
      </c>
      <c r="BI9" s="185" t="str">
        <f>IF(GUS_2020!BI9&lt;&gt;"",GUS_2020!BI9*41.868/1000,"")</f>
        <v/>
      </c>
      <c r="BJ9" s="185" t="str">
        <f>IF(GUS_2020!BJ9&lt;&gt;"",GUS_2020!BJ9*41.868/1000,"")</f>
        <v/>
      </c>
      <c r="BK9" s="185" t="str">
        <f>IF(GUS_2020!BK9&lt;&gt;"",GUS_2020!BK9*41.868/1000,"")</f>
        <v/>
      </c>
      <c r="BL9" s="185" t="str">
        <f>IF(GUS_2020!BL9&lt;&gt;"",GUS_2020!BL9*41.868/1000,"")</f>
        <v/>
      </c>
      <c r="BM9" s="185" t="str">
        <f>IF(GUS_2020!BM9&lt;&gt;"",GUS_2020!BM9*41.868/1000,"")</f>
        <v/>
      </c>
      <c r="BN9" s="185" t="str">
        <f>IF(GUS_2020!BN9&lt;&gt;"",GUS_2020!BN9*41.868/1000,"")</f>
        <v/>
      </c>
      <c r="BO9" s="185" t="str">
        <f>IF(GUS_2020!BO9&lt;&gt;"",GUS_2020!BO9*41.868/1000,"")</f>
        <v/>
      </c>
      <c r="BP9" s="185" t="str">
        <f>IF(GUS_2020!BP9&lt;&gt;"",GUS_2020!BP9*41.868/1000,"")</f>
        <v/>
      </c>
      <c r="BQ9" s="185" t="str">
        <f>IF(GUS_2020!BQ9&lt;&gt;"",GUS_2020!BQ9*41.868/1000,"")</f>
        <v/>
      </c>
      <c r="BR9" s="185" t="str">
        <f>IF(GUS_2020!BR9&lt;&gt;"",GUS_2020!BR9*41.868/1000,"")</f>
        <v/>
      </c>
      <c r="BS9" s="185">
        <f>IF(GUS_2020!BS9&lt;&gt;"",GUS_2020!BS9*41.868/1000,"")</f>
        <v>26.485696800000003</v>
      </c>
      <c r="BU9" s="170" t="s">
        <v>158</v>
      </c>
      <c r="BV9" s="170">
        <f>SUMIF($X$2:$AS$2,BV$7,$X9:$AS9)</f>
        <v>0</v>
      </c>
      <c r="BW9" s="170">
        <f t="shared" ref="BW9:CA9" si="1">SUMIF($X$2:$AS$2,BW$7,$X9:$AS9)</f>
        <v>6.6151439999999999</v>
      </c>
      <c r="BX9" s="170">
        <f t="shared" si="1"/>
        <v>27.758483999999999</v>
      </c>
      <c r="BY9" s="170">
        <f t="shared" si="1"/>
        <v>5.2335000000000003</v>
      </c>
      <c r="BZ9" s="170">
        <f t="shared" si="1"/>
        <v>60.666731999999996</v>
      </c>
      <c r="CA9" s="170">
        <f t="shared" si="1"/>
        <v>1.1304360000000002</v>
      </c>
      <c r="CB9" s="170">
        <f t="shared" si="0"/>
        <v>0</v>
      </c>
      <c r="CC9" s="170">
        <f>SUM(BV9:CB9)</f>
        <v>101.40429599999999</v>
      </c>
    </row>
    <row r="10" spans="1:81" ht="26.25" customHeight="1">
      <c r="A10" s="184" t="s">
        <v>469</v>
      </c>
      <c r="B10" s="185">
        <f>IF(GUS_2020!B10&lt;&gt;"",GUS_2020!B10*41.868/1000,"")</f>
        <v>37.848672000000001</v>
      </c>
      <c r="C10" s="185">
        <f>IF(GUS_2020!C10&lt;&gt;"",GUS_2020!C10*41.868/1000,"")</f>
        <v>23.906628000000001</v>
      </c>
      <c r="D10" s="185">
        <f>IF(GUS_2020!D10&lt;&gt;"",GUS_2020!D10*41.868/1000,"")</f>
        <v>0.41868</v>
      </c>
      <c r="E10" s="185">
        <f>IF(GUS_2020!E10&lt;&gt;"",GUS_2020!E10*41.868/1000,"")</f>
        <v>-1.0048320000000002</v>
      </c>
      <c r="F10" s="185">
        <f>IF(GUS_2020!F10&lt;&gt;"",GUS_2020!F10*41.868/1000,"")</f>
        <v>15.323688000000001</v>
      </c>
      <c r="G10" s="185" t="str">
        <f>IF(GUS_2020!G10&lt;&gt;"",GUS_2020!G10*41.868/1000,"")</f>
        <v/>
      </c>
      <c r="H10" s="185">
        <f>IF(GUS_2020!H10&lt;&gt;"",GUS_2020!H10*41.868/1000,"")</f>
        <v>0.20934</v>
      </c>
      <c r="I10" s="185">
        <f>IF(GUS_2020!I10&lt;&gt;"",GUS_2020!I10*41.868/1000,"")</f>
        <v>0</v>
      </c>
      <c r="J10" s="185">
        <f>IF(GUS_2020!J10&lt;&gt;"",GUS_2020!J10*41.868/1000,"")</f>
        <v>8.9597519999999999</v>
      </c>
      <c r="K10" s="185" t="str">
        <f>IF(GUS_2020!K10&lt;&gt;"",GUS_2020!K10*41.868/1000,"")</f>
        <v/>
      </c>
      <c r="L10" s="185">
        <f>IF(GUS_2020!L10&lt;&gt;"",GUS_2020!L10*41.868/1000,"")</f>
        <v>0</v>
      </c>
      <c r="M10" s="185">
        <f>IF(GUS_2020!M10&lt;&gt;"",GUS_2020!M10*41.868/1000,"")</f>
        <v>0</v>
      </c>
      <c r="N10" s="185" t="str">
        <f>IF(GUS_2020!N10&lt;&gt;"",GUS_2020!N10*41.868/1000,"")</f>
        <v/>
      </c>
      <c r="O10" s="185" t="str">
        <f>IF(GUS_2020!O10&lt;&gt;"",GUS_2020!O10*41.868/1000,"")</f>
        <v/>
      </c>
      <c r="P10" s="185" t="str">
        <f>IF(GUS_2020!P10&lt;&gt;"",GUS_2020!P10*41.868/1000,"")</f>
        <v/>
      </c>
      <c r="Q10" s="185" t="str">
        <f>IF(GUS_2020!Q10&lt;&gt;"",GUS_2020!Q10*41.868/1000,"")</f>
        <v/>
      </c>
      <c r="R10" s="185" t="str">
        <f>IF(GUS_2020!R10&lt;&gt;"",GUS_2020!R10*41.868/1000,"")</f>
        <v/>
      </c>
      <c r="S10" s="185" t="str">
        <f>IF(GUS_2020!S10&lt;&gt;"",GUS_2020!S10*41.868/1000,"")</f>
        <v/>
      </c>
      <c r="T10" s="185" t="str">
        <f>IF(GUS_2020!T10&lt;&gt;"",GUS_2020!T10*41.868/1000,"")</f>
        <v/>
      </c>
      <c r="U10" s="185" t="str">
        <f>IF(GUS_2020!U10&lt;&gt;"",GUS_2020!U10*41.868/1000,"")</f>
        <v/>
      </c>
      <c r="V10" s="185" t="str">
        <f>IF(GUS_2020!V10&lt;&gt;"",GUS_2020!V10*41.868/1000,"")</f>
        <v/>
      </c>
      <c r="W10" s="185">
        <f>IF(GUS_2020!W10&lt;&gt;"",GUS_2020!W10*41.868/1000,"")</f>
        <v>-2.6376840000000001</v>
      </c>
      <c r="X10" s="185">
        <f>IF(GUS_2020!X10&lt;&gt;"",GUS_2020!X10*41.868/1000,"")</f>
        <v>-1.5909840000000002</v>
      </c>
      <c r="Y10" s="185" t="str">
        <f>IF(GUS_2020!Y10&lt;&gt;"",GUS_2020!Y10*41.868/1000,"")</f>
        <v/>
      </c>
      <c r="Z10" s="185">
        <f>IF(GUS_2020!Z10&lt;&gt;"",GUS_2020!Z10*41.868/1000,"")</f>
        <v>-2.3027400000000005</v>
      </c>
      <c r="AA10" s="185">
        <f>IF(GUS_2020!AA10&lt;&gt;"",GUS_2020!AA10*41.868/1000,"")</f>
        <v>-4.1868000000000002E-2</v>
      </c>
      <c r="AB10" s="185" t="str">
        <f>IF(GUS_2020!AB10&lt;&gt;"",GUS_2020!AB10*41.868/1000,"")</f>
        <v/>
      </c>
      <c r="AC10" s="185" t="str">
        <f>IF(GUS_2020!AC10&lt;&gt;"",GUS_2020!AC10*41.868/1000,"")</f>
        <v/>
      </c>
      <c r="AD10" s="185" t="str">
        <f>IF(GUS_2020!AD10&lt;&gt;"",GUS_2020!AD10*41.868/1000,"")</f>
        <v/>
      </c>
      <c r="AE10" s="185">
        <f>IF(GUS_2020!AE10&lt;&gt;"",GUS_2020!AE10*41.868/1000,"")</f>
        <v>0.20934</v>
      </c>
      <c r="AF10" s="185">
        <f>IF(GUS_2020!AF10&lt;&gt;"",GUS_2020!AF10*41.868/1000,"")</f>
        <v>8.3736000000000005E-2</v>
      </c>
      <c r="AG10" s="185">
        <f>IF(GUS_2020!AG10&lt;&gt;"",GUS_2020!AG10*41.868/1000,"")</f>
        <v>4.1868000000000002E-2</v>
      </c>
      <c r="AH10" s="185" t="str">
        <f>IF(GUS_2020!AH10&lt;&gt;"",GUS_2020!AH10*41.868/1000,"")</f>
        <v/>
      </c>
      <c r="AI10" s="185">
        <f>IF(GUS_2020!AI10&lt;&gt;"",GUS_2020!AI10*41.868/1000,"")</f>
        <v>1.088568</v>
      </c>
      <c r="AJ10" s="185">
        <f>IF(GUS_2020!AJ10&lt;&gt;"",GUS_2020!AJ10*41.868/1000,"")</f>
        <v>0</v>
      </c>
      <c r="AK10" s="185">
        <f>IF(GUS_2020!AK10&lt;&gt;"",GUS_2020!AK10*41.868/1000,"")</f>
        <v>0</v>
      </c>
      <c r="AL10" s="185">
        <f>IF(GUS_2020!AL10&lt;&gt;"",GUS_2020!AL10*41.868/1000,"")</f>
        <v>0.50241600000000008</v>
      </c>
      <c r="AM10" s="185">
        <f>IF(GUS_2020!AM10&lt;&gt;"",GUS_2020!AM10*41.868/1000,"")</f>
        <v>-0.79549200000000009</v>
      </c>
      <c r="AN10" s="185">
        <f>IF(GUS_2020!AN10&lt;&gt;"",GUS_2020!AN10*41.868/1000,"")</f>
        <v>0.12560400000000002</v>
      </c>
      <c r="AO10" s="185">
        <f>IF(GUS_2020!AO10&lt;&gt;"",GUS_2020!AO10*41.868/1000,"")</f>
        <v>8.3736000000000005E-2</v>
      </c>
      <c r="AP10" s="185">
        <f>IF(GUS_2020!AP10&lt;&gt;"",GUS_2020!AP10*41.868/1000,"")</f>
        <v>-8.3736000000000005E-2</v>
      </c>
      <c r="AQ10" s="185">
        <f>IF(GUS_2020!AQ10&lt;&gt;"",GUS_2020!AQ10*41.868/1000,"")</f>
        <v>4.1868000000000002E-2</v>
      </c>
      <c r="AR10" s="185">
        <f>IF(GUS_2020!AR10&lt;&gt;"",GUS_2020!AR10*41.868/1000,"")</f>
        <v>8.3736000000000005E-2</v>
      </c>
      <c r="AS10" s="185">
        <f>IF(GUS_2020!AS10&lt;&gt;"",GUS_2020!AS10*41.868/1000,"")</f>
        <v>-8.3736000000000005E-2</v>
      </c>
      <c r="AT10" s="185">
        <f>IF(GUS_2020!AT10&lt;&gt;"",GUS_2020!AT10*41.868/1000,"")</f>
        <v>16.579727999999999</v>
      </c>
      <c r="AU10" s="185">
        <f>IF(GUS_2020!AU10&lt;&gt;"",GUS_2020!AU10*41.868/1000,"")</f>
        <v>-4.1868000000000002E-2</v>
      </c>
      <c r="AV10" s="185" t="str">
        <f>IF(GUS_2020!AV10&lt;&gt;"",GUS_2020!AV10*41.868/1000,"")</f>
        <v/>
      </c>
      <c r="AW10" s="185" t="str">
        <f>IF(GUS_2020!AW10&lt;&gt;"",GUS_2020!AW10*41.868/1000,"")</f>
        <v/>
      </c>
      <c r="AX10" s="185" t="str">
        <f>IF(GUS_2020!AX10&lt;&gt;"",GUS_2020!AX10*41.868/1000,"")</f>
        <v/>
      </c>
      <c r="AY10" s="185" t="str">
        <f>IF(GUS_2020!AY10&lt;&gt;"",GUS_2020!AY10*41.868/1000,"")</f>
        <v/>
      </c>
      <c r="AZ10" s="185" t="str">
        <f>IF(GUS_2020!AZ10&lt;&gt;"",GUS_2020!AZ10*41.868/1000,"")</f>
        <v/>
      </c>
      <c r="BA10" s="185" t="str">
        <f>IF(GUS_2020!BA10&lt;&gt;"",GUS_2020!BA10*41.868/1000,"")</f>
        <v/>
      </c>
      <c r="BB10" s="185" t="str">
        <f>IF(GUS_2020!BB10&lt;&gt;"",GUS_2020!BB10*41.868/1000,"")</f>
        <v/>
      </c>
      <c r="BC10" s="185" t="str">
        <f>IF(GUS_2020!BC10&lt;&gt;"",GUS_2020!BC10*41.868/1000,"")</f>
        <v/>
      </c>
      <c r="BD10" s="185" t="str">
        <f>IF(GUS_2020!BD10&lt;&gt;"",GUS_2020!BD10*41.868/1000,"")</f>
        <v/>
      </c>
      <c r="BE10" s="185" t="str">
        <f>IF(GUS_2020!BE10&lt;&gt;"",GUS_2020!BE10*41.868/1000,"")</f>
        <v/>
      </c>
      <c r="BF10" s="185">
        <f>IF(GUS_2020!BF10&lt;&gt;"",GUS_2020!BF10*41.868/1000,"")</f>
        <v>0</v>
      </c>
      <c r="BG10" s="185" t="str">
        <f>IF(GUS_2020!BG10&lt;&gt;"",GUS_2020!BG10*41.868/1000,"")</f>
        <v/>
      </c>
      <c r="BH10" s="185">
        <f>IF(GUS_2020!BH10&lt;&gt;"",GUS_2020!BH10*41.868/1000,"")</f>
        <v>-4.1868000000000002E-2</v>
      </c>
      <c r="BI10" s="185" t="str">
        <f>IF(GUS_2020!BI10&lt;&gt;"",GUS_2020!BI10*41.868/1000,"")</f>
        <v/>
      </c>
      <c r="BJ10" s="185" t="str">
        <f>IF(GUS_2020!BJ10&lt;&gt;"",GUS_2020!BJ10*41.868/1000,"")</f>
        <v/>
      </c>
      <c r="BK10" s="185" t="str">
        <f>IF(GUS_2020!BK10&lt;&gt;"",GUS_2020!BK10*41.868/1000,"")</f>
        <v/>
      </c>
      <c r="BL10" s="185">
        <f>IF(GUS_2020!BL10&lt;&gt;"",GUS_2020!BL10*41.868/1000,"")</f>
        <v>0</v>
      </c>
      <c r="BM10" s="185" t="str">
        <f>IF(GUS_2020!BM10&lt;&gt;"",GUS_2020!BM10*41.868/1000,"")</f>
        <v/>
      </c>
      <c r="BN10" s="185" t="str">
        <f>IF(GUS_2020!BN10&lt;&gt;"",GUS_2020!BN10*41.868/1000,"")</f>
        <v/>
      </c>
      <c r="BO10" s="185" t="str">
        <f>IF(GUS_2020!BO10&lt;&gt;"",GUS_2020!BO10*41.868/1000,"")</f>
        <v/>
      </c>
      <c r="BP10" s="185" t="str">
        <f>IF(GUS_2020!BP10&lt;&gt;"",GUS_2020!BP10*41.868/1000,"")</f>
        <v/>
      </c>
      <c r="BQ10" s="185" t="str">
        <f>IF(GUS_2020!BQ10&lt;&gt;"",GUS_2020!BQ10*41.868/1000,"")</f>
        <v/>
      </c>
      <c r="BR10" s="185" t="str">
        <f>IF(GUS_2020!BR10&lt;&gt;"",GUS_2020!BR10*41.868/1000,"")</f>
        <v/>
      </c>
      <c r="BS10" s="185" t="str">
        <f>IF(GUS_2020!BS10&lt;&gt;"",GUS_2020!BS10*41.868/1000,"")</f>
        <v/>
      </c>
    </row>
    <row r="11" spans="1:81" ht="26.25" customHeight="1">
      <c r="A11" s="184" t="s">
        <v>470</v>
      </c>
      <c r="B11" s="185">
        <f>IF(GUS_2020!B11&lt;&gt;"",GUS_2020!B11*41.868/1000,"")</f>
        <v>4226.9095440000001</v>
      </c>
      <c r="C11" s="185">
        <f>IF(GUS_2020!C11&lt;&gt;"",GUS_2020!C11*41.868/1000,"")</f>
        <v>1713.7828440000001</v>
      </c>
      <c r="D11" s="185">
        <f>IF(GUS_2020!D11&lt;&gt;"",GUS_2020!D11*41.868/1000,"")</f>
        <v>8.3317320000000006</v>
      </c>
      <c r="E11" s="185">
        <f>IF(GUS_2020!E11&lt;&gt;"",GUS_2020!E11*41.868/1000,"")</f>
        <v>334.81839600000001</v>
      </c>
      <c r="F11" s="185">
        <f>IF(GUS_2020!F11&lt;&gt;"",GUS_2020!F11*41.868/1000,"")</f>
        <v>1174.9835520000001</v>
      </c>
      <c r="G11" s="185" t="str">
        <f>IF(GUS_2020!G11&lt;&gt;"",GUS_2020!G11*41.868/1000,"")</f>
        <v/>
      </c>
      <c r="H11" s="185">
        <f>IF(GUS_2020!H11&lt;&gt;"",GUS_2020!H11*41.868/1000,"")</f>
        <v>370.40619600000002</v>
      </c>
      <c r="I11" s="185">
        <f>IF(GUS_2020!I11&lt;&gt;"",GUS_2020!I11*41.868/1000,"")</f>
        <v>-0.293076</v>
      </c>
      <c r="J11" s="185">
        <f>IF(GUS_2020!J11&lt;&gt;"",GUS_2020!J11*41.868/1000,"")</f>
        <v>-163.36893600000002</v>
      </c>
      <c r="K11" s="185" t="str">
        <f>IF(GUS_2020!K11&lt;&gt;"",GUS_2020!K11*41.868/1000,"")</f>
        <v/>
      </c>
      <c r="L11" s="185">
        <f>IF(GUS_2020!L11&lt;&gt;"",GUS_2020!L11*41.868/1000,"")</f>
        <v>-11.220623999999999</v>
      </c>
      <c r="M11" s="185">
        <f>IF(GUS_2020!M11&lt;&gt;"",GUS_2020!M11*41.868/1000,"")</f>
        <v>0.12560400000000002</v>
      </c>
      <c r="N11" s="185" t="str">
        <f>IF(GUS_2020!N11&lt;&gt;"",GUS_2020!N11*41.868/1000,"")</f>
        <v/>
      </c>
      <c r="O11" s="185" t="str">
        <f>IF(GUS_2020!O11&lt;&gt;"",GUS_2020!O11*41.868/1000,"")</f>
        <v/>
      </c>
      <c r="P11" s="185" t="str">
        <f>IF(GUS_2020!P11&lt;&gt;"",GUS_2020!P11*41.868/1000,"")</f>
        <v/>
      </c>
      <c r="Q11" s="185" t="str">
        <f>IF(GUS_2020!Q11&lt;&gt;"",GUS_2020!Q11*41.868/1000,"")</f>
        <v/>
      </c>
      <c r="R11" s="185" t="str">
        <f>IF(GUS_2020!R11&lt;&gt;"",GUS_2020!R11*41.868/1000,"")</f>
        <v/>
      </c>
      <c r="S11" s="185" t="str">
        <f>IF(GUS_2020!S11&lt;&gt;"",GUS_2020!S11*41.868/1000,"")</f>
        <v/>
      </c>
      <c r="T11" s="185" t="str">
        <f>IF(GUS_2020!T11&lt;&gt;"",GUS_2020!T11*41.868/1000,"")</f>
        <v/>
      </c>
      <c r="U11" s="185" t="str">
        <f>IF(GUS_2020!U11&lt;&gt;"",GUS_2020!U11*41.868/1000,"")</f>
        <v/>
      </c>
      <c r="V11" s="185" t="str">
        <f>IF(GUS_2020!V11&lt;&gt;"",GUS_2020!V11*41.868/1000,"")</f>
        <v/>
      </c>
      <c r="W11" s="185">
        <f>IF(GUS_2020!W11&lt;&gt;"",GUS_2020!W11*41.868/1000,"")</f>
        <v>1246.5359640000001</v>
      </c>
      <c r="X11" s="185">
        <f>IF(GUS_2020!X11&lt;&gt;"",GUS_2020!X11*41.868/1000,"")</f>
        <v>1087.2282240000002</v>
      </c>
      <c r="Y11" s="185" t="str">
        <f>IF(GUS_2020!Y11&lt;&gt;"",GUS_2020!Y11*41.868/1000,"")</f>
        <v/>
      </c>
      <c r="Z11" s="185">
        <f>IF(GUS_2020!Z11&lt;&gt;"",GUS_2020!Z11*41.868/1000,"")</f>
        <v>7.1175600000000001</v>
      </c>
      <c r="AA11" s="185">
        <f>IF(GUS_2020!AA11&lt;&gt;"",GUS_2020!AA11*41.868/1000,"")</f>
        <v>3.2657040000000004</v>
      </c>
      <c r="AB11" s="185" t="str">
        <f>IF(GUS_2020!AB11&lt;&gt;"",GUS_2020!AB11*41.868/1000,"")</f>
        <v/>
      </c>
      <c r="AC11" s="185" t="str">
        <f>IF(GUS_2020!AC11&lt;&gt;"",GUS_2020!AC11*41.868/1000,"")</f>
        <v/>
      </c>
      <c r="AD11" s="185" t="str">
        <f>IF(GUS_2020!AD11&lt;&gt;"",GUS_2020!AD11*41.868/1000,"")</f>
        <v/>
      </c>
      <c r="AE11" s="185">
        <f>IF(GUS_2020!AE11&lt;&gt;"",GUS_2020!AE11*41.868/1000,"")</f>
        <v>82.521828000000014</v>
      </c>
      <c r="AF11" s="185">
        <f>IF(GUS_2020!AF11&lt;&gt;"",GUS_2020!AF11*41.868/1000,"")</f>
        <v>5.9033879999999996</v>
      </c>
      <c r="AG11" s="185">
        <f>IF(GUS_2020!AG11&lt;&gt;"",GUS_2020!AG11*41.868/1000,"")</f>
        <v>-1.088568</v>
      </c>
      <c r="AH11" s="185" t="str">
        <f>IF(GUS_2020!AH11&lt;&gt;"",GUS_2020!AH11*41.868/1000,"")</f>
        <v/>
      </c>
      <c r="AI11" s="185">
        <f>IF(GUS_2020!AI11&lt;&gt;"",GUS_2020!AI11*41.868/1000,"")</f>
        <v>-5.5265760000000004</v>
      </c>
      <c r="AJ11" s="185">
        <f>IF(GUS_2020!AJ11&lt;&gt;"",GUS_2020!AJ11*41.868/1000,"")</f>
        <v>0</v>
      </c>
      <c r="AK11" s="185">
        <f>IF(GUS_2020!AK11&lt;&gt;"",GUS_2020!AK11*41.868/1000,"")</f>
        <v>-27.758483999999999</v>
      </c>
      <c r="AL11" s="185">
        <f>IF(GUS_2020!AL11&lt;&gt;"",GUS_2020!AL11*41.868/1000,"")</f>
        <v>169.816608</v>
      </c>
      <c r="AM11" s="185">
        <f>IF(GUS_2020!AM11&lt;&gt;"",GUS_2020!AM11*41.868/1000,"")</f>
        <v>-45.091836000000001</v>
      </c>
      <c r="AN11" s="185">
        <f>IF(GUS_2020!AN11&lt;&gt;"",GUS_2020!AN11*41.868/1000,"")</f>
        <v>-1.800324</v>
      </c>
      <c r="AO11" s="185">
        <f>IF(GUS_2020!AO11&lt;&gt;"",GUS_2020!AO11*41.868/1000,"")</f>
        <v>-2.344608</v>
      </c>
      <c r="AP11" s="185">
        <f>IF(GUS_2020!AP11&lt;&gt;"",GUS_2020!AP11*41.868/1000,"")</f>
        <v>-13.732704000000002</v>
      </c>
      <c r="AQ11" s="185">
        <f>IF(GUS_2020!AQ11&lt;&gt;"",GUS_2020!AQ11*41.868/1000,"")</f>
        <v>-6.3639360000000007</v>
      </c>
      <c r="AR11" s="185">
        <f>IF(GUS_2020!AR11&lt;&gt;"",GUS_2020!AR11*41.868/1000,"")</f>
        <v>3.1401000000000003</v>
      </c>
      <c r="AS11" s="185">
        <f>IF(GUS_2020!AS11&lt;&gt;"",GUS_2020!AS11*41.868/1000,"")</f>
        <v>-8.7922799999999999</v>
      </c>
      <c r="AT11" s="185">
        <f>IF(GUS_2020!AT11&lt;&gt;"",GUS_2020!AT11*41.868/1000,"")</f>
        <v>729.42429600000014</v>
      </c>
      <c r="AU11" s="185">
        <f>IF(GUS_2020!AU11&lt;&gt;"",GUS_2020!AU11*41.868/1000,"")</f>
        <v>443.50772400000005</v>
      </c>
      <c r="AV11" s="185">
        <f>IF(GUS_2020!AV11&lt;&gt;"",GUS_2020!AV11*41.868/1000,"")</f>
        <v>7.6199760000000003</v>
      </c>
      <c r="AW11" s="185" t="str">
        <f>IF(GUS_2020!AW11&lt;&gt;"",GUS_2020!AW11*41.868/1000,"")</f>
        <v/>
      </c>
      <c r="AX11" s="185">
        <f>IF(GUS_2020!AX11&lt;&gt;"",GUS_2020!AX11*41.868/1000,"")</f>
        <v>56.898612</v>
      </c>
      <c r="AY11" s="185">
        <f>IF(GUS_2020!AY11&lt;&gt;"",GUS_2020!AY11*41.868/1000,"")</f>
        <v>7.033824000000001</v>
      </c>
      <c r="AZ11" s="185">
        <f>IF(GUS_2020!AZ11&lt;&gt;"",GUS_2020!AZ11*41.868/1000,"")</f>
        <v>3.34944</v>
      </c>
      <c r="BA11" s="185">
        <f>IF(GUS_2020!BA11&lt;&gt;"",GUS_2020!BA11*41.868/1000,"")</f>
        <v>1.088568</v>
      </c>
      <c r="BB11" s="185">
        <f>IF(GUS_2020!BB11&lt;&gt;"",GUS_2020!BB11*41.868/1000,"")</f>
        <v>291.90369599999997</v>
      </c>
      <c r="BC11" s="185" t="str">
        <f>IF(GUS_2020!BC11&lt;&gt;"",GUS_2020!BC11*41.868/1000,"")</f>
        <v/>
      </c>
      <c r="BD11" s="185">
        <f>IF(GUS_2020!BD11&lt;&gt;"",GUS_2020!BD11*41.868/1000,"")</f>
        <v>13.523364000000001</v>
      </c>
      <c r="BE11" s="185">
        <f>IF(GUS_2020!BE11&lt;&gt;"",GUS_2020!BE11*41.868/1000,"")</f>
        <v>6.0289920000000006</v>
      </c>
      <c r="BF11" s="185">
        <f>IF(GUS_2020!BF11&lt;&gt;"",GUS_2020!BF11*41.868/1000,"")</f>
        <v>7.0756920000000001</v>
      </c>
      <c r="BG11" s="185">
        <f>IF(GUS_2020!BG11&lt;&gt;"",GUS_2020!BG11*41.868/1000,"")</f>
        <v>0.58615200000000001</v>
      </c>
      <c r="BH11" s="185">
        <f>IF(GUS_2020!BH11&lt;&gt;"",GUS_2020!BH11*41.868/1000,"")</f>
        <v>34.164287999999999</v>
      </c>
      <c r="BI11" s="185">
        <f>IF(GUS_2020!BI11&lt;&gt;"",GUS_2020!BI11*41.868/1000,"")</f>
        <v>1.67472</v>
      </c>
      <c r="BJ11" s="185" t="str">
        <f>IF(GUS_2020!BJ11&lt;&gt;"",GUS_2020!BJ11*41.868/1000,"")</f>
        <v/>
      </c>
      <c r="BK11" s="185" t="str">
        <f>IF(GUS_2020!BK11&lt;&gt;"",GUS_2020!BK11*41.868/1000,"")</f>
        <v/>
      </c>
      <c r="BL11" s="185">
        <f>IF(GUS_2020!BL11&lt;&gt;"",GUS_2020!BL11*41.868/1000,"")</f>
        <v>8.3736000000000005E-2</v>
      </c>
      <c r="BM11" s="185">
        <f>IF(GUS_2020!BM11&lt;&gt;"",GUS_2020!BM11*41.868/1000,"")</f>
        <v>12.476664000000001</v>
      </c>
      <c r="BN11" s="185">
        <f>IF(GUS_2020!BN11&lt;&gt;"",GUS_2020!BN11*41.868/1000,"")</f>
        <v>44.756892000000001</v>
      </c>
      <c r="BO11" s="185">
        <f>IF(GUS_2020!BO11&lt;&gt;"",GUS_2020!BO11*41.868/1000,"")</f>
        <v>27.674748000000001</v>
      </c>
      <c r="BP11" s="185">
        <f>IF(GUS_2020!BP11&lt;&gt;"",GUS_2020!BP11*41.868/1000,"")</f>
        <v>17.124012000000004</v>
      </c>
      <c r="BQ11" s="185" t="str">
        <f>IF(GUS_2020!BQ11&lt;&gt;"",GUS_2020!BQ11*41.868/1000,"")</f>
        <v/>
      </c>
      <c r="BR11" s="185">
        <f>IF(GUS_2020!BR11&lt;&gt;"",GUS_2020!BR11*41.868/1000,"")</f>
        <v>1.1304360000000002</v>
      </c>
      <c r="BS11" s="185">
        <f>IF(GUS_2020!BS11&lt;&gt;"",GUS_2020!BS11*41.868/1000,"")</f>
        <v>47.771388000000002</v>
      </c>
    </row>
    <row r="12" spans="1:81" ht="26.25" customHeight="1">
      <c r="A12" s="184" t="s">
        <v>471</v>
      </c>
      <c r="B12" s="185">
        <f>IF(GUS_2020!B12&lt;&gt;"",GUS_2020!B12*41.868/1000,"")</f>
        <v>12.644136</v>
      </c>
      <c r="C12" s="185" t="str">
        <f>IF(GUS_2020!C12&lt;&gt;"",GUS_2020!C12*41.868/1000,"")</f>
        <v/>
      </c>
      <c r="D12" s="185" t="str">
        <f>IF(GUS_2020!D12&lt;&gt;"",GUS_2020!D12*41.868/1000,"")</f>
        <v/>
      </c>
      <c r="E12" s="185" t="str">
        <f>IF(GUS_2020!E12&lt;&gt;"",GUS_2020!E12*41.868/1000,"")</f>
        <v/>
      </c>
      <c r="F12" s="185" t="str">
        <f>IF(GUS_2020!F12&lt;&gt;"",GUS_2020!F12*41.868/1000,"")</f>
        <v/>
      </c>
      <c r="G12" s="185" t="str">
        <f>IF(GUS_2020!G12&lt;&gt;"",GUS_2020!G12*41.868/1000,"")</f>
        <v/>
      </c>
      <c r="H12" s="185" t="str">
        <f>IF(GUS_2020!H12&lt;&gt;"",GUS_2020!H12*41.868/1000,"")</f>
        <v/>
      </c>
      <c r="I12" s="185" t="str">
        <f>IF(GUS_2020!I12&lt;&gt;"",GUS_2020!I12*41.868/1000,"")</f>
        <v/>
      </c>
      <c r="J12" s="185" t="str">
        <f>IF(GUS_2020!J12&lt;&gt;"",GUS_2020!J12*41.868/1000,"")</f>
        <v/>
      </c>
      <c r="K12" s="185" t="str">
        <f>IF(GUS_2020!K12&lt;&gt;"",GUS_2020!K12*41.868/1000,"")</f>
        <v/>
      </c>
      <c r="L12" s="185" t="str">
        <f>IF(GUS_2020!L12&lt;&gt;"",GUS_2020!L12*41.868/1000,"")</f>
        <v/>
      </c>
      <c r="M12" s="185" t="str">
        <f>IF(GUS_2020!M12&lt;&gt;"",GUS_2020!M12*41.868/1000,"")</f>
        <v/>
      </c>
      <c r="N12" s="185" t="str">
        <f>IF(GUS_2020!N12&lt;&gt;"",GUS_2020!N12*41.868/1000,"")</f>
        <v/>
      </c>
      <c r="O12" s="185" t="str">
        <f>IF(GUS_2020!O12&lt;&gt;"",GUS_2020!O12*41.868/1000,"")</f>
        <v/>
      </c>
      <c r="P12" s="185" t="str">
        <f>IF(GUS_2020!P12&lt;&gt;"",GUS_2020!P12*41.868/1000,"")</f>
        <v/>
      </c>
      <c r="Q12" s="185" t="str">
        <f>IF(GUS_2020!Q12&lt;&gt;"",GUS_2020!Q12*41.868/1000,"")</f>
        <v/>
      </c>
      <c r="R12" s="185" t="str">
        <f>IF(GUS_2020!R12&lt;&gt;"",GUS_2020!R12*41.868/1000,"")</f>
        <v/>
      </c>
      <c r="S12" s="185" t="str">
        <f>IF(GUS_2020!S12&lt;&gt;"",GUS_2020!S12*41.868/1000,"")</f>
        <v/>
      </c>
      <c r="T12" s="185" t="str">
        <f>IF(GUS_2020!T12&lt;&gt;"",GUS_2020!T12*41.868/1000,"")</f>
        <v/>
      </c>
      <c r="U12" s="185" t="str">
        <f>IF(GUS_2020!U12&lt;&gt;"",GUS_2020!U12*41.868/1000,"")</f>
        <v/>
      </c>
      <c r="V12" s="185" t="str">
        <f>IF(GUS_2020!V12&lt;&gt;"",GUS_2020!V12*41.868/1000,"")</f>
        <v/>
      </c>
      <c r="W12" s="185">
        <f>IF(GUS_2020!W12&lt;&gt;"",GUS_2020!W12*41.868/1000,"")</f>
        <v>12.644136</v>
      </c>
      <c r="X12" s="185" t="str">
        <f>IF(GUS_2020!X12&lt;&gt;"",GUS_2020!X12*41.868/1000,"")</f>
        <v/>
      </c>
      <c r="Y12" s="185" t="str">
        <f>IF(GUS_2020!Y12&lt;&gt;"",GUS_2020!Y12*41.868/1000,"")</f>
        <v/>
      </c>
      <c r="Z12" s="185" t="str">
        <f>IF(GUS_2020!Z12&lt;&gt;"",GUS_2020!Z12*41.868/1000,"")</f>
        <v/>
      </c>
      <c r="AA12" s="185" t="str">
        <f>IF(GUS_2020!AA12&lt;&gt;"",GUS_2020!AA12*41.868/1000,"")</f>
        <v/>
      </c>
      <c r="AB12" s="185" t="str">
        <f>IF(GUS_2020!AB12&lt;&gt;"",GUS_2020!AB12*41.868/1000,"")</f>
        <v/>
      </c>
      <c r="AC12" s="185" t="str">
        <f>IF(GUS_2020!AC12&lt;&gt;"",GUS_2020!AC12*41.868/1000,"")</f>
        <v/>
      </c>
      <c r="AD12" s="185" t="str">
        <f>IF(GUS_2020!AD12&lt;&gt;"",GUS_2020!AD12*41.868/1000,"")</f>
        <v/>
      </c>
      <c r="AE12" s="185" t="str">
        <f>IF(GUS_2020!AE12&lt;&gt;"",GUS_2020!AE12*41.868/1000,"")</f>
        <v/>
      </c>
      <c r="AF12" s="185" t="str">
        <f>IF(GUS_2020!AF12&lt;&gt;"",GUS_2020!AF12*41.868/1000,"")</f>
        <v/>
      </c>
      <c r="AG12" s="185" t="str">
        <f>IF(GUS_2020!AG12&lt;&gt;"",GUS_2020!AG12*41.868/1000,"")</f>
        <v/>
      </c>
      <c r="AH12" s="185" t="str">
        <f>IF(GUS_2020!AH12&lt;&gt;"",GUS_2020!AH12*41.868/1000,"")</f>
        <v/>
      </c>
      <c r="AI12" s="185" t="str">
        <f>IF(GUS_2020!AI12&lt;&gt;"",GUS_2020!AI12*41.868/1000,"")</f>
        <v/>
      </c>
      <c r="AJ12" s="185" t="str">
        <f>IF(GUS_2020!AJ12&lt;&gt;"",GUS_2020!AJ12*41.868/1000,"")</f>
        <v/>
      </c>
      <c r="AK12" s="185" t="str">
        <f>IF(GUS_2020!AK12&lt;&gt;"",GUS_2020!AK12*41.868/1000,"")</f>
        <v/>
      </c>
      <c r="AL12" s="185">
        <f>IF(GUS_2020!AL12&lt;&gt;"",GUS_2020!AL12*41.868/1000,"")</f>
        <v>9.0853559999999991</v>
      </c>
      <c r="AM12" s="185">
        <f>IF(GUS_2020!AM12&lt;&gt;"",GUS_2020!AM12*41.868/1000,"")</f>
        <v>3.5169120000000005</v>
      </c>
      <c r="AN12" s="185" t="str">
        <f>IF(GUS_2020!AN12&lt;&gt;"",GUS_2020!AN12*41.868/1000,"")</f>
        <v/>
      </c>
      <c r="AO12" s="185" t="str">
        <f>IF(GUS_2020!AO12&lt;&gt;"",GUS_2020!AO12*41.868/1000,"")</f>
        <v/>
      </c>
      <c r="AP12" s="185" t="str">
        <f>IF(GUS_2020!AP12&lt;&gt;"",GUS_2020!AP12*41.868/1000,"")</f>
        <v/>
      </c>
      <c r="AQ12" s="185" t="str">
        <f>IF(GUS_2020!AQ12&lt;&gt;"",GUS_2020!AQ12*41.868/1000,"")</f>
        <v/>
      </c>
      <c r="AR12" s="185" t="str">
        <f>IF(GUS_2020!AR12&lt;&gt;"",GUS_2020!AR12*41.868/1000,"")</f>
        <v/>
      </c>
      <c r="AS12" s="185" t="str">
        <f>IF(GUS_2020!AS12&lt;&gt;"",GUS_2020!AS12*41.868/1000,"")</f>
        <v/>
      </c>
      <c r="AT12" s="185" t="str">
        <f>IF(GUS_2020!AT12&lt;&gt;"",GUS_2020!AT12*41.868/1000,"")</f>
        <v/>
      </c>
      <c r="AU12" s="185" t="str">
        <f>IF(GUS_2020!AU12&lt;&gt;"",GUS_2020!AU12*41.868/1000,"")</f>
        <v/>
      </c>
      <c r="AV12" s="185" t="str">
        <f>IF(GUS_2020!AV12&lt;&gt;"",GUS_2020!AV12*41.868/1000,"")</f>
        <v/>
      </c>
      <c r="AW12" s="185" t="str">
        <f>IF(GUS_2020!AW12&lt;&gt;"",GUS_2020!AW12*41.868/1000,"")</f>
        <v/>
      </c>
      <c r="AX12" s="185" t="str">
        <f>IF(GUS_2020!AX12&lt;&gt;"",GUS_2020!AX12*41.868/1000,"")</f>
        <v/>
      </c>
      <c r="AY12" s="185" t="str">
        <f>IF(GUS_2020!AY12&lt;&gt;"",GUS_2020!AY12*41.868/1000,"")</f>
        <v/>
      </c>
      <c r="AZ12" s="185" t="str">
        <f>IF(GUS_2020!AZ12&lt;&gt;"",GUS_2020!AZ12*41.868/1000,"")</f>
        <v/>
      </c>
      <c r="BA12" s="185" t="str">
        <f>IF(GUS_2020!BA12&lt;&gt;"",GUS_2020!BA12*41.868/1000,"")</f>
        <v/>
      </c>
      <c r="BB12" s="185" t="str">
        <f>IF(GUS_2020!BB12&lt;&gt;"",GUS_2020!BB12*41.868/1000,"")</f>
        <v/>
      </c>
      <c r="BC12" s="185" t="str">
        <f>IF(GUS_2020!BC12&lt;&gt;"",GUS_2020!BC12*41.868/1000,"")</f>
        <v/>
      </c>
      <c r="BD12" s="185" t="str">
        <f>IF(GUS_2020!BD12&lt;&gt;"",GUS_2020!BD12*41.868/1000,"")</f>
        <v/>
      </c>
      <c r="BE12" s="185" t="str">
        <f>IF(GUS_2020!BE12&lt;&gt;"",GUS_2020!BE12*41.868/1000,"")</f>
        <v/>
      </c>
      <c r="BF12" s="185" t="str">
        <f>IF(GUS_2020!BF12&lt;&gt;"",GUS_2020!BF12*41.868/1000,"")</f>
        <v/>
      </c>
      <c r="BG12" s="185" t="str">
        <f>IF(GUS_2020!BG12&lt;&gt;"",GUS_2020!BG12*41.868/1000,"")</f>
        <v/>
      </c>
      <c r="BH12" s="185" t="str">
        <f>IF(GUS_2020!BH12&lt;&gt;"",GUS_2020!BH12*41.868/1000,"")</f>
        <v/>
      </c>
      <c r="BI12" s="185" t="str">
        <f>IF(GUS_2020!BI12&lt;&gt;"",GUS_2020!BI12*41.868/1000,"")</f>
        <v/>
      </c>
      <c r="BJ12" s="185" t="str">
        <f>IF(GUS_2020!BJ12&lt;&gt;"",GUS_2020!BJ12*41.868/1000,"")</f>
        <v/>
      </c>
      <c r="BK12" s="185" t="str">
        <f>IF(GUS_2020!BK12&lt;&gt;"",GUS_2020!BK12*41.868/1000,"")</f>
        <v/>
      </c>
      <c r="BL12" s="185" t="str">
        <f>IF(GUS_2020!BL12&lt;&gt;"",GUS_2020!BL12*41.868/1000,"")</f>
        <v/>
      </c>
      <c r="BM12" s="185" t="str">
        <f>IF(GUS_2020!BM12&lt;&gt;"",GUS_2020!BM12*41.868/1000,"")</f>
        <v/>
      </c>
      <c r="BN12" s="185" t="str">
        <f>IF(GUS_2020!BN12&lt;&gt;"",GUS_2020!BN12*41.868/1000,"")</f>
        <v/>
      </c>
      <c r="BO12" s="185" t="str">
        <f>IF(GUS_2020!BO12&lt;&gt;"",GUS_2020!BO12*41.868/1000,"")</f>
        <v/>
      </c>
      <c r="BP12" s="185" t="str">
        <f>IF(GUS_2020!BP12&lt;&gt;"",GUS_2020!BP12*41.868/1000,"")</f>
        <v/>
      </c>
      <c r="BQ12" s="185" t="str">
        <f>IF(GUS_2020!BQ12&lt;&gt;"",GUS_2020!BQ12*41.868/1000,"")</f>
        <v/>
      </c>
      <c r="BR12" s="185" t="str">
        <f>IF(GUS_2020!BR12&lt;&gt;"",GUS_2020!BR12*41.868/1000,"")</f>
        <v/>
      </c>
      <c r="BS12" s="185" t="str">
        <f>IF(GUS_2020!BS12&lt;&gt;"",GUS_2020!BS12*41.868/1000,"")</f>
        <v/>
      </c>
    </row>
    <row r="13" spans="1:81" ht="26.25" customHeight="1">
      <c r="A13" s="184" t="s">
        <v>472</v>
      </c>
      <c r="B13" s="185">
        <f>IF(GUS_2020!B13&lt;&gt;"",GUS_2020!B13*41.868/1000,"")</f>
        <v>4214.2654080000002</v>
      </c>
      <c r="C13" s="185">
        <f>IF(GUS_2020!C13&lt;&gt;"",GUS_2020!C13*41.868/1000,"")</f>
        <v>1713.7828440000001</v>
      </c>
      <c r="D13" s="185">
        <f>IF(GUS_2020!D13&lt;&gt;"",GUS_2020!D13*41.868/1000,"")</f>
        <v>8.3317320000000006</v>
      </c>
      <c r="E13" s="185">
        <f>IF(GUS_2020!E13&lt;&gt;"",GUS_2020!E13*41.868/1000,"")</f>
        <v>334.81839600000001</v>
      </c>
      <c r="F13" s="185">
        <f>IF(GUS_2020!F13&lt;&gt;"",GUS_2020!F13*41.868/1000,"")</f>
        <v>1174.9835520000001</v>
      </c>
      <c r="G13" s="185" t="str">
        <f>IF(GUS_2020!G13&lt;&gt;"",GUS_2020!G13*41.868/1000,"")</f>
        <v/>
      </c>
      <c r="H13" s="185">
        <f>IF(GUS_2020!H13&lt;&gt;"",GUS_2020!H13*41.868/1000,"")</f>
        <v>370.40619600000002</v>
      </c>
      <c r="I13" s="185">
        <f>IF(GUS_2020!I13&lt;&gt;"",GUS_2020!I13*41.868/1000,"")</f>
        <v>-0.293076</v>
      </c>
      <c r="J13" s="185">
        <f>IF(GUS_2020!J13&lt;&gt;"",GUS_2020!J13*41.868/1000,"")</f>
        <v>-163.36893600000002</v>
      </c>
      <c r="K13" s="185" t="str">
        <f>IF(GUS_2020!K13&lt;&gt;"",GUS_2020!K13*41.868/1000,"")</f>
        <v/>
      </c>
      <c r="L13" s="185">
        <f>IF(GUS_2020!L13&lt;&gt;"",GUS_2020!L13*41.868/1000,"")</f>
        <v>-11.220623999999999</v>
      </c>
      <c r="M13" s="185">
        <f>IF(GUS_2020!M13&lt;&gt;"",GUS_2020!M13*41.868/1000,"")</f>
        <v>0.12560400000000002</v>
      </c>
      <c r="N13" s="185" t="str">
        <f>IF(GUS_2020!N13&lt;&gt;"",GUS_2020!N13*41.868/1000,"")</f>
        <v/>
      </c>
      <c r="O13" s="185" t="str">
        <f>IF(GUS_2020!O13&lt;&gt;"",GUS_2020!O13*41.868/1000,"")</f>
        <v/>
      </c>
      <c r="P13" s="185" t="str">
        <f>IF(GUS_2020!P13&lt;&gt;"",GUS_2020!P13*41.868/1000,"")</f>
        <v/>
      </c>
      <c r="Q13" s="185" t="str">
        <f>IF(GUS_2020!Q13&lt;&gt;"",GUS_2020!Q13*41.868/1000,"")</f>
        <v/>
      </c>
      <c r="R13" s="185" t="str">
        <f>IF(GUS_2020!R13&lt;&gt;"",GUS_2020!R13*41.868/1000,"")</f>
        <v/>
      </c>
      <c r="S13" s="185" t="str">
        <f>IF(GUS_2020!S13&lt;&gt;"",GUS_2020!S13*41.868/1000,"")</f>
        <v/>
      </c>
      <c r="T13" s="185" t="str">
        <f>IF(GUS_2020!T13&lt;&gt;"",GUS_2020!T13*41.868/1000,"")</f>
        <v/>
      </c>
      <c r="U13" s="185" t="str">
        <f>IF(GUS_2020!U13&lt;&gt;"",GUS_2020!U13*41.868/1000,"")</f>
        <v/>
      </c>
      <c r="V13" s="185" t="str">
        <f>IF(GUS_2020!V13&lt;&gt;"",GUS_2020!V13*41.868/1000,"")</f>
        <v/>
      </c>
      <c r="W13" s="185">
        <f>IF(GUS_2020!W13&lt;&gt;"",GUS_2020!W13*41.868/1000,"")</f>
        <v>1233.9336960000001</v>
      </c>
      <c r="X13" s="185">
        <f>IF(GUS_2020!X13&lt;&gt;"",GUS_2020!X13*41.868/1000,"")</f>
        <v>1087.2282240000002</v>
      </c>
      <c r="Y13" s="185" t="str">
        <f>IF(GUS_2020!Y13&lt;&gt;"",GUS_2020!Y13*41.868/1000,"")</f>
        <v/>
      </c>
      <c r="Z13" s="185">
        <f>IF(GUS_2020!Z13&lt;&gt;"",GUS_2020!Z13*41.868/1000,"")</f>
        <v>7.1175600000000001</v>
      </c>
      <c r="AA13" s="185">
        <f>IF(GUS_2020!AA13&lt;&gt;"",GUS_2020!AA13*41.868/1000,"")</f>
        <v>3.2657040000000004</v>
      </c>
      <c r="AB13" s="185" t="str">
        <f>IF(GUS_2020!AB13&lt;&gt;"",GUS_2020!AB13*41.868/1000,"")</f>
        <v/>
      </c>
      <c r="AC13" s="185" t="str">
        <f>IF(GUS_2020!AC13&lt;&gt;"",GUS_2020!AC13*41.868/1000,"")</f>
        <v/>
      </c>
      <c r="AD13" s="185" t="str">
        <f>IF(GUS_2020!AD13&lt;&gt;"",GUS_2020!AD13*41.868/1000,"")</f>
        <v/>
      </c>
      <c r="AE13" s="185">
        <f>IF(GUS_2020!AE13&lt;&gt;"",GUS_2020!AE13*41.868/1000,"")</f>
        <v>82.521828000000014</v>
      </c>
      <c r="AF13" s="185">
        <f>IF(GUS_2020!AF13&lt;&gt;"",GUS_2020!AF13*41.868/1000,"")</f>
        <v>5.9033879999999996</v>
      </c>
      <c r="AG13" s="185">
        <f>IF(GUS_2020!AG13&lt;&gt;"",GUS_2020!AG13*41.868/1000,"")</f>
        <v>-1.088568</v>
      </c>
      <c r="AH13" s="185" t="str">
        <f>IF(GUS_2020!AH13&lt;&gt;"",GUS_2020!AH13*41.868/1000,"")</f>
        <v/>
      </c>
      <c r="AI13" s="185">
        <f>IF(GUS_2020!AI13&lt;&gt;"",GUS_2020!AI13*41.868/1000,"")</f>
        <v>-5.5265760000000004</v>
      </c>
      <c r="AJ13" s="185">
        <f>IF(GUS_2020!AJ13&lt;&gt;"",GUS_2020!AJ13*41.868/1000,"")</f>
        <v>0</v>
      </c>
      <c r="AK13" s="185">
        <f>IF(GUS_2020!AK13&lt;&gt;"",GUS_2020!AK13*41.868/1000,"")</f>
        <v>-27.758483999999999</v>
      </c>
      <c r="AL13" s="185">
        <f>IF(GUS_2020!AL13&lt;&gt;"",GUS_2020!AL13*41.868/1000,"")</f>
        <v>160.73125200000001</v>
      </c>
      <c r="AM13" s="185">
        <f>IF(GUS_2020!AM13&lt;&gt;"",GUS_2020!AM13*41.868/1000,"")</f>
        <v>-48.608747999999999</v>
      </c>
      <c r="AN13" s="185">
        <f>IF(GUS_2020!AN13&lt;&gt;"",GUS_2020!AN13*41.868/1000,"")</f>
        <v>-1.800324</v>
      </c>
      <c r="AO13" s="185">
        <f>IF(GUS_2020!AO13&lt;&gt;"",GUS_2020!AO13*41.868/1000,"")</f>
        <v>-2.344608</v>
      </c>
      <c r="AP13" s="185">
        <f>IF(GUS_2020!AP13&lt;&gt;"",GUS_2020!AP13*41.868/1000,"")</f>
        <v>-13.732704000000002</v>
      </c>
      <c r="AQ13" s="185">
        <f>IF(GUS_2020!AQ13&lt;&gt;"",GUS_2020!AQ13*41.868/1000,"")</f>
        <v>-6.3639360000000007</v>
      </c>
      <c r="AR13" s="185">
        <f>IF(GUS_2020!AR13&lt;&gt;"",GUS_2020!AR13*41.868/1000,"")</f>
        <v>3.1401000000000003</v>
      </c>
      <c r="AS13" s="185">
        <f>IF(GUS_2020!AS13&lt;&gt;"",GUS_2020!AS13*41.868/1000,"")</f>
        <v>-8.7922799999999999</v>
      </c>
      <c r="AT13" s="185">
        <f>IF(GUS_2020!AT13&lt;&gt;"",GUS_2020!AT13*41.868/1000,"")</f>
        <v>729.42429600000014</v>
      </c>
      <c r="AU13" s="185">
        <f>IF(GUS_2020!AU13&lt;&gt;"",GUS_2020!AU13*41.868/1000,"")</f>
        <v>443.50772400000005</v>
      </c>
      <c r="AV13" s="185">
        <f>IF(GUS_2020!AV13&lt;&gt;"",GUS_2020!AV13*41.868/1000,"")</f>
        <v>7.6199760000000003</v>
      </c>
      <c r="AW13" s="185" t="str">
        <f>IF(GUS_2020!AW13&lt;&gt;"",GUS_2020!AW13*41.868/1000,"")</f>
        <v/>
      </c>
      <c r="AX13" s="185">
        <f>IF(GUS_2020!AX13&lt;&gt;"",GUS_2020!AX13*41.868/1000,"")</f>
        <v>56.898612</v>
      </c>
      <c r="AY13" s="185">
        <f>IF(GUS_2020!AY13&lt;&gt;"",GUS_2020!AY13*41.868/1000,"")</f>
        <v>7.033824000000001</v>
      </c>
      <c r="AZ13" s="185">
        <f>IF(GUS_2020!AZ13&lt;&gt;"",GUS_2020!AZ13*41.868/1000,"")</f>
        <v>3.34944</v>
      </c>
      <c r="BA13" s="185">
        <f>IF(GUS_2020!BA13&lt;&gt;"",GUS_2020!BA13*41.868/1000,"")</f>
        <v>1.088568</v>
      </c>
      <c r="BB13" s="185">
        <f>IF(GUS_2020!BB13&lt;&gt;"",GUS_2020!BB13*41.868/1000,"")</f>
        <v>291.90369599999997</v>
      </c>
      <c r="BC13" s="185" t="str">
        <f>IF(GUS_2020!BC13&lt;&gt;"",GUS_2020!BC13*41.868/1000,"")</f>
        <v/>
      </c>
      <c r="BD13" s="185">
        <f>IF(GUS_2020!BD13&lt;&gt;"",GUS_2020!BD13*41.868/1000,"")</f>
        <v>13.523364000000001</v>
      </c>
      <c r="BE13" s="185">
        <f>IF(GUS_2020!BE13&lt;&gt;"",GUS_2020!BE13*41.868/1000,"")</f>
        <v>6.0289920000000006</v>
      </c>
      <c r="BF13" s="185">
        <f>IF(GUS_2020!BF13&lt;&gt;"",GUS_2020!BF13*41.868/1000,"")</f>
        <v>7.0756920000000001</v>
      </c>
      <c r="BG13" s="185">
        <f>IF(GUS_2020!BG13&lt;&gt;"",GUS_2020!BG13*41.868/1000,"")</f>
        <v>0.58615200000000001</v>
      </c>
      <c r="BH13" s="185">
        <f>IF(GUS_2020!BH13&lt;&gt;"",GUS_2020!BH13*41.868/1000,"")</f>
        <v>34.164287999999999</v>
      </c>
      <c r="BI13" s="185">
        <f>IF(GUS_2020!BI13&lt;&gt;"",GUS_2020!BI13*41.868/1000,"")</f>
        <v>1.67472</v>
      </c>
      <c r="BJ13" s="185" t="str">
        <f>IF(GUS_2020!BJ13&lt;&gt;"",GUS_2020!BJ13*41.868/1000,"")</f>
        <v/>
      </c>
      <c r="BK13" s="185" t="str">
        <f>IF(GUS_2020!BK13&lt;&gt;"",GUS_2020!BK13*41.868/1000,"")</f>
        <v/>
      </c>
      <c r="BL13" s="185">
        <f>IF(GUS_2020!BL13&lt;&gt;"",GUS_2020!BL13*41.868/1000,"")</f>
        <v>8.3736000000000005E-2</v>
      </c>
      <c r="BM13" s="185">
        <f>IF(GUS_2020!BM13&lt;&gt;"",GUS_2020!BM13*41.868/1000,"")</f>
        <v>12.476664000000001</v>
      </c>
      <c r="BN13" s="185">
        <f>IF(GUS_2020!BN13&lt;&gt;"",GUS_2020!BN13*41.868/1000,"")</f>
        <v>44.756892000000001</v>
      </c>
      <c r="BO13" s="185">
        <f>IF(GUS_2020!BO13&lt;&gt;"",GUS_2020!BO13*41.868/1000,"")</f>
        <v>27.674748000000001</v>
      </c>
      <c r="BP13" s="185">
        <f>IF(GUS_2020!BP13&lt;&gt;"",GUS_2020!BP13*41.868/1000,"")</f>
        <v>17.124012000000004</v>
      </c>
      <c r="BQ13" s="185" t="str">
        <f>IF(GUS_2020!BQ13&lt;&gt;"",GUS_2020!BQ13*41.868/1000,"")</f>
        <v/>
      </c>
      <c r="BR13" s="185">
        <f>IF(GUS_2020!BR13&lt;&gt;"",GUS_2020!BR13*41.868/1000,"")</f>
        <v>1.1304360000000002</v>
      </c>
      <c r="BS13" s="185">
        <f>IF(GUS_2020!BS13&lt;&gt;"",GUS_2020!BS13*41.868/1000,"")</f>
        <v>47.771388000000002</v>
      </c>
    </row>
    <row r="14" spans="1:81" ht="26.25" customHeight="1">
      <c r="A14" s="184" t="s">
        <v>473</v>
      </c>
      <c r="B14" s="185">
        <f>IF(GUS_2020!B14&lt;&gt;"",GUS_2020!B14*41.868/1000,"")</f>
        <v>19.133676000000001</v>
      </c>
      <c r="C14" s="185" t="str">
        <f>IF(GUS_2020!C14&lt;&gt;"",GUS_2020!C14*41.868/1000,"")</f>
        <v/>
      </c>
      <c r="D14" s="185" t="str">
        <f>IF(GUS_2020!D14&lt;&gt;"",GUS_2020!D14*41.868/1000,"")</f>
        <v/>
      </c>
      <c r="E14" s="185" t="str">
        <f>IF(GUS_2020!E14&lt;&gt;"",GUS_2020!E14*41.868/1000,"")</f>
        <v/>
      </c>
      <c r="F14" s="185" t="str">
        <f>IF(GUS_2020!F14&lt;&gt;"",GUS_2020!F14*41.868/1000,"")</f>
        <v/>
      </c>
      <c r="G14" s="185" t="str">
        <f>IF(GUS_2020!G14&lt;&gt;"",GUS_2020!G14*41.868/1000,"")</f>
        <v/>
      </c>
      <c r="H14" s="185" t="str">
        <f>IF(GUS_2020!H14&lt;&gt;"",GUS_2020!H14*41.868/1000,"")</f>
        <v/>
      </c>
      <c r="I14" s="185" t="str">
        <f>IF(GUS_2020!I14&lt;&gt;"",GUS_2020!I14*41.868/1000,"")</f>
        <v/>
      </c>
      <c r="J14" s="185" t="str">
        <f>IF(GUS_2020!J14&lt;&gt;"",GUS_2020!J14*41.868/1000,"")</f>
        <v/>
      </c>
      <c r="K14" s="185" t="str">
        <f>IF(GUS_2020!K14&lt;&gt;"",GUS_2020!K14*41.868/1000,"")</f>
        <v/>
      </c>
      <c r="L14" s="185" t="str">
        <f>IF(GUS_2020!L14&lt;&gt;"",GUS_2020!L14*41.868/1000,"")</f>
        <v/>
      </c>
      <c r="M14" s="185" t="str">
        <f>IF(GUS_2020!M14&lt;&gt;"",GUS_2020!M14*41.868/1000,"")</f>
        <v/>
      </c>
      <c r="N14" s="185" t="str">
        <f>IF(GUS_2020!N14&lt;&gt;"",GUS_2020!N14*41.868/1000,"")</f>
        <v/>
      </c>
      <c r="O14" s="185" t="str">
        <f>IF(GUS_2020!O14&lt;&gt;"",GUS_2020!O14*41.868/1000,"")</f>
        <v/>
      </c>
      <c r="P14" s="185" t="str">
        <f>IF(GUS_2020!P14&lt;&gt;"",GUS_2020!P14*41.868/1000,"")</f>
        <v/>
      </c>
      <c r="Q14" s="185" t="str">
        <f>IF(GUS_2020!Q14&lt;&gt;"",GUS_2020!Q14*41.868/1000,"")</f>
        <v/>
      </c>
      <c r="R14" s="185" t="str">
        <f>IF(GUS_2020!R14&lt;&gt;"",GUS_2020!R14*41.868/1000,"")</f>
        <v/>
      </c>
      <c r="S14" s="185" t="str">
        <f>IF(GUS_2020!S14&lt;&gt;"",GUS_2020!S14*41.868/1000,"")</f>
        <v/>
      </c>
      <c r="T14" s="185" t="str">
        <f>IF(GUS_2020!T14&lt;&gt;"",GUS_2020!T14*41.868/1000,"")</f>
        <v/>
      </c>
      <c r="U14" s="185" t="str">
        <f>IF(GUS_2020!U14&lt;&gt;"",GUS_2020!U14*41.868/1000,"")</f>
        <v/>
      </c>
      <c r="V14" s="185" t="str">
        <f>IF(GUS_2020!V14&lt;&gt;"",GUS_2020!V14*41.868/1000,"")</f>
        <v/>
      </c>
      <c r="W14" s="185">
        <f>IF(GUS_2020!W14&lt;&gt;"",GUS_2020!W14*41.868/1000,"")</f>
        <v>19.133676000000001</v>
      </c>
      <c r="X14" s="185" t="str">
        <f>IF(GUS_2020!X14&lt;&gt;"",GUS_2020!X14*41.868/1000,"")</f>
        <v/>
      </c>
      <c r="Y14" s="185" t="str">
        <f>IF(GUS_2020!Y14&lt;&gt;"",GUS_2020!Y14*41.868/1000,"")</f>
        <v/>
      </c>
      <c r="Z14" s="185" t="str">
        <f>IF(GUS_2020!Z14&lt;&gt;"",GUS_2020!Z14*41.868/1000,"")</f>
        <v/>
      </c>
      <c r="AA14" s="185" t="str">
        <f>IF(GUS_2020!AA14&lt;&gt;"",GUS_2020!AA14*41.868/1000,"")</f>
        <v/>
      </c>
      <c r="AB14" s="185" t="str">
        <f>IF(GUS_2020!AB14&lt;&gt;"",GUS_2020!AB14*41.868/1000,"")</f>
        <v/>
      </c>
      <c r="AC14" s="185" t="str">
        <f>IF(GUS_2020!AC14&lt;&gt;"",GUS_2020!AC14*41.868/1000,"")</f>
        <v/>
      </c>
      <c r="AD14" s="185" t="str">
        <f>IF(GUS_2020!AD14&lt;&gt;"",GUS_2020!AD14*41.868/1000,"")</f>
        <v/>
      </c>
      <c r="AE14" s="185" t="str">
        <f>IF(GUS_2020!AE14&lt;&gt;"",GUS_2020!AE14*41.868/1000,"")</f>
        <v/>
      </c>
      <c r="AF14" s="185" t="str">
        <f>IF(GUS_2020!AF14&lt;&gt;"",GUS_2020!AF14*41.868/1000,"")</f>
        <v/>
      </c>
      <c r="AG14" s="185">
        <f>IF(GUS_2020!AG14&lt;&gt;"",GUS_2020!AG14*41.868/1000,"")</f>
        <v>0</v>
      </c>
      <c r="AH14" s="185" t="str">
        <f>IF(GUS_2020!AH14&lt;&gt;"",GUS_2020!AH14*41.868/1000,"")</f>
        <v/>
      </c>
      <c r="AI14" s="185">
        <f>IF(GUS_2020!AI14&lt;&gt;"",GUS_2020!AI14*41.868/1000,"")</f>
        <v>19.133676000000001</v>
      </c>
      <c r="AJ14" s="185" t="str">
        <f>IF(GUS_2020!AJ14&lt;&gt;"",GUS_2020!AJ14*41.868/1000,"")</f>
        <v/>
      </c>
      <c r="AK14" s="185" t="str">
        <f>IF(GUS_2020!AK14&lt;&gt;"",GUS_2020!AK14*41.868/1000,"")</f>
        <v/>
      </c>
      <c r="AL14" s="185" t="str">
        <f>IF(GUS_2020!AL14&lt;&gt;"",GUS_2020!AL14*41.868/1000,"")</f>
        <v/>
      </c>
      <c r="AM14" s="185" t="str">
        <f>IF(GUS_2020!AM14&lt;&gt;"",GUS_2020!AM14*41.868/1000,"")</f>
        <v/>
      </c>
      <c r="AN14" s="185" t="str">
        <f>IF(GUS_2020!AN14&lt;&gt;"",GUS_2020!AN14*41.868/1000,"")</f>
        <v/>
      </c>
      <c r="AO14" s="185" t="str">
        <f>IF(GUS_2020!AO14&lt;&gt;"",GUS_2020!AO14*41.868/1000,"")</f>
        <v/>
      </c>
      <c r="AP14" s="185" t="str">
        <f>IF(GUS_2020!AP14&lt;&gt;"",GUS_2020!AP14*41.868/1000,"")</f>
        <v/>
      </c>
      <c r="AQ14" s="185" t="str">
        <f>IF(GUS_2020!AQ14&lt;&gt;"",GUS_2020!AQ14*41.868/1000,"")</f>
        <v/>
      </c>
      <c r="AR14" s="185" t="str">
        <f>IF(GUS_2020!AR14&lt;&gt;"",GUS_2020!AR14*41.868/1000,"")</f>
        <v/>
      </c>
      <c r="AS14" s="185" t="str">
        <f>IF(GUS_2020!AS14&lt;&gt;"",GUS_2020!AS14*41.868/1000,"")</f>
        <v/>
      </c>
      <c r="AT14" s="185" t="str">
        <f>IF(GUS_2020!AT14&lt;&gt;"",GUS_2020!AT14*41.868/1000,"")</f>
        <v/>
      </c>
      <c r="AU14" s="185" t="str">
        <f>IF(GUS_2020!AU14&lt;&gt;"",GUS_2020!AU14*41.868/1000,"")</f>
        <v/>
      </c>
      <c r="AV14" s="185" t="str">
        <f>IF(GUS_2020!AV14&lt;&gt;"",GUS_2020!AV14*41.868/1000,"")</f>
        <v/>
      </c>
      <c r="AW14" s="185" t="str">
        <f>IF(GUS_2020!AW14&lt;&gt;"",GUS_2020!AW14*41.868/1000,"")</f>
        <v/>
      </c>
      <c r="AX14" s="185" t="str">
        <f>IF(GUS_2020!AX14&lt;&gt;"",GUS_2020!AX14*41.868/1000,"")</f>
        <v/>
      </c>
      <c r="AY14" s="185" t="str">
        <f>IF(GUS_2020!AY14&lt;&gt;"",GUS_2020!AY14*41.868/1000,"")</f>
        <v/>
      </c>
      <c r="AZ14" s="185" t="str">
        <f>IF(GUS_2020!AZ14&lt;&gt;"",GUS_2020!AZ14*41.868/1000,"")</f>
        <v/>
      </c>
      <c r="BA14" s="185" t="str">
        <f>IF(GUS_2020!BA14&lt;&gt;"",GUS_2020!BA14*41.868/1000,"")</f>
        <v/>
      </c>
      <c r="BB14" s="185" t="str">
        <f>IF(GUS_2020!BB14&lt;&gt;"",GUS_2020!BB14*41.868/1000,"")</f>
        <v/>
      </c>
      <c r="BC14" s="185" t="str">
        <f>IF(GUS_2020!BC14&lt;&gt;"",GUS_2020!BC14*41.868/1000,"")</f>
        <v/>
      </c>
      <c r="BD14" s="185" t="str">
        <f>IF(GUS_2020!BD14&lt;&gt;"",GUS_2020!BD14*41.868/1000,"")</f>
        <v/>
      </c>
      <c r="BE14" s="185" t="str">
        <f>IF(GUS_2020!BE14&lt;&gt;"",GUS_2020!BE14*41.868/1000,"")</f>
        <v/>
      </c>
      <c r="BF14" s="185" t="str">
        <f>IF(GUS_2020!BF14&lt;&gt;"",GUS_2020!BF14*41.868/1000,"")</f>
        <v/>
      </c>
      <c r="BG14" s="185" t="str">
        <f>IF(GUS_2020!BG14&lt;&gt;"",GUS_2020!BG14*41.868/1000,"")</f>
        <v/>
      </c>
      <c r="BH14" s="185" t="str">
        <f>IF(GUS_2020!BH14&lt;&gt;"",GUS_2020!BH14*41.868/1000,"")</f>
        <v/>
      </c>
      <c r="BI14" s="185" t="str">
        <f>IF(GUS_2020!BI14&lt;&gt;"",GUS_2020!BI14*41.868/1000,"")</f>
        <v/>
      </c>
      <c r="BJ14" s="185" t="str">
        <f>IF(GUS_2020!BJ14&lt;&gt;"",GUS_2020!BJ14*41.868/1000,"")</f>
        <v/>
      </c>
      <c r="BK14" s="185" t="str">
        <f>IF(GUS_2020!BK14&lt;&gt;"",GUS_2020!BK14*41.868/1000,"")</f>
        <v/>
      </c>
      <c r="BL14" s="185" t="str">
        <f>IF(GUS_2020!BL14&lt;&gt;"",GUS_2020!BL14*41.868/1000,"")</f>
        <v/>
      </c>
      <c r="BM14" s="185" t="str">
        <f>IF(GUS_2020!BM14&lt;&gt;"",GUS_2020!BM14*41.868/1000,"")</f>
        <v/>
      </c>
      <c r="BN14" s="185" t="str">
        <f>IF(GUS_2020!BN14&lt;&gt;"",GUS_2020!BN14*41.868/1000,"")</f>
        <v/>
      </c>
      <c r="BO14" s="185" t="str">
        <f>IF(GUS_2020!BO14&lt;&gt;"",GUS_2020!BO14*41.868/1000,"")</f>
        <v/>
      </c>
      <c r="BP14" s="185" t="str">
        <f>IF(GUS_2020!BP14&lt;&gt;"",GUS_2020!BP14*41.868/1000,"")</f>
        <v/>
      </c>
      <c r="BQ14" s="185" t="str">
        <f>IF(GUS_2020!BQ14&lt;&gt;"",GUS_2020!BQ14*41.868/1000,"")</f>
        <v/>
      </c>
      <c r="BR14" s="185" t="str">
        <f>IF(GUS_2020!BR14&lt;&gt;"",GUS_2020!BR14*41.868/1000,"")</f>
        <v/>
      </c>
      <c r="BS14" s="185" t="str">
        <f>IF(GUS_2020!BS14&lt;&gt;"",GUS_2020!BS14*41.868/1000,"")</f>
        <v/>
      </c>
    </row>
    <row r="15" spans="1:81" ht="20.399999999999999">
      <c r="A15" s="184" t="s">
        <v>474</v>
      </c>
      <c r="B15" s="185">
        <f>IF(GUS_2020!B15&lt;&gt;"",GUS_2020!B15*41.868/1000,"")</f>
        <v>4195.1317319999998</v>
      </c>
      <c r="C15" s="185">
        <f>IF(GUS_2020!C15&lt;&gt;"",GUS_2020!C15*41.868/1000,"")</f>
        <v>1713.7828440000001</v>
      </c>
      <c r="D15" s="185">
        <f>IF(GUS_2020!D15&lt;&gt;"",GUS_2020!D15*41.868/1000,"")</f>
        <v>8.3317320000000006</v>
      </c>
      <c r="E15" s="185">
        <f>IF(GUS_2020!E15&lt;&gt;"",GUS_2020!E15*41.868/1000,"")</f>
        <v>334.81839600000001</v>
      </c>
      <c r="F15" s="185">
        <f>IF(GUS_2020!F15&lt;&gt;"",GUS_2020!F15*41.868/1000,"")</f>
        <v>1174.9835520000001</v>
      </c>
      <c r="G15" s="185" t="str">
        <f>IF(GUS_2020!G15&lt;&gt;"",GUS_2020!G15*41.868/1000,"")</f>
        <v/>
      </c>
      <c r="H15" s="185">
        <f>IF(GUS_2020!H15&lt;&gt;"",GUS_2020!H15*41.868/1000,"")</f>
        <v>370.40619600000002</v>
      </c>
      <c r="I15" s="185">
        <f>IF(GUS_2020!I15&lt;&gt;"",GUS_2020!I15*41.868/1000,"")</f>
        <v>-0.293076</v>
      </c>
      <c r="J15" s="185">
        <f>IF(GUS_2020!J15&lt;&gt;"",GUS_2020!J15*41.868/1000,"")</f>
        <v>-163.36893600000002</v>
      </c>
      <c r="K15" s="185" t="str">
        <f>IF(GUS_2020!K15&lt;&gt;"",GUS_2020!K15*41.868/1000,"")</f>
        <v/>
      </c>
      <c r="L15" s="185">
        <f>IF(GUS_2020!L15&lt;&gt;"",GUS_2020!L15*41.868/1000,"")</f>
        <v>-11.220623999999999</v>
      </c>
      <c r="M15" s="185">
        <f>IF(GUS_2020!M15&lt;&gt;"",GUS_2020!M15*41.868/1000,"")</f>
        <v>0.12560400000000002</v>
      </c>
      <c r="N15" s="185" t="str">
        <f>IF(GUS_2020!N15&lt;&gt;"",GUS_2020!N15*41.868/1000,"")</f>
        <v/>
      </c>
      <c r="O15" s="185" t="str">
        <f>IF(GUS_2020!O15&lt;&gt;"",GUS_2020!O15*41.868/1000,"")</f>
        <v/>
      </c>
      <c r="P15" s="185" t="str">
        <f>IF(GUS_2020!P15&lt;&gt;"",GUS_2020!P15*41.868/1000,"")</f>
        <v/>
      </c>
      <c r="Q15" s="185" t="str">
        <f>IF(GUS_2020!Q15&lt;&gt;"",GUS_2020!Q15*41.868/1000,"")</f>
        <v/>
      </c>
      <c r="R15" s="185" t="str">
        <f>IF(GUS_2020!R15&lt;&gt;"",GUS_2020!R15*41.868/1000,"")</f>
        <v/>
      </c>
      <c r="S15" s="185" t="str">
        <f>IF(GUS_2020!S15&lt;&gt;"",GUS_2020!S15*41.868/1000,"")</f>
        <v/>
      </c>
      <c r="T15" s="185" t="str">
        <f>IF(GUS_2020!T15&lt;&gt;"",GUS_2020!T15*41.868/1000,"")</f>
        <v/>
      </c>
      <c r="U15" s="185" t="str">
        <f>IF(GUS_2020!U15&lt;&gt;"",GUS_2020!U15*41.868/1000,"")</f>
        <v/>
      </c>
      <c r="V15" s="185" t="str">
        <f>IF(GUS_2020!V15&lt;&gt;"",GUS_2020!V15*41.868/1000,"")</f>
        <v/>
      </c>
      <c r="W15" s="185">
        <f>IF(GUS_2020!W15&lt;&gt;"",GUS_2020!W15*41.868/1000,"")</f>
        <v>1214.8000200000001</v>
      </c>
      <c r="X15" s="185">
        <f>IF(GUS_2020!X15&lt;&gt;"",GUS_2020!X15*41.868/1000,"")</f>
        <v>1087.2282240000002</v>
      </c>
      <c r="Y15" s="185" t="str">
        <f>IF(GUS_2020!Y15&lt;&gt;"",GUS_2020!Y15*41.868/1000,"")</f>
        <v/>
      </c>
      <c r="Z15" s="185">
        <f>IF(GUS_2020!Z15&lt;&gt;"",GUS_2020!Z15*41.868/1000,"")</f>
        <v>7.1175600000000001</v>
      </c>
      <c r="AA15" s="185">
        <f>IF(GUS_2020!AA15&lt;&gt;"",GUS_2020!AA15*41.868/1000,"")</f>
        <v>3.2657040000000004</v>
      </c>
      <c r="AB15" s="185" t="str">
        <f>IF(GUS_2020!AB15&lt;&gt;"",GUS_2020!AB15*41.868/1000,"")</f>
        <v/>
      </c>
      <c r="AC15" s="185" t="str">
        <f>IF(GUS_2020!AC15&lt;&gt;"",GUS_2020!AC15*41.868/1000,"")</f>
        <v/>
      </c>
      <c r="AD15" s="185" t="str">
        <f>IF(GUS_2020!AD15&lt;&gt;"",GUS_2020!AD15*41.868/1000,"")</f>
        <v/>
      </c>
      <c r="AE15" s="185">
        <f>IF(GUS_2020!AE15&lt;&gt;"",GUS_2020!AE15*41.868/1000,"")</f>
        <v>82.521828000000014</v>
      </c>
      <c r="AF15" s="185">
        <f>IF(GUS_2020!AF15&lt;&gt;"",GUS_2020!AF15*41.868/1000,"")</f>
        <v>5.9033879999999996</v>
      </c>
      <c r="AG15" s="185">
        <f>IF(GUS_2020!AG15&lt;&gt;"",GUS_2020!AG15*41.868/1000,"")</f>
        <v>-1.088568</v>
      </c>
      <c r="AH15" s="185" t="str">
        <f>IF(GUS_2020!AH15&lt;&gt;"",GUS_2020!AH15*41.868/1000,"")</f>
        <v/>
      </c>
      <c r="AI15" s="185">
        <f>IF(GUS_2020!AI15&lt;&gt;"",GUS_2020!AI15*41.868/1000,"")</f>
        <v>-24.660252</v>
      </c>
      <c r="AJ15" s="185">
        <f>IF(GUS_2020!AJ15&lt;&gt;"",GUS_2020!AJ15*41.868/1000,"")</f>
        <v>0</v>
      </c>
      <c r="AK15" s="185">
        <f>IF(GUS_2020!AK15&lt;&gt;"",GUS_2020!AK15*41.868/1000,"")</f>
        <v>-27.758483999999999</v>
      </c>
      <c r="AL15" s="185">
        <f>IF(GUS_2020!AL15&lt;&gt;"",GUS_2020!AL15*41.868/1000,"")</f>
        <v>160.73125200000001</v>
      </c>
      <c r="AM15" s="185">
        <f>IF(GUS_2020!AM15&lt;&gt;"",GUS_2020!AM15*41.868/1000,"")</f>
        <v>-48.608747999999999</v>
      </c>
      <c r="AN15" s="185">
        <f>IF(GUS_2020!AN15&lt;&gt;"",GUS_2020!AN15*41.868/1000,"")</f>
        <v>-1.800324</v>
      </c>
      <c r="AO15" s="185">
        <f>IF(GUS_2020!AO15&lt;&gt;"",GUS_2020!AO15*41.868/1000,"")</f>
        <v>-2.344608</v>
      </c>
      <c r="AP15" s="185">
        <f>IF(GUS_2020!AP15&lt;&gt;"",GUS_2020!AP15*41.868/1000,"")</f>
        <v>-13.732704000000002</v>
      </c>
      <c r="AQ15" s="185">
        <f>IF(GUS_2020!AQ15&lt;&gt;"",GUS_2020!AQ15*41.868/1000,"")</f>
        <v>-6.3639360000000007</v>
      </c>
      <c r="AR15" s="185">
        <f>IF(GUS_2020!AR15&lt;&gt;"",GUS_2020!AR15*41.868/1000,"")</f>
        <v>3.1401000000000003</v>
      </c>
      <c r="AS15" s="185">
        <f>IF(GUS_2020!AS15&lt;&gt;"",GUS_2020!AS15*41.868/1000,"")</f>
        <v>-8.7922799999999999</v>
      </c>
      <c r="AT15" s="185">
        <f>IF(GUS_2020!AT15&lt;&gt;"",GUS_2020!AT15*41.868/1000,"")</f>
        <v>729.42429600000014</v>
      </c>
      <c r="AU15" s="185">
        <f>IF(GUS_2020!AU15&lt;&gt;"",GUS_2020!AU15*41.868/1000,"")</f>
        <v>443.50772400000005</v>
      </c>
      <c r="AV15" s="185">
        <f>IF(GUS_2020!AV15&lt;&gt;"",GUS_2020!AV15*41.868/1000,"")</f>
        <v>7.6199760000000003</v>
      </c>
      <c r="AW15" s="185" t="str">
        <f>IF(GUS_2020!AW15&lt;&gt;"",GUS_2020!AW15*41.868/1000,"")</f>
        <v/>
      </c>
      <c r="AX15" s="185">
        <f>IF(GUS_2020!AX15&lt;&gt;"",GUS_2020!AX15*41.868/1000,"")</f>
        <v>56.898612</v>
      </c>
      <c r="AY15" s="185">
        <f>IF(GUS_2020!AY15&lt;&gt;"",GUS_2020!AY15*41.868/1000,"")</f>
        <v>7.033824000000001</v>
      </c>
      <c r="AZ15" s="185">
        <f>IF(GUS_2020!AZ15&lt;&gt;"",GUS_2020!AZ15*41.868/1000,"")</f>
        <v>3.34944</v>
      </c>
      <c r="BA15" s="185">
        <f>IF(GUS_2020!BA15&lt;&gt;"",GUS_2020!BA15*41.868/1000,"")</f>
        <v>1.088568</v>
      </c>
      <c r="BB15" s="185">
        <f>IF(GUS_2020!BB15&lt;&gt;"",GUS_2020!BB15*41.868/1000,"")</f>
        <v>291.90369599999997</v>
      </c>
      <c r="BC15" s="185" t="str">
        <f>IF(GUS_2020!BC15&lt;&gt;"",GUS_2020!BC15*41.868/1000,"")</f>
        <v/>
      </c>
      <c r="BD15" s="185">
        <f>IF(GUS_2020!BD15&lt;&gt;"",GUS_2020!BD15*41.868/1000,"")</f>
        <v>13.523364000000001</v>
      </c>
      <c r="BE15" s="185">
        <f>IF(GUS_2020!BE15&lt;&gt;"",GUS_2020!BE15*41.868/1000,"")</f>
        <v>6.0289920000000006</v>
      </c>
      <c r="BF15" s="185">
        <f>IF(GUS_2020!BF15&lt;&gt;"",GUS_2020!BF15*41.868/1000,"")</f>
        <v>7.0756920000000001</v>
      </c>
      <c r="BG15" s="185">
        <f>IF(GUS_2020!BG15&lt;&gt;"",GUS_2020!BG15*41.868/1000,"")</f>
        <v>0.58615200000000001</v>
      </c>
      <c r="BH15" s="185">
        <f>IF(GUS_2020!BH15&lt;&gt;"",GUS_2020!BH15*41.868/1000,"")</f>
        <v>34.164287999999999</v>
      </c>
      <c r="BI15" s="185">
        <f>IF(GUS_2020!BI15&lt;&gt;"",GUS_2020!BI15*41.868/1000,"")</f>
        <v>1.67472</v>
      </c>
      <c r="BJ15" s="185" t="str">
        <f>IF(GUS_2020!BJ15&lt;&gt;"",GUS_2020!BJ15*41.868/1000,"")</f>
        <v/>
      </c>
      <c r="BK15" s="185" t="str">
        <f>IF(GUS_2020!BK15&lt;&gt;"",GUS_2020!BK15*41.868/1000,"")</f>
        <v/>
      </c>
      <c r="BL15" s="185">
        <f>IF(GUS_2020!BL15&lt;&gt;"",GUS_2020!BL15*41.868/1000,"")</f>
        <v>8.3736000000000005E-2</v>
      </c>
      <c r="BM15" s="185">
        <f>IF(GUS_2020!BM15&lt;&gt;"",GUS_2020!BM15*41.868/1000,"")</f>
        <v>12.476664000000001</v>
      </c>
      <c r="BN15" s="185">
        <f>IF(GUS_2020!BN15&lt;&gt;"",GUS_2020!BN15*41.868/1000,"")</f>
        <v>44.756892000000001</v>
      </c>
      <c r="BO15" s="185">
        <f>IF(GUS_2020!BO15&lt;&gt;"",GUS_2020!BO15*41.868/1000,"")</f>
        <v>27.674748000000001</v>
      </c>
      <c r="BP15" s="185">
        <f>IF(GUS_2020!BP15&lt;&gt;"",GUS_2020!BP15*41.868/1000,"")</f>
        <v>17.124012000000004</v>
      </c>
      <c r="BQ15" s="185" t="str">
        <f>IF(GUS_2020!BQ15&lt;&gt;"",GUS_2020!BQ15*41.868/1000,"")</f>
        <v/>
      </c>
      <c r="BR15" s="185">
        <f>IF(GUS_2020!BR15&lt;&gt;"",GUS_2020!BR15*41.868/1000,"")</f>
        <v>1.1304360000000002</v>
      </c>
      <c r="BS15" s="185">
        <f>IF(GUS_2020!BS15&lt;&gt;"",GUS_2020!BS15*41.868/1000,"")</f>
        <v>47.771388000000002</v>
      </c>
    </row>
    <row r="16" spans="1:81" ht="20.399999999999999">
      <c r="A16" s="184" t="s">
        <v>475</v>
      </c>
      <c r="B16" s="185">
        <f>IF(GUS_2020!B16&lt;&gt;"",GUS_2020!B16*41.868/1000,"")</f>
        <v>4200.7001760000003</v>
      </c>
      <c r="C16" s="185" t="str">
        <f>IF(GUS_2020!C16&lt;&gt;"",GUS_2020!C16*41.868/1000,"")</f>
        <v/>
      </c>
      <c r="D16" s="185" t="str">
        <f>IF(GUS_2020!D16&lt;&gt;"",GUS_2020!D16*41.868/1000,"")</f>
        <v/>
      </c>
      <c r="E16" s="185" t="str">
        <f>IF(GUS_2020!E16&lt;&gt;"",GUS_2020!E16*41.868/1000,"")</f>
        <v/>
      </c>
      <c r="F16" s="185" t="str">
        <f>IF(GUS_2020!F16&lt;&gt;"",GUS_2020!F16*41.868/1000,"")</f>
        <v/>
      </c>
      <c r="G16" s="185" t="str">
        <f>IF(GUS_2020!G16&lt;&gt;"",GUS_2020!G16*41.868/1000,"")</f>
        <v/>
      </c>
      <c r="H16" s="185" t="str">
        <f>IF(GUS_2020!H16&lt;&gt;"",GUS_2020!H16*41.868/1000,"")</f>
        <v/>
      </c>
      <c r="I16" s="185" t="str">
        <f>IF(GUS_2020!I16&lt;&gt;"",GUS_2020!I16*41.868/1000,"")</f>
        <v/>
      </c>
      <c r="J16" s="185" t="str">
        <f>IF(GUS_2020!J16&lt;&gt;"",GUS_2020!J16*41.868/1000,"")</f>
        <v/>
      </c>
      <c r="K16" s="185" t="str">
        <f>IF(GUS_2020!K16&lt;&gt;"",GUS_2020!K16*41.868/1000,"")</f>
        <v/>
      </c>
      <c r="L16" s="185" t="str">
        <f>IF(GUS_2020!L16&lt;&gt;"",GUS_2020!L16*41.868/1000,"")</f>
        <v/>
      </c>
      <c r="M16" s="185" t="str">
        <f>IF(GUS_2020!M16&lt;&gt;"",GUS_2020!M16*41.868/1000,"")</f>
        <v/>
      </c>
      <c r="N16" s="185" t="str">
        <f>IF(GUS_2020!N16&lt;&gt;"",GUS_2020!N16*41.868/1000,"")</f>
        <v/>
      </c>
      <c r="O16" s="185" t="str">
        <f>IF(GUS_2020!O16&lt;&gt;"",GUS_2020!O16*41.868/1000,"")</f>
        <v/>
      </c>
      <c r="P16" s="185" t="str">
        <f>IF(GUS_2020!P16&lt;&gt;"",GUS_2020!P16*41.868/1000,"")</f>
        <v/>
      </c>
      <c r="Q16" s="185" t="str">
        <f>IF(GUS_2020!Q16&lt;&gt;"",GUS_2020!Q16*41.868/1000,"")</f>
        <v/>
      </c>
      <c r="R16" s="185" t="str">
        <f>IF(GUS_2020!R16&lt;&gt;"",GUS_2020!R16*41.868/1000,"")</f>
        <v/>
      </c>
      <c r="S16" s="185" t="str">
        <f>IF(GUS_2020!S16&lt;&gt;"",GUS_2020!S16*41.868/1000,"")</f>
        <v/>
      </c>
      <c r="T16" s="185" t="str">
        <f>IF(GUS_2020!T16&lt;&gt;"",GUS_2020!T16*41.868/1000,"")</f>
        <v/>
      </c>
      <c r="U16" s="185" t="str">
        <f>IF(GUS_2020!U16&lt;&gt;"",GUS_2020!U16*41.868/1000,"")</f>
        <v/>
      </c>
      <c r="V16" s="185" t="str">
        <f>IF(GUS_2020!V16&lt;&gt;"",GUS_2020!V16*41.868/1000,"")</f>
        <v/>
      </c>
      <c r="W16" s="185" t="str">
        <f>IF(GUS_2020!W16&lt;&gt;"",GUS_2020!W16*41.868/1000,"")</f>
        <v/>
      </c>
      <c r="X16" s="185" t="str">
        <f>IF(GUS_2020!X16&lt;&gt;"",GUS_2020!X16*41.868/1000,"")</f>
        <v/>
      </c>
      <c r="Y16" s="185" t="str">
        <f>IF(GUS_2020!Y16&lt;&gt;"",GUS_2020!Y16*41.868/1000,"")</f>
        <v/>
      </c>
      <c r="Z16" s="185" t="str">
        <f>IF(GUS_2020!Z16&lt;&gt;"",GUS_2020!Z16*41.868/1000,"")</f>
        <v/>
      </c>
      <c r="AA16" s="185" t="str">
        <f>IF(GUS_2020!AA16&lt;&gt;"",GUS_2020!AA16*41.868/1000,"")</f>
        <v/>
      </c>
      <c r="AB16" s="185" t="str">
        <f>IF(GUS_2020!AB16&lt;&gt;"",GUS_2020!AB16*41.868/1000,"")</f>
        <v/>
      </c>
      <c r="AC16" s="185" t="str">
        <f>IF(GUS_2020!AC16&lt;&gt;"",GUS_2020!AC16*41.868/1000,"")</f>
        <v/>
      </c>
      <c r="AD16" s="185" t="str">
        <f>IF(GUS_2020!AD16&lt;&gt;"",GUS_2020!AD16*41.868/1000,"")</f>
        <v/>
      </c>
      <c r="AE16" s="185" t="str">
        <f>IF(GUS_2020!AE16&lt;&gt;"",GUS_2020!AE16*41.868/1000,"")</f>
        <v/>
      </c>
      <c r="AF16" s="185" t="str">
        <f>IF(GUS_2020!AF16&lt;&gt;"",GUS_2020!AF16*41.868/1000,"")</f>
        <v/>
      </c>
      <c r="AG16" s="185" t="str">
        <f>IF(GUS_2020!AG16&lt;&gt;"",GUS_2020!AG16*41.868/1000,"")</f>
        <v/>
      </c>
      <c r="AH16" s="185" t="str">
        <f>IF(GUS_2020!AH16&lt;&gt;"",GUS_2020!AH16*41.868/1000,"")</f>
        <v/>
      </c>
      <c r="AI16" s="185" t="str">
        <f>IF(GUS_2020!AI16&lt;&gt;"",GUS_2020!AI16*41.868/1000,"")</f>
        <v/>
      </c>
      <c r="AJ16" s="185" t="str">
        <f>IF(GUS_2020!AJ16&lt;&gt;"",GUS_2020!AJ16*41.868/1000,"")</f>
        <v/>
      </c>
      <c r="AK16" s="185" t="str">
        <f>IF(GUS_2020!AK16&lt;&gt;"",GUS_2020!AK16*41.868/1000,"")</f>
        <v/>
      </c>
      <c r="AL16" s="185" t="str">
        <f>IF(GUS_2020!AL16&lt;&gt;"",GUS_2020!AL16*41.868/1000,"")</f>
        <v/>
      </c>
      <c r="AM16" s="185" t="str">
        <f>IF(GUS_2020!AM16&lt;&gt;"",GUS_2020!AM16*41.868/1000,"")</f>
        <v/>
      </c>
      <c r="AN16" s="185" t="str">
        <f>IF(GUS_2020!AN16&lt;&gt;"",GUS_2020!AN16*41.868/1000,"")</f>
        <v/>
      </c>
      <c r="AO16" s="185" t="str">
        <f>IF(GUS_2020!AO16&lt;&gt;"",GUS_2020!AO16*41.868/1000,"")</f>
        <v/>
      </c>
      <c r="AP16" s="185" t="str">
        <f>IF(GUS_2020!AP16&lt;&gt;"",GUS_2020!AP16*41.868/1000,"")</f>
        <v/>
      </c>
      <c r="AQ16" s="185" t="str">
        <f>IF(GUS_2020!AQ16&lt;&gt;"",GUS_2020!AQ16*41.868/1000,"")</f>
        <v/>
      </c>
      <c r="AR16" s="185" t="str">
        <f>IF(GUS_2020!AR16&lt;&gt;"",GUS_2020!AR16*41.868/1000,"")</f>
        <v/>
      </c>
      <c r="AS16" s="185" t="str">
        <f>IF(GUS_2020!AS16&lt;&gt;"",GUS_2020!AS16*41.868/1000,"")</f>
        <v/>
      </c>
      <c r="AT16" s="185" t="str">
        <f>IF(GUS_2020!AT16&lt;&gt;"",GUS_2020!AT16*41.868/1000,"")</f>
        <v/>
      </c>
      <c r="AU16" s="185" t="str">
        <f>IF(GUS_2020!AU16&lt;&gt;"",GUS_2020!AU16*41.868/1000,"")</f>
        <v/>
      </c>
      <c r="AV16" s="185" t="str">
        <f>IF(GUS_2020!AV16&lt;&gt;"",GUS_2020!AV16*41.868/1000,"")</f>
        <v/>
      </c>
      <c r="AW16" s="185" t="str">
        <f>IF(GUS_2020!AW16&lt;&gt;"",GUS_2020!AW16*41.868/1000,"")</f>
        <v/>
      </c>
      <c r="AX16" s="185" t="str">
        <f>IF(GUS_2020!AX16&lt;&gt;"",GUS_2020!AX16*41.868/1000,"")</f>
        <v/>
      </c>
      <c r="AY16" s="185" t="str">
        <f>IF(GUS_2020!AY16&lt;&gt;"",GUS_2020!AY16*41.868/1000,"")</f>
        <v/>
      </c>
      <c r="AZ16" s="185" t="str">
        <f>IF(GUS_2020!AZ16&lt;&gt;"",GUS_2020!AZ16*41.868/1000,"")</f>
        <v/>
      </c>
      <c r="BA16" s="185" t="str">
        <f>IF(GUS_2020!BA16&lt;&gt;"",GUS_2020!BA16*41.868/1000,"")</f>
        <v/>
      </c>
      <c r="BB16" s="185" t="str">
        <f>IF(GUS_2020!BB16&lt;&gt;"",GUS_2020!BB16*41.868/1000,"")</f>
        <v/>
      </c>
      <c r="BC16" s="185" t="str">
        <f>IF(GUS_2020!BC16&lt;&gt;"",GUS_2020!BC16*41.868/1000,"")</f>
        <v/>
      </c>
      <c r="BD16" s="185" t="str">
        <f>IF(GUS_2020!BD16&lt;&gt;"",GUS_2020!BD16*41.868/1000,"")</f>
        <v/>
      </c>
      <c r="BE16" s="185" t="str">
        <f>IF(GUS_2020!BE16&lt;&gt;"",GUS_2020!BE16*41.868/1000,"")</f>
        <v/>
      </c>
      <c r="BF16" s="185" t="str">
        <f>IF(GUS_2020!BF16&lt;&gt;"",GUS_2020!BF16*41.868/1000,"")</f>
        <v/>
      </c>
      <c r="BG16" s="185" t="str">
        <f>IF(GUS_2020!BG16&lt;&gt;"",GUS_2020!BG16*41.868/1000,"")</f>
        <v/>
      </c>
      <c r="BH16" s="185" t="str">
        <f>IF(GUS_2020!BH16&lt;&gt;"",GUS_2020!BH16*41.868/1000,"")</f>
        <v/>
      </c>
      <c r="BI16" s="185" t="str">
        <f>IF(GUS_2020!BI16&lt;&gt;"",GUS_2020!BI16*41.868/1000,"")</f>
        <v/>
      </c>
      <c r="BJ16" s="185" t="str">
        <f>IF(GUS_2020!BJ16&lt;&gt;"",GUS_2020!BJ16*41.868/1000,"")</f>
        <v/>
      </c>
      <c r="BK16" s="185" t="str">
        <f>IF(GUS_2020!BK16&lt;&gt;"",GUS_2020!BK16*41.868/1000,"")</f>
        <v/>
      </c>
      <c r="BL16" s="185" t="str">
        <f>IF(GUS_2020!BL16&lt;&gt;"",GUS_2020!BL16*41.868/1000,"")</f>
        <v/>
      </c>
      <c r="BM16" s="185" t="str">
        <f>IF(GUS_2020!BM16&lt;&gt;"",GUS_2020!BM16*41.868/1000,"")</f>
        <v/>
      </c>
      <c r="BN16" s="185" t="str">
        <f>IF(GUS_2020!BN16&lt;&gt;"",GUS_2020!BN16*41.868/1000,"")</f>
        <v/>
      </c>
      <c r="BO16" s="185" t="str">
        <f>IF(GUS_2020!BO16&lt;&gt;"",GUS_2020!BO16*41.868/1000,"")</f>
        <v/>
      </c>
      <c r="BP16" s="185" t="str">
        <f>IF(GUS_2020!BP16&lt;&gt;"",GUS_2020!BP16*41.868/1000,"")</f>
        <v/>
      </c>
      <c r="BQ16" s="185" t="str">
        <f>IF(GUS_2020!BQ16&lt;&gt;"",GUS_2020!BQ16*41.868/1000,"")</f>
        <v/>
      </c>
      <c r="BR16" s="185" t="str">
        <f>IF(GUS_2020!BR16&lt;&gt;"",GUS_2020!BR16*41.868/1000,"")</f>
        <v/>
      </c>
      <c r="BS16" s="185" t="str">
        <f>IF(GUS_2020!BS16&lt;&gt;"",GUS_2020!BS16*41.868/1000,"")</f>
        <v/>
      </c>
    </row>
    <row r="17" spans="1:71" ht="20.399999999999999">
      <c r="A17" s="184" t="s">
        <v>476</v>
      </c>
      <c r="B17" s="185">
        <f>IF(GUS_2020!B17&lt;&gt;"",GUS_2020!B17*41.868/1000,"")</f>
        <v>3958.1588520000005</v>
      </c>
      <c r="C17" s="185" t="str">
        <f>IF(GUS_2020!C17&lt;&gt;"",GUS_2020!C17*41.868/1000,"")</f>
        <v/>
      </c>
      <c r="D17" s="185" t="str">
        <f>IF(GUS_2020!D17&lt;&gt;"",GUS_2020!D17*41.868/1000,"")</f>
        <v/>
      </c>
      <c r="E17" s="185" t="str">
        <f>IF(GUS_2020!E17&lt;&gt;"",GUS_2020!E17*41.868/1000,"")</f>
        <v/>
      </c>
      <c r="F17" s="185" t="str">
        <f>IF(GUS_2020!F17&lt;&gt;"",GUS_2020!F17*41.868/1000,"")</f>
        <v/>
      </c>
      <c r="G17" s="185" t="str">
        <f>IF(GUS_2020!G17&lt;&gt;"",GUS_2020!G17*41.868/1000,"")</f>
        <v/>
      </c>
      <c r="H17" s="185" t="str">
        <f>IF(GUS_2020!H17&lt;&gt;"",GUS_2020!H17*41.868/1000,"")</f>
        <v/>
      </c>
      <c r="I17" s="185" t="str">
        <f>IF(GUS_2020!I17&lt;&gt;"",GUS_2020!I17*41.868/1000,"")</f>
        <v/>
      </c>
      <c r="J17" s="185" t="str">
        <f>IF(GUS_2020!J17&lt;&gt;"",GUS_2020!J17*41.868/1000,"")</f>
        <v/>
      </c>
      <c r="K17" s="185" t="str">
        <f>IF(GUS_2020!K17&lt;&gt;"",GUS_2020!K17*41.868/1000,"")</f>
        <v/>
      </c>
      <c r="L17" s="185" t="str">
        <f>IF(GUS_2020!L17&lt;&gt;"",GUS_2020!L17*41.868/1000,"")</f>
        <v/>
      </c>
      <c r="M17" s="185" t="str">
        <f>IF(GUS_2020!M17&lt;&gt;"",GUS_2020!M17*41.868/1000,"")</f>
        <v/>
      </c>
      <c r="N17" s="185" t="str">
        <f>IF(GUS_2020!N17&lt;&gt;"",GUS_2020!N17*41.868/1000,"")</f>
        <v/>
      </c>
      <c r="O17" s="185" t="str">
        <f>IF(GUS_2020!O17&lt;&gt;"",GUS_2020!O17*41.868/1000,"")</f>
        <v/>
      </c>
      <c r="P17" s="185" t="str">
        <f>IF(GUS_2020!P17&lt;&gt;"",GUS_2020!P17*41.868/1000,"")</f>
        <v/>
      </c>
      <c r="Q17" s="185" t="str">
        <f>IF(GUS_2020!Q17&lt;&gt;"",GUS_2020!Q17*41.868/1000,"")</f>
        <v/>
      </c>
      <c r="R17" s="185" t="str">
        <f>IF(GUS_2020!R17&lt;&gt;"",GUS_2020!R17*41.868/1000,"")</f>
        <v/>
      </c>
      <c r="S17" s="185" t="str">
        <f>IF(GUS_2020!S17&lt;&gt;"",GUS_2020!S17*41.868/1000,"")</f>
        <v/>
      </c>
      <c r="T17" s="185" t="str">
        <f>IF(GUS_2020!T17&lt;&gt;"",GUS_2020!T17*41.868/1000,"")</f>
        <v/>
      </c>
      <c r="U17" s="185" t="str">
        <f>IF(GUS_2020!U17&lt;&gt;"",GUS_2020!U17*41.868/1000,"")</f>
        <v/>
      </c>
      <c r="V17" s="185" t="str">
        <f>IF(GUS_2020!V17&lt;&gt;"",GUS_2020!V17*41.868/1000,"")</f>
        <v/>
      </c>
      <c r="W17" s="185" t="str">
        <f>IF(GUS_2020!W17&lt;&gt;"",GUS_2020!W17*41.868/1000,"")</f>
        <v/>
      </c>
      <c r="X17" s="185" t="str">
        <f>IF(GUS_2020!X17&lt;&gt;"",GUS_2020!X17*41.868/1000,"")</f>
        <v/>
      </c>
      <c r="Y17" s="185" t="str">
        <f>IF(GUS_2020!Y17&lt;&gt;"",GUS_2020!Y17*41.868/1000,"")</f>
        <v/>
      </c>
      <c r="Z17" s="185" t="str">
        <f>IF(GUS_2020!Z17&lt;&gt;"",GUS_2020!Z17*41.868/1000,"")</f>
        <v/>
      </c>
      <c r="AA17" s="185" t="str">
        <f>IF(GUS_2020!AA17&lt;&gt;"",GUS_2020!AA17*41.868/1000,"")</f>
        <v/>
      </c>
      <c r="AB17" s="185" t="str">
        <f>IF(GUS_2020!AB17&lt;&gt;"",GUS_2020!AB17*41.868/1000,"")</f>
        <v/>
      </c>
      <c r="AC17" s="185" t="str">
        <f>IF(GUS_2020!AC17&lt;&gt;"",GUS_2020!AC17*41.868/1000,"")</f>
        <v/>
      </c>
      <c r="AD17" s="185" t="str">
        <f>IF(GUS_2020!AD17&lt;&gt;"",GUS_2020!AD17*41.868/1000,"")</f>
        <v/>
      </c>
      <c r="AE17" s="185" t="str">
        <f>IF(GUS_2020!AE17&lt;&gt;"",GUS_2020!AE17*41.868/1000,"")</f>
        <v/>
      </c>
      <c r="AF17" s="185" t="str">
        <f>IF(GUS_2020!AF17&lt;&gt;"",GUS_2020!AF17*41.868/1000,"")</f>
        <v/>
      </c>
      <c r="AG17" s="185" t="str">
        <f>IF(GUS_2020!AG17&lt;&gt;"",GUS_2020!AG17*41.868/1000,"")</f>
        <v/>
      </c>
      <c r="AH17" s="185" t="str">
        <f>IF(GUS_2020!AH17&lt;&gt;"",GUS_2020!AH17*41.868/1000,"")</f>
        <v/>
      </c>
      <c r="AI17" s="185" t="str">
        <f>IF(GUS_2020!AI17&lt;&gt;"",GUS_2020!AI17*41.868/1000,"")</f>
        <v/>
      </c>
      <c r="AJ17" s="185" t="str">
        <f>IF(GUS_2020!AJ17&lt;&gt;"",GUS_2020!AJ17*41.868/1000,"")</f>
        <v/>
      </c>
      <c r="AK17" s="185" t="str">
        <f>IF(GUS_2020!AK17&lt;&gt;"",GUS_2020!AK17*41.868/1000,"")</f>
        <v/>
      </c>
      <c r="AL17" s="185" t="str">
        <f>IF(GUS_2020!AL17&lt;&gt;"",GUS_2020!AL17*41.868/1000,"")</f>
        <v/>
      </c>
      <c r="AM17" s="185" t="str">
        <f>IF(GUS_2020!AM17&lt;&gt;"",GUS_2020!AM17*41.868/1000,"")</f>
        <v/>
      </c>
      <c r="AN17" s="185" t="str">
        <f>IF(GUS_2020!AN17&lt;&gt;"",GUS_2020!AN17*41.868/1000,"")</f>
        <v/>
      </c>
      <c r="AO17" s="185" t="str">
        <f>IF(GUS_2020!AO17&lt;&gt;"",GUS_2020!AO17*41.868/1000,"")</f>
        <v/>
      </c>
      <c r="AP17" s="185" t="str">
        <f>IF(GUS_2020!AP17&lt;&gt;"",GUS_2020!AP17*41.868/1000,"")</f>
        <v/>
      </c>
      <c r="AQ17" s="185" t="str">
        <f>IF(GUS_2020!AQ17&lt;&gt;"",GUS_2020!AQ17*41.868/1000,"")</f>
        <v/>
      </c>
      <c r="AR17" s="185" t="str">
        <f>IF(GUS_2020!AR17&lt;&gt;"",GUS_2020!AR17*41.868/1000,"")</f>
        <v/>
      </c>
      <c r="AS17" s="185" t="str">
        <f>IF(GUS_2020!AS17&lt;&gt;"",GUS_2020!AS17*41.868/1000,"")</f>
        <v/>
      </c>
      <c r="AT17" s="185" t="str">
        <f>IF(GUS_2020!AT17&lt;&gt;"",GUS_2020!AT17*41.868/1000,"")</f>
        <v/>
      </c>
      <c r="AU17" s="185" t="str">
        <f>IF(GUS_2020!AU17&lt;&gt;"",GUS_2020!AU17*41.868/1000,"")</f>
        <v/>
      </c>
      <c r="AV17" s="185" t="str">
        <f>IF(GUS_2020!AV17&lt;&gt;"",GUS_2020!AV17*41.868/1000,"")</f>
        <v/>
      </c>
      <c r="AW17" s="185" t="str">
        <f>IF(GUS_2020!AW17&lt;&gt;"",GUS_2020!AW17*41.868/1000,"")</f>
        <v/>
      </c>
      <c r="AX17" s="185" t="str">
        <f>IF(GUS_2020!AX17&lt;&gt;"",GUS_2020!AX17*41.868/1000,"")</f>
        <v/>
      </c>
      <c r="AY17" s="185" t="str">
        <f>IF(GUS_2020!AY17&lt;&gt;"",GUS_2020!AY17*41.868/1000,"")</f>
        <v/>
      </c>
      <c r="AZ17" s="185" t="str">
        <f>IF(GUS_2020!AZ17&lt;&gt;"",GUS_2020!AZ17*41.868/1000,"")</f>
        <v/>
      </c>
      <c r="BA17" s="185" t="str">
        <f>IF(GUS_2020!BA17&lt;&gt;"",GUS_2020!BA17*41.868/1000,"")</f>
        <v/>
      </c>
      <c r="BB17" s="185" t="str">
        <f>IF(GUS_2020!BB17&lt;&gt;"",GUS_2020!BB17*41.868/1000,"")</f>
        <v/>
      </c>
      <c r="BC17" s="185" t="str">
        <f>IF(GUS_2020!BC17&lt;&gt;"",GUS_2020!BC17*41.868/1000,"")</f>
        <v/>
      </c>
      <c r="BD17" s="185" t="str">
        <f>IF(GUS_2020!BD17&lt;&gt;"",GUS_2020!BD17*41.868/1000,"")</f>
        <v/>
      </c>
      <c r="BE17" s="185" t="str">
        <f>IF(GUS_2020!BE17&lt;&gt;"",GUS_2020!BE17*41.868/1000,"")</f>
        <v/>
      </c>
      <c r="BF17" s="185" t="str">
        <f>IF(GUS_2020!BF17&lt;&gt;"",GUS_2020!BF17*41.868/1000,"")</f>
        <v/>
      </c>
      <c r="BG17" s="185" t="str">
        <f>IF(GUS_2020!BG17&lt;&gt;"",GUS_2020!BG17*41.868/1000,"")</f>
        <v/>
      </c>
      <c r="BH17" s="185" t="str">
        <f>IF(GUS_2020!BH17&lt;&gt;"",GUS_2020!BH17*41.868/1000,"")</f>
        <v/>
      </c>
      <c r="BI17" s="185" t="str">
        <f>IF(GUS_2020!BI17&lt;&gt;"",GUS_2020!BI17*41.868/1000,"")</f>
        <v/>
      </c>
      <c r="BJ17" s="185" t="str">
        <f>IF(GUS_2020!BJ17&lt;&gt;"",GUS_2020!BJ17*41.868/1000,"")</f>
        <v/>
      </c>
      <c r="BK17" s="185" t="str">
        <f>IF(GUS_2020!BK17&lt;&gt;"",GUS_2020!BK17*41.868/1000,"")</f>
        <v/>
      </c>
      <c r="BL17" s="185" t="str">
        <f>IF(GUS_2020!BL17&lt;&gt;"",GUS_2020!BL17*41.868/1000,"")</f>
        <v/>
      </c>
      <c r="BM17" s="185" t="str">
        <f>IF(GUS_2020!BM17&lt;&gt;"",GUS_2020!BM17*41.868/1000,"")</f>
        <v/>
      </c>
      <c r="BN17" s="185" t="str">
        <f>IF(GUS_2020!BN17&lt;&gt;"",GUS_2020!BN17*41.868/1000,"")</f>
        <v/>
      </c>
      <c r="BO17" s="185" t="str">
        <f>IF(GUS_2020!BO17&lt;&gt;"",GUS_2020!BO17*41.868/1000,"")</f>
        <v/>
      </c>
      <c r="BP17" s="185" t="str">
        <f>IF(GUS_2020!BP17&lt;&gt;"",GUS_2020!BP17*41.868/1000,"")</f>
        <v/>
      </c>
      <c r="BQ17" s="185" t="str">
        <f>IF(GUS_2020!BQ17&lt;&gt;"",GUS_2020!BQ17*41.868/1000,"")</f>
        <v/>
      </c>
      <c r="BR17" s="185" t="str">
        <f>IF(GUS_2020!BR17&lt;&gt;"",GUS_2020!BR17*41.868/1000,"")</f>
        <v/>
      </c>
      <c r="BS17" s="185" t="str">
        <f>IF(GUS_2020!BS17&lt;&gt;"",GUS_2020!BS17*41.868/1000,"")</f>
        <v/>
      </c>
    </row>
    <row r="18" spans="1:71" ht="20.399999999999999">
      <c r="A18" s="184" t="s">
        <v>477</v>
      </c>
      <c r="B18" s="185">
        <f>IF(GUS_2020!B18&lt;&gt;"",GUS_2020!B18*41.868/1000,"")</f>
        <v>2880.3509280000003</v>
      </c>
      <c r="C18" s="185" t="str">
        <f>IF(GUS_2020!C18&lt;&gt;"",GUS_2020!C18*41.868/1000,"")</f>
        <v/>
      </c>
      <c r="D18" s="185" t="str">
        <f>IF(GUS_2020!D18&lt;&gt;"",GUS_2020!D18*41.868/1000,"")</f>
        <v/>
      </c>
      <c r="E18" s="185" t="str">
        <f>IF(GUS_2020!E18&lt;&gt;"",GUS_2020!E18*41.868/1000,"")</f>
        <v/>
      </c>
      <c r="F18" s="185" t="str">
        <f>IF(GUS_2020!F18&lt;&gt;"",GUS_2020!F18*41.868/1000,"")</f>
        <v/>
      </c>
      <c r="G18" s="185" t="str">
        <f>IF(GUS_2020!G18&lt;&gt;"",GUS_2020!G18*41.868/1000,"")</f>
        <v/>
      </c>
      <c r="H18" s="185" t="str">
        <f>IF(GUS_2020!H18&lt;&gt;"",GUS_2020!H18*41.868/1000,"")</f>
        <v/>
      </c>
      <c r="I18" s="185" t="str">
        <f>IF(GUS_2020!I18&lt;&gt;"",GUS_2020!I18*41.868/1000,"")</f>
        <v/>
      </c>
      <c r="J18" s="185" t="str">
        <f>IF(GUS_2020!J18&lt;&gt;"",GUS_2020!J18*41.868/1000,"")</f>
        <v/>
      </c>
      <c r="K18" s="185" t="str">
        <f>IF(GUS_2020!K18&lt;&gt;"",GUS_2020!K18*41.868/1000,"")</f>
        <v/>
      </c>
      <c r="L18" s="185" t="str">
        <f>IF(GUS_2020!L18&lt;&gt;"",GUS_2020!L18*41.868/1000,"")</f>
        <v/>
      </c>
      <c r="M18" s="185" t="str">
        <f>IF(GUS_2020!M18&lt;&gt;"",GUS_2020!M18*41.868/1000,"")</f>
        <v/>
      </c>
      <c r="N18" s="185" t="str">
        <f>IF(GUS_2020!N18&lt;&gt;"",GUS_2020!N18*41.868/1000,"")</f>
        <v/>
      </c>
      <c r="O18" s="185" t="str">
        <f>IF(GUS_2020!O18&lt;&gt;"",GUS_2020!O18*41.868/1000,"")</f>
        <v/>
      </c>
      <c r="P18" s="185" t="str">
        <f>IF(GUS_2020!P18&lt;&gt;"",GUS_2020!P18*41.868/1000,"")</f>
        <v/>
      </c>
      <c r="Q18" s="185" t="str">
        <f>IF(GUS_2020!Q18&lt;&gt;"",GUS_2020!Q18*41.868/1000,"")</f>
        <v/>
      </c>
      <c r="R18" s="185" t="str">
        <f>IF(GUS_2020!R18&lt;&gt;"",GUS_2020!R18*41.868/1000,"")</f>
        <v/>
      </c>
      <c r="S18" s="185" t="str">
        <f>IF(GUS_2020!S18&lt;&gt;"",GUS_2020!S18*41.868/1000,"")</f>
        <v/>
      </c>
      <c r="T18" s="185" t="str">
        <f>IF(GUS_2020!T18&lt;&gt;"",GUS_2020!T18*41.868/1000,"")</f>
        <v/>
      </c>
      <c r="U18" s="185" t="str">
        <f>IF(GUS_2020!U18&lt;&gt;"",GUS_2020!U18*41.868/1000,"")</f>
        <v/>
      </c>
      <c r="V18" s="185" t="str">
        <f>IF(GUS_2020!V18&lt;&gt;"",GUS_2020!V18*41.868/1000,"")</f>
        <v/>
      </c>
      <c r="W18" s="185" t="str">
        <f>IF(GUS_2020!W18&lt;&gt;"",GUS_2020!W18*41.868/1000,"")</f>
        <v/>
      </c>
      <c r="X18" s="185" t="str">
        <f>IF(GUS_2020!X18&lt;&gt;"",GUS_2020!X18*41.868/1000,"")</f>
        <v/>
      </c>
      <c r="Y18" s="185" t="str">
        <f>IF(GUS_2020!Y18&lt;&gt;"",GUS_2020!Y18*41.868/1000,"")</f>
        <v/>
      </c>
      <c r="Z18" s="185" t="str">
        <f>IF(GUS_2020!Z18&lt;&gt;"",GUS_2020!Z18*41.868/1000,"")</f>
        <v/>
      </c>
      <c r="AA18" s="185" t="str">
        <f>IF(GUS_2020!AA18&lt;&gt;"",GUS_2020!AA18*41.868/1000,"")</f>
        <v/>
      </c>
      <c r="AB18" s="185" t="str">
        <f>IF(GUS_2020!AB18&lt;&gt;"",GUS_2020!AB18*41.868/1000,"")</f>
        <v/>
      </c>
      <c r="AC18" s="185" t="str">
        <f>IF(GUS_2020!AC18&lt;&gt;"",GUS_2020!AC18*41.868/1000,"")</f>
        <v/>
      </c>
      <c r="AD18" s="185" t="str">
        <f>IF(GUS_2020!AD18&lt;&gt;"",GUS_2020!AD18*41.868/1000,"")</f>
        <v/>
      </c>
      <c r="AE18" s="185" t="str">
        <f>IF(GUS_2020!AE18&lt;&gt;"",GUS_2020!AE18*41.868/1000,"")</f>
        <v/>
      </c>
      <c r="AF18" s="185" t="str">
        <f>IF(GUS_2020!AF18&lt;&gt;"",GUS_2020!AF18*41.868/1000,"")</f>
        <v/>
      </c>
      <c r="AG18" s="185" t="str">
        <f>IF(GUS_2020!AG18&lt;&gt;"",GUS_2020!AG18*41.868/1000,"")</f>
        <v/>
      </c>
      <c r="AH18" s="185" t="str">
        <f>IF(GUS_2020!AH18&lt;&gt;"",GUS_2020!AH18*41.868/1000,"")</f>
        <v/>
      </c>
      <c r="AI18" s="185" t="str">
        <f>IF(GUS_2020!AI18&lt;&gt;"",GUS_2020!AI18*41.868/1000,"")</f>
        <v/>
      </c>
      <c r="AJ18" s="185" t="str">
        <f>IF(GUS_2020!AJ18&lt;&gt;"",GUS_2020!AJ18*41.868/1000,"")</f>
        <v/>
      </c>
      <c r="AK18" s="185" t="str">
        <f>IF(GUS_2020!AK18&lt;&gt;"",GUS_2020!AK18*41.868/1000,"")</f>
        <v/>
      </c>
      <c r="AL18" s="185" t="str">
        <f>IF(GUS_2020!AL18&lt;&gt;"",GUS_2020!AL18*41.868/1000,"")</f>
        <v/>
      </c>
      <c r="AM18" s="185" t="str">
        <f>IF(GUS_2020!AM18&lt;&gt;"",GUS_2020!AM18*41.868/1000,"")</f>
        <v/>
      </c>
      <c r="AN18" s="185" t="str">
        <f>IF(GUS_2020!AN18&lt;&gt;"",GUS_2020!AN18*41.868/1000,"")</f>
        <v/>
      </c>
      <c r="AO18" s="185" t="str">
        <f>IF(GUS_2020!AO18&lt;&gt;"",GUS_2020!AO18*41.868/1000,"")</f>
        <v/>
      </c>
      <c r="AP18" s="185" t="str">
        <f>IF(GUS_2020!AP18&lt;&gt;"",GUS_2020!AP18*41.868/1000,"")</f>
        <v/>
      </c>
      <c r="AQ18" s="185" t="str">
        <f>IF(GUS_2020!AQ18&lt;&gt;"",GUS_2020!AQ18*41.868/1000,"")</f>
        <v/>
      </c>
      <c r="AR18" s="185" t="str">
        <f>IF(GUS_2020!AR18&lt;&gt;"",GUS_2020!AR18*41.868/1000,"")</f>
        <v/>
      </c>
      <c r="AS18" s="185" t="str">
        <f>IF(GUS_2020!AS18&lt;&gt;"",GUS_2020!AS18*41.868/1000,"")</f>
        <v/>
      </c>
      <c r="AT18" s="185" t="str">
        <f>IF(GUS_2020!AT18&lt;&gt;"",GUS_2020!AT18*41.868/1000,"")</f>
        <v/>
      </c>
      <c r="AU18" s="185" t="str">
        <f>IF(GUS_2020!AU18&lt;&gt;"",GUS_2020!AU18*41.868/1000,"")</f>
        <v/>
      </c>
      <c r="AV18" s="185" t="str">
        <f>IF(GUS_2020!AV18&lt;&gt;"",GUS_2020!AV18*41.868/1000,"")</f>
        <v/>
      </c>
      <c r="AW18" s="185" t="str">
        <f>IF(GUS_2020!AW18&lt;&gt;"",GUS_2020!AW18*41.868/1000,"")</f>
        <v/>
      </c>
      <c r="AX18" s="185" t="str">
        <f>IF(GUS_2020!AX18&lt;&gt;"",GUS_2020!AX18*41.868/1000,"")</f>
        <v/>
      </c>
      <c r="AY18" s="185" t="str">
        <f>IF(GUS_2020!AY18&lt;&gt;"",GUS_2020!AY18*41.868/1000,"")</f>
        <v/>
      </c>
      <c r="AZ18" s="185" t="str">
        <f>IF(GUS_2020!AZ18&lt;&gt;"",GUS_2020!AZ18*41.868/1000,"")</f>
        <v/>
      </c>
      <c r="BA18" s="185" t="str">
        <f>IF(GUS_2020!BA18&lt;&gt;"",GUS_2020!BA18*41.868/1000,"")</f>
        <v/>
      </c>
      <c r="BB18" s="185" t="str">
        <f>IF(GUS_2020!BB18&lt;&gt;"",GUS_2020!BB18*41.868/1000,"")</f>
        <v/>
      </c>
      <c r="BC18" s="185" t="str">
        <f>IF(GUS_2020!BC18&lt;&gt;"",GUS_2020!BC18*41.868/1000,"")</f>
        <v/>
      </c>
      <c r="BD18" s="185" t="str">
        <f>IF(GUS_2020!BD18&lt;&gt;"",GUS_2020!BD18*41.868/1000,"")</f>
        <v/>
      </c>
      <c r="BE18" s="185" t="str">
        <f>IF(GUS_2020!BE18&lt;&gt;"",GUS_2020!BE18*41.868/1000,"")</f>
        <v/>
      </c>
      <c r="BF18" s="185" t="str">
        <f>IF(GUS_2020!BF18&lt;&gt;"",GUS_2020!BF18*41.868/1000,"")</f>
        <v/>
      </c>
      <c r="BG18" s="185" t="str">
        <f>IF(GUS_2020!BG18&lt;&gt;"",GUS_2020!BG18*41.868/1000,"")</f>
        <v/>
      </c>
      <c r="BH18" s="185" t="str">
        <f>IF(GUS_2020!BH18&lt;&gt;"",GUS_2020!BH18*41.868/1000,"")</f>
        <v/>
      </c>
      <c r="BI18" s="185" t="str">
        <f>IF(GUS_2020!BI18&lt;&gt;"",GUS_2020!BI18*41.868/1000,"")</f>
        <v/>
      </c>
      <c r="BJ18" s="185" t="str">
        <f>IF(GUS_2020!BJ18&lt;&gt;"",GUS_2020!BJ18*41.868/1000,"")</f>
        <v/>
      </c>
      <c r="BK18" s="185" t="str">
        <f>IF(GUS_2020!BK18&lt;&gt;"",GUS_2020!BK18*41.868/1000,"")</f>
        <v/>
      </c>
      <c r="BL18" s="185" t="str">
        <f>IF(GUS_2020!BL18&lt;&gt;"",GUS_2020!BL18*41.868/1000,"")</f>
        <v/>
      </c>
      <c r="BM18" s="185" t="str">
        <f>IF(GUS_2020!BM18&lt;&gt;"",GUS_2020!BM18*41.868/1000,"")</f>
        <v/>
      </c>
      <c r="BN18" s="185" t="str">
        <f>IF(GUS_2020!BN18&lt;&gt;"",GUS_2020!BN18*41.868/1000,"")</f>
        <v/>
      </c>
      <c r="BO18" s="185" t="str">
        <f>IF(GUS_2020!BO18&lt;&gt;"",GUS_2020!BO18*41.868/1000,"")</f>
        <v/>
      </c>
      <c r="BP18" s="185" t="str">
        <f>IF(GUS_2020!BP18&lt;&gt;"",GUS_2020!BP18*41.868/1000,"")</f>
        <v/>
      </c>
      <c r="BQ18" s="185" t="str">
        <f>IF(GUS_2020!BQ18&lt;&gt;"",GUS_2020!BQ18*41.868/1000,"")</f>
        <v/>
      </c>
      <c r="BR18" s="185" t="str">
        <f>IF(GUS_2020!BR18&lt;&gt;"",GUS_2020!BR18*41.868/1000,"")</f>
        <v/>
      </c>
      <c r="BS18" s="185" t="str">
        <f>IF(GUS_2020!BS18&lt;&gt;"",GUS_2020!BS18*41.868/1000,"")</f>
        <v/>
      </c>
    </row>
    <row r="19" spans="1:71" ht="20.399999999999999">
      <c r="A19" s="184" t="s">
        <v>478</v>
      </c>
      <c r="B19" s="185">
        <f>IF(GUS_2020!B19&lt;&gt;"",GUS_2020!B19*41.868/1000,"")</f>
        <v>3198.0453120000002</v>
      </c>
      <c r="C19" s="185">
        <f>IF(GUS_2020!C19&lt;&gt;"",GUS_2020!C19*41.868/1000,"")</f>
        <v>1545.1804079999999</v>
      </c>
      <c r="D19" s="185" t="str">
        <f>IF(GUS_2020!D19&lt;&gt;"",GUS_2020!D19*41.868/1000,"")</f>
        <v/>
      </c>
      <c r="E19" s="185">
        <f>IF(GUS_2020!E19&lt;&gt;"",GUS_2020!E19*41.868/1000,"")</f>
        <v>317.27570400000002</v>
      </c>
      <c r="F19" s="185">
        <f>IF(GUS_2020!F19&lt;&gt;"",GUS_2020!F19*41.868/1000,"")</f>
        <v>811.40184000000011</v>
      </c>
      <c r="G19" s="185" t="str">
        <f>IF(GUS_2020!G19&lt;&gt;"",GUS_2020!G19*41.868/1000,"")</f>
        <v/>
      </c>
      <c r="H19" s="185">
        <f>IF(GUS_2020!H19&lt;&gt;"",GUS_2020!H19*41.868/1000,"")</f>
        <v>364.46093999999999</v>
      </c>
      <c r="I19" s="185" t="str">
        <f>IF(GUS_2020!I19&lt;&gt;"",GUS_2020!I19*41.868/1000,"")</f>
        <v/>
      </c>
      <c r="J19" s="185">
        <f>IF(GUS_2020!J19&lt;&gt;"",GUS_2020!J19*41.868/1000,"")</f>
        <v>52.041924000000002</v>
      </c>
      <c r="K19" s="185" t="str">
        <f>IF(GUS_2020!K19&lt;&gt;"",GUS_2020!K19*41.868/1000,"")</f>
        <v/>
      </c>
      <c r="L19" s="185" t="str">
        <f>IF(GUS_2020!L19&lt;&gt;"",GUS_2020!L19*41.868/1000,"")</f>
        <v/>
      </c>
      <c r="M19" s="185">
        <f>IF(GUS_2020!M19&lt;&gt;"",GUS_2020!M19*41.868/1000,"")</f>
        <v>0</v>
      </c>
      <c r="N19" s="185">
        <f>IF(GUS_2020!N19&lt;&gt;"",GUS_2020!N19*41.868/1000,"")</f>
        <v>30.479904000000001</v>
      </c>
      <c r="O19" s="185" t="str">
        <f>IF(GUS_2020!O19&lt;&gt;"",GUS_2020!O19*41.868/1000,"")</f>
        <v/>
      </c>
      <c r="P19" s="185">
        <f>IF(GUS_2020!P19&lt;&gt;"",GUS_2020!P19*41.868/1000,"")</f>
        <v>17.333352000000001</v>
      </c>
      <c r="Q19" s="185">
        <f>IF(GUS_2020!Q19&lt;&gt;"",GUS_2020!Q19*41.868/1000,"")</f>
        <v>11.429964</v>
      </c>
      <c r="R19" s="185">
        <f>IF(GUS_2020!R19&lt;&gt;"",GUS_2020!R19*41.868/1000,"")</f>
        <v>1.7165880000000002</v>
      </c>
      <c r="S19" s="185" t="str">
        <f>IF(GUS_2020!S19&lt;&gt;"",GUS_2020!S19*41.868/1000,"")</f>
        <v/>
      </c>
      <c r="T19" s="185" t="str">
        <f>IF(GUS_2020!T19&lt;&gt;"",GUS_2020!T19*41.868/1000,"")</f>
        <v/>
      </c>
      <c r="U19" s="185" t="str">
        <f>IF(GUS_2020!U19&lt;&gt;"",GUS_2020!U19*41.868/1000,"")</f>
        <v/>
      </c>
      <c r="V19" s="185" t="str">
        <f>IF(GUS_2020!V19&lt;&gt;"",GUS_2020!V19*41.868/1000,"")</f>
        <v/>
      </c>
      <c r="W19" s="185">
        <f>IF(GUS_2020!W19&lt;&gt;"",GUS_2020!W19*41.868/1000,"")</f>
        <v>1247.7501360000001</v>
      </c>
      <c r="X19" s="185">
        <f>IF(GUS_2020!X19&lt;&gt;"",GUS_2020!X19*41.868/1000,"")</f>
        <v>1094.63886</v>
      </c>
      <c r="Y19" s="185" t="str">
        <f>IF(GUS_2020!Y19&lt;&gt;"",GUS_2020!Y19*41.868/1000,"")</f>
        <v/>
      </c>
      <c r="Z19" s="185">
        <f>IF(GUS_2020!Z19&lt;&gt;"",GUS_2020!Z19*41.868/1000,"")</f>
        <v>44.589420000000004</v>
      </c>
      <c r="AA19" s="185">
        <f>IF(GUS_2020!AA19&lt;&gt;"",GUS_2020!AA19*41.868/1000,"")</f>
        <v>3.2657040000000004</v>
      </c>
      <c r="AB19" s="185">
        <f>IF(GUS_2020!AB19&lt;&gt;"",GUS_2020!AB19*41.868/1000,"")</f>
        <v>23.362344</v>
      </c>
      <c r="AC19" s="185">
        <f>IF(GUS_2020!AC19&lt;&gt;"",GUS_2020!AC19*41.868/1000,"")</f>
        <v>11.346228000000002</v>
      </c>
      <c r="AD19" s="185" t="str">
        <f>IF(GUS_2020!AD19&lt;&gt;"",GUS_2020!AD19*41.868/1000,"")</f>
        <v/>
      </c>
      <c r="AE19" s="185">
        <f>IF(GUS_2020!AE19&lt;&gt;"",GUS_2020!AE19*41.868/1000,"")</f>
        <v>3.7262520000000006</v>
      </c>
      <c r="AF19" s="185" t="str">
        <f>IF(GUS_2020!AF19&lt;&gt;"",GUS_2020!AF19*41.868/1000,"")</f>
        <v/>
      </c>
      <c r="AG19" s="185" t="str">
        <f>IF(GUS_2020!AG19&lt;&gt;"",GUS_2020!AG19*41.868/1000,"")</f>
        <v/>
      </c>
      <c r="AH19" s="185" t="str">
        <f>IF(GUS_2020!AH19&lt;&gt;"",GUS_2020!AH19*41.868/1000,"")</f>
        <v/>
      </c>
      <c r="AI19" s="185" t="str">
        <f>IF(GUS_2020!AI19&lt;&gt;"",GUS_2020!AI19*41.868/1000,"")</f>
        <v/>
      </c>
      <c r="AJ19" s="185" t="str">
        <f>IF(GUS_2020!AJ19&lt;&gt;"",GUS_2020!AJ19*41.868/1000,"")</f>
        <v/>
      </c>
      <c r="AK19" s="185">
        <f>IF(GUS_2020!AK19&lt;&gt;"",GUS_2020!AK19*41.868/1000,"")</f>
        <v>30.982320000000005</v>
      </c>
      <c r="AL19" s="185">
        <f>IF(GUS_2020!AL19&lt;&gt;"",GUS_2020!AL19*41.868/1000,"")</f>
        <v>3.0982319999999999</v>
      </c>
      <c r="AM19" s="185">
        <f>IF(GUS_2020!AM19&lt;&gt;"",GUS_2020!AM19*41.868/1000,"")</f>
        <v>13.774572000000001</v>
      </c>
      <c r="AN19" s="185" t="str">
        <f>IF(GUS_2020!AN19&lt;&gt;"",GUS_2020!AN19*41.868/1000,"")</f>
        <v/>
      </c>
      <c r="AO19" s="185">
        <f>IF(GUS_2020!AO19&lt;&gt;"",GUS_2020!AO19*41.868/1000,"")</f>
        <v>3.0982319999999999</v>
      </c>
      <c r="AP19" s="185" t="str">
        <f>IF(GUS_2020!AP19&lt;&gt;"",GUS_2020!AP19*41.868/1000,"")</f>
        <v/>
      </c>
      <c r="AQ19" s="185" t="str">
        <f>IF(GUS_2020!AQ19&lt;&gt;"",GUS_2020!AQ19*41.868/1000,"")</f>
        <v/>
      </c>
      <c r="AR19" s="185" t="str">
        <f>IF(GUS_2020!AR19&lt;&gt;"",GUS_2020!AR19*41.868/1000,"")</f>
        <v/>
      </c>
      <c r="AS19" s="185">
        <f>IF(GUS_2020!AS19&lt;&gt;"",GUS_2020!AS19*41.868/1000,"")</f>
        <v>15.826104000000001</v>
      </c>
      <c r="AT19" s="185">
        <f>IF(GUS_2020!AT19&lt;&gt;"",GUS_2020!AT19*41.868/1000,"")</f>
        <v>154.61852400000001</v>
      </c>
      <c r="AU19" s="185">
        <f>IF(GUS_2020!AU19&lt;&gt;"",GUS_2020!AU19*41.868/1000,"")</f>
        <v>204.10650000000001</v>
      </c>
      <c r="AV19" s="185">
        <f>IF(GUS_2020!AV19&lt;&gt;"",GUS_2020!AV19*41.868/1000,"")</f>
        <v>7.6199760000000003</v>
      </c>
      <c r="AW19" s="185" t="str">
        <f>IF(GUS_2020!AW19&lt;&gt;"",GUS_2020!AW19*41.868/1000,"")</f>
        <v/>
      </c>
      <c r="AX19" s="185">
        <f>IF(GUS_2020!AX19&lt;&gt;"",GUS_2020!AX19*41.868/1000,"")</f>
        <v>56.898612</v>
      </c>
      <c r="AY19" s="185">
        <f>IF(GUS_2020!AY19&lt;&gt;"",GUS_2020!AY19*41.868/1000,"")</f>
        <v>7.033824000000001</v>
      </c>
      <c r="AZ19" s="185" t="str">
        <f>IF(GUS_2020!AZ19&lt;&gt;"",GUS_2020!AZ19*41.868/1000,"")</f>
        <v/>
      </c>
      <c r="BA19" s="185" t="str">
        <f>IF(GUS_2020!BA19&lt;&gt;"",GUS_2020!BA19*41.868/1000,"")</f>
        <v/>
      </c>
      <c r="BB19" s="185">
        <f>IF(GUS_2020!BB19&lt;&gt;"",GUS_2020!BB19*41.868/1000,"")</f>
        <v>78.837444000000005</v>
      </c>
      <c r="BC19" s="185" t="str">
        <f>IF(GUS_2020!BC19&lt;&gt;"",GUS_2020!BC19*41.868/1000,"")</f>
        <v/>
      </c>
      <c r="BD19" s="185">
        <f>IF(GUS_2020!BD19&lt;&gt;"",GUS_2020!BD19*41.868/1000,"")</f>
        <v>9.629640000000002</v>
      </c>
      <c r="BE19" s="185">
        <f>IF(GUS_2020!BE19&lt;&gt;"",GUS_2020!BE19*41.868/1000,"")</f>
        <v>3.5587800000000001</v>
      </c>
      <c r="BF19" s="185">
        <f>IF(GUS_2020!BF19&lt;&gt;"",GUS_2020!BF19*41.868/1000,"")</f>
        <v>7.0756920000000001</v>
      </c>
      <c r="BG19" s="185" t="str">
        <f>IF(GUS_2020!BG19&lt;&gt;"",GUS_2020!BG19*41.868/1000,"")</f>
        <v/>
      </c>
      <c r="BH19" s="185">
        <f>IF(GUS_2020!BH19&lt;&gt;"",GUS_2020!BH19*41.868/1000,"")</f>
        <v>33.368796000000003</v>
      </c>
      <c r="BI19" s="185" t="str">
        <f>IF(GUS_2020!BI19&lt;&gt;"",GUS_2020!BI19*41.868/1000,"")</f>
        <v/>
      </c>
      <c r="BJ19" s="185" t="str">
        <f>IF(GUS_2020!BJ19&lt;&gt;"",GUS_2020!BJ19*41.868/1000,"")</f>
        <v/>
      </c>
      <c r="BK19" s="185" t="str">
        <f>IF(GUS_2020!BK19&lt;&gt;"",GUS_2020!BK19*41.868/1000,"")</f>
        <v/>
      </c>
      <c r="BL19" s="185">
        <f>IF(GUS_2020!BL19&lt;&gt;"",GUS_2020!BL19*41.868/1000,"")</f>
        <v>4.1868000000000002E-2</v>
      </c>
      <c r="BM19" s="185">
        <f>IF(GUS_2020!BM19&lt;&gt;"",GUS_2020!BM19*41.868/1000,"")</f>
        <v>0</v>
      </c>
      <c r="BN19" s="185">
        <f>IF(GUS_2020!BN19&lt;&gt;"",GUS_2020!BN19*41.868/1000,"")</f>
        <v>9.9645840000000003</v>
      </c>
      <c r="BO19" s="185">
        <f>IF(GUS_2020!BO19&lt;&gt;"",GUS_2020!BO19*41.868/1000,"")</f>
        <v>1.25604</v>
      </c>
      <c r="BP19" s="185">
        <f>IF(GUS_2020!BP19&lt;&gt;"",GUS_2020!BP19*41.868/1000,"")</f>
        <v>8.7085439999999998</v>
      </c>
      <c r="BQ19" s="185" t="str">
        <f>IF(GUS_2020!BQ19&lt;&gt;"",GUS_2020!BQ19*41.868/1000,"")</f>
        <v/>
      </c>
      <c r="BR19" s="185">
        <f>IF(GUS_2020!BR19&lt;&gt;"",GUS_2020!BR19*41.868/1000,"")</f>
        <v>1.7584560000000002</v>
      </c>
      <c r="BS19" s="185">
        <f>IF(GUS_2020!BS19&lt;&gt;"",GUS_2020!BS19*41.868/1000,"")</f>
        <v>4.2705359999999999</v>
      </c>
    </row>
    <row r="20" spans="1:71" ht="20.399999999999999">
      <c r="A20" s="184" t="s">
        <v>479</v>
      </c>
      <c r="B20" s="185">
        <f>IF(GUS_2020!B20&lt;&gt;"",GUS_2020!B20*41.868/1000,"")</f>
        <v>1535.5089</v>
      </c>
      <c r="C20" s="185">
        <f>IF(GUS_2020!C20&lt;&gt;"",GUS_2020!C20*41.868/1000,"")</f>
        <v>1177.5374999999999</v>
      </c>
      <c r="D20" s="185" t="str">
        <f>IF(GUS_2020!D20&lt;&gt;"",GUS_2020!D20*41.868/1000,"")</f>
        <v/>
      </c>
      <c r="E20" s="185">
        <f>IF(GUS_2020!E20&lt;&gt;"",GUS_2020!E20*41.868/1000,"")</f>
        <v>1.9677960000000001</v>
      </c>
      <c r="F20" s="185">
        <f>IF(GUS_2020!F20&lt;&gt;"",GUS_2020!F20*41.868/1000,"")</f>
        <v>811.06689600000004</v>
      </c>
      <c r="G20" s="185" t="str">
        <f>IF(GUS_2020!G20&lt;&gt;"",GUS_2020!G20*41.868/1000,"")</f>
        <v/>
      </c>
      <c r="H20" s="185">
        <f>IF(GUS_2020!H20&lt;&gt;"",GUS_2020!H20*41.868/1000,"")</f>
        <v>364.46093999999999</v>
      </c>
      <c r="I20" s="185" t="str">
        <f>IF(GUS_2020!I20&lt;&gt;"",GUS_2020!I20*41.868/1000,"")</f>
        <v/>
      </c>
      <c r="J20" s="185">
        <f>IF(GUS_2020!J20&lt;&gt;"",GUS_2020!J20*41.868/1000,"")</f>
        <v>4.1868000000000002E-2</v>
      </c>
      <c r="K20" s="185" t="str">
        <f>IF(GUS_2020!K20&lt;&gt;"",GUS_2020!K20*41.868/1000,"")</f>
        <v/>
      </c>
      <c r="L20" s="185" t="str">
        <f>IF(GUS_2020!L20&lt;&gt;"",GUS_2020!L20*41.868/1000,"")</f>
        <v/>
      </c>
      <c r="M20" s="185">
        <f>IF(GUS_2020!M20&lt;&gt;"",GUS_2020!M20*41.868/1000,"")</f>
        <v>0</v>
      </c>
      <c r="N20" s="185">
        <f>IF(GUS_2020!N20&lt;&gt;"",GUS_2020!N20*41.868/1000,"")</f>
        <v>30.479904000000001</v>
      </c>
      <c r="O20" s="185" t="str">
        <f>IF(GUS_2020!O20&lt;&gt;"",GUS_2020!O20*41.868/1000,"")</f>
        <v/>
      </c>
      <c r="P20" s="185">
        <f>IF(GUS_2020!P20&lt;&gt;"",GUS_2020!P20*41.868/1000,"")</f>
        <v>17.333352000000001</v>
      </c>
      <c r="Q20" s="185">
        <f>IF(GUS_2020!Q20&lt;&gt;"",GUS_2020!Q20*41.868/1000,"")</f>
        <v>11.429964</v>
      </c>
      <c r="R20" s="185">
        <f>IF(GUS_2020!R20&lt;&gt;"",GUS_2020!R20*41.868/1000,"")</f>
        <v>1.7165880000000002</v>
      </c>
      <c r="S20" s="185" t="str">
        <f>IF(GUS_2020!S20&lt;&gt;"",GUS_2020!S20*41.868/1000,"")</f>
        <v/>
      </c>
      <c r="T20" s="185" t="str">
        <f>IF(GUS_2020!T20&lt;&gt;"",GUS_2020!T20*41.868/1000,"")</f>
        <v/>
      </c>
      <c r="U20" s="185" t="str">
        <f>IF(GUS_2020!U20&lt;&gt;"",GUS_2020!U20*41.868/1000,"")</f>
        <v/>
      </c>
      <c r="V20" s="185" t="str">
        <f>IF(GUS_2020!V20&lt;&gt;"",GUS_2020!V20*41.868/1000,"")</f>
        <v/>
      </c>
      <c r="W20" s="185">
        <f>IF(GUS_2020!W20&lt;&gt;"",GUS_2020!W20*41.868/1000,"")</f>
        <v>16.621596</v>
      </c>
      <c r="X20" s="185" t="str">
        <f>IF(GUS_2020!X20&lt;&gt;"",GUS_2020!X20*41.868/1000,"")</f>
        <v/>
      </c>
      <c r="Y20" s="185" t="str">
        <f>IF(GUS_2020!Y20&lt;&gt;"",GUS_2020!Y20*41.868/1000,"")</f>
        <v/>
      </c>
      <c r="Z20" s="185" t="str">
        <f>IF(GUS_2020!Z20&lt;&gt;"",GUS_2020!Z20*41.868/1000,"")</f>
        <v/>
      </c>
      <c r="AA20" s="185" t="str">
        <f>IF(GUS_2020!AA20&lt;&gt;"",GUS_2020!AA20*41.868/1000,"")</f>
        <v/>
      </c>
      <c r="AB20" s="185" t="str">
        <f>IF(GUS_2020!AB20&lt;&gt;"",GUS_2020!AB20*41.868/1000,"")</f>
        <v/>
      </c>
      <c r="AC20" s="185">
        <f>IF(GUS_2020!AC20&lt;&gt;"",GUS_2020!AC20*41.868/1000,"")</f>
        <v>0.66988800000000004</v>
      </c>
      <c r="AD20" s="185" t="str">
        <f>IF(GUS_2020!AD20&lt;&gt;"",GUS_2020!AD20*41.868/1000,"")</f>
        <v/>
      </c>
      <c r="AE20" s="185">
        <f>IF(GUS_2020!AE20&lt;&gt;"",GUS_2020!AE20*41.868/1000,"")</f>
        <v>0</v>
      </c>
      <c r="AF20" s="185" t="str">
        <f>IF(GUS_2020!AF20&lt;&gt;"",GUS_2020!AF20*41.868/1000,"")</f>
        <v/>
      </c>
      <c r="AG20" s="185" t="str">
        <f>IF(GUS_2020!AG20&lt;&gt;"",GUS_2020!AG20*41.868/1000,"")</f>
        <v/>
      </c>
      <c r="AH20" s="185" t="str">
        <f>IF(GUS_2020!AH20&lt;&gt;"",GUS_2020!AH20*41.868/1000,"")</f>
        <v/>
      </c>
      <c r="AI20" s="185" t="str">
        <f>IF(GUS_2020!AI20&lt;&gt;"",GUS_2020!AI20*41.868/1000,"")</f>
        <v/>
      </c>
      <c r="AJ20" s="185" t="str">
        <f>IF(GUS_2020!AJ20&lt;&gt;"",GUS_2020!AJ20*41.868/1000,"")</f>
        <v/>
      </c>
      <c r="AK20" s="185" t="str">
        <f>IF(GUS_2020!AK20&lt;&gt;"",GUS_2020!AK20*41.868/1000,"")</f>
        <v/>
      </c>
      <c r="AL20" s="185">
        <f>IF(GUS_2020!AL20&lt;&gt;"",GUS_2020!AL20*41.868/1000,"")</f>
        <v>2.177136</v>
      </c>
      <c r="AM20" s="185">
        <f>IF(GUS_2020!AM20&lt;&gt;"",GUS_2020!AM20*41.868/1000,"")</f>
        <v>13.774572000000001</v>
      </c>
      <c r="AN20" s="185" t="str">
        <f>IF(GUS_2020!AN20&lt;&gt;"",GUS_2020!AN20*41.868/1000,"")</f>
        <v/>
      </c>
      <c r="AO20" s="185" t="str">
        <f>IF(GUS_2020!AO20&lt;&gt;"",GUS_2020!AO20*41.868/1000,"")</f>
        <v/>
      </c>
      <c r="AP20" s="185" t="str">
        <f>IF(GUS_2020!AP20&lt;&gt;"",GUS_2020!AP20*41.868/1000,"")</f>
        <v/>
      </c>
      <c r="AQ20" s="185" t="str">
        <f>IF(GUS_2020!AQ20&lt;&gt;"",GUS_2020!AQ20*41.868/1000,"")</f>
        <v/>
      </c>
      <c r="AR20" s="185" t="str">
        <f>IF(GUS_2020!AR20&lt;&gt;"",GUS_2020!AR20*41.868/1000,"")</f>
        <v/>
      </c>
      <c r="AS20" s="185" t="str">
        <f>IF(GUS_2020!AS20&lt;&gt;"",GUS_2020!AS20*41.868/1000,"")</f>
        <v/>
      </c>
      <c r="AT20" s="185">
        <f>IF(GUS_2020!AT20&lt;&gt;"",GUS_2020!AT20*41.868/1000,"")</f>
        <v>131.25618</v>
      </c>
      <c r="AU20" s="185">
        <f>IF(GUS_2020!AU20&lt;&gt;"",GUS_2020!AU20*41.868/1000,"")</f>
        <v>163.662012</v>
      </c>
      <c r="AV20" s="185">
        <f>IF(GUS_2020!AV20&lt;&gt;"",GUS_2020!AV20*41.868/1000,"")</f>
        <v>7.6199760000000003</v>
      </c>
      <c r="AW20" s="185" t="str">
        <f>IF(GUS_2020!AW20&lt;&gt;"",GUS_2020!AW20*41.868/1000,"")</f>
        <v/>
      </c>
      <c r="AX20" s="185">
        <f>IF(GUS_2020!AX20&lt;&gt;"",GUS_2020!AX20*41.868/1000,"")</f>
        <v>56.898612</v>
      </c>
      <c r="AY20" s="185">
        <f>IF(GUS_2020!AY20&lt;&gt;"",GUS_2020!AY20*41.868/1000,"")</f>
        <v>7.033824000000001</v>
      </c>
      <c r="AZ20" s="185" t="str">
        <f>IF(GUS_2020!AZ20&lt;&gt;"",GUS_2020!AZ20*41.868/1000,"")</f>
        <v/>
      </c>
      <c r="BA20" s="185" t="str">
        <f>IF(GUS_2020!BA20&lt;&gt;"",GUS_2020!BA20*41.868/1000,"")</f>
        <v/>
      </c>
      <c r="BB20" s="185">
        <f>IF(GUS_2020!BB20&lt;&gt;"",GUS_2020!BB20*41.868/1000,"")</f>
        <v>78.837444000000005</v>
      </c>
      <c r="BC20" s="185" t="str">
        <f>IF(GUS_2020!BC20&lt;&gt;"",GUS_2020!BC20*41.868/1000,"")</f>
        <v/>
      </c>
      <c r="BD20" s="185">
        <f>IF(GUS_2020!BD20&lt;&gt;"",GUS_2020!BD20*41.868/1000,"")</f>
        <v>9.629640000000002</v>
      </c>
      <c r="BE20" s="185">
        <f>IF(GUS_2020!BE20&lt;&gt;"",GUS_2020!BE20*41.868/1000,"")</f>
        <v>3.5587800000000001</v>
      </c>
      <c r="BF20" s="185" t="str">
        <f>IF(GUS_2020!BF20&lt;&gt;"",GUS_2020!BF20*41.868/1000,"")</f>
        <v/>
      </c>
      <c r="BG20" s="185" t="str">
        <f>IF(GUS_2020!BG20&lt;&gt;"",GUS_2020!BG20*41.868/1000,"")</f>
        <v/>
      </c>
      <c r="BH20" s="185" t="str">
        <f>IF(GUS_2020!BH20&lt;&gt;"",GUS_2020!BH20*41.868/1000,"")</f>
        <v/>
      </c>
      <c r="BI20" s="185" t="str">
        <f>IF(GUS_2020!BI20&lt;&gt;"",GUS_2020!BI20*41.868/1000,"")</f>
        <v/>
      </c>
      <c r="BJ20" s="185" t="str">
        <f>IF(GUS_2020!BJ20&lt;&gt;"",GUS_2020!BJ20*41.868/1000,"")</f>
        <v/>
      </c>
      <c r="BK20" s="185" t="str">
        <f>IF(GUS_2020!BK20&lt;&gt;"",GUS_2020!BK20*41.868/1000,"")</f>
        <v/>
      </c>
      <c r="BL20" s="185">
        <f>IF(GUS_2020!BL20&lt;&gt;"",GUS_2020!BL20*41.868/1000,"")</f>
        <v>4.1868000000000002E-2</v>
      </c>
      <c r="BM20" s="185">
        <f>IF(GUS_2020!BM20&lt;&gt;"",GUS_2020!BM20*41.868/1000,"")</f>
        <v>0</v>
      </c>
      <c r="BN20" s="185">
        <f>IF(GUS_2020!BN20&lt;&gt;"",GUS_2020!BN20*41.868/1000,"")</f>
        <v>9.9645840000000003</v>
      </c>
      <c r="BO20" s="185">
        <f>IF(GUS_2020!BO20&lt;&gt;"",GUS_2020!BO20*41.868/1000,"")</f>
        <v>1.25604</v>
      </c>
      <c r="BP20" s="185">
        <f>IF(GUS_2020!BP20&lt;&gt;"",GUS_2020!BP20*41.868/1000,"")</f>
        <v>8.7085439999999998</v>
      </c>
      <c r="BQ20" s="185" t="str">
        <f>IF(GUS_2020!BQ20&lt;&gt;"",GUS_2020!BQ20*41.868/1000,"")</f>
        <v/>
      </c>
      <c r="BR20" s="185">
        <f>IF(GUS_2020!BR20&lt;&gt;"",GUS_2020!BR20*41.868/1000,"")</f>
        <v>1.7584560000000002</v>
      </c>
      <c r="BS20" s="185">
        <f>IF(GUS_2020!BS20&lt;&gt;"",GUS_2020!BS20*41.868/1000,"")</f>
        <v>4.2705359999999999</v>
      </c>
    </row>
    <row r="21" spans="1:71" ht="20.399999999999999">
      <c r="A21" s="184" t="s">
        <v>480</v>
      </c>
      <c r="B21" s="185">
        <f>IF(GUS_2020!B21&lt;&gt;"",GUS_2020!B21*41.868/1000,"")</f>
        <v>111.74569200000001</v>
      </c>
      <c r="C21" s="185">
        <f>IF(GUS_2020!C21&lt;&gt;"",GUS_2020!C21*41.868/1000,"")</f>
        <v>32.489568000000006</v>
      </c>
      <c r="D21" s="185" t="str">
        <f>IF(GUS_2020!D21&lt;&gt;"",GUS_2020!D21*41.868/1000,"")</f>
        <v/>
      </c>
      <c r="E21" s="185" t="str">
        <f>IF(GUS_2020!E21&lt;&gt;"",GUS_2020!E21*41.868/1000,"")</f>
        <v/>
      </c>
      <c r="F21" s="185">
        <f>IF(GUS_2020!F21&lt;&gt;"",GUS_2020!F21*41.868/1000,"")</f>
        <v>12.099852</v>
      </c>
      <c r="G21" s="185" t="str">
        <f>IF(GUS_2020!G21&lt;&gt;"",GUS_2020!G21*41.868/1000,"")</f>
        <v/>
      </c>
      <c r="H21" s="185">
        <f>IF(GUS_2020!H21&lt;&gt;"",GUS_2020!H21*41.868/1000,"")</f>
        <v>20.389716</v>
      </c>
      <c r="I21" s="185" t="str">
        <f>IF(GUS_2020!I21&lt;&gt;"",GUS_2020!I21*41.868/1000,"")</f>
        <v/>
      </c>
      <c r="J21" s="185" t="str">
        <f>IF(GUS_2020!J21&lt;&gt;"",GUS_2020!J21*41.868/1000,"")</f>
        <v/>
      </c>
      <c r="K21" s="185" t="str">
        <f>IF(GUS_2020!K21&lt;&gt;"",GUS_2020!K21*41.868/1000,"")</f>
        <v/>
      </c>
      <c r="L21" s="185" t="str">
        <f>IF(GUS_2020!L21&lt;&gt;"",GUS_2020!L21*41.868/1000,"")</f>
        <v/>
      </c>
      <c r="M21" s="185" t="str">
        <f>IF(GUS_2020!M21&lt;&gt;"",GUS_2020!M21*41.868/1000,"")</f>
        <v/>
      </c>
      <c r="N21" s="185" t="str">
        <f>IF(GUS_2020!N21&lt;&gt;"",GUS_2020!N21*41.868/1000,"")</f>
        <v/>
      </c>
      <c r="O21" s="185" t="str">
        <f>IF(GUS_2020!O21&lt;&gt;"",GUS_2020!O21*41.868/1000,"")</f>
        <v/>
      </c>
      <c r="P21" s="185" t="str">
        <f>IF(GUS_2020!P21&lt;&gt;"",GUS_2020!P21*41.868/1000,"")</f>
        <v/>
      </c>
      <c r="Q21" s="185" t="str">
        <f>IF(GUS_2020!Q21&lt;&gt;"",GUS_2020!Q21*41.868/1000,"")</f>
        <v/>
      </c>
      <c r="R21" s="185" t="str">
        <f>IF(GUS_2020!R21&lt;&gt;"",GUS_2020!R21*41.868/1000,"")</f>
        <v/>
      </c>
      <c r="S21" s="185" t="str">
        <f>IF(GUS_2020!S21&lt;&gt;"",GUS_2020!S21*41.868/1000,"")</f>
        <v/>
      </c>
      <c r="T21" s="185" t="str">
        <f>IF(GUS_2020!T21&lt;&gt;"",GUS_2020!T21*41.868/1000,"")</f>
        <v/>
      </c>
      <c r="U21" s="185" t="str">
        <f>IF(GUS_2020!U21&lt;&gt;"",GUS_2020!U21*41.868/1000,"")</f>
        <v/>
      </c>
      <c r="V21" s="185" t="str">
        <f>IF(GUS_2020!V21&lt;&gt;"",GUS_2020!V21*41.868/1000,"")</f>
        <v/>
      </c>
      <c r="W21" s="185">
        <f>IF(GUS_2020!W21&lt;&gt;"",GUS_2020!W21*41.868/1000,"")</f>
        <v>0.46054800000000001</v>
      </c>
      <c r="X21" s="185" t="str">
        <f>IF(GUS_2020!X21&lt;&gt;"",GUS_2020!X21*41.868/1000,"")</f>
        <v/>
      </c>
      <c r="Y21" s="185" t="str">
        <f>IF(GUS_2020!Y21&lt;&gt;"",GUS_2020!Y21*41.868/1000,"")</f>
        <v/>
      </c>
      <c r="Z21" s="185" t="str">
        <f>IF(GUS_2020!Z21&lt;&gt;"",GUS_2020!Z21*41.868/1000,"")</f>
        <v/>
      </c>
      <c r="AA21" s="185" t="str">
        <f>IF(GUS_2020!AA21&lt;&gt;"",GUS_2020!AA21*41.868/1000,"")</f>
        <v/>
      </c>
      <c r="AB21" s="185" t="str">
        <f>IF(GUS_2020!AB21&lt;&gt;"",GUS_2020!AB21*41.868/1000,"")</f>
        <v/>
      </c>
      <c r="AC21" s="185" t="str">
        <f>IF(GUS_2020!AC21&lt;&gt;"",GUS_2020!AC21*41.868/1000,"")</f>
        <v/>
      </c>
      <c r="AD21" s="185" t="str">
        <f>IF(GUS_2020!AD21&lt;&gt;"",GUS_2020!AD21*41.868/1000,"")</f>
        <v/>
      </c>
      <c r="AE21" s="185" t="str">
        <f>IF(GUS_2020!AE21&lt;&gt;"",GUS_2020!AE21*41.868/1000,"")</f>
        <v/>
      </c>
      <c r="AF21" s="185" t="str">
        <f>IF(GUS_2020!AF21&lt;&gt;"",GUS_2020!AF21*41.868/1000,"")</f>
        <v/>
      </c>
      <c r="AG21" s="185" t="str">
        <f>IF(GUS_2020!AG21&lt;&gt;"",GUS_2020!AG21*41.868/1000,"")</f>
        <v/>
      </c>
      <c r="AH21" s="185" t="str">
        <f>IF(GUS_2020!AH21&lt;&gt;"",GUS_2020!AH21*41.868/1000,"")</f>
        <v/>
      </c>
      <c r="AI21" s="185" t="str">
        <f>IF(GUS_2020!AI21&lt;&gt;"",GUS_2020!AI21*41.868/1000,"")</f>
        <v/>
      </c>
      <c r="AJ21" s="185" t="str">
        <f>IF(GUS_2020!AJ21&lt;&gt;"",GUS_2020!AJ21*41.868/1000,"")</f>
        <v/>
      </c>
      <c r="AK21" s="185" t="str">
        <f>IF(GUS_2020!AK21&lt;&gt;"",GUS_2020!AK21*41.868/1000,"")</f>
        <v/>
      </c>
      <c r="AL21" s="185">
        <f>IF(GUS_2020!AL21&lt;&gt;"",GUS_2020!AL21*41.868/1000,"")</f>
        <v>0.46054800000000001</v>
      </c>
      <c r="AM21" s="185" t="str">
        <f>IF(GUS_2020!AM21&lt;&gt;"",GUS_2020!AM21*41.868/1000,"")</f>
        <v/>
      </c>
      <c r="AN21" s="185" t="str">
        <f>IF(GUS_2020!AN21&lt;&gt;"",GUS_2020!AN21*41.868/1000,"")</f>
        <v/>
      </c>
      <c r="AO21" s="185" t="str">
        <f>IF(GUS_2020!AO21&lt;&gt;"",GUS_2020!AO21*41.868/1000,"")</f>
        <v/>
      </c>
      <c r="AP21" s="185" t="str">
        <f>IF(GUS_2020!AP21&lt;&gt;"",GUS_2020!AP21*41.868/1000,"")</f>
        <v/>
      </c>
      <c r="AQ21" s="185" t="str">
        <f>IF(GUS_2020!AQ21&lt;&gt;"",GUS_2020!AQ21*41.868/1000,"")</f>
        <v/>
      </c>
      <c r="AR21" s="185" t="str">
        <f>IF(GUS_2020!AR21&lt;&gt;"",GUS_2020!AR21*41.868/1000,"")</f>
        <v/>
      </c>
      <c r="AS21" s="185" t="str">
        <f>IF(GUS_2020!AS21&lt;&gt;"",GUS_2020!AS21*41.868/1000,"")</f>
        <v/>
      </c>
      <c r="AT21" s="185" t="str">
        <f>IF(GUS_2020!AT21&lt;&gt;"",GUS_2020!AT21*41.868/1000,"")</f>
        <v/>
      </c>
      <c r="AU21" s="185">
        <f>IF(GUS_2020!AU21&lt;&gt;"",GUS_2020!AU21*41.868/1000,"")</f>
        <v>78.795575999999997</v>
      </c>
      <c r="AV21" s="185">
        <f>IF(GUS_2020!AV21&lt;&gt;"",GUS_2020!AV21*41.868/1000,"")</f>
        <v>7.6199760000000003</v>
      </c>
      <c r="AW21" s="185" t="str">
        <f>IF(GUS_2020!AW21&lt;&gt;"",GUS_2020!AW21*41.868/1000,"")</f>
        <v/>
      </c>
      <c r="AX21" s="185">
        <f>IF(GUS_2020!AX21&lt;&gt;"",GUS_2020!AX21*41.868/1000,"")</f>
        <v>56.898612</v>
      </c>
      <c r="AY21" s="185" t="str">
        <f>IF(GUS_2020!AY21&lt;&gt;"",GUS_2020!AY21*41.868/1000,"")</f>
        <v/>
      </c>
      <c r="AZ21" s="185" t="str">
        <f>IF(GUS_2020!AZ21&lt;&gt;"",GUS_2020!AZ21*41.868/1000,"")</f>
        <v/>
      </c>
      <c r="BA21" s="185" t="str">
        <f>IF(GUS_2020!BA21&lt;&gt;"",GUS_2020!BA21*41.868/1000,"")</f>
        <v/>
      </c>
      <c r="BB21" s="185">
        <f>IF(GUS_2020!BB21&lt;&gt;"",GUS_2020!BB21*41.868/1000,"")</f>
        <v>14.318856000000002</v>
      </c>
      <c r="BC21" s="185" t="str">
        <f>IF(GUS_2020!BC21&lt;&gt;"",GUS_2020!BC21*41.868/1000,"")</f>
        <v/>
      </c>
      <c r="BD21" s="185" t="str">
        <f>IF(GUS_2020!BD21&lt;&gt;"",GUS_2020!BD21*41.868/1000,"")</f>
        <v/>
      </c>
      <c r="BE21" s="185" t="str">
        <f>IF(GUS_2020!BE21&lt;&gt;"",GUS_2020!BE21*41.868/1000,"")</f>
        <v/>
      </c>
      <c r="BF21" s="185" t="str">
        <f>IF(GUS_2020!BF21&lt;&gt;"",GUS_2020!BF21*41.868/1000,"")</f>
        <v/>
      </c>
      <c r="BG21" s="185" t="str">
        <f>IF(GUS_2020!BG21&lt;&gt;"",GUS_2020!BG21*41.868/1000,"")</f>
        <v/>
      </c>
      <c r="BH21" s="185" t="str">
        <f>IF(GUS_2020!BH21&lt;&gt;"",GUS_2020!BH21*41.868/1000,"")</f>
        <v/>
      </c>
      <c r="BI21" s="185" t="str">
        <f>IF(GUS_2020!BI21&lt;&gt;"",GUS_2020!BI21*41.868/1000,"")</f>
        <v/>
      </c>
      <c r="BJ21" s="185" t="str">
        <f>IF(GUS_2020!BJ21&lt;&gt;"",GUS_2020!BJ21*41.868/1000,"")</f>
        <v/>
      </c>
      <c r="BK21" s="185" t="str">
        <f>IF(GUS_2020!BK21&lt;&gt;"",GUS_2020!BK21*41.868/1000,"")</f>
        <v/>
      </c>
      <c r="BL21" s="185" t="str">
        <f>IF(GUS_2020!BL21&lt;&gt;"",GUS_2020!BL21*41.868/1000,"")</f>
        <v/>
      </c>
      <c r="BM21" s="185" t="str">
        <f>IF(GUS_2020!BM21&lt;&gt;"",GUS_2020!BM21*41.868/1000,"")</f>
        <v/>
      </c>
      <c r="BN21" s="185" t="str">
        <f>IF(GUS_2020!BN21&lt;&gt;"",GUS_2020!BN21*41.868/1000,"")</f>
        <v/>
      </c>
      <c r="BO21" s="185" t="str">
        <f>IF(GUS_2020!BO21&lt;&gt;"",GUS_2020!BO21*41.868/1000,"")</f>
        <v/>
      </c>
      <c r="BP21" s="185" t="str">
        <f>IF(GUS_2020!BP21&lt;&gt;"",GUS_2020!BP21*41.868/1000,"")</f>
        <v/>
      </c>
      <c r="BQ21" s="185" t="str">
        <f>IF(GUS_2020!BQ21&lt;&gt;"",GUS_2020!BQ21*41.868/1000,"")</f>
        <v/>
      </c>
      <c r="BR21" s="185" t="str">
        <f>IF(GUS_2020!BR21&lt;&gt;"",GUS_2020!BR21*41.868/1000,"")</f>
        <v/>
      </c>
      <c r="BS21" s="185" t="str">
        <f>IF(GUS_2020!BS21&lt;&gt;"",GUS_2020!BS21*41.868/1000,"")</f>
        <v/>
      </c>
    </row>
    <row r="22" spans="1:71" ht="20.399999999999999">
      <c r="A22" s="184" t="s">
        <v>481</v>
      </c>
      <c r="B22" s="185">
        <f>IF(GUS_2020!B22&lt;&gt;"",GUS_2020!B22*41.868/1000,"")</f>
        <v>1167.865992</v>
      </c>
      <c r="C22" s="185">
        <f>IF(GUS_2020!C22&lt;&gt;"",GUS_2020!C22*41.868/1000,"")</f>
        <v>1021.0349160000001</v>
      </c>
      <c r="D22" s="185" t="str">
        <f>IF(GUS_2020!D22&lt;&gt;"",GUS_2020!D22*41.868/1000,"")</f>
        <v/>
      </c>
      <c r="E22" s="185" t="str">
        <f>IF(GUS_2020!E22&lt;&gt;"",GUS_2020!E22*41.868/1000,"")</f>
        <v/>
      </c>
      <c r="F22" s="185">
        <f>IF(GUS_2020!F22&lt;&gt;"",GUS_2020!F22*41.868/1000,"")</f>
        <v>677.21490000000006</v>
      </c>
      <c r="G22" s="185" t="str">
        <f>IF(GUS_2020!G22&lt;&gt;"",GUS_2020!G22*41.868/1000,"")</f>
        <v/>
      </c>
      <c r="H22" s="185">
        <f>IF(GUS_2020!H22&lt;&gt;"",GUS_2020!H22*41.868/1000,"")</f>
        <v>343.82001600000001</v>
      </c>
      <c r="I22" s="185" t="str">
        <f>IF(GUS_2020!I22&lt;&gt;"",GUS_2020!I22*41.868/1000,"")</f>
        <v/>
      </c>
      <c r="J22" s="185" t="str">
        <f>IF(GUS_2020!J22&lt;&gt;"",GUS_2020!J22*41.868/1000,"")</f>
        <v/>
      </c>
      <c r="K22" s="185" t="str">
        <f>IF(GUS_2020!K22&lt;&gt;"",GUS_2020!K22*41.868/1000,"")</f>
        <v/>
      </c>
      <c r="L22" s="185" t="str">
        <f>IF(GUS_2020!L22&lt;&gt;"",GUS_2020!L22*41.868/1000,"")</f>
        <v/>
      </c>
      <c r="M22" s="185" t="str">
        <f>IF(GUS_2020!M22&lt;&gt;"",GUS_2020!M22*41.868/1000,"")</f>
        <v/>
      </c>
      <c r="N22" s="185">
        <f>IF(GUS_2020!N22&lt;&gt;"",GUS_2020!N22*41.868/1000,"")</f>
        <v>20.599056000000001</v>
      </c>
      <c r="O22" s="185" t="str">
        <f>IF(GUS_2020!O22&lt;&gt;"",GUS_2020!O22*41.868/1000,"")</f>
        <v/>
      </c>
      <c r="P22" s="185">
        <f>IF(GUS_2020!P22&lt;&gt;"",GUS_2020!P22*41.868/1000,"")</f>
        <v>7.8293160000000004</v>
      </c>
      <c r="Q22" s="185">
        <f>IF(GUS_2020!Q22&lt;&gt;"",GUS_2020!Q22*41.868/1000,"")</f>
        <v>11.388096000000001</v>
      </c>
      <c r="R22" s="185">
        <f>IF(GUS_2020!R22&lt;&gt;"",GUS_2020!R22*41.868/1000,"")</f>
        <v>1.3816440000000001</v>
      </c>
      <c r="S22" s="185" t="str">
        <f>IF(GUS_2020!S22&lt;&gt;"",GUS_2020!S22*41.868/1000,"")</f>
        <v/>
      </c>
      <c r="T22" s="185" t="str">
        <f>IF(GUS_2020!T22&lt;&gt;"",GUS_2020!T22*41.868/1000,"")</f>
        <v/>
      </c>
      <c r="U22" s="185" t="str">
        <f>IF(GUS_2020!U22&lt;&gt;"",GUS_2020!U22*41.868/1000,"")</f>
        <v/>
      </c>
      <c r="V22" s="185" t="str">
        <f>IF(GUS_2020!V22&lt;&gt;"",GUS_2020!V22*41.868/1000,"")</f>
        <v/>
      </c>
      <c r="W22" s="185">
        <f>IF(GUS_2020!W22&lt;&gt;"",GUS_2020!W22*41.868/1000,"")</f>
        <v>4.3542719999999999</v>
      </c>
      <c r="X22" s="185" t="str">
        <f>IF(GUS_2020!X22&lt;&gt;"",GUS_2020!X22*41.868/1000,"")</f>
        <v/>
      </c>
      <c r="Y22" s="185" t="str">
        <f>IF(GUS_2020!Y22&lt;&gt;"",GUS_2020!Y22*41.868/1000,"")</f>
        <v/>
      </c>
      <c r="Z22" s="185" t="str">
        <f>IF(GUS_2020!Z22&lt;&gt;"",GUS_2020!Z22*41.868/1000,"")</f>
        <v/>
      </c>
      <c r="AA22" s="185" t="str">
        <f>IF(GUS_2020!AA22&lt;&gt;"",GUS_2020!AA22*41.868/1000,"")</f>
        <v/>
      </c>
      <c r="AB22" s="185" t="str">
        <f>IF(GUS_2020!AB22&lt;&gt;"",GUS_2020!AB22*41.868/1000,"")</f>
        <v/>
      </c>
      <c r="AC22" s="185" t="str">
        <f>IF(GUS_2020!AC22&lt;&gt;"",GUS_2020!AC22*41.868/1000,"")</f>
        <v/>
      </c>
      <c r="AD22" s="185" t="str">
        <f>IF(GUS_2020!AD22&lt;&gt;"",GUS_2020!AD22*41.868/1000,"")</f>
        <v/>
      </c>
      <c r="AE22" s="185" t="str">
        <f>IF(GUS_2020!AE22&lt;&gt;"",GUS_2020!AE22*41.868/1000,"")</f>
        <v/>
      </c>
      <c r="AF22" s="185" t="str">
        <f>IF(GUS_2020!AF22&lt;&gt;"",GUS_2020!AF22*41.868/1000,"")</f>
        <v/>
      </c>
      <c r="AG22" s="185" t="str">
        <f>IF(GUS_2020!AG22&lt;&gt;"",GUS_2020!AG22*41.868/1000,"")</f>
        <v/>
      </c>
      <c r="AH22" s="185" t="str">
        <f>IF(GUS_2020!AH22&lt;&gt;"",GUS_2020!AH22*41.868/1000,"")</f>
        <v/>
      </c>
      <c r="AI22" s="185" t="str">
        <f>IF(GUS_2020!AI22&lt;&gt;"",GUS_2020!AI22*41.868/1000,"")</f>
        <v/>
      </c>
      <c r="AJ22" s="185" t="str">
        <f>IF(GUS_2020!AJ22&lt;&gt;"",GUS_2020!AJ22*41.868/1000,"")</f>
        <v/>
      </c>
      <c r="AK22" s="185" t="str">
        <f>IF(GUS_2020!AK22&lt;&gt;"",GUS_2020!AK22*41.868/1000,"")</f>
        <v/>
      </c>
      <c r="AL22" s="185">
        <f>IF(GUS_2020!AL22&lt;&gt;"",GUS_2020!AL22*41.868/1000,"")</f>
        <v>1.0467</v>
      </c>
      <c r="AM22" s="185">
        <f>IF(GUS_2020!AM22&lt;&gt;"",GUS_2020!AM22*41.868/1000,"")</f>
        <v>3.34944</v>
      </c>
      <c r="AN22" s="185" t="str">
        <f>IF(GUS_2020!AN22&lt;&gt;"",GUS_2020!AN22*41.868/1000,"")</f>
        <v/>
      </c>
      <c r="AO22" s="185" t="str">
        <f>IF(GUS_2020!AO22&lt;&gt;"",GUS_2020!AO22*41.868/1000,"")</f>
        <v/>
      </c>
      <c r="AP22" s="185" t="str">
        <f>IF(GUS_2020!AP22&lt;&gt;"",GUS_2020!AP22*41.868/1000,"")</f>
        <v/>
      </c>
      <c r="AQ22" s="185" t="str">
        <f>IF(GUS_2020!AQ22&lt;&gt;"",GUS_2020!AQ22*41.868/1000,"")</f>
        <v/>
      </c>
      <c r="AR22" s="185" t="str">
        <f>IF(GUS_2020!AR22&lt;&gt;"",GUS_2020!AR22*41.868/1000,"")</f>
        <v/>
      </c>
      <c r="AS22" s="185" t="str">
        <f>IF(GUS_2020!AS22&lt;&gt;"",GUS_2020!AS22*41.868/1000,"")</f>
        <v/>
      </c>
      <c r="AT22" s="185">
        <f>IF(GUS_2020!AT22&lt;&gt;"",GUS_2020!AT22*41.868/1000,"")</f>
        <v>67.57495200000001</v>
      </c>
      <c r="AU22" s="185">
        <f>IF(GUS_2020!AU22&lt;&gt;"",GUS_2020!AU22*41.868/1000,"")</f>
        <v>52.628076</v>
      </c>
      <c r="AV22" s="185" t="str">
        <f>IF(GUS_2020!AV22&lt;&gt;"",GUS_2020!AV22*41.868/1000,"")</f>
        <v/>
      </c>
      <c r="AW22" s="185" t="str">
        <f>IF(GUS_2020!AW22&lt;&gt;"",GUS_2020!AW22*41.868/1000,"")</f>
        <v/>
      </c>
      <c r="AX22" s="185" t="str">
        <f>IF(GUS_2020!AX22&lt;&gt;"",GUS_2020!AX22*41.868/1000,"")</f>
        <v/>
      </c>
      <c r="AY22" s="185" t="str">
        <f>IF(GUS_2020!AY22&lt;&gt;"",GUS_2020!AY22*41.868/1000,"")</f>
        <v/>
      </c>
      <c r="AZ22" s="185" t="str">
        <f>IF(GUS_2020!AZ22&lt;&gt;"",GUS_2020!AZ22*41.868/1000,"")</f>
        <v/>
      </c>
      <c r="BA22" s="185" t="str">
        <f>IF(GUS_2020!BA22&lt;&gt;"",GUS_2020!BA22*41.868/1000,"")</f>
        <v/>
      </c>
      <c r="BB22" s="185">
        <f>IF(GUS_2020!BB22&lt;&gt;"",GUS_2020!BB22*41.868/1000,"")</f>
        <v>45.719856</v>
      </c>
      <c r="BC22" s="185" t="str">
        <f>IF(GUS_2020!BC22&lt;&gt;"",GUS_2020!BC22*41.868/1000,"")</f>
        <v/>
      </c>
      <c r="BD22" s="185">
        <f>IF(GUS_2020!BD22&lt;&gt;"",GUS_2020!BD22*41.868/1000,"")</f>
        <v>6.1127279999999997</v>
      </c>
      <c r="BE22" s="185">
        <f>IF(GUS_2020!BE22&lt;&gt;"",GUS_2020!BE22*41.868/1000,"")</f>
        <v>0.79549200000000009</v>
      </c>
      <c r="BF22" s="185" t="str">
        <f>IF(GUS_2020!BF22&lt;&gt;"",GUS_2020!BF22*41.868/1000,"")</f>
        <v/>
      </c>
      <c r="BG22" s="185" t="str">
        <f>IF(GUS_2020!BG22&lt;&gt;"",GUS_2020!BG22*41.868/1000,"")</f>
        <v/>
      </c>
      <c r="BH22" s="185" t="str">
        <f>IF(GUS_2020!BH22&lt;&gt;"",GUS_2020!BH22*41.868/1000,"")</f>
        <v/>
      </c>
      <c r="BI22" s="185" t="str">
        <f>IF(GUS_2020!BI22&lt;&gt;"",GUS_2020!BI22*41.868/1000,"")</f>
        <v/>
      </c>
      <c r="BJ22" s="185" t="str">
        <f>IF(GUS_2020!BJ22&lt;&gt;"",GUS_2020!BJ22*41.868/1000,"")</f>
        <v/>
      </c>
      <c r="BK22" s="185" t="str">
        <f>IF(GUS_2020!BK22&lt;&gt;"",GUS_2020!BK22*41.868/1000,"")</f>
        <v/>
      </c>
      <c r="BL22" s="185" t="str">
        <f>IF(GUS_2020!BL22&lt;&gt;"",GUS_2020!BL22*41.868/1000,"")</f>
        <v/>
      </c>
      <c r="BM22" s="185" t="str">
        <f>IF(GUS_2020!BM22&lt;&gt;"",GUS_2020!BM22*41.868/1000,"")</f>
        <v/>
      </c>
      <c r="BN22" s="185">
        <f>IF(GUS_2020!BN22&lt;&gt;"",GUS_2020!BN22*41.868/1000,"")</f>
        <v>1.67472</v>
      </c>
      <c r="BO22" s="185">
        <f>IF(GUS_2020!BO22&lt;&gt;"",GUS_2020!BO22*41.868/1000,"")</f>
        <v>0.293076</v>
      </c>
      <c r="BP22" s="185">
        <f>IF(GUS_2020!BP22&lt;&gt;"",GUS_2020!BP22*41.868/1000,"")</f>
        <v>1.3816440000000001</v>
      </c>
      <c r="BQ22" s="185" t="str">
        <f>IF(GUS_2020!BQ22&lt;&gt;"",GUS_2020!BQ22*41.868/1000,"")</f>
        <v/>
      </c>
      <c r="BR22" s="185" t="str">
        <f>IF(GUS_2020!BR22&lt;&gt;"",GUS_2020!BR22*41.868/1000,"")</f>
        <v/>
      </c>
      <c r="BS22" s="185" t="str">
        <f>IF(GUS_2020!BS22&lt;&gt;"",GUS_2020!BS22*41.868/1000,"")</f>
        <v/>
      </c>
    </row>
    <row r="23" spans="1:71" ht="20.399999999999999">
      <c r="A23" s="263" t="s">
        <v>482</v>
      </c>
      <c r="B23" s="264">
        <f>IF(GUS_2020!B23&lt;&gt;"",GUS_2020!B23*41.868/1000,"")</f>
        <v>106.84713599999999</v>
      </c>
      <c r="C23" s="264">
        <f>IF(GUS_2020!C23&lt;&gt;"",GUS_2020!C23*41.868/1000,"")</f>
        <v>92.653884000000005</v>
      </c>
      <c r="D23" s="264" t="str">
        <f>IF(GUS_2020!D23&lt;&gt;"",GUS_2020!D23*41.868/1000,"")</f>
        <v/>
      </c>
      <c r="E23" s="264">
        <f>IF(GUS_2020!E23&lt;&gt;"",GUS_2020!E23*41.868/1000,"")</f>
        <v>0</v>
      </c>
      <c r="F23" s="264">
        <f>IF(GUS_2020!F23&lt;&gt;"",GUS_2020!F23*41.868/1000,"")</f>
        <v>92.402676000000014</v>
      </c>
      <c r="G23" s="264" t="str">
        <f>IF(GUS_2020!G23&lt;&gt;"",GUS_2020!G23*41.868/1000,"")</f>
        <v/>
      </c>
      <c r="H23" s="264">
        <f>IF(GUS_2020!H23&lt;&gt;"",GUS_2020!H23*41.868/1000,"")</f>
        <v>0.16747200000000001</v>
      </c>
      <c r="I23" s="264" t="str">
        <f>IF(GUS_2020!I23&lt;&gt;"",GUS_2020!I23*41.868/1000,"")</f>
        <v/>
      </c>
      <c r="J23" s="264">
        <f>IF(GUS_2020!J23&lt;&gt;"",GUS_2020!J23*41.868/1000,"")</f>
        <v>4.1868000000000002E-2</v>
      </c>
      <c r="K23" s="264" t="str">
        <f>IF(GUS_2020!K23&lt;&gt;"",GUS_2020!K23*41.868/1000,"")</f>
        <v/>
      </c>
      <c r="L23" s="264" t="str">
        <f>IF(GUS_2020!L23&lt;&gt;"",GUS_2020!L23*41.868/1000,"")</f>
        <v/>
      </c>
      <c r="M23" s="264">
        <f>IF(GUS_2020!M23&lt;&gt;"",GUS_2020!M23*41.868/1000,"")</f>
        <v>0</v>
      </c>
      <c r="N23" s="264">
        <f>IF(GUS_2020!N23&lt;&gt;"",GUS_2020!N23*41.868/1000,"")</f>
        <v>0.46054800000000001</v>
      </c>
      <c r="O23" s="264" t="str">
        <f>IF(GUS_2020!O23&lt;&gt;"",GUS_2020!O23*41.868/1000,"")</f>
        <v/>
      </c>
      <c r="P23" s="264">
        <f>IF(GUS_2020!P23&lt;&gt;"",GUS_2020!P23*41.868/1000,"")</f>
        <v>0.41868</v>
      </c>
      <c r="Q23" s="264">
        <f>IF(GUS_2020!Q23&lt;&gt;"",GUS_2020!Q23*41.868/1000,"")</f>
        <v>4.1868000000000002E-2</v>
      </c>
      <c r="R23" s="264" t="str">
        <f>IF(GUS_2020!R23&lt;&gt;"",GUS_2020!R23*41.868/1000,"")</f>
        <v/>
      </c>
      <c r="S23" s="264" t="str">
        <f>IF(GUS_2020!S23&lt;&gt;"",GUS_2020!S23*41.868/1000,"")</f>
        <v/>
      </c>
      <c r="T23" s="264" t="str">
        <f>IF(GUS_2020!T23&lt;&gt;"",GUS_2020!T23*41.868/1000,"")</f>
        <v/>
      </c>
      <c r="U23" s="264" t="str">
        <f>IF(GUS_2020!U23&lt;&gt;"",GUS_2020!U23*41.868/1000,"")</f>
        <v/>
      </c>
      <c r="V23" s="264" t="str">
        <f>IF(GUS_2020!V23&lt;&gt;"",GUS_2020!V23*41.868/1000,"")</f>
        <v/>
      </c>
      <c r="W23" s="264">
        <f>IF(GUS_2020!W23&lt;&gt;"",GUS_2020!W23*41.868/1000,"")</f>
        <v>0.79549200000000009</v>
      </c>
      <c r="X23" s="264" t="str">
        <f>IF(GUS_2020!X23&lt;&gt;"",GUS_2020!X23*41.868/1000,"")</f>
        <v/>
      </c>
      <c r="Y23" s="185" t="str">
        <f>IF(GUS_2020!Y23&lt;&gt;"",GUS_2020!Y23*41.868/1000,"")</f>
        <v/>
      </c>
      <c r="Z23" s="185" t="str">
        <f>IF(GUS_2020!Z23&lt;&gt;"",GUS_2020!Z23*41.868/1000,"")</f>
        <v/>
      </c>
      <c r="AA23" s="185" t="str">
        <f>IF(GUS_2020!AA23&lt;&gt;"",GUS_2020!AA23*41.868/1000,"")</f>
        <v/>
      </c>
      <c r="AB23" s="185" t="str">
        <f>IF(GUS_2020!AB23&lt;&gt;"",GUS_2020!AB23*41.868/1000,"")</f>
        <v/>
      </c>
      <c r="AC23" s="185" t="str">
        <f>IF(GUS_2020!AC23&lt;&gt;"",GUS_2020!AC23*41.868/1000,"")</f>
        <v/>
      </c>
      <c r="AD23" s="185" t="str">
        <f>IF(GUS_2020!AD23&lt;&gt;"",GUS_2020!AD23*41.868/1000,"")</f>
        <v/>
      </c>
      <c r="AE23" s="185">
        <f>IF(GUS_2020!AE23&lt;&gt;"",GUS_2020!AE23*41.868/1000,"")</f>
        <v>0</v>
      </c>
      <c r="AF23" s="185" t="str">
        <f>IF(GUS_2020!AF23&lt;&gt;"",GUS_2020!AF23*41.868/1000,"")</f>
        <v/>
      </c>
      <c r="AG23" s="185" t="str">
        <f>IF(GUS_2020!AG23&lt;&gt;"",GUS_2020!AG23*41.868/1000,"")</f>
        <v/>
      </c>
      <c r="AH23" s="185" t="str">
        <f>IF(GUS_2020!AH23&lt;&gt;"",GUS_2020!AH23*41.868/1000,"")</f>
        <v/>
      </c>
      <c r="AI23" s="185" t="str">
        <f>IF(GUS_2020!AI23&lt;&gt;"",GUS_2020!AI23*41.868/1000,"")</f>
        <v/>
      </c>
      <c r="AJ23" s="185" t="str">
        <f>IF(GUS_2020!AJ23&lt;&gt;"",GUS_2020!AJ23*41.868/1000,"")</f>
        <v/>
      </c>
      <c r="AK23" s="185" t="str">
        <f>IF(GUS_2020!AK23&lt;&gt;"",GUS_2020!AK23*41.868/1000,"")</f>
        <v/>
      </c>
      <c r="AL23" s="185">
        <f>IF(GUS_2020!AL23&lt;&gt;"",GUS_2020!AL23*41.868/1000,"")</f>
        <v>0.62802000000000002</v>
      </c>
      <c r="AM23" s="185">
        <f>IF(GUS_2020!AM23&lt;&gt;"",GUS_2020!AM23*41.868/1000,"")</f>
        <v>0.20934</v>
      </c>
      <c r="AN23" s="185" t="str">
        <f>IF(GUS_2020!AN23&lt;&gt;"",GUS_2020!AN23*41.868/1000,"")</f>
        <v/>
      </c>
      <c r="AO23" s="185" t="str">
        <f>IF(GUS_2020!AO23&lt;&gt;"",GUS_2020!AO23*41.868/1000,"")</f>
        <v/>
      </c>
      <c r="AP23" s="185" t="str">
        <f>IF(GUS_2020!AP23&lt;&gt;"",GUS_2020!AP23*41.868/1000,"")</f>
        <v/>
      </c>
      <c r="AQ23" s="185" t="str">
        <f>IF(GUS_2020!AQ23&lt;&gt;"",GUS_2020!AQ23*41.868/1000,"")</f>
        <v/>
      </c>
      <c r="AR23" s="185" t="str">
        <f>IF(GUS_2020!AR23&lt;&gt;"",GUS_2020!AR23*41.868/1000,"")</f>
        <v/>
      </c>
      <c r="AS23" s="185" t="str">
        <f>IF(GUS_2020!AS23&lt;&gt;"",GUS_2020!AS23*41.868/1000,"")</f>
        <v/>
      </c>
      <c r="AT23" s="185">
        <f>IF(GUS_2020!AT23&lt;&gt;"",GUS_2020!AT23*41.868/1000,"")</f>
        <v>8.2061280000000014</v>
      </c>
      <c r="AU23" s="185">
        <f>IF(GUS_2020!AU23&lt;&gt;"",GUS_2020!AU23*41.868/1000,"")</f>
        <v>4.7310840000000001</v>
      </c>
      <c r="AV23" s="185" t="str">
        <f>IF(GUS_2020!AV23&lt;&gt;"",GUS_2020!AV23*41.868/1000,"")</f>
        <v/>
      </c>
      <c r="AW23" s="185" t="str">
        <f>IF(GUS_2020!AW23&lt;&gt;"",GUS_2020!AW23*41.868/1000,"")</f>
        <v/>
      </c>
      <c r="AX23" s="185" t="str">
        <f>IF(GUS_2020!AX23&lt;&gt;"",GUS_2020!AX23*41.868/1000,"")</f>
        <v/>
      </c>
      <c r="AY23" s="185" t="str">
        <f>IF(GUS_2020!AY23&lt;&gt;"",GUS_2020!AY23*41.868/1000,"")</f>
        <v/>
      </c>
      <c r="AZ23" s="185" t="str">
        <f>IF(GUS_2020!AZ23&lt;&gt;"",GUS_2020!AZ23*41.868/1000,"")</f>
        <v/>
      </c>
      <c r="BA23" s="185" t="str">
        <f>IF(GUS_2020!BA23&lt;&gt;"",GUS_2020!BA23*41.868/1000,"")</f>
        <v/>
      </c>
      <c r="BB23" s="185">
        <f>IF(GUS_2020!BB23&lt;&gt;"",GUS_2020!BB23*41.868/1000,"")</f>
        <v>4.6892160000000001</v>
      </c>
      <c r="BC23" s="185" t="str">
        <f>IF(GUS_2020!BC23&lt;&gt;"",GUS_2020!BC23*41.868/1000,"")</f>
        <v/>
      </c>
      <c r="BD23" s="185">
        <f>IF(GUS_2020!BD23&lt;&gt;"",GUS_2020!BD23*41.868/1000,"")</f>
        <v>0</v>
      </c>
      <c r="BE23" s="185" t="str">
        <f>IF(GUS_2020!BE23&lt;&gt;"",GUS_2020!BE23*41.868/1000,"")</f>
        <v/>
      </c>
      <c r="BF23" s="185" t="str">
        <f>IF(GUS_2020!BF23&lt;&gt;"",GUS_2020!BF23*41.868/1000,"")</f>
        <v/>
      </c>
      <c r="BG23" s="185" t="str">
        <f>IF(GUS_2020!BG23&lt;&gt;"",GUS_2020!BG23*41.868/1000,"")</f>
        <v/>
      </c>
      <c r="BH23" s="185" t="str">
        <f>IF(GUS_2020!BH23&lt;&gt;"",GUS_2020!BH23*41.868/1000,"")</f>
        <v/>
      </c>
      <c r="BI23" s="185" t="str">
        <f>IF(GUS_2020!BI23&lt;&gt;"",GUS_2020!BI23*41.868/1000,"")</f>
        <v/>
      </c>
      <c r="BJ23" s="185" t="str">
        <f>IF(GUS_2020!BJ23&lt;&gt;"",GUS_2020!BJ23*41.868/1000,"")</f>
        <v/>
      </c>
      <c r="BK23" s="185" t="str">
        <f>IF(GUS_2020!BK23&lt;&gt;"",GUS_2020!BK23*41.868/1000,"")</f>
        <v/>
      </c>
      <c r="BL23" s="185" t="str">
        <f>IF(GUS_2020!BL23&lt;&gt;"",GUS_2020!BL23*41.868/1000,"")</f>
        <v/>
      </c>
      <c r="BM23" s="185" t="str">
        <f>IF(GUS_2020!BM23&lt;&gt;"",GUS_2020!BM23*41.868/1000,"")</f>
        <v/>
      </c>
      <c r="BN23" s="185">
        <f>IF(GUS_2020!BN23&lt;&gt;"",GUS_2020!BN23*41.868/1000,"")</f>
        <v>0</v>
      </c>
      <c r="BO23" s="185">
        <f>IF(GUS_2020!BO23&lt;&gt;"",GUS_2020!BO23*41.868/1000,"")</f>
        <v>0</v>
      </c>
      <c r="BP23" s="185" t="str">
        <f>IF(GUS_2020!BP23&lt;&gt;"",GUS_2020!BP23*41.868/1000,"")</f>
        <v/>
      </c>
      <c r="BQ23" s="185" t="str">
        <f>IF(GUS_2020!BQ23&lt;&gt;"",GUS_2020!BQ23*41.868/1000,"")</f>
        <v/>
      </c>
      <c r="BR23" s="185" t="str">
        <f>IF(GUS_2020!BR23&lt;&gt;"",GUS_2020!BR23*41.868/1000,"")</f>
        <v/>
      </c>
      <c r="BS23" s="185" t="str">
        <f>IF(GUS_2020!BS23&lt;&gt;"",GUS_2020!BS23*41.868/1000,"")</f>
        <v/>
      </c>
    </row>
    <row r="24" spans="1:71" ht="20.399999999999999">
      <c r="A24" s="184" t="s">
        <v>483</v>
      </c>
      <c r="B24" s="185">
        <f>IF(GUS_2020!B24&lt;&gt;"",GUS_2020!B24*41.868/1000,"")</f>
        <v>7.0756920000000001</v>
      </c>
      <c r="C24" s="185" t="str">
        <f>IF(GUS_2020!C24&lt;&gt;"",GUS_2020!C24*41.868/1000,"")</f>
        <v/>
      </c>
      <c r="D24" s="185" t="str">
        <f>IF(GUS_2020!D24&lt;&gt;"",GUS_2020!D24*41.868/1000,"")</f>
        <v/>
      </c>
      <c r="E24" s="185" t="str">
        <f>IF(GUS_2020!E24&lt;&gt;"",GUS_2020!E24*41.868/1000,"")</f>
        <v/>
      </c>
      <c r="F24" s="185" t="str">
        <f>IF(GUS_2020!F24&lt;&gt;"",GUS_2020!F24*41.868/1000,"")</f>
        <v/>
      </c>
      <c r="G24" s="185" t="str">
        <f>IF(GUS_2020!G24&lt;&gt;"",GUS_2020!G24*41.868/1000,"")</f>
        <v/>
      </c>
      <c r="H24" s="185" t="str">
        <f>IF(GUS_2020!H24&lt;&gt;"",GUS_2020!H24*41.868/1000,"")</f>
        <v/>
      </c>
      <c r="I24" s="185" t="str">
        <f>IF(GUS_2020!I24&lt;&gt;"",GUS_2020!I24*41.868/1000,"")</f>
        <v/>
      </c>
      <c r="J24" s="185" t="str">
        <f>IF(GUS_2020!J24&lt;&gt;"",GUS_2020!J24*41.868/1000,"")</f>
        <v/>
      </c>
      <c r="K24" s="185" t="str">
        <f>IF(GUS_2020!K24&lt;&gt;"",GUS_2020!K24*41.868/1000,"")</f>
        <v/>
      </c>
      <c r="L24" s="185" t="str">
        <f>IF(GUS_2020!L24&lt;&gt;"",GUS_2020!L24*41.868/1000,"")</f>
        <v/>
      </c>
      <c r="M24" s="185" t="str">
        <f>IF(GUS_2020!M24&lt;&gt;"",GUS_2020!M24*41.868/1000,"")</f>
        <v/>
      </c>
      <c r="N24" s="185" t="str">
        <f>IF(GUS_2020!N24&lt;&gt;"",GUS_2020!N24*41.868/1000,"")</f>
        <v/>
      </c>
      <c r="O24" s="185" t="str">
        <f>IF(GUS_2020!O24&lt;&gt;"",GUS_2020!O24*41.868/1000,"")</f>
        <v/>
      </c>
      <c r="P24" s="185" t="str">
        <f>IF(GUS_2020!P24&lt;&gt;"",GUS_2020!P24*41.868/1000,"")</f>
        <v/>
      </c>
      <c r="Q24" s="185" t="str">
        <f>IF(GUS_2020!Q24&lt;&gt;"",GUS_2020!Q24*41.868/1000,"")</f>
        <v/>
      </c>
      <c r="R24" s="185" t="str">
        <f>IF(GUS_2020!R24&lt;&gt;"",GUS_2020!R24*41.868/1000,"")</f>
        <v/>
      </c>
      <c r="S24" s="185" t="str">
        <f>IF(GUS_2020!S24&lt;&gt;"",GUS_2020!S24*41.868/1000,"")</f>
        <v/>
      </c>
      <c r="T24" s="185" t="str">
        <f>IF(GUS_2020!T24&lt;&gt;"",GUS_2020!T24*41.868/1000,"")</f>
        <v/>
      </c>
      <c r="U24" s="185" t="str">
        <f>IF(GUS_2020!U24&lt;&gt;"",GUS_2020!U24*41.868/1000,"")</f>
        <v/>
      </c>
      <c r="V24" s="185" t="str">
        <f>IF(GUS_2020!V24&lt;&gt;"",GUS_2020!V24*41.868/1000,"")</f>
        <v/>
      </c>
      <c r="W24" s="185" t="str">
        <f>IF(GUS_2020!W24&lt;&gt;"",GUS_2020!W24*41.868/1000,"")</f>
        <v/>
      </c>
      <c r="X24" s="185" t="str">
        <f>IF(GUS_2020!X24&lt;&gt;"",GUS_2020!X24*41.868/1000,"")</f>
        <v/>
      </c>
      <c r="Y24" s="185" t="str">
        <f>IF(GUS_2020!Y24&lt;&gt;"",GUS_2020!Y24*41.868/1000,"")</f>
        <v/>
      </c>
      <c r="Z24" s="185" t="str">
        <f>IF(GUS_2020!Z24&lt;&gt;"",GUS_2020!Z24*41.868/1000,"")</f>
        <v/>
      </c>
      <c r="AA24" s="185" t="str">
        <f>IF(GUS_2020!AA24&lt;&gt;"",GUS_2020!AA24*41.868/1000,"")</f>
        <v/>
      </c>
      <c r="AB24" s="185" t="str">
        <f>IF(GUS_2020!AB24&lt;&gt;"",GUS_2020!AB24*41.868/1000,"")</f>
        <v/>
      </c>
      <c r="AC24" s="185" t="str">
        <f>IF(GUS_2020!AC24&lt;&gt;"",GUS_2020!AC24*41.868/1000,"")</f>
        <v/>
      </c>
      <c r="AD24" s="185" t="str">
        <f>IF(GUS_2020!AD24&lt;&gt;"",GUS_2020!AD24*41.868/1000,"")</f>
        <v/>
      </c>
      <c r="AE24" s="185" t="str">
        <f>IF(GUS_2020!AE24&lt;&gt;"",GUS_2020!AE24*41.868/1000,"")</f>
        <v/>
      </c>
      <c r="AF24" s="185" t="str">
        <f>IF(GUS_2020!AF24&lt;&gt;"",GUS_2020!AF24*41.868/1000,"")</f>
        <v/>
      </c>
      <c r="AG24" s="185" t="str">
        <f>IF(GUS_2020!AG24&lt;&gt;"",GUS_2020!AG24*41.868/1000,"")</f>
        <v/>
      </c>
      <c r="AH24" s="185" t="str">
        <f>IF(GUS_2020!AH24&lt;&gt;"",GUS_2020!AH24*41.868/1000,"")</f>
        <v/>
      </c>
      <c r="AI24" s="185" t="str">
        <f>IF(GUS_2020!AI24&lt;&gt;"",GUS_2020!AI24*41.868/1000,"")</f>
        <v/>
      </c>
      <c r="AJ24" s="185" t="str">
        <f>IF(GUS_2020!AJ24&lt;&gt;"",GUS_2020!AJ24*41.868/1000,"")</f>
        <v/>
      </c>
      <c r="AK24" s="185" t="str">
        <f>IF(GUS_2020!AK24&lt;&gt;"",GUS_2020!AK24*41.868/1000,"")</f>
        <v/>
      </c>
      <c r="AL24" s="185" t="str">
        <f>IF(GUS_2020!AL24&lt;&gt;"",GUS_2020!AL24*41.868/1000,"")</f>
        <v/>
      </c>
      <c r="AM24" s="185" t="str">
        <f>IF(GUS_2020!AM24&lt;&gt;"",GUS_2020!AM24*41.868/1000,"")</f>
        <v/>
      </c>
      <c r="AN24" s="185" t="str">
        <f>IF(GUS_2020!AN24&lt;&gt;"",GUS_2020!AN24*41.868/1000,"")</f>
        <v/>
      </c>
      <c r="AO24" s="185" t="str">
        <f>IF(GUS_2020!AO24&lt;&gt;"",GUS_2020!AO24*41.868/1000,"")</f>
        <v/>
      </c>
      <c r="AP24" s="185" t="str">
        <f>IF(GUS_2020!AP24&lt;&gt;"",GUS_2020!AP24*41.868/1000,"")</f>
        <v/>
      </c>
      <c r="AQ24" s="185" t="str">
        <f>IF(GUS_2020!AQ24&lt;&gt;"",GUS_2020!AQ24*41.868/1000,"")</f>
        <v/>
      </c>
      <c r="AR24" s="185" t="str">
        <f>IF(GUS_2020!AR24&lt;&gt;"",GUS_2020!AR24*41.868/1000,"")</f>
        <v/>
      </c>
      <c r="AS24" s="185" t="str">
        <f>IF(GUS_2020!AS24&lt;&gt;"",GUS_2020!AS24*41.868/1000,"")</f>
        <v/>
      </c>
      <c r="AT24" s="185" t="str">
        <f>IF(GUS_2020!AT24&lt;&gt;"",GUS_2020!AT24*41.868/1000,"")</f>
        <v/>
      </c>
      <c r="AU24" s="185">
        <f>IF(GUS_2020!AU24&lt;&gt;"",GUS_2020!AU24*41.868/1000,"")</f>
        <v>7.0756920000000001</v>
      </c>
      <c r="AV24" s="185">
        <f>IF(GUS_2020!AV24&lt;&gt;"",GUS_2020!AV24*41.868/1000,"")</f>
        <v>0</v>
      </c>
      <c r="AW24" s="185" t="str">
        <f>IF(GUS_2020!AW24&lt;&gt;"",GUS_2020!AW24*41.868/1000,"")</f>
        <v/>
      </c>
      <c r="AX24" s="185" t="str">
        <f>IF(GUS_2020!AX24&lt;&gt;"",GUS_2020!AX24*41.868/1000,"")</f>
        <v/>
      </c>
      <c r="AY24" s="185">
        <f>IF(GUS_2020!AY24&lt;&gt;"",GUS_2020!AY24*41.868/1000,"")</f>
        <v>7.033824000000001</v>
      </c>
      <c r="AZ24" s="185" t="str">
        <f>IF(GUS_2020!AZ24&lt;&gt;"",GUS_2020!AZ24*41.868/1000,"")</f>
        <v/>
      </c>
      <c r="BA24" s="185" t="str">
        <f>IF(GUS_2020!BA24&lt;&gt;"",GUS_2020!BA24*41.868/1000,"")</f>
        <v/>
      </c>
      <c r="BB24" s="185" t="str">
        <f>IF(GUS_2020!BB24&lt;&gt;"",GUS_2020!BB24*41.868/1000,"")</f>
        <v/>
      </c>
      <c r="BC24" s="185" t="str">
        <f>IF(GUS_2020!BC24&lt;&gt;"",GUS_2020!BC24*41.868/1000,"")</f>
        <v/>
      </c>
      <c r="BD24" s="185" t="str">
        <f>IF(GUS_2020!BD24&lt;&gt;"",GUS_2020!BD24*41.868/1000,"")</f>
        <v/>
      </c>
      <c r="BE24" s="185" t="str">
        <f>IF(GUS_2020!BE24&lt;&gt;"",GUS_2020!BE24*41.868/1000,"")</f>
        <v/>
      </c>
      <c r="BF24" s="185" t="str">
        <f>IF(GUS_2020!BF24&lt;&gt;"",GUS_2020!BF24*41.868/1000,"")</f>
        <v/>
      </c>
      <c r="BG24" s="185" t="str">
        <f>IF(GUS_2020!BG24&lt;&gt;"",GUS_2020!BG24*41.868/1000,"")</f>
        <v/>
      </c>
      <c r="BH24" s="185" t="str">
        <f>IF(GUS_2020!BH24&lt;&gt;"",GUS_2020!BH24*41.868/1000,"")</f>
        <v/>
      </c>
      <c r="BI24" s="185" t="str">
        <f>IF(GUS_2020!BI24&lt;&gt;"",GUS_2020!BI24*41.868/1000,"")</f>
        <v/>
      </c>
      <c r="BJ24" s="185" t="str">
        <f>IF(GUS_2020!BJ24&lt;&gt;"",GUS_2020!BJ24*41.868/1000,"")</f>
        <v/>
      </c>
      <c r="BK24" s="185" t="str">
        <f>IF(GUS_2020!BK24&lt;&gt;"",GUS_2020!BK24*41.868/1000,"")</f>
        <v/>
      </c>
      <c r="BL24" s="185" t="str">
        <f>IF(GUS_2020!BL24&lt;&gt;"",GUS_2020!BL24*41.868/1000,"")</f>
        <v/>
      </c>
      <c r="BM24" s="185" t="str">
        <f>IF(GUS_2020!BM24&lt;&gt;"",GUS_2020!BM24*41.868/1000,"")</f>
        <v/>
      </c>
      <c r="BN24" s="185" t="str">
        <f>IF(GUS_2020!BN24&lt;&gt;"",GUS_2020!BN24*41.868/1000,"")</f>
        <v/>
      </c>
      <c r="BO24" s="185" t="str">
        <f>IF(GUS_2020!BO24&lt;&gt;"",GUS_2020!BO24*41.868/1000,"")</f>
        <v/>
      </c>
      <c r="BP24" s="185" t="str">
        <f>IF(GUS_2020!BP24&lt;&gt;"",GUS_2020!BP24*41.868/1000,"")</f>
        <v/>
      </c>
      <c r="BQ24" s="185" t="str">
        <f>IF(GUS_2020!BQ24&lt;&gt;"",GUS_2020!BQ24*41.868/1000,"")</f>
        <v/>
      </c>
      <c r="BR24" s="185" t="str">
        <f>IF(GUS_2020!BR24&lt;&gt;"",GUS_2020!BR24*41.868/1000,"")</f>
        <v/>
      </c>
      <c r="BS24" s="185" t="str">
        <f>IF(GUS_2020!BS24&lt;&gt;"",GUS_2020!BS24*41.868/1000,"")</f>
        <v/>
      </c>
    </row>
    <row r="25" spans="1:71" ht="20.399999999999999">
      <c r="A25" s="184" t="s">
        <v>484</v>
      </c>
      <c r="B25" s="185">
        <f>IF(GUS_2020!B25&lt;&gt;"",GUS_2020!B25*41.868/1000,"")</f>
        <v>130.54442400000002</v>
      </c>
      <c r="C25" s="185">
        <f>IF(GUS_2020!C25&lt;&gt;"",GUS_2020!C25*41.868/1000,"")</f>
        <v>26.544312000000001</v>
      </c>
      <c r="D25" s="185" t="str">
        <f>IF(GUS_2020!D25&lt;&gt;"",GUS_2020!D25*41.868/1000,"")</f>
        <v/>
      </c>
      <c r="E25" s="185">
        <f>IF(GUS_2020!E25&lt;&gt;"",GUS_2020!E25*41.868/1000,"")</f>
        <v>0.50241600000000008</v>
      </c>
      <c r="F25" s="185">
        <f>IF(GUS_2020!F25&lt;&gt;"",GUS_2020!F25*41.868/1000,"")</f>
        <v>26.041896000000001</v>
      </c>
      <c r="G25" s="185" t="str">
        <f>IF(GUS_2020!G25&lt;&gt;"",GUS_2020!G25*41.868/1000,"")</f>
        <v/>
      </c>
      <c r="H25" s="185" t="str">
        <f>IF(GUS_2020!H25&lt;&gt;"",GUS_2020!H25*41.868/1000,"")</f>
        <v/>
      </c>
      <c r="I25" s="185" t="str">
        <f>IF(GUS_2020!I25&lt;&gt;"",GUS_2020!I25*41.868/1000,"")</f>
        <v/>
      </c>
      <c r="J25" s="185" t="str">
        <f>IF(GUS_2020!J25&lt;&gt;"",GUS_2020!J25*41.868/1000,"")</f>
        <v/>
      </c>
      <c r="K25" s="185" t="str">
        <f>IF(GUS_2020!K25&lt;&gt;"",GUS_2020!K25*41.868/1000,"")</f>
        <v/>
      </c>
      <c r="L25" s="185" t="str">
        <f>IF(GUS_2020!L25&lt;&gt;"",GUS_2020!L25*41.868/1000,"")</f>
        <v/>
      </c>
      <c r="M25" s="185" t="str">
        <f>IF(GUS_2020!M25&lt;&gt;"",GUS_2020!M25*41.868/1000,"")</f>
        <v/>
      </c>
      <c r="N25" s="185">
        <f>IF(GUS_2020!N25&lt;&gt;"",GUS_2020!N25*41.868/1000,"")</f>
        <v>9.2946960000000001</v>
      </c>
      <c r="O25" s="185" t="str">
        <f>IF(GUS_2020!O25&lt;&gt;"",GUS_2020!O25*41.868/1000,"")</f>
        <v/>
      </c>
      <c r="P25" s="185">
        <f>IF(GUS_2020!P25&lt;&gt;"",GUS_2020!P25*41.868/1000,"")</f>
        <v>9.0016200000000008</v>
      </c>
      <c r="Q25" s="185" t="str">
        <f>IF(GUS_2020!Q25&lt;&gt;"",GUS_2020!Q25*41.868/1000,"")</f>
        <v/>
      </c>
      <c r="R25" s="185">
        <f>IF(GUS_2020!R25&lt;&gt;"",GUS_2020!R25*41.868/1000,"")</f>
        <v>0.293076</v>
      </c>
      <c r="S25" s="185" t="str">
        <f>IF(GUS_2020!S25&lt;&gt;"",GUS_2020!S25*41.868/1000,"")</f>
        <v/>
      </c>
      <c r="T25" s="185" t="str">
        <f>IF(GUS_2020!T25&lt;&gt;"",GUS_2020!T25*41.868/1000,"")</f>
        <v/>
      </c>
      <c r="U25" s="185" t="str">
        <f>IF(GUS_2020!U25&lt;&gt;"",GUS_2020!U25*41.868/1000,"")</f>
        <v/>
      </c>
      <c r="V25" s="185" t="str">
        <f>IF(GUS_2020!V25&lt;&gt;"",GUS_2020!V25*41.868/1000,"")</f>
        <v/>
      </c>
      <c r="W25" s="185">
        <f>IF(GUS_2020!W25&lt;&gt;"",GUS_2020!W25*41.868/1000,"")</f>
        <v>10.969416000000001</v>
      </c>
      <c r="X25" s="185" t="str">
        <f>IF(GUS_2020!X25&lt;&gt;"",GUS_2020!X25*41.868/1000,"")</f>
        <v/>
      </c>
      <c r="Y25" s="185" t="str">
        <f>IF(GUS_2020!Y25&lt;&gt;"",GUS_2020!Y25*41.868/1000,"")</f>
        <v/>
      </c>
      <c r="Z25" s="185" t="str">
        <f>IF(GUS_2020!Z25&lt;&gt;"",GUS_2020!Z25*41.868/1000,"")</f>
        <v/>
      </c>
      <c r="AA25" s="185" t="str">
        <f>IF(GUS_2020!AA25&lt;&gt;"",GUS_2020!AA25*41.868/1000,"")</f>
        <v/>
      </c>
      <c r="AB25" s="185" t="str">
        <f>IF(GUS_2020!AB25&lt;&gt;"",GUS_2020!AB25*41.868/1000,"")</f>
        <v/>
      </c>
      <c r="AC25" s="185">
        <f>IF(GUS_2020!AC25&lt;&gt;"",GUS_2020!AC25*41.868/1000,"")</f>
        <v>0.66988800000000004</v>
      </c>
      <c r="AD25" s="185" t="str">
        <f>IF(GUS_2020!AD25&lt;&gt;"",GUS_2020!AD25*41.868/1000,"")</f>
        <v/>
      </c>
      <c r="AE25" s="185">
        <f>IF(GUS_2020!AE25&lt;&gt;"",GUS_2020!AE25*41.868/1000,"")</f>
        <v>0</v>
      </c>
      <c r="AF25" s="185" t="str">
        <f>IF(GUS_2020!AF25&lt;&gt;"",GUS_2020!AF25*41.868/1000,"")</f>
        <v/>
      </c>
      <c r="AG25" s="185" t="str">
        <f>IF(GUS_2020!AG25&lt;&gt;"",GUS_2020!AG25*41.868/1000,"")</f>
        <v/>
      </c>
      <c r="AH25" s="185" t="str">
        <f>IF(GUS_2020!AH25&lt;&gt;"",GUS_2020!AH25*41.868/1000,"")</f>
        <v/>
      </c>
      <c r="AI25" s="185" t="str">
        <f>IF(GUS_2020!AI25&lt;&gt;"",GUS_2020!AI25*41.868/1000,"")</f>
        <v/>
      </c>
      <c r="AJ25" s="185" t="str">
        <f>IF(GUS_2020!AJ25&lt;&gt;"",GUS_2020!AJ25*41.868/1000,"")</f>
        <v/>
      </c>
      <c r="AK25" s="185" t="str">
        <f>IF(GUS_2020!AK25&lt;&gt;"",GUS_2020!AK25*41.868/1000,"")</f>
        <v/>
      </c>
      <c r="AL25" s="185">
        <f>IF(GUS_2020!AL25&lt;&gt;"",GUS_2020!AL25*41.868/1000,"")</f>
        <v>4.1868000000000002E-2</v>
      </c>
      <c r="AM25" s="185">
        <f>IF(GUS_2020!AM25&lt;&gt;"",GUS_2020!AM25*41.868/1000,"")</f>
        <v>10.25766</v>
      </c>
      <c r="AN25" s="185" t="str">
        <f>IF(GUS_2020!AN25&lt;&gt;"",GUS_2020!AN25*41.868/1000,"")</f>
        <v/>
      </c>
      <c r="AO25" s="185" t="str">
        <f>IF(GUS_2020!AO25&lt;&gt;"",GUS_2020!AO25*41.868/1000,"")</f>
        <v/>
      </c>
      <c r="AP25" s="185" t="str">
        <f>IF(GUS_2020!AP25&lt;&gt;"",GUS_2020!AP25*41.868/1000,"")</f>
        <v/>
      </c>
      <c r="AQ25" s="185" t="str">
        <f>IF(GUS_2020!AQ25&lt;&gt;"",GUS_2020!AQ25*41.868/1000,"")</f>
        <v/>
      </c>
      <c r="AR25" s="185" t="str">
        <f>IF(GUS_2020!AR25&lt;&gt;"",GUS_2020!AR25*41.868/1000,"")</f>
        <v/>
      </c>
      <c r="AS25" s="185" t="str">
        <f>IF(GUS_2020!AS25&lt;&gt;"",GUS_2020!AS25*41.868/1000,"")</f>
        <v/>
      </c>
      <c r="AT25" s="185">
        <f>IF(GUS_2020!AT25&lt;&gt;"",GUS_2020!AT25*41.868/1000,"")</f>
        <v>54.595872</v>
      </c>
      <c r="AU25" s="185">
        <f>IF(GUS_2020!AU25&lt;&gt;"",GUS_2020!AU25*41.868/1000,"")</f>
        <v>20.054772</v>
      </c>
      <c r="AV25" s="185" t="str">
        <f>IF(GUS_2020!AV25&lt;&gt;"",GUS_2020!AV25*41.868/1000,"")</f>
        <v/>
      </c>
      <c r="AW25" s="185" t="str">
        <f>IF(GUS_2020!AW25&lt;&gt;"",GUS_2020!AW25*41.868/1000,"")</f>
        <v/>
      </c>
      <c r="AX25" s="185" t="str">
        <f>IF(GUS_2020!AX25&lt;&gt;"",GUS_2020!AX25*41.868/1000,"")</f>
        <v/>
      </c>
      <c r="AY25" s="185" t="str">
        <f>IF(GUS_2020!AY25&lt;&gt;"",GUS_2020!AY25*41.868/1000,"")</f>
        <v/>
      </c>
      <c r="AZ25" s="185" t="str">
        <f>IF(GUS_2020!AZ25&lt;&gt;"",GUS_2020!AZ25*41.868/1000,"")</f>
        <v/>
      </c>
      <c r="BA25" s="185" t="str">
        <f>IF(GUS_2020!BA25&lt;&gt;"",GUS_2020!BA25*41.868/1000,"")</f>
        <v/>
      </c>
      <c r="BB25" s="185">
        <f>IF(GUS_2020!BB25&lt;&gt;"",GUS_2020!BB25*41.868/1000,"")</f>
        <v>13.732704000000002</v>
      </c>
      <c r="BC25" s="185" t="str">
        <f>IF(GUS_2020!BC25&lt;&gt;"",GUS_2020!BC25*41.868/1000,"")</f>
        <v/>
      </c>
      <c r="BD25" s="185">
        <f>IF(GUS_2020!BD25&lt;&gt;"",GUS_2020!BD25*41.868/1000,"")</f>
        <v>3.4750440000000005</v>
      </c>
      <c r="BE25" s="185">
        <f>IF(GUS_2020!BE25&lt;&gt;"",GUS_2020!BE25*41.868/1000,"")</f>
        <v>2.7632880000000002</v>
      </c>
      <c r="BF25" s="185" t="str">
        <f>IF(GUS_2020!BF25&lt;&gt;"",GUS_2020!BF25*41.868/1000,"")</f>
        <v/>
      </c>
      <c r="BG25" s="185" t="str">
        <f>IF(GUS_2020!BG25&lt;&gt;"",GUS_2020!BG25*41.868/1000,"")</f>
        <v/>
      </c>
      <c r="BH25" s="185" t="str">
        <f>IF(GUS_2020!BH25&lt;&gt;"",GUS_2020!BH25*41.868/1000,"")</f>
        <v/>
      </c>
      <c r="BI25" s="185" t="str">
        <f>IF(GUS_2020!BI25&lt;&gt;"",GUS_2020!BI25*41.868/1000,"")</f>
        <v/>
      </c>
      <c r="BJ25" s="185" t="str">
        <f>IF(GUS_2020!BJ25&lt;&gt;"",GUS_2020!BJ25*41.868/1000,"")</f>
        <v/>
      </c>
      <c r="BK25" s="185" t="str">
        <f>IF(GUS_2020!BK25&lt;&gt;"",GUS_2020!BK25*41.868/1000,"")</f>
        <v/>
      </c>
      <c r="BL25" s="185">
        <f>IF(GUS_2020!BL25&lt;&gt;"",GUS_2020!BL25*41.868/1000,"")</f>
        <v>4.1868000000000002E-2</v>
      </c>
      <c r="BM25" s="185" t="str">
        <f>IF(GUS_2020!BM25&lt;&gt;"",GUS_2020!BM25*41.868/1000,"")</f>
        <v/>
      </c>
      <c r="BN25" s="185">
        <f>IF(GUS_2020!BN25&lt;&gt;"",GUS_2020!BN25*41.868/1000,"")</f>
        <v>7.9549200000000004</v>
      </c>
      <c r="BO25" s="185">
        <f>IF(GUS_2020!BO25&lt;&gt;"",GUS_2020!BO25*41.868/1000,"")</f>
        <v>0.75362400000000007</v>
      </c>
      <c r="BP25" s="185">
        <f>IF(GUS_2020!BP25&lt;&gt;"",GUS_2020!BP25*41.868/1000,"")</f>
        <v>7.2012960000000001</v>
      </c>
      <c r="BQ25" s="185" t="str">
        <f>IF(GUS_2020!BQ25&lt;&gt;"",GUS_2020!BQ25*41.868/1000,"")</f>
        <v/>
      </c>
      <c r="BR25" s="185">
        <f>IF(GUS_2020!BR25&lt;&gt;"",GUS_2020!BR25*41.868/1000,"")</f>
        <v>1.1304360000000002</v>
      </c>
      <c r="BS25" s="185" t="str">
        <f>IF(GUS_2020!BS25&lt;&gt;"",GUS_2020!BS25*41.868/1000,"")</f>
        <v/>
      </c>
    </row>
    <row r="26" spans="1:71" ht="20.399999999999999">
      <c r="A26" s="184" t="s">
        <v>485</v>
      </c>
      <c r="B26" s="185">
        <f>IF(GUS_2020!B26&lt;&gt;"",GUS_2020!B26*41.868/1000,"")</f>
        <v>6.5732760000000008</v>
      </c>
      <c r="C26" s="185">
        <f>IF(GUS_2020!C26&lt;&gt;"",GUS_2020!C26*41.868/1000,"")</f>
        <v>4.814820000000001</v>
      </c>
      <c r="D26" s="185" t="str">
        <f>IF(GUS_2020!D26&lt;&gt;"",GUS_2020!D26*41.868/1000,"")</f>
        <v/>
      </c>
      <c r="E26" s="185">
        <f>IF(GUS_2020!E26&lt;&gt;"",GUS_2020!E26*41.868/1000,"")</f>
        <v>1.4653800000000001</v>
      </c>
      <c r="F26" s="185">
        <f>IF(GUS_2020!F26&lt;&gt;"",GUS_2020!F26*41.868/1000,"")</f>
        <v>3.2657040000000004</v>
      </c>
      <c r="G26" s="185" t="str">
        <f>IF(GUS_2020!G26&lt;&gt;"",GUS_2020!G26*41.868/1000,"")</f>
        <v/>
      </c>
      <c r="H26" s="185">
        <f>IF(GUS_2020!H26&lt;&gt;"",GUS_2020!H26*41.868/1000,"")</f>
        <v>8.3736000000000005E-2</v>
      </c>
      <c r="I26" s="185" t="str">
        <f>IF(GUS_2020!I26&lt;&gt;"",GUS_2020!I26*41.868/1000,"")</f>
        <v/>
      </c>
      <c r="J26" s="185">
        <f>IF(GUS_2020!J26&lt;&gt;"",GUS_2020!J26*41.868/1000,"")</f>
        <v>0</v>
      </c>
      <c r="K26" s="185" t="str">
        <f>IF(GUS_2020!K26&lt;&gt;"",GUS_2020!K26*41.868/1000,"")</f>
        <v/>
      </c>
      <c r="L26" s="185" t="str">
        <f>IF(GUS_2020!L26&lt;&gt;"",GUS_2020!L26*41.868/1000,"")</f>
        <v/>
      </c>
      <c r="M26" s="185" t="str">
        <f>IF(GUS_2020!M26&lt;&gt;"",GUS_2020!M26*41.868/1000,"")</f>
        <v/>
      </c>
      <c r="N26" s="185">
        <f>IF(GUS_2020!N26&lt;&gt;"",GUS_2020!N26*41.868/1000,"")</f>
        <v>0.12560400000000002</v>
      </c>
      <c r="O26" s="185" t="str">
        <f>IF(GUS_2020!O26&lt;&gt;"",GUS_2020!O26*41.868/1000,"")</f>
        <v/>
      </c>
      <c r="P26" s="185">
        <f>IF(GUS_2020!P26&lt;&gt;"",GUS_2020!P26*41.868/1000,"")</f>
        <v>0.12560400000000002</v>
      </c>
      <c r="Q26" s="185" t="str">
        <f>IF(GUS_2020!Q26&lt;&gt;"",GUS_2020!Q26*41.868/1000,"")</f>
        <v/>
      </c>
      <c r="R26" s="185" t="str">
        <f>IF(GUS_2020!R26&lt;&gt;"",GUS_2020!R26*41.868/1000,"")</f>
        <v/>
      </c>
      <c r="S26" s="185" t="str">
        <f>IF(GUS_2020!S26&lt;&gt;"",GUS_2020!S26*41.868/1000,"")</f>
        <v/>
      </c>
      <c r="T26" s="185" t="str">
        <f>IF(GUS_2020!T26&lt;&gt;"",GUS_2020!T26*41.868/1000,"")</f>
        <v/>
      </c>
      <c r="U26" s="185" t="str">
        <f>IF(GUS_2020!U26&lt;&gt;"",GUS_2020!U26*41.868/1000,"")</f>
        <v/>
      </c>
      <c r="V26" s="185" t="str">
        <f>IF(GUS_2020!V26&lt;&gt;"",GUS_2020!V26*41.868/1000,"")</f>
        <v/>
      </c>
      <c r="W26" s="185">
        <f>IF(GUS_2020!W26&lt;&gt;"",GUS_2020!W26*41.868/1000,"")</f>
        <v>4.1868000000000002E-2</v>
      </c>
      <c r="X26" s="185" t="str">
        <f>IF(GUS_2020!X26&lt;&gt;"",GUS_2020!X26*41.868/1000,"")</f>
        <v/>
      </c>
      <c r="Y26" s="185" t="str">
        <f>IF(GUS_2020!Y26&lt;&gt;"",GUS_2020!Y26*41.868/1000,"")</f>
        <v/>
      </c>
      <c r="Z26" s="185" t="str">
        <f>IF(GUS_2020!Z26&lt;&gt;"",GUS_2020!Z26*41.868/1000,"")</f>
        <v/>
      </c>
      <c r="AA26" s="185" t="str">
        <f>IF(GUS_2020!AA26&lt;&gt;"",GUS_2020!AA26*41.868/1000,"")</f>
        <v/>
      </c>
      <c r="AB26" s="185" t="str">
        <f>IF(GUS_2020!AB26&lt;&gt;"",GUS_2020!AB26*41.868/1000,"")</f>
        <v/>
      </c>
      <c r="AC26" s="185" t="str">
        <f>IF(GUS_2020!AC26&lt;&gt;"",GUS_2020!AC26*41.868/1000,"")</f>
        <v/>
      </c>
      <c r="AD26" s="185" t="str">
        <f>IF(GUS_2020!AD26&lt;&gt;"",GUS_2020!AD26*41.868/1000,"")</f>
        <v/>
      </c>
      <c r="AE26" s="185">
        <f>IF(GUS_2020!AE26&lt;&gt;"",GUS_2020!AE26*41.868/1000,"")</f>
        <v>0</v>
      </c>
      <c r="AF26" s="185" t="str">
        <f>IF(GUS_2020!AF26&lt;&gt;"",GUS_2020!AF26*41.868/1000,"")</f>
        <v/>
      </c>
      <c r="AG26" s="185" t="str">
        <f>IF(GUS_2020!AG26&lt;&gt;"",GUS_2020!AG26*41.868/1000,"")</f>
        <v/>
      </c>
      <c r="AH26" s="185" t="str">
        <f>IF(GUS_2020!AH26&lt;&gt;"",GUS_2020!AH26*41.868/1000,"")</f>
        <v/>
      </c>
      <c r="AI26" s="185" t="str">
        <f>IF(GUS_2020!AI26&lt;&gt;"",GUS_2020!AI26*41.868/1000,"")</f>
        <v/>
      </c>
      <c r="AJ26" s="185" t="str">
        <f>IF(GUS_2020!AJ26&lt;&gt;"",GUS_2020!AJ26*41.868/1000,"")</f>
        <v/>
      </c>
      <c r="AK26" s="185" t="str">
        <f>IF(GUS_2020!AK26&lt;&gt;"",GUS_2020!AK26*41.868/1000,"")</f>
        <v/>
      </c>
      <c r="AL26" s="185">
        <f>IF(GUS_2020!AL26&lt;&gt;"",GUS_2020!AL26*41.868/1000,"")</f>
        <v>0</v>
      </c>
      <c r="AM26" s="185">
        <f>IF(GUS_2020!AM26&lt;&gt;"",GUS_2020!AM26*41.868/1000,"")</f>
        <v>0</v>
      </c>
      <c r="AN26" s="185" t="str">
        <f>IF(GUS_2020!AN26&lt;&gt;"",GUS_2020!AN26*41.868/1000,"")</f>
        <v/>
      </c>
      <c r="AO26" s="185" t="str">
        <f>IF(GUS_2020!AO26&lt;&gt;"",GUS_2020!AO26*41.868/1000,"")</f>
        <v/>
      </c>
      <c r="AP26" s="185" t="str">
        <f>IF(GUS_2020!AP26&lt;&gt;"",GUS_2020!AP26*41.868/1000,"")</f>
        <v/>
      </c>
      <c r="AQ26" s="185" t="str">
        <f>IF(GUS_2020!AQ26&lt;&gt;"",GUS_2020!AQ26*41.868/1000,"")</f>
        <v/>
      </c>
      <c r="AR26" s="185" t="str">
        <f>IF(GUS_2020!AR26&lt;&gt;"",GUS_2020!AR26*41.868/1000,"")</f>
        <v/>
      </c>
      <c r="AS26" s="185" t="str">
        <f>IF(GUS_2020!AS26&lt;&gt;"",GUS_2020!AS26*41.868/1000,"")</f>
        <v/>
      </c>
      <c r="AT26" s="185">
        <f>IF(GUS_2020!AT26&lt;&gt;"",GUS_2020!AT26*41.868/1000,"")</f>
        <v>0.87922800000000012</v>
      </c>
      <c r="AU26" s="185">
        <f>IF(GUS_2020!AU26&lt;&gt;"",GUS_2020!AU26*41.868/1000,"")</f>
        <v>0.41868</v>
      </c>
      <c r="AV26" s="185" t="str">
        <f>IF(GUS_2020!AV26&lt;&gt;"",GUS_2020!AV26*41.868/1000,"")</f>
        <v/>
      </c>
      <c r="AW26" s="185" t="str">
        <f>IF(GUS_2020!AW26&lt;&gt;"",GUS_2020!AW26*41.868/1000,"")</f>
        <v/>
      </c>
      <c r="AX26" s="185" t="str">
        <f>IF(GUS_2020!AX26&lt;&gt;"",GUS_2020!AX26*41.868/1000,"")</f>
        <v/>
      </c>
      <c r="AY26" s="185" t="str">
        <f>IF(GUS_2020!AY26&lt;&gt;"",GUS_2020!AY26*41.868/1000,"")</f>
        <v/>
      </c>
      <c r="AZ26" s="185" t="str">
        <f>IF(GUS_2020!AZ26&lt;&gt;"",GUS_2020!AZ26*41.868/1000,"")</f>
        <v/>
      </c>
      <c r="BA26" s="185" t="str">
        <f>IF(GUS_2020!BA26&lt;&gt;"",GUS_2020!BA26*41.868/1000,"")</f>
        <v/>
      </c>
      <c r="BB26" s="185">
        <f>IF(GUS_2020!BB26&lt;&gt;"",GUS_2020!BB26*41.868/1000,"")</f>
        <v>0.37681200000000004</v>
      </c>
      <c r="BC26" s="185" t="str">
        <f>IF(GUS_2020!BC26&lt;&gt;"",GUS_2020!BC26*41.868/1000,"")</f>
        <v/>
      </c>
      <c r="BD26" s="185">
        <f>IF(GUS_2020!BD26&lt;&gt;"",GUS_2020!BD26*41.868/1000,"")</f>
        <v>4.1868000000000002E-2</v>
      </c>
      <c r="BE26" s="185" t="str">
        <f>IF(GUS_2020!BE26&lt;&gt;"",GUS_2020!BE26*41.868/1000,"")</f>
        <v/>
      </c>
      <c r="BF26" s="185" t="str">
        <f>IF(GUS_2020!BF26&lt;&gt;"",GUS_2020!BF26*41.868/1000,"")</f>
        <v/>
      </c>
      <c r="BG26" s="185" t="str">
        <f>IF(GUS_2020!BG26&lt;&gt;"",GUS_2020!BG26*41.868/1000,"")</f>
        <v/>
      </c>
      <c r="BH26" s="185" t="str">
        <f>IF(GUS_2020!BH26&lt;&gt;"",GUS_2020!BH26*41.868/1000,"")</f>
        <v/>
      </c>
      <c r="BI26" s="185" t="str">
        <f>IF(GUS_2020!BI26&lt;&gt;"",GUS_2020!BI26*41.868/1000,"")</f>
        <v/>
      </c>
      <c r="BJ26" s="185" t="str">
        <f>IF(GUS_2020!BJ26&lt;&gt;"",GUS_2020!BJ26*41.868/1000,"")</f>
        <v/>
      </c>
      <c r="BK26" s="185" t="str">
        <f>IF(GUS_2020!BK26&lt;&gt;"",GUS_2020!BK26*41.868/1000,"")</f>
        <v/>
      </c>
      <c r="BL26" s="185">
        <f>IF(GUS_2020!BL26&lt;&gt;"",GUS_2020!BL26*41.868/1000,"")</f>
        <v>0</v>
      </c>
      <c r="BM26" s="185">
        <f>IF(GUS_2020!BM26&lt;&gt;"",GUS_2020!BM26*41.868/1000,"")</f>
        <v>0</v>
      </c>
      <c r="BN26" s="185">
        <f>IF(GUS_2020!BN26&lt;&gt;"",GUS_2020!BN26*41.868/1000,"")</f>
        <v>0.293076</v>
      </c>
      <c r="BO26" s="185">
        <f>IF(GUS_2020!BO26&lt;&gt;"",GUS_2020!BO26*41.868/1000,"")</f>
        <v>0.20934</v>
      </c>
      <c r="BP26" s="185">
        <f>IF(GUS_2020!BP26&lt;&gt;"",GUS_2020!BP26*41.868/1000,"")</f>
        <v>8.3736000000000005E-2</v>
      </c>
      <c r="BQ26" s="185" t="str">
        <f>IF(GUS_2020!BQ26&lt;&gt;"",GUS_2020!BQ26*41.868/1000,"")</f>
        <v/>
      </c>
      <c r="BR26" s="185" t="str">
        <f>IF(GUS_2020!BR26&lt;&gt;"",GUS_2020!BR26*41.868/1000,"")</f>
        <v/>
      </c>
      <c r="BS26" s="185" t="str">
        <f>IF(GUS_2020!BS26&lt;&gt;"",GUS_2020!BS26*41.868/1000,"")</f>
        <v/>
      </c>
    </row>
    <row r="27" spans="1:71" ht="20.399999999999999">
      <c r="A27" s="184" t="s">
        <v>486</v>
      </c>
      <c r="B27" s="185">
        <f>IF(GUS_2020!B27&lt;&gt;"",GUS_2020!B27*41.868/1000,"")</f>
        <v>0</v>
      </c>
      <c r="C27" s="185" t="str">
        <f>IF(GUS_2020!C27&lt;&gt;"",GUS_2020!C27*41.868/1000,"")</f>
        <v/>
      </c>
      <c r="D27" s="185" t="str">
        <f>IF(GUS_2020!D27&lt;&gt;"",GUS_2020!D27*41.868/1000,"")</f>
        <v/>
      </c>
      <c r="E27" s="185" t="str">
        <f>IF(GUS_2020!E27&lt;&gt;"",GUS_2020!E27*41.868/1000,"")</f>
        <v/>
      </c>
      <c r="F27" s="185" t="str">
        <f>IF(GUS_2020!F27&lt;&gt;"",GUS_2020!F27*41.868/1000,"")</f>
        <v/>
      </c>
      <c r="G27" s="185" t="str">
        <f>IF(GUS_2020!G27&lt;&gt;"",GUS_2020!G27*41.868/1000,"")</f>
        <v/>
      </c>
      <c r="H27" s="185" t="str">
        <f>IF(GUS_2020!H27&lt;&gt;"",GUS_2020!H27*41.868/1000,"")</f>
        <v/>
      </c>
      <c r="I27" s="185" t="str">
        <f>IF(GUS_2020!I27&lt;&gt;"",GUS_2020!I27*41.868/1000,"")</f>
        <v/>
      </c>
      <c r="J27" s="185" t="str">
        <f>IF(GUS_2020!J27&lt;&gt;"",GUS_2020!J27*41.868/1000,"")</f>
        <v/>
      </c>
      <c r="K27" s="185" t="str">
        <f>IF(GUS_2020!K27&lt;&gt;"",GUS_2020!K27*41.868/1000,"")</f>
        <v/>
      </c>
      <c r="L27" s="185" t="str">
        <f>IF(GUS_2020!L27&lt;&gt;"",GUS_2020!L27*41.868/1000,"")</f>
        <v/>
      </c>
      <c r="M27" s="185" t="str">
        <f>IF(GUS_2020!M27&lt;&gt;"",GUS_2020!M27*41.868/1000,"")</f>
        <v/>
      </c>
      <c r="N27" s="185" t="str">
        <f>IF(GUS_2020!N27&lt;&gt;"",GUS_2020!N27*41.868/1000,"")</f>
        <v/>
      </c>
      <c r="O27" s="185" t="str">
        <f>IF(GUS_2020!O27&lt;&gt;"",GUS_2020!O27*41.868/1000,"")</f>
        <v/>
      </c>
      <c r="P27" s="185" t="str">
        <f>IF(GUS_2020!P27&lt;&gt;"",GUS_2020!P27*41.868/1000,"")</f>
        <v/>
      </c>
      <c r="Q27" s="185" t="str">
        <f>IF(GUS_2020!Q27&lt;&gt;"",GUS_2020!Q27*41.868/1000,"")</f>
        <v/>
      </c>
      <c r="R27" s="185" t="str">
        <f>IF(GUS_2020!R27&lt;&gt;"",GUS_2020!R27*41.868/1000,"")</f>
        <v/>
      </c>
      <c r="S27" s="185" t="str">
        <f>IF(GUS_2020!S27&lt;&gt;"",GUS_2020!S27*41.868/1000,"")</f>
        <v/>
      </c>
      <c r="T27" s="185" t="str">
        <f>IF(GUS_2020!T27&lt;&gt;"",GUS_2020!T27*41.868/1000,"")</f>
        <v/>
      </c>
      <c r="U27" s="185" t="str">
        <f>IF(GUS_2020!U27&lt;&gt;"",GUS_2020!U27*41.868/1000,"")</f>
        <v/>
      </c>
      <c r="V27" s="185" t="str">
        <f>IF(GUS_2020!V27&lt;&gt;"",GUS_2020!V27*41.868/1000,"")</f>
        <v/>
      </c>
      <c r="W27" s="185" t="str">
        <f>IF(GUS_2020!W27&lt;&gt;"",GUS_2020!W27*41.868/1000,"")</f>
        <v/>
      </c>
      <c r="X27" s="185" t="str">
        <f>IF(GUS_2020!X27&lt;&gt;"",GUS_2020!X27*41.868/1000,"")</f>
        <v/>
      </c>
      <c r="Y27" s="185" t="str">
        <f>IF(GUS_2020!Y27&lt;&gt;"",GUS_2020!Y27*41.868/1000,"")</f>
        <v/>
      </c>
      <c r="Z27" s="185" t="str">
        <f>IF(GUS_2020!Z27&lt;&gt;"",GUS_2020!Z27*41.868/1000,"")</f>
        <v/>
      </c>
      <c r="AA27" s="185" t="str">
        <f>IF(GUS_2020!AA27&lt;&gt;"",GUS_2020!AA27*41.868/1000,"")</f>
        <v/>
      </c>
      <c r="AB27" s="185" t="str">
        <f>IF(GUS_2020!AB27&lt;&gt;"",GUS_2020!AB27*41.868/1000,"")</f>
        <v/>
      </c>
      <c r="AC27" s="185" t="str">
        <f>IF(GUS_2020!AC27&lt;&gt;"",GUS_2020!AC27*41.868/1000,"")</f>
        <v/>
      </c>
      <c r="AD27" s="185" t="str">
        <f>IF(GUS_2020!AD27&lt;&gt;"",GUS_2020!AD27*41.868/1000,"")</f>
        <v/>
      </c>
      <c r="AE27" s="185" t="str">
        <f>IF(GUS_2020!AE27&lt;&gt;"",GUS_2020!AE27*41.868/1000,"")</f>
        <v/>
      </c>
      <c r="AF27" s="185" t="str">
        <f>IF(GUS_2020!AF27&lt;&gt;"",GUS_2020!AF27*41.868/1000,"")</f>
        <v/>
      </c>
      <c r="AG27" s="185" t="str">
        <f>IF(GUS_2020!AG27&lt;&gt;"",GUS_2020!AG27*41.868/1000,"")</f>
        <v/>
      </c>
      <c r="AH27" s="185" t="str">
        <f>IF(GUS_2020!AH27&lt;&gt;"",GUS_2020!AH27*41.868/1000,"")</f>
        <v/>
      </c>
      <c r="AI27" s="185" t="str">
        <f>IF(GUS_2020!AI27&lt;&gt;"",GUS_2020!AI27*41.868/1000,"")</f>
        <v/>
      </c>
      <c r="AJ27" s="185" t="str">
        <f>IF(GUS_2020!AJ27&lt;&gt;"",GUS_2020!AJ27*41.868/1000,"")</f>
        <v/>
      </c>
      <c r="AK27" s="185" t="str">
        <f>IF(GUS_2020!AK27&lt;&gt;"",GUS_2020!AK27*41.868/1000,"")</f>
        <v/>
      </c>
      <c r="AL27" s="185" t="str">
        <f>IF(GUS_2020!AL27&lt;&gt;"",GUS_2020!AL27*41.868/1000,"")</f>
        <v/>
      </c>
      <c r="AM27" s="185" t="str">
        <f>IF(GUS_2020!AM27&lt;&gt;"",GUS_2020!AM27*41.868/1000,"")</f>
        <v/>
      </c>
      <c r="AN27" s="185" t="str">
        <f>IF(GUS_2020!AN27&lt;&gt;"",GUS_2020!AN27*41.868/1000,"")</f>
        <v/>
      </c>
      <c r="AO27" s="185" t="str">
        <f>IF(GUS_2020!AO27&lt;&gt;"",GUS_2020!AO27*41.868/1000,"")</f>
        <v/>
      </c>
      <c r="AP27" s="185" t="str">
        <f>IF(GUS_2020!AP27&lt;&gt;"",GUS_2020!AP27*41.868/1000,"")</f>
        <v/>
      </c>
      <c r="AQ27" s="185" t="str">
        <f>IF(GUS_2020!AQ27&lt;&gt;"",GUS_2020!AQ27*41.868/1000,"")</f>
        <v/>
      </c>
      <c r="AR27" s="185" t="str">
        <f>IF(GUS_2020!AR27&lt;&gt;"",GUS_2020!AR27*41.868/1000,"")</f>
        <v/>
      </c>
      <c r="AS27" s="185" t="str">
        <f>IF(GUS_2020!AS27&lt;&gt;"",GUS_2020!AS27*41.868/1000,"")</f>
        <v/>
      </c>
      <c r="AT27" s="185" t="str">
        <f>IF(GUS_2020!AT27&lt;&gt;"",GUS_2020!AT27*41.868/1000,"")</f>
        <v/>
      </c>
      <c r="AU27" s="185" t="str">
        <f>IF(GUS_2020!AU27&lt;&gt;"",GUS_2020!AU27*41.868/1000,"")</f>
        <v/>
      </c>
      <c r="AV27" s="185" t="str">
        <f>IF(GUS_2020!AV27&lt;&gt;"",GUS_2020!AV27*41.868/1000,"")</f>
        <v/>
      </c>
      <c r="AW27" s="185" t="str">
        <f>IF(GUS_2020!AW27&lt;&gt;"",GUS_2020!AW27*41.868/1000,"")</f>
        <v/>
      </c>
      <c r="AX27" s="185" t="str">
        <f>IF(GUS_2020!AX27&lt;&gt;"",GUS_2020!AX27*41.868/1000,"")</f>
        <v/>
      </c>
      <c r="AY27" s="185" t="str">
        <f>IF(GUS_2020!AY27&lt;&gt;"",GUS_2020!AY27*41.868/1000,"")</f>
        <v/>
      </c>
      <c r="AZ27" s="185" t="str">
        <f>IF(GUS_2020!AZ27&lt;&gt;"",GUS_2020!AZ27*41.868/1000,"")</f>
        <v/>
      </c>
      <c r="BA27" s="185" t="str">
        <f>IF(GUS_2020!BA27&lt;&gt;"",GUS_2020!BA27*41.868/1000,"")</f>
        <v/>
      </c>
      <c r="BB27" s="185" t="str">
        <f>IF(GUS_2020!BB27&lt;&gt;"",GUS_2020!BB27*41.868/1000,"")</f>
        <v/>
      </c>
      <c r="BC27" s="185" t="str">
        <f>IF(GUS_2020!BC27&lt;&gt;"",GUS_2020!BC27*41.868/1000,"")</f>
        <v/>
      </c>
      <c r="BD27" s="185" t="str">
        <f>IF(GUS_2020!BD27&lt;&gt;"",GUS_2020!BD27*41.868/1000,"")</f>
        <v/>
      </c>
      <c r="BE27" s="185" t="str">
        <f>IF(GUS_2020!BE27&lt;&gt;"",GUS_2020!BE27*41.868/1000,"")</f>
        <v/>
      </c>
      <c r="BF27" s="185" t="str">
        <f>IF(GUS_2020!BF27&lt;&gt;"",GUS_2020!BF27*41.868/1000,"")</f>
        <v/>
      </c>
      <c r="BG27" s="185" t="str">
        <f>IF(GUS_2020!BG27&lt;&gt;"",GUS_2020!BG27*41.868/1000,"")</f>
        <v/>
      </c>
      <c r="BH27" s="185" t="str">
        <f>IF(GUS_2020!BH27&lt;&gt;"",GUS_2020!BH27*41.868/1000,"")</f>
        <v/>
      </c>
      <c r="BI27" s="185" t="str">
        <f>IF(GUS_2020!BI27&lt;&gt;"",GUS_2020!BI27*41.868/1000,"")</f>
        <v/>
      </c>
      <c r="BJ27" s="185" t="str">
        <f>IF(GUS_2020!BJ27&lt;&gt;"",GUS_2020!BJ27*41.868/1000,"")</f>
        <v/>
      </c>
      <c r="BK27" s="185" t="str">
        <f>IF(GUS_2020!BK27&lt;&gt;"",GUS_2020!BK27*41.868/1000,"")</f>
        <v/>
      </c>
      <c r="BL27" s="185" t="str">
        <f>IF(GUS_2020!BL27&lt;&gt;"",GUS_2020!BL27*41.868/1000,"")</f>
        <v/>
      </c>
      <c r="BM27" s="185" t="str">
        <f>IF(GUS_2020!BM27&lt;&gt;"",GUS_2020!BM27*41.868/1000,"")</f>
        <v/>
      </c>
      <c r="BN27" s="185" t="str">
        <f>IF(GUS_2020!BN27&lt;&gt;"",GUS_2020!BN27*41.868/1000,"")</f>
        <v/>
      </c>
      <c r="BO27" s="185" t="str">
        <f>IF(GUS_2020!BO27&lt;&gt;"",GUS_2020!BO27*41.868/1000,"")</f>
        <v/>
      </c>
      <c r="BP27" s="185" t="str">
        <f>IF(GUS_2020!BP27&lt;&gt;"",GUS_2020!BP27*41.868/1000,"")</f>
        <v/>
      </c>
      <c r="BQ27" s="185" t="str">
        <f>IF(GUS_2020!BQ27&lt;&gt;"",GUS_2020!BQ27*41.868/1000,"")</f>
        <v/>
      </c>
      <c r="BR27" s="185" t="str">
        <f>IF(GUS_2020!BR27&lt;&gt;"",GUS_2020!BR27*41.868/1000,"")</f>
        <v/>
      </c>
      <c r="BS27" s="185">
        <f>IF(GUS_2020!BS27&lt;&gt;"",GUS_2020!BS27*41.868/1000,"")</f>
        <v>0</v>
      </c>
    </row>
    <row r="28" spans="1:71" ht="20.399999999999999">
      <c r="A28" s="184" t="s">
        <v>487</v>
      </c>
      <c r="B28" s="185" t="str">
        <f>IF(GUS_2020!B28&lt;&gt;"",GUS_2020!B28*41.868/1000,"")</f>
        <v/>
      </c>
      <c r="C28" s="185" t="str">
        <f>IF(GUS_2020!C28&lt;&gt;"",GUS_2020!C28*41.868/1000,"")</f>
        <v/>
      </c>
      <c r="D28" s="185" t="str">
        <f>IF(GUS_2020!D28&lt;&gt;"",GUS_2020!D28*41.868/1000,"")</f>
        <v/>
      </c>
      <c r="E28" s="185" t="str">
        <f>IF(GUS_2020!E28&lt;&gt;"",GUS_2020!E28*41.868/1000,"")</f>
        <v/>
      </c>
      <c r="F28" s="185" t="str">
        <f>IF(GUS_2020!F28&lt;&gt;"",GUS_2020!F28*41.868/1000,"")</f>
        <v/>
      </c>
      <c r="G28" s="185" t="str">
        <f>IF(GUS_2020!G28&lt;&gt;"",GUS_2020!G28*41.868/1000,"")</f>
        <v/>
      </c>
      <c r="H28" s="185" t="str">
        <f>IF(GUS_2020!H28&lt;&gt;"",GUS_2020!H28*41.868/1000,"")</f>
        <v/>
      </c>
      <c r="I28" s="185" t="str">
        <f>IF(GUS_2020!I28&lt;&gt;"",GUS_2020!I28*41.868/1000,"")</f>
        <v/>
      </c>
      <c r="J28" s="185" t="str">
        <f>IF(GUS_2020!J28&lt;&gt;"",GUS_2020!J28*41.868/1000,"")</f>
        <v/>
      </c>
      <c r="K28" s="185" t="str">
        <f>IF(GUS_2020!K28&lt;&gt;"",GUS_2020!K28*41.868/1000,"")</f>
        <v/>
      </c>
      <c r="L28" s="185" t="str">
        <f>IF(GUS_2020!L28&lt;&gt;"",GUS_2020!L28*41.868/1000,"")</f>
        <v/>
      </c>
      <c r="M28" s="185" t="str">
        <f>IF(GUS_2020!M28&lt;&gt;"",GUS_2020!M28*41.868/1000,"")</f>
        <v/>
      </c>
      <c r="N28" s="185" t="str">
        <f>IF(GUS_2020!N28&lt;&gt;"",GUS_2020!N28*41.868/1000,"")</f>
        <v/>
      </c>
      <c r="O28" s="185" t="str">
        <f>IF(GUS_2020!O28&lt;&gt;"",GUS_2020!O28*41.868/1000,"")</f>
        <v/>
      </c>
      <c r="P28" s="185" t="str">
        <f>IF(GUS_2020!P28&lt;&gt;"",GUS_2020!P28*41.868/1000,"")</f>
        <v/>
      </c>
      <c r="Q28" s="185" t="str">
        <f>IF(GUS_2020!Q28&lt;&gt;"",GUS_2020!Q28*41.868/1000,"")</f>
        <v/>
      </c>
      <c r="R28" s="185" t="str">
        <f>IF(GUS_2020!R28&lt;&gt;"",GUS_2020!R28*41.868/1000,"")</f>
        <v/>
      </c>
      <c r="S28" s="185" t="str">
        <f>IF(GUS_2020!S28&lt;&gt;"",GUS_2020!S28*41.868/1000,"")</f>
        <v/>
      </c>
      <c r="T28" s="185" t="str">
        <f>IF(GUS_2020!T28&lt;&gt;"",GUS_2020!T28*41.868/1000,"")</f>
        <v/>
      </c>
      <c r="U28" s="185" t="str">
        <f>IF(GUS_2020!U28&lt;&gt;"",GUS_2020!U28*41.868/1000,"")</f>
        <v/>
      </c>
      <c r="V28" s="185" t="str">
        <f>IF(GUS_2020!V28&lt;&gt;"",GUS_2020!V28*41.868/1000,"")</f>
        <v/>
      </c>
      <c r="W28" s="185" t="str">
        <f>IF(GUS_2020!W28&lt;&gt;"",GUS_2020!W28*41.868/1000,"")</f>
        <v/>
      </c>
      <c r="X28" s="185" t="str">
        <f>IF(GUS_2020!X28&lt;&gt;"",GUS_2020!X28*41.868/1000,"")</f>
        <v/>
      </c>
      <c r="Y28" s="185" t="str">
        <f>IF(GUS_2020!Y28&lt;&gt;"",GUS_2020!Y28*41.868/1000,"")</f>
        <v/>
      </c>
      <c r="Z28" s="185" t="str">
        <f>IF(GUS_2020!Z28&lt;&gt;"",GUS_2020!Z28*41.868/1000,"")</f>
        <v/>
      </c>
      <c r="AA28" s="185" t="str">
        <f>IF(GUS_2020!AA28&lt;&gt;"",GUS_2020!AA28*41.868/1000,"")</f>
        <v/>
      </c>
      <c r="AB28" s="185" t="str">
        <f>IF(GUS_2020!AB28&lt;&gt;"",GUS_2020!AB28*41.868/1000,"")</f>
        <v/>
      </c>
      <c r="AC28" s="185" t="str">
        <f>IF(GUS_2020!AC28&lt;&gt;"",GUS_2020!AC28*41.868/1000,"")</f>
        <v/>
      </c>
      <c r="AD28" s="185" t="str">
        <f>IF(GUS_2020!AD28&lt;&gt;"",GUS_2020!AD28*41.868/1000,"")</f>
        <v/>
      </c>
      <c r="AE28" s="185" t="str">
        <f>IF(GUS_2020!AE28&lt;&gt;"",GUS_2020!AE28*41.868/1000,"")</f>
        <v/>
      </c>
      <c r="AF28" s="185" t="str">
        <f>IF(GUS_2020!AF28&lt;&gt;"",GUS_2020!AF28*41.868/1000,"")</f>
        <v/>
      </c>
      <c r="AG28" s="185" t="str">
        <f>IF(GUS_2020!AG28&lt;&gt;"",GUS_2020!AG28*41.868/1000,"")</f>
        <v/>
      </c>
      <c r="AH28" s="185" t="str">
        <f>IF(GUS_2020!AH28&lt;&gt;"",GUS_2020!AH28*41.868/1000,"")</f>
        <v/>
      </c>
      <c r="AI28" s="185" t="str">
        <f>IF(GUS_2020!AI28&lt;&gt;"",GUS_2020!AI28*41.868/1000,"")</f>
        <v/>
      </c>
      <c r="AJ28" s="185" t="str">
        <f>IF(GUS_2020!AJ28&lt;&gt;"",GUS_2020!AJ28*41.868/1000,"")</f>
        <v/>
      </c>
      <c r="AK28" s="185" t="str">
        <f>IF(GUS_2020!AK28&lt;&gt;"",GUS_2020!AK28*41.868/1000,"")</f>
        <v/>
      </c>
      <c r="AL28" s="185" t="str">
        <f>IF(GUS_2020!AL28&lt;&gt;"",GUS_2020!AL28*41.868/1000,"")</f>
        <v/>
      </c>
      <c r="AM28" s="185" t="str">
        <f>IF(GUS_2020!AM28&lt;&gt;"",GUS_2020!AM28*41.868/1000,"")</f>
        <v/>
      </c>
      <c r="AN28" s="185" t="str">
        <f>IF(GUS_2020!AN28&lt;&gt;"",GUS_2020!AN28*41.868/1000,"")</f>
        <v/>
      </c>
      <c r="AO28" s="185" t="str">
        <f>IF(GUS_2020!AO28&lt;&gt;"",GUS_2020!AO28*41.868/1000,"")</f>
        <v/>
      </c>
      <c r="AP28" s="185" t="str">
        <f>IF(GUS_2020!AP28&lt;&gt;"",GUS_2020!AP28*41.868/1000,"")</f>
        <v/>
      </c>
      <c r="AQ28" s="185" t="str">
        <f>IF(GUS_2020!AQ28&lt;&gt;"",GUS_2020!AQ28*41.868/1000,"")</f>
        <v/>
      </c>
      <c r="AR28" s="185" t="str">
        <f>IF(GUS_2020!AR28&lt;&gt;"",GUS_2020!AR28*41.868/1000,"")</f>
        <v/>
      </c>
      <c r="AS28" s="185" t="str">
        <f>IF(GUS_2020!AS28&lt;&gt;"",GUS_2020!AS28*41.868/1000,"")</f>
        <v/>
      </c>
      <c r="AT28" s="185" t="str">
        <f>IF(GUS_2020!AT28&lt;&gt;"",GUS_2020!AT28*41.868/1000,"")</f>
        <v/>
      </c>
      <c r="AU28" s="185" t="str">
        <f>IF(GUS_2020!AU28&lt;&gt;"",GUS_2020!AU28*41.868/1000,"")</f>
        <v/>
      </c>
      <c r="AV28" s="185" t="str">
        <f>IF(GUS_2020!AV28&lt;&gt;"",GUS_2020!AV28*41.868/1000,"")</f>
        <v/>
      </c>
      <c r="AW28" s="185" t="str">
        <f>IF(GUS_2020!AW28&lt;&gt;"",GUS_2020!AW28*41.868/1000,"")</f>
        <v/>
      </c>
      <c r="AX28" s="185" t="str">
        <f>IF(GUS_2020!AX28&lt;&gt;"",GUS_2020!AX28*41.868/1000,"")</f>
        <v/>
      </c>
      <c r="AY28" s="185" t="str">
        <f>IF(GUS_2020!AY28&lt;&gt;"",GUS_2020!AY28*41.868/1000,"")</f>
        <v/>
      </c>
      <c r="AZ28" s="185" t="str">
        <f>IF(GUS_2020!AZ28&lt;&gt;"",GUS_2020!AZ28*41.868/1000,"")</f>
        <v/>
      </c>
      <c r="BA28" s="185" t="str">
        <f>IF(GUS_2020!BA28&lt;&gt;"",GUS_2020!BA28*41.868/1000,"")</f>
        <v/>
      </c>
      <c r="BB28" s="185" t="str">
        <f>IF(GUS_2020!BB28&lt;&gt;"",GUS_2020!BB28*41.868/1000,"")</f>
        <v/>
      </c>
      <c r="BC28" s="185" t="str">
        <f>IF(GUS_2020!BC28&lt;&gt;"",GUS_2020!BC28*41.868/1000,"")</f>
        <v/>
      </c>
      <c r="BD28" s="185" t="str">
        <f>IF(GUS_2020!BD28&lt;&gt;"",GUS_2020!BD28*41.868/1000,"")</f>
        <v/>
      </c>
      <c r="BE28" s="185" t="str">
        <f>IF(GUS_2020!BE28&lt;&gt;"",GUS_2020!BE28*41.868/1000,"")</f>
        <v/>
      </c>
      <c r="BF28" s="185" t="str">
        <f>IF(GUS_2020!BF28&lt;&gt;"",GUS_2020!BF28*41.868/1000,"")</f>
        <v/>
      </c>
      <c r="BG28" s="185" t="str">
        <f>IF(GUS_2020!BG28&lt;&gt;"",GUS_2020!BG28*41.868/1000,"")</f>
        <v/>
      </c>
      <c r="BH28" s="185" t="str">
        <f>IF(GUS_2020!BH28&lt;&gt;"",GUS_2020!BH28*41.868/1000,"")</f>
        <v/>
      </c>
      <c r="BI28" s="185" t="str">
        <f>IF(GUS_2020!BI28&lt;&gt;"",GUS_2020!BI28*41.868/1000,"")</f>
        <v/>
      </c>
      <c r="BJ28" s="185" t="str">
        <f>IF(GUS_2020!BJ28&lt;&gt;"",GUS_2020!BJ28*41.868/1000,"")</f>
        <v/>
      </c>
      <c r="BK28" s="185" t="str">
        <f>IF(GUS_2020!BK28&lt;&gt;"",GUS_2020!BK28*41.868/1000,"")</f>
        <v/>
      </c>
      <c r="BL28" s="185" t="str">
        <f>IF(GUS_2020!BL28&lt;&gt;"",GUS_2020!BL28*41.868/1000,"")</f>
        <v/>
      </c>
      <c r="BM28" s="185" t="str">
        <f>IF(GUS_2020!BM28&lt;&gt;"",GUS_2020!BM28*41.868/1000,"")</f>
        <v/>
      </c>
      <c r="BN28" s="185" t="str">
        <f>IF(GUS_2020!BN28&lt;&gt;"",GUS_2020!BN28*41.868/1000,"")</f>
        <v/>
      </c>
      <c r="BO28" s="185" t="str">
        <f>IF(GUS_2020!BO28&lt;&gt;"",GUS_2020!BO28*41.868/1000,"")</f>
        <v/>
      </c>
      <c r="BP28" s="185" t="str">
        <f>IF(GUS_2020!BP28&lt;&gt;"",GUS_2020!BP28*41.868/1000,"")</f>
        <v/>
      </c>
      <c r="BQ28" s="185" t="str">
        <f>IF(GUS_2020!BQ28&lt;&gt;"",GUS_2020!BQ28*41.868/1000,"")</f>
        <v/>
      </c>
      <c r="BR28" s="185" t="str">
        <f>IF(GUS_2020!BR28&lt;&gt;"",GUS_2020!BR28*41.868/1000,"")</f>
        <v/>
      </c>
      <c r="BS28" s="185" t="str">
        <f>IF(GUS_2020!BS28&lt;&gt;"",GUS_2020!BS28*41.868/1000,"")</f>
        <v/>
      </c>
    </row>
    <row r="29" spans="1:71" ht="20.399999999999999">
      <c r="A29" s="184" t="s">
        <v>488</v>
      </c>
      <c r="B29" s="185">
        <f>IF(GUS_2020!B29&lt;&gt;"",GUS_2020!B29*41.868/1000,"")</f>
        <v>4.2705359999999999</v>
      </c>
      <c r="C29" s="185" t="str">
        <f>IF(GUS_2020!C29&lt;&gt;"",GUS_2020!C29*41.868/1000,"")</f>
        <v/>
      </c>
      <c r="D29" s="185" t="str">
        <f>IF(GUS_2020!D29&lt;&gt;"",GUS_2020!D29*41.868/1000,"")</f>
        <v/>
      </c>
      <c r="E29" s="185" t="str">
        <f>IF(GUS_2020!E29&lt;&gt;"",GUS_2020!E29*41.868/1000,"")</f>
        <v/>
      </c>
      <c r="F29" s="185" t="str">
        <f>IF(GUS_2020!F29&lt;&gt;"",GUS_2020!F29*41.868/1000,"")</f>
        <v/>
      </c>
      <c r="G29" s="185" t="str">
        <f>IF(GUS_2020!G29&lt;&gt;"",GUS_2020!G29*41.868/1000,"")</f>
        <v/>
      </c>
      <c r="H29" s="185" t="str">
        <f>IF(GUS_2020!H29&lt;&gt;"",GUS_2020!H29*41.868/1000,"")</f>
        <v/>
      </c>
      <c r="I29" s="185" t="str">
        <f>IF(GUS_2020!I29&lt;&gt;"",GUS_2020!I29*41.868/1000,"")</f>
        <v/>
      </c>
      <c r="J29" s="185" t="str">
        <f>IF(GUS_2020!J29&lt;&gt;"",GUS_2020!J29*41.868/1000,"")</f>
        <v/>
      </c>
      <c r="K29" s="185" t="str">
        <f>IF(GUS_2020!K29&lt;&gt;"",GUS_2020!K29*41.868/1000,"")</f>
        <v/>
      </c>
      <c r="L29" s="185" t="str">
        <f>IF(GUS_2020!L29&lt;&gt;"",GUS_2020!L29*41.868/1000,"")</f>
        <v/>
      </c>
      <c r="M29" s="185" t="str">
        <f>IF(GUS_2020!M29&lt;&gt;"",GUS_2020!M29*41.868/1000,"")</f>
        <v/>
      </c>
      <c r="N29" s="185" t="str">
        <f>IF(GUS_2020!N29&lt;&gt;"",GUS_2020!N29*41.868/1000,"")</f>
        <v/>
      </c>
      <c r="O29" s="185" t="str">
        <f>IF(GUS_2020!O29&lt;&gt;"",GUS_2020!O29*41.868/1000,"")</f>
        <v/>
      </c>
      <c r="P29" s="185" t="str">
        <f>IF(GUS_2020!P29&lt;&gt;"",GUS_2020!P29*41.868/1000,"")</f>
        <v/>
      </c>
      <c r="Q29" s="185" t="str">
        <f>IF(GUS_2020!Q29&lt;&gt;"",GUS_2020!Q29*41.868/1000,"")</f>
        <v/>
      </c>
      <c r="R29" s="185" t="str">
        <f>IF(GUS_2020!R29&lt;&gt;"",GUS_2020!R29*41.868/1000,"")</f>
        <v/>
      </c>
      <c r="S29" s="185" t="str">
        <f>IF(GUS_2020!S29&lt;&gt;"",GUS_2020!S29*41.868/1000,"")</f>
        <v/>
      </c>
      <c r="T29" s="185" t="str">
        <f>IF(GUS_2020!T29&lt;&gt;"",GUS_2020!T29*41.868/1000,"")</f>
        <v/>
      </c>
      <c r="U29" s="185" t="str">
        <f>IF(GUS_2020!U29&lt;&gt;"",GUS_2020!U29*41.868/1000,"")</f>
        <v/>
      </c>
      <c r="V29" s="185" t="str">
        <f>IF(GUS_2020!V29&lt;&gt;"",GUS_2020!V29*41.868/1000,"")</f>
        <v/>
      </c>
      <c r="W29" s="185" t="str">
        <f>IF(GUS_2020!W29&lt;&gt;"",GUS_2020!W29*41.868/1000,"")</f>
        <v/>
      </c>
      <c r="X29" s="185" t="str">
        <f>IF(GUS_2020!X29&lt;&gt;"",GUS_2020!X29*41.868/1000,"")</f>
        <v/>
      </c>
      <c r="Y29" s="185" t="str">
        <f>IF(GUS_2020!Y29&lt;&gt;"",GUS_2020!Y29*41.868/1000,"")</f>
        <v/>
      </c>
      <c r="Z29" s="185" t="str">
        <f>IF(GUS_2020!Z29&lt;&gt;"",GUS_2020!Z29*41.868/1000,"")</f>
        <v/>
      </c>
      <c r="AA29" s="185" t="str">
        <f>IF(GUS_2020!AA29&lt;&gt;"",GUS_2020!AA29*41.868/1000,"")</f>
        <v/>
      </c>
      <c r="AB29" s="185" t="str">
        <f>IF(GUS_2020!AB29&lt;&gt;"",GUS_2020!AB29*41.868/1000,"")</f>
        <v/>
      </c>
      <c r="AC29" s="185" t="str">
        <f>IF(GUS_2020!AC29&lt;&gt;"",GUS_2020!AC29*41.868/1000,"")</f>
        <v/>
      </c>
      <c r="AD29" s="185" t="str">
        <f>IF(GUS_2020!AD29&lt;&gt;"",GUS_2020!AD29*41.868/1000,"")</f>
        <v/>
      </c>
      <c r="AE29" s="185" t="str">
        <f>IF(GUS_2020!AE29&lt;&gt;"",GUS_2020!AE29*41.868/1000,"")</f>
        <v/>
      </c>
      <c r="AF29" s="185" t="str">
        <f>IF(GUS_2020!AF29&lt;&gt;"",GUS_2020!AF29*41.868/1000,"")</f>
        <v/>
      </c>
      <c r="AG29" s="185" t="str">
        <f>IF(GUS_2020!AG29&lt;&gt;"",GUS_2020!AG29*41.868/1000,"")</f>
        <v/>
      </c>
      <c r="AH29" s="185" t="str">
        <f>IF(GUS_2020!AH29&lt;&gt;"",GUS_2020!AH29*41.868/1000,"")</f>
        <v/>
      </c>
      <c r="AI29" s="185" t="str">
        <f>IF(GUS_2020!AI29&lt;&gt;"",GUS_2020!AI29*41.868/1000,"")</f>
        <v/>
      </c>
      <c r="AJ29" s="185" t="str">
        <f>IF(GUS_2020!AJ29&lt;&gt;"",GUS_2020!AJ29*41.868/1000,"")</f>
        <v/>
      </c>
      <c r="AK29" s="185" t="str">
        <f>IF(GUS_2020!AK29&lt;&gt;"",GUS_2020!AK29*41.868/1000,"")</f>
        <v/>
      </c>
      <c r="AL29" s="185" t="str">
        <f>IF(GUS_2020!AL29&lt;&gt;"",GUS_2020!AL29*41.868/1000,"")</f>
        <v/>
      </c>
      <c r="AM29" s="185" t="str">
        <f>IF(GUS_2020!AM29&lt;&gt;"",GUS_2020!AM29*41.868/1000,"")</f>
        <v/>
      </c>
      <c r="AN29" s="185" t="str">
        <f>IF(GUS_2020!AN29&lt;&gt;"",GUS_2020!AN29*41.868/1000,"")</f>
        <v/>
      </c>
      <c r="AO29" s="185" t="str">
        <f>IF(GUS_2020!AO29&lt;&gt;"",GUS_2020!AO29*41.868/1000,"")</f>
        <v/>
      </c>
      <c r="AP29" s="185" t="str">
        <f>IF(GUS_2020!AP29&lt;&gt;"",GUS_2020!AP29*41.868/1000,"")</f>
        <v/>
      </c>
      <c r="AQ29" s="185" t="str">
        <f>IF(GUS_2020!AQ29&lt;&gt;"",GUS_2020!AQ29*41.868/1000,"")</f>
        <v/>
      </c>
      <c r="AR29" s="185" t="str">
        <f>IF(GUS_2020!AR29&lt;&gt;"",GUS_2020!AR29*41.868/1000,"")</f>
        <v/>
      </c>
      <c r="AS29" s="185" t="str">
        <f>IF(GUS_2020!AS29&lt;&gt;"",GUS_2020!AS29*41.868/1000,"")</f>
        <v/>
      </c>
      <c r="AT29" s="185" t="str">
        <f>IF(GUS_2020!AT29&lt;&gt;"",GUS_2020!AT29*41.868/1000,"")</f>
        <v/>
      </c>
      <c r="AU29" s="185" t="str">
        <f>IF(GUS_2020!AU29&lt;&gt;"",GUS_2020!AU29*41.868/1000,"")</f>
        <v/>
      </c>
      <c r="AV29" s="185" t="str">
        <f>IF(GUS_2020!AV29&lt;&gt;"",GUS_2020!AV29*41.868/1000,"")</f>
        <v/>
      </c>
      <c r="AW29" s="185" t="str">
        <f>IF(GUS_2020!AW29&lt;&gt;"",GUS_2020!AW29*41.868/1000,"")</f>
        <v/>
      </c>
      <c r="AX29" s="185" t="str">
        <f>IF(GUS_2020!AX29&lt;&gt;"",GUS_2020!AX29*41.868/1000,"")</f>
        <v/>
      </c>
      <c r="AY29" s="185" t="str">
        <f>IF(GUS_2020!AY29&lt;&gt;"",GUS_2020!AY29*41.868/1000,"")</f>
        <v/>
      </c>
      <c r="AZ29" s="185" t="str">
        <f>IF(GUS_2020!AZ29&lt;&gt;"",GUS_2020!AZ29*41.868/1000,"")</f>
        <v/>
      </c>
      <c r="BA29" s="185" t="str">
        <f>IF(GUS_2020!BA29&lt;&gt;"",GUS_2020!BA29*41.868/1000,"")</f>
        <v/>
      </c>
      <c r="BB29" s="185" t="str">
        <f>IF(GUS_2020!BB29&lt;&gt;"",GUS_2020!BB29*41.868/1000,"")</f>
        <v/>
      </c>
      <c r="BC29" s="185" t="str">
        <f>IF(GUS_2020!BC29&lt;&gt;"",GUS_2020!BC29*41.868/1000,"")</f>
        <v/>
      </c>
      <c r="BD29" s="185" t="str">
        <f>IF(GUS_2020!BD29&lt;&gt;"",GUS_2020!BD29*41.868/1000,"")</f>
        <v/>
      </c>
      <c r="BE29" s="185" t="str">
        <f>IF(GUS_2020!BE29&lt;&gt;"",GUS_2020!BE29*41.868/1000,"")</f>
        <v/>
      </c>
      <c r="BF29" s="185" t="str">
        <f>IF(GUS_2020!BF29&lt;&gt;"",GUS_2020!BF29*41.868/1000,"")</f>
        <v/>
      </c>
      <c r="BG29" s="185" t="str">
        <f>IF(GUS_2020!BG29&lt;&gt;"",GUS_2020!BG29*41.868/1000,"")</f>
        <v/>
      </c>
      <c r="BH29" s="185" t="str">
        <f>IF(GUS_2020!BH29&lt;&gt;"",GUS_2020!BH29*41.868/1000,"")</f>
        <v/>
      </c>
      <c r="BI29" s="185" t="str">
        <f>IF(GUS_2020!BI29&lt;&gt;"",GUS_2020!BI29*41.868/1000,"")</f>
        <v/>
      </c>
      <c r="BJ29" s="185" t="str">
        <f>IF(GUS_2020!BJ29&lt;&gt;"",GUS_2020!BJ29*41.868/1000,"")</f>
        <v/>
      </c>
      <c r="BK29" s="185" t="str">
        <f>IF(GUS_2020!BK29&lt;&gt;"",GUS_2020!BK29*41.868/1000,"")</f>
        <v/>
      </c>
      <c r="BL29" s="185" t="str">
        <f>IF(GUS_2020!BL29&lt;&gt;"",GUS_2020!BL29*41.868/1000,"")</f>
        <v/>
      </c>
      <c r="BM29" s="185" t="str">
        <f>IF(GUS_2020!BM29&lt;&gt;"",GUS_2020!BM29*41.868/1000,"")</f>
        <v/>
      </c>
      <c r="BN29" s="185" t="str">
        <f>IF(GUS_2020!BN29&lt;&gt;"",GUS_2020!BN29*41.868/1000,"")</f>
        <v/>
      </c>
      <c r="BO29" s="185" t="str">
        <f>IF(GUS_2020!BO29&lt;&gt;"",GUS_2020!BO29*41.868/1000,"")</f>
        <v/>
      </c>
      <c r="BP29" s="185" t="str">
        <f>IF(GUS_2020!BP29&lt;&gt;"",GUS_2020!BP29*41.868/1000,"")</f>
        <v/>
      </c>
      <c r="BQ29" s="185" t="str">
        <f>IF(GUS_2020!BQ29&lt;&gt;"",GUS_2020!BQ29*41.868/1000,"")</f>
        <v/>
      </c>
      <c r="BR29" s="185" t="str">
        <f>IF(GUS_2020!BR29&lt;&gt;"",GUS_2020!BR29*41.868/1000,"")</f>
        <v/>
      </c>
      <c r="BS29" s="185">
        <f>IF(GUS_2020!BS29&lt;&gt;"",GUS_2020!BS29*41.868/1000,"")</f>
        <v>4.2705359999999999</v>
      </c>
    </row>
    <row r="30" spans="1:71" ht="30.6">
      <c r="A30" s="184" t="s">
        <v>489</v>
      </c>
      <c r="B30" s="185">
        <f>IF(GUS_2020!B30&lt;&gt;"",GUS_2020!B30*41.868/1000,"")</f>
        <v>0.62802000000000002</v>
      </c>
      <c r="C30" s="185" t="str">
        <f>IF(GUS_2020!C30&lt;&gt;"",GUS_2020!C30*41.868/1000,"")</f>
        <v/>
      </c>
      <c r="D30" s="185" t="str">
        <f>IF(GUS_2020!D30&lt;&gt;"",GUS_2020!D30*41.868/1000,"")</f>
        <v/>
      </c>
      <c r="E30" s="185" t="str">
        <f>IF(GUS_2020!E30&lt;&gt;"",GUS_2020!E30*41.868/1000,"")</f>
        <v/>
      </c>
      <c r="F30" s="185" t="str">
        <f>IF(GUS_2020!F30&lt;&gt;"",GUS_2020!F30*41.868/1000,"")</f>
        <v/>
      </c>
      <c r="G30" s="185" t="str">
        <f>IF(GUS_2020!G30&lt;&gt;"",GUS_2020!G30*41.868/1000,"")</f>
        <v/>
      </c>
      <c r="H30" s="185" t="str">
        <f>IF(GUS_2020!H30&lt;&gt;"",GUS_2020!H30*41.868/1000,"")</f>
        <v/>
      </c>
      <c r="I30" s="185" t="str">
        <f>IF(GUS_2020!I30&lt;&gt;"",GUS_2020!I30*41.868/1000,"")</f>
        <v/>
      </c>
      <c r="J30" s="185" t="str">
        <f>IF(GUS_2020!J30&lt;&gt;"",GUS_2020!J30*41.868/1000,"")</f>
        <v/>
      </c>
      <c r="K30" s="185" t="str">
        <f>IF(GUS_2020!K30&lt;&gt;"",GUS_2020!K30*41.868/1000,"")</f>
        <v/>
      </c>
      <c r="L30" s="185" t="str">
        <f>IF(GUS_2020!L30&lt;&gt;"",GUS_2020!L30*41.868/1000,"")</f>
        <v/>
      </c>
      <c r="M30" s="185" t="str">
        <f>IF(GUS_2020!M30&lt;&gt;"",GUS_2020!M30*41.868/1000,"")</f>
        <v/>
      </c>
      <c r="N30" s="185" t="str">
        <f>IF(GUS_2020!N30&lt;&gt;"",GUS_2020!N30*41.868/1000,"")</f>
        <v/>
      </c>
      <c r="O30" s="185" t="str">
        <f>IF(GUS_2020!O30&lt;&gt;"",GUS_2020!O30*41.868/1000,"")</f>
        <v/>
      </c>
      <c r="P30" s="185" t="str">
        <f>IF(GUS_2020!P30&lt;&gt;"",GUS_2020!P30*41.868/1000,"")</f>
        <v/>
      </c>
      <c r="Q30" s="185" t="str">
        <f>IF(GUS_2020!Q30&lt;&gt;"",GUS_2020!Q30*41.868/1000,"")</f>
        <v/>
      </c>
      <c r="R30" s="185" t="str">
        <f>IF(GUS_2020!R30&lt;&gt;"",GUS_2020!R30*41.868/1000,"")</f>
        <v/>
      </c>
      <c r="S30" s="185" t="str">
        <f>IF(GUS_2020!S30&lt;&gt;"",GUS_2020!S30*41.868/1000,"")</f>
        <v/>
      </c>
      <c r="T30" s="185" t="str">
        <f>IF(GUS_2020!T30&lt;&gt;"",GUS_2020!T30*41.868/1000,"")</f>
        <v/>
      </c>
      <c r="U30" s="185" t="str">
        <f>IF(GUS_2020!U30&lt;&gt;"",GUS_2020!U30*41.868/1000,"")</f>
        <v/>
      </c>
      <c r="V30" s="185" t="str">
        <f>IF(GUS_2020!V30&lt;&gt;"",GUS_2020!V30*41.868/1000,"")</f>
        <v/>
      </c>
      <c r="W30" s="185" t="str">
        <f>IF(GUS_2020!W30&lt;&gt;"",GUS_2020!W30*41.868/1000,"")</f>
        <v/>
      </c>
      <c r="X30" s="185" t="str">
        <f>IF(GUS_2020!X30&lt;&gt;"",GUS_2020!X30*41.868/1000,"")</f>
        <v/>
      </c>
      <c r="Y30" s="185" t="str">
        <f>IF(GUS_2020!Y30&lt;&gt;"",GUS_2020!Y30*41.868/1000,"")</f>
        <v/>
      </c>
      <c r="Z30" s="185" t="str">
        <f>IF(GUS_2020!Z30&lt;&gt;"",GUS_2020!Z30*41.868/1000,"")</f>
        <v/>
      </c>
      <c r="AA30" s="185" t="str">
        <f>IF(GUS_2020!AA30&lt;&gt;"",GUS_2020!AA30*41.868/1000,"")</f>
        <v/>
      </c>
      <c r="AB30" s="185" t="str">
        <f>IF(GUS_2020!AB30&lt;&gt;"",GUS_2020!AB30*41.868/1000,"")</f>
        <v/>
      </c>
      <c r="AC30" s="185" t="str">
        <f>IF(GUS_2020!AC30&lt;&gt;"",GUS_2020!AC30*41.868/1000,"")</f>
        <v/>
      </c>
      <c r="AD30" s="185" t="str">
        <f>IF(GUS_2020!AD30&lt;&gt;"",GUS_2020!AD30*41.868/1000,"")</f>
        <v/>
      </c>
      <c r="AE30" s="185" t="str">
        <f>IF(GUS_2020!AE30&lt;&gt;"",GUS_2020!AE30*41.868/1000,"")</f>
        <v/>
      </c>
      <c r="AF30" s="185" t="str">
        <f>IF(GUS_2020!AF30&lt;&gt;"",GUS_2020!AF30*41.868/1000,"")</f>
        <v/>
      </c>
      <c r="AG30" s="185" t="str">
        <f>IF(GUS_2020!AG30&lt;&gt;"",GUS_2020!AG30*41.868/1000,"")</f>
        <v/>
      </c>
      <c r="AH30" s="185" t="str">
        <f>IF(GUS_2020!AH30&lt;&gt;"",GUS_2020!AH30*41.868/1000,"")</f>
        <v/>
      </c>
      <c r="AI30" s="185" t="str">
        <f>IF(GUS_2020!AI30&lt;&gt;"",GUS_2020!AI30*41.868/1000,"")</f>
        <v/>
      </c>
      <c r="AJ30" s="185" t="str">
        <f>IF(GUS_2020!AJ30&lt;&gt;"",GUS_2020!AJ30*41.868/1000,"")</f>
        <v/>
      </c>
      <c r="AK30" s="185" t="str">
        <f>IF(GUS_2020!AK30&lt;&gt;"",GUS_2020!AK30*41.868/1000,"")</f>
        <v/>
      </c>
      <c r="AL30" s="185" t="str">
        <f>IF(GUS_2020!AL30&lt;&gt;"",GUS_2020!AL30*41.868/1000,"")</f>
        <v/>
      </c>
      <c r="AM30" s="185" t="str">
        <f>IF(GUS_2020!AM30&lt;&gt;"",GUS_2020!AM30*41.868/1000,"")</f>
        <v/>
      </c>
      <c r="AN30" s="185" t="str">
        <f>IF(GUS_2020!AN30&lt;&gt;"",GUS_2020!AN30*41.868/1000,"")</f>
        <v/>
      </c>
      <c r="AO30" s="185" t="str">
        <f>IF(GUS_2020!AO30&lt;&gt;"",GUS_2020!AO30*41.868/1000,"")</f>
        <v/>
      </c>
      <c r="AP30" s="185" t="str">
        <f>IF(GUS_2020!AP30&lt;&gt;"",GUS_2020!AP30*41.868/1000,"")</f>
        <v/>
      </c>
      <c r="AQ30" s="185" t="str">
        <f>IF(GUS_2020!AQ30&lt;&gt;"",GUS_2020!AQ30*41.868/1000,"")</f>
        <v/>
      </c>
      <c r="AR30" s="185" t="str">
        <f>IF(GUS_2020!AR30&lt;&gt;"",GUS_2020!AR30*41.868/1000,"")</f>
        <v/>
      </c>
      <c r="AS30" s="185" t="str">
        <f>IF(GUS_2020!AS30&lt;&gt;"",GUS_2020!AS30*41.868/1000,"")</f>
        <v/>
      </c>
      <c r="AT30" s="185" t="str">
        <f>IF(GUS_2020!AT30&lt;&gt;"",GUS_2020!AT30*41.868/1000,"")</f>
        <v/>
      </c>
      <c r="AU30" s="185" t="str">
        <f>IF(GUS_2020!AU30&lt;&gt;"",GUS_2020!AU30*41.868/1000,"")</f>
        <v/>
      </c>
      <c r="AV30" s="185" t="str">
        <f>IF(GUS_2020!AV30&lt;&gt;"",GUS_2020!AV30*41.868/1000,"")</f>
        <v/>
      </c>
      <c r="AW30" s="185" t="str">
        <f>IF(GUS_2020!AW30&lt;&gt;"",GUS_2020!AW30*41.868/1000,"")</f>
        <v/>
      </c>
      <c r="AX30" s="185" t="str">
        <f>IF(GUS_2020!AX30&lt;&gt;"",GUS_2020!AX30*41.868/1000,"")</f>
        <v/>
      </c>
      <c r="AY30" s="185" t="str">
        <f>IF(GUS_2020!AY30&lt;&gt;"",GUS_2020!AY30*41.868/1000,"")</f>
        <v/>
      </c>
      <c r="AZ30" s="185" t="str">
        <f>IF(GUS_2020!AZ30&lt;&gt;"",GUS_2020!AZ30*41.868/1000,"")</f>
        <v/>
      </c>
      <c r="BA30" s="185" t="str">
        <f>IF(GUS_2020!BA30&lt;&gt;"",GUS_2020!BA30*41.868/1000,"")</f>
        <v/>
      </c>
      <c r="BB30" s="185" t="str">
        <f>IF(GUS_2020!BB30&lt;&gt;"",GUS_2020!BB30*41.868/1000,"")</f>
        <v/>
      </c>
      <c r="BC30" s="185" t="str">
        <f>IF(GUS_2020!BC30&lt;&gt;"",GUS_2020!BC30*41.868/1000,"")</f>
        <v/>
      </c>
      <c r="BD30" s="185" t="str">
        <f>IF(GUS_2020!BD30&lt;&gt;"",GUS_2020!BD30*41.868/1000,"")</f>
        <v/>
      </c>
      <c r="BE30" s="185" t="str">
        <f>IF(GUS_2020!BE30&lt;&gt;"",GUS_2020!BE30*41.868/1000,"")</f>
        <v/>
      </c>
      <c r="BF30" s="185" t="str">
        <f>IF(GUS_2020!BF30&lt;&gt;"",GUS_2020!BF30*41.868/1000,"")</f>
        <v/>
      </c>
      <c r="BG30" s="185" t="str">
        <f>IF(GUS_2020!BG30&lt;&gt;"",GUS_2020!BG30*41.868/1000,"")</f>
        <v/>
      </c>
      <c r="BH30" s="185" t="str">
        <f>IF(GUS_2020!BH30&lt;&gt;"",GUS_2020!BH30*41.868/1000,"")</f>
        <v/>
      </c>
      <c r="BI30" s="185" t="str">
        <f>IF(GUS_2020!BI30&lt;&gt;"",GUS_2020!BI30*41.868/1000,"")</f>
        <v/>
      </c>
      <c r="BJ30" s="185" t="str">
        <f>IF(GUS_2020!BJ30&lt;&gt;"",GUS_2020!BJ30*41.868/1000,"")</f>
        <v/>
      </c>
      <c r="BK30" s="185" t="str">
        <f>IF(GUS_2020!BK30&lt;&gt;"",GUS_2020!BK30*41.868/1000,"")</f>
        <v/>
      </c>
      <c r="BL30" s="185" t="str">
        <f>IF(GUS_2020!BL30&lt;&gt;"",GUS_2020!BL30*41.868/1000,"")</f>
        <v/>
      </c>
      <c r="BM30" s="185" t="str">
        <f>IF(GUS_2020!BM30&lt;&gt;"",GUS_2020!BM30*41.868/1000,"")</f>
        <v/>
      </c>
      <c r="BN30" s="185" t="str">
        <f>IF(GUS_2020!BN30&lt;&gt;"",GUS_2020!BN30*41.868/1000,"")</f>
        <v/>
      </c>
      <c r="BO30" s="185" t="str">
        <f>IF(GUS_2020!BO30&lt;&gt;"",GUS_2020!BO30*41.868/1000,"")</f>
        <v/>
      </c>
      <c r="BP30" s="185" t="str">
        <f>IF(GUS_2020!BP30&lt;&gt;"",GUS_2020!BP30*41.868/1000,"")</f>
        <v/>
      </c>
      <c r="BQ30" s="185" t="str">
        <f>IF(GUS_2020!BQ30&lt;&gt;"",GUS_2020!BQ30*41.868/1000,"")</f>
        <v/>
      </c>
      <c r="BR30" s="185">
        <f>IF(GUS_2020!BR30&lt;&gt;"",GUS_2020!BR30*41.868/1000,"")</f>
        <v>0.62802000000000002</v>
      </c>
      <c r="BS30" s="185" t="str">
        <f>IF(GUS_2020!BS30&lt;&gt;"",GUS_2020!BS30*41.868/1000,"")</f>
        <v/>
      </c>
    </row>
    <row r="31" spans="1:71" ht="20.399999999999999">
      <c r="A31" s="184" t="s">
        <v>490</v>
      </c>
      <c r="B31" s="185">
        <f>IF(GUS_2020!B31&lt;&gt;"",GUS_2020!B31*41.868/1000,"")</f>
        <v>309.44638800000001</v>
      </c>
      <c r="C31" s="185">
        <f>IF(GUS_2020!C31&lt;&gt;"",GUS_2020!C31*41.868/1000,"")</f>
        <v>309.44638800000001</v>
      </c>
      <c r="D31" s="185" t="str">
        <f>IF(GUS_2020!D31&lt;&gt;"",GUS_2020!D31*41.868/1000,"")</f>
        <v/>
      </c>
      <c r="E31" s="185">
        <f>IF(GUS_2020!E31&lt;&gt;"",GUS_2020!E31*41.868/1000,"")</f>
        <v>307.394856</v>
      </c>
      <c r="F31" s="185" t="str">
        <f>IF(GUS_2020!F31&lt;&gt;"",GUS_2020!F31*41.868/1000,"")</f>
        <v/>
      </c>
      <c r="G31" s="185" t="str">
        <f>IF(GUS_2020!G31&lt;&gt;"",GUS_2020!G31*41.868/1000,"")</f>
        <v/>
      </c>
      <c r="H31" s="185" t="str">
        <f>IF(GUS_2020!H31&lt;&gt;"",GUS_2020!H31*41.868/1000,"")</f>
        <v/>
      </c>
      <c r="I31" s="185" t="str">
        <f>IF(GUS_2020!I31&lt;&gt;"",GUS_2020!I31*41.868/1000,"")</f>
        <v/>
      </c>
      <c r="J31" s="185">
        <f>IF(GUS_2020!J31&lt;&gt;"",GUS_2020!J31*41.868/1000,"")</f>
        <v>2.0096640000000003</v>
      </c>
      <c r="K31" s="185" t="str">
        <f>IF(GUS_2020!K31&lt;&gt;"",GUS_2020!K31*41.868/1000,"")</f>
        <v/>
      </c>
      <c r="L31" s="185" t="str">
        <f>IF(GUS_2020!L31&lt;&gt;"",GUS_2020!L31*41.868/1000,"")</f>
        <v/>
      </c>
      <c r="M31" s="185" t="str">
        <f>IF(GUS_2020!M31&lt;&gt;"",GUS_2020!M31*41.868/1000,"")</f>
        <v/>
      </c>
      <c r="N31" s="185" t="str">
        <f>IF(GUS_2020!N31&lt;&gt;"",GUS_2020!N31*41.868/1000,"")</f>
        <v/>
      </c>
      <c r="O31" s="185" t="str">
        <f>IF(GUS_2020!O31&lt;&gt;"",GUS_2020!O31*41.868/1000,"")</f>
        <v/>
      </c>
      <c r="P31" s="185" t="str">
        <f>IF(GUS_2020!P31&lt;&gt;"",GUS_2020!P31*41.868/1000,"")</f>
        <v/>
      </c>
      <c r="Q31" s="185" t="str">
        <f>IF(GUS_2020!Q31&lt;&gt;"",GUS_2020!Q31*41.868/1000,"")</f>
        <v/>
      </c>
      <c r="R31" s="185" t="str">
        <f>IF(GUS_2020!R31&lt;&gt;"",GUS_2020!R31*41.868/1000,"")</f>
        <v/>
      </c>
      <c r="S31" s="185" t="str">
        <f>IF(GUS_2020!S31&lt;&gt;"",GUS_2020!S31*41.868/1000,"")</f>
        <v/>
      </c>
      <c r="T31" s="185" t="str">
        <f>IF(GUS_2020!T31&lt;&gt;"",GUS_2020!T31*41.868/1000,"")</f>
        <v/>
      </c>
      <c r="U31" s="185" t="str">
        <f>IF(GUS_2020!U31&lt;&gt;"",GUS_2020!U31*41.868/1000,"")</f>
        <v/>
      </c>
      <c r="V31" s="185" t="str">
        <f>IF(GUS_2020!V31&lt;&gt;"",GUS_2020!V31*41.868/1000,"")</f>
        <v/>
      </c>
      <c r="W31" s="185" t="str">
        <f>IF(GUS_2020!W31&lt;&gt;"",GUS_2020!W31*41.868/1000,"")</f>
        <v/>
      </c>
      <c r="X31" s="185" t="str">
        <f>IF(GUS_2020!X31&lt;&gt;"",GUS_2020!X31*41.868/1000,"")</f>
        <v/>
      </c>
      <c r="Y31" s="185" t="str">
        <f>IF(GUS_2020!Y31&lt;&gt;"",GUS_2020!Y31*41.868/1000,"")</f>
        <v/>
      </c>
      <c r="Z31" s="185" t="str">
        <f>IF(GUS_2020!Z31&lt;&gt;"",GUS_2020!Z31*41.868/1000,"")</f>
        <v/>
      </c>
      <c r="AA31" s="185" t="str">
        <f>IF(GUS_2020!AA31&lt;&gt;"",GUS_2020!AA31*41.868/1000,"")</f>
        <v/>
      </c>
      <c r="AB31" s="185" t="str">
        <f>IF(GUS_2020!AB31&lt;&gt;"",GUS_2020!AB31*41.868/1000,"")</f>
        <v/>
      </c>
      <c r="AC31" s="185" t="str">
        <f>IF(GUS_2020!AC31&lt;&gt;"",GUS_2020!AC31*41.868/1000,"")</f>
        <v/>
      </c>
      <c r="AD31" s="185" t="str">
        <f>IF(GUS_2020!AD31&lt;&gt;"",GUS_2020!AD31*41.868/1000,"")</f>
        <v/>
      </c>
      <c r="AE31" s="185" t="str">
        <f>IF(GUS_2020!AE31&lt;&gt;"",GUS_2020!AE31*41.868/1000,"")</f>
        <v/>
      </c>
      <c r="AF31" s="185" t="str">
        <f>IF(GUS_2020!AF31&lt;&gt;"",GUS_2020!AF31*41.868/1000,"")</f>
        <v/>
      </c>
      <c r="AG31" s="185" t="str">
        <f>IF(GUS_2020!AG31&lt;&gt;"",GUS_2020!AG31*41.868/1000,"")</f>
        <v/>
      </c>
      <c r="AH31" s="185" t="str">
        <f>IF(GUS_2020!AH31&lt;&gt;"",GUS_2020!AH31*41.868/1000,"")</f>
        <v/>
      </c>
      <c r="AI31" s="185" t="str">
        <f>IF(GUS_2020!AI31&lt;&gt;"",GUS_2020!AI31*41.868/1000,"")</f>
        <v/>
      </c>
      <c r="AJ31" s="185" t="str">
        <f>IF(GUS_2020!AJ31&lt;&gt;"",GUS_2020!AJ31*41.868/1000,"")</f>
        <v/>
      </c>
      <c r="AK31" s="185" t="str">
        <f>IF(GUS_2020!AK31&lt;&gt;"",GUS_2020!AK31*41.868/1000,"")</f>
        <v/>
      </c>
      <c r="AL31" s="185" t="str">
        <f>IF(GUS_2020!AL31&lt;&gt;"",GUS_2020!AL31*41.868/1000,"")</f>
        <v/>
      </c>
      <c r="AM31" s="185" t="str">
        <f>IF(GUS_2020!AM31&lt;&gt;"",GUS_2020!AM31*41.868/1000,"")</f>
        <v/>
      </c>
      <c r="AN31" s="185" t="str">
        <f>IF(GUS_2020!AN31&lt;&gt;"",GUS_2020!AN31*41.868/1000,"")</f>
        <v/>
      </c>
      <c r="AO31" s="185" t="str">
        <f>IF(GUS_2020!AO31&lt;&gt;"",GUS_2020!AO31*41.868/1000,"")</f>
        <v/>
      </c>
      <c r="AP31" s="185" t="str">
        <f>IF(GUS_2020!AP31&lt;&gt;"",GUS_2020!AP31*41.868/1000,"")</f>
        <v/>
      </c>
      <c r="AQ31" s="185" t="str">
        <f>IF(GUS_2020!AQ31&lt;&gt;"",GUS_2020!AQ31*41.868/1000,"")</f>
        <v/>
      </c>
      <c r="AR31" s="185" t="str">
        <f>IF(GUS_2020!AR31&lt;&gt;"",GUS_2020!AR31*41.868/1000,"")</f>
        <v/>
      </c>
      <c r="AS31" s="185" t="str">
        <f>IF(GUS_2020!AS31&lt;&gt;"",GUS_2020!AS31*41.868/1000,"")</f>
        <v/>
      </c>
      <c r="AT31" s="185" t="str">
        <f>IF(GUS_2020!AT31&lt;&gt;"",GUS_2020!AT31*41.868/1000,"")</f>
        <v/>
      </c>
      <c r="AU31" s="185" t="str">
        <f>IF(GUS_2020!AU31&lt;&gt;"",GUS_2020!AU31*41.868/1000,"")</f>
        <v/>
      </c>
      <c r="AV31" s="185" t="str">
        <f>IF(GUS_2020!AV31&lt;&gt;"",GUS_2020!AV31*41.868/1000,"")</f>
        <v/>
      </c>
      <c r="AW31" s="185" t="str">
        <f>IF(GUS_2020!AW31&lt;&gt;"",GUS_2020!AW31*41.868/1000,"")</f>
        <v/>
      </c>
      <c r="AX31" s="185" t="str">
        <f>IF(GUS_2020!AX31&lt;&gt;"",GUS_2020!AX31*41.868/1000,"")</f>
        <v/>
      </c>
      <c r="AY31" s="185" t="str">
        <f>IF(GUS_2020!AY31&lt;&gt;"",GUS_2020!AY31*41.868/1000,"")</f>
        <v/>
      </c>
      <c r="AZ31" s="185" t="str">
        <f>IF(GUS_2020!AZ31&lt;&gt;"",GUS_2020!AZ31*41.868/1000,"")</f>
        <v/>
      </c>
      <c r="BA31" s="185" t="str">
        <f>IF(GUS_2020!BA31&lt;&gt;"",GUS_2020!BA31*41.868/1000,"")</f>
        <v/>
      </c>
      <c r="BB31" s="185" t="str">
        <f>IF(GUS_2020!BB31&lt;&gt;"",GUS_2020!BB31*41.868/1000,"")</f>
        <v/>
      </c>
      <c r="BC31" s="185" t="str">
        <f>IF(GUS_2020!BC31&lt;&gt;"",GUS_2020!BC31*41.868/1000,"")</f>
        <v/>
      </c>
      <c r="BD31" s="185" t="str">
        <f>IF(GUS_2020!BD31&lt;&gt;"",GUS_2020!BD31*41.868/1000,"")</f>
        <v/>
      </c>
      <c r="BE31" s="185" t="str">
        <f>IF(GUS_2020!BE31&lt;&gt;"",GUS_2020!BE31*41.868/1000,"")</f>
        <v/>
      </c>
      <c r="BF31" s="185" t="str">
        <f>IF(GUS_2020!BF31&lt;&gt;"",GUS_2020!BF31*41.868/1000,"")</f>
        <v/>
      </c>
      <c r="BG31" s="185" t="str">
        <f>IF(GUS_2020!BG31&lt;&gt;"",GUS_2020!BG31*41.868/1000,"")</f>
        <v/>
      </c>
      <c r="BH31" s="185" t="str">
        <f>IF(GUS_2020!BH31&lt;&gt;"",GUS_2020!BH31*41.868/1000,"")</f>
        <v/>
      </c>
      <c r="BI31" s="185" t="str">
        <f>IF(GUS_2020!BI31&lt;&gt;"",GUS_2020!BI31*41.868/1000,"")</f>
        <v/>
      </c>
      <c r="BJ31" s="185" t="str">
        <f>IF(GUS_2020!BJ31&lt;&gt;"",GUS_2020!BJ31*41.868/1000,"")</f>
        <v/>
      </c>
      <c r="BK31" s="185" t="str">
        <f>IF(GUS_2020!BK31&lt;&gt;"",GUS_2020!BK31*41.868/1000,"")</f>
        <v/>
      </c>
      <c r="BL31" s="185" t="str">
        <f>IF(GUS_2020!BL31&lt;&gt;"",GUS_2020!BL31*41.868/1000,"")</f>
        <v/>
      </c>
      <c r="BM31" s="185" t="str">
        <f>IF(GUS_2020!BM31&lt;&gt;"",GUS_2020!BM31*41.868/1000,"")</f>
        <v/>
      </c>
      <c r="BN31" s="185" t="str">
        <f>IF(GUS_2020!BN31&lt;&gt;"",GUS_2020!BN31*41.868/1000,"")</f>
        <v/>
      </c>
      <c r="BO31" s="185" t="str">
        <f>IF(GUS_2020!BO31&lt;&gt;"",GUS_2020!BO31*41.868/1000,"")</f>
        <v/>
      </c>
      <c r="BP31" s="185" t="str">
        <f>IF(GUS_2020!BP31&lt;&gt;"",GUS_2020!BP31*41.868/1000,"")</f>
        <v/>
      </c>
      <c r="BQ31" s="185" t="str">
        <f>IF(GUS_2020!BQ31&lt;&gt;"",GUS_2020!BQ31*41.868/1000,"")</f>
        <v/>
      </c>
      <c r="BR31" s="185" t="str">
        <f>IF(GUS_2020!BR31&lt;&gt;"",GUS_2020!BR31*41.868/1000,"")</f>
        <v/>
      </c>
      <c r="BS31" s="185" t="str">
        <f>IF(GUS_2020!BS31&lt;&gt;"",GUS_2020!BS31*41.868/1000,"")</f>
        <v/>
      </c>
    </row>
    <row r="32" spans="1:71" ht="20.399999999999999">
      <c r="A32" s="184" t="s">
        <v>491</v>
      </c>
      <c r="B32" s="185">
        <f>IF(GUS_2020!B32&lt;&gt;"",GUS_2020!B32*41.868/1000,"")</f>
        <v>53.716644000000002</v>
      </c>
      <c r="C32" s="185">
        <f>IF(GUS_2020!C32&lt;&gt;"",GUS_2020!C32*41.868/1000,"")</f>
        <v>53.716644000000002</v>
      </c>
      <c r="D32" s="185" t="str">
        <f>IF(GUS_2020!D32&lt;&gt;"",GUS_2020!D32*41.868/1000,"")</f>
        <v/>
      </c>
      <c r="E32" s="185">
        <f>IF(GUS_2020!E32&lt;&gt;"",GUS_2020!E32*41.868/1000,"")</f>
        <v>7.8711840000000004</v>
      </c>
      <c r="F32" s="185" t="str">
        <f>IF(GUS_2020!F32&lt;&gt;"",GUS_2020!F32*41.868/1000,"")</f>
        <v/>
      </c>
      <c r="G32" s="185" t="str">
        <f>IF(GUS_2020!G32&lt;&gt;"",GUS_2020!G32*41.868/1000,"")</f>
        <v/>
      </c>
      <c r="H32" s="185" t="str">
        <f>IF(GUS_2020!H32&lt;&gt;"",GUS_2020!H32*41.868/1000,"")</f>
        <v/>
      </c>
      <c r="I32" s="185" t="str">
        <f>IF(GUS_2020!I32&lt;&gt;"",GUS_2020!I32*41.868/1000,"")</f>
        <v/>
      </c>
      <c r="J32" s="185">
        <f>IF(GUS_2020!J32&lt;&gt;"",GUS_2020!J32*41.868/1000,"")</f>
        <v>45.845459999999996</v>
      </c>
      <c r="K32" s="185" t="str">
        <f>IF(GUS_2020!K32&lt;&gt;"",GUS_2020!K32*41.868/1000,"")</f>
        <v/>
      </c>
      <c r="L32" s="185" t="str">
        <f>IF(GUS_2020!L32&lt;&gt;"",GUS_2020!L32*41.868/1000,"")</f>
        <v/>
      </c>
      <c r="M32" s="185" t="str">
        <f>IF(GUS_2020!M32&lt;&gt;"",GUS_2020!M32*41.868/1000,"")</f>
        <v/>
      </c>
      <c r="N32" s="185" t="str">
        <f>IF(GUS_2020!N32&lt;&gt;"",GUS_2020!N32*41.868/1000,"")</f>
        <v/>
      </c>
      <c r="O32" s="185" t="str">
        <f>IF(GUS_2020!O32&lt;&gt;"",GUS_2020!O32*41.868/1000,"")</f>
        <v/>
      </c>
      <c r="P32" s="185" t="str">
        <f>IF(GUS_2020!P32&lt;&gt;"",GUS_2020!P32*41.868/1000,"")</f>
        <v/>
      </c>
      <c r="Q32" s="185" t="str">
        <f>IF(GUS_2020!Q32&lt;&gt;"",GUS_2020!Q32*41.868/1000,"")</f>
        <v/>
      </c>
      <c r="R32" s="185" t="str">
        <f>IF(GUS_2020!R32&lt;&gt;"",GUS_2020!R32*41.868/1000,"")</f>
        <v/>
      </c>
      <c r="S32" s="185" t="str">
        <f>IF(GUS_2020!S32&lt;&gt;"",GUS_2020!S32*41.868/1000,"")</f>
        <v/>
      </c>
      <c r="T32" s="185" t="str">
        <f>IF(GUS_2020!T32&lt;&gt;"",GUS_2020!T32*41.868/1000,"")</f>
        <v/>
      </c>
      <c r="U32" s="185" t="str">
        <f>IF(GUS_2020!U32&lt;&gt;"",GUS_2020!U32*41.868/1000,"")</f>
        <v/>
      </c>
      <c r="V32" s="185" t="str">
        <f>IF(GUS_2020!V32&lt;&gt;"",GUS_2020!V32*41.868/1000,"")</f>
        <v/>
      </c>
      <c r="W32" s="185" t="str">
        <f>IF(GUS_2020!W32&lt;&gt;"",GUS_2020!W32*41.868/1000,"")</f>
        <v/>
      </c>
      <c r="X32" s="185" t="str">
        <f>IF(GUS_2020!X32&lt;&gt;"",GUS_2020!X32*41.868/1000,"")</f>
        <v/>
      </c>
      <c r="Y32" s="185" t="str">
        <f>IF(GUS_2020!Y32&lt;&gt;"",GUS_2020!Y32*41.868/1000,"")</f>
        <v/>
      </c>
      <c r="Z32" s="185" t="str">
        <f>IF(GUS_2020!Z32&lt;&gt;"",GUS_2020!Z32*41.868/1000,"")</f>
        <v/>
      </c>
      <c r="AA32" s="185" t="str">
        <f>IF(GUS_2020!AA32&lt;&gt;"",GUS_2020!AA32*41.868/1000,"")</f>
        <v/>
      </c>
      <c r="AB32" s="185" t="str">
        <f>IF(GUS_2020!AB32&lt;&gt;"",GUS_2020!AB32*41.868/1000,"")</f>
        <v/>
      </c>
      <c r="AC32" s="185" t="str">
        <f>IF(GUS_2020!AC32&lt;&gt;"",GUS_2020!AC32*41.868/1000,"")</f>
        <v/>
      </c>
      <c r="AD32" s="185" t="str">
        <f>IF(GUS_2020!AD32&lt;&gt;"",GUS_2020!AD32*41.868/1000,"")</f>
        <v/>
      </c>
      <c r="AE32" s="185" t="str">
        <f>IF(GUS_2020!AE32&lt;&gt;"",GUS_2020!AE32*41.868/1000,"")</f>
        <v/>
      </c>
      <c r="AF32" s="185" t="str">
        <f>IF(GUS_2020!AF32&lt;&gt;"",GUS_2020!AF32*41.868/1000,"")</f>
        <v/>
      </c>
      <c r="AG32" s="185" t="str">
        <f>IF(GUS_2020!AG32&lt;&gt;"",GUS_2020!AG32*41.868/1000,"")</f>
        <v/>
      </c>
      <c r="AH32" s="185" t="str">
        <f>IF(GUS_2020!AH32&lt;&gt;"",GUS_2020!AH32*41.868/1000,"")</f>
        <v/>
      </c>
      <c r="AI32" s="185" t="str">
        <f>IF(GUS_2020!AI32&lt;&gt;"",GUS_2020!AI32*41.868/1000,"")</f>
        <v/>
      </c>
      <c r="AJ32" s="185" t="str">
        <f>IF(GUS_2020!AJ32&lt;&gt;"",GUS_2020!AJ32*41.868/1000,"")</f>
        <v/>
      </c>
      <c r="AK32" s="185" t="str">
        <f>IF(GUS_2020!AK32&lt;&gt;"",GUS_2020!AK32*41.868/1000,"")</f>
        <v/>
      </c>
      <c r="AL32" s="185" t="str">
        <f>IF(GUS_2020!AL32&lt;&gt;"",GUS_2020!AL32*41.868/1000,"")</f>
        <v/>
      </c>
      <c r="AM32" s="185" t="str">
        <f>IF(GUS_2020!AM32&lt;&gt;"",GUS_2020!AM32*41.868/1000,"")</f>
        <v/>
      </c>
      <c r="AN32" s="185" t="str">
        <f>IF(GUS_2020!AN32&lt;&gt;"",GUS_2020!AN32*41.868/1000,"")</f>
        <v/>
      </c>
      <c r="AO32" s="185" t="str">
        <f>IF(GUS_2020!AO32&lt;&gt;"",GUS_2020!AO32*41.868/1000,"")</f>
        <v/>
      </c>
      <c r="AP32" s="185" t="str">
        <f>IF(GUS_2020!AP32&lt;&gt;"",GUS_2020!AP32*41.868/1000,"")</f>
        <v/>
      </c>
      <c r="AQ32" s="185" t="str">
        <f>IF(GUS_2020!AQ32&lt;&gt;"",GUS_2020!AQ32*41.868/1000,"")</f>
        <v/>
      </c>
      <c r="AR32" s="185" t="str">
        <f>IF(GUS_2020!AR32&lt;&gt;"",GUS_2020!AR32*41.868/1000,"")</f>
        <v/>
      </c>
      <c r="AS32" s="185" t="str">
        <f>IF(GUS_2020!AS32&lt;&gt;"",GUS_2020!AS32*41.868/1000,"")</f>
        <v/>
      </c>
      <c r="AT32" s="185" t="str">
        <f>IF(GUS_2020!AT32&lt;&gt;"",GUS_2020!AT32*41.868/1000,"")</f>
        <v/>
      </c>
      <c r="AU32" s="185" t="str">
        <f>IF(GUS_2020!AU32&lt;&gt;"",GUS_2020!AU32*41.868/1000,"")</f>
        <v/>
      </c>
      <c r="AV32" s="185" t="str">
        <f>IF(GUS_2020!AV32&lt;&gt;"",GUS_2020!AV32*41.868/1000,"")</f>
        <v/>
      </c>
      <c r="AW32" s="185" t="str">
        <f>IF(GUS_2020!AW32&lt;&gt;"",GUS_2020!AW32*41.868/1000,"")</f>
        <v/>
      </c>
      <c r="AX32" s="185" t="str">
        <f>IF(GUS_2020!AX32&lt;&gt;"",GUS_2020!AX32*41.868/1000,"")</f>
        <v/>
      </c>
      <c r="AY32" s="185" t="str">
        <f>IF(GUS_2020!AY32&lt;&gt;"",GUS_2020!AY32*41.868/1000,"")</f>
        <v/>
      </c>
      <c r="AZ32" s="185" t="str">
        <f>IF(GUS_2020!AZ32&lt;&gt;"",GUS_2020!AZ32*41.868/1000,"")</f>
        <v/>
      </c>
      <c r="BA32" s="185" t="str">
        <f>IF(GUS_2020!BA32&lt;&gt;"",GUS_2020!BA32*41.868/1000,"")</f>
        <v/>
      </c>
      <c r="BB32" s="185" t="str">
        <f>IF(GUS_2020!BB32&lt;&gt;"",GUS_2020!BB32*41.868/1000,"")</f>
        <v/>
      </c>
      <c r="BC32" s="185" t="str">
        <f>IF(GUS_2020!BC32&lt;&gt;"",GUS_2020!BC32*41.868/1000,"")</f>
        <v/>
      </c>
      <c r="BD32" s="185" t="str">
        <f>IF(GUS_2020!BD32&lt;&gt;"",GUS_2020!BD32*41.868/1000,"")</f>
        <v/>
      </c>
      <c r="BE32" s="185" t="str">
        <f>IF(GUS_2020!BE32&lt;&gt;"",GUS_2020!BE32*41.868/1000,"")</f>
        <v/>
      </c>
      <c r="BF32" s="185" t="str">
        <f>IF(GUS_2020!BF32&lt;&gt;"",GUS_2020!BF32*41.868/1000,"")</f>
        <v/>
      </c>
      <c r="BG32" s="185" t="str">
        <f>IF(GUS_2020!BG32&lt;&gt;"",GUS_2020!BG32*41.868/1000,"")</f>
        <v/>
      </c>
      <c r="BH32" s="185" t="str">
        <f>IF(GUS_2020!BH32&lt;&gt;"",GUS_2020!BH32*41.868/1000,"")</f>
        <v/>
      </c>
      <c r="BI32" s="185" t="str">
        <f>IF(GUS_2020!BI32&lt;&gt;"",GUS_2020!BI32*41.868/1000,"")</f>
        <v/>
      </c>
      <c r="BJ32" s="185" t="str">
        <f>IF(GUS_2020!BJ32&lt;&gt;"",GUS_2020!BJ32*41.868/1000,"")</f>
        <v/>
      </c>
      <c r="BK32" s="185" t="str">
        <f>IF(GUS_2020!BK32&lt;&gt;"",GUS_2020!BK32*41.868/1000,"")</f>
        <v/>
      </c>
      <c r="BL32" s="185" t="str">
        <f>IF(GUS_2020!BL32&lt;&gt;"",GUS_2020!BL32*41.868/1000,"")</f>
        <v/>
      </c>
      <c r="BM32" s="185" t="str">
        <f>IF(GUS_2020!BM32&lt;&gt;"",GUS_2020!BM32*41.868/1000,"")</f>
        <v/>
      </c>
      <c r="BN32" s="185" t="str">
        <f>IF(GUS_2020!BN32&lt;&gt;"",GUS_2020!BN32*41.868/1000,"")</f>
        <v/>
      </c>
      <c r="BO32" s="185" t="str">
        <f>IF(GUS_2020!BO32&lt;&gt;"",GUS_2020!BO32*41.868/1000,"")</f>
        <v/>
      </c>
      <c r="BP32" s="185" t="str">
        <f>IF(GUS_2020!BP32&lt;&gt;"",GUS_2020!BP32*41.868/1000,"")</f>
        <v/>
      </c>
      <c r="BQ32" s="185" t="str">
        <f>IF(GUS_2020!BQ32&lt;&gt;"",GUS_2020!BQ32*41.868/1000,"")</f>
        <v/>
      </c>
      <c r="BR32" s="185" t="str">
        <f>IF(GUS_2020!BR32&lt;&gt;"",GUS_2020!BR32*41.868/1000,"")</f>
        <v/>
      </c>
      <c r="BS32" s="185" t="str">
        <f>IF(GUS_2020!BS32&lt;&gt;"",GUS_2020!BS32*41.868/1000,"")</f>
        <v/>
      </c>
    </row>
    <row r="33" spans="1:71" ht="20.399999999999999">
      <c r="A33" s="184" t="s">
        <v>492</v>
      </c>
      <c r="B33" s="185" t="str">
        <f>IF(GUS_2020!B33&lt;&gt;"",GUS_2020!B33*41.868/1000,"")</f>
        <v/>
      </c>
      <c r="C33" s="185" t="str">
        <f>IF(GUS_2020!C33&lt;&gt;"",GUS_2020!C33*41.868/1000,"")</f>
        <v/>
      </c>
      <c r="D33" s="185" t="str">
        <f>IF(GUS_2020!D33&lt;&gt;"",GUS_2020!D33*41.868/1000,"")</f>
        <v/>
      </c>
      <c r="E33" s="185" t="str">
        <f>IF(GUS_2020!E33&lt;&gt;"",GUS_2020!E33*41.868/1000,"")</f>
        <v/>
      </c>
      <c r="F33" s="185" t="str">
        <f>IF(GUS_2020!F33&lt;&gt;"",GUS_2020!F33*41.868/1000,"")</f>
        <v/>
      </c>
      <c r="G33" s="185" t="str">
        <f>IF(GUS_2020!G33&lt;&gt;"",GUS_2020!G33*41.868/1000,"")</f>
        <v/>
      </c>
      <c r="H33" s="185" t="str">
        <f>IF(GUS_2020!H33&lt;&gt;"",GUS_2020!H33*41.868/1000,"")</f>
        <v/>
      </c>
      <c r="I33" s="185" t="str">
        <f>IF(GUS_2020!I33&lt;&gt;"",GUS_2020!I33*41.868/1000,"")</f>
        <v/>
      </c>
      <c r="J33" s="185" t="str">
        <f>IF(GUS_2020!J33&lt;&gt;"",GUS_2020!J33*41.868/1000,"")</f>
        <v/>
      </c>
      <c r="K33" s="185" t="str">
        <f>IF(GUS_2020!K33&lt;&gt;"",GUS_2020!K33*41.868/1000,"")</f>
        <v/>
      </c>
      <c r="L33" s="185" t="str">
        <f>IF(GUS_2020!L33&lt;&gt;"",GUS_2020!L33*41.868/1000,"")</f>
        <v/>
      </c>
      <c r="M33" s="185" t="str">
        <f>IF(GUS_2020!M33&lt;&gt;"",GUS_2020!M33*41.868/1000,"")</f>
        <v/>
      </c>
      <c r="N33" s="185" t="str">
        <f>IF(GUS_2020!N33&lt;&gt;"",GUS_2020!N33*41.868/1000,"")</f>
        <v/>
      </c>
      <c r="O33" s="185" t="str">
        <f>IF(GUS_2020!O33&lt;&gt;"",GUS_2020!O33*41.868/1000,"")</f>
        <v/>
      </c>
      <c r="P33" s="185" t="str">
        <f>IF(GUS_2020!P33&lt;&gt;"",GUS_2020!P33*41.868/1000,"")</f>
        <v/>
      </c>
      <c r="Q33" s="185" t="str">
        <f>IF(GUS_2020!Q33&lt;&gt;"",GUS_2020!Q33*41.868/1000,"")</f>
        <v/>
      </c>
      <c r="R33" s="185" t="str">
        <f>IF(GUS_2020!R33&lt;&gt;"",GUS_2020!R33*41.868/1000,"")</f>
        <v/>
      </c>
      <c r="S33" s="185" t="str">
        <f>IF(GUS_2020!S33&lt;&gt;"",GUS_2020!S33*41.868/1000,"")</f>
        <v/>
      </c>
      <c r="T33" s="185" t="str">
        <f>IF(GUS_2020!T33&lt;&gt;"",GUS_2020!T33*41.868/1000,"")</f>
        <v/>
      </c>
      <c r="U33" s="185" t="str">
        <f>IF(GUS_2020!U33&lt;&gt;"",GUS_2020!U33*41.868/1000,"")</f>
        <v/>
      </c>
      <c r="V33" s="185" t="str">
        <f>IF(GUS_2020!V33&lt;&gt;"",GUS_2020!V33*41.868/1000,"")</f>
        <v/>
      </c>
      <c r="W33" s="185" t="str">
        <f>IF(GUS_2020!W33&lt;&gt;"",GUS_2020!W33*41.868/1000,"")</f>
        <v/>
      </c>
      <c r="X33" s="185" t="str">
        <f>IF(GUS_2020!X33&lt;&gt;"",GUS_2020!X33*41.868/1000,"")</f>
        <v/>
      </c>
      <c r="Y33" s="185" t="str">
        <f>IF(GUS_2020!Y33&lt;&gt;"",GUS_2020!Y33*41.868/1000,"")</f>
        <v/>
      </c>
      <c r="Z33" s="185" t="str">
        <f>IF(GUS_2020!Z33&lt;&gt;"",GUS_2020!Z33*41.868/1000,"")</f>
        <v/>
      </c>
      <c r="AA33" s="185" t="str">
        <f>IF(GUS_2020!AA33&lt;&gt;"",GUS_2020!AA33*41.868/1000,"")</f>
        <v/>
      </c>
      <c r="AB33" s="185" t="str">
        <f>IF(GUS_2020!AB33&lt;&gt;"",GUS_2020!AB33*41.868/1000,"")</f>
        <v/>
      </c>
      <c r="AC33" s="185" t="str">
        <f>IF(GUS_2020!AC33&lt;&gt;"",GUS_2020!AC33*41.868/1000,"")</f>
        <v/>
      </c>
      <c r="AD33" s="185" t="str">
        <f>IF(GUS_2020!AD33&lt;&gt;"",GUS_2020!AD33*41.868/1000,"")</f>
        <v/>
      </c>
      <c r="AE33" s="185" t="str">
        <f>IF(GUS_2020!AE33&lt;&gt;"",GUS_2020!AE33*41.868/1000,"")</f>
        <v/>
      </c>
      <c r="AF33" s="185" t="str">
        <f>IF(GUS_2020!AF33&lt;&gt;"",GUS_2020!AF33*41.868/1000,"")</f>
        <v/>
      </c>
      <c r="AG33" s="185" t="str">
        <f>IF(GUS_2020!AG33&lt;&gt;"",GUS_2020!AG33*41.868/1000,"")</f>
        <v/>
      </c>
      <c r="AH33" s="185" t="str">
        <f>IF(GUS_2020!AH33&lt;&gt;"",GUS_2020!AH33*41.868/1000,"")</f>
        <v/>
      </c>
      <c r="AI33" s="185" t="str">
        <f>IF(GUS_2020!AI33&lt;&gt;"",GUS_2020!AI33*41.868/1000,"")</f>
        <v/>
      </c>
      <c r="AJ33" s="185" t="str">
        <f>IF(GUS_2020!AJ33&lt;&gt;"",GUS_2020!AJ33*41.868/1000,"")</f>
        <v/>
      </c>
      <c r="AK33" s="185" t="str">
        <f>IF(GUS_2020!AK33&lt;&gt;"",GUS_2020!AK33*41.868/1000,"")</f>
        <v/>
      </c>
      <c r="AL33" s="185" t="str">
        <f>IF(GUS_2020!AL33&lt;&gt;"",GUS_2020!AL33*41.868/1000,"")</f>
        <v/>
      </c>
      <c r="AM33" s="185" t="str">
        <f>IF(GUS_2020!AM33&lt;&gt;"",GUS_2020!AM33*41.868/1000,"")</f>
        <v/>
      </c>
      <c r="AN33" s="185" t="str">
        <f>IF(GUS_2020!AN33&lt;&gt;"",GUS_2020!AN33*41.868/1000,"")</f>
        <v/>
      </c>
      <c r="AO33" s="185" t="str">
        <f>IF(GUS_2020!AO33&lt;&gt;"",GUS_2020!AO33*41.868/1000,"")</f>
        <v/>
      </c>
      <c r="AP33" s="185" t="str">
        <f>IF(GUS_2020!AP33&lt;&gt;"",GUS_2020!AP33*41.868/1000,"")</f>
        <v/>
      </c>
      <c r="AQ33" s="185" t="str">
        <f>IF(GUS_2020!AQ33&lt;&gt;"",GUS_2020!AQ33*41.868/1000,"")</f>
        <v/>
      </c>
      <c r="AR33" s="185" t="str">
        <f>IF(GUS_2020!AR33&lt;&gt;"",GUS_2020!AR33*41.868/1000,"")</f>
        <v/>
      </c>
      <c r="AS33" s="185" t="str">
        <f>IF(GUS_2020!AS33&lt;&gt;"",GUS_2020!AS33*41.868/1000,"")</f>
        <v/>
      </c>
      <c r="AT33" s="185" t="str">
        <f>IF(GUS_2020!AT33&lt;&gt;"",GUS_2020!AT33*41.868/1000,"")</f>
        <v/>
      </c>
      <c r="AU33" s="185" t="str">
        <f>IF(GUS_2020!AU33&lt;&gt;"",GUS_2020!AU33*41.868/1000,"")</f>
        <v/>
      </c>
      <c r="AV33" s="185" t="str">
        <f>IF(GUS_2020!AV33&lt;&gt;"",GUS_2020!AV33*41.868/1000,"")</f>
        <v/>
      </c>
      <c r="AW33" s="185" t="str">
        <f>IF(GUS_2020!AW33&lt;&gt;"",GUS_2020!AW33*41.868/1000,"")</f>
        <v/>
      </c>
      <c r="AX33" s="185" t="str">
        <f>IF(GUS_2020!AX33&lt;&gt;"",GUS_2020!AX33*41.868/1000,"")</f>
        <v/>
      </c>
      <c r="AY33" s="185" t="str">
        <f>IF(GUS_2020!AY33&lt;&gt;"",GUS_2020!AY33*41.868/1000,"")</f>
        <v/>
      </c>
      <c r="AZ33" s="185" t="str">
        <f>IF(GUS_2020!AZ33&lt;&gt;"",GUS_2020!AZ33*41.868/1000,"")</f>
        <v/>
      </c>
      <c r="BA33" s="185" t="str">
        <f>IF(GUS_2020!BA33&lt;&gt;"",GUS_2020!BA33*41.868/1000,"")</f>
        <v/>
      </c>
      <c r="BB33" s="185" t="str">
        <f>IF(GUS_2020!BB33&lt;&gt;"",GUS_2020!BB33*41.868/1000,"")</f>
        <v/>
      </c>
      <c r="BC33" s="185" t="str">
        <f>IF(GUS_2020!BC33&lt;&gt;"",GUS_2020!BC33*41.868/1000,"")</f>
        <v/>
      </c>
      <c r="BD33" s="185" t="str">
        <f>IF(GUS_2020!BD33&lt;&gt;"",GUS_2020!BD33*41.868/1000,"")</f>
        <v/>
      </c>
      <c r="BE33" s="185" t="str">
        <f>IF(GUS_2020!BE33&lt;&gt;"",GUS_2020!BE33*41.868/1000,"")</f>
        <v/>
      </c>
      <c r="BF33" s="185" t="str">
        <f>IF(GUS_2020!BF33&lt;&gt;"",GUS_2020!BF33*41.868/1000,"")</f>
        <v/>
      </c>
      <c r="BG33" s="185" t="str">
        <f>IF(GUS_2020!BG33&lt;&gt;"",GUS_2020!BG33*41.868/1000,"")</f>
        <v/>
      </c>
      <c r="BH33" s="185" t="str">
        <f>IF(GUS_2020!BH33&lt;&gt;"",GUS_2020!BH33*41.868/1000,"")</f>
        <v/>
      </c>
      <c r="BI33" s="185" t="str">
        <f>IF(GUS_2020!BI33&lt;&gt;"",GUS_2020!BI33*41.868/1000,"")</f>
        <v/>
      </c>
      <c r="BJ33" s="185" t="str">
        <f>IF(GUS_2020!BJ33&lt;&gt;"",GUS_2020!BJ33*41.868/1000,"")</f>
        <v/>
      </c>
      <c r="BK33" s="185" t="str">
        <f>IF(GUS_2020!BK33&lt;&gt;"",GUS_2020!BK33*41.868/1000,"")</f>
        <v/>
      </c>
      <c r="BL33" s="185" t="str">
        <f>IF(GUS_2020!BL33&lt;&gt;"",GUS_2020!BL33*41.868/1000,"")</f>
        <v/>
      </c>
      <c r="BM33" s="185" t="str">
        <f>IF(GUS_2020!BM33&lt;&gt;"",GUS_2020!BM33*41.868/1000,"")</f>
        <v/>
      </c>
      <c r="BN33" s="185" t="str">
        <f>IF(GUS_2020!BN33&lt;&gt;"",GUS_2020!BN33*41.868/1000,"")</f>
        <v/>
      </c>
      <c r="BO33" s="185" t="str">
        <f>IF(GUS_2020!BO33&lt;&gt;"",GUS_2020!BO33*41.868/1000,"")</f>
        <v/>
      </c>
      <c r="BP33" s="185" t="str">
        <f>IF(GUS_2020!BP33&lt;&gt;"",GUS_2020!BP33*41.868/1000,"")</f>
        <v/>
      </c>
      <c r="BQ33" s="185" t="str">
        <f>IF(GUS_2020!BQ33&lt;&gt;"",GUS_2020!BQ33*41.868/1000,"")</f>
        <v/>
      </c>
      <c r="BR33" s="185" t="str">
        <f>IF(GUS_2020!BR33&lt;&gt;"",GUS_2020!BR33*41.868/1000,"")</f>
        <v/>
      </c>
      <c r="BS33" s="185" t="str">
        <f>IF(GUS_2020!BS33&lt;&gt;"",GUS_2020!BS33*41.868/1000,"")</f>
        <v/>
      </c>
    </row>
    <row r="34" spans="1:71" ht="20.399999999999999">
      <c r="A34" s="184" t="s">
        <v>493</v>
      </c>
      <c r="B34" s="185">
        <f>IF(GUS_2020!B34&lt;&gt;"",GUS_2020!B34*41.868/1000,"")</f>
        <v>1231.1285399999999</v>
      </c>
      <c r="C34" s="185" t="str">
        <f>IF(GUS_2020!C34&lt;&gt;"",GUS_2020!C34*41.868/1000,"")</f>
        <v/>
      </c>
      <c r="D34" s="185" t="str">
        <f>IF(GUS_2020!D34&lt;&gt;"",GUS_2020!D34*41.868/1000,"")</f>
        <v/>
      </c>
      <c r="E34" s="185" t="str">
        <f>IF(GUS_2020!E34&lt;&gt;"",GUS_2020!E34*41.868/1000,"")</f>
        <v/>
      </c>
      <c r="F34" s="185" t="str">
        <f>IF(GUS_2020!F34&lt;&gt;"",GUS_2020!F34*41.868/1000,"")</f>
        <v/>
      </c>
      <c r="G34" s="185" t="str">
        <f>IF(GUS_2020!G34&lt;&gt;"",GUS_2020!G34*41.868/1000,"")</f>
        <v/>
      </c>
      <c r="H34" s="185" t="str">
        <f>IF(GUS_2020!H34&lt;&gt;"",GUS_2020!H34*41.868/1000,"")</f>
        <v/>
      </c>
      <c r="I34" s="185" t="str">
        <f>IF(GUS_2020!I34&lt;&gt;"",GUS_2020!I34*41.868/1000,"")</f>
        <v/>
      </c>
      <c r="J34" s="185" t="str">
        <f>IF(GUS_2020!J34&lt;&gt;"",GUS_2020!J34*41.868/1000,"")</f>
        <v/>
      </c>
      <c r="K34" s="185" t="str">
        <f>IF(GUS_2020!K34&lt;&gt;"",GUS_2020!K34*41.868/1000,"")</f>
        <v/>
      </c>
      <c r="L34" s="185" t="str">
        <f>IF(GUS_2020!L34&lt;&gt;"",GUS_2020!L34*41.868/1000,"")</f>
        <v/>
      </c>
      <c r="M34" s="185" t="str">
        <f>IF(GUS_2020!M34&lt;&gt;"",GUS_2020!M34*41.868/1000,"")</f>
        <v/>
      </c>
      <c r="N34" s="185" t="str">
        <f>IF(GUS_2020!N34&lt;&gt;"",GUS_2020!N34*41.868/1000,"")</f>
        <v/>
      </c>
      <c r="O34" s="185" t="str">
        <f>IF(GUS_2020!O34&lt;&gt;"",GUS_2020!O34*41.868/1000,"")</f>
        <v/>
      </c>
      <c r="P34" s="185" t="str">
        <f>IF(GUS_2020!P34&lt;&gt;"",GUS_2020!P34*41.868/1000,"")</f>
        <v/>
      </c>
      <c r="Q34" s="185" t="str">
        <f>IF(GUS_2020!Q34&lt;&gt;"",GUS_2020!Q34*41.868/1000,"")</f>
        <v/>
      </c>
      <c r="R34" s="185" t="str">
        <f>IF(GUS_2020!R34&lt;&gt;"",GUS_2020!R34*41.868/1000,"")</f>
        <v/>
      </c>
      <c r="S34" s="185" t="str">
        <f>IF(GUS_2020!S34&lt;&gt;"",GUS_2020!S34*41.868/1000,"")</f>
        <v/>
      </c>
      <c r="T34" s="185" t="str">
        <f>IF(GUS_2020!T34&lt;&gt;"",GUS_2020!T34*41.868/1000,"")</f>
        <v/>
      </c>
      <c r="U34" s="185" t="str">
        <f>IF(GUS_2020!U34&lt;&gt;"",GUS_2020!U34*41.868/1000,"")</f>
        <v/>
      </c>
      <c r="V34" s="185" t="str">
        <f>IF(GUS_2020!V34&lt;&gt;"",GUS_2020!V34*41.868/1000,"")</f>
        <v/>
      </c>
      <c r="W34" s="185">
        <f>IF(GUS_2020!W34&lt;&gt;"",GUS_2020!W34*41.868/1000,"")</f>
        <v>1231.1285399999999</v>
      </c>
      <c r="X34" s="185">
        <f>IF(GUS_2020!X34&lt;&gt;"",GUS_2020!X34*41.868/1000,"")</f>
        <v>1094.63886</v>
      </c>
      <c r="Y34" s="185" t="str">
        <f>IF(GUS_2020!Y34&lt;&gt;"",GUS_2020!Y34*41.868/1000,"")</f>
        <v/>
      </c>
      <c r="Z34" s="185">
        <f>IF(GUS_2020!Z34&lt;&gt;"",GUS_2020!Z34*41.868/1000,"")</f>
        <v>44.589420000000004</v>
      </c>
      <c r="AA34" s="185">
        <f>IF(GUS_2020!AA34&lt;&gt;"",GUS_2020!AA34*41.868/1000,"")</f>
        <v>3.2657040000000004</v>
      </c>
      <c r="AB34" s="185">
        <f>IF(GUS_2020!AB34&lt;&gt;"",GUS_2020!AB34*41.868/1000,"")</f>
        <v>23.362344</v>
      </c>
      <c r="AC34" s="185">
        <f>IF(GUS_2020!AC34&lt;&gt;"",GUS_2020!AC34*41.868/1000,"")</f>
        <v>10.67634</v>
      </c>
      <c r="AD34" s="185" t="str">
        <f>IF(GUS_2020!AD34&lt;&gt;"",GUS_2020!AD34*41.868/1000,"")</f>
        <v/>
      </c>
      <c r="AE34" s="185">
        <f>IF(GUS_2020!AE34&lt;&gt;"",GUS_2020!AE34*41.868/1000,"")</f>
        <v>3.7262520000000006</v>
      </c>
      <c r="AF34" s="185" t="str">
        <f>IF(GUS_2020!AF34&lt;&gt;"",GUS_2020!AF34*41.868/1000,"")</f>
        <v/>
      </c>
      <c r="AG34" s="185" t="str">
        <f>IF(GUS_2020!AG34&lt;&gt;"",GUS_2020!AG34*41.868/1000,"")</f>
        <v/>
      </c>
      <c r="AH34" s="185" t="str">
        <f>IF(GUS_2020!AH34&lt;&gt;"",GUS_2020!AH34*41.868/1000,"")</f>
        <v/>
      </c>
      <c r="AI34" s="185" t="str">
        <f>IF(GUS_2020!AI34&lt;&gt;"",GUS_2020!AI34*41.868/1000,"")</f>
        <v/>
      </c>
      <c r="AJ34" s="185" t="str">
        <f>IF(GUS_2020!AJ34&lt;&gt;"",GUS_2020!AJ34*41.868/1000,"")</f>
        <v/>
      </c>
      <c r="AK34" s="185">
        <f>IF(GUS_2020!AK34&lt;&gt;"",GUS_2020!AK34*41.868/1000,"")</f>
        <v>30.982320000000005</v>
      </c>
      <c r="AL34" s="185">
        <f>IF(GUS_2020!AL34&lt;&gt;"",GUS_2020!AL34*41.868/1000,"")</f>
        <v>0.96296400000000004</v>
      </c>
      <c r="AM34" s="185" t="str">
        <f>IF(GUS_2020!AM34&lt;&gt;"",GUS_2020!AM34*41.868/1000,"")</f>
        <v/>
      </c>
      <c r="AN34" s="185" t="str">
        <f>IF(GUS_2020!AN34&lt;&gt;"",GUS_2020!AN34*41.868/1000,"")</f>
        <v/>
      </c>
      <c r="AO34" s="185">
        <f>IF(GUS_2020!AO34&lt;&gt;"",GUS_2020!AO34*41.868/1000,"")</f>
        <v>3.0982319999999999</v>
      </c>
      <c r="AP34" s="185" t="str">
        <f>IF(GUS_2020!AP34&lt;&gt;"",GUS_2020!AP34*41.868/1000,"")</f>
        <v/>
      </c>
      <c r="AQ34" s="185" t="str">
        <f>IF(GUS_2020!AQ34&lt;&gt;"",GUS_2020!AQ34*41.868/1000,"")</f>
        <v/>
      </c>
      <c r="AR34" s="185" t="str">
        <f>IF(GUS_2020!AR34&lt;&gt;"",GUS_2020!AR34*41.868/1000,"")</f>
        <v/>
      </c>
      <c r="AS34" s="185">
        <f>IF(GUS_2020!AS34&lt;&gt;"",GUS_2020!AS34*41.868/1000,"")</f>
        <v>15.826104000000001</v>
      </c>
      <c r="AT34" s="185" t="str">
        <f>IF(GUS_2020!AT34&lt;&gt;"",GUS_2020!AT34*41.868/1000,"")</f>
        <v/>
      </c>
      <c r="AU34" s="185" t="str">
        <f>IF(GUS_2020!AU34&lt;&gt;"",GUS_2020!AU34*41.868/1000,"")</f>
        <v/>
      </c>
      <c r="AV34" s="185" t="str">
        <f>IF(GUS_2020!AV34&lt;&gt;"",GUS_2020!AV34*41.868/1000,"")</f>
        <v/>
      </c>
      <c r="AW34" s="185" t="str">
        <f>IF(GUS_2020!AW34&lt;&gt;"",GUS_2020!AW34*41.868/1000,"")</f>
        <v/>
      </c>
      <c r="AX34" s="185" t="str">
        <f>IF(GUS_2020!AX34&lt;&gt;"",GUS_2020!AX34*41.868/1000,"")</f>
        <v/>
      </c>
      <c r="AY34" s="185" t="str">
        <f>IF(GUS_2020!AY34&lt;&gt;"",GUS_2020!AY34*41.868/1000,"")</f>
        <v/>
      </c>
      <c r="AZ34" s="185" t="str">
        <f>IF(GUS_2020!AZ34&lt;&gt;"",GUS_2020!AZ34*41.868/1000,"")</f>
        <v/>
      </c>
      <c r="BA34" s="185" t="str">
        <f>IF(GUS_2020!BA34&lt;&gt;"",GUS_2020!BA34*41.868/1000,"")</f>
        <v/>
      </c>
      <c r="BB34" s="185" t="str">
        <f>IF(GUS_2020!BB34&lt;&gt;"",GUS_2020!BB34*41.868/1000,"")</f>
        <v/>
      </c>
      <c r="BC34" s="185" t="str">
        <f>IF(GUS_2020!BC34&lt;&gt;"",GUS_2020!BC34*41.868/1000,"")</f>
        <v/>
      </c>
      <c r="BD34" s="185" t="str">
        <f>IF(GUS_2020!BD34&lt;&gt;"",GUS_2020!BD34*41.868/1000,"")</f>
        <v/>
      </c>
      <c r="BE34" s="185" t="str">
        <f>IF(GUS_2020!BE34&lt;&gt;"",GUS_2020!BE34*41.868/1000,"")</f>
        <v/>
      </c>
      <c r="BF34" s="185" t="str">
        <f>IF(GUS_2020!BF34&lt;&gt;"",GUS_2020!BF34*41.868/1000,"")</f>
        <v/>
      </c>
      <c r="BG34" s="185" t="str">
        <f>IF(GUS_2020!BG34&lt;&gt;"",GUS_2020!BG34*41.868/1000,"")</f>
        <v/>
      </c>
      <c r="BH34" s="185" t="str">
        <f>IF(GUS_2020!BH34&lt;&gt;"",GUS_2020!BH34*41.868/1000,"")</f>
        <v/>
      </c>
      <c r="BI34" s="185" t="str">
        <f>IF(GUS_2020!BI34&lt;&gt;"",GUS_2020!BI34*41.868/1000,"")</f>
        <v/>
      </c>
      <c r="BJ34" s="185" t="str">
        <f>IF(GUS_2020!BJ34&lt;&gt;"",GUS_2020!BJ34*41.868/1000,"")</f>
        <v/>
      </c>
      <c r="BK34" s="185" t="str">
        <f>IF(GUS_2020!BK34&lt;&gt;"",GUS_2020!BK34*41.868/1000,"")</f>
        <v/>
      </c>
      <c r="BL34" s="185" t="str">
        <f>IF(GUS_2020!BL34&lt;&gt;"",GUS_2020!BL34*41.868/1000,"")</f>
        <v/>
      </c>
      <c r="BM34" s="185" t="str">
        <f>IF(GUS_2020!BM34&lt;&gt;"",GUS_2020!BM34*41.868/1000,"")</f>
        <v/>
      </c>
      <c r="BN34" s="185" t="str">
        <f>IF(GUS_2020!BN34&lt;&gt;"",GUS_2020!BN34*41.868/1000,"")</f>
        <v/>
      </c>
      <c r="BO34" s="185" t="str">
        <f>IF(GUS_2020!BO34&lt;&gt;"",GUS_2020!BO34*41.868/1000,"")</f>
        <v/>
      </c>
      <c r="BP34" s="185" t="str">
        <f>IF(GUS_2020!BP34&lt;&gt;"",GUS_2020!BP34*41.868/1000,"")</f>
        <v/>
      </c>
      <c r="BQ34" s="185" t="str">
        <f>IF(GUS_2020!BQ34&lt;&gt;"",GUS_2020!BQ34*41.868/1000,"")</f>
        <v/>
      </c>
      <c r="BR34" s="185" t="str">
        <f>IF(GUS_2020!BR34&lt;&gt;"",GUS_2020!BR34*41.868/1000,"")</f>
        <v/>
      </c>
      <c r="BS34" s="185" t="str">
        <f>IF(GUS_2020!BS34&lt;&gt;"",GUS_2020!BS34*41.868/1000,"")</f>
        <v/>
      </c>
    </row>
    <row r="35" spans="1:71" s="212" customFormat="1" ht="20.399999999999999">
      <c r="A35" s="213" t="s">
        <v>494</v>
      </c>
      <c r="B35" s="219">
        <f>IF(GUS_2020!B35&lt;&gt;"",GUS_2020!B35*41.868/1000,"")</f>
        <v>1165.8563280000001</v>
      </c>
      <c r="C35" s="214" t="str">
        <f>IF(GUS_2020!C35&lt;&gt;"",GUS_2020!C35*41.868/1000,"")</f>
        <v/>
      </c>
      <c r="D35" s="214" t="str">
        <f>IF(GUS_2020!D35&lt;&gt;"",GUS_2020!D35*41.868/1000,"")</f>
        <v/>
      </c>
      <c r="E35" s="214" t="str">
        <f>IF(GUS_2020!E35&lt;&gt;"",GUS_2020!E35*41.868/1000,"")</f>
        <v/>
      </c>
      <c r="F35" s="214" t="str">
        <f>IF(GUS_2020!F35&lt;&gt;"",GUS_2020!F35*41.868/1000,"")</f>
        <v/>
      </c>
      <c r="G35" s="214" t="str">
        <f>IF(GUS_2020!G35&lt;&gt;"",GUS_2020!G35*41.868/1000,"")</f>
        <v/>
      </c>
      <c r="H35" s="214" t="str">
        <f>IF(GUS_2020!H35&lt;&gt;"",GUS_2020!H35*41.868/1000,"")</f>
        <v/>
      </c>
      <c r="I35" s="214" t="str">
        <f>IF(GUS_2020!I35&lt;&gt;"",GUS_2020!I35*41.868/1000,"")</f>
        <v/>
      </c>
      <c r="J35" s="214" t="str">
        <f>IF(GUS_2020!J35&lt;&gt;"",GUS_2020!J35*41.868/1000,"")</f>
        <v/>
      </c>
      <c r="K35" s="214" t="str">
        <f>IF(GUS_2020!K35&lt;&gt;"",GUS_2020!K35*41.868/1000,"")</f>
        <v/>
      </c>
      <c r="L35" s="214" t="str">
        <f>IF(GUS_2020!L35&lt;&gt;"",GUS_2020!L35*41.868/1000,"")</f>
        <v/>
      </c>
      <c r="M35" s="214" t="str">
        <f>IF(GUS_2020!M35&lt;&gt;"",GUS_2020!M35*41.868/1000,"")</f>
        <v/>
      </c>
      <c r="N35" s="214" t="str">
        <f>IF(GUS_2020!N35&lt;&gt;"",GUS_2020!N35*41.868/1000,"")</f>
        <v/>
      </c>
      <c r="O35" s="214" t="str">
        <f>IF(GUS_2020!O35&lt;&gt;"",GUS_2020!O35*41.868/1000,"")</f>
        <v/>
      </c>
      <c r="P35" s="214" t="str">
        <f>IF(GUS_2020!P35&lt;&gt;"",GUS_2020!P35*41.868/1000,"")</f>
        <v/>
      </c>
      <c r="Q35" s="214" t="str">
        <f>IF(GUS_2020!Q35&lt;&gt;"",GUS_2020!Q35*41.868/1000,"")</f>
        <v/>
      </c>
      <c r="R35" s="214" t="str">
        <f>IF(GUS_2020!R35&lt;&gt;"",GUS_2020!R35*41.868/1000,"")</f>
        <v/>
      </c>
      <c r="S35" s="214" t="str">
        <f>IF(GUS_2020!S35&lt;&gt;"",GUS_2020!S35*41.868/1000,"")</f>
        <v/>
      </c>
      <c r="T35" s="214" t="str">
        <f>IF(GUS_2020!T35&lt;&gt;"",GUS_2020!T35*41.868/1000,"")</f>
        <v/>
      </c>
      <c r="U35" s="214" t="str">
        <f>IF(GUS_2020!U35&lt;&gt;"",GUS_2020!U35*41.868/1000,"")</f>
        <v/>
      </c>
      <c r="V35" s="214" t="str">
        <f>IF(GUS_2020!V35&lt;&gt;"",GUS_2020!V35*41.868/1000,"")</f>
        <v/>
      </c>
      <c r="W35" s="214">
        <f>IF(GUS_2020!W35&lt;&gt;"",GUS_2020!W35*41.868/1000,"")</f>
        <v>1165.8563280000001</v>
      </c>
      <c r="X35" s="218">
        <f>IF(GUS_2020!X35&lt;&gt;"",GUS_2020!X35*41.868/1000,"")</f>
        <v>1094.63886</v>
      </c>
      <c r="Y35" s="214" t="str">
        <f>IF(GUS_2020!Y35&lt;&gt;"",GUS_2020!Y35*41.868/1000,"")</f>
        <v/>
      </c>
      <c r="Z35" s="218">
        <f>IF(GUS_2020!Z35&lt;&gt;"",GUS_2020!Z35*41.868/1000,"")</f>
        <v>44.589420000000004</v>
      </c>
      <c r="AA35" s="218">
        <f>IF(GUS_2020!AA35&lt;&gt;"",GUS_2020!AA35*41.868/1000,"")</f>
        <v>3.2657040000000004</v>
      </c>
      <c r="AB35" s="218">
        <f>IF(GUS_2020!AB35&lt;&gt;"",GUS_2020!AB35*41.868/1000,"")</f>
        <v>23.362344</v>
      </c>
      <c r="AC35" s="214" t="str">
        <f>IF(GUS_2020!AC35&lt;&gt;"",GUS_2020!AC35*41.868/1000,"")</f>
        <v/>
      </c>
      <c r="AD35" s="214" t="str">
        <f>IF(GUS_2020!AD35&lt;&gt;"",GUS_2020!AD35*41.868/1000,"")</f>
        <v/>
      </c>
      <c r="AE35" s="214" t="str">
        <f>IF(GUS_2020!AE35&lt;&gt;"",GUS_2020!AE35*41.868/1000,"")</f>
        <v/>
      </c>
      <c r="AF35" s="214" t="str">
        <f>IF(GUS_2020!AF35&lt;&gt;"",GUS_2020!AF35*41.868/1000,"")</f>
        <v/>
      </c>
      <c r="AG35" s="214" t="str">
        <f>IF(GUS_2020!AG35&lt;&gt;"",GUS_2020!AG35*41.868/1000,"")</f>
        <v/>
      </c>
      <c r="AH35" s="214" t="str">
        <f>IF(GUS_2020!AH35&lt;&gt;"",GUS_2020!AH35*41.868/1000,"")</f>
        <v/>
      </c>
      <c r="AI35" s="214" t="str">
        <f>IF(GUS_2020!AI35&lt;&gt;"",GUS_2020!AI35*41.868/1000,"")</f>
        <v/>
      </c>
      <c r="AJ35" s="214" t="str">
        <f>IF(GUS_2020!AJ35&lt;&gt;"",GUS_2020!AJ35*41.868/1000,"")</f>
        <v/>
      </c>
      <c r="AK35" s="214" t="str">
        <f>IF(GUS_2020!AK35&lt;&gt;"",GUS_2020!AK35*41.868/1000,"")</f>
        <v/>
      </c>
      <c r="AL35" s="214" t="str">
        <f>IF(GUS_2020!AL35&lt;&gt;"",GUS_2020!AL35*41.868/1000,"")</f>
        <v/>
      </c>
      <c r="AM35" s="214" t="str">
        <f>IF(GUS_2020!AM35&lt;&gt;"",GUS_2020!AM35*41.868/1000,"")</f>
        <v/>
      </c>
      <c r="AN35" s="214" t="str">
        <f>IF(GUS_2020!AN35&lt;&gt;"",GUS_2020!AN35*41.868/1000,"")</f>
        <v/>
      </c>
      <c r="AO35" s="214" t="str">
        <f>IF(GUS_2020!AO35&lt;&gt;"",GUS_2020!AO35*41.868/1000,"")</f>
        <v/>
      </c>
      <c r="AP35" s="214" t="str">
        <f>IF(GUS_2020!AP35&lt;&gt;"",GUS_2020!AP35*41.868/1000,"")</f>
        <v/>
      </c>
      <c r="AQ35" s="214" t="str">
        <f>IF(GUS_2020!AQ35&lt;&gt;"",GUS_2020!AQ35*41.868/1000,"")</f>
        <v/>
      </c>
      <c r="AR35" s="214" t="str">
        <f>IF(GUS_2020!AR35&lt;&gt;"",GUS_2020!AR35*41.868/1000,"")</f>
        <v/>
      </c>
      <c r="AS35" s="214" t="str">
        <f>IF(GUS_2020!AS35&lt;&gt;"",GUS_2020!AS35*41.868/1000,"")</f>
        <v/>
      </c>
      <c r="AT35" s="214" t="str">
        <f>IF(GUS_2020!AT35&lt;&gt;"",GUS_2020!AT35*41.868/1000,"")</f>
        <v/>
      </c>
      <c r="AU35" s="214" t="str">
        <f>IF(GUS_2020!AU35&lt;&gt;"",GUS_2020!AU35*41.868/1000,"")</f>
        <v/>
      </c>
      <c r="AV35" s="214" t="str">
        <f>IF(GUS_2020!AV35&lt;&gt;"",GUS_2020!AV35*41.868/1000,"")</f>
        <v/>
      </c>
      <c r="AW35" s="214" t="str">
        <f>IF(GUS_2020!AW35&lt;&gt;"",GUS_2020!AW35*41.868/1000,"")</f>
        <v/>
      </c>
      <c r="AX35" s="214" t="str">
        <f>IF(GUS_2020!AX35&lt;&gt;"",GUS_2020!AX35*41.868/1000,"")</f>
        <v/>
      </c>
      <c r="AY35" s="214" t="str">
        <f>IF(GUS_2020!AY35&lt;&gt;"",GUS_2020!AY35*41.868/1000,"")</f>
        <v/>
      </c>
      <c r="AZ35" s="214" t="str">
        <f>IF(GUS_2020!AZ35&lt;&gt;"",GUS_2020!AZ35*41.868/1000,"")</f>
        <v/>
      </c>
      <c r="BA35" s="214" t="str">
        <f>IF(GUS_2020!BA35&lt;&gt;"",GUS_2020!BA35*41.868/1000,"")</f>
        <v/>
      </c>
      <c r="BB35" s="214" t="str">
        <f>IF(GUS_2020!BB35&lt;&gt;"",GUS_2020!BB35*41.868/1000,"")</f>
        <v/>
      </c>
      <c r="BC35" s="214" t="str">
        <f>IF(GUS_2020!BC35&lt;&gt;"",GUS_2020!BC35*41.868/1000,"")</f>
        <v/>
      </c>
      <c r="BD35" s="214" t="str">
        <f>IF(GUS_2020!BD35&lt;&gt;"",GUS_2020!BD35*41.868/1000,"")</f>
        <v/>
      </c>
      <c r="BE35" s="214" t="str">
        <f>IF(GUS_2020!BE35&lt;&gt;"",GUS_2020!BE35*41.868/1000,"")</f>
        <v/>
      </c>
      <c r="BF35" s="214" t="str">
        <f>IF(GUS_2020!BF35&lt;&gt;"",GUS_2020!BF35*41.868/1000,"")</f>
        <v/>
      </c>
      <c r="BG35" s="214" t="str">
        <f>IF(GUS_2020!BG35&lt;&gt;"",GUS_2020!BG35*41.868/1000,"")</f>
        <v/>
      </c>
      <c r="BH35" s="214" t="str">
        <f>IF(GUS_2020!BH35&lt;&gt;"",GUS_2020!BH35*41.868/1000,"")</f>
        <v/>
      </c>
      <c r="BI35" s="214" t="str">
        <f>IF(GUS_2020!BI35&lt;&gt;"",GUS_2020!BI35*41.868/1000,"")</f>
        <v/>
      </c>
      <c r="BJ35" s="214" t="str">
        <f>IF(GUS_2020!BJ35&lt;&gt;"",GUS_2020!BJ35*41.868/1000,"")</f>
        <v/>
      </c>
      <c r="BK35" s="214" t="str">
        <f>IF(GUS_2020!BK35&lt;&gt;"",GUS_2020!BK35*41.868/1000,"")</f>
        <v/>
      </c>
      <c r="BL35" s="214" t="str">
        <f>IF(GUS_2020!BL35&lt;&gt;"",GUS_2020!BL35*41.868/1000,"")</f>
        <v/>
      </c>
      <c r="BM35" s="214" t="str">
        <f>IF(GUS_2020!BM35&lt;&gt;"",GUS_2020!BM35*41.868/1000,"")</f>
        <v/>
      </c>
      <c r="BN35" s="214" t="str">
        <f>IF(GUS_2020!BN35&lt;&gt;"",GUS_2020!BN35*41.868/1000,"")</f>
        <v/>
      </c>
      <c r="BO35" s="214" t="str">
        <f>IF(GUS_2020!BO35&lt;&gt;"",GUS_2020!BO35*41.868/1000,"")</f>
        <v/>
      </c>
      <c r="BP35" s="214" t="str">
        <f>IF(GUS_2020!BP35&lt;&gt;"",GUS_2020!BP35*41.868/1000,"")</f>
        <v/>
      </c>
      <c r="BQ35" s="214" t="str">
        <f>IF(GUS_2020!BQ35&lt;&gt;"",GUS_2020!BQ35*41.868/1000,"")</f>
        <v/>
      </c>
      <c r="BR35" s="214" t="str">
        <f>IF(GUS_2020!BR35&lt;&gt;"",GUS_2020!BR35*41.868/1000,"")</f>
        <v/>
      </c>
      <c r="BS35" s="214" t="str">
        <f>IF(GUS_2020!BS35&lt;&gt;"",GUS_2020!BS35*41.868/1000,"")</f>
        <v/>
      </c>
    </row>
    <row r="36" spans="1:71" ht="20.399999999999999">
      <c r="A36" s="184" t="s">
        <v>495</v>
      </c>
      <c r="B36" s="185">
        <f>IF(GUS_2020!B36&lt;&gt;"",GUS_2020!B36*41.868/1000,"")</f>
        <v>29.223864000000003</v>
      </c>
      <c r="C36" s="185" t="str">
        <f>IF(GUS_2020!C36&lt;&gt;"",GUS_2020!C36*41.868/1000,"")</f>
        <v/>
      </c>
      <c r="D36" s="185" t="str">
        <f>IF(GUS_2020!D36&lt;&gt;"",GUS_2020!D36*41.868/1000,"")</f>
        <v/>
      </c>
      <c r="E36" s="185" t="str">
        <f>IF(GUS_2020!E36&lt;&gt;"",GUS_2020!E36*41.868/1000,"")</f>
        <v/>
      </c>
      <c r="F36" s="185" t="str">
        <f>IF(GUS_2020!F36&lt;&gt;"",GUS_2020!F36*41.868/1000,"")</f>
        <v/>
      </c>
      <c r="G36" s="185" t="str">
        <f>IF(GUS_2020!G36&lt;&gt;"",GUS_2020!G36*41.868/1000,"")</f>
        <v/>
      </c>
      <c r="H36" s="185" t="str">
        <f>IF(GUS_2020!H36&lt;&gt;"",GUS_2020!H36*41.868/1000,"")</f>
        <v/>
      </c>
      <c r="I36" s="185" t="str">
        <f>IF(GUS_2020!I36&lt;&gt;"",GUS_2020!I36*41.868/1000,"")</f>
        <v/>
      </c>
      <c r="J36" s="185" t="str">
        <f>IF(GUS_2020!J36&lt;&gt;"",GUS_2020!J36*41.868/1000,"")</f>
        <v/>
      </c>
      <c r="K36" s="185" t="str">
        <f>IF(GUS_2020!K36&lt;&gt;"",GUS_2020!K36*41.868/1000,"")</f>
        <v/>
      </c>
      <c r="L36" s="185" t="str">
        <f>IF(GUS_2020!L36&lt;&gt;"",GUS_2020!L36*41.868/1000,"")</f>
        <v/>
      </c>
      <c r="M36" s="185" t="str">
        <f>IF(GUS_2020!M36&lt;&gt;"",GUS_2020!M36*41.868/1000,"")</f>
        <v/>
      </c>
      <c r="N36" s="185" t="str">
        <f>IF(GUS_2020!N36&lt;&gt;"",GUS_2020!N36*41.868/1000,"")</f>
        <v/>
      </c>
      <c r="O36" s="185" t="str">
        <f>IF(GUS_2020!O36&lt;&gt;"",GUS_2020!O36*41.868/1000,"")</f>
        <v/>
      </c>
      <c r="P36" s="185" t="str">
        <f>IF(GUS_2020!P36&lt;&gt;"",GUS_2020!P36*41.868/1000,"")</f>
        <v/>
      </c>
      <c r="Q36" s="185" t="str">
        <f>IF(GUS_2020!Q36&lt;&gt;"",GUS_2020!Q36*41.868/1000,"")</f>
        <v/>
      </c>
      <c r="R36" s="185" t="str">
        <f>IF(GUS_2020!R36&lt;&gt;"",GUS_2020!R36*41.868/1000,"")</f>
        <v/>
      </c>
      <c r="S36" s="185" t="str">
        <f>IF(GUS_2020!S36&lt;&gt;"",GUS_2020!S36*41.868/1000,"")</f>
        <v/>
      </c>
      <c r="T36" s="185" t="str">
        <f>IF(GUS_2020!T36&lt;&gt;"",GUS_2020!T36*41.868/1000,"")</f>
        <v/>
      </c>
      <c r="U36" s="185" t="str">
        <f>IF(GUS_2020!U36&lt;&gt;"",GUS_2020!U36*41.868/1000,"")</f>
        <v/>
      </c>
      <c r="V36" s="185" t="str">
        <f>IF(GUS_2020!V36&lt;&gt;"",GUS_2020!V36*41.868/1000,"")</f>
        <v/>
      </c>
      <c r="W36" s="185">
        <f>IF(GUS_2020!W36&lt;&gt;"",GUS_2020!W36*41.868/1000,"")</f>
        <v>29.223864000000003</v>
      </c>
      <c r="X36" s="185" t="str">
        <f>IF(GUS_2020!X36&lt;&gt;"",GUS_2020!X36*41.868/1000,"")</f>
        <v/>
      </c>
      <c r="Y36" s="185" t="str">
        <f>IF(GUS_2020!Y36&lt;&gt;"",GUS_2020!Y36*41.868/1000,"")</f>
        <v/>
      </c>
      <c r="Z36" s="185" t="str">
        <f>IF(GUS_2020!Z36&lt;&gt;"",GUS_2020!Z36*41.868/1000,"")</f>
        <v/>
      </c>
      <c r="AA36" s="185" t="str">
        <f>IF(GUS_2020!AA36&lt;&gt;"",GUS_2020!AA36*41.868/1000,"")</f>
        <v/>
      </c>
      <c r="AB36" s="185" t="str">
        <f>IF(GUS_2020!AB36&lt;&gt;"",GUS_2020!AB36*41.868/1000,"")</f>
        <v/>
      </c>
      <c r="AC36" s="185">
        <f>IF(GUS_2020!AC36&lt;&gt;"",GUS_2020!AC36*41.868/1000,"")</f>
        <v>5.3591040000000003</v>
      </c>
      <c r="AD36" s="185" t="str">
        <f>IF(GUS_2020!AD36&lt;&gt;"",GUS_2020!AD36*41.868/1000,"")</f>
        <v/>
      </c>
      <c r="AE36" s="185">
        <f>IF(GUS_2020!AE36&lt;&gt;"",GUS_2020!AE36*41.868/1000,"")</f>
        <v>1.1304360000000002</v>
      </c>
      <c r="AF36" s="185" t="str">
        <f>IF(GUS_2020!AF36&lt;&gt;"",GUS_2020!AF36*41.868/1000,"")</f>
        <v/>
      </c>
      <c r="AG36" s="185" t="str">
        <f>IF(GUS_2020!AG36&lt;&gt;"",GUS_2020!AG36*41.868/1000,"")</f>
        <v/>
      </c>
      <c r="AH36" s="185" t="str">
        <f>IF(GUS_2020!AH36&lt;&gt;"",GUS_2020!AH36*41.868/1000,"")</f>
        <v/>
      </c>
      <c r="AI36" s="185" t="str">
        <f>IF(GUS_2020!AI36&lt;&gt;"",GUS_2020!AI36*41.868/1000,"")</f>
        <v/>
      </c>
      <c r="AJ36" s="185" t="str">
        <f>IF(GUS_2020!AJ36&lt;&gt;"",GUS_2020!AJ36*41.868/1000,"")</f>
        <v/>
      </c>
      <c r="AK36" s="185">
        <f>IF(GUS_2020!AK36&lt;&gt;"",GUS_2020!AK36*41.868/1000,"")</f>
        <v>15.491160000000002</v>
      </c>
      <c r="AL36" s="185">
        <f>IF(GUS_2020!AL36&lt;&gt;"",GUS_2020!AL36*41.868/1000,"")</f>
        <v>0.46054800000000001</v>
      </c>
      <c r="AM36" s="185" t="str">
        <f>IF(GUS_2020!AM36&lt;&gt;"",GUS_2020!AM36*41.868/1000,"")</f>
        <v/>
      </c>
      <c r="AN36" s="185" t="str">
        <f>IF(GUS_2020!AN36&lt;&gt;"",GUS_2020!AN36*41.868/1000,"")</f>
        <v/>
      </c>
      <c r="AO36" s="185" t="str">
        <f>IF(GUS_2020!AO36&lt;&gt;"",GUS_2020!AO36*41.868/1000,"")</f>
        <v/>
      </c>
      <c r="AP36" s="185" t="str">
        <f>IF(GUS_2020!AP36&lt;&gt;"",GUS_2020!AP36*41.868/1000,"")</f>
        <v/>
      </c>
      <c r="AQ36" s="185" t="str">
        <f>IF(GUS_2020!AQ36&lt;&gt;"",GUS_2020!AQ36*41.868/1000,"")</f>
        <v/>
      </c>
      <c r="AR36" s="185" t="str">
        <f>IF(GUS_2020!AR36&lt;&gt;"",GUS_2020!AR36*41.868/1000,"")</f>
        <v/>
      </c>
      <c r="AS36" s="185">
        <f>IF(GUS_2020!AS36&lt;&gt;"",GUS_2020!AS36*41.868/1000,"")</f>
        <v>6.782616</v>
      </c>
      <c r="AT36" s="185" t="str">
        <f>IF(GUS_2020!AT36&lt;&gt;"",GUS_2020!AT36*41.868/1000,"")</f>
        <v/>
      </c>
      <c r="AU36" s="185" t="str">
        <f>IF(GUS_2020!AU36&lt;&gt;"",GUS_2020!AU36*41.868/1000,"")</f>
        <v/>
      </c>
      <c r="AV36" s="185" t="str">
        <f>IF(GUS_2020!AV36&lt;&gt;"",GUS_2020!AV36*41.868/1000,"")</f>
        <v/>
      </c>
      <c r="AW36" s="185" t="str">
        <f>IF(GUS_2020!AW36&lt;&gt;"",GUS_2020!AW36*41.868/1000,"")</f>
        <v/>
      </c>
      <c r="AX36" s="185" t="str">
        <f>IF(GUS_2020!AX36&lt;&gt;"",GUS_2020!AX36*41.868/1000,"")</f>
        <v/>
      </c>
      <c r="AY36" s="185" t="str">
        <f>IF(GUS_2020!AY36&lt;&gt;"",GUS_2020!AY36*41.868/1000,"")</f>
        <v/>
      </c>
      <c r="AZ36" s="185" t="str">
        <f>IF(GUS_2020!AZ36&lt;&gt;"",GUS_2020!AZ36*41.868/1000,"")</f>
        <v/>
      </c>
      <c r="BA36" s="185" t="str">
        <f>IF(GUS_2020!BA36&lt;&gt;"",GUS_2020!BA36*41.868/1000,"")</f>
        <v/>
      </c>
      <c r="BB36" s="185" t="str">
        <f>IF(GUS_2020!BB36&lt;&gt;"",GUS_2020!BB36*41.868/1000,"")</f>
        <v/>
      </c>
      <c r="BC36" s="185" t="str">
        <f>IF(GUS_2020!BC36&lt;&gt;"",GUS_2020!BC36*41.868/1000,"")</f>
        <v/>
      </c>
      <c r="BD36" s="185" t="str">
        <f>IF(GUS_2020!BD36&lt;&gt;"",GUS_2020!BD36*41.868/1000,"")</f>
        <v/>
      </c>
      <c r="BE36" s="185" t="str">
        <f>IF(GUS_2020!BE36&lt;&gt;"",GUS_2020!BE36*41.868/1000,"")</f>
        <v/>
      </c>
      <c r="BF36" s="185" t="str">
        <f>IF(GUS_2020!BF36&lt;&gt;"",GUS_2020!BF36*41.868/1000,"")</f>
        <v/>
      </c>
      <c r="BG36" s="185" t="str">
        <f>IF(GUS_2020!BG36&lt;&gt;"",GUS_2020!BG36*41.868/1000,"")</f>
        <v/>
      </c>
      <c r="BH36" s="185" t="str">
        <f>IF(GUS_2020!BH36&lt;&gt;"",GUS_2020!BH36*41.868/1000,"")</f>
        <v/>
      </c>
      <c r="BI36" s="185" t="str">
        <f>IF(GUS_2020!BI36&lt;&gt;"",GUS_2020!BI36*41.868/1000,"")</f>
        <v/>
      </c>
      <c r="BJ36" s="185" t="str">
        <f>IF(GUS_2020!BJ36&lt;&gt;"",GUS_2020!BJ36*41.868/1000,"")</f>
        <v/>
      </c>
      <c r="BK36" s="185" t="str">
        <f>IF(GUS_2020!BK36&lt;&gt;"",GUS_2020!BK36*41.868/1000,"")</f>
        <v/>
      </c>
      <c r="BL36" s="185" t="str">
        <f>IF(GUS_2020!BL36&lt;&gt;"",GUS_2020!BL36*41.868/1000,"")</f>
        <v/>
      </c>
      <c r="BM36" s="185" t="str">
        <f>IF(GUS_2020!BM36&lt;&gt;"",GUS_2020!BM36*41.868/1000,"")</f>
        <v/>
      </c>
      <c r="BN36" s="185" t="str">
        <f>IF(GUS_2020!BN36&lt;&gt;"",GUS_2020!BN36*41.868/1000,"")</f>
        <v/>
      </c>
      <c r="BO36" s="185" t="str">
        <f>IF(GUS_2020!BO36&lt;&gt;"",GUS_2020!BO36*41.868/1000,"")</f>
        <v/>
      </c>
      <c r="BP36" s="185" t="str">
        <f>IF(GUS_2020!BP36&lt;&gt;"",GUS_2020!BP36*41.868/1000,"")</f>
        <v/>
      </c>
      <c r="BQ36" s="185" t="str">
        <f>IF(GUS_2020!BQ36&lt;&gt;"",GUS_2020!BQ36*41.868/1000,"")</f>
        <v/>
      </c>
      <c r="BR36" s="185" t="str">
        <f>IF(GUS_2020!BR36&lt;&gt;"",GUS_2020!BR36*41.868/1000,"")</f>
        <v/>
      </c>
      <c r="BS36" s="185" t="str">
        <f>IF(GUS_2020!BS36&lt;&gt;"",GUS_2020!BS36*41.868/1000,"")</f>
        <v/>
      </c>
    </row>
    <row r="37" spans="1:71" ht="20.399999999999999">
      <c r="A37" s="184" t="s">
        <v>496</v>
      </c>
      <c r="B37" s="185">
        <f>IF(GUS_2020!B37&lt;&gt;"",GUS_2020!B37*41.868/1000,"")</f>
        <v>6.782616</v>
      </c>
      <c r="C37" s="185" t="str">
        <f>IF(GUS_2020!C37&lt;&gt;"",GUS_2020!C37*41.868/1000,"")</f>
        <v/>
      </c>
      <c r="D37" s="185" t="str">
        <f>IF(GUS_2020!D37&lt;&gt;"",GUS_2020!D37*41.868/1000,"")</f>
        <v/>
      </c>
      <c r="E37" s="185" t="str">
        <f>IF(GUS_2020!E37&lt;&gt;"",GUS_2020!E37*41.868/1000,"")</f>
        <v/>
      </c>
      <c r="F37" s="185" t="str">
        <f>IF(GUS_2020!F37&lt;&gt;"",GUS_2020!F37*41.868/1000,"")</f>
        <v/>
      </c>
      <c r="G37" s="185" t="str">
        <f>IF(GUS_2020!G37&lt;&gt;"",GUS_2020!G37*41.868/1000,"")</f>
        <v/>
      </c>
      <c r="H37" s="185" t="str">
        <f>IF(GUS_2020!H37&lt;&gt;"",GUS_2020!H37*41.868/1000,"")</f>
        <v/>
      </c>
      <c r="I37" s="185" t="str">
        <f>IF(GUS_2020!I37&lt;&gt;"",GUS_2020!I37*41.868/1000,"")</f>
        <v/>
      </c>
      <c r="J37" s="185" t="str">
        <f>IF(GUS_2020!J37&lt;&gt;"",GUS_2020!J37*41.868/1000,"")</f>
        <v/>
      </c>
      <c r="K37" s="185" t="str">
        <f>IF(GUS_2020!K37&lt;&gt;"",GUS_2020!K37*41.868/1000,"")</f>
        <v/>
      </c>
      <c r="L37" s="185" t="str">
        <f>IF(GUS_2020!L37&lt;&gt;"",GUS_2020!L37*41.868/1000,"")</f>
        <v/>
      </c>
      <c r="M37" s="185" t="str">
        <f>IF(GUS_2020!M37&lt;&gt;"",GUS_2020!M37*41.868/1000,"")</f>
        <v/>
      </c>
      <c r="N37" s="185" t="str">
        <f>IF(GUS_2020!N37&lt;&gt;"",GUS_2020!N37*41.868/1000,"")</f>
        <v/>
      </c>
      <c r="O37" s="185" t="str">
        <f>IF(GUS_2020!O37&lt;&gt;"",GUS_2020!O37*41.868/1000,"")</f>
        <v/>
      </c>
      <c r="P37" s="185" t="str">
        <f>IF(GUS_2020!P37&lt;&gt;"",GUS_2020!P37*41.868/1000,"")</f>
        <v/>
      </c>
      <c r="Q37" s="185" t="str">
        <f>IF(GUS_2020!Q37&lt;&gt;"",GUS_2020!Q37*41.868/1000,"")</f>
        <v/>
      </c>
      <c r="R37" s="185" t="str">
        <f>IF(GUS_2020!R37&lt;&gt;"",GUS_2020!R37*41.868/1000,"")</f>
        <v/>
      </c>
      <c r="S37" s="185" t="str">
        <f>IF(GUS_2020!S37&lt;&gt;"",GUS_2020!S37*41.868/1000,"")</f>
        <v/>
      </c>
      <c r="T37" s="185" t="str">
        <f>IF(GUS_2020!T37&lt;&gt;"",GUS_2020!T37*41.868/1000,"")</f>
        <v/>
      </c>
      <c r="U37" s="185" t="str">
        <f>IF(GUS_2020!U37&lt;&gt;"",GUS_2020!U37*41.868/1000,"")</f>
        <v/>
      </c>
      <c r="V37" s="185" t="str">
        <f>IF(GUS_2020!V37&lt;&gt;"",GUS_2020!V37*41.868/1000,"")</f>
        <v/>
      </c>
      <c r="W37" s="185">
        <f>IF(GUS_2020!W37&lt;&gt;"",GUS_2020!W37*41.868/1000,"")</f>
        <v>6.782616</v>
      </c>
      <c r="X37" s="185" t="str">
        <f>IF(GUS_2020!X37&lt;&gt;"",GUS_2020!X37*41.868/1000,"")</f>
        <v/>
      </c>
      <c r="Y37" s="185" t="str">
        <f>IF(GUS_2020!Y37&lt;&gt;"",GUS_2020!Y37*41.868/1000,"")</f>
        <v/>
      </c>
      <c r="Z37" s="185" t="str">
        <f>IF(GUS_2020!Z37&lt;&gt;"",GUS_2020!Z37*41.868/1000,"")</f>
        <v/>
      </c>
      <c r="AA37" s="185" t="str">
        <f>IF(GUS_2020!AA37&lt;&gt;"",GUS_2020!AA37*41.868/1000,"")</f>
        <v/>
      </c>
      <c r="AB37" s="185" t="str">
        <f>IF(GUS_2020!AB37&lt;&gt;"",GUS_2020!AB37*41.868/1000,"")</f>
        <v/>
      </c>
      <c r="AC37" s="185" t="str">
        <f>IF(GUS_2020!AC37&lt;&gt;"",GUS_2020!AC37*41.868/1000,"")</f>
        <v/>
      </c>
      <c r="AD37" s="185" t="str">
        <f>IF(GUS_2020!AD37&lt;&gt;"",GUS_2020!AD37*41.868/1000,"")</f>
        <v/>
      </c>
      <c r="AE37" s="185">
        <f>IF(GUS_2020!AE37&lt;&gt;"",GUS_2020!AE37*41.868/1000,"")</f>
        <v>1.4235120000000001</v>
      </c>
      <c r="AF37" s="185" t="str">
        <f>IF(GUS_2020!AF37&lt;&gt;"",GUS_2020!AF37*41.868/1000,"")</f>
        <v/>
      </c>
      <c r="AG37" s="185" t="str">
        <f>IF(GUS_2020!AG37&lt;&gt;"",GUS_2020!AG37*41.868/1000,"")</f>
        <v/>
      </c>
      <c r="AH37" s="185" t="str">
        <f>IF(GUS_2020!AH37&lt;&gt;"",GUS_2020!AH37*41.868/1000,"")</f>
        <v/>
      </c>
      <c r="AI37" s="185" t="str">
        <f>IF(GUS_2020!AI37&lt;&gt;"",GUS_2020!AI37*41.868/1000,"")</f>
        <v/>
      </c>
      <c r="AJ37" s="185" t="str">
        <f>IF(GUS_2020!AJ37&lt;&gt;"",GUS_2020!AJ37*41.868/1000,"")</f>
        <v/>
      </c>
      <c r="AK37" s="185" t="str">
        <f>IF(GUS_2020!AK37&lt;&gt;"",GUS_2020!AK37*41.868/1000,"")</f>
        <v/>
      </c>
      <c r="AL37" s="185" t="str">
        <f>IF(GUS_2020!AL37&lt;&gt;"",GUS_2020!AL37*41.868/1000,"")</f>
        <v/>
      </c>
      <c r="AM37" s="185" t="str">
        <f>IF(GUS_2020!AM37&lt;&gt;"",GUS_2020!AM37*41.868/1000,"")</f>
        <v/>
      </c>
      <c r="AN37" s="185" t="str">
        <f>IF(GUS_2020!AN37&lt;&gt;"",GUS_2020!AN37*41.868/1000,"")</f>
        <v/>
      </c>
      <c r="AO37" s="185">
        <f>IF(GUS_2020!AO37&lt;&gt;"",GUS_2020!AO37*41.868/1000,"")</f>
        <v>3.0982319999999999</v>
      </c>
      <c r="AP37" s="185" t="str">
        <f>IF(GUS_2020!AP37&lt;&gt;"",GUS_2020!AP37*41.868/1000,"")</f>
        <v/>
      </c>
      <c r="AQ37" s="185" t="str">
        <f>IF(GUS_2020!AQ37&lt;&gt;"",GUS_2020!AQ37*41.868/1000,"")</f>
        <v/>
      </c>
      <c r="AR37" s="185" t="str">
        <f>IF(GUS_2020!AR37&lt;&gt;"",GUS_2020!AR37*41.868/1000,"")</f>
        <v/>
      </c>
      <c r="AS37" s="185">
        <f>IF(GUS_2020!AS37&lt;&gt;"",GUS_2020!AS37*41.868/1000,"")</f>
        <v>2.219004</v>
      </c>
      <c r="AT37" s="185" t="str">
        <f>IF(GUS_2020!AT37&lt;&gt;"",GUS_2020!AT37*41.868/1000,"")</f>
        <v/>
      </c>
      <c r="AU37" s="185" t="str">
        <f>IF(GUS_2020!AU37&lt;&gt;"",GUS_2020!AU37*41.868/1000,"")</f>
        <v/>
      </c>
      <c r="AV37" s="185" t="str">
        <f>IF(GUS_2020!AV37&lt;&gt;"",GUS_2020!AV37*41.868/1000,"")</f>
        <v/>
      </c>
      <c r="AW37" s="185" t="str">
        <f>IF(GUS_2020!AW37&lt;&gt;"",GUS_2020!AW37*41.868/1000,"")</f>
        <v/>
      </c>
      <c r="AX37" s="185" t="str">
        <f>IF(GUS_2020!AX37&lt;&gt;"",GUS_2020!AX37*41.868/1000,"")</f>
        <v/>
      </c>
      <c r="AY37" s="185" t="str">
        <f>IF(GUS_2020!AY37&lt;&gt;"",GUS_2020!AY37*41.868/1000,"")</f>
        <v/>
      </c>
      <c r="AZ37" s="185" t="str">
        <f>IF(GUS_2020!AZ37&lt;&gt;"",GUS_2020!AZ37*41.868/1000,"")</f>
        <v/>
      </c>
      <c r="BA37" s="185" t="str">
        <f>IF(GUS_2020!BA37&lt;&gt;"",GUS_2020!BA37*41.868/1000,"")</f>
        <v/>
      </c>
      <c r="BB37" s="185" t="str">
        <f>IF(GUS_2020!BB37&lt;&gt;"",GUS_2020!BB37*41.868/1000,"")</f>
        <v/>
      </c>
      <c r="BC37" s="185" t="str">
        <f>IF(GUS_2020!BC37&lt;&gt;"",GUS_2020!BC37*41.868/1000,"")</f>
        <v/>
      </c>
      <c r="BD37" s="185" t="str">
        <f>IF(GUS_2020!BD37&lt;&gt;"",GUS_2020!BD37*41.868/1000,"")</f>
        <v/>
      </c>
      <c r="BE37" s="185" t="str">
        <f>IF(GUS_2020!BE37&lt;&gt;"",GUS_2020!BE37*41.868/1000,"")</f>
        <v/>
      </c>
      <c r="BF37" s="185" t="str">
        <f>IF(GUS_2020!BF37&lt;&gt;"",GUS_2020!BF37*41.868/1000,"")</f>
        <v/>
      </c>
      <c r="BG37" s="185" t="str">
        <f>IF(GUS_2020!BG37&lt;&gt;"",GUS_2020!BG37*41.868/1000,"")</f>
        <v/>
      </c>
      <c r="BH37" s="185" t="str">
        <f>IF(GUS_2020!BH37&lt;&gt;"",GUS_2020!BH37*41.868/1000,"")</f>
        <v/>
      </c>
      <c r="BI37" s="185" t="str">
        <f>IF(GUS_2020!BI37&lt;&gt;"",GUS_2020!BI37*41.868/1000,"")</f>
        <v/>
      </c>
      <c r="BJ37" s="185" t="str">
        <f>IF(GUS_2020!BJ37&lt;&gt;"",GUS_2020!BJ37*41.868/1000,"")</f>
        <v/>
      </c>
      <c r="BK37" s="185" t="str">
        <f>IF(GUS_2020!BK37&lt;&gt;"",GUS_2020!BK37*41.868/1000,"")</f>
        <v/>
      </c>
      <c r="BL37" s="185" t="str">
        <f>IF(GUS_2020!BL37&lt;&gt;"",GUS_2020!BL37*41.868/1000,"")</f>
        <v/>
      </c>
      <c r="BM37" s="185" t="str">
        <f>IF(GUS_2020!BM37&lt;&gt;"",GUS_2020!BM37*41.868/1000,"")</f>
        <v/>
      </c>
      <c r="BN37" s="185" t="str">
        <f>IF(GUS_2020!BN37&lt;&gt;"",GUS_2020!BN37*41.868/1000,"")</f>
        <v/>
      </c>
      <c r="BO37" s="185" t="str">
        <f>IF(GUS_2020!BO37&lt;&gt;"",GUS_2020!BO37*41.868/1000,"")</f>
        <v/>
      </c>
      <c r="BP37" s="185" t="str">
        <f>IF(GUS_2020!BP37&lt;&gt;"",GUS_2020!BP37*41.868/1000,"")</f>
        <v/>
      </c>
      <c r="BQ37" s="185" t="str">
        <f>IF(GUS_2020!BQ37&lt;&gt;"",GUS_2020!BQ37*41.868/1000,"")</f>
        <v/>
      </c>
      <c r="BR37" s="185" t="str">
        <f>IF(GUS_2020!BR37&lt;&gt;"",GUS_2020!BR37*41.868/1000,"")</f>
        <v/>
      </c>
      <c r="BS37" s="185" t="str">
        <f>IF(GUS_2020!BS37&lt;&gt;"",GUS_2020!BS37*41.868/1000,"")</f>
        <v/>
      </c>
    </row>
    <row r="38" spans="1:71" ht="20.399999999999999">
      <c r="A38" s="184" t="s">
        <v>497</v>
      </c>
      <c r="B38" s="185" t="str">
        <f>IF(GUS_2020!B38&lt;&gt;"",GUS_2020!B38*41.868/1000,"")</f>
        <v/>
      </c>
      <c r="C38" s="185" t="str">
        <f>IF(GUS_2020!C38&lt;&gt;"",GUS_2020!C38*41.868/1000,"")</f>
        <v/>
      </c>
      <c r="D38" s="185" t="str">
        <f>IF(GUS_2020!D38&lt;&gt;"",GUS_2020!D38*41.868/1000,"")</f>
        <v/>
      </c>
      <c r="E38" s="185" t="str">
        <f>IF(GUS_2020!E38&lt;&gt;"",GUS_2020!E38*41.868/1000,"")</f>
        <v/>
      </c>
      <c r="F38" s="185" t="str">
        <f>IF(GUS_2020!F38&lt;&gt;"",GUS_2020!F38*41.868/1000,"")</f>
        <v/>
      </c>
      <c r="G38" s="185" t="str">
        <f>IF(GUS_2020!G38&lt;&gt;"",GUS_2020!G38*41.868/1000,"")</f>
        <v/>
      </c>
      <c r="H38" s="185" t="str">
        <f>IF(GUS_2020!H38&lt;&gt;"",GUS_2020!H38*41.868/1000,"")</f>
        <v/>
      </c>
      <c r="I38" s="185" t="str">
        <f>IF(GUS_2020!I38&lt;&gt;"",GUS_2020!I38*41.868/1000,"")</f>
        <v/>
      </c>
      <c r="J38" s="185" t="str">
        <f>IF(GUS_2020!J38&lt;&gt;"",GUS_2020!J38*41.868/1000,"")</f>
        <v/>
      </c>
      <c r="K38" s="185" t="str">
        <f>IF(GUS_2020!K38&lt;&gt;"",GUS_2020!K38*41.868/1000,"")</f>
        <v/>
      </c>
      <c r="L38" s="185" t="str">
        <f>IF(GUS_2020!L38&lt;&gt;"",GUS_2020!L38*41.868/1000,"")</f>
        <v/>
      </c>
      <c r="M38" s="185" t="str">
        <f>IF(GUS_2020!M38&lt;&gt;"",GUS_2020!M38*41.868/1000,"")</f>
        <v/>
      </c>
      <c r="N38" s="185" t="str">
        <f>IF(GUS_2020!N38&lt;&gt;"",GUS_2020!N38*41.868/1000,"")</f>
        <v/>
      </c>
      <c r="O38" s="185" t="str">
        <f>IF(GUS_2020!O38&lt;&gt;"",GUS_2020!O38*41.868/1000,"")</f>
        <v/>
      </c>
      <c r="P38" s="185" t="str">
        <f>IF(GUS_2020!P38&lt;&gt;"",GUS_2020!P38*41.868/1000,"")</f>
        <v/>
      </c>
      <c r="Q38" s="185" t="str">
        <f>IF(GUS_2020!Q38&lt;&gt;"",GUS_2020!Q38*41.868/1000,"")</f>
        <v/>
      </c>
      <c r="R38" s="185" t="str">
        <f>IF(GUS_2020!R38&lt;&gt;"",GUS_2020!R38*41.868/1000,"")</f>
        <v/>
      </c>
      <c r="S38" s="185" t="str">
        <f>IF(GUS_2020!S38&lt;&gt;"",GUS_2020!S38*41.868/1000,"")</f>
        <v/>
      </c>
      <c r="T38" s="185" t="str">
        <f>IF(GUS_2020!T38&lt;&gt;"",GUS_2020!T38*41.868/1000,"")</f>
        <v/>
      </c>
      <c r="U38" s="185" t="str">
        <f>IF(GUS_2020!U38&lt;&gt;"",GUS_2020!U38*41.868/1000,"")</f>
        <v/>
      </c>
      <c r="V38" s="185" t="str">
        <f>IF(GUS_2020!V38&lt;&gt;"",GUS_2020!V38*41.868/1000,"")</f>
        <v/>
      </c>
      <c r="W38" s="185" t="str">
        <f>IF(GUS_2020!W38&lt;&gt;"",GUS_2020!W38*41.868/1000,"")</f>
        <v/>
      </c>
      <c r="X38" s="185" t="str">
        <f>IF(GUS_2020!X38&lt;&gt;"",GUS_2020!X38*41.868/1000,"")</f>
        <v/>
      </c>
      <c r="Y38" s="185" t="str">
        <f>IF(GUS_2020!Y38&lt;&gt;"",GUS_2020!Y38*41.868/1000,"")</f>
        <v/>
      </c>
      <c r="Z38" s="185" t="str">
        <f>IF(GUS_2020!Z38&lt;&gt;"",GUS_2020!Z38*41.868/1000,"")</f>
        <v/>
      </c>
      <c r="AA38" s="185" t="str">
        <f>IF(GUS_2020!AA38&lt;&gt;"",GUS_2020!AA38*41.868/1000,"")</f>
        <v/>
      </c>
      <c r="AB38" s="185" t="str">
        <f>IF(GUS_2020!AB38&lt;&gt;"",GUS_2020!AB38*41.868/1000,"")</f>
        <v/>
      </c>
      <c r="AC38" s="185" t="str">
        <f>IF(GUS_2020!AC38&lt;&gt;"",GUS_2020!AC38*41.868/1000,"")</f>
        <v/>
      </c>
      <c r="AD38" s="185" t="str">
        <f>IF(GUS_2020!AD38&lt;&gt;"",GUS_2020!AD38*41.868/1000,"")</f>
        <v/>
      </c>
      <c r="AE38" s="185" t="str">
        <f>IF(GUS_2020!AE38&lt;&gt;"",GUS_2020!AE38*41.868/1000,"")</f>
        <v/>
      </c>
      <c r="AF38" s="185" t="str">
        <f>IF(GUS_2020!AF38&lt;&gt;"",GUS_2020!AF38*41.868/1000,"")</f>
        <v/>
      </c>
      <c r="AG38" s="185" t="str">
        <f>IF(GUS_2020!AG38&lt;&gt;"",GUS_2020!AG38*41.868/1000,"")</f>
        <v/>
      </c>
      <c r="AH38" s="185" t="str">
        <f>IF(GUS_2020!AH38&lt;&gt;"",GUS_2020!AH38*41.868/1000,"")</f>
        <v/>
      </c>
      <c r="AI38" s="185" t="str">
        <f>IF(GUS_2020!AI38&lt;&gt;"",GUS_2020!AI38*41.868/1000,"")</f>
        <v/>
      </c>
      <c r="AJ38" s="185" t="str">
        <f>IF(GUS_2020!AJ38&lt;&gt;"",GUS_2020!AJ38*41.868/1000,"")</f>
        <v/>
      </c>
      <c r="AK38" s="185" t="str">
        <f>IF(GUS_2020!AK38&lt;&gt;"",GUS_2020!AK38*41.868/1000,"")</f>
        <v/>
      </c>
      <c r="AL38" s="185" t="str">
        <f>IF(GUS_2020!AL38&lt;&gt;"",GUS_2020!AL38*41.868/1000,"")</f>
        <v/>
      </c>
      <c r="AM38" s="185" t="str">
        <f>IF(GUS_2020!AM38&lt;&gt;"",GUS_2020!AM38*41.868/1000,"")</f>
        <v/>
      </c>
      <c r="AN38" s="185" t="str">
        <f>IF(GUS_2020!AN38&lt;&gt;"",GUS_2020!AN38*41.868/1000,"")</f>
        <v/>
      </c>
      <c r="AO38" s="185" t="str">
        <f>IF(GUS_2020!AO38&lt;&gt;"",GUS_2020!AO38*41.868/1000,"")</f>
        <v/>
      </c>
      <c r="AP38" s="185" t="str">
        <f>IF(GUS_2020!AP38&lt;&gt;"",GUS_2020!AP38*41.868/1000,"")</f>
        <v/>
      </c>
      <c r="AQ38" s="185" t="str">
        <f>IF(GUS_2020!AQ38&lt;&gt;"",GUS_2020!AQ38*41.868/1000,"")</f>
        <v/>
      </c>
      <c r="AR38" s="185" t="str">
        <f>IF(GUS_2020!AR38&lt;&gt;"",GUS_2020!AR38*41.868/1000,"")</f>
        <v/>
      </c>
      <c r="AS38" s="185" t="str">
        <f>IF(GUS_2020!AS38&lt;&gt;"",GUS_2020!AS38*41.868/1000,"")</f>
        <v/>
      </c>
      <c r="AT38" s="185" t="str">
        <f>IF(GUS_2020!AT38&lt;&gt;"",GUS_2020!AT38*41.868/1000,"")</f>
        <v/>
      </c>
      <c r="AU38" s="185" t="str">
        <f>IF(GUS_2020!AU38&lt;&gt;"",GUS_2020!AU38*41.868/1000,"")</f>
        <v/>
      </c>
      <c r="AV38" s="185" t="str">
        <f>IF(GUS_2020!AV38&lt;&gt;"",GUS_2020!AV38*41.868/1000,"")</f>
        <v/>
      </c>
      <c r="AW38" s="185" t="str">
        <f>IF(GUS_2020!AW38&lt;&gt;"",GUS_2020!AW38*41.868/1000,"")</f>
        <v/>
      </c>
      <c r="AX38" s="185" t="str">
        <f>IF(GUS_2020!AX38&lt;&gt;"",GUS_2020!AX38*41.868/1000,"")</f>
        <v/>
      </c>
      <c r="AY38" s="185" t="str">
        <f>IF(GUS_2020!AY38&lt;&gt;"",GUS_2020!AY38*41.868/1000,"")</f>
        <v/>
      </c>
      <c r="AZ38" s="185" t="str">
        <f>IF(GUS_2020!AZ38&lt;&gt;"",GUS_2020!AZ38*41.868/1000,"")</f>
        <v/>
      </c>
      <c r="BA38" s="185" t="str">
        <f>IF(GUS_2020!BA38&lt;&gt;"",GUS_2020!BA38*41.868/1000,"")</f>
        <v/>
      </c>
      <c r="BB38" s="185" t="str">
        <f>IF(GUS_2020!BB38&lt;&gt;"",GUS_2020!BB38*41.868/1000,"")</f>
        <v/>
      </c>
      <c r="BC38" s="185" t="str">
        <f>IF(GUS_2020!BC38&lt;&gt;"",GUS_2020!BC38*41.868/1000,"")</f>
        <v/>
      </c>
      <c r="BD38" s="185" t="str">
        <f>IF(GUS_2020!BD38&lt;&gt;"",GUS_2020!BD38*41.868/1000,"")</f>
        <v/>
      </c>
      <c r="BE38" s="185" t="str">
        <f>IF(GUS_2020!BE38&lt;&gt;"",GUS_2020!BE38*41.868/1000,"")</f>
        <v/>
      </c>
      <c r="BF38" s="185" t="str">
        <f>IF(GUS_2020!BF38&lt;&gt;"",GUS_2020!BF38*41.868/1000,"")</f>
        <v/>
      </c>
      <c r="BG38" s="185" t="str">
        <f>IF(GUS_2020!BG38&lt;&gt;"",GUS_2020!BG38*41.868/1000,"")</f>
        <v/>
      </c>
      <c r="BH38" s="185" t="str">
        <f>IF(GUS_2020!BH38&lt;&gt;"",GUS_2020!BH38*41.868/1000,"")</f>
        <v/>
      </c>
      <c r="BI38" s="185" t="str">
        <f>IF(GUS_2020!BI38&lt;&gt;"",GUS_2020!BI38*41.868/1000,"")</f>
        <v/>
      </c>
      <c r="BJ38" s="185" t="str">
        <f>IF(GUS_2020!BJ38&lt;&gt;"",GUS_2020!BJ38*41.868/1000,"")</f>
        <v/>
      </c>
      <c r="BK38" s="185" t="str">
        <f>IF(GUS_2020!BK38&lt;&gt;"",GUS_2020!BK38*41.868/1000,"")</f>
        <v/>
      </c>
      <c r="BL38" s="185" t="str">
        <f>IF(GUS_2020!BL38&lt;&gt;"",GUS_2020!BL38*41.868/1000,"")</f>
        <v/>
      </c>
      <c r="BM38" s="185" t="str">
        <f>IF(GUS_2020!BM38&lt;&gt;"",GUS_2020!BM38*41.868/1000,"")</f>
        <v/>
      </c>
      <c r="BN38" s="185" t="str">
        <f>IF(GUS_2020!BN38&lt;&gt;"",GUS_2020!BN38*41.868/1000,"")</f>
        <v/>
      </c>
      <c r="BO38" s="185" t="str">
        <f>IF(GUS_2020!BO38&lt;&gt;"",GUS_2020!BO38*41.868/1000,"")</f>
        <v/>
      </c>
      <c r="BP38" s="185" t="str">
        <f>IF(GUS_2020!BP38&lt;&gt;"",GUS_2020!BP38*41.868/1000,"")</f>
        <v/>
      </c>
      <c r="BQ38" s="185" t="str">
        <f>IF(GUS_2020!BQ38&lt;&gt;"",GUS_2020!BQ38*41.868/1000,"")</f>
        <v/>
      </c>
      <c r="BR38" s="185" t="str">
        <f>IF(GUS_2020!BR38&lt;&gt;"",GUS_2020!BR38*41.868/1000,"")</f>
        <v/>
      </c>
      <c r="BS38" s="185" t="str">
        <f>IF(GUS_2020!BS38&lt;&gt;"",GUS_2020!BS38*41.868/1000,"")</f>
        <v/>
      </c>
    </row>
    <row r="39" spans="1:71" ht="20.399999999999999">
      <c r="A39" s="184" t="s">
        <v>498</v>
      </c>
      <c r="B39" s="185" t="str">
        <f>IF(GUS_2020!B39&lt;&gt;"",GUS_2020!B39*41.868/1000,"")</f>
        <v/>
      </c>
      <c r="C39" s="185" t="str">
        <f>IF(GUS_2020!C39&lt;&gt;"",GUS_2020!C39*41.868/1000,"")</f>
        <v/>
      </c>
      <c r="D39" s="185" t="str">
        <f>IF(GUS_2020!D39&lt;&gt;"",GUS_2020!D39*41.868/1000,"")</f>
        <v/>
      </c>
      <c r="E39" s="185" t="str">
        <f>IF(GUS_2020!E39&lt;&gt;"",GUS_2020!E39*41.868/1000,"")</f>
        <v/>
      </c>
      <c r="F39" s="185" t="str">
        <f>IF(GUS_2020!F39&lt;&gt;"",GUS_2020!F39*41.868/1000,"")</f>
        <v/>
      </c>
      <c r="G39" s="185" t="str">
        <f>IF(GUS_2020!G39&lt;&gt;"",GUS_2020!G39*41.868/1000,"")</f>
        <v/>
      </c>
      <c r="H39" s="185" t="str">
        <f>IF(GUS_2020!H39&lt;&gt;"",GUS_2020!H39*41.868/1000,"")</f>
        <v/>
      </c>
      <c r="I39" s="185" t="str">
        <f>IF(GUS_2020!I39&lt;&gt;"",GUS_2020!I39*41.868/1000,"")</f>
        <v/>
      </c>
      <c r="J39" s="185" t="str">
        <f>IF(GUS_2020!J39&lt;&gt;"",GUS_2020!J39*41.868/1000,"")</f>
        <v/>
      </c>
      <c r="K39" s="185" t="str">
        <f>IF(GUS_2020!K39&lt;&gt;"",GUS_2020!K39*41.868/1000,"")</f>
        <v/>
      </c>
      <c r="L39" s="185" t="str">
        <f>IF(GUS_2020!L39&lt;&gt;"",GUS_2020!L39*41.868/1000,"")</f>
        <v/>
      </c>
      <c r="M39" s="185" t="str">
        <f>IF(GUS_2020!M39&lt;&gt;"",GUS_2020!M39*41.868/1000,"")</f>
        <v/>
      </c>
      <c r="N39" s="185" t="str">
        <f>IF(GUS_2020!N39&lt;&gt;"",GUS_2020!N39*41.868/1000,"")</f>
        <v/>
      </c>
      <c r="O39" s="185" t="str">
        <f>IF(GUS_2020!O39&lt;&gt;"",GUS_2020!O39*41.868/1000,"")</f>
        <v/>
      </c>
      <c r="P39" s="185" t="str">
        <f>IF(GUS_2020!P39&lt;&gt;"",GUS_2020!P39*41.868/1000,"")</f>
        <v/>
      </c>
      <c r="Q39" s="185" t="str">
        <f>IF(GUS_2020!Q39&lt;&gt;"",GUS_2020!Q39*41.868/1000,"")</f>
        <v/>
      </c>
      <c r="R39" s="185" t="str">
        <f>IF(GUS_2020!R39&lt;&gt;"",GUS_2020!R39*41.868/1000,"")</f>
        <v/>
      </c>
      <c r="S39" s="185" t="str">
        <f>IF(GUS_2020!S39&lt;&gt;"",GUS_2020!S39*41.868/1000,"")</f>
        <v/>
      </c>
      <c r="T39" s="185" t="str">
        <f>IF(GUS_2020!T39&lt;&gt;"",GUS_2020!T39*41.868/1000,"")</f>
        <v/>
      </c>
      <c r="U39" s="185" t="str">
        <f>IF(GUS_2020!U39&lt;&gt;"",GUS_2020!U39*41.868/1000,"")</f>
        <v/>
      </c>
      <c r="V39" s="185" t="str">
        <f>IF(GUS_2020!V39&lt;&gt;"",GUS_2020!V39*41.868/1000,"")</f>
        <v/>
      </c>
      <c r="W39" s="185" t="str">
        <f>IF(GUS_2020!W39&lt;&gt;"",GUS_2020!W39*41.868/1000,"")</f>
        <v/>
      </c>
      <c r="X39" s="185" t="str">
        <f>IF(GUS_2020!X39&lt;&gt;"",GUS_2020!X39*41.868/1000,"")</f>
        <v/>
      </c>
      <c r="Y39" s="185" t="str">
        <f>IF(GUS_2020!Y39&lt;&gt;"",GUS_2020!Y39*41.868/1000,"")</f>
        <v/>
      </c>
      <c r="Z39" s="185" t="str">
        <f>IF(GUS_2020!Z39&lt;&gt;"",GUS_2020!Z39*41.868/1000,"")</f>
        <v/>
      </c>
      <c r="AA39" s="185" t="str">
        <f>IF(GUS_2020!AA39&lt;&gt;"",GUS_2020!AA39*41.868/1000,"")</f>
        <v/>
      </c>
      <c r="AB39" s="185" t="str">
        <f>IF(GUS_2020!AB39&lt;&gt;"",GUS_2020!AB39*41.868/1000,"")</f>
        <v/>
      </c>
      <c r="AC39" s="185" t="str">
        <f>IF(GUS_2020!AC39&lt;&gt;"",GUS_2020!AC39*41.868/1000,"")</f>
        <v/>
      </c>
      <c r="AD39" s="185" t="str">
        <f>IF(GUS_2020!AD39&lt;&gt;"",GUS_2020!AD39*41.868/1000,"")</f>
        <v/>
      </c>
      <c r="AE39" s="185" t="str">
        <f>IF(GUS_2020!AE39&lt;&gt;"",GUS_2020!AE39*41.868/1000,"")</f>
        <v/>
      </c>
      <c r="AF39" s="185" t="str">
        <f>IF(GUS_2020!AF39&lt;&gt;"",GUS_2020!AF39*41.868/1000,"")</f>
        <v/>
      </c>
      <c r="AG39" s="185" t="str">
        <f>IF(GUS_2020!AG39&lt;&gt;"",GUS_2020!AG39*41.868/1000,"")</f>
        <v/>
      </c>
      <c r="AH39" s="185" t="str">
        <f>IF(GUS_2020!AH39&lt;&gt;"",GUS_2020!AH39*41.868/1000,"")</f>
        <v/>
      </c>
      <c r="AI39" s="185" t="str">
        <f>IF(GUS_2020!AI39&lt;&gt;"",GUS_2020!AI39*41.868/1000,"")</f>
        <v/>
      </c>
      <c r="AJ39" s="185" t="str">
        <f>IF(GUS_2020!AJ39&lt;&gt;"",GUS_2020!AJ39*41.868/1000,"")</f>
        <v/>
      </c>
      <c r="AK39" s="185" t="str">
        <f>IF(GUS_2020!AK39&lt;&gt;"",GUS_2020!AK39*41.868/1000,"")</f>
        <v/>
      </c>
      <c r="AL39" s="185" t="str">
        <f>IF(GUS_2020!AL39&lt;&gt;"",GUS_2020!AL39*41.868/1000,"")</f>
        <v/>
      </c>
      <c r="AM39" s="185" t="str">
        <f>IF(GUS_2020!AM39&lt;&gt;"",GUS_2020!AM39*41.868/1000,"")</f>
        <v/>
      </c>
      <c r="AN39" s="185" t="str">
        <f>IF(GUS_2020!AN39&lt;&gt;"",GUS_2020!AN39*41.868/1000,"")</f>
        <v/>
      </c>
      <c r="AO39" s="185" t="str">
        <f>IF(GUS_2020!AO39&lt;&gt;"",GUS_2020!AO39*41.868/1000,"")</f>
        <v/>
      </c>
      <c r="AP39" s="185" t="str">
        <f>IF(GUS_2020!AP39&lt;&gt;"",GUS_2020!AP39*41.868/1000,"")</f>
        <v/>
      </c>
      <c r="AQ39" s="185" t="str">
        <f>IF(GUS_2020!AQ39&lt;&gt;"",GUS_2020!AQ39*41.868/1000,"")</f>
        <v/>
      </c>
      <c r="AR39" s="185" t="str">
        <f>IF(GUS_2020!AR39&lt;&gt;"",GUS_2020!AR39*41.868/1000,"")</f>
        <v/>
      </c>
      <c r="AS39" s="185" t="str">
        <f>IF(GUS_2020!AS39&lt;&gt;"",GUS_2020!AS39*41.868/1000,"")</f>
        <v/>
      </c>
      <c r="AT39" s="185" t="str">
        <f>IF(GUS_2020!AT39&lt;&gt;"",GUS_2020!AT39*41.868/1000,"")</f>
        <v/>
      </c>
      <c r="AU39" s="185" t="str">
        <f>IF(GUS_2020!AU39&lt;&gt;"",GUS_2020!AU39*41.868/1000,"")</f>
        <v/>
      </c>
      <c r="AV39" s="185" t="str">
        <f>IF(GUS_2020!AV39&lt;&gt;"",GUS_2020!AV39*41.868/1000,"")</f>
        <v/>
      </c>
      <c r="AW39" s="185" t="str">
        <f>IF(GUS_2020!AW39&lt;&gt;"",GUS_2020!AW39*41.868/1000,"")</f>
        <v/>
      </c>
      <c r="AX39" s="185" t="str">
        <f>IF(GUS_2020!AX39&lt;&gt;"",GUS_2020!AX39*41.868/1000,"")</f>
        <v/>
      </c>
      <c r="AY39" s="185" t="str">
        <f>IF(GUS_2020!AY39&lt;&gt;"",GUS_2020!AY39*41.868/1000,"")</f>
        <v/>
      </c>
      <c r="AZ39" s="185" t="str">
        <f>IF(GUS_2020!AZ39&lt;&gt;"",GUS_2020!AZ39*41.868/1000,"")</f>
        <v/>
      </c>
      <c r="BA39" s="185" t="str">
        <f>IF(GUS_2020!BA39&lt;&gt;"",GUS_2020!BA39*41.868/1000,"")</f>
        <v/>
      </c>
      <c r="BB39" s="185" t="str">
        <f>IF(GUS_2020!BB39&lt;&gt;"",GUS_2020!BB39*41.868/1000,"")</f>
        <v/>
      </c>
      <c r="BC39" s="185" t="str">
        <f>IF(GUS_2020!BC39&lt;&gt;"",GUS_2020!BC39*41.868/1000,"")</f>
        <v/>
      </c>
      <c r="BD39" s="185" t="str">
        <f>IF(GUS_2020!BD39&lt;&gt;"",GUS_2020!BD39*41.868/1000,"")</f>
        <v/>
      </c>
      <c r="BE39" s="185" t="str">
        <f>IF(GUS_2020!BE39&lt;&gt;"",GUS_2020!BE39*41.868/1000,"")</f>
        <v/>
      </c>
      <c r="BF39" s="185" t="str">
        <f>IF(GUS_2020!BF39&lt;&gt;"",GUS_2020!BF39*41.868/1000,"")</f>
        <v/>
      </c>
      <c r="BG39" s="185" t="str">
        <f>IF(GUS_2020!BG39&lt;&gt;"",GUS_2020!BG39*41.868/1000,"")</f>
        <v/>
      </c>
      <c r="BH39" s="185" t="str">
        <f>IF(GUS_2020!BH39&lt;&gt;"",GUS_2020!BH39*41.868/1000,"")</f>
        <v/>
      </c>
      <c r="BI39" s="185" t="str">
        <f>IF(GUS_2020!BI39&lt;&gt;"",GUS_2020!BI39*41.868/1000,"")</f>
        <v/>
      </c>
      <c r="BJ39" s="185" t="str">
        <f>IF(GUS_2020!BJ39&lt;&gt;"",GUS_2020!BJ39*41.868/1000,"")</f>
        <v/>
      </c>
      <c r="BK39" s="185" t="str">
        <f>IF(GUS_2020!BK39&lt;&gt;"",GUS_2020!BK39*41.868/1000,"")</f>
        <v/>
      </c>
      <c r="BL39" s="185" t="str">
        <f>IF(GUS_2020!BL39&lt;&gt;"",GUS_2020!BL39*41.868/1000,"")</f>
        <v/>
      </c>
      <c r="BM39" s="185" t="str">
        <f>IF(GUS_2020!BM39&lt;&gt;"",GUS_2020!BM39*41.868/1000,"")</f>
        <v/>
      </c>
      <c r="BN39" s="185" t="str">
        <f>IF(GUS_2020!BN39&lt;&gt;"",GUS_2020!BN39*41.868/1000,"")</f>
        <v/>
      </c>
      <c r="BO39" s="185" t="str">
        <f>IF(GUS_2020!BO39&lt;&gt;"",GUS_2020!BO39*41.868/1000,"")</f>
        <v/>
      </c>
      <c r="BP39" s="185" t="str">
        <f>IF(GUS_2020!BP39&lt;&gt;"",GUS_2020!BP39*41.868/1000,"")</f>
        <v/>
      </c>
      <c r="BQ39" s="185" t="str">
        <f>IF(GUS_2020!BQ39&lt;&gt;"",GUS_2020!BQ39*41.868/1000,"")</f>
        <v/>
      </c>
      <c r="BR39" s="185" t="str">
        <f>IF(GUS_2020!BR39&lt;&gt;"",GUS_2020!BR39*41.868/1000,"")</f>
        <v/>
      </c>
      <c r="BS39" s="185" t="str">
        <f>IF(GUS_2020!BS39&lt;&gt;"",GUS_2020!BS39*41.868/1000,"")</f>
        <v/>
      </c>
    </row>
    <row r="40" spans="1:71" ht="20.399999999999999">
      <c r="A40" s="184" t="s">
        <v>499</v>
      </c>
      <c r="B40" s="185">
        <f>IF(GUS_2020!B40&lt;&gt;"",GUS_2020!B40*41.868/1000,"")</f>
        <v>29.223864000000003</v>
      </c>
      <c r="C40" s="185" t="str">
        <f>IF(GUS_2020!C40&lt;&gt;"",GUS_2020!C40*41.868/1000,"")</f>
        <v/>
      </c>
      <c r="D40" s="185" t="str">
        <f>IF(GUS_2020!D40&lt;&gt;"",GUS_2020!D40*41.868/1000,"")</f>
        <v/>
      </c>
      <c r="E40" s="185" t="str">
        <f>IF(GUS_2020!E40&lt;&gt;"",GUS_2020!E40*41.868/1000,"")</f>
        <v/>
      </c>
      <c r="F40" s="185" t="str">
        <f>IF(GUS_2020!F40&lt;&gt;"",GUS_2020!F40*41.868/1000,"")</f>
        <v/>
      </c>
      <c r="G40" s="185" t="str">
        <f>IF(GUS_2020!G40&lt;&gt;"",GUS_2020!G40*41.868/1000,"")</f>
        <v/>
      </c>
      <c r="H40" s="185" t="str">
        <f>IF(GUS_2020!H40&lt;&gt;"",GUS_2020!H40*41.868/1000,"")</f>
        <v/>
      </c>
      <c r="I40" s="185" t="str">
        <f>IF(GUS_2020!I40&lt;&gt;"",GUS_2020!I40*41.868/1000,"")</f>
        <v/>
      </c>
      <c r="J40" s="185" t="str">
        <f>IF(GUS_2020!J40&lt;&gt;"",GUS_2020!J40*41.868/1000,"")</f>
        <v/>
      </c>
      <c r="K40" s="185" t="str">
        <f>IF(GUS_2020!K40&lt;&gt;"",GUS_2020!K40*41.868/1000,"")</f>
        <v/>
      </c>
      <c r="L40" s="185" t="str">
        <f>IF(GUS_2020!L40&lt;&gt;"",GUS_2020!L40*41.868/1000,"")</f>
        <v/>
      </c>
      <c r="M40" s="185" t="str">
        <f>IF(GUS_2020!M40&lt;&gt;"",GUS_2020!M40*41.868/1000,"")</f>
        <v/>
      </c>
      <c r="N40" s="185" t="str">
        <f>IF(GUS_2020!N40&lt;&gt;"",GUS_2020!N40*41.868/1000,"")</f>
        <v/>
      </c>
      <c r="O40" s="185" t="str">
        <f>IF(GUS_2020!O40&lt;&gt;"",GUS_2020!O40*41.868/1000,"")</f>
        <v/>
      </c>
      <c r="P40" s="185" t="str">
        <f>IF(GUS_2020!P40&lt;&gt;"",GUS_2020!P40*41.868/1000,"")</f>
        <v/>
      </c>
      <c r="Q40" s="185" t="str">
        <f>IF(GUS_2020!Q40&lt;&gt;"",GUS_2020!Q40*41.868/1000,"")</f>
        <v/>
      </c>
      <c r="R40" s="185" t="str">
        <f>IF(GUS_2020!R40&lt;&gt;"",GUS_2020!R40*41.868/1000,"")</f>
        <v/>
      </c>
      <c r="S40" s="185" t="str">
        <f>IF(GUS_2020!S40&lt;&gt;"",GUS_2020!S40*41.868/1000,"")</f>
        <v/>
      </c>
      <c r="T40" s="185" t="str">
        <f>IF(GUS_2020!T40&lt;&gt;"",GUS_2020!T40*41.868/1000,"")</f>
        <v/>
      </c>
      <c r="U40" s="185" t="str">
        <f>IF(GUS_2020!U40&lt;&gt;"",GUS_2020!U40*41.868/1000,"")</f>
        <v/>
      </c>
      <c r="V40" s="185" t="str">
        <f>IF(GUS_2020!V40&lt;&gt;"",GUS_2020!V40*41.868/1000,"")</f>
        <v/>
      </c>
      <c r="W40" s="185">
        <f>IF(GUS_2020!W40&lt;&gt;"",GUS_2020!W40*41.868/1000,"")</f>
        <v>29.223864000000003</v>
      </c>
      <c r="X40" s="185" t="str">
        <f>IF(GUS_2020!X40&lt;&gt;"",GUS_2020!X40*41.868/1000,"")</f>
        <v/>
      </c>
      <c r="Y40" s="185" t="str">
        <f>IF(GUS_2020!Y40&lt;&gt;"",GUS_2020!Y40*41.868/1000,"")</f>
        <v/>
      </c>
      <c r="Z40" s="185" t="str">
        <f>IF(GUS_2020!Z40&lt;&gt;"",GUS_2020!Z40*41.868/1000,"")</f>
        <v/>
      </c>
      <c r="AA40" s="185" t="str">
        <f>IF(GUS_2020!AA40&lt;&gt;"",GUS_2020!AA40*41.868/1000,"")</f>
        <v/>
      </c>
      <c r="AB40" s="185" t="str">
        <f>IF(GUS_2020!AB40&lt;&gt;"",GUS_2020!AB40*41.868/1000,"")</f>
        <v/>
      </c>
      <c r="AC40" s="185">
        <f>IF(GUS_2020!AC40&lt;&gt;"",GUS_2020!AC40*41.868/1000,"")</f>
        <v>5.3591040000000003</v>
      </c>
      <c r="AD40" s="185" t="str">
        <f>IF(GUS_2020!AD40&lt;&gt;"",GUS_2020!AD40*41.868/1000,"")</f>
        <v/>
      </c>
      <c r="AE40" s="185">
        <f>IF(GUS_2020!AE40&lt;&gt;"",GUS_2020!AE40*41.868/1000,"")</f>
        <v>1.1304360000000002</v>
      </c>
      <c r="AF40" s="185" t="str">
        <f>IF(GUS_2020!AF40&lt;&gt;"",GUS_2020!AF40*41.868/1000,"")</f>
        <v/>
      </c>
      <c r="AG40" s="185" t="str">
        <f>IF(GUS_2020!AG40&lt;&gt;"",GUS_2020!AG40*41.868/1000,"")</f>
        <v/>
      </c>
      <c r="AH40" s="185" t="str">
        <f>IF(GUS_2020!AH40&lt;&gt;"",GUS_2020!AH40*41.868/1000,"")</f>
        <v/>
      </c>
      <c r="AI40" s="185" t="str">
        <f>IF(GUS_2020!AI40&lt;&gt;"",GUS_2020!AI40*41.868/1000,"")</f>
        <v/>
      </c>
      <c r="AJ40" s="185" t="str">
        <f>IF(GUS_2020!AJ40&lt;&gt;"",GUS_2020!AJ40*41.868/1000,"")</f>
        <v/>
      </c>
      <c r="AK40" s="185">
        <f>IF(GUS_2020!AK40&lt;&gt;"",GUS_2020!AK40*41.868/1000,"")</f>
        <v>15.491160000000002</v>
      </c>
      <c r="AL40" s="185">
        <f>IF(GUS_2020!AL40&lt;&gt;"",GUS_2020!AL40*41.868/1000,"")</f>
        <v>0.46054800000000001</v>
      </c>
      <c r="AM40" s="185" t="str">
        <f>IF(GUS_2020!AM40&lt;&gt;"",GUS_2020!AM40*41.868/1000,"")</f>
        <v/>
      </c>
      <c r="AN40" s="185" t="str">
        <f>IF(GUS_2020!AN40&lt;&gt;"",GUS_2020!AN40*41.868/1000,"")</f>
        <v/>
      </c>
      <c r="AO40" s="185" t="str">
        <f>IF(GUS_2020!AO40&lt;&gt;"",GUS_2020!AO40*41.868/1000,"")</f>
        <v/>
      </c>
      <c r="AP40" s="185" t="str">
        <f>IF(GUS_2020!AP40&lt;&gt;"",GUS_2020!AP40*41.868/1000,"")</f>
        <v/>
      </c>
      <c r="AQ40" s="185" t="str">
        <f>IF(GUS_2020!AQ40&lt;&gt;"",GUS_2020!AQ40*41.868/1000,"")</f>
        <v/>
      </c>
      <c r="AR40" s="185" t="str">
        <f>IF(GUS_2020!AR40&lt;&gt;"",GUS_2020!AR40*41.868/1000,"")</f>
        <v/>
      </c>
      <c r="AS40" s="185">
        <f>IF(GUS_2020!AS40&lt;&gt;"",GUS_2020!AS40*41.868/1000,"")</f>
        <v>6.782616</v>
      </c>
      <c r="AT40" s="185" t="str">
        <f>IF(GUS_2020!AT40&lt;&gt;"",GUS_2020!AT40*41.868/1000,"")</f>
        <v/>
      </c>
      <c r="AU40" s="185" t="str">
        <f>IF(GUS_2020!AU40&lt;&gt;"",GUS_2020!AU40*41.868/1000,"")</f>
        <v/>
      </c>
      <c r="AV40" s="185" t="str">
        <f>IF(GUS_2020!AV40&lt;&gt;"",GUS_2020!AV40*41.868/1000,"")</f>
        <v/>
      </c>
      <c r="AW40" s="185" t="str">
        <f>IF(GUS_2020!AW40&lt;&gt;"",GUS_2020!AW40*41.868/1000,"")</f>
        <v/>
      </c>
      <c r="AX40" s="185" t="str">
        <f>IF(GUS_2020!AX40&lt;&gt;"",GUS_2020!AX40*41.868/1000,"")</f>
        <v/>
      </c>
      <c r="AY40" s="185" t="str">
        <f>IF(GUS_2020!AY40&lt;&gt;"",GUS_2020!AY40*41.868/1000,"")</f>
        <v/>
      </c>
      <c r="AZ40" s="185" t="str">
        <f>IF(GUS_2020!AZ40&lt;&gt;"",GUS_2020!AZ40*41.868/1000,"")</f>
        <v/>
      </c>
      <c r="BA40" s="185" t="str">
        <f>IF(GUS_2020!BA40&lt;&gt;"",GUS_2020!BA40*41.868/1000,"")</f>
        <v/>
      </c>
      <c r="BB40" s="185" t="str">
        <f>IF(GUS_2020!BB40&lt;&gt;"",GUS_2020!BB40*41.868/1000,"")</f>
        <v/>
      </c>
      <c r="BC40" s="185" t="str">
        <f>IF(GUS_2020!BC40&lt;&gt;"",GUS_2020!BC40*41.868/1000,"")</f>
        <v/>
      </c>
      <c r="BD40" s="185" t="str">
        <f>IF(GUS_2020!BD40&lt;&gt;"",GUS_2020!BD40*41.868/1000,"")</f>
        <v/>
      </c>
      <c r="BE40" s="185" t="str">
        <f>IF(GUS_2020!BE40&lt;&gt;"",GUS_2020!BE40*41.868/1000,"")</f>
        <v/>
      </c>
      <c r="BF40" s="185" t="str">
        <f>IF(GUS_2020!BF40&lt;&gt;"",GUS_2020!BF40*41.868/1000,"")</f>
        <v/>
      </c>
      <c r="BG40" s="185" t="str">
        <f>IF(GUS_2020!BG40&lt;&gt;"",GUS_2020!BG40*41.868/1000,"")</f>
        <v/>
      </c>
      <c r="BH40" s="185" t="str">
        <f>IF(GUS_2020!BH40&lt;&gt;"",GUS_2020!BH40*41.868/1000,"")</f>
        <v/>
      </c>
      <c r="BI40" s="185" t="str">
        <f>IF(GUS_2020!BI40&lt;&gt;"",GUS_2020!BI40*41.868/1000,"")</f>
        <v/>
      </c>
      <c r="BJ40" s="185" t="str">
        <f>IF(GUS_2020!BJ40&lt;&gt;"",GUS_2020!BJ40*41.868/1000,"")</f>
        <v/>
      </c>
      <c r="BK40" s="185" t="str">
        <f>IF(GUS_2020!BK40&lt;&gt;"",GUS_2020!BK40*41.868/1000,"")</f>
        <v/>
      </c>
      <c r="BL40" s="185" t="str">
        <f>IF(GUS_2020!BL40&lt;&gt;"",GUS_2020!BL40*41.868/1000,"")</f>
        <v/>
      </c>
      <c r="BM40" s="185" t="str">
        <f>IF(GUS_2020!BM40&lt;&gt;"",GUS_2020!BM40*41.868/1000,"")</f>
        <v/>
      </c>
      <c r="BN40" s="185" t="str">
        <f>IF(GUS_2020!BN40&lt;&gt;"",GUS_2020!BN40*41.868/1000,"")</f>
        <v/>
      </c>
      <c r="BO40" s="185" t="str">
        <f>IF(GUS_2020!BO40&lt;&gt;"",GUS_2020!BO40*41.868/1000,"")</f>
        <v/>
      </c>
      <c r="BP40" s="185" t="str">
        <f>IF(GUS_2020!BP40&lt;&gt;"",GUS_2020!BP40*41.868/1000,"")</f>
        <v/>
      </c>
      <c r="BQ40" s="185" t="str">
        <f>IF(GUS_2020!BQ40&lt;&gt;"",GUS_2020!BQ40*41.868/1000,"")</f>
        <v/>
      </c>
      <c r="BR40" s="185" t="str">
        <f>IF(GUS_2020!BR40&lt;&gt;"",GUS_2020!BR40*41.868/1000,"")</f>
        <v/>
      </c>
      <c r="BS40" s="185" t="str">
        <f>IF(GUS_2020!BS40&lt;&gt;"",GUS_2020!BS40*41.868/1000,"")</f>
        <v/>
      </c>
    </row>
    <row r="41" spans="1:71" ht="20.399999999999999">
      <c r="A41" s="184" t="s">
        <v>500</v>
      </c>
      <c r="B41" s="185">
        <f>IF(GUS_2020!B41&lt;&gt;"",GUS_2020!B41*41.868/1000,"")</f>
        <v>0.33494400000000002</v>
      </c>
      <c r="C41" s="185">
        <f>IF(GUS_2020!C41&lt;&gt;"",GUS_2020!C41*41.868/1000,"")</f>
        <v>0.33494400000000002</v>
      </c>
      <c r="D41" s="185" t="str">
        <f>IF(GUS_2020!D41&lt;&gt;"",GUS_2020!D41*41.868/1000,"")</f>
        <v/>
      </c>
      <c r="E41" s="185">
        <f>IF(GUS_2020!E41&lt;&gt;"",GUS_2020!E41*41.868/1000,"")</f>
        <v>0</v>
      </c>
      <c r="F41" s="185">
        <f>IF(GUS_2020!F41&lt;&gt;"",GUS_2020!F41*41.868/1000,"")</f>
        <v>0.293076</v>
      </c>
      <c r="G41" s="185" t="str">
        <f>IF(GUS_2020!G41&lt;&gt;"",GUS_2020!G41*41.868/1000,"")</f>
        <v/>
      </c>
      <c r="H41" s="185" t="str">
        <f>IF(GUS_2020!H41&lt;&gt;"",GUS_2020!H41*41.868/1000,"")</f>
        <v/>
      </c>
      <c r="I41" s="185" t="str">
        <f>IF(GUS_2020!I41&lt;&gt;"",GUS_2020!I41*41.868/1000,"")</f>
        <v/>
      </c>
      <c r="J41" s="185" t="str">
        <f>IF(GUS_2020!J41&lt;&gt;"",GUS_2020!J41*41.868/1000,"")</f>
        <v/>
      </c>
      <c r="K41" s="185" t="str">
        <f>IF(GUS_2020!K41&lt;&gt;"",GUS_2020!K41*41.868/1000,"")</f>
        <v/>
      </c>
      <c r="L41" s="185" t="str">
        <f>IF(GUS_2020!L41&lt;&gt;"",GUS_2020!L41*41.868/1000,"")</f>
        <v/>
      </c>
      <c r="M41" s="185" t="str">
        <f>IF(GUS_2020!M41&lt;&gt;"",GUS_2020!M41*41.868/1000,"")</f>
        <v/>
      </c>
      <c r="N41" s="185" t="str">
        <f>IF(GUS_2020!N41&lt;&gt;"",GUS_2020!N41*41.868/1000,"")</f>
        <v/>
      </c>
      <c r="O41" s="185" t="str">
        <f>IF(GUS_2020!O41&lt;&gt;"",GUS_2020!O41*41.868/1000,"")</f>
        <v/>
      </c>
      <c r="P41" s="185" t="str">
        <f>IF(GUS_2020!P41&lt;&gt;"",GUS_2020!P41*41.868/1000,"")</f>
        <v/>
      </c>
      <c r="Q41" s="185" t="str">
        <f>IF(GUS_2020!Q41&lt;&gt;"",GUS_2020!Q41*41.868/1000,"")</f>
        <v/>
      </c>
      <c r="R41" s="185" t="str">
        <f>IF(GUS_2020!R41&lt;&gt;"",GUS_2020!R41*41.868/1000,"")</f>
        <v/>
      </c>
      <c r="S41" s="185" t="str">
        <f>IF(GUS_2020!S41&lt;&gt;"",GUS_2020!S41*41.868/1000,"")</f>
        <v/>
      </c>
      <c r="T41" s="185" t="str">
        <f>IF(GUS_2020!T41&lt;&gt;"",GUS_2020!T41*41.868/1000,"")</f>
        <v/>
      </c>
      <c r="U41" s="185" t="str">
        <f>IF(GUS_2020!U41&lt;&gt;"",GUS_2020!U41*41.868/1000,"")</f>
        <v/>
      </c>
      <c r="V41" s="185" t="str">
        <f>IF(GUS_2020!V41&lt;&gt;"",GUS_2020!V41*41.868/1000,"")</f>
        <v/>
      </c>
      <c r="W41" s="185" t="str">
        <f>IF(GUS_2020!W41&lt;&gt;"",GUS_2020!W41*41.868/1000,"")</f>
        <v/>
      </c>
      <c r="X41" s="185" t="str">
        <f>IF(GUS_2020!X41&lt;&gt;"",GUS_2020!X41*41.868/1000,"")</f>
        <v/>
      </c>
      <c r="Y41" s="185" t="str">
        <f>IF(GUS_2020!Y41&lt;&gt;"",GUS_2020!Y41*41.868/1000,"")</f>
        <v/>
      </c>
      <c r="Z41" s="185" t="str">
        <f>IF(GUS_2020!Z41&lt;&gt;"",GUS_2020!Z41*41.868/1000,"")</f>
        <v/>
      </c>
      <c r="AA41" s="185" t="str">
        <f>IF(GUS_2020!AA41&lt;&gt;"",GUS_2020!AA41*41.868/1000,"")</f>
        <v/>
      </c>
      <c r="AB41" s="185" t="str">
        <f>IF(GUS_2020!AB41&lt;&gt;"",GUS_2020!AB41*41.868/1000,"")</f>
        <v/>
      </c>
      <c r="AC41" s="185" t="str">
        <f>IF(GUS_2020!AC41&lt;&gt;"",GUS_2020!AC41*41.868/1000,"")</f>
        <v/>
      </c>
      <c r="AD41" s="185" t="str">
        <f>IF(GUS_2020!AD41&lt;&gt;"",GUS_2020!AD41*41.868/1000,"")</f>
        <v/>
      </c>
      <c r="AE41" s="185" t="str">
        <f>IF(GUS_2020!AE41&lt;&gt;"",GUS_2020!AE41*41.868/1000,"")</f>
        <v/>
      </c>
      <c r="AF41" s="185" t="str">
        <f>IF(GUS_2020!AF41&lt;&gt;"",GUS_2020!AF41*41.868/1000,"")</f>
        <v/>
      </c>
      <c r="AG41" s="185" t="str">
        <f>IF(GUS_2020!AG41&lt;&gt;"",GUS_2020!AG41*41.868/1000,"")</f>
        <v/>
      </c>
      <c r="AH41" s="185" t="str">
        <f>IF(GUS_2020!AH41&lt;&gt;"",GUS_2020!AH41*41.868/1000,"")</f>
        <v/>
      </c>
      <c r="AI41" s="185" t="str">
        <f>IF(GUS_2020!AI41&lt;&gt;"",GUS_2020!AI41*41.868/1000,"")</f>
        <v/>
      </c>
      <c r="AJ41" s="185" t="str">
        <f>IF(GUS_2020!AJ41&lt;&gt;"",GUS_2020!AJ41*41.868/1000,"")</f>
        <v/>
      </c>
      <c r="AK41" s="185" t="str">
        <f>IF(GUS_2020!AK41&lt;&gt;"",GUS_2020!AK41*41.868/1000,"")</f>
        <v/>
      </c>
      <c r="AL41" s="185" t="str">
        <f>IF(GUS_2020!AL41&lt;&gt;"",GUS_2020!AL41*41.868/1000,"")</f>
        <v/>
      </c>
      <c r="AM41" s="185" t="str">
        <f>IF(GUS_2020!AM41&lt;&gt;"",GUS_2020!AM41*41.868/1000,"")</f>
        <v/>
      </c>
      <c r="AN41" s="185" t="str">
        <f>IF(GUS_2020!AN41&lt;&gt;"",GUS_2020!AN41*41.868/1000,"")</f>
        <v/>
      </c>
      <c r="AO41" s="185" t="str">
        <f>IF(GUS_2020!AO41&lt;&gt;"",GUS_2020!AO41*41.868/1000,"")</f>
        <v/>
      </c>
      <c r="AP41" s="185" t="str">
        <f>IF(GUS_2020!AP41&lt;&gt;"",GUS_2020!AP41*41.868/1000,"")</f>
        <v/>
      </c>
      <c r="AQ41" s="185" t="str">
        <f>IF(GUS_2020!AQ41&lt;&gt;"",GUS_2020!AQ41*41.868/1000,"")</f>
        <v/>
      </c>
      <c r="AR41" s="185" t="str">
        <f>IF(GUS_2020!AR41&lt;&gt;"",GUS_2020!AR41*41.868/1000,"")</f>
        <v/>
      </c>
      <c r="AS41" s="185" t="str">
        <f>IF(GUS_2020!AS41&lt;&gt;"",GUS_2020!AS41*41.868/1000,"")</f>
        <v/>
      </c>
      <c r="AT41" s="185" t="str">
        <f>IF(GUS_2020!AT41&lt;&gt;"",GUS_2020!AT41*41.868/1000,"")</f>
        <v/>
      </c>
      <c r="AU41" s="185" t="str">
        <f>IF(GUS_2020!AU41&lt;&gt;"",GUS_2020!AU41*41.868/1000,"")</f>
        <v/>
      </c>
      <c r="AV41" s="185" t="str">
        <f>IF(GUS_2020!AV41&lt;&gt;"",GUS_2020!AV41*41.868/1000,"")</f>
        <v/>
      </c>
      <c r="AW41" s="185" t="str">
        <f>IF(GUS_2020!AW41&lt;&gt;"",GUS_2020!AW41*41.868/1000,"")</f>
        <v/>
      </c>
      <c r="AX41" s="185" t="str">
        <f>IF(GUS_2020!AX41&lt;&gt;"",GUS_2020!AX41*41.868/1000,"")</f>
        <v/>
      </c>
      <c r="AY41" s="185" t="str">
        <f>IF(GUS_2020!AY41&lt;&gt;"",GUS_2020!AY41*41.868/1000,"")</f>
        <v/>
      </c>
      <c r="AZ41" s="185" t="str">
        <f>IF(GUS_2020!AZ41&lt;&gt;"",GUS_2020!AZ41*41.868/1000,"")</f>
        <v/>
      </c>
      <c r="BA41" s="185" t="str">
        <f>IF(GUS_2020!BA41&lt;&gt;"",GUS_2020!BA41*41.868/1000,"")</f>
        <v/>
      </c>
      <c r="BB41" s="185" t="str">
        <f>IF(GUS_2020!BB41&lt;&gt;"",GUS_2020!BB41*41.868/1000,"")</f>
        <v/>
      </c>
      <c r="BC41" s="185" t="str">
        <f>IF(GUS_2020!BC41&lt;&gt;"",GUS_2020!BC41*41.868/1000,"")</f>
        <v/>
      </c>
      <c r="BD41" s="185" t="str">
        <f>IF(GUS_2020!BD41&lt;&gt;"",GUS_2020!BD41*41.868/1000,"")</f>
        <v/>
      </c>
      <c r="BE41" s="185" t="str">
        <f>IF(GUS_2020!BE41&lt;&gt;"",GUS_2020!BE41*41.868/1000,"")</f>
        <v/>
      </c>
      <c r="BF41" s="185" t="str">
        <f>IF(GUS_2020!BF41&lt;&gt;"",GUS_2020!BF41*41.868/1000,"")</f>
        <v/>
      </c>
      <c r="BG41" s="185" t="str">
        <f>IF(GUS_2020!BG41&lt;&gt;"",GUS_2020!BG41*41.868/1000,"")</f>
        <v/>
      </c>
      <c r="BH41" s="185" t="str">
        <f>IF(GUS_2020!BH41&lt;&gt;"",GUS_2020!BH41*41.868/1000,"")</f>
        <v/>
      </c>
      <c r="BI41" s="185" t="str">
        <f>IF(GUS_2020!BI41&lt;&gt;"",GUS_2020!BI41*41.868/1000,"")</f>
        <v/>
      </c>
      <c r="BJ41" s="185" t="str">
        <f>IF(GUS_2020!BJ41&lt;&gt;"",GUS_2020!BJ41*41.868/1000,"")</f>
        <v/>
      </c>
      <c r="BK41" s="185" t="str">
        <f>IF(GUS_2020!BK41&lt;&gt;"",GUS_2020!BK41*41.868/1000,"")</f>
        <v/>
      </c>
      <c r="BL41" s="185" t="str">
        <f>IF(GUS_2020!BL41&lt;&gt;"",GUS_2020!BL41*41.868/1000,"")</f>
        <v/>
      </c>
      <c r="BM41" s="185" t="str">
        <f>IF(GUS_2020!BM41&lt;&gt;"",GUS_2020!BM41*41.868/1000,"")</f>
        <v/>
      </c>
      <c r="BN41" s="185" t="str">
        <f>IF(GUS_2020!BN41&lt;&gt;"",GUS_2020!BN41*41.868/1000,"")</f>
        <v/>
      </c>
      <c r="BO41" s="185" t="str">
        <f>IF(GUS_2020!BO41&lt;&gt;"",GUS_2020!BO41*41.868/1000,"")</f>
        <v/>
      </c>
      <c r="BP41" s="185" t="str">
        <f>IF(GUS_2020!BP41&lt;&gt;"",GUS_2020!BP41*41.868/1000,"")</f>
        <v/>
      </c>
      <c r="BQ41" s="185" t="str">
        <f>IF(GUS_2020!BQ41&lt;&gt;"",GUS_2020!BQ41*41.868/1000,"")</f>
        <v/>
      </c>
      <c r="BR41" s="185" t="str">
        <f>IF(GUS_2020!BR41&lt;&gt;"",GUS_2020!BR41*41.868/1000,"")</f>
        <v/>
      </c>
      <c r="BS41" s="185" t="str">
        <f>IF(GUS_2020!BS41&lt;&gt;"",GUS_2020!BS41*41.868/1000,"")</f>
        <v/>
      </c>
    </row>
    <row r="42" spans="1:71" ht="20.399999999999999">
      <c r="A42" s="184" t="s">
        <v>501</v>
      </c>
      <c r="B42" s="185" t="str">
        <f>IF(GUS_2020!B42&lt;&gt;"",GUS_2020!B42*41.868/1000,"")</f>
        <v/>
      </c>
      <c r="C42" s="185" t="str">
        <f>IF(GUS_2020!C42&lt;&gt;"",GUS_2020!C42*41.868/1000,"")</f>
        <v/>
      </c>
      <c r="D42" s="185" t="str">
        <f>IF(GUS_2020!D42&lt;&gt;"",GUS_2020!D42*41.868/1000,"")</f>
        <v/>
      </c>
      <c r="E42" s="185" t="str">
        <f>IF(GUS_2020!E42&lt;&gt;"",GUS_2020!E42*41.868/1000,"")</f>
        <v/>
      </c>
      <c r="F42" s="185" t="str">
        <f>IF(GUS_2020!F42&lt;&gt;"",GUS_2020!F42*41.868/1000,"")</f>
        <v/>
      </c>
      <c r="G42" s="185" t="str">
        <f>IF(GUS_2020!G42&lt;&gt;"",GUS_2020!G42*41.868/1000,"")</f>
        <v/>
      </c>
      <c r="H42" s="185" t="str">
        <f>IF(GUS_2020!H42&lt;&gt;"",GUS_2020!H42*41.868/1000,"")</f>
        <v/>
      </c>
      <c r="I42" s="185" t="str">
        <f>IF(GUS_2020!I42&lt;&gt;"",GUS_2020!I42*41.868/1000,"")</f>
        <v/>
      </c>
      <c r="J42" s="185" t="str">
        <f>IF(GUS_2020!J42&lt;&gt;"",GUS_2020!J42*41.868/1000,"")</f>
        <v/>
      </c>
      <c r="K42" s="185" t="str">
        <f>IF(GUS_2020!K42&lt;&gt;"",GUS_2020!K42*41.868/1000,"")</f>
        <v/>
      </c>
      <c r="L42" s="185" t="str">
        <f>IF(GUS_2020!L42&lt;&gt;"",GUS_2020!L42*41.868/1000,"")</f>
        <v/>
      </c>
      <c r="M42" s="185" t="str">
        <f>IF(GUS_2020!M42&lt;&gt;"",GUS_2020!M42*41.868/1000,"")</f>
        <v/>
      </c>
      <c r="N42" s="185" t="str">
        <f>IF(GUS_2020!N42&lt;&gt;"",GUS_2020!N42*41.868/1000,"")</f>
        <v/>
      </c>
      <c r="O42" s="185" t="str">
        <f>IF(GUS_2020!O42&lt;&gt;"",GUS_2020!O42*41.868/1000,"")</f>
        <v/>
      </c>
      <c r="P42" s="185" t="str">
        <f>IF(GUS_2020!P42&lt;&gt;"",GUS_2020!P42*41.868/1000,"")</f>
        <v/>
      </c>
      <c r="Q42" s="185" t="str">
        <f>IF(GUS_2020!Q42&lt;&gt;"",GUS_2020!Q42*41.868/1000,"")</f>
        <v/>
      </c>
      <c r="R42" s="185" t="str">
        <f>IF(GUS_2020!R42&lt;&gt;"",GUS_2020!R42*41.868/1000,"")</f>
        <v/>
      </c>
      <c r="S42" s="185" t="str">
        <f>IF(GUS_2020!S42&lt;&gt;"",GUS_2020!S42*41.868/1000,"")</f>
        <v/>
      </c>
      <c r="T42" s="185" t="str">
        <f>IF(GUS_2020!T42&lt;&gt;"",GUS_2020!T42*41.868/1000,"")</f>
        <v/>
      </c>
      <c r="U42" s="185" t="str">
        <f>IF(GUS_2020!U42&lt;&gt;"",GUS_2020!U42*41.868/1000,"")</f>
        <v/>
      </c>
      <c r="V42" s="185" t="str">
        <f>IF(GUS_2020!V42&lt;&gt;"",GUS_2020!V42*41.868/1000,"")</f>
        <v/>
      </c>
      <c r="W42" s="185" t="str">
        <f>IF(GUS_2020!W42&lt;&gt;"",GUS_2020!W42*41.868/1000,"")</f>
        <v/>
      </c>
      <c r="X42" s="185" t="str">
        <f>IF(GUS_2020!X42&lt;&gt;"",GUS_2020!X42*41.868/1000,"")</f>
        <v/>
      </c>
      <c r="Y42" s="185" t="str">
        <f>IF(GUS_2020!Y42&lt;&gt;"",GUS_2020!Y42*41.868/1000,"")</f>
        <v/>
      </c>
      <c r="Z42" s="185" t="str">
        <f>IF(GUS_2020!Z42&lt;&gt;"",GUS_2020!Z42*41.868/1000,"")</f>
        <v/>
      </c>
      <c r="AA42" s="185" t="str">
        <f>IF(GUS_2020!AA42&lt;&gt;"",GUS_2020!AA42*41.868/1000,"")</f>
        <v/>
      </c>
      <c r="AB42" s="185" t="str">
        <f>IF(GUS_2020!AB42&lt;&gt;"",GUS_2020!AB42*41.868/1000,"")</f>
        <v/>
      </c>
      <c r="AC42" s="185" t="str">
        <f>IF(GUS_2020!AC42&lt;&gt;"",GUS_2020!AC42*41.868/1000,"")</f>
        <v/>
      </c>
      <c r="AD42" s="185" t="str">
        <f>IF(GUS_2020!AD42&lt;&gt;"",GUS_2020!AD42*41.868/1000,"")</f>
        <v/>
      </c>
      <c r="AE42" s="185" t="str">
        <f>IF(GUS_2020!AE42&lt;&gt;"",GUS_2020!AE42*41.868/1000,"")</f>
        <v/>
      </c>
      <c r="AF42" s="185" t="str">
        <f>IF(GUS_2020!AF42&lt;&gt;"",GUS_2020!AF42*41.868/1000,"")</f>
        <v/>
      </c>
      <c r="AG42" s="185" t="str">
        <f>IF(GUS_2020!AG42&lt;&gt;"",GUS_2020!AG42*41.868/1000,"")</f>
        <v/>
      </c>
      <c r="AH42" s="185" t="str">
        <f>IF(GUS_2020!AH42&lt;&gt;"",GUS_2020!AH42*41.868/1000,"")</f>
        <v/>
      </c>
      <c r="AI42" s="185" t="str">
        <f>IF(GUS_2020!AI42&lt;&gt;"",GUS_2020!AI42*41.868/1000,"")</f>
        <v/>
      </c>
      <c r="AJ42" s="185" t="str">
        <f>IF(GUS_2020!AJ42&lt;&gt;"",GUS_2020!AJ42*41.868/1000,"")</f>
        <v/>
      </c>
      <c r="AK42" s="185" t="str">
        <f>IF(GUS_2020!AK42&lt;&gt;"",GUS_2020!AK42*41.868/1000,"")</f>
        <v/>
      </c>
      <c r="AL42" s="185" t="str">
        <f>IF(GUS_2020!AL42&lt;&gt;"",GUS_2020!AL42*41.868/1000,"")</f>
        <v/>
      </c>
      <c r="AM42" s="185" t="str">
        <f>IF(GUS_2020!AM42&lt;&gt;"",GUS_2020!AM42*41.868/1000,"")</f>
        <v/>
      </c>
      <c r="AN42" s="185" t="str">
        <f>IF(GUS_2020!AN42&lt;&gt;"",GUS_2020!AN42*41.868/1000,"")</f>
        <v/>
      </c>
      <c r="AO42" s="185" t="str">
        <f>IF(GUS_2020!AO42&lt;&gt;"",GUS_2020!AO42*41.868/1000,"")</f>
        <v/>
      </c>
      <c r="AP42" s="185" t="str">
        <f>IF(GUS_2020!AP42&lt;&gt;"",GUS_2020!AP42*41.868/1000,"")</f>
        <v/>
      </c>
      <c r="AQ42" s="185" t="str">
        <f>IF(GUS_2020!AQ42&lt;&gt;"",GUS_2020!AQ42*41.868/1000,"")</f>
        <v/>
      </c>
      <c r="AR42" s="185" t="str">
        <f>IF(GUS_2020!AR42&lt;&gt;"",GUS_2020!AR42*41.868/1000,"")</f>
        <v/>
      </c>
      <c r="AS42" s="185" t="str">
        <f>IF(GUS_2020!AS42&lt;&gt;"",GUS_2020!AS42*41.868/1000,"")</f>
        <v/>
      </c>
      <c r="AT42" s="185" t="str">
        <f>IF(GUS_2020!AT42&lt;&gt;"",GUS_2020!AT42*41.868/1000,"")</f>
        <v/>
      </c>
      <c r="AU42" s="185" t="str">
        <f>IF(GUS_2020!AU42&lt;&gt;"",GUS_2020!AU42*41.868/1000,"")</f>
        <v/>
      </c>
      <c r="AV42" s="185" t="str">
        <f>IF(GUS_2020!AV42&lt;&gt;"",GUS_2020!AV42*41.868/1000,"")</f>
        <v/>
      </c>
      <c r="AW42" s="185" t="str">
        <f>IF(GUS_2020!AW42&lt;&gt;"",GUS_2020!AW42*41.868/1000,"")</f>
        <v/>
      </c>
      <c r="AX42" s="185" t="str">
        <f>IF(GUS_2020!AX42&lt;&gt;"",GUS_2020!AX42*41.868/1000,"")</f>
        <v/>
      </c>
      <c r="AY42" s="185" t="str">
        <f>IF(GUS_2020!AY42&lt;&gt;"",GUS_2020!AY42*41.868/1000,"")</f>
        <v/>
      </c>
      <c r="AZ42" s="185" t="str">
        <f>IF(GUS_2020!AZ42&lt;&gt;"",GUS_2020!AZ42*41.868/1000,"")</f>
        <v/>
      </c>
      <c r="BA42" s="185" t="str">
        <f>IF(GUS_2020!BA42&lt;&gt;"",GUS_2020!BA42*41.868/1000,"")</f>
        <v/>
      </c>
      <c r="BB42" s="185" t="str">
        <f>IF(GUS_2020!BB42&lt;&gt;"",GUS_2020!BB42*41.868/1000,"")</f>
        <v/>
      </c>
      <c r="BC42" s="185" t="str">
        <f>IF(GUS_2020!BC42&lt;&gt;"",GUS_2020!BC42*41.868/1000,"")</f>
        <v/>
      </c>
      <c r="BD42" s="185" t="str">
        <f>IF(GUS_2020!BD42&lt;&gt;"",GUS_2020!BD42*41.868/1000,"")</f>
        <v/>
      </c>
      <c r="BE42" s="185" t="str">
        <f>IF(GUS_2020!BE42&lt;&gt;"",GUS_2020!BE42*41.868/1000,"")</f>
        <v/>
      </c>
      <c r="BF42" s="185" t="str">
        <f>IF(GUS_2020!BF42&lt;&gt;"",GUS_2020!BF42*41.868/1000,"")</f>
        <v/>
      </c>
      <c r="BG42" s="185" t="str">
        <f>IF(GUS_2020!BG42&lt;&gt;"",GUS_2020!BG42*41.868/1000,"")</f>
        <v/>
      </c>
      <c r="BH42" s="185" t="str">
        <f>IF(GUS_2020!BH42&lt;&gt;"",GUS_2020!BH42*41.868/1000,"")</f>
        <v/>
      </c>
      <c r="BI42" s="185" t="str">
        <f>IF(GUS_2020!BI42&lt;&gt;"",GUS_2020!BI42*41.868/1000,"")</f>
        <v/>
      </c>
      <c r="BJ42" s="185" t="str">
        <f>IF(GUS_2020!BJ42&lt;&gt;"",GUS_2020!BJ42*41.868/1000,"")</f>
        <v/>
      </c>
      <c r="BK42" s="185" t="str">
        <f>IF(GUS_2020!BK42&lt;&gt;"",GUS_2020!BK42*41.868/1000,"")</f>
        <v/>
      </c>
      <c r="BL42" s="185" t="str">
        <f>IF(GUS_2020!BL42&lt;&gt;"",GUS_2020!BL42*41.868/1000,"")</f>
        <v/>
      </c>
      <c r="BM42" s="185" t="str">
        <f>IF(GUS_2020!BM42&lt;&gt;"",GUS_2020!BM42*41.868/1000,"")</f>
        <v/>
      </c>
      <c r="BN42" s="185" t="str">
        <f>IF(GUS_2020!BN42&lt;&gt;"",GUS_2020!BN42*41.868/1000,"")</f>
        <v/>
      </c>
      <c r="BO42" s="185" t="str">
        <f>IF(GUS_2020!BO42&lt;&gt;"",GUS_2020!BO42*41.868/1000,"")</f>
        <v/>
      </c>
      <c r="BP42" s="185" t="str">
        <f>IF(GUS_2020!BP42&lt;&gt;"",GUS_2020!BP42*41.868/1000,"")</f>
        <v/>
      </c>
      <c r="BQ42" s="185" t="str">
        <f>IF(GUS_2020!BQ42&lt;&gt;"",GUS_2020!BQ42*41.868/1000,"")</f>
        <v/>
      </c>
      <c r="BR42" s="185" t="str">
        <f>IF(GUS_2020!BR42&lt;&gt;"",GUS_2020!BR42*41.868/1000,"")</f>
        <v/>
      </c>
      <c r="BS42" s="185" t="str">
        <f>IF(GUS_2020!BS42&lt;&gt;"",GUS_2020!BS42*41.868/1000,"")</f>
        <v/>
      </c>
    </row>
    <row r="43" spans="1:71" ht="20.399999999999999">
      <c r="A43" s="184" t="s">
        <v>502</v>
      </c>
      <c r="B43" s="185" t="str">
        <f>IF(GUS_2020!B43&lt;&gt;"",GUS_2020!B43*41.868/1000,"")</f>
        <v/>
      </c>
      <c r="C43" s="185" t="str">
        <f>IF(GUS_2020!C43&lt;&gt;"",GUS_2020!C43*41.868/1000,"")</f>
        <v/>
      </c>
      <c r="D43" s="185" t="str">
        <f>IF(GUS_2020!D43&lt;&gt;"",GUS_2020!D43*41.868/1000,"")</f>
        <v/>
      </c>
      <c r="E43" s="185" t="str">
        <f>IF(GUS_2020!E43&lt;&gt;"",GUS_2020!E43*41.868/1000,"")</f>
        <v/>
      </c>
      <c r="F43" s="185" t="str">
        <f>IF(GUS_2020!F43&lt;&gt;"",GUS_2020!F43*41.868/1000,"")</f>
        <v/>
      </c>
      <c r="G43" s="185" t="str">
        <f>IF(GUS_2020!G43&lt;&gt;"",GUS_2020!G43*41.868/1000,"")</f>
        <v/>
      </c>
      <c r="H43" s="185" t="str">
        <f>IF(GUS_2020!H43&lt;&gt;"",GUS_2020!H43*41.868/1000,"")</f>
        <v/>
      </c>
      <c r="I43" s="185" t="str">
        <f>IF(GUS_2020!I43&lt;&gt;"",GUS_2020!I43*41.868/1000,"")</f>
        <v/>
      </c>
      <c r="J43" s="185" t="str">
        <f>IF(GUS_2020!J43&lt;&gt;"",GUS_2020!J43*41.868/1000,"")</f>
        <v/>
      </c>
      <c r="K43" s="185" t="str">
        <f>IF(GUS_2020!K43&lt;&gt;"",GUS_2020!K43*41.868/1000,"")</f>
        <v/>
      </c>
      <c r="L43" s="185" t="str">
        <f>IF(GUS_2020!L43&lt;&gt;"",GUS_2020!L43*41.868/1000,"")</f>
        <v/>
      </c>
      <c r="M43" s="185" t="str">
        <f>IF(GUS_2020!M43&lt;&gt;"",GUS_2020!M43*41.868/1000,"")</f>
        <v/>
      </c>
      <c r="N43" s="185" t="str">
        <f>IF(GUS_2020!N43&lt;&gt;"",GUS_2020!N43*41.868/1000,"")</f>
        <v/>
      </c>
      <c r="O43" s="185" t="str">
        <f>IF(GUS_2020!O43&lt;&gt;"",GUS_2020!O43*41.868/1000,"")</f>
        <v/>
      </c>
      <c r="P43" s="185" t="str">
        <f>IF(GUS_2020!P43&lt;&gt;"",GUS_2020!P43*41.868/1000,"")</f>
        <v/>
      </c>
      <c r="Q43" s="185" t="str">
        <f>IF(GUS_2020!Q43&lt;&gt;"",GUS_2020!Q43*41.868/1000,"")</f>
        <v/>
      </c>
      <c r="R43" s="185" t="str">
        <f>IF(GUS_2020!R43&lt;&gt;"",GUS_2020!R43*41.868/1000,"")</f>
        <v/>
      </c>
      <c r="S43" s="185" t="str">
        <f>IF(GUS_2020!S43&lt;&gt;"",GUS_2020!S43*41.868/1000,"")</f>
        <v/>
      </c>
      <c r="T43" s="185" t="str">
        <f>IF(GUS_2020!T43&lt;&gt;"",GUS_2020!T43*41.868/1000,"")</f>
        <v/>
      </c>
      <c r="U43" s="185" t="str">
        <f>IF(GUS_2020!U43&lt;&gt;"",GUS_2020!U43*41.868/1000,"")</f>
        <v/>
      </c>
      <c r="V43" s="185" t="str">
        <f>IF(GUS_2020!V43&lt;&gt;"",GUS_2020!V43*41.868/1000,"")</f>
        <v/>
      </c>
      <c r="W43" s="185" t="str">
        <f>IF(GUS_2020!W43&lt;&gt;"",GUS_2020!W43*41.868/1000,"")</f>
        <v/>
      </c>
      <c r="X43" s="185" t="str">
        <f>IF(GUS_2020!X43&lt;&gt;"",GUS_2020!X43*41.868/1000,"")</f>
        <v/>
      </c>
      <c r="Y43" s="185" t="str">
        <f>IF(GUS_2020!Y43&lt;&gt;"",GUS_2020!Y43*41.868/1000,"")</f>
        <v/>
      </c>
      <c r="Z43" s="185" t="str">
        <f>IF(GUS_2020!Z43&lt;&gt;"",GUS_2020!Z43*41.868/1000,"")</f>
        <v/>
      </c>
      <c r="AA43" s="185" t="str">
        <f>IF(GUS_2020!AA43&lt;&gt;"",GUS_2020!AA43*41.868/1000,"")</f>
        <v/>
      </c>
      <c r="AB43" s="185" t="str">
        <f>IF(GUS_2020!AB43&lt;&gt;"",GUS_2020!AB43*41.868/1000,"")</f>
        <v/>
      </c>
      <c r="AC43" s="185" t="str">
        <f>IF(GUS_2020!AC43&lt;&gt;"",GUS_2020!AC43*41.868/1000,"")</f>
        <v/>
      </c>
      <c r="AD43" s="185" t="str">
        <f>IF(GUS_2020!AD43&lt;&gt;"",GUS_2020!AD43*41.868/1000,"")</f>
        <v/>
      </c>
      <c r="AE43" s="185" t="str">
        <f>IF(GUS_2020!AE43&lt;&gt;"",GUS_2020!AE43*41.868/1000,"")</f>
        <v/>
      </c>
      <c r="AF43" s="185" t="str">
        <f>IF(GUS_2020!AF43&lt;&gt;"",GUS_2020!AF43*41.868/1000,"")</f>
        <v/>
      </c>
      <c r="AG43" s="185" t="str">
        <f>IF(GUS_2020!AG43&lt;&gt;"",GUS_2020!AG43*41.868/1000,"")</f>
        <v/>
      </c>
      <c r="AH43" s="185" t="str">
        <f>IF(GUS_2020!AH43&lt;&gt;"",GUS_2020!AH43*41.868/1000,"")</f>
        <v/>
      </c>
      <c r="AI43" s="185" t="str">
        <f>IF(GUS_2020!AI43&lt;&gt;"",GUS_2020!AI43*41.868/1000,"")</f>
        <v/>
      </c>
      <c r="AJ43" s="185" t="str">
        <f>IF(GUS_2020!AJ43&lt;&gt;"",GUS_2020!AJ43*41.868/1000,"")</f>
        <v/>
      </c>
      <c r="AK43" s="185" t="str">
        <f>IF(GUS_2020!AK43&lt;&gt;"",GUS_2020!AK43*41.868/1000,"")</f>
        <v/>
      </c>
      <c r="AL43" s="185" t="str">
        <f>IF(GUS_2020!AL43&lt;&gt;"",GUS_2020!AL43*41.868/1000,"")</f>
        <v/>
      </c>
      <c r="AM43" s="185" t="str">
        <f>IF(GUS_2020!AM43&lt;&gt;"",GUS_2020!AM43*41.868/1000,"")</f>
        <v/>
      </c>
      <c r="AN43" s="185" t="str">
        <f>IF(GUS_2020!AN43&lt;&gt;"",GUS_2020!AN43*41.868/1000,"")</f>
        <v/>
      </c>
      <c r="AO43" s="185" t="str">
        <f>IF(GUS_2020!AO43&lt;&gt;"",GUS_2020!AO43*41.868/1000,"")</f>
        <v/>
      </c>
      <c r="AP43" s="185" t="str">
        <f>IF(GUS_2020!AP43&lt;&gt;"",GUS_2020!AP43*41.868/1000,"")</f>
        <v/>
      </c>
      <c r="AQ43" s="185" t="str">
        <f>IF(GUS_2020!AQ43&lt;&gt;"",GUS_2020!AQ43*41.868/1000,"")</f>
        <v/>
      </c>
      <c r="AR43" s="185" t="str">
        <f>IF(GUS_2020!AR43&lt;&gt;"",GUS_2020!AR43*41.868/1000,"")</f>
        <v/>
      </c>
      <c r="AS43" s="185" t="str">
        <f>IF(GUS_2020!AS43&lt;&gt;"",GUS_2020!AS43*41.868/1000,"")</f>
        <v/>
      </c>
      <c r="AT43" s="185" t="str">
        <f>IF(GUS_2020!AT43&lt;&gt;"",GUS_2020!AT43*41.868/1000,"")</f>
        <v/>
      </c>
      <c r="AU43" s="185" t="str">
        <f>IF(GUS_2020!AU43&lt;&gt;"",GUS_2020!AU43*41.868/1000,"")</f>
        <v/>
      </c>
      <c r="AV43" s="185" t="str">
        <f>IF(GUS_2020!AV43&lt;&gt;"",GUS_2020!AV43*41.868/1000,"")</f>
        <v/>
      </c>
      <c r="AW43" s="185" t="str">
        <f>IF(GUS_2020!AW43&lt;&gt;"",GUS_2020!AW43*41.868/1000,"")</f>
        <v/>
      </c>
      <c r="AX43" s="185" t="str">
        <f>IF(GUS_2020!AX43&lt;&gt;"",GUS_2020!AX43*41.868/1000,"")</f>
        <v/>
      </c>
      <c r="AY43" s="185" t="str">
        <f>IF(GUS_2020!AY43&lt;&gt;"",GUS_2020!AY43*41.868/1000,"")</f>
        <v/>
      </c>
      <c r="AZ43" s="185" t="str">
        <f>IF(GUS_2020!AZ43&lt;&gt;"",GUS_2020!AZ43*41.868/1000,"")</f>
        <v/>
      </c>
      <c r="BA43" s="185" t="str">
        <f>IF(GUS_2020!BA43&lt;&gt;"",GUS_2020!BA43*41.868/1000,"")</f>
        <v/>
      </c>
      <c r="BB43" s="185" t="str">
        <f>IF(GUS_2020!BB43&lt;&gt;"",GUS_2020!BB43*41.868/1000,"")</f>
        <v/>
      </c>
      <c r="BC43" s="185" t="str">
        <f>IF(GUS_2020!BC43&lt;&gt;"",GUS_2020!BC43*41.868/1000,"")</f>
        <v/>
      </c>
      <c r="BD43" s="185" t="str">
        <f>IF(GUS_2020!BD43&lt;&gt;"",GUS_2020!BD43*41.868/1000,"")</f>
        <v/>
      </c>
      <c r="BE43" s="185" t="str">
        <f>IF(GUS_2020!BE43&lt;&gt;"",GUS_2020!BE43*41.868/1000,"")</f>
        <v/>
      </c>
      <c r="BF43" s="185" t="str">
        <f>IF(GUS_2020!BF43&lt;&gt;"",GUS_2020!BF43*41.868/1000,"")</f>
        <v/>
      </c>
      <c r="BG43" s="185" t="str">
        <f>IF(GUS_2020!BG43&lt;&gt;"",GUS_2020!BG43*41.868/1000,"")</f>
        <v/>
      </c>
      <c r="BH43" s="185" t="str">
        <f>IF(GUS_2020!BH43&lt;&gt;"",GUS_2020!BH43*41.868/1000,"")</f>
        <v/>
      </c>
      <c r="BI43" s="185" t="str">
        <f>IF(GUS_2020!BI43&lt;&gt;"",GUS_2020!BI43*41.868/1000,"")</f>
        <v/>
      </c>
      <c r="BJ43" s="185" t="str">
        <f>IF(GUS_2020!BJ43&lt;&gt;"",GUS_2020!BJ43*41.868/1000,"")</f>
        <v/>
      </c>
      <c r="BK43" s="185" t="str">
        <f>IF(GUS_2020!BK43&lt;&gt;"",GUS_2020!BK43*41.868/1000,"")</f>
        <v/>
      </c>
      <c r="BL43" s="185" t="str">
        <f>IF(GUS_2020!BL43&lt;&gt;"",GUS_2020!BL43*41.868/1000,"")</f>
        <v/>
      </c>
      <c r="BM43" s="185" t="str">
        <f>IF(GUS_2020!BM43&lt;&gt;"",GUS_2020!BM43*41.868/1000,"")</f>
        <v/>
      </c>
      <c r="BN43" s="185" t="str">
        <f>IF(GUS_2020!BN43&lt;&gt;"",GUS_2020!BN43*41.868/1000,"")</f>
        <v/>
      </c>
      <c r="BO43" s="185" t="str">
        <f>IF(GUS_2020!BO43&lt;&gt;"",GUS_2020!BO43*41.868/1000,"")</f>
        <v/>
      </c>
      <c r="BP43" s="185" t="str">
        <f>IF(GUS_2020!BP43&lt;&gt;"",GUS_2020!BP43*41.868/1000,"")</f>
        <v/>
      </c>
      <c r="BQ43" s="185" t="str">
        <f>IF(GUS_2020!BQ43&lt;&gt;"",GUS_2020!BQ43*41.868/1000,"")</f>
        <v/>
      </c>
      <c r="BR43" s="185" t="str">
        <f>IF(GUS_2020!BR43&lt;&gt;"",GUS_2020!BR43*41.868/1000,"")</f>
        <v/>
      </c>
      <c r="BS43" s="185" t="str">
        <f>IF(GUS_2020!BS43&lt;&gt;"",GUS_2020!BS43*41.868/1000,"")</f>
        <v/>
      </c>
    </row>
    <row r="44" spans="1:71" ht="20.399999999999999">
      <c r="A44" s="184" t="s">
        <v>503</v>
      </c>
      <c r="B44" s="185" t="str">
        <f>IF(GUS_2020!B44&lt;&gt;"",GUS_2020!B44*41.868/1000,"")</f>
        <v/>
      </c>
      <c r="C44" s="185" t="str">
        <f>IF(GUS_2020!C44&lt;&gt;"",GUS_2020!C44*41.868/1000,"")</f>
        <v/>
      </c>
      <c r="D44" s="185" t="str">
        <f>IF(GUS_2020!D44&lt;&gt;"",GUS_2020!D44*41.868/1000,"")</f>
        <v/>
      </c>
      <c r="E44" s="185" t="str">
        <f>IF(GUS_2020!E44&lt;&gt;"",GUS_2020!E44*41.868/1000,"")</f>
        <v/>
      </c>
      <c r="F44" s="185" t="str">
        <f>IF(GUS_2020!F44&lt;&gt;"",GUS_2020!F44*41.868/1000,"")</f>
        <v/>
      </c>
      <c r="G44" s="185" t="str">
        <f>IF(GUS_2020!G44&lt;&gt;"",GUS_2020!G44*41.868/1000,"")</f>
        <v/>
      </c>
      <c r="H44" s="185" t="str">
        <f>IF(GUS_2020!H44&lt;&gt;"",GUS_2020!H44*41.868/1000,"")</f>
        <v/>
      </c>
      <c r="I44" s="185" t="str">
        <f>IF(GUS_2020!I44&lt;&gt;"",GUS_2020!I44*41.868/1000,"")</f>
        <v/>
      </c>
      <c r="J44" s="185" t="str">
        <f>IF(GUS_2020!J44&lt;&gt;"",GUS_2020!J44*41.868/1000,"")</f>
        <v/>
      </c>
      <c r="K44" s="185" t="str">
        <f>IF(GUS_2020!K44&lt;&gt;"",GUS_2020!K44*41.868/1000,"")</f>
        <v/>
      </c>
      <c r="L44" s="185" t="str">
        <f>IF(GUS_2020!L44&lt;&gt;"",GUS_2020!L44*41.868/1000,"")</f>
        <v/>
      </c>
      <c r="M44" s="185" t="str">
        <f>IF(GUS_2020!M44&lt;&gt;"",GUS_2020!M44*41.868/1000,"")</f>
        <v/>
      </c>
      <c r="N44" s="185" t="str">
        <f>IF(GUS_2020!N44&lt;&gt;"",GUS_2020!N44*41.868/1000,"")</f>
        <v/>
      </c>
      <c r="O44" s="185" t="str">
        <f>IF(GUS_2020!O44&lt;&gt;"",GUS_2020!O44*41.868/1000,"")</f>
        <v/>
      </c>
      <c r="P44" s="185" t="str">
        <f>IF(GUS_2020!P44&lt;&gt;"",GUS_2020!P44*41.868/1000,"")</f>
        <v/>
      </c>
      <c r="Q44" s="185" t="str">
        <f>IF(GUS_2020!Q44&lt;&gt;"",GUS_2020!Q44*41.868/1000,"")</f>
        <v/>
      </c>
      <c r="R44" s="185" t="str">
        <f>IF(GUS_2020!R44&lt;&gt;"",GUS_2020!R44*41.868/1000,"")</f>
        <v/>
      </c>
      <c r="S44" s="185" t="str">
        <f>IF(GUS_2020!S44&lt;&gt;"",GUS_2020!S44*41.868/1000,"")</f>
        <v/>
      </c>
      <c r="T44" s="185" t="str">
        <f>IF(GUS_2020!T44&lt;&gt;"",GUS_2020!T44*41.868/1000,"")</f>
        <v/>
      </c>
      <c r="U44" s="185" t="str">
        <f>IF(GUS_2020!U44&lt;&gt;"",GUS_2020!U44*41.868/1000,"")</f>
        <v/>
      </c>
      <c r="V44" s="185" t="str">
        <f>IF(GUS_2020!V44&lt;&gt;"",GUS_2020!V44*41.868/1000,"")</f>
        <v/>
      </c>
      <c r="W44" s="185" t="str">
        <f>IF(GUS_2020!W44&lt;&gt;"",GUS_2020!W44*41.868/1000,"")</f>
        <v/>
      </c>
      <c r="X44" s="185" t="str">
        <f>IF(GUS_2020!X44&lt;&gt;"",GUS_2020!X44*41.868/1000,"")</f>
        <v/>
      </c>
      <c r="Y44" s="185" t="str">
        <f>IF(GUS_2020!Y44&lt;&gt;"",GUS_2020!Y44*41.868/1000,"")</f>
        <v/>
      </c>
      <c r="Z44" s="185" t="str">
        <f>IF(GUS_2020!Z44&lt;&gt;"",GUS_2020!Z44*41.868/1000,"")</f>
        <v/>
      </c>
      <c r="AA44" s="185" t="str">
        <f>IF(GUS_2020!AA44&lt;&gt;"",GUS_2020!AA44*41.868/1000,"")</f>
        <v/>
      </c>
      <c r="AB44" s="185" t="str">
        <f>IF(GUS_2020!AB44&lt;&gt;"",GUS_2020!AB44*41.868/1000,"")</f>
        <v/>
      </c>
      <c r="AC44" s="185" t="str">
        <f>IF(GUS_2020!AC44&lt;&gt;"",GUS_2020!AC44*41.868/1000,"")</f>
        <v/>
      </c>
      <c r="AD44" s="185" t="str">
        <f>IF(GUS_2020!AD44&lt;&gt;"",GUS_2020!AD44*41.868/1000,"")</f>
        <v/>
      </c>
      <c r="AE44" s="185" t="str">
        <f>IF(GUS_2020!AE44&lt;&gt;"",GUS_2020!AE44*41.868/1000,"")</f>
        <v/>
      </c>
      <c r="AF44" s="185" t="str">
        <f>IF(GUS_2020!AF44&lt;&gt;"",GUS_2020!AF44*41.868/1000,"")</f>
        <v/>
      </c>
      <c r="AG44" s="185" t="str">
        <f>IF(GUS_2020!AG44&lt;&gt;"",GUS_2020!AG44*41.868/1000,"")</f>
        <v/>
      </c>
      <c r="AH44" s="185" t="str">
        <f>IF(GUS_2020!AH44&lt;&gt;"",GUS_2020!AH44*41.868/1000,"")</f>
        <v/>
      </c>
      <c r="AI44" s="185" t="str">
        <f>IF(GUS_2020!AI44&lt;&gt;"",GUS_2020!AI44*41.868/1000,"")</f>
        <v/>
      </c>
      <c r="AJ44" s="185" t="str">
        <f>IF(GUS_2020!AJ44&lt;&gt;"",GUS_2020!AJ44*41.868/1000,"")</f>
        <v/>
      </c>
      <c r="AK44" s="185" t="str">
        <f>IF(GUS_2020!AK44&lt;&gt;"",GUS_2020!AK44*41.868/1000,"")</f>
        <v/>
      </c>
      <c r="AL44" s="185" t="str">
        <f>IF(GUS_2020!AL44&lt;&gt;"",GUS_2020!AL44*41.868/1000,"")</f>
        <v/>
      </c>
      <c r="AM44" s="185" t="str">
        <f>IF(GUS_2020!AM44&lt;&gt;"",GUS_2020!AM44*41.868/1000,"")</f>
        <v/>
      </c>
      <c r="AN44" s="185" t="str">
        <f>IF(GUS_2020!AN44&lt;&gt;"",GUS_2020!AN44*41.868/1000,"")</f>
        <v/>
      </c>
      <c r="AO44" s="185" t="str">
        <f>IF(GUS_2020!AO44&lt;&gt;"",GUS_2020!AO44*41.868/1000,"")</f>
        <v/>
      </c>
      <c r="AP44" s="185" t="str">
        <f>IF(GUS_2020!AP44&lt;&gt;"",GUS_2020!AP44*41.868/1000,"")</f>
        <v/>
      </c>
      <c r="AQ44" s="185" t="str">
        <f>IF(GUS_2020!AQ44&lt;&gt;"",GUS_2020!AQ44*41.868/1000,"")</f>
        <v/>
      </c>
      <c r="AR44" s="185" t="str">
        <f>IF(GUS_2020!AR44&lt;&gt;"",GUS_2020!AR44*41.868/1000,"")</f>
        <v/>
      </c>
      <c r="AS44" s="185" t="str">
        <f>IF(GUS_2020!AS44&lt;&gt;"",GUS_2020!AS44*41.868/1000,"")</f>
        <v/>
      </c>
      <c r="AT44" s="185" t="str">
        <f>IF(GUS_2020!AT44&lt;&gt;"",GUS_2020!AT44*41.868/1000,"")</f>
        <v/>
      </c>
      <c r="AU44" s="185" t="str">
        <f>IF(GUS_2020!AU44&lt;&gt;"",GUS_2020!AU44*41.868/1000,"")</f>
        <v/>
      </c>
      <c r="AV44" s="185" t="str">
        <f>IF(GUS_2020!AV44&lt;&gt;"",GUS_2020!AV44*41.868/1000,"")</f>
        <v/>
      </c>
      <c r="AW44" s="185" t="str">
        <f>IF(GUS_2020!AW44&lt;&gt;"",GUS_2020!AW44*41.868/1000,"")</f>
        <v/>
      </c>
      <c r="AX44" s="185" t="str">
        <f>IF(GUS_2020!AX44&lt;&gt;"",GUS_2020!AX44*41.868/1000,"")</f>
        <v/>
      </c>
      <c r="AY44" s="185" t="str">
        <f>IF(GUS_2020!AY44&lt;&gt;"",GUS_2020!AY44*41.868/1000,"")</f>
        <v/>
      </c>
      <c r="AZ44" s="185" t="str">
        <f>IF(GUS_2020!AZ44&lt;&gt;"",GUS_2020!AZ44*41.868/1000,"")</f>
        <v/>
      </c>
      <c r="BA44" s="185" t="str">
        <f>IF(GUS_2020!BA44&lt;&gt;"",GUS_2020!BA44*41.868/1000,"")</f>
        <v/>
      </c>
      <c r="BB44" s="185" t="str">
        <f>IF(GUS_2020!BB44&lt;&gt;"",GUS_2020!BB44*41.868/1000,"")</f>
        <v/>
      </c>
      <c r="BC44" s="185" t="str">
        <f>IF(GUS_2020!BC44&lt;&gt;"",GUS_2020!BC44*41.868/1000,"")</f>
        <v/>
      </c>
      <c r="BD44" s="185" t="str">
        <f>IF(GUS_2020!BD44&lt;&gt;"",GUS_2020!BD44*41.868/1000,"")</f>
        <v/>
      </c>
      <c r="BE44" s="185" t="str">
        <f>IF(GUS_2020!BE44&lt;&gt;"",GUS_2020!BE44*41.868/1000,"")</f>
        <v/>
      </c>
      <c r="BF44" s="185" t="str">
        <f>IF(GUS_2020!BF44&lt;&gt;"",GUS_2020!BF44*41.868/1000,"")</f>
        <v/>
      </c>
      <c r="BG44" s="185" t="str">
        <f>IF(GUS_2020!BG44&lt;&gt;"",GUS_2020!BG44*41.868/1000,"")</f>
        <v/>
      </c>
      <c r="BH44" s="185" t="str">
        <f>IF(GUS_2020!BH44&lt;&gt;"",GUS_2020!BH44*41.868/1000,"")</f>
        <v/>
      </c>
      <c r="BI44" s="185" t="str">
        <f>IF(GUS_2020!BI44&lt;&gt;"",GUS_2020!BI44*41.868/1000,"")</f>
        <v/>
      </c>
      <c r="BJ44" s="185" t="str">
        <f>IF(GUS_2020!BJ44&lt;&gt;"",GUS_2020!BJ44*41.868/1000,"")</f>
        <v/>
      </c>
      <c r="BK44" s="185" t="str">
        <f>IF(GUS_2020!BK44&lt;&gt;"",GUS_2020!BK44*41.868/1000,"")</f>
        <v/>
      </c>
      <c r="BL44" s="185" t="str">
        <f>IF(GUS_2020!BL44&lt;&gt;"",GUS_2020!BL44*41.868/1000,"")</f>
        <v/>
      </c>
      <c r="BM44" s="185" t="str">
        <f>IF(GUS_2020!BM44&lt;&gt;"",GUS_2020!BM44*41.868/1000,"")</f>
        <v/>
      </c>
      <c r="BN44" s="185" t="str">
        <f>IF(GUS_2020!BN44&lt;&gt;"",GUS_2020!BN44*41.868/1000,"")</f>
        <v/>
      </c>
      <c r="BO44" s="185" t="str">
        <f>IF(GUS_2020!BO44&lt;&gt;"",GUS_2020!BO44*41.868/1000,"")</f>
        <v/>
      </c>
      <c r="BP44" s="185" t="str">
        <f>IF(GUS_2020!BP44&lt;&gt;"",GUS_2020!BP44*41.868/1000,"")</f>
        <v/>
      </c>
      <c r="BQ44" s="185" t="str">
        <f>IF(GUS_2020!BQ44&lt;&gt;"",GUS_2020!BQ44*41.868/1000,"")</f>
        <v/>
      </c>
      <c r="BR44" s="185" t="str">
        <f>IF(GUS_2020!BR44&lt;&gt;"",GUS_2020!BR44*41.868/1000,"")</f>
        <v/>
      </c>
      <c r="BS44" s="185" t="str">
        <f>IF(GUS_2020!BS44&lt;&gt;"",GUS_2020!BS44*41.868/1000,"")</f>
        <v/>
      </c>
    </row>
    <row r="45" spans="1:71" ht="30.6">
      <c r="A45" s="184" t="s">
        <v>504</v>
      </c>
      <c r="B45" s="185">
        <f>IF(GUS_2020!B45&lt;&gt;"",GUS_2020!B45*41.868/1000,"")</f>
        <v>40.444488000000007</v>
      </c>
      <c r="C45" s="185" t="str">
        <f>IF(GUS_2020!C45&lt;&gt;"",GUS_2020!C45*41.868/1000,"")</f>
        <v/>
      </c>
      <c r="D45" s="185" t="str">
        <f>IF(GUS_2020!D45&lt;&gt;"",GUS_2020!D45*41.868/1000,"")</f>
        <v/>
      </c>
      <c r="E45" s="185" t="str">
        <f>IF(GUS_2020!E45&lt;&gt;"",GUS_2020!E45*41.868/1000,"")</f>
        <v/>
      </c>
      <c r="F45" s="185" t="str">
        <f>IF(GUS_2020!F45&lt;&gt;"",GUS_2020!F45*41.868/1000,"")</f>
        <v/>
      </c>
      <c r="G45" s="185" t="str">
        <f>IF(GUS_2020!G45&lt;&gt;"",GUS_2020!G45*41.868/1000,"")</f>
        <v/>
      </c>
      <c r="H45" s="185" t="str">
        <f>IF(GUS_2020!H45&lt;&gt;"",GUS_2020!H45*41.868/1000,"")</f>
        <v/>
      </c>
      <c r="I45" s="185" t="str">
        <f>IF(GUS_2020!I45&lt;&gt;"",GUS_2020!I45*41.868/1000,"")</f>
        <v/>
      </c>
      <c r="J45" s="185" t="str">
        <f>IF(GUS_2020!J45&lt;&gt;"",GUS_2020!J45*41.868/1000,"")</f>
        <v/>
      </c>
      <c r="K45" s="185" t="str">
        <f>IF(GUS_2020!K45&lt;&gt;"",GUS_2020!K45*41.868/1000,"")</f>
        <v/>
      </c>
      <c r="L45" s="185" t="str">
        <f>IF(GUS_2020!L45&lt;&gt;"",GUS_2020!L45*41.868/1000,"")</f>
        <v/>
      </c>
      <c r="M45" s="185" t="str">
        <f>IF(GUS_2020!M45&lt;&gt;"",GUS_2020!M45*41.868/1000,"")</f>
        <v/>
      </c>
      <c r="N45" s="185" t="str">
        <f>IF(GUS_2020!N45&lt;&gt;"",GUS_2020!N45*41.868/1000,"")</f>
        <v/>
      </c>
      <c r="O45" s="185" t="str">
        <f>IF(GUS_2020!O45&lt;&gt;"",GUS_2020!O45*41.868/1000,"")</f>
        <v/>
      </c>
      <c r="P45" s="185" t="str">
        <f>IF(GUS_2020!P45&lt;&gt;"",GUS_2020!P45*41.868/1000,"")</f>
        <v/>
      </c>
      <c r="Q45" s="185" t="str">
        <f>IF(GUS_2020!Q45&lt;&gt;"",GUS_2020!Q45*41.868/1000,"")</f>
        <v/>
      </c>
      <c r="R45" s="185" t="str">
        <f>IF(GUS_2020!R45&lt;&gt;"",GUS_2020!R45*41.868/1000,"")</f>
        <v/>
      </c>
      <c r="S45" s="185" t="str">
        <f>IF(GUS_2020!S45&lt;&gt;"",GUS_2020!S45*41.868/1000,"")</f>
        <v/>
      </c>
      <c r="T45" s="185" t="str">
        <f>IF(GUS_2020!T45&lt;&gt;"",GUS_2020!T45*41.868/1000,"")</f>
        <v/>
      </c>
      <c r="U45" s="185" t="str">
        <f>IF(GUS_2020!U45&lt;&gt;"",GUS_2020!U45*41.868/1000,"")</f>
        <v/>
      </c>
      <c r="V45" s="185" t="str">
        <f>IF(GUS_2020!V45&lt;&gt;"",GUS_2020!V45*41.868/1000,"")</f>
        <v/>
      </c>
      <c r="W45" s="185" t="str">
        <f>IF(GUS_2020!W45&lt;&gt;"",GUS_2020!W45*41.868/1000,"")</f>
        <v/>
      </c>
      <c r="X45" s="185" t="str">
        <f>IF(GUS_2020!X45&lt;&gt;"",GUS_2020!X45*41.868/1000,"")</f>
        <v/>
      </c>
      <c r="Y45" s="185" t="str">
        <f>IF(GUS_2020!Y45&lt;&gt;"",GUS_2020!Y45*41.868/1000,"")</f>
        <v/>
      </c>
      <c r="Z45" s="185" t="str">
        <f>IF(GUS_2020!Z45&lt;&gt;"",GUS_2020!Z45*41.868/1000,"")</f>
        <v/>
      </c>
      <c r="AA45" s="185" t="str">
        <f>IF(GUS_2020!AA45&lt;&gt;"",GUS_2020!AA45*41.868/1000,"")</f>
        <v/>
      </c>
      <c r="AB45" s="185" t="str">
        <f>IF(GUS_2020!AB45&lt;&gt;"",GUS_2020!AB45*41.868/1000,"")</f>
        <v/>
      </c>
      <c r="AC45" s="185" t="str">
        <f>IF(GUS_2020!AC45&lt;&gt;"",GUS_2020!AC45*41.868/1000,"")</f>
        <v/>
      </c>
      <c r="AD45" s="185" t="str">
        <f>IF(GUS_2020!AD45&lt;&gt;"",GUS_2020!AD45*41.868/1000,"")</f>
        <v/>
      </c>
      <c r="AE45" s="185" t="str">
        <f>IF(GUS_2020!AE45&lt;&gt;"",GUS_2020!AE45*41.868/1000,"")</f>
        <v/>
      </c>
      <c r="AF45" s="185" t="str">
        <f>IF(GUS_2020!AF45&lt;&gt;"",GUS_2020!AF45*41.868/1000,"")</f>
        <v/>
      </c>
      <c r="AG45" s="185" t="str">
        <f>IF(GUS_2020!AG45&lt;&gt;"",GUS_2020!AG45*41.868/1000,"")</f>
        <v/>
      </c>
      <c r="AH45" s="185" t="str">
        <f>IF(GUS_2020!AH45&lt;&gt;"",GUS_2020!AH45*41.868/1000,"")</f>
        <v/>
      </c>
      <c r="AI45" s="185" t="str">
        <f>IF(GUS_2020!AI45&lt;&gt;"",GUS_2020!AI45*41.868/1000,"")</f>
        <v/>
      </c>
      <c r="AJ45" s="185" t="str">
        <f>IF(GUS_2020!AJ45&lt;&gt;"",GUS_2020!AJ45*41.868/1000,"")</f>
        <v/>
      </c>
      <c r="AK45" s="185" t="str">
        <f>IF(GUS_2020!AK45&lt;&gt;"",GUS_2020!AK45*41.868/1000,"")</f>
        <v/>
      </c>
      <c r="AL45" s="185" t="str">
        <f>IF(GUS_2020!AL45&lt;&gt;"",GUS_2020!AL45*41.868/1000,"")</f>
        <v/>
      </c>
      <c r="AM45" s="185" t="str">
        <f>IF(GUS_2020!AM45&lt;&gt;"",GUS_2020!AM45*41.868/1000,"")</f>
        <v/>
      </c>
      <c r="AN45" s="185" t="str">
        <f>IF(GUS_2020!AN45&lt;&gt;"",GUS_2020!AN45*41.868/1000,"")</f>
        <v/>
      </c>
      <c r="AO45" s="185" t="str">
        <f>IF(GUS_2020!AO45&lt;&gt;"",GUS_2020!AO45*41.868/1000,"")</f>
        <v/>
      </c>
      <c r="AP45" s="185" t="str">
        <f>IF(GUS_2020!AP45&lt;&gt;"",GUS_2020!AP45*41.868/1000,"")</f>
        <v/>
      </c>
      <c r="AQ45" s="185" t="str">
        <f>IF(GUS_2020!AQ45&lt;&gt;"",GUS_2020!AQ45*41.868/1000,"")</f>
        <v/>
      </c>
      <c r="AR45" s="185" t="str">
        <f>IF(GUS_2020!AR45&lt;&gt;"",GUS_2020!AR45*41.868/1000,"")</f>
        <v/>
      </c>
      <c r="AS45" s="185" t="str">
        <f>IF(GUS_2020!AS45&lt;&gt;"",GUS_2020!AS45*41.868/1000,"")</f>
        <v/>
      </c>
      <c r="AT45" s="185" t="str">
        <f>IF(GUS_2020!AT45&lt;&gt;"",GUS_2020!AT45*41.868/1000,"")</f>
        <v/>
      </c>
      <c r="AU45" s="185">
        <f>IF(GUS_2020!AU45&lt;&gt;"",GUS_2020!AU45*41.868/1000,"")</f>
        <v>40.444488000000007</v>
      </c>
      <c r="AV45" s="185" t="str">
        <f>IF(GUS_2020!AV45&lt;&gt;"",GUS_2020!AV45*41.868/1000,"")</f>
        <v/>
      </c>
      <c r="AW45" s="185" t="str">
        <f>IF(GUS_2020!AW45&lt;&gt;"",GUS_2020!AW45*41.868/1000,"")</f>
        <v/>
      </c>
      <c r="AX45" s="185" t="str">
        <f>IF(GUS_2020!AX45&lt;&gt;"",GUS_2020!AX45*41.868/1000,"")</f>
        <v/>
      </c>
      <c r="AY45" s="185" t="str">
        <f>IF(GUS_2020!AY45&lt;&gt;"",GUS_2020!AY45*41.868/1000,"")</f>
        <v/>
      </c>
      <c r="AZ45" s="185" t="str">
        <f>IF(GUS_2020!AZ45&lt;&gt;"",GUS_2020!AZ45*41.868/1000,"")</f>
        <v/>
      </c>
      <c r="BA45" s="185" t="str">
        <f>IF(GUS_2020!BA45&lt;&gt;"",GUS_2020!BA45*41.868/1000,"")</f>
        <v/>
      </c>
      <c r="BB45" s="185" t="str">
        <f>IF(GUS_2020!BB45&lt;&gt;"",GUS_2020!BB45*41.868/1000,"")</f>
        <v/>
      </c>
      <c r="BC45" s="185" t="str">
        <f>IF(GUS_2020!BC45&lt;&gt;"",GUS_2020!BC45*41.868/1000,"")</f>
        <v/>
      </c>
      <c r="BD45" s="185" t="str">
        <f>IF(GUS_2020!BD45&lt;&gt;"",GUS_2020!BD45*41.868/1000,"")</f>
        <v/>
      </c>
      <c r="BE45" s="185" t="str">
        <f>IF(GUS_2020!BE45&lt;&gt;"",GUS_2020!BE45*41.868/1000,"")</f>
        <v/>
      </c>
      <c r="BF45" s="185">
        <f>IF(GUS_2020!BF45&lt;&gt;"",GUS_2020!BF45*41.868/1000,"")</f>
        <v>7.0756920000000001</v>
      </c>
      <c r="BG45" s="185" t="str">
        <f>IF(GUS_2020!BG45&lt;&gt;"",GUS_2020!BG45*41.868/1000,"")</f>
        <v/>
      </c>
      <c r="BH45" s="185">
        <f>IF(GUS_2020!BH45&lt;&gt;"",GUS_2020!BH45*41.868/1000,"")</f>
        <v>33.368796000000003</v>
      </c>
      <c r="BI45" s="185" t="str">
        <f>IF(GUS_2020!BI45&lt;&gt;"",GUS_2020!BI45*41.868/1000,"")</f>
        <v/>
      </c>
      <c r="BJ45" s="185" t="str">
        <f>IF(GUS_2020!BJ45&lt;&gt;"",GUS_2020!BJ45*41.868/1000,"")</f>
        <v/>
      </c>
      <c r="BK45" s="185" t="str">
        <f>IF(GUS_2020!BK45&lt;&gt;"",GUS_2020!BK45*41.868/1000,"")</f>
        <v/>
      </c>
      <c r="BL45" s="185" t="str">
        <f>IF(GUS_2020!BL45&lt;&gt;"",GUS_2020!BL45*41.868/1000,"")</f>
        <v/>
      </c>
      <c r="BM45" s="185" t="str">
        <f>IF(GUS_2020!BM45&lt;&gt;"",GUS_2020!BM45*41.868/1000,"")</f>
        <v/>
      </c>
      <c r="BN45" s="185" t="str">
        <f>IF(GUS_2020!BN45&lt;&gt;"",GUS_2020!BN45*41.868/1000,"")</f>
        <v/>
      </c>
      <c r="BO45" s="185" t="str">
        <f>IF(GUS_2020!BO45&lt;&gt;"",GUS_2020!BO45*41.868/1000,"")</f>
        <v/>
      </c>
      <c r="BP45" s="185" t="str">
        <f>IF(GUS_2020!BP45&lt;&gt;"",GUS_2020!BP45*41.868/1000,"")</f>
        <v/>
      </c>
      <c r="BQ45" s="185" t="str">
        <f>IF(GUS_2020!BQ45&lt;&gt;"",GUS_2020!BQ45*41.868/1000,"")</f>
        <v/>
      </c>
      <c r="BR45" s="185" t="str">
        <f>IF(GUS_2020!BR45&lt;&gt;"",GUS_2020!BR45*41.868/1000,"")</f>
        <v/>
      </c>
      <c r="BS45" s="185" t="str">
        <f>IF(GUS_2020!BS45&lt;&gt;"",GUS_2020!BS45*41.868/1000,"")</f>
        <v/>
      </c>
    </row>
    <row r="46" spans="1:71" ht="20.399999999999999">
      <c r="A46" s="184" t="s">
        <v>505</v>
      </c>
      <c r="B46" s="185" t="str">
        <f>IF(GUS_2020!B46&lt;&gt;"",GUS_2020!B46*41.868/1000,"")</f>
        <v/>
      </c>
      <c r="C46" s="185" t="str">
        <f>IF(GUS_2020!C46&lt;&gt;"",GUS_2020!C46*41.868/1000,"")</f>
        <v/>
      </c>
      <c r="D46" s="185" t="str">
        <f>IF(GUS_2020!D46&lt;&gt;"",GUS_2020!D46*41.868/1000,"")</f>
        <v/>
      </c>
      <c r="E46" s="185" t="str">
        <f>IF(GUS_2020!E46&lt;&gt;"",GUS_2020!E46*41.868/1000,"")</f>
        <v/>
      </c>
      <c r="F46" s="185" t="str">
        <f>IF(GUS_2020!F46&lt;&gt;"",GUS_2020!F46*41.868/1000,"")</f>
        <v/>
      </c>
      <c r="G46" s="185" t="str">
        <f>IF(GUS_2020!G46&lt;&gt;"",GUS_2020!G46*41.868/1000,"")</f>
        <v/>
      </c>
      <c r="H46" s="185" t="str">
        <f>IF(GUS_2020!H46&lt;&gt;"",GUS_2020!H46*41.868/1000,"")</f>
        <v/>
      </c>
      <c r="I46" s="185" t="str">
        <f>IF(GUS_2020!I46&lt;&gt;"",GUS_2020!I46*41.868/1000,"")</f>
        <v/>
      </c>
      <c r="J46" s="185" t="str">
        <f>IF(GUS_2020!J46&lt;&gt;"",GUS_2020!J46*41.868/1000,"")</f>
        <v/>
      </c>
      <c r="K46" s="185" t="str">
        <f>IF(GUS_2020!K46&lt;&gt;"",GUS_2020!K46*41.868/1000,"")</f>
        <v/>
      </c>
      <c r="L46" s="185" t="str">
        <f>IF(GUS_2020!L46&lt;&gt;"",GUS_2020!L46*41.868/1000,"")</f>
        <v/>
      </c>
      <c r="M46" s="185" t="str">
        <f>IF(GUS_2020!M46&lt;&gt;"",GUS_2020!M46*41.868/1000,"")</f>
        <v/>
      </c>
      <c r="N46" s="185" t="str">
        <f>IF(GUS_2020!N46&lt;&gt;"",GUS_2020!N46*41.868/1000,"")</f>
        <v/>
      </c>
      <c r="O46" s="185" t="str">
        <f>IF(GUS_2020!O46&lt;&gt;"",GUS_2020!O46*41.868/1000,"")</f>
        <v/>
      </c>
      <c r="P46" s="185" t="str">
        <f>IF(GUS_2020!P46&lt;&gt;"",GUS_2020!P46*41.868/1000,"")</f>
        <v/>
      </c>
      <c r="Q46" s="185" t="str">
        <f>IF(GUS_2020!Q46&lt;&gt;"",GUS_2020!Q46*41.868/1000,"")</f>
        <v/>
      </c>
      <c r="R46" s="185" t="str">
        <f>IF(GUS_2020!R46&lt;&gt;"",GUS_2020!R46*41.868/1000,"")</f>
        <v/>
      </c>
      <c r="S46" s="185" t="str">
        <f>IF(GUS_2020!S46&lt;&gt;"",GUS_2020!S46*41.868/1000,"")</f>
        <v/>
      </c>
      <c r="T46" s="185" t="str">
        <f>IF(GUS_2020!T46&lt;&gt;"",GUS_2020!T46*41.868/1000,"")</f>
        <v/>
      </c>
      <c r="U46" s="185" t="str">
        <f>IF(GUS_2020!U46&lt;&gt;"",GUS_2020!U46*41.868/1000,"")</f>
        <v/>
      </c>
      <c r="V46" s="185" t="str">
        <f>IF(GUS_2020!V46&lt;&gt;"",GUS_2020!V46*41.868/1000,"")</f>
        <v/>
      </c>
      <c r="W46" s="185" t="str">
        <f>IF(GUS_2020!W46&lt;&gt;"",GUS_2020!W46*41.868/1000,"")</f>
        <v/>
      </c>
      <c r="X46" s="185" t="str">
        <f>IF(GUS_2020!X46&lt;&gt;"",GUS_2020!X46*41.868/1000,"")</f>
        <v/>
      </c>
      <c r="Y46" s="185" t="str">
        <f>IF(GUS_2020!Y46&lt;&gt;"",GUS_2020!Y46*41.868/1000,"")</f>
        <v/>
      </c>
      <c r="Z46" s="185" t="str">
        <f>IF(GUS_2020!Z46&lt;&gt;"",GUS_2020!Z46*41.868/1000,"")</f>
        <v/>
      </c>
      <c r="AA46" s="185" t="str">
        <f>IF(GUS_2020!AA46&lt;&gt;"",GUS_2020!AA46*41.868/1000,"")</f>
        <v/>
      </c>
      <c r="AB46" s="185" t="str">
        <f>IF(GUS_2020!AB46&lt;&gt;"",GUS_2020!AB46*41.868/1000,"")</f>
        <v/>
      </c>
      <c r="AC46" s="185" t="str">
        <f>IF(GUS_2020!AC46&lt;&gt;"",GUS_2020!AC46*41.868/1000,"")</f>
        <v/>
      </c>
      <c r="AD46" s="185" t="str">
        <f>IF(GUS_2020!AD46&lt;&gt;"",GUS_2020!AD46*41.868/1000,"")</f>
        <v/>
      </c>
      <c r="AE46" s="185" t="str">
        <f>IF(GUS_2020!AE46&lt;&gt;"",GUS_2020!AE46*41.868/1000,"")</f>
        <v/>
      </c>
      <c r="AF46" s="185" t="str">
        <f>IF(GUS_2020!AF46&lt;&gt;"",GUS_2020!AF46*41.868/1000,"")</f>
        <v/>
      </c>
      <c r="AG46" s="185" t="str">
        <f>IF(GUS_2020!AG46&lt;&gt;"",GUS_2020!AG46*41.868/1000,"")</f>
        <v/>
      </c>
      <c r="AH46" s="185" t="str">
        <f>IF(GUS_2020!AH46&lt;&gt;"",GUS_2020!AH46*41.868/1000,"")</f>
        <v/>
      </c>
      <c r="AI46" s="185" t="str">
        <f>IF(GUS_2020!AI46&lt;&gt;"",GUS_2020!AI46*41.868/1000,"")</f>
        <v/>
      </c>
      <c r="AJ46" s="185" t="str">
        <f>IF(GUS_2020!AJ46&lt;&gt;"",GUS_2020!AJ46*41.868/1000,"")</f>
        <v/>
      </c>
      <c r="AK46" s="185" t="str">
        <f>IF(GUS_2020!AK46&lt;&gt;"",GUS_2020!AK46*41.868/1000,"")</f>
        <v/>
      </c>
      <c r="AL46" s="185" t="str">
        <f>IF(GUS_2020!AL46&lt;&gt;"",GUS_2020!AL46*41.868/1000,"")</f>
        <v/>
      </c>
      <c r="AM46" s="185" t="str">
        <f>IF(GUS_2020!AM46&lt;&gt;"",GUS_2020!AM46*41.868/1000,"")</f>
        <v/>
      </c>
      <c r="AN46" s="185" t="str">
        <f>IF(GUS_2020!AN46&lt;&gt;"",GUS_2020!AN46*41.868/1000,"")</f>
        <v/>
      </c>
      <c r="AO46" s="185" t="str">
        <f>IF(GUS_2020!AO46&lt;&gt;"",GUS_2020!AO46*41.868/1000,"")</f>
        <v/>
      </c>
      <c r="AP46" s="185" t="str">
        <f>IF(GUS_2020!AP46&lt;&gt;"",GUS_2020!AP46*41.868/1000,"")</f>
        <v/>
      </c>
      <c r="AQ46" s="185" t="str">
        <f>IF(GUS_2020!AQ46&lt;&gt;"",GUS_2020!AQ46*41.868/1000,"")</f>
        <v/>
      </c>
      <c r="AR46" s="185" t="str">
        <f>IF(GUS_2020!AR46&lt;&gt;"",GUS_2020!AR46*41.868/1000,"")</f>
        <v/>
      </c>
      <c r="AS46" s="185" t="str">
        <f>IF(GUS_2020!AS46&lt;&gt;"",GUS_2020!AS46*41.868/1000,"")</f>
        <v/>
      </c>
      <c r="AT46" s="185" t="str">
        <f>IF(GUS_2020!AT46&lt;&gt;"",GUS_2020!AT46*41.868/1000,"")</f>
        <v/>
      </c>
      <c r="AU46" s="185" t="str">
        <f>IF(GUS_2020!AU46&lt;&gt;"",GUS_2020!AU46*41.868/1000,"")</f>
        <v/>
      </c>
      <c r="AV46" s="185" t="str">
        <f>IF(GUS_2020!AV46&lt;&gt;"",GUS_2020!AV46*41.868/1000,"")</f>
        <v/>
      </c>
      <c r="AW46" s="185" t="str">
        <f>IF(GUS_2020!AW46&lt;&gt;"",GUS_2020!AW46*41.868/1000,"")</f>
        <v/>
      </c>
      <c r="AX46" s="185" t="str">
        <f>IF(GUS_2020!AX46&lt;&gt;"",GUS_2020!AX46*41.868/1000,"")</f>
        <v/>
      </c>
      <c r="AY46" s="185" t="str">
        <f>IF(GUS_2020!AY46&lt;&gt;"",GUS_2020!AY46*41.868/1000,"")</f>
        <v/>
      </c>
      <c r="AZ46" s="185" t="str">
        <f>IF(GUS_2020!AZ46&lt;&gt;"",GUS_2020!AZ46*41.868/1000,"")</f>
        <v/>
      </c>
      <c r="BA46" s="185" t="str">
        <f>IF(GUS_2020!BA46&lt;&gt;"",GUS_2020!BA46*41.868/1000,"")</f>
        <v/>
      </c>
      <c r="BB46" s="185" t="str">
        <f>IF(GUS_2020!BB46&lt;&gt;"",GUS_2020!BB46*41.868/1000,"")</f>
        <v/>
      </c>
      <c r="BC46" s="185" t="str">
        <f>IF(GUS_2020!BC46&lt;&gt;"",GUS_2020!BC46*41.868/1000,"")</f>
        <v/>
      </c>
      <c r="BD46" s="185" t="str">
        <f>IF(GUS_2020!BD46&lt;&gt;"",GUS_2020!BD46*41.868/1000,"")</f>
        <v/>
      </c>
      <c r="BE46" s="185" t="str">
        <f>IF(GUS_2020!BE46&lt;&gt;"",GUS_2020!BE46*41.868/1000,"")</f>
        <v/>
      </c>
      <c r="BF46" s="185" t="str">
        <f>IF(GUS_2020!BF46&lt;&gt;"",GUS_2020!BF46*41.868/1000,"")</f>
        <v/>
      </c>
      <c r="BG46" s="185" t="str">
        <f>IF(GUS_2020!BG46&lt;&gt;"",GUS_2020!BG46*41.868/1000,"")</f>
        <v/>
      </c>
      <c r="BH46" s="185" t="str">
        <f>IF(GUS_2020!BH46&lt;&gt;"",GUS_2020!BH46*41.868/1000,"")</f>
        <v/>
      </c>
      <c r="BI46" s="185" t="str">
        <f>IF(GUS_2020!BI46&lt;&gt;"",GUS_2020!BI46*41.868/1000,"")</f>
        <v/>
      </c>
      <c r="BJ46" s="185" t="str">
        <f>IF(GUS_2020!BJ46&lt;&gt;"",GUS_2020!BJ46*41.868/1000,"")</f>
        <v/>
      </c>
      <c r="BK46" s="185" t="str">
        <f>IF(GUS_2020!BK46&lt;&gt;"",GUS_2020!BK46*41.868/1000,"")</f>
        <v/>
      </c>
      <c r="BL46" s="185" t="str">
        <f>IF(GUS_2020!BL46&lt;&gt;"",GUS_2020!BL46*41.868/1000,"")</f>
        <v/>
      </c>
      <c r="BM46" s="185" t="str">
        <f>IF(GUS_2020!BM46&lt;&gt;"",GUS_2020!BM46*41.868/1000,"")</f>
        <v/>
      </c>
      <c r="BN46" s="185" t="str">
        <f>IF(GUS_2020!BN46&lt;&gt;"",GUS_2020!BN46*41.868/1000,"")</f>
        <v/>
      </c>
      <c r="BO46" s="185" t="str">
        <f>IF(GUS_2020!BO46&lt;&gt;"",GUS_2020!BO46*41.868/1000,"")</f>
        <v/>
      </c>
      <c r="BP46" s="185" t="str">
        <f>IF(GUS_2020!BP46&lt;&gt;"",GUS_2020!BP46*41.868/1000,"")</f>
        <v/>
      </c>
      <c r="BQ46" s="185" t="str">
        <f>IF(GUS_2020!BQ46&lt;&gt;"",GUS_2020!BQ46*41.868/1000,"")</f>
        <v/>
      </c>
      <c r="BR46" s="185" t="str">
        <f>IF(GUS_2020!BR46&lt;&gt;"",GUS_2020!BR46*41.868/1000,"")</f>
        <v/>
      </c>
      <c r="BS46" s="185" t="str">
        <f>IF(GUS_2020!BS46&lt;&gt;"",GUS_2020!BS46*41.868/1000,"")</f>
        <v/>
      </c>
    </row>
    <row r="47" spans="1:71" ht="20.399999999999999">
      <c r="A47" s="184" t="s">
        <v>506</v>
      </c>
      <c r="B47" s="185" t="str">
        <f>IF(GUS_2020!B47&lt;&gt;"",GUS_2020!B47*41.868/1000,"")</f>
        <v/>
      </c>
      <c r="C47" s="185" t="str">
        <f>IF(GUS_2020!C47&lt;&gt;"",GUS_2020!C47*41.868/1000,"")</f>
        <v/>
      </c>
      <c r="D47" s="185" t="str">
        <f>IF(GUS_2020!D47&lt;&gt;"",GUS_2020!D47*41.868/1000,"")</f>
        <v/>
      </c>
      <c r="E47" s="185" t="str">
        <f>IF(GUS_2020!E47&lt;&gt;"",GUS_2020!E47*41.868/1000,"")</f>
        <v/>
      </c>
      <c r="F47" s="185" t="str">
        <f>IF(GUS_2020!F47&lt;&gt;"",GUS_2020!F47*41.868/1000,"")</f>
        <v/>
      </c>
      <c r="G47" s="185" t="str">
        <f>IF(GUS_2020!G47&lt;&gt;"",GUS_2020!G47*41.868/1000,"")</f>
        <v/>
      </c>
      <c r="H47" s="185" t="str">
        <f>IF(GUS_2020!H47&lt;&gt;"",GUS_2020!H47*41.868/1000,"")</f>
        <v/>
      </c>
      <c r="I47" s="185" t="str">
        <f>IF(GUS_2020!I47&lt;&gt;"",GUS_2020!I47*41.868/1000,"")</f>
        <v/>
      </c>
      <c r="J47" s="185" t="str">
        <f>IF(GUS_2020!J47&lt;&gt;"",GUS_2020!J47*41.868/1000,"")</f>
        <v/>
      </c>
      <c r="K47" s="185" t="str">
        <f>IF(GUS_2020!K47&lt;&gt;"",GUS_2020!K47*41.868/1000,"")</f>
        <v/>
      </c>
      <c r="L47" s="185" t="str">
        <f>IF(GUS_2020!L47&lt;&gt;"",GUS_2020!L47*41.868/1000,"")</f>
        <v/>
      </c>
      <c r="M47" s="185" t="str">
        <f>IF(GUS_2020!M47&lt;&gt;"",GUS_2020!M47*41.868/1000,"")</f>
        <v/>
      </c>
      <c r="N47" s="185" t="str">
        <f>IF(GUS_2020!N47&lt;&gt;"",GUS_2020!N47*41.868/1000,"")</f>
        <v/>
      </c>
      <c r="O47" s="185" t="str">
        <f>IF(GUS_2020!O47&lt;&gt;"",GUS_2020!O47*41.868/1000,"")</f>
        <v/>
      </c>
      <c r="P47" s="185" t="str">
        <f>IF(GUS_2020!P47&lt;&gt;"",GUS_2020!P47*41.868/1000,"")</f>
        <v/>
      </c>
      <c r="Q47" s="185" t="str">
        <f>IF(GUS_2020!Q47&lt;&gt;"",GUS_2020!Q47*41.868/1000,"")</f>
        <v/>
      </c>
      <c r="R47" s="185" t="str">
        <f>IF(GUS_2020!R47&lt;&gt;"",GUS_2020!R47*41.868/1000,"")</f>
        <v/>
      </c>
      <c r="S47" s="185" t="str">
        <f>IF(GUS_2020!S47&lt;&gt;"",GUS_2020!S47*41.868/1000,"")</f>
        <v/>
      </c>
      <c r="T47" s="185" t="str">
        <f>IF(GUS_2020!T47&lt;&gt;"",GUS_2020!T47*41.868/1000,"")</f>
        <v/>
      </c>
      <c r="U47" s="185" t="str">
        <f>IF(GUS_2020!U47&lt;&gt;"",GUS_2020!U47*41.868/1000,"")</f>
        <v/>
      </c>
      <c r="V47" s="185" t="str">
        <f>IF(GUS_2020!V47&lt;&gt;"",GUS_2020!V47*41.868/1000,"")</f>
        <v/>
      </c>
      <c r="W47" s="185" t="str">
        <f>IF(GUS_2020!W47&lt;&gt;"",GUS_2020!W47*41.868/1000,"")</f>
        <v/>
      </c>
      <c r="X47" s="185" t="str">
        <f>IF(GUS_2020!X47&lt;&gt;"",GUS_2020!X47*41.868/1000,"")</f>
        <v/>
      </c>
      <c r="Y47" s="185" t="str">
        <f>IF(GUS_2020!Y47&lt;&gt;"",GUS_2020!Y47*41.868/1000,"")</f>
        <v/>
      </c>
      <c r="Z47" s="185" t="str">
        <f>IF(GUS_2020!Z47&lt;&gt;"",GUS_2020!Z47*41.868/1000,"")</f>
        <v/>
      </c>
      <c r="AA47" s="185" t="str">
        <f>IF(GUS_2020!AA47&lt;&gt;"",GUS_2020!AA47*41.868/1000,"")</f>
        <v/>
      </c>
      <c r="AB47" s="185" t="str">
        <f>IF(GUS_2020!AB47&lt;&gt;"",GUS_2020!AB47*41.868/1000,"")</f>
        <v/>
      </c>
      <c r="AC47" s="185" t="str">
        <f>IF(GUS_2020!AC47&lt;&gt;"",GUS_2020!AC47*41.868/1000,"")</f>
        <v/>
      </c>
      <c r="AD47" s="185" t="str">
        <f>IF(GUS_2020!AD47&lt;&gt;"",GUS_2020!AD47*41.868/1000,"")</f>
        <v/>
      </c>
      <c r="AE47" s="185" t="str">
        <f>IF(GUS_2020!AE47&lt;&gt;"",GUS_2020!AE47*41.868/1000,"")</f>
        <v/>
      </c>
      <c r="AF47" s="185" t="str">
        <f>IF(GUS_2020!AF47&lt;&gt;"",GUS_2020!AF47*41.868/1000,"")</f>
        <v/>
      </c>
      <c r="AG47" s="185" t="str">
        <f>IF(GUS_2020!AG47&lt;&gt;"",GUS_2020!AG47*41.868/1000,"")</f>
        <v/>
      </c>
      <c r="AH47" s="185" t="str">
        <f>IF(GUS_2020!AH47&lt;&gt;"",GUS_2020!AH47*41.868/1000,"")</f>
        <v/>
      </c>
      <c r="AI47" s="185" t="str">
        <f>IF(GUS_2020!AI47&lt;&gt;"",GUS_2020!AI47*41.868/1000,"")</f>
        <v/>
      </c>
      <c r="AJ47" s="185" t="str">
        <f>IF(GUS_2020!AJ47&lt;&gt;"",GUS_2020!AJ47*41.868/1000,"")</f>
        <v/>
      </c>
      <c r="AK47" s="185" t="str">
        <f>IF(GUS_2020!AK47&lt;&gt;"",GUS_2020!AK47*41.868/1000,"")</f>
        <v/>
      </c>
      <c r="AL47" s="185" t="str">
        <f>IF(GUS_2020!AL47&lt;&gt;"",GUS_2020!AL47*41.868/1000,"")</f>
        <v/>
      </c>
      <c r="AM47" s="185" t="str">
        <f>IF(GUS_2020!AM47&lt;&gt;"",GUS_2020!AM47*41.868/1000,"")</f>
        <v/>
      </c>
      <c r="AN47" s="185" t="str">
        <f>IF(GUS_2020!AN47&lt;&gt;"",GUS_2020!AN47*41.868/1000,"")</f>
        <v/>
      </c>
      <c r="AO47" s="185" t="str">
        <f>IF(GUS_2020!AO47&lt;&gt;"",GUS_2020!AO47*41.868/1000,"")</f>
        <v/>
      </c>
      <c r="AP47" s="185" t="str">
        <f>IF(GUS_2020!AP47&lt;&gt;"",GUS_2020!AP47*41.868/1000,"")</f>
        <v/>
      </c>
      <c r="AQ47" s="185" t="str">
        <f>IF(GUS_2020!AQ47&lt;&gt;"",GUS_2020!AQ47*41.868/1000,"")</f>
        <v/>
      </c>
      <c r="AR47" s="185" t="str">
        <f>IF(GUS_2020!AR47&lt;&gt;"",GUS_2020!AR47*41.868/1000,"")</f>
        <v/>
      </c>
      <c r="AS47" s="185" t="str">
        <f>IF(GUS_2020!AS47&lt;&gt;"",GUS_2020!AS47*41.868/1000,"")</f>
        <v/>
      </c>
      <c r="AT47" s="185" t="str">
        <f>IF(GUS_2020!AT47&lt;&gt;"",GUS_2020!AT47*41.868/1000,"")</f>
        <v/>
      </c>
      <c r="AU47" s="185" t="str">
        <f>IF(GUS_2020!AU47&lt;&gt;"",GUS_2020!AU47*41.868/1000,"")</f>
        <v/>
      </c>
      <c r="AV47" s="185" t="str">
        <f>IF(GUS_2020!AV47&lt;&gt;"",GUS_2020!AV47*41.868/1000,"")</f>
        <v/>
      </c>
      <c r="AW47" s="185" t="str">
        <f>IF(GUS_2020!AW47&lt;&gt;"",GUS_2020!AW47*41.868/1000,"")</f>
        <v/>
      </c>
      <c r="AX47" s="185" t="str">
        <f>IF(GUS_2020!AX47&lt;&gt;"",GUS_2020!AX47*41.868/1000,"")</f>
        <v/>
      </c>
      <c r="AY47" s="185" t="str">
        <f>IF(GUS_2020!AY47&lt;&gt;"",GUS_2020!AY47*41.868/1000,"")</f>
        <v/>
      </c>
      <c r="AZ47" s="185" t="str">
        <f>IF(GUS_2020!AZ47&lt;&gt;"",GUS_2020!AZ47*41.868/1000,"")</f>
        <v/>
      </c>
      <c r="BA47" s="185" t="str">
        <f>IF(GUS_2020!BA47&lt;&gt;"",GUS_2020!BA47*41.868/1000,"")</f>
        <v/>
      </c>
      <c r="BB47" s="185" t="str">
        <f>IF(GUS_2020!BB47&lt;&gt;"",GUS_2020!BB47*41.868/1000,"")</f>
        <v/>
      </c>
      <c r="BC47" s="185" t="str">
        <f>IF(GUS_2020!BC47&lt;&gt;"",GUS_2020!BC47*41.868/1000,"")</f>
        <v/>
      </c>
      <c r="BD47" s="185" t="str">
        <f>IF(GUS_2020!BD47&lt;&gt;"",GUS_2020!BD47*41.868/1000,"")</f>
        <v/>
      </c>
      <c r="BE47" s="185" t="str">
        <f>IF(GUS_2020!BE47&lt;&gt;"",GUS_2020!BE47*41.868/1000,"")</f>
        <v/>
      </c>
      <c r="BF47" s="185" t="str">
        <f>IF(GUS_2020!BF47&lt;&gt;"",GUS_2020!BF47*41.868/1000,"")</f>
        <v/>
      </c>
      <c r="BG47" s="185" t="str">
        <f>IF(GUS_2020!BG47&lt;&gt;"",GUS_2020!BG47*41.868/1000,"")</f>
        <v/>
      </c>
      <c r="BH47" s="185" t="str">
        <f>IF(GUS_2020!BH47&lt;&gt;"",GUS_2020!BH47*41.868/1000,"")</f>
        <v/>
      </c>
      <c r="BI47" s="185" t="str">
        <f>IF(GUS_2020!BI47&lt;&gt;"",GUS_2020!BI47*41.868/1000,"")</f>
        <v/>
      </c>
      <c r="BJ47" s="185" t="str">
        <f>IF(GUS_2020!BJ47&lt;&gt;"",GUS_2020!BJ47*41.868/1000,"")</f>
        <v/>
      </c>
      <c r="BK47" s="185" t="str">
        <f>IF(GUS_2020!BK47&lt;&gt;"",GUS_2020!BK47*41.868/1000,"")</f>
        <v/>
      </c>
      <c r="BL47" s="185" t="str">
        <f>IF(GUS_2020!BL47&lt;&gt;"",GUS_2020!BL47*41.868/1000,"")</f>
        <v/>
      </c>
      <c r="BM47" s="185" t="str">
        <f>IF(GUS_2020!BM47&lt;&gt;"",GUS_2020!BM47*41.868/1000,"")</f>
        <v/>
      </c>
      <c r="BN47" s="185" t="str">
        <f>IF(GUS_2020!BN47&lt;&gt;"",GUS_2020!BN47*41.868/1000,"")</f>
        <v/>
      </c>
      <c r="BO47" s="185" t="str">
        <f>IF(GUS_2020!BO47&lt;&gt;"",GUS_2020!BO47*41.868/1000,"")</f>
        <v/>
      </c>
      <c r="BP47" s="185" t="str">
        <f>IF(GUS_2020!BP47&lt;&gt;"",GUS_2020!BP47*41.868/1000,"")</f>
        <v/>
      </c>
      <c r="BQ47" s="185" t="str">
        <f>IF(GUS_2020!BQ47&lt;&gt;"",GUS_2020!BQ47*41.868/1000,"")</f>
        <v/>
      </c>
      <c r="BR47" s="185" t="str">
        <f>IF(GUS_2020!BR47&lt;&gt;"",GUS_2020!BR47*41.868/1000,"")</f>
        <v/>
      </c>
      <c r="BS47" s="185" t="str">
        <f>IF(GUS_2020!BS47&lt;&gt;"",GUS_2020!BS47*41.868/1000,"")</f>
        <v/>
      </c>
    </row>
    <row r="48" spans="1:71" ht="20.399999999999999">
      <c r="A48" s="184" t="s">
        <v>507</v>
      </c>
      <c r="B48" s="185">
        <f>IF(GUS_2020!B48&lt;&gt;"",GUS_2020!B48*41.868/1000,"")</f>
        <v>27.507276000000001</v>
      </c>
      <c r="C48" s="185">
        <f>IF(GUS_2020!C48&lt;&gt;"",GUS_2020!C48*41.868/1000,"")</f>
        <v>4.1449319999999998</v>
      </c>
      <c r="D48" s="185" t="str">
        <f>IF(GUS_2020!D48&lt;&gt;"",GUS_2020!D48*41.868/1000,"")</f>
        <v/>
      </c>
      <c r="E48" s="185" t="str">
        <f>IF(GUS_2020!E48&lt;&gt;"",GUS_2020!E48*41.868/1000,"")</f>
        <v/>
      </c>
      <c r="F48" s="185" t="str">
        <f>IF(GUS_2020!F48&lt;&gt;"",GUS_2020!F48*41.868/1000,"")</f>
        <v/>
      </c>
      <c r="G48" s="185" t="str">
        <f>IF(GUS_2020!G48&lt;&gt;"",GUS_2020!G48*41.868/1000,"")</f>
        <v/>
      </c>
      <c r="H48" s="185" t="str">
        <f>IF(GUS_2020!H48&lt;&gt;"",GUS_2020!H48*41.868/1000,"")</f>
        <v/>
      </c>
      <c r="I48" s="185" t="str">
        <f>IF(GUS_2020!I48&lt;&gt;"",GUS_2020!I48*41.868/1000,"")</f>
        <v/>
      </c>
      <c r="J48" s="185">
        <f>IF(GUS_2020!J48&lt;&gt;"",GUS_2020!J48*41.868/1000,"")</f>
        <v>4.1449319999999998</v>
      </c>
      <c r="K48" s="185" t="str">
        <f>IF(GUS_2020!K48&lt;&gt;"",GUS_2020!K48*41.868/1000,"")</f>
        <v/>
      </c>
      <c r="L48" s="185" t="str">
        <f>IF(GUS_2020!L48&lt;&gt;"",GUS_2020!L48*41.868/1000,"")</f>
        <v/>
      </c>
      <c r="M48" s="185" t="str">
        <f>IF(GUS_2020!M48&lt;&gt;"",GUS_2020!M48*41.868/1000,"")</f>
        <v/>
      </c>
      <c r="N48" s="185" t="str">
        <f>IF(GUS_2020!N48&lt;&gt;"",GUS_2020!N48*41.868/1000,"")</f>
        <v/>
      </c>
      <c r="O48" s="185" t="str">
        <f>IF(GUS_2020!O48&lt;&gt;"",GUS_2020!O48*41.868/1000,"")</f>
        <v/>
      </c>
      <c r="P48" s="185" t="str">
        <f>IF(GUS_2020!P48&lt;&gt;"",GUS_2020!P48*41.868/1000,"")</f>
        <v/>
      </c>
      <c r="Q48" s="185" t="str">
        <f>IF(GUS_2020!Q48&lt;&gt;"",GUS_2020!Q48*41.868/1000,"")</f>
        <v/>
      </c>
      <c r="R48" s="185" t="str">
        <f>IF(GUS_2020!R48&lt;&gt;"",GUS_2020!R48*41.868/1000,"")</f>
        <v/>
      </c>
      <c r="S48" s="185" t="str">
        <f>IF(GUS_2020!S48&lt;&gt;"",GUS_2020!S48*41.868/1000,"")</f>
        <v/>
      </c>
      <c r="T48" s="185" t="str">
        <f>IF(GUS_2020!T48&lt;&gt;"",GUS_2020!T48*41.868/1000,"")</f>
        <v/>
      </c>
      <c r="U48" s="185" t="str">
        <f>IF(GUS_2020!U48&lt;&gt;"",GUS_2020!U48*41.868/1000,"")</f>
        <v/>
      </c>
      <c r="V48" s="185" t="str">
        <f>IF(GUS_2020!V48&lt;&gt;"",GUS_2020!V48*41.868/1000,"")</f>
        <v/>
      </c>
      <c r="W48" s="185" t="str">
        <f>IF(GUS_2020!W48&lt;&gt;"",GUS_2020!W48*41.868/1000,"")</f>
        <v/>
      </c>
      <c r="X48" s="185" t="str">
        <f>IF(GUS_2020!X48&lt;&gt;"",GUS_2020!X48*41.868/1000,"")</f>
        <v/>
      </c>
      <c r="Y48" s="185" t="str">
        <f>IF(GUS_2020!Y48&lt;&gt;"",GUS_2020!Y48*41.868/1000,"")</f>
        <v/>
      </c>
      <c r="Z48" s="185" t="str">
        <f>IF(GUS_2020!Z48&lt;&gt;"",GUS_2020!Z48*41.868/1000,"")</f>
        <v/>
      </c>
      <c r="AA48" s="185" t="str">
        <f>IF(GUS_2020!AA48&lt;&gt;"",GUS_2020!AA48*41.868/1000,"")</f>
        <v/>
      </c>
      <c r="AB48" s="185" t="str">
        <f>IF(GUS_2020!AB48&lt;&gt;"",GUS_2020!AB48*41.868/1000,"")</f>
        <v/>
      </c>
      <c r="AC48" s="185" t="str">
        <f>IF(GUS_2020!AC48&lt;&gt;"",GUS_2020!AC48*41.868/1000,"")</f>
        <v/>
      </c>
      <c r="AD48" s="185" t="str">
        <f>IF(GUS_2020!AD48&lt;&gt;"",GUS_2020!AD48*41.868/1000,"")</f>
        <v/>
      </c>
      <c r="AE48" s="185" t="str">
        <f>IF(GUS_2020!AE48&lt;&gt;"",GUS_2020!AE48*41.868/1000,"")</f>
        <v/>
      </c>
      <c r="AF48" s="185" t="str">
        <f>IF(GUS_2020!AF48&lt;&gt;"",GUS_2020!AF48*41.868/1000,"")</f>
        <v/>
      </c>
      <c r="AG48" s="185" t="str">
        <f>IF(GUS_2020!AG48&lt;&gt;"",GUS_2020!AG48*41.868/1000,"")</f>
        <v/>
      </c>
      <c r="AH48" s="185" t="str">
        <f>IF(GUS_2020!AH48&lt;&gt;"",GUS_2020!AH48*41.868/1000,"")</f>
        <v/>
      </c>
      <c r="AI48" s="185" t="str">
        <f>IF(GUS_2020!AI48&lt;&gt;"",GUS_2020!AI48*41.868/1000,"")</f>
        <v/>
      </c>
      <c r="AJ48" s="185" t="str">
        <f>IF(GUS_2020!AJ48&lt;&gt;"",GUS_2020!AJ48*41.868/1000,"")</f>
        <v/>
      </c>
      <c r="AK48" s="185" t="str">
        <f>IF(GUS_2020!AK48&lt;&gt;"",GUS_2020!AK48*41.868/1000,"")</f>
        <v/>
      </c>
      <c r="AL48" s="185" t="str">
        <f>IF(GUS_2020!AL48&lt;&gt;"",GUS_2020!AL48*41.868/1000,"")</f>
        <v/>
      </c>
      <c r="AM48" s="185" t="str">
        <f>IF(GUS_2020!AM48&lt;&gt;"",GUS_2020!AM48*41.868/1000,"")</f>
        <v/>
      </c>
      <c r="AN48" s="185" t="str">
        <f>IF(GUS_2020!AN48&lt;&gt;"",GUS_2020!AN48*41.868/1000,"")</f>
        <v/>
      </c>
      <c r="AO48" s="185" t="str">
        <f>IF(GUS_2020!AO48&lt;&gt;"",GUS_2020!AO48*41.868/1000,"")</f>
        <v/>
      </c>
      <c r="AP48" s="185" t="str">
        <f>IF(GUS_2020!AP48&lt;&gt;"",GUS_2020!AP48*41.868/1000,"")</f>
        <v/>
      </c>
      <c r="AQ48" s="185" t="str">
        <f>IF(GUS_2020!AQ48&lt;&gt;"",GUS_2020!AQ48*41.868/1000,"")</f>
        <v/>
      </c>
      <c r="AR48" s="185" t="str">
        <f>IF(GUS_2020!AR48&lt;&gt;"",GUS_2020!AR48*41.868/1000,"")</f>
        <v/>
      </c>
      <c r="AS48" s="185" t="str">
        <f>IF(GUS_2020!AS48&lt;&gt;"",GUS_2020!AS48*41.868/1000,"")</f>
        <v/>
      </c>
      <c r="AT48" s="185">
        <f>IF(GUS_2020!AT48&lt;&gt;"",GUS_2020!AT48*41.868/1000,"")</f>
        <v>23.362344</v>
      </c>
      <c r="AU48" s="185" t="str">
        <f>IF(GUS_2020!AU48&lt;&gt;"",GUS_2020!AU48*41.868/1000,"")</f>
        <v/>
      </c>
      <c r="AV48" s="185" t="str">
        <f>IF(GUS_2020!AV48&lt;&gt;"",GUS_2020!AV48*41.868/1000,"")</f>
        <v/>
      </c>
      <c r="AW48" s="185" t="str">
        <f>IF(GUS_2020!AW48&lt;&gt;"",GUS_2020!AW48*41.868/1000,"")</f>
        <v/>
      </c>
      <c r="AX48" s="185" t="str">
        <f>IF(GUS_2020!AX48&lt;&gt;"",GUS_2020!AX48*41.868/1000,"")</f>
        <v/>
      </c>
      <c r="AY48" s="185" t="str">
        <f>IF(GUS_2020!AY48&lt;&gt;"",GUS_2020!AY48*41.868/1000,"")</f>
        <v/>
      </c>
      <c r="AZ48" s="185" t="str">
        <f>IF(GUS_2020!AZ48&lt;&gt;"",GUS_2020!AZ48*41.868/1000,"")</f>
        <v/>
      </c>
      <c r="BA48" s="185" t="str">
        <f>IF(GUS_2020!BA48&lt;&gt;"",GUS_2020!BA48*41.868/1000,"")</f>
        <v/>
      </c>
      <c r="BB48" s="185" t="str">
        <f>IF(GUS_2020!BB48&lt;&gt;"",GUS_2020!BB48*41.868/1000,"")</f>
        <v/>
      </c>
      <c r="BC48" s="185" t="str">
        <f>IF(GUS_2020!BC48&lt;&gt;"",GUS_2020!BC48*41.868/1000,"")</f>
        <v/>
      </c>
      <c r="BD48" s="185" t="str">
        <f>IF(GUS_2020!BD48&lt;&gt;"",GUS_2020!BD48*41.868/1000,"")</f>
        <v/>
      </c>
      <c r="BE48" s="185" t="str">
        <f>IF(GUS_2020!BE48&lt;&gt;"",GUS_2020!BE48*41.868/1000,"")</f>
        <v/>
      </c>
      <c r="BF48" s="185" t="str">
        <f>IF(GUS_2020!BF48&lt;&gt;"",GUS_2020!BF48*41.868/1000,"")</f>
        <v/>
      </c>
      <c r="BG48" s="185" t="str">
        <f>IF(GUS_2020!BG48&lt;&gt;"",GUS_2020!BG48*41.868/1000,"")</f>
        <v/>
      </c>
      <c r="BH48" s="185" t="str">
        <f>IF(GUS_2020!BH48&lt;&gt;"",GUS_2020!BH48*41.868/1000,"")</f>
        <v/>
      </c>
      <c r="BI48" s="185" t="str">
        <f>IF(GUS_2020!BI48&lt;&gt;"",GUS_2020!BI48*41.868/1000,"")</f>
        <v/>
      </c>
      <c r="BJ48" s="185" t="str">
        <f>IF(GUS_2020!BJ48&lt;&gt;"",GUS_2020!BJ48*41.868/1000,"")</f>
        <v/>
      </c>
      <c r="BK48" s="185" t="str">
        <f>IF(GUS_2020!BK48&lt;&gt;"",GUS_2020!BK48*41.868/1000,"")</f>
        <v/>
      </c>
      <c r="BL48" s="185" t="str">
        <f>IF(GUS_2020!BL48&lt;&gt;"",GUS_2020!BL48*41.868/1000,"")</f>
        <v/>
      </c>
      <c r="BM48" s="185" t="str">
        <f>IF(GUS_2020!BM48&lt;&gt;"",GUS_2020!BM48*41.868/1000,"")</f>
        <v/>
      </c>
      <c r="BN48" s="185" t="str">
        <f>IF(GUS_2020!BN48&lt;&gt;"",GUS_2020!BN48*41.868/1000,"")</f>
        <v/>
      </c>
      <c r="BO48" s="185" t="str">
        <f>IF(GUS_2020!BO48&lt;&gt;"",GUS_2020!BO48*41.868/1000,"")</f>
        <v/>
      </c>
      <c r="BP48" s="185" t="str">
        <f>IF(GUS_2020!BP48&lt;&gt;"",GUS_2020!BP48*41.868/1000,"")</f>
        <v/>
      </c>
      <c r="BQ48" s="185" t="str">
        <f>IF(GUS_2020!BQ48&lt;&gt;"",GUS_2020!BQ48*41.868/1000,"")</f>
        <v/>
      </c>
      <c r="BR48" s="185" t="str">
        <f>IF(GUS_2020!BR48&lt;&gt;"",GUS_2020!BR48*41.868/1000,"")</f>
        <v/>
      </c>
      <c r="BS48" s="185" t="str">
        <f>IF(GUS_2020!BS48&lt;&gt;"",GUS_2020!BS48*41.868/1000,"")</f>
        <v/>
      </c>
    </row>
    <row r="49" spans="1:71" ht="20.399999999999999">
      <c r="A49" s="184" t="s">
        <v>508</v>
      </c>
      <c r="B49" s="185">
        <f>IF(GUS_2020!B49&lt;&gt;"",GUS_2020!B49*41.868/1000,"")</f>
        <v>2440.5694560000002</v>
      </c>
      <c r="C49" s="185">
        <f>IF(GUS_2020!C49&lt;&gt;"",GUS_2020!C49*41.868/1000,"")</f>
        <v>230.02279200000001</v>
      </c>
      <c r="D49" s="185" t="str">
        <f>IF(GUS_2020!D49&lt;&gt;"",GUS_2020!D49*41.868/1000,"")</f>
        <v/>
      </c>
      <c r="E49" s="185" t="str">
        <f>IF(GUS_2020!E49&lt;&gt;"",GUS_2020!E49*41.868/1000,"")</f>
        <v/>
      </c>
      <c r="F49" s="185" t="str">
        <f>IF(GUS_2020!F49&lt;&gt;"",GUS_2020!F49*41.868/1000,"")</f>
        <v/>
      </c>
      <c r="G49" s="185" t="str">
        <f>IF(GUS_2020!G49&lt;&gt;"",GUS_2020!G49*41.868/1000,"")</f>
        <v/>
      </c>
      <c r="H49" s="185" t="str">
        <f>IF(GUS_2020!H49&lt;&gt;"",GUS_2020!H49*41.868/1000,"")</f>
        <v/>
      </c>
      <c r="I49" s="185">
        <f>IF(GUS_2020!I49&lt;&gt;"",GUS_2020!I49*41.868/1000,"")</f>
        <v>0.293076</v>
      </c>
      <c r="J49" s="185">
        <f>IF(GUS_2020!J49&lt;&gt;"",GUS_2020!J49*41.868/1000,"")</f>
        <v>217.92294000000001</v>
      </c>
      <c r="K49" s="185" t="str">
        <f>IF(GUS_2020!K49&lt;&gt;"",GUS_2020!K49*41.868/1000,"")</f>
        <v/>
      </c>
      <c r="L49" s="185">
        <f>IF(GUS_2020!L49&lt;&gt;"",GUS_2020!L49*41.868/1000,"")</f>
        <v>11.806775999999999</v>
      </c>
      <c r="M49" s="185" t="str">
        <f>IF(GUS_2020!M49&lt;&gt;"",GUS_2020!M49*41.868/1000,"")</f>
        <v/>
      </c>
      <c r="N49" s="185">
        <f>IF(GUS_2020!N49&lt;&gt;"",GUS_2020!N49*41.868/1000,"")</f>
        <v>81.851939999999999</v>
      </c>
      <c r="O49" s="185" t="str">
        <f>IF(GUS_2020!O49&lt;&gt;"",GUS_2020!O49*41.868/1000,"")</f>
        <v/>
      </c>
      <c r="P49" s="185">
        <f>IF(GUS_2020!P49&lt;&gt;"",GUS_2020!P49*41.868/1000,"")</f>
        <v>58.866408</v>
      </c>
      <c r="Q49" s="185">
        <f>IF(GUS_2020!Q49&lt;&gt;"",GUS_2020!Q49*41.868/1000,"")</f>
        <v>19.426752</v>
      </c>
      <c r="R49" s="185">
        <f>IF(GUS_2020!R49&lt;&gt;"",GUS_2020!R49*41.868/1000,"")</f>
        <v>3.5169120000000005</v>
      </c>
      <c r="S49" s="185" t="str">
        <f>IF(GUS_2020!S49&lt;&gt;"",GUS_2020!S49*41.868/1000,"")</f>
        <v/>
      </c>
      <c r="T49" s="185" t="str">
        <f>IF(GUS_2020!T49&lt;&gt;"",GUS_2020!T49*41.868/1000,"")</f>
        <v/>
      </c>
      <c r="U49" s="185" t="str">
        <f>IF(GUS_2020!U49&lt;&gt;"",GUS_2020!U49*41.868/1000,"")</f>
        <v/>
      </c>
      <c r="V49" s="185" t="str">
        <f>IF(GUS_2020!V49&lt;&gt;"",GUS_2020!V49*41.868/1000,"")</f>
        <v/>
      </c>
      <c r="W49" s="185">
        <f>IF(GUS_2020!W49&lt;&gt;"",GUS_2020!W49*41.868/1000,"")</f>
        <v>1233.43128</v>
      </c>
      <c r="X49" s="185" t="str">
        <f>IF(GUS_2020!X49&lt;&gt;"",GUS_2020!X49*41.868/1000,"")</f>
        <v/>
      </c>
      <c r="Y49" s="185" t="str">
        <f>IF(GUS_2020!Y49&lt;&gt;"",GUS_2020!Y49*41.868/1000,"")</f>
        <v/>
      </c>
      <c r="Z49" s="185">
        <f>IF(GUS_2020!Z49&lt;&gt;"",GUS_2020!Z49*41.868/1000,"")</f>
        <v>37.346256000000004</v>
      </c>
      <c r="AA49" s="185" t="str">
        <f>IF(GUS_2020!AA49&lt;&gt;"",GUS_2020!AA49*41.868/1000,"")</f>
        <v/>
      </c>
      <c r="AB49" s="185">
        <f>IF(GUS_2020!AB49&lt;&gt;"",GUS_2020!AB49*41.868/1000,"")</f>
        <v>23.362344</v>
      </c>
      <c r="AC49" s="185">
        <f>IF(GUS_2020!AC49&lt;&gt;"",GUS_2020!AC49*41.868/1000,"")</f>
        <v>43.835796000000002</v>
      </c>
      <c r="AD49" s="185" t="str">
        <f>IF(GUS_2020!AD49&lt;&gt;"",GUS_2020!AD49*41.868/1000,"")</f>
        <v/>
      </c>
      <c r="AE49" s="185">
        <f>IF(GUS_2020!AE49&lt;&gt;"",GUS_2020!AE49*41.868/1000,"")</f>
        <v>31.359132000000002</v>
      </c>
      <c r="AF49" s="185">
        <f>IF(GUS_2020!AF49&lt;&gt;"",GUS_2020!AF49*41.868/1000,"")</f>
        <v>171.198252</v>
      </c>
      <c r="AG49" s="185">
        <f>IF(GUS_2020!AG49&lt;&gt;"",GUS_2020!AG49*41.868/1000,"")</f>
        <v>1.25604</v>
      </c>
      <c r="AH49" s="185" t="str">
        <f>IF(GUS_2020!AH49&lt;&gt;"",GUS_2020!AH49*41.868/1000,"")</f>
        <v/>
      </c>
      <c r="AI49" s="185">
        <f>IF(GUS_2020!AI49&lt;&gt;"",GUS_2020!AI49*41.868/1000,"")</f>
        <v>25.288271999999999</v>
      </c>
      <c r="AJ49" s="185">
        <f>IF(GUS_2020!AJ49&lt;&gt;"",GUS_2020!AJ49*41.868/1000,"")</f>
        <v>0</v>
      </c>
      <c r="AK49" s="185">
        <f>IF(GUS_2020!AK49&lt;&gt;"",GUS_2020!AK49*41.868/1000,"")</f>
        <v>109.56855600000002</v>
      </c>
      <c r="AL49" s="185">
        <f>IF(GUS_2020!AL49&lt;&gt;"",GUS_2020!AL49*41.868/1000,"")</f>
        <v>554.87660400000004</v>
      </c>
      <c r="AM49" s="185">
        <f>IF(GUS_2020!AM49&lt;&gt;"",GUS_2020!AM49*41.868/1000,"")</f>
        <v>82.228752000000014</v>
      </c>
      <c r="AN49" s="185">
        <f>IF(GUS_2020!AN49&lt;&gt;"",GUS_2020!AN49*41.868/1000,"")</f>
        <v>6.0708600000000006</v>
      </c>
      <c r="AO49" s="185">
        <f>IF(GUS_2020!AO49&lt;&gt;"",GUS_2020!AO49*41.868/1000,"")</f>
        <v>16.495992000000001</v>
      </c>
      <c r="AP49" s="185">
        <f>IF(GUS_2020!AP49&lt;&gt;"",GUS_2020!AP49*41.868/1000,"")</f>
        <v>59.620032000000009</v>
      </c>
      <c r="AQ49" s="185">
        <f>IF(GUS_2020!AQ49&lt;&gt;"",GUS_2020!AQ49*41.868/1000,"")</f>
        <v>9.3784320000000001</v>
      </c>
      <c r="AR49" s="185">
        <f>IF(GUS_2020!AR49&lt;&gt;"",GUS_2020!AR49*41.868/1000,"")</f>
        <v>3.5169120000000005</v>
      </c>
      <c r="AS49" s="185">
        <f>IF(GUS_2020!AS49&lt;&gt;"",GUS_2020!AS49*41.868/1000,"")</f>
        <v>58.029048000000003</v>
      </c>
      <c r="AT49" s="185" t="str">
        <f>IF(GUS_2020!AT49&lt;&gt;"",GUS_2020!AT49*41.868/1000,"")</f>
        <v/>
      </c>
      <c r="AU49" s="185">
        <f>IF(GUS_2020!AU49&lt;&gt;"",GUS_2020!AU49*41.868/1000,"")</f>
        <v>40.444488000000007</v>
      </c>
      <c r="AV49" s="185" t="str">
        <f>IF(GUS_2020!AV49&lt;&gt;"",GUS_2020!AV49*41.868/1000,"")</f>
        <v/>
      </c>
      <c r="AW49" s="185" t="str">
        <f>IF(GUS_2020!AW49&lt;&gt;"",GUS_2020!AW49*41.868/1000,"")</f>
        <v/>
      </c>
      <c r="AX49" s="185" t="str">
        <f>IF(GUS_2020!AX49&lt;&gt;"",GUS_2020!AX49*41.868/1000,"")</f>
        <v/>
      </c>
      <c r="AY49" s="185" t="str">
        <f>IF(GUS_2020!AY49&lt;&gt;"",GUS_2020!AY49*41.868/1000,"")</f>
        <v/>
      </c>
      <c r="AZ49" s="185" t="str">
        <f>IF(GUS_2020!AZ49&lt;&gt;"",GUS_2020!AZ49*41.868/1000,"")</f>
        <v/>
      </c>
      <c r="BA49" s="185" t="str">
        <f>IF(GUS_2020!BA49&lt;&gt;"",GUS_2020!BA49*41.868/1000,"")</f>
        <v/>
      </c>
      <c r="BB49" s="185" t="str">
        <f>IF(GUS_2020!BB49&lt;&gt;"",GUS_2020!BB49*41.868/1000,"")</f>
        <v/>
      </c>
      <c r="BC49" s="185" t="str">
        <f>IF(GUS_2020!BC49&lt;&gt;"",GUS_2020!BC49*41.868/1000,"")</f>
        <v/>
      </c>
      <c r="BD49" s="185" t="str">
        <f>IF(GUS_2020!BD49&lt;&gt;"",GUS_2020!BD49*41.868/1000,"")</f>
        <v/>
      </c>
      <c r="BE49" s="185" t="str">
        <f>IF(GUS_2020!BE49&lt;&gt;"",GUS_2020!BE49*41.868/1000,"")</f>
        <v/>
      </c>
      <c r="BF49" s="185" t="str">
        <f>IF(GUS_2020!BF49&lt;&gt;"",GUS_2020!BF49*41.868/1000,"")</f>
        <v/>
      </c>
      <c r="BG49" s="185">
        <f>IF(GUS_2020!BG49&lt;&gt;"",GUS_2020!BG49*41.868/1000,"")</f>
        <v>7.0756920000000001</v>
      </c>
      <c r="BH49" s="185" t="str">
        <f>IF(GUS_2020!BH49&lt;&gt;"",GUS_2020!BH49*41.868/1000,"")</f>
        <v/>
      </c>
      <c r="BI49" s="185">
        <f>IF(GUS_2020!BI49&lt;&gt;"",GUS_2020!BI49*41.868/1000,"")</f>
        <v>33.368796000000003</v>
      </c>
      <c r="BJ49" s="185" t="str">
        <f>IF(GUS_2020!BJ49&lt;&gt;"",GUS_2020!BJ49*41.868/1000,"")</f>
        <v/>
      </c>
      <c r="BK49" s="185" t="str">
        <f>IF(GUS_2020!BK49&lt;&gt;"",GUS_2020!BK49*41.868/1000,"")</f>
        <v/>
      </c>
      <c r="BL49" s="185" t="str">
        <f>IF(GUS_2020!BL49&lt;&gt;"",GUS_2020!BL49*41.868/1000,"")</f>
        <v/>
      </c>
      <c r="BM49" s="185" t="str">
        <f>IF(GUS_2020!BM49&lt;&gt;"",GUS_2020!BM49*41.868/1000,"")</f>
        <v/>
      </c>
      <c r="BN49" s="185" t="str">
        <f>IF(GUS_2020!BN49&lt;&gt;"",GUS_2020!BN49*41.868/1000,"")</f>
        <v/>
      </c>
      <c r="BO49" s="185" t="str">
        <f>IF(GUS_2020!BO49&lt;&gt;"",GUS_2020!BO49*41.868/1000,"")</f>
        <v/>
      </c>
      <c r="BP49" s="185" t="str">
        <f>IF(GUS_2020!BP49&lt;&gt;"",GUS_2020!BP49*41.868/1000,"")</f>
        <v/>
      </c>
      <c r="BQ49" s="185" t="str">
        <f>IF(GUS_2020!BQ49&lt;&gt;"",GUS_2020!BQ49*41.868/1000,"")</f>
        <v/>
      </c>
      <c r="BR49" s="185">
        <f>IF(GUS_2020!BR49&lt;&gt;"",GUS_2020!BR49*41.868/1000,"")</f>
        <v>285.87470400000001</v>
      </c>
      <c r="BS49" s="185">
        <f>IF(GUS_2020!BS49&lt;&gt;"",GUS_2020!BS49*41.868/1000,"")</f>
        <v>568.94425200000001</v>
      </c>
    </row>
    <row r="50" spans="1:71" ht="20.399999999999999">
      <c r="A50" s="184" t="s">
        <v>479</v>
      </c>
      <c r="B50" s="185">
        <f>IF(GUS_2020!B50&lt;&gt;"",GUS_2020!B50*41.868/1000,"")</f>
        <v>854.81895599999996</v>
      </c>
      <c r="C50" s="185" t="str">
        <f>IF(GUS_2020!C50&lt;&gt;"",GUS_2020!C50*41.868/1000,"")</f>
        <v/>
      </c>
      <c r="D50" s="185" t="str">
        <f>IF(GUS_2020!D50&lt;&gt;"",GUS_2020!D50*41.868/1000,"")</f>
        <v/>
      </c>
      <c r="E50" s="185" t="str">
        <f>IF(GUS_2020!E50&lt;&gt;"",GUS_2020!E50*41.868/1000,"")</f>
        <v/>
      </c>
      <c r="F50" s="185" t="str">
        <f>IF(GUS_2020!F50&lt;&gt;"",GUS_2020!F50*41.868/1000,"")</f>
        <v/>
      </c>
      <c r="G50" s="185" t="str">
        <f>IF(GUS_2020!G50&lt;&gt;"",GUS_2020!G50*41.868/1000,"")</f>
        <v/>
      </c>
      <c r="H50" s="185" t="str">
        <f>IF(GUS_2020!H50&lt;&gt;"",GUS_2020!H50*41.868/1000,"")</f>
        <v/>
      </c>
      <c r="I50" s="185" t="str">
        <f>IF(GUS_2020!I50&lt;&gt;"",GUS_2020!I50*41.868/1000,"")</f>
        <v/>
      </c>
      <c r="J50" s="185" t="str">
        <f>IF(GUS_2020!J50&lt;&gt;"",GUS_2020!J50*41.868/1000,"")</f>
        <v/>
      </c>
      <c r="K50" s="185" t="str">
        <f>IF(GUS_2020!K50&lt;&gt;"",GUS_2020!K50*41.868/1000,"")</f>
        <v/>
      </c>
      <c r="L50" s="185" t="str">
        <f>IF(GUS_2020!L50&lt;&gt;"",GUS_2020!L50*41.868/1000,"")</f>
        <v/>
      </c>
      <c r="M50" s="185" t="str">
        <f>IF(GUS_2020!M50&lt;&gt;"",GUS_2020!M50*41.868/1000,"")</f>
        <v/>
      </c>
      <c r="N50" s="185" t="str">
        <f>IF(GUS_2020!N50&lt;&gt;"",GUS_2020!N50*41.868/1000,"")</f>
        <v/>
      </c>
      <c r="O50" s="185" t="str">
        <f>IF(GUS_2020!O50&lt;&gt;"",GUS_2020!O50*41.868/1000,"")</f>
        <v/>
      </c>
      <c r="P50" s="185" t="str">
        <f>IF(GUS_2020!P50&lt;&gt;"",GUS_2020!P50*41.868/1000,"")</f>
        <v/>
      </c>
      <c r="Q50" s="185" t="str">
        <f>IF(GUS_2020!Q50&lt;&gt;"",GUS_2020!Q50*41.868/1000,"")</f>
        <v/>
      </c>
      <c r="R50" s="185" t="str">
        <f>IF(GUS_2020!R50&lt;&gt;"",GUS_2020!R50*41.868/1000,"")</f>
        <v/>
      </c>
      <c r="S50" s="185" t="str">
        <f>IF(GUS_2020!S50&lt;&gt;"",GUS_2020!S50*41.868/1000,"")</f>
        <v/>
      </c>
      <c r="T50" s="185" t="str">
        <f>IF(GUS_2020!T50&lt;&gt;"",GUS_2020!T50*41.868/1000,"")</f>
        <v/>
      </c>
      <c r="U50" s="185" t="str">
        <f>IF(GUS_2020!U50&lt;&gt;"",GUS_2020!U50*41.868/1000,"")</f>
        <v/>
      </c>
      <c r="V50" s="185" t="str">
        <f>IF(GUS_2020!V50&lt;&gt;"",GUS_2020!V50*41.868/1000,"")</f>
        <v/>
      </c>
      <c r="W50" s="185" t="str">
        <f>IF(GUS_2020!W50&lt;&gt;"",GUS_2020!W50*41.868/1000,"")</f>
        <v/>
      </c>
      <c r="X50" s="185" t="str">
        <f>IF(GUS_2020!X50&lt;&gt;"",GUS_2020!X50*41.868/1000,"")</f>
        <v/>
      </c>
      <c r="Y50" s="185" t="str">
        <f>IF(GUS_2020!Y50&lt;&gt;"",GUS_2020!Y50*41.868/1000,"")</f>
        <v/>
      </c>
      <c r="Z50" s="185" t="str">
        <f>IF(GUS_2020!Z50&lt;&gt;"",GUS_2020!Z50*41.868/1000,"")</f>
        <v/>
      </c>
      <c r="AA50" s="185" t="str">
        <f>IF(GUS_2020!AA50&lt;&gt;"",GUS_2020!AA50*41.868/1000,"")</f>
        <v/>
      </c>
      <c r="AB50" s="185" t="str">
        <f>IF(GUS_2020!AB50&lt;&gt;"",GUS_2020!AB50*41.868/1000,"")</f>
        <v/>
      </c>
      <c r="AC50" s="185" t="str">
        <f>IF(GUS_2020!AC50&lt;&gt;"",GUS_2020!AC50*41.868/1000,"")</f>
        <v/>
      </c>
      <c r="AD50" s="185" t="str">
        <f>IF(GUS_2020!AD50&lt;&gt;"",GUS_2020!AD50*41.868/1000,"")</f>
        <v/>
      </c>
      <c r="AE50" s="185" t="str">
        <f>IF(GUS_2020!AE50&lt;&gt;"",GUS_2020!AE50*41.868/1000,"")</f>
        <v/>
      </c>
      <c r="AF50" s="185" t="str">
        <f>IF(GUS_2020!AF50&lt;&gt;"",GUS_2020!AF50*41.868/1000,"")</f>
        <v/>
      </c>
      <c r="AG50" s="185" t="str">
        <f>IF(GUS_2020!AG50&lt;&gt;"",GUS_2020!AG50*41.868/1000,"")</f>
        <v/>
      </c>
      <c r="AH50" s="185" t="str">
        <f>IF(GUS_2020!AH50&lt;&gt;"",GUS_2020!AH50*41.868/1000,"")</f>
        <v/>
      </c>
      <c r="AI50" s="185" t="str">
        <f>IF(GUS_2020!AI50&lt;&gt;"",GUS_2020!AI50*41.868/1000,"")</f>
        <v/>
      </c>
      <c r="AJ50" s="185" t="str">
        <f>IF(GUS_2020!AJ50&lt;&gt;"",GUS_2020!AJ50*41.868/1000,"")</f>
        <v/>
      </c>
      <c r="AK50" s="185" t="str">
        <f>IF(GUS_2020!AK50&lt;&gt;"",GUS_2020!AK50*41.868/1000,"")</f>
        <v/>
      </c>
      <c r="AL50" s="185" t="str">
        <f>IF(GUS_2020!AL50&lt;&gt;"",GUS_2020!AL50*41.868/1000,"")</f>
        <v/>
      </c>
      <c r="AM50" s="185" t="str">
        <f>IF(GUS_2020!AM50&lt;&gt;"",GUS_2020!AM50*41.868/1000,"")</f>
        <v/>
      </c>
      <c r="AN50" s="185" t="str">
        <f>IF(GUS_2020!AN50&lt;&gt;"",GUS_2020!AN50*41.868/1000,"")</f>
        <v/>
      </c>
      <c r="AO50" s="185" t="str">
        <f>IF(GUS_2020!AO50&lt;&gt;"",GUS_2020!AO50*41.868/1000,"")</f>
        <v/>
      </c>
      <c r="AP50" s="185" t="str">
        <f>IF(GUS_2020!AP50&lt;&gt;"",GUS_2020!AP50*41.868/1000,"")</f>
        <v/>
      </c>
      <c r="AQ50" s="185" t="str">
        <f>IF(GUS_2020!AQ50&lt;&gt;"",GUS_2020!AQ50*41.868/1000,"")</f>
        <v/>
      </c>
      <c r="AR50" s="185" t="str">
        <f>IF(GUS_2020!AR50&lt;&gt;"",GUS_2020!AR50*41.868/1000,"")</f>
        <v/>
      </c>
      <c r="AS50" s="185" t="str">
        <f>IF(GUS_2020!AS50&lt;&gt;"",GUS_2020!AS50*41.868/1000,"")</f>
        <v/>
      </c>
      <c r="AT50" s="185" t="str">
        <f>IF(GUS_2020!AT50&lt;&gt;"",GUS_2020!AT50*41.868/1000,"")</f>
        <v/>
      </c>
      <c r="AU50" s="185" t="str">
        <f>IF(GUS_2020!AU50&lt;&gt;"",GUS_2020!AU50*41.868/1000,"")</f>
        <v/>
      </c>
      <c r="AV50" s="185" t="str">
        <f>IF(GUS_2020!AV50&lt;&gt;"",GUS_2020!AV50*41.868/1000,"")</f>
        <v/>
      </c>
      <c r="AW50" s="185" t="str">
        <f>IF(GUS_2020!AW50&lt;&gt;"",GUS_2020!AW50*41.868/1000,"")</f>
        <v/>
      </c>
      <c r="AX50" s="185" t="str">
        <f>IF(GUS_2020!AX50&lt;&gt;"",GUS_2020!AX50*41.868/1000,"")</f>
        <v/>
      </c>
      <c r="AY50" s="185" t="str">
        <f>IF(GUS_2020!AY50&lt;&gt;"",GUS_2020!AY50*41.868/1000,"")</f>
        <v/>
      </c>
      <c r="AZ50" s="185" t="str">
        <f>IF(GUS_2020!AZ50&lt;&gt;"",GUS_2020!AZ50*41.868/1000,"")</f>
        <v/>
      </c>
      <c r="BA50" s="185" t="str">
        <f>IF(GUS_2020!BA50&lt;&gt;"",GUS_2020!BA50*41.868/1000,"")</f>
        <v/>
      </c>
      <c r="BB50" s="185" t="str">
        <f>IF(GUS_2020!BB50&lt;&gt;"",GUS_2020!BB50*41.868/1000,"")</f>
        <v/>
      </c>
      <c r="BC50" s="185" t="str">
        <f>IF(GUS_2020!BC50&lt;&gt;"",GUS_2020!BC50*41.868/1000,"")</f>
        <v/>
      </c>
      <c r="BD50" s="185" t="str">
        <f>IF(GUS_2020!BD50&lt;&gt;"",GUS_2020!BD50*41.868/1000,"")</f>
        <v/>
      </c>
      <c r="BE50" s="185" t="str">
        <f>IF(GUS_2020!BE50&lt;&gt;"",GUS_2020!BE50*41.868/1000,"")</f>
        <v/>
      </c>
      <c r="BF50" s="185" t="str">
        <f>IF(GUS_2020!BF50&lt;&gt;"",GUS_2020!BF50*41.868/1000,"")</f>
        <v/>
      </c>
      <c r="BG50" s="185" t="str">
        <f>IF(GUS_2020!BG50&lt;&gt;"",GUS_2020!BG50*41.868/1000,"")</f>
        <v/>
      </c>
      <c r="BH50" s="185" t="str">
        <f>IF(GUS_2020!BH50&lt;&gt;"",GUS_2020!BH50*41.868/1000,"")</f>
        <v/>
      </c>
      <c r="BI50" s="185" t="str">
        <f>IF(GUS_2020!BI50&lt;&gt;"",GUS_2020!BI50*41.868/1000,"")</f>
        <v/>
      </c>
      <c r="BJ50" s="185" t="str">
        <f>IF(GUS_2020!BJ50&lt;&gt;"",GUS_2020!BJ50*41.868/1000,"")</f>
        <v/>
      </c>
      <c r="BK50" s="185" t="str">
        <f>IF(GUS_2020!BK50&lt;&gt;"",GUS_2020!BK50*41.868/1000,"")</f>
        <v/>
      </c>
      <c r="BL50" s="185" t="str">
        <f>IF(GUS_2020!BL50&lt;&gt;"",GUS_2020!BL50*41.868/1000,"")</f>
        <v/>
      </c>
      <c r="BM50" s="185" t="str">
        <f>IF(GUS_2020!BM50&lt;&gt;"",GUS_2020!BM50*41.868/1000,"")</f>
        <v/>
      </c>
      <c r="BN50" s="185" t="str">
        <f>IF(GUS_2020!BN50&lt;&gt;"",GUS_2020!BN50*41.868/1000,"")</f>
        <v/>
      </c>
      <c r="BO50" s="185" t="str">
        <f>IF(GUS_2020!BO50&lt;&gt;"",GUS_2020!BO50*41.868/1000,"")</f>
        <v/>
      </c>
      <c r="BP50" s="185" t="str">
        <f>IF(GUS_2020!BP50&lt;&gt;"",GUS_2020!BP50*41.868/1000,"")</f>
        <v/>
      </c>
      <c r="BQ50" s="185" t="str">
        <f>IF(GUS_2020!BQ50&lt;&gt;"",GUS_2020!BQ50*41.868/1000,"")</f>
        <v/>
      </c>
      <c r="BR50" s="185">
        <f>IF(GUS_2020!BR50&lt;&gt;"",GUS_2020!BR50*41.868/1000,"")</f>
        <v>285.87470400000001</v>
      </c>
      <c r="BS50" s="185">
        <f>IF(GUS_2020!BS50&lt;&gt;"",GUS_2020!BS50*41.868/1000,"")</f>
        <v>568.94425200000001</v>
      </c>
    </row>
    <row r="51" spans="1:71" ht="20.399999999999999">
      <c r="A51" s="184" t="s">
        <v>480</v>
      </c>
      <c r="B51" s="185">
        <f>IF(GUS_2020!B51&lt;&gt;"",GUS_2020!B51*41.868/1000,"")</f>
        <v>82.521828000000014</v>
      </c>
      <c r="C51" s="185" t="str">
        <f>IF(GUS_2020!C51&lt;&gt;"",GUS_2020!C51*41.868/1000,"")</f>
        <v/>
      </c>
      <c r="D51" s="185" t="str">
        <f>IF(GUS_2020!D51&lt;&gt;"",GUS_2020!D51*41.868/1000,"")</f>
        <v/>
      </c>
      <c r="E51" s="185" t="str">
        <f>IF(GUS_2020!E51&lt;&gt;"",GUS_2020!E51*41.868/1000,"")</f>
        <v/>
      </c>
      <c r="F51" s="185" t="str">
        <f>IF(GUS_2020!F51&lt;&gt;"",GUS_2020!F51*41.868/1000,"")</f>
        <v/>
      </c>
      <c r="G51" s="185" t="str">
        <f>IF(GUS_2020!G51&lt;&gt;"",GUS_2020!G51*41.868/1000,"")</f>
        <v/>
      </c>
      <c r="H51" s="185" t="str">
        <f>IF(GUS_2020!H51&lt;&gt;"",GUS_2020!H51*41.868/1000,"")</f>
        <v/>
      </c>
      <c r="I51" s="185" t="str">
        <f>IF(GUS_2020!I51&lt;&gt;"",GUS_2020!I51*41.868/1000,"")</f>
        <v/>
      </c>
      <c r="J51" s="185" t="str">
        <f>IF(GUS_2020!J51&lt;&gt;"",GUS_2020!J51*41.868/1000,"")</f>
        <v/>
      </c>
      <c r="K51" s="185" t="str">
        <f>IF(GUS_2020!K51&lt;&gt;"",GUS_2020!K51*41.868/1000,"")</f>
        <v/>
      </c>
      <c r="L51" s="185" t="str">
        <f>IF(GUS_2020!L51&lt;&gt;"",GUS_2020!L51*41.868/1000,"")</f>
        <v/>
      </c>
      <c r="M51" s="185" t="str">
        <f>IF(GUS_2020!M51&lt;&gt;"",GUS_2020!M51*41.868/1000,"")</f>
        <v/>
      </c>
      <c r="N51" s="185" t="str">
        <f>IF(GUS_2020!N51&lt;&gt;"",GUS_2020!N51*41.868/1000,"")</f>
        <v/>
      </c>
      <c r="O51" s="185" t="str">
        <f>IF(GUS_2020!O51&lt;&gt;"",GUS_2020!O51*41.868/1000,"")</f>
        <v/>
      </c>
      <c r="P51" s="185" t="str">
        <f>IF(GUS_2020!P51&lt;&gt;"",GUS_2020!P51*41.868/1000,"")</f>
        <v/>
      </c>
      <c r="Q51" s="185" t="str">
        <f>IF(GUS_2020!Q51&lt;&gt;"",GUS_2020!Q51*41.868/1000,"")</f>
        <v/>
      </c>
      <c r="R51" s="185" t="str">
        <f>IF(GUS_2020!R51&lt;&gt;"",GUS_2020!R51*41.868/1000,"")</f>
        <v/>
      </c>
      <c r="S51" s="185" t="str">
        <f>IF(GUS_2020!S51&lt;&gt;"",GUS_2020!S51*41.868/1000,"")</f>
        <v/>
      </c>
      <c r="T51" s="185" t="str">
        <f>IF(GUS_2020!T51&lt;&gt;"",GUS_2020!T51*41.868/1000,"")</f>
        <v/>
      </c>
      <c r="U51" s="185" t="str">
        <f>IF(GUS_2020!U51&lt;&gt;"",GUS_2020!U51*41.868/1000,"")</f>
        <v/>
      </c>
      <c r="V51" s="185" t="str">
        <f>IF(GUS_2020!V51&lt;&gt;"",GUS_2020!V51*41.868/1000,"")</f>
        <v/>
      </c>
      <c r="W51" s="185" t="str">
        <f>IF(GUS_2020!W51&lt;&gt;"",GUS_2020!W51*41.868/1000,"")</f>
        <v/>
      </c>
      <c r="X51" s="185" t="str">
        <f>IF(GUS_2020!X51&lt;&gt;"",GUS_2020!X51*41.868/1000,"")</f>
        <v/>
      </c>
      <c r="Y51" s="185" t="str">
        <f>IF(GUS_2020!Y51&lt;&gt;"",GUS_2020!Y51*41.868/1000,"")</f>
        <v/>
      </c>
      <c r="Z51" s="185" t="str">
        <f>IF(GUS_2020!Z51&lt;&gt;"",GUS_2020!Z51*41.868/1000,"")</f>
        <v/>
      </c>
      <c r="AA51" s="185" t="str">
        <f>IF(GUS_2020!AA51&lt;&gt;"",GUS_2020!AA51*41.868/1000,"")</f>
        <v/>
      </c>
      <c r="AB51" s="185" t="str">
        <f>IF(GUS_2020!AB51&lt;&gt;"",GUS_2020!AB51*41.868/1000,"")</f>
        <v/>
      </c>
      <c r="AC51" s="185" t="str">
        <f>IF(GUS_2020!AC51&lt;&gt;"",GUS_2020!AC51*41.868/1000,"")</f>
        <v/>
      </c>
      <c r="AD51" s="185" t="str">
        <f>IF(GUS_2020!AD51&lt;&gt;"",GUS_2020!AD51*41.868/1000,"")</f>
        <v/>
      </c>
      <c r="AE51" s="185" t="str">
        <f>IF(GUS_2020!AE51&lt;&gt;"",GUS_2020!AE51*41.868/1000,"")</f>
        <v/>
      </c>
      <c r="AF51" s="185" t="str">
        <f>IF(GUS_2020!AF51&lt;&gt;"",GUS_2020!AF51*41.868/1000,"")</f>
        <v/>
      </c>
      <c r="AG51" s="185" t="str">
        <f>IF(GUS_2020!AG51&lt;&gt;"",GUS_2020!AG51*41.868/1000,"")</f>
        <v/>
      </c>
      <c r="AH51" s="185" t="str">
        <f>IF(GUS_2020!AH51&lt;&gt;"",GUS_2020!AH51*41.868/1000,"")</f>
        <v/>
      </c>
      <c r="AI51" s="185" t="str">
        <f>IF(GUS_2020!AI51&lt;&gt;"",GUS_2020!AI51*41.868/1000,"")</f>
        <v/>
      </c>
      <c r="AJ51" s="185" t="str">
        <f>IF(GUS_2020!AJ51&lt;&gt;"",GUS_2020!AJ51*41.868/1000,"")</f>
        <v/>
      </c>
      <c r="AK51" s="185" t="str">
        <f>IF(GUS_2020!AK51&lt;&gt;"",GUS_2020!AK51*41.868/1000,"")</f>
        <v/>
      </c>
      <c r="AL51" s="185" t="str">
        <f>IF(GUS_2020!AL51&lt;&gt;"",GUS_2020!AL51*41.868/1000,"")</f>
        <v/>
      </c>
      <c r="AM51" s="185" t="str">
        <f>IF(GUS_2020!AM51&lt;&gt;"",GUS_2020!AM51*41.868/1000,"")</f>
        <v/>
      </c>
      <c r="AN51" s="185" t="str">
        <f>IF(GUS_2020!AN51&lt;&gt;"",GUS_2020!AN51*41.868/1000,"")</f>
        <v/>
      </c>
      <c r="AO51" s="185" t="str">
        <f>IF(GUS_2020!AO51&lt;&gt;"",GUS_2020!AO51*41.868/1000,"")</f>
        <v/>
      </c>
      <c r="AP51" s="185" t="str">
        <f>IF(GUS_2020!AP51&lt;&gt;"",GUS_2020!AP51*41.868/1000,"")</f>
        <v/>
      </c>
      <c r="AQ51" s="185" t="str">
        <f>IF(GUS_2020!AQ51&lt;&gt;"",GUS_2020!AQ51*41.868/1000,"")</f>
        <v/>
      </c>
      <c r="AR51" s="185" t="str">
        <f>IF(GUS_2020!AR51&lt;&gt;"",GUS_2020!AR51*41.868/1000,"")</f>
        <v/>
      </c>
      <c r="AS51" s="185" t="str">
        <f>IF(GUS_2020!AS51&lt;&gt;"",GUS_2020!AS51*41.868/1000,"")</f>
        <v/>
      </c>
      <c r="AT51" s="185" t="str">
        <f>IF(GUS_2020!AT51&lt;&gt;"",GUS_2020!AT51*41.868/1000,"")</f>
        <v/>
      </c>
      <c r="AU51" s="185" t="str">
        <f>IF(GUS_2020!AU51&lt;&gt;"",GUS_2020!AU51*41.868/1000,"")</f>
        <v/>
      </c>
      <c r="AV51" s="185" t="str">
        <f>IF(GUS_2020!AV51&lt;&gt;"",GUS_2020!AV51*41.868/1000,"")</f>
        <v/>
      </c>
      <c r="AW51" s="185" t="str">
        <f>IF(GUS_2020!AW51&lt;&gt;"",GUS_2020!AW51*41.868/1000,"")</f>
        <v/>
      </c>
      <c r="AX51" s="185" t="str">
        <f>IF(GUS_2020!AX51&lt;&gt;"",GUS_2020!AX51*41.868/1000,"")</f>
        <v/>
      </c>
      <c r="AY51" s="185" t="str">
        <f>IF(GUS_2020!AY51&lt;&gt;"",GUS_2020!AY51*41.868/1000,"")</f>
        <v/>
      </c>
      <c r="AZ51" s="185" t="str">
        <f>IF(GUS_2020!AZ51&lt;&gt;"",GUS_2020!AZ51*41.868/1000,"")</f>
        <v/>
      </c>
      <c r="BA51" s="185" t="str">
        <f>IF(GUS_2020!BA51&lt;&gt;"",GUS_2020!BA51*41.868/1000,"")</f>
        <v/>
      </c>
      <c r="BB51" s="185" t="str">
        <f>IF(GUS_2020!BB51&lt;&gt;"",GUS_2020!BB51*41.868/1000,"")</f>
        <v/>
      </c>
      <c r="BC51" s="185" t="str">
        <f>IF(GUS_2020!BC51&lt;&gt;"",GUS_2020!BC51*41.868/1000,"")</f>
        <v/>
      </c>
      <c r="BD51" s="185" t="str">
        <f>IF(GUS_2020!BD51&lt;&gt;"",GUS_2020!BD51*41.868/1000,"")</f>
        <v/>
      </c>
      <c r="BE51" s="185" t="str">
        <f>IF(GUS_2020!BE51&lt;&gt;"",GUS_2020!BE51*41.868/1000,"")</f>
        <v/>
      </c>
      <c r="BF51" s="185" t="str">
        <f>IF(GUS_2020!BF51&lt;&gt;"",GUS_2020!BF51*41.868/1000,"")</f>
        <v/>
      </c>
      <c r="BG51" s="185" t="str">
        <f>IF(GUS_2020!BG51&lt;&gt;"",GUS_2020!BG51*41.868/1000,"")</f>
        <v/>
      </c>
      <c r="BH51" s="185" t="str">
        <f>IF(GUS_2020!BH51&lt;&gt;"",GUS_2020!BH51*41.868/1000,"")</f>
        <v/>
      </c>
      <c r="BI51" s="185" t="str">
        <f>IF(GUS_2020!BI51&lt;&gt;"",GUS_2020!BI51*41.868/1000,"")</f>
        <v/>
      </c>
      <c r="BJ51" s="185" t="str">
        <f>IF(GUS_2020!BJ51&lt;&gt;"",GUS_2020!BJ51*41.868/1000,"")</f>
        <v/>
      </c>
      <c r="BK51" s="185" t="str">
        <f>IF(GUS_2020!BK51&lt;&gt;"",GUS_2020!BK51*41.868/1000,"")</f>
        <v/>
      </c>
      <c r="BL51" s="185" t="str">
        <f>IF(GUS_2020!BL51&lt;&gt;"",GUS_2020!BL51*41.868/1000,"")</f>
        <v/>
      </c>
      <c r="BM51" s="185" t="str">
        <f>IF(GUS_2020!BM51&lt;&gt;"",GUS_2020!BM51*41.868/1000,"")</f>
        <v/>
      </c>
      <c r="BN51" s="185" t="str">
        <f>IF(GUS_2020!BN51&lt;&gt;"",GUS_2020!BN51*41.868/1000,"")</f>
        <v/>
      </c>
      <c r="BO51" s="185" t="str">
        <f>IF(GUS_2020!BO51&lt;&gt;"",GUS_2020!BO51*41.868/1000,"")</f>
        <v/>
      </c>
      <c r="BP51" s="185" t="str">
        <f>IF(GUS_2020!BP51&lt;&gt;"",GUS_2020!BP51*41.868/1000,"")</f>
        <v/>
      </c>
      <c r="BQ51" s="185" t="str">
        <f>IF(GUS_2020!BQ51&lt;&gt;"",GUS_2020!BQ51*41.868/1000,"")</f>
        <v/>
      </c>
      <c r="BR51" s="185" t="str">
        <f>IF(GUS_2020!BR51&lt;&gt;"",GUS_2020!BR51*41.868/1000,"")</f>
        <v/>
      </c>
      <c r="BS51" s="185">
        <f>IF(GUS_2020!BS51&lt;&gt;"",GUS_2020!BS51*41.868/1000,"")</f>
        <v>82.521828000000014</v>
      </c>
    </row>
    <row r="52" spans="1:71" ht="20.399999999999999">
      <c r="A52" s="184" t="s">
        <v>481</v>
      </c>
      <c r="B52" s="185">
        <f>IF(GUS_2020!B52&lt;&gt;"",GUS_2020!B52*41.868/1000,"")</f>
        <v>585.60771599999998</v>
      </c>
      <c r="C52" s="185" t="str">
        <f>IF(GUS_2020!C52&lt;&gt;"",GUS_2020!C52*41.868/1000,"")</f>
        <v/>
      </c>
      <c r="D52" s="185" t="str">
        <f>IF(GUS_2020!D52&lt;&gt;"",GUS_2020!D52*41.868/1000,"")</f>
        <v/>
      </c>
      <c r="E52" s="185" t="str">
        <f>IF(GUS_2020!E52&lt;&gt;"",GUS_2020!E52*41.868/1000,"")</f>
        <v/>
      </c>
      <c r="F52" s="185" t="str">
        <f>IF(GUS_2020!F52&lt;&gt;"",GUS_2020!F52*41.868/1000,"")</f>
        <v/>
      </c>
      <c r="G52" s="185" t="str">
        <f>IF(GUS_2020!G52&lt;&gt;"",GUS_2020!G52*41.868/1000,"")</f>
        <v/>
      </c>
      <c r="H52" s="185" t="str">
        <f>IF(GUS_2020!H52&lt;&gt;"",GUS_2020!H52*41.868/1000,"")</f>
        <v/>
      </c>
      <c r="I52" s="185" t="str">
        <f>IF(GUS_2020!I52&lt;&gt;"",GUS_2020!I52*41.868/1000,"")</f>
        <v/>
      </c>
      <c r="J52" s="185" t="str">
        <f>IF(GUS_2020!J52&lt;&gt;"",GUS_2020!J52*41.868/1000,"")</f>
        <v/>
      </c>
      <c r="K52" s="185" t="str">
        <f>IF(GUS_2020!K52&lt;&gt;"",GUS_2020!K52*41.868/1000,"")</f>
        <v/>
      </c>
      <c r="L52" s="185" t="str">
        <f>IF(GUS_2020!L52&lt;&gt;"",GUS_2020!L52*41.868/1000,"")</f>
        <v/>
      </c>
      <c r="M52" s="185" t="str">
        <f>IF(GUS_2020!M52&lt;&gt;"",GUS_2020!M52*41.868/1000,"")</f>
        <v/>
      </c>
      <c r="N52" s="185" t="str">
        <f>IF(GUS_2020!N52&lt;&gt;"",GUS_2020!N52*41.868/1000,"")</f>
        <v/>
      </c>
      <c r="O52" s="185" t="str">
        <f>IF(GUS_2020!O52&lt;&gt;"",GUS_2020!O52*41.868/1000,"")</f>
        <v/>
      </c>
      <c r="P52" s="185" t="str">
        <f>IF(GUS_2020!P52&lt;&gt;"",GUS_2020!P52*41.868/1000,"")</f>
        <v/>
      </c>
      <c r="Q52" s="185" t="str">
        <f>IF(GUS_2020!Q52&lt;&gt;"",GUS_2020!Q52*41.868/1000,"")</f>
        <v/>
      </c>
      <c r="R52" s="185" t="str">
        <f>IF(GUS_2020!R52&lt;&gt;"",GUS_2020!R52*41.868/1000,"")</f>
        <v/>
      </c>
      <c r="S52" s="185" t="str">
        <f>IF(GUS_2020!S52&lt;&gt;"",GUS_2020!S52*41.868/1000,"")</f>
        <v/>
      </c>
      <c r="T52" s="185" t="str">
        <f>IF(GUS_2020!T52&lt;&gt;"",GUS_2020!T52*41.868/1000,"")</f>
        <v/>
      </c>
      <c r="U52" s="185" t="str">
        <f>IF(GUS_2020!U52&lt;&gt;"",GUS_2020!U52*41.868/1000,"")</f>
        <v/>
      </c>
      <c r="V52" s="185" t="str">
        <f>IF(GUS_2020!V52&lt;&gt;"",GUS_2020!V52*41.868/1000,"")</f>
        <v/>
      </c>
      <c r="W52" s="185" t="str">
        <f>IF(GUS_2020!W52&lt;&gt;"",GUS_2020!W52*41.868/1000,"")</f>
        <v/>
      </c>
      <c r="X52" s="185" t="str">
        <f>IF(GUS_2020!X52&lt;&gt;"",GUS_2020!X52*41.868/1000,"")</f>
        <v/>
      </c>
      <c r="Y52" s="185" t="str">
        <f>IF(GUS_2020!Y52&lt;&gt;"",GUS_2020!Y52*41.868/1000,"")</f>
        <v/>
      </c>
      <c r="Z52" s="185" t="str">
        <f>IF(GUS_2020!Z52&lt;&gt;"",GUS_2020!Z52*41.868/1000,"")</f>
        <v/>
      </c>
      <c r="AA52" s="185" t="str">
        <f>IF(GUS_2020!AA52&lt;&gt;"",GUS_2020!AA52*41.868/1000,"")</f>
        <v/>
      </c>
      <c r="AB52" s="185" t="str">
        <f>IF(GUS_2020!AB52&lt;&gt;"",GUS_2020!AB52*41.868/1000,"")</f>
        <v/>
      </c>
      <c r="AC52" s="185" t="str">
        <f>IF(GUS_2020!AC52&lt;&gt;"",GUS_2020!AC52*41.868/1000,"")</f>
        <v/>
      </c>
      <c r="AD52" s="185" t="str">
        <f>IF(GUS_2020!AD52&lt;&gt;"",GUS_2020!AD52*41.868/1000,"")</f>
        <v/>
      </c>
      <c r="AE52" s="185" t="str">
        <f>IF(GUS_2020!AE52&lt;&gt;"",GUS_2020!AE52*41.868/1000,"")</f>
        <v/>
      </c>
      <c r="AF52" s="185" t="str">
        <f>IF(GUS_2020!AF52&lt;&gt;"",GUS_2020!AF52*41.868/1000,"")</f>
        <v/>
      </c>
      <c r="AG52" s="185" t="str">
        <f>IF(GUS_2020!AG52&lt;&gt;"",GUS_2020!AG52*41.868/1000,"")</f>
        <v/>
      </c>
      <c r="AH52" s="185" t="str">
        <f>IF(GUS_2020!AH52&lt;&gt;"",GUS_2020!AH52*41.868/1000,"")</f>
        <v/>
      </c>
      <c r="AI52" s="185" t="str">
        <f>IF(GUS_2020!AI52&lt;&gt;"",GUS_2020!AI52*41.868/1000,"")</f>
        <v/>
      </c>
      <c r="AJ52" s="185" t="str">
        <f>IF(GUS_2020!AJ52&lt;&gt;"",GUS_2020!AJ52*41.868/1000,"")</f>
        <v/>
      </c>
      <c r="AK52" s="185" t="str">
        <f>IF(GUS_2020!AK52&lt;&gt;"",GUS_2020!AK52*41.868/1000,"")</f>
        <v/>
      </c>
      <c r="AL52" s="185" t="str">
        <f>IF(GUS_2020!AL52&lt;&gt;"",GUS_2020!AL52*41.868/1000,"")</f>
        <v/>
      </c>
      <c r="AM52" s="185" t="str">
        <f>IF(GUS_2020!AM52&lt;&gt;"",GUS_2020!AM52*41.868/1000,"")</f>
        <v/>
      </c>
      <c r="AN52" s="185" t="str">
        <f>IF(GUS_2020!AN52&lt;&gt;"",GUS_2020!AN52*41.868/1000,"")</f>
        <v/>
      </c>
      <c r="AO52" s="185" t="str">
        <f>IF(GUS_2020!AO52&lt;&gt;"",GUS_2020!AO52*41.868/1000,"")</f>
        <v/>
      </c>
      <c r="AP52" s="185" t="str">
        <f>IF(GUS_2020!AP52&lt;&gt;"",GUS_2020!AP52*41.868/1000,"")</f>
        <v/>
      </c>
      <c r="AQ52" s="185" t="str">
        <f>IF(GUS_2020!AQ52&lt;&gt;"",GUS_2020!AQ52*41.868/1000,"")</f>
        <v/>
      </c>
      <c r="AR52" s="185" t="str">
        <f>IF(GUS_2020!AR52&lt;&gt;"",GUS_2020!AR52*41.868/1000,"")</f>
        <v/>
      </c>
      <c r="AS52" s="185" t="str">
        <f>IF(GUS_2020!AS52&lt;&gt;"",GUS_2020!AS52*41.868/1000,"")</f>
        <v/>
      </c>
      <c r="AT52" s="185" t="str">
        <f>IF(GUS_2020!AT52&lt;&gt;"",GUS_2020!AT52*41.868/1000,"")</f>
        <v/>
      </c>
      <c r="AU52" s="185" t="str">
        <f>IF(GUS_2020!AU52&lt;&gt;"",GUS_2020!AU52*41.868/1000,"")</f>
        <v/>
      </c>
      <c r="AV52" s="185" t="str">
        <f>IF(GUS_2020!AV52&lt;&gt;"",GUS_2020!AV52*41.868/1000,"")</f>
        <v/>
      </c>
      <c r="AW52" s="185" t="str">
        <f>IF(GUS_2020!AW52&lt;&gt;"",GUS_2020!AW52*41.868/1000,"")</f>
        <v/>
      </c>
      <c r="AX52" s="185" t="str">
        <f>IF(GUS_2020!AX52&lt;&gt;"",GUS_2020!AX52*41.868/1000,"")</f>
        <v/>
      </c>
      <c r="AY52" s="185" t="str">
        <f>IF(GUS_2020!AY52&lt;&gt;"",GUS_2020!AY52*41.868/1000,"")</f>
        <v/>
      </c>
      <c r="AZ52" s="185" t="str">
        <f>IF(GUS_2020!AZ52&lt;&gt;"",GUS_2020!AZ52*41.868/1000,"")</f>
        <v/>
      </c>
      <c r="BA52" s="185" t="str">
        <f>IF(GUS_2020!BA52&lt;&gt;"",GUS_2020!BA52*41.868/1000,"")</f>
        <v/>
      </c>
      <c r="BB52" s="185" t="str">
        <f>IF(GUS_2020!BB52&lt;&gt;"",GUS_2020!BB52*41.868/1000,"")</f>
        <v/>
      </c>
      <c r="BC52" s="185" t="str">
        <f>IF(GUS_2020!BC52&lt;&gt;"",GUS_2020!BC52*41.868/1000,"")</f>
        <v/>
      </c>
      <c r="BD52" s="185" t="str">
        <f>IF(GUS_2020!BD52&lt;&gt;"",GUS_2020!BD52*41.868/1000,"")</f>
        <v/>
      </c>
      <c r="BE52" s="185" t="str">
        <f>IF(GUS_2020!BE52&lt;&gt;"",GUS_2020!BE52*41.868/1000,"")</f>
        <v/>
      </c>
      <c r="BF52" s="185" t="str">
        <f>IF(GUS_2020!BF52&lt;&gt;"",GUS_2020!BF52*41.868/1000,"")</f>
        <v/>
      </c>
      <c r="BG52" s="185" t="str">
        <f>IF(GUS_2020!BG52&lt;&gt;"",GUS_2020!BG52*41.868/1000,"")</f>
        <v/>
      </c>
      <c r="BH52" s="185" t="str">
        <f>IF(GUS_2020!BH52&lt;&gt;"",GUS_2020!BH52*41.868/1000,"")</f>
        <v/>
      </c>
      <c r="BI52" s="185" t="str">
        <f>IF(GUS_2020!BI52&lt;&gt;"",GUS_2020!BI52*41.868/1000,"")</f>
        <v/>
      </c>
      <c r="BJ52" s="185" t="str">
        <f>IF(GUS_2020!BJ52&lt;&gt;"",GUS_2020!BJ52*41.868/1000,"")</f>
        <v/>
      </c>
      <c r="BK52" s="185" t="str">
        <f>IF(GUS_2020!BK52&lt;&gt;"",GUS_2020!BK52*41.868/1000,"")</f>
        <v/>
      </c>
      <c r="BL52" s="185" t="str">
        <f>IF(GUS_2020!BL52&lt;&gt;"",GUS_2020!BL52*41.868/1000,"")</f>
        <v/>
      </c>
      <c r="BM52" s="185" t="str">
        <f>IF(GUS_2020!BM52&lt;&gt;"",GUS_2020!BM52*41.868/1000,"")</f>
        <v/>
      </c>
      <c r="BN52" s="185" t="str">
        <f>IF(GUS_2020!BN52&lt;&gt;"",GUS_2020!BN52*41.868/1000,"")</f>
        <v/>
      </c>
      <c r="BO52" s="185" t="str">
        <f>IF(GUS_2020!BO52&lt;&gt;"",GUS_2020!BO52*41.868/1000,"")</f>
        <v/>
      </c>
      <c r="BP52" s="185" t="str">
        <f>IF(GUS_2020!BP52&lt;&gt;"",GUS_2020!BP52*41.868/1000,"")</f>
        <v/>
      </c>
      <c r="BQ52" s="185" t="str">
        <f>IF(GUS_2020!BQ52&lt;&gt;"",GUS_2020!BQ52*41.868/1000,"")</f>
        <v/>
      </c>
      <c r="BR52" s="185">
        <f>IF(GUS_2020!BR52&lt;&gt;"",GUS_2020!BR52*41.868/1000,"")</f>
        <v>169.816608</v>
      </c>
      <c r="BS52" s="185">
        <f>IF(GUS_2020!BS52&lt;&gt;"",GUS_2020!BS52*41.868/1000,"")</f>
        <v>415.79110800000001</v>
      </c>
    </row>
    <row r="53" spans="1:71" ht="20.399999999999999">
      <c r="A53" s="184" t="s">
        <v>482</v>
      </c>
      <c r="B53" s="185">
        <f>IF(GUS_2020!B53&lt;&gt;"",GUS_2020!B53*41.868/1000,"")</f>
        <v>93.909924000000004</v>
      </c>
      <c r="C53" s="185" t="str">
        <f>IF(GUS_2020!C53&lt;&gt;"",GUS_2020!C53*41.868/1000,"")</f>
        <v/>
      </c>
      <c r="D53" s="185" t="str">
        <f>IF(GUS_2020!D53&lt;&gt;"",GUS_2020!D53*41.868/1000,"")</f>
        <v/>
      </c>
      <c r="E53" s="185" t="str">
        <f>IF(GUS_2020!E53&lt;&gt;"",GUS_2020!E53*41.868/1000,"")</f>
        <v/>
      </c>
      <c r="F53" s="185" t="str">
        <f>IF(GUS_2020!F53&lt;&gt;"",GUS_2020!F53*41.868/1000,"")</f>
        <v/>
      </c>
      <c r="G53" s="185" t="str">
        <f>IF(GUS_2020!G53&lt;&gt;"",GUS_2020!G53*41.868/1000,"")</f>
        <v/>
      </c>
      <c r="H53" s="185" t="str">
        <f>IF(GUS_2020!H53&lt;&gt;"",GUS_2020!H53*41.868/1000,"")</f>
        <v/>
      </c>
      <c r="I53" s="185" t="str">
        <f>IF(GUS_2020!I53&lt;&gt;"",GUS_2020!I53*41.868/1000,"")</f>
        <v/>
      </c>
      <c r="J53" s="185" t="str">
        <f>IF(GUS_2020!J53&lt;&gt;"",GUS_2020!J53*41.868/1000,"")</f>
        <v/>
      </c>
      <c r="K53" s="185" t="str">
        <f>IF(GUS_2020!K53&lt;&gt;"",GUS_2020!K53*41.868/1000,"")</f>
        <v/>
      </c>
      <c r="L53" s="185" t="str">
        <f>IF(GUS_2020!L53&lt;&gt;"",GUS_2020!L53*41.868/1000,"")</f>
        <v/>
      </c>
      <c r="M53" s="185" t="str">
        <f>IF(GUS_2020!M53&lt;&gt;"",GUS_2020!M53*41.868/1000,"")</f>
        <v/>
      </c>
      <c r="N53" s="185" t="str">
        <f>IF(GUS_2020!N53&lt;&gt;"",GUS_2020!N53*41.868/1000,"")</f>
        <v/>
      </c>
      <c r="O53" s="185" t="str">
        <f>IF(GUS_2020!O53&lt;&gt;"",GUS_2020!O53*41.868/1000,"")</f>
        <v/>
      </c>
      <c r="P53" s="185" t="str">
        <f>IF(GUS_2020!P53&lt;&gt;"",GUS_2020!P53*41.868/1000,"")</f>
        <v/>
      </c>
      <c r="Q53" s="185" t="str">
        <f>IF(GUS_2020!Q53&lt;&gt;"",GUS_2020!Q53*41.868/1000,"")</f>
        <v/>
      </c>
      <c r="R53" s="185" t="str">
        <f>IF(GUS_2020!R53&lt;&gt;"",GUS_2020!R53*41.868/1000,"")</f>
        <v/>
      </c>
      <c r="S53" s="185" t="str">
        <f>IF(GUS_2020!S53&lt;&gt;"",GUS_2020!S53*41.868/1000,"")</f>
        <v/>
      </c>
      <c r="T53" s="185" t="str">
        <f>IF(GUS_2020!T53&lt;&gt;"",GUS_2020!T53*41.868/1000,"")</f>
        <v/>
      </c>
      <c r="U53" s="185" t="str">
        <f>IF(GUS_2020!U53&lt;&gt;"",GUS_2020!U53*41.868/1000,"")</f>
        <v/>
      </c>
      <c r="V53" s="185" t="str">
        <f>IF(GUS_2020!V53&lt;&gt;"",GUS_2020!V53*41.868/1000,"")</f>
        <v/>
      </c>
      <c r="W53" s="185" t="str">
        <f>IF(GUS_2020!W53&lt;&gt;"",GUS_2020!W53*41.868/1000,"")</f>
        <v/>
      </c>
      <c r="X53" s="185" t="str">
        <f>IF(GUS_2020!X53&lt;&gt;"",GUS_2020!X53*41.868/1000,"")</f>
        <v/>
      </c>
      <c r="Y53" s="185" t="str">
        <f>IF(GUS_2020!Y53&lt;&gt;"",GUS_2020!Y53*41.868/1000,"")</f>
        <v/>
      </c>
      <c r="Z53" s="185" t="str">
        <f>IF(GUS_2020!Z53&lt;&gt;"",GUS_2020!Z53*41.868/1000,"")</f>
        <v/>
      </c>
      <c r="AA53" s="185" t="str">
        <f>IF(GUS_2020!AA53&lt;&gt;"",GUS_2020!AA53*41.868/1000,"")</f>
        <v/>
      </c>
      <c r="AB53" s="185" t="str">
        <f>IF(GUS_2020!AB53&lt;&gt;"",GUS_2020!AB53*41.868/1000,"")</f>
        <v/>
      </c>
      <c r="AC53" s="185" t="str">
        <f>IF(GUS_2020!AC53&lt;&gt;"",GUS_2020!AC53*41.868/1000,"")</f>
        <v/>
      </c>
      <c r="AD53" s="185" t="str">
        <f>IF(GUS_2020!AD53&lt;&gt;"",GUS_2020!AD53*41.868/1000,"")</f>
        <v/>
      </c>
      <c r="AE53" s="185" t="str">
        <f>IF(GUS_2020!AE53&lt;&gt;"",GUS_2020!AE53*41.868/1000,"")</f>
        <v/>
      </c>
      <c r="AF53" s="185" t="str">
        <f>IF(GUS_2020!AF53&lt;&gt;"",GUS_2020!AF53*41.868/1000,"")</f>
        <v/>
      </c>
      <c r="AG53" s="185" t="str">
        <f>IF(GUS_2020!AG53&lt;&gt;"",GUS_2020!AG53*41.868/1000,"")</f>
        <v/>
      </c>
      <c r="AH53" s="185" t="str">
        <f>IF(GUS_2020!AH53&lt;&gt;"",GUS_2020!AH53*41.868/1000,"")</f>
        <v/>
      </c>
      <c r="AI53" s="185" t="str">
        <f>IF(GUS_2020!AI53&lt;&gt;"",GUS_2020!AI53*41.868/1000,"")</f>
        <v/>
      </c>
      <c r="AJ53" s="185" t="str">
        <f>IF(GUS_2020!AJ53&lt;&gt;"",GUS_2020!AJ53*41.868/1000,"")</f>
        <v/>
      </c>
      <c r="AK53" s="185" t="str">
        <f>IF(GUS_2020!AK53&lt;&gt;"",GUS_2020!AK53*41.868/1000,"")</f>
        <v/>
      </c>
      <c r="AL53" s="185" t="str">
        <f>IF(GUS_2020!AL53&lt;&gt;"",GUS_2020!AL53*41.868/1000,"")</f>
        <v/>
      </c>
      <c r="AM53" s="185" t="str">
        <f>IF(GUS_2020!AM53&lt;&gt;"",GUS_2020!AM53*41.868/1000,"")</f>
        <v/>
      </c>
      <c r="AN53" s="185" t="str">
        <f>IF(GUS_2020!AN53&lt;&gt;"",GUS_2020!AN53*41.868/1000,"")</f>
        <v/>
      </c>
      <c r="AO53" s="185" t="str">
        <f>IF(GUS_2020!AO53&lt;&gt;"",GUS_2020!AO53*41.868/1000,"")</f>
        <v/>
      </c>
      <c r="AP53" s="185" t="str">
        <f>IF(GUS_2020!AP53&lt;&gt;"",GUS_2020!AP53*41.868/1000,"")</f>
        <v/>
      </c>
      <c r="AQ53" s="185" t="str">
        <f>IF(GUS_2020!AQ53&lt;&gt;"",GUS_2020!AQ53*41.868/1000,"")</f>
        <v/>
      </c>
      <c r="AR53" s="185" t="str">
        <f>IF(GUS_2020!AR53&lt;&gt;"",GUS_2020!AR53*41.868/1000,"")</f>
        <v/>
      </c>
      <c r="AS53" s="185" t="str">
        <f>IF(GUS_2020!AS53&lt;&gt;"",GUS_2020!AS53*41.868/1000,"")</f>
        <v/>
      </c>
      <c r="AT53" s="185" t="str">
        <f>IF(GUS_2020!AT53&lt;&gt;"",GUS_2020!AT53*41.868/1000,"")</f>
        <v/>
      </c>
      <c r="AU53" s="185" t="str">
        <f>IF(GUS_2020!AU53&lt;&gt;"",GUS_2020!AU53*41.868/1000,"")</f>
        <v/>
      </c>
      <c r="AV53" s="185" t="str">
        <f>IF(GUS_2020!AV53&lt;&gt;"",GUS_2020!AV53*41.868/1000,"")</f>
        <v/>
      </c>
      <c r="AW53" s="185" t="str">
        <f>IF(GUS_2020!AW53&lt;&gt;"",GUS_2020!AW53*41.868/1000,"")</f>
        <v/>
      </c>
      <c r="AX53" s="185" t="str">
        <f>IF(GUS_2020!AX53&lt;&gt;"",GUS_2020!AX53*41.868/1000,"")</f>
        <v/>
      </c>
      <c r="AY53" s="185" t="str">
        <f>IF(GUS_2020!AY53&lt;&gt;"",GUS_2020!AY53*41.868/1000,"")</f>
        <v/>
      </c>
      <c r="AZ53" s="185" t="str">
        <f>IF(GUS_2020!AZ53&lt;&gt;"",GUS_2020!AZ53*41.868/1000,"")</f>
        <v/>
      </c>
      <c r="BA53" s="185" t="str">
        <f>IF(GUS_2020!BA53&lt;&gt;"",GUS_2020!BA53*41.868/1000,"")</f>
        <v/>
      </c>
      <c r="BB53" s="185" t="str">
        <f>IF(GUS_2020!BB53&lt;&gt;"",GUS_2020!BB53*41.868/1000,"")</f>
        <v/>
      </c>
      <c r="BC53" s="185" t="str">
        <f>IF(GUS_2020!BC53&lt;&gt;"",GUS_2020!BC53*41.868/1000,"")</f>
        <v/>
      </c>
      <c r="BD53" s="185" t="str">
        <f>IF(GUS_2020!BD53&lt;&gt;"",GUS_2020!BD53*41.868/1000,"")</f>
        <v/>
      </c>
      <c r="BE53" s="185" t="str">
        <f>IF(GUS_2020!BE53&lt;&gt;"",GUS_2020!BE53*41.868/1000,"")</f>
        <v/>
      </c>
      <c r="BF53" s="185" t="str">
        <f>IF(GUS_2020!BF53&lt;&gt;"",GUS_2020!BF53*41.868/1000,"")</f>
        <v/>
      </c>
      <c r="BG53" s="185" t="str">
        <f>IF(GUS_2020!BG53&lt;&gt;"",GUS_2020!BG53*41.868/1000,"")</f>
        <v/>
      </c>
      <c r="BH53" s="185" t="str">
        <f>IF(GUS_2020!BH53&lt;&gt;"",GUS_2020!BH53*41.868/1000,"")</f>
        <v/>
      </c>
      <c r="BI53" s="185" t="str">
        <f>IF(GUS_2020!BI53&lt;&gt;"",GUS_2020!BI53*41.868/1000,"")</f>
        <v/>
      </c>
      <c r="BJ53" s="185" t="str">
        <f>IF(GUS_2020!BJ53&lt;&gt;"",GUS_2020!BJ53*41.868/1000,"")</f>
        <v/>
      </c>
      <c r="BK53" s="185" t="str">
        <f>IF(GUS_2020!BK53&lt;&gt;"",GUS_2020!BK53*41.868/1000,"")</f>
        <v/>
      </c>
      <c r="BL53" s="185" t="str">
        <f>IF(GUS_2020!BL53&lt;&gt;"",GUS_2020!BL53*41.868/1000,"")</f>
        <v/>
      </c>
      <c r="BM53" s="185" t="str">
        <f>IF(GUS_2020!BM53&lt;&gt;"",GUS_2020!BM53*41.868/1000,"")</f>
        <v/>
      </c>
      <c r="BN53" s="185" t="str">
        <f>IF(GUS_2020!BN53&lt;&gt;"",GUS_2020!BN53*41.868/1000,"")</f>
        <v/>
      </c>
      <c r="BO53" s="185" t="str">
        <f>IF(GUS_2020!BO53&lt;&gt;"",GUS_2020!BO53*41.868/1000,"")</f>
        <v/>
      </c>
      <c r="BP53" s="185" t="str">
        <f>IF(GUS_2020!BP53&lt;&gt;"",GUS_2020!BP53*41.868/1000,"")</f>
        <v/>
      </c>
      <c r="BQ53" s="185" t="str">
        <f>IF(GUS_2020!BQ53&lt;&gt;"",GUS_2020!BQ53*41.868/1000,"")</f>
        <v/>
      </c>
      <c r="BR53" s="185">
        <f>IF(GUS_2020!BR53&lt;&gt;"",GUS_2020!BR53*41.868/1000,"")</f>
        <v>93.909924000000004</v>
      </c>
      <c r="BS53" s="185" t="str">
        <f>IF(GUS_2020!BS53&lt;&gt;"",GUS_2020!BS53*41.868/1000,"")</f>
        <v/>
      </c>
    </row>
    <row r="54" spans="1:71" ht="20.399999999999999">
      <c r="A54" s="184" t="s">
        <v>483</v>
      </c>
      <c r="B54" s="185">
        <f>IF(GUS_2020!B54&lt;&gt;"",GUS_2020!B54*41.868/1000,"")</f>
        <v>7.0756920000000001</v>
      </c>
      <c r="C54" s="185" t="str">
        <f>IF(GUS_2020!C54&lt;&gt;"",GUS_2020!C54*41.868/1000,"")</f>
        <v/>
      </c>
      <c r="D54" s="185" t="str">
        <f>IF(GUS_2020!D54&lt;&gt;"",GUS_2020!D54*41.868/1000,"")</f>
        <v/>
      </c>
      <c r="E54" s="185" t="str">
        <f>IF(GUS_2020!E54&lt;&gt;"",GUS_2020!E54*41.868/1000,"")</f>
        <v/>
      </c>
      <c r="F54" s="185" t="str">
        <f>IF(GUS_2020!F54&lt;&gt;"",GUS_2020!F54*41.868/1000,"")</f>
        <v/>
      </c>
      <c r="G54" s="185" t="str">
        <f>IF(GUS_2020!G54&lt;&gt;"",GUS_2020!G54*41.868/1000,"")</f>
        <v/>
      </c>
      <c r="H54" s="185" t="str">
        <f>IF(GUS_2020!H54&lt;&gt;"",GUS_2020!H54*41.868/1000,"")</f>
        <v/>
      </c>
      <c r="I54" s="185" t="str">
        <f>IF(GUS_2020!I54&lt;&gt;"",GUS_2020!I54*41.868/1000,"")</f>
        <v/>
      </c>
      <c r="J54" s="185" t="str">
        <f>IF(GUS_2020!J54&lt;&gt;"",GUS_2020!J54*41.868/1000,"")</f>
        <v/>
      </c>
      <c r="K54" s="185" t="str">
        <f>IF(GUS_2020!K54&lt;&gt;"",GUS_2020!K54*41.868/1000,"")</f>
        <v/>
      </c>
      <c r="L54" s="185" t="str">
        <f>IF(GUS_2020!L54&lt;&gt;"",GUS_2020!L54*41.868/1000,"")</f>
        <v/>
      </c>
      <c r="M54" s="185" t="str">
        <f>IF(GUS_2020!M54&lt;&gt;"",GUS_2020!M54*41.868/1000,"")</f>
        <v/>
      </c>
      <c r="N54" s="185" t="str">
        <f>IF(GUS_2020!N54&lt;&gt;"",GUS_2020!N54*41.868/1000,"")</f>
        <v/>
      </c>
      <c r="O54" s="185" t="str">
        <f>IF(GUS_2020!O54&lt;&gt;"",GUS_2020!O54*41.868/1000,"")</f>
        <v/>
      </c>
      <c r="P54" s="185" t="str">
        <f>IF(GUS_2020!P54&lt;&gt;"",GUS_2020!P54*41.868/1000,"")</f>
        <v/>
      </c>
      <c r="Q54" s="185" t="str">
        <f>IF(GUS_2020!Q54&lt;&gt;"",GUS_2020!Q54*41.868/1000,"")</f>
        <v/>
      </c>
      <c r="R54" s="185" t="str">
        <f>IF(GUS_2020!R54&lt;&gt;"",GUS_2020!R54*41.868/1000,"")</f>
        <v/>
      </c>
      <c r="S54" s="185" t="str">
        <f>IF(GUS_2020!S54&lt;&gt;"",GUS_2020!S54*41.868/1000,"")</f>
        <v/>
      </c>
      <c r="T54" s="185" t="str">
        <f>IF(GUS_2020!T54&lt;&gt;"",GUS_2020!T54*41.868/1000,"")</f>
        <v/>
      </c>
      <c r="U54" s="185" t="str">
        <f>IF(GUS_2020!U54&lt;&gt;"",GUS_2020!U54*41.868/1000,"")</f>
        <v/>
      </c>
      <c r="V54" s="185" t="str">
        <f>IF(GUS_2020!V54&lt;&gt;"",GUS_2020!V54*41.868/1000,"")</f>
        <v/>
      </c>
      <c r="W54" s="185" t="str">
        <f>IF(GUS_2020!W54&lt;&gt;"",GUS_2020!W54*41.868/1000,"")</f>
        <v/>
      </c>
      <c r="X54" s="185" t="str">
        <f>IF(GUS_2020!X54&lt;&gt;"",GUS_2020!X54*41.868/1000,"")</f>
        <v/>
      </c>
      <c r="Y54" s="185" t="str">
        <f>IF(GUS_2020!Y54&lt;&gt;"",GUS_2020!Y54*41.868/1000,"")</f>
        <v/>
      </c>
      <c r="Z54" s="185" t="str">
        <f>IF(GUS_2020!Z54&lt;&gt;"",GUS_2020!Z54*41.868/1000,"")</f>
        <v/>
      </c>
      <c r="AA54" s="185" t="str">
        <f>IF(GUS_2020!AA54&lt;&gt;"",GUS_2020!AA54*41.868/1000,"")</f>
        <v/>
      </c>
      <c r="AB54" s="185" t="str">
        <f>IF(GUS_2020!AB54&lt;&gt;"",GUS_2020!AB54*41.868/1000,"")</f>
        <v/>
      </c>
      <c r="AC54" s="185" t="str">
        <f>IF(GUS_2020!AC54&lt;&gt;"",GUS_2020!AC54*41.868/1000,"")</f>
        <v/>
      </c>
      <c r="AD54" s="185" t="str">
        <f>IF(GUS_2020!AD54&lt;&gt;"",GUS_2020!AD54*41.868/1000,"")</f>
        <v/>
      </c>
      <c r="AE54" s="185" t="str">
        <f>IF(GUS_2020!AE54&lt;&gt;"",GUS_2020!AE54*41.868/1000,"")</f>
        <v/>
      </c>
      <c r="AF54" s="185" t="str">
        <f>IF(GUS_2020!AF54&lt;&gt;"",GUS_2020!AF54*41.868/1000,"")</f>
        <v/>
      </c>
      <c r="AG54" s="185" t="str">
        <f>IF(GUS_2020!AG54&lt;&gt;"",GUS_2020!AG54*41.868/1000,"")</f>
        <v/>
      </c>
      <c r="AH54" s="185" t="str">
        <f>IF(GUS_2020!AH54&lt;&gt;"",GUS_2020!AH54*41.868/1000,"")</f>
        <v/>
      </c>
      <c r="AI54" s="185" t="str">
        <f>IF(GUS_2020!AI54&lt;&gt;"",GUS_2020!AI54*41.868/1000,"")</f>
        <v/>
      </c>
      <c r="AJ54" s="185" t="str">
        <f>IF(GUS_2020!AJ54&lt;&gt;"",GUS_2020!AJ54*41.868/1000,"")</f>
        <v/>
      </c>
      <c r="AK54" s="185" t="str">
        <f>IF(GUS_2020!AK54&lt;&gt;"",GUS_2020!AK54*41.868/1000,"")</f>
        <v/>
      </c>
      <c r="AL54" s="185" t="str">
        <f>IF(GUS_2020!AL54&lt;&gt;"",GUS_2020!AL54*41.868/1000,"")</f>
        <v/>
      </c>
      <c r="AM54" s="185" t="str">
        <f>IF(GUS_2020!AM54&lt;&gt;"",GUS_2020!AM54*41.868/1000,"")</f>
        <v/>
      </c>
      <c r="AN54" s="185" t="str">
        <f>IF(GUS_2020!AN54&lt;&gt;"",GUS_2020!AN54*41.868/1000,"")</f>
        <v/>
      </c>
      <c r="AO54" s="185" t="str">
        <f>IF(GUS_2020!AO54&lt;&gt;"",GUS_2020!AO54*41.868/1000,"")</f>
        <v/>
      </c>
      <c r="AP54" s="185" t="str">
        <f>IF(GUS_2020!AP54&lt;&gt;"",GUS_2020!AP54*41.868/1000,"")</f>
        <v/>
      </c>
      <c r="AQ54" s="185" t="str">
        <f>IF(GUS_2020!AQ54&lt;&gt;"",GUS_2020!AQ54*41.868/1000,"")</f>
        <v/>
      </c>
      <c r="AR54" s="185" t="str">
        <f>IF(GUS_2020!AR54&lt;&gt;"",GUS_2020!AR54*41.868/1000,"")</f>
        <v/>
      </c>
      <c r="AS54" s="185" t="str">
        <f>IF(GUS_2020!AS54&lt;&gt;"",GUS_2020!AS54*41.868/1000,"")</f>
        <v/>
      </c>
      <c r="AT54" s="185" t="str">
        <f>IF(GUS_2020!AT54&lt;&gt;"",GUS_2020!AT54*41.868/1000,"")</f>
        <v/>
      </c>
      <c r="AU54" s="185" t="str">
        <f>IF(GUS_2020!AU54&lt;&gt;"",GUS_2020!AU54*41.868/1000,"")</f>
        <v/>
      </c>
      <c r="AV54" s="185" t="str">
        <f>IF(GUS_2020!AV54&lt;&gt;"",GUS_2020!AV54*41.868/1000,"")</f>
        <v/>
      </c>
      <c r="AW54" s="185" t="str">
        <f>IF(GUS_2020!AW54&lt;&gt;"",GUS_2020!AW54*41.868/1000,"")</f>
        <v/>
      </c>
      <c r="AX54" s="185" t="str">
        <f>IF(GUS_2020!AX54&lt;&gt;"",GUS_2020!AX54*41.868/1000,"")</f>
        <v/>
      </c>
      <c r="AY54" s="185" t="str">
        <f>IF(GUS_2020!AY54&lt;&gt;"",GUS_2020!AY54*41.868/1000,"")</f>
        <v/>
      </c>
      <c r="AZ54" s="185" t="str">
        <f>IF(GUS_2020!AZ54&lt;&gt;"",GUS_2020!AZ54*41.868/1000,"")</f>
        <v/>
      </c>
      <c r="BA54" s="185" t="str">
        <f>IF(GUS_2020!BA54&lt;&gt;"",GUS_2020!BA54*41.868/1000,"")</f>
        <v/>
      </c>
      <c r="BB54" s="185" t="str">
        <f>IF(GUS_2020!BB54&lt;&gt;"",GUS_2020!BB54*41.868/1000,"")</f>
        <v/>
      </c>
      <c r="BC54" s="185" t="str">
        <f>IF(GUS_2020!BC54&lt;&gt;"",GUS_2020!BC54*41.868/1000,"")</f>
        <v/>
      </c>
      <c r="BD54" s="185" t="str">
        <f>IF(GUS_2020!BD54&lt;&gt;"",GUS_2020!BD54*41.868/1000,"")</f>
        <v/>
      </c>
      <c r="BE54" s="185" t="str">
        <f>IF(GUS_2020!BE54&lt;&gt;"",GUS_2020!BE54*41.868/1000,"")</f>
        <v/>
      </c>
      <c r="BF54" s="185" t="str">
        <f>IF(GUS_2020!BF54&lt;&gt;"",GUS_2020!BF54*41.868/1000,"")</f>
        <v/>
      </c>
      <c r="BG54" s="185" t="str">
        <f>IF(GUS_2020!BG54&lt;&gt;"",GUS_2020!BG54*41.868/1000,"")</f>
        <v/>
      </c>
      <c r="BH54" s="185" t="str">
        <f>IF(GUS_2020!BH54&lt;&gt;"",GUS_2020!BH54*41.868/1000,"")</f>
        <v/>
      </c>
      <c r="BI54" s="185" t="str">
        <f>IF(GUS_2020!BI54&lt;&gt;"",GUS_2020!BI54*41.868/1000,"")</f>
        <v/>
      </c>
      <c r="BJ54" s="185" t="str">
        <f>IF(GUS_2020!BJ54&lt;&gt;"",GUS_2020!BJ54*41.868/1000,"")</f>
        <v/>
      </c>
      <c r="BK54" s="185" t="str">
        <f>IF(GUS_2020!BK54&lt;&gt;"",GUS_2020!BK54*41.868/1000,"")</f>
        <v/>
      </c>
      <c r="BL54" s="185" t="str">
        <f>IF(GUS_2020!BL54&lt;&gt;"",GUS_2020!BL54*41.868/1000,"")</f>
        <v/>
      </c>
      <c r="BM54" s="185" t="str">
        <f>IF(GUS_2020!BM54&lt;&gt;"",GUS_2020!BM54*41.868/1000,"")</f>
        <v/>
      </c>
      <c r="BN54" s="185" t="str">
        <f>IF(GUS_2020!BN54&lt;&gt;"",GUS_2020!BN54*41.868/1000,"")</f>
        <v/>
      </c>
      <c r="BO54" s="185" t="str">
        <f>IF(GUS_2020!BO54&lt;&gt;"",GUS_2020!BO54*41.868/1000,"")</f>
        <v/>
      </c>
      <c r="BP54" s="185" t="str">
        <f>IF(GUS_2020!BP54&lt;&gt;"",GUS_2020!BP54*41.868/1000,"")</f>
        <v/>
      </c>
      <c r="BQ54" s="185" t="str">
        <f>IF(GUS_2020!BQ54&lt;&gt;"",GUS_2020!BQ54*41.868/1000,"")</f>
        <v/>
      </c>
      <c r="BR54" s="185" t="str">
        <f>IF(GUS_2020!BR54&lt;&gt;"",GUS_2020!BR54*41.868/1000,"")</f>
        <v/>
      </c>
      <c r="BS54" s="185">
        <f>IF(GUS_2020!BS54&lt;&gt;"",GUS_2020!BS54*41.868/1000,"")</f>
        <v>7.0756920000000001</v>
      </c>
    </row>
    <row r="55" spans="1:71" ht="20.399999999999999">
      <c r="A55" s="184" t="s">
        <v>484</v>
      </c>
      <c r="B55" s="185">
        <f>IF(GUS_2020!B55&lt;&gt;"",GUS_2020!B55*41.868/1000,"")</f>
        <v>76.869647999999998</v>
      </c>
      <c r="C55" s="185" t="str">
        <f>IF(GUS_2020!C55&lt;&gt;"",GUS_2020!C55*41.868/1000,"")</f>
        <v/>
      </c>
      <c r="D55" s="185" t="str">
        <f>IF(GUS_2020!D55&lt;&gt;"",GUS_2020!D55*41.868/1000,"")</f>
        <v/>
      </c>
      <c r="E55" s="185" t="str">
        <f>IF(GUS_2020!E55&lt;&gt;"",GUS_2020!E55*41.868/1000,"")</f>
        <v/>
      </c>
      <c r="F55" s="185" t="str">
        <f>IF(GUS_2020!F55&lt;&gt;"",GUS_2020!F55*41.868/1000,"")</f>
        <v/>
      </c>
      <c r="G55" s="185" t="str">
        <f>IF(GUS_2020!G55&lt;&gt;"",GUS_2020!G55*41.868/1000,"")</f>
        <v/>
      </c>
      <c r="H55" s="185" t="str">
        <f>IF(GUS_2020!H55&lt;&gt;"",GUS_2020!H55*41.868/1000,"")</f>
        <v/>
      </c>
      <c r="I55" s="185" t="str">
        <f>IF(GUS_2020!I55&lt;&gt;"",GUS_2020!I55*41.868/1000,"")</f>
        <v/>
      </c>
      <c r="J55" s="185" t="str">
        <f>IF(GUS_2020!J55&lt;&gt;"",GUS_2020!J55*41.868/1000,"")</f>
        <v/>
      </c>
      <c r="K55" s="185" t="str">
        <f>IF(GUS_2020!K55&lt;&gt;"",GUS_2020!K55*41.868/1000,"")</f>
        <v/>
      </c>
      <c r="L55" s="185" t="str">
        <f>IF(GUS_2020!L55&lt;&gt;"",GUS_2020!L55*41.868/1000,"")</f>
        <v/>
      </c>
      <c r="M55" s="185" t="str">
        <f>IF(GUS_2020!M55&lt;&gt;"",GUS_2020!M55*41.868/1000,"")</f>
        <v/>
      </c>
      <c r="N55" s="185" t="str">
        <f>IF(GUS_2020!N55&lt;&gt;"",GUS_2020!N55*41.868/1000,"")</f>
        <v/>
      </c>
      <c r="O55" s="185" t="str">
        <f>IF(GUS_2020!O55&lt;&gt;"",GUS_2020!O55*41.868/1000,"")</f>
        <v/>
      </c>
      <c r="P55" s="185" t="str">
        <f>IF(GUS_2020!P55&lt;&gt;"",GUS_2020!P55*41.868/1000,"")</f>
        <v/>
      </c>
      <c r="Q55" s="185" t="str">
        <f>IF(GUS_2020!Q55&lt;&gt;"",GUS_2020!Q55*41.868/1000,"")</f>
        <v/>
      </c>
      <c r="R55" s="185" t="str">
        <f>IF(GUS_2020!R55&lt;&gt;"",GUS_2020!R55*41.868/1000,"")</f>
        <v/>
      </c>
      <c r="S55" s="185" t="str">
        <f>IF(GUS_2020!S55&lt;&gt;"",GUS_2020!S55*41.868/1000,"")</f>
        <v/>
      </c>
      <c r="T55" s="185" t="str">
        <f>IF(GUS_2020!T55&lt;&gt;"",GUS_2020!T55*41.868/1000,"")</f>
        <v/>
      </c>
      <c r="U55" s="185" t="str">
        <f>IF(GUS_2020!U55&lt;&gt;"",GUS_2020!U55*41.868/1000,"")</f>
        <v/>
      </c>
      <c r="V55" s="185" t="str">
        <f>IF(GUS_2020!V55&lt;&gt;"",GUS_2020!V55*41.868/1000,"")</f>
        <v/>
      </c>
      <c r="W55" s="185" t="str">
        <f>IF(GUS_2020!W55&lt;&gt;"",GUS_2020!W55*41.868/1000,"")</f>
        <v/>
      </c>
      <c r="X55" s="185" t="str">
        <f>IF(GUS_2020!X55&lt;&gt;"",GUS_2020!X55*41.868/1000,"")</f>
        <v/>
      </c>
      <c r="Y55" s="185" t="str">
        <f>IF(GUS_2020!Y55&lt;&gt;"",GUS_2020!Y55*41.868/1000,"")</f>
        <v/>
      </c>
      <c r="Z55" s="185" t="str">
        <f>IF(GUS_2020!Z55&lt;&gt;"",GUS_2020!Z55*41.868/1000,"")</f>
        <v/>
      </c>
      <c r="AA55" s="185" t="str">
        <f>IF(GUS_2020!AA55&lt;&gt;"",GUS_2020!AA55*41.868/1000,"")</f>
        <v/>
      </c>
      <c r="AB55" s="185" t="str">
        <f>IF(GUS_2020!AB55&lt;&gt;"",GUS_2020!AB55*41.868/1000,"")</f>
        <v/>
      </c>
      <c r="AC55" s="185" t="str">
        <f>IF(GUS_2020!AC55&lt;&gt;"",GUS_2020!AC55*41.868/1000,"")</f>
        <v/>
      </c>
      <c r="AD55" s="185" t="str">
        <f>IF(GUS_2020!AD55&lt;&gt;"",GUS_2020!AD55*41.868/1000,"")</f>
        <v/>
      </c>
      <c r="AE55" s="185" t="str">
        <f>IF(GUS_2020!AE55&lt;&gt;"",GUS_2020!AE55*41.868/1000,"")</f>
        <v/>
      </c>
      <c r="AF55" s="185" t="str">
        <f>IF(GUS_2020!AF55&lt;&gt;"",GUS_2020!AF55*41.868/1000,"")</f>
        <v/>
      </c>
      <c r="AG55" s="185" t="str">
        <f>IF(GUS_2020!AG55&lt;&gt;"",GUS_2020!AG55*41.868/1000,"")</f>
        <v/>
      </c>
      <c r="AH55" s="185" t="str">
        <f>IF(GUS_2020!AH55&lt;&gt;"",GUS_2020!AH55*41.868/1000,"")</f>
        <v/>
      </c>
      <c r="AI55" s="185" t="str">
        <f>IF(GUS_2020!AI55&lt;&gt;"",GUS_2020!AI55*41.868/1000,"")</f>
        <v/>
      </c>
      <c r="AJ55" s="185" t="str">
        <f>IF(GUS_2020!AJ55&lt;&gt;"",GUS_2020!AJ55*41.868/1000,"")</f>
        <v/>
      </c>
      <c r="AK55" s="185" t="str">
        <f>IF(GUS_2020!AK55&lt;&gt;"",GUS_2020!AK55*41.868/1000,"")</f>
        <v/>
      </c>
      <c r="AL55" s="185" t="str">
        <f>IF(GUS_2020!AL55&lt;&gt;"",GUS_2020!AL55*41.868/1000,"")</f>
        <v/>
      </c>
      <c r="AM55" s="185" t="str">
        <f>IF(GUS_2020!AM55&lt;&gt;"",GUS_2020!AM55*41.868/1000,"")</f>
        <v/>
      </c>
      <c r="AN55" s="185" t="str">
        <f>IF(GUS_2020!AN55&lt;&gt;"",GUS_2020!AN55*41.868/1000,"")</f>
        <v/>
      </c>
      <c r="AO55" s="185" t="str">
        <f>IF(GUS_2020!AO55&lt;&gt;"",GUS_2020!AO55*41.868/1000,"")</f>
        <v/>
      </c>
      <c r="AP55" s="185" t="str">
        <f>IF(GUS_2020!AP55&lt;&gt;"",GUS_2020!AP55*41.868/1000,"")</f>
        <v/>
      </c>
      <c r="AQ55" s="185" t="str">
        <f>IF(GUS_2020!AQ55&lt;&gt;"",GUS_2020!AQ55*41.868/1000,"")</f>
        <v/>
      </c>
      <c r="AR55" s="185" t="str">
        <f>IF(GUS_2020!AR55&lt;&gt;"",GUS_2020!AR55*41.868/1000,"")</f>
        <v/>
      </c>
      <c r="AS55" s="185" t="str">
        <f>IF(GUS_2020!AS55&lt;&gt;"",GUS_2020!AS55*41.868/1000,"")</f>
        <v/>
      </c>
      <c r="AT55" s="185" t="str">
        <f>IF(GUS_2020!AT55&lt;&gt;"",GUS_2020!AT55*41.868/1000,"")</f>
        <v/>
      </c>
      <c r="AU55" s="185" t="str">
        <f>IF(GUS_2020!AU55&lt;&gt;"",GUS_2020!AU55*41.868/1000,"")</f>
        <v/>
      </c>
      <c r="AV55" s="185" t="str">
        <f>IF(GUS_2020!AV55&lt;&gt;"",GUS_2020!AV55*41.868/1000,"")</f>
        <v/>
      </c>
      <c r="AW55" s="185" t="str">
        <f>IF(GUS_2020!AW55&lt;&gt;"",GUS_2020!AW55*41.868/1000,"")</f>
        <v/>
      </c>
      <c r="AX55" s="185" t="str">
        <f>IF(GUS_2020!AX55&lt;&gt;"",GUS_2020!AX55*41.868/1000,"")</f>
        <v/>
      </c>
      <c r="AY55" s="185" t="str">
        <f>IF(GUS_2020!AY55&lt;&gt;"",GUS_2020!AY55*41.868/1000,"")</f>
        <v/>
      </c>
      <c r="AZ55" s="185" t="str">
        <f>IF(GUS_2020!AZ55&lt;&gt;"",GUS_2020!AZ55*41.868/1000,"")</f>
        <v/>
      </c>
      <c r="BA55" s="185" t="str">
        <f>IF(GUS_2020!BA55&lt;&gt;"",GUS_2020!BA55*41.868/1000,"")</f>
        <v/>
      </c>
      <c r="BB55" s="185" t="str">
        <f>IF(GUS_2020!BB55&lt;&gt;"",GUS_2020!BB55*41.868/1000,"")</f>
        <v/>
      </c>
      <c r="BC55" s="185" t="str">
        <f>IF(GUS_2020!BC55&lt;&gt;"",GUS_2020!BC55*41.868/1000,"")</f>
        <v/>
      </c>
      <c r="BD55" s="185" t="str">
        <f>IF(GUS_2020!BD55&lt;&gt;"",GUS_2020!BD55*41.868/1000,"")</f>
        <v/>
      </c>
      <c r="BE55" s="185" t="str">
        <f>IF(GUS_2020!BE55&lt;&gt;"",GUS_2020!BE55*41.868/1000,"")</f>
        <v/>
      </c>
      <c r="BF55" s="185" t="str">
        <f>IF(GUS_2020!BF55&lt;&gt;"",GUS_2020!BF55*41.868/1000,"")</f>
        <v/>
      </c>
      <c r="BG55" s="185" t="str">
        <f>IF(GUS_2020!BG55&lt;&gt;"",GUS_2020!BG55*41.868/1000,"")</f>
        <v/>
      </c>
      <c r="BH55" s="185" t="str">
        <f>IF(GUS_2020!BH55&lt;&gt;"",GUS_2020!BH55*41.868/1000,"")</f>
        <v/>
      </c>
      <c r="BI55" s="185" t="str">
        <f>IF(GUS_2020!BI55&lt;&gt;"",GUS_2020!BI55*41.868/1000,"")</f>
        <v/>
      </c>
      <c r="BJ55" s="185" t="str">
        <f>IF(GUS_2020!BJ55&lt;&gt;"",GUS_2020!BJ55*41.868/1000,"")</f>
        <v/>
      </c>
      <c r="BK55" s="185" t="str">
        <f>IF(GUS_2020!BK55&lt;&gt;"",GUS_2020!BK55*41.868/1000,"")</f>
        <v/>
      </c>
      <c r="BL55" s="185" t="str">
        <f>IF(GUS_2020!BL55&lt;&gt;"",GUS_2020!BL55*41.868/1000,"")</f>
        <v/>
      </c>
      <c r="BM55" s="185" t="str">
        <f>IF(GUS_2020!BM55&lt;&gt;"",GUS_2020!BM55*41.868/1000,"")</f>
        <v/>
      </c>
      <c r="BN55" s="185" t="str">
        <f>IF(GUS_2020!BN55&lt;&gt;"",GUS_2020!BN55*41.868/1000,"")</f>
        <v/>
      </c>
      <c r="BO55" s="185" t="str">
        <f>IF(GUS_2020!BO55&lt;&gt;"",GUS_2020!BO55*41.868/1000,"")</f>
        <v/>
      </c>
      <c r="BP55" s="185" t="str">
        <f>IF(GUS_2020!BP55&lt;&gt;"",GUS_2020!BP55*41.868/1000,"")</f>
        <v/>
      </c>
      <c r="BQ55" s="185" t="str">
        <f>IF(GUS_2020!BQ55&lt;&gt;"",GUS_2020!BQ55*41.868/1000,"")</f>
        <v/>
      </c>
      <c r="BR55" s="185">
        <f>IF(GUS_2020!BR55&lt;&gt;"",GUS_2020!BR55*41.868/1000,"")</f>
        <v>16.579727999999999</v>
      </c>
      <c r="BS55" s="185">
        <f>IF(GUS_2020!BS55&lt;&gt;"",GUS_2020!BS55*41.868/1000,"")</f>
        <v>60.248052000000001</v>
      </c>
    </row>
    <row r="56" spans="1:71" ht="20.399999999999999">
      <c r="A56" s="184" t="s">
        <v>485</v>
      </c>
      <c r="B56" s="185">
        <f>IF(GUS_2020!B56&lt;&gt;"",GUS_2020!B56*41.868/1000,"")</f>
        <v>4.8985560000000001</v>
      </c>
      <c r="C56" s="185" t="str">
        <f>IF(GUS_2020!C56&lt;&gt;"",GUS_2020!C56*41.868/1000,"")</f>
        <v/>
      </c>
      <c r="D56" s="185" t="str">
        <f>IF(GUS_2020!D56&lt;&gt;"",GUS_2020!D56*41.868/1000,"")</f>
        <v/>
      </c>
      <c r="E56" s="185" t="str">
        <f>IF(GUS_2020!E56&lt;&gt;"",GUS_2020!E56*41.868/1000,"")</f>
        <v/>
      </c>
      <c r="F56" s="185" t="str">
        <f>IF(GUS_2020!F56&lt;&gt;"",GUS_2020!F56*41.868/1000,"")</f>
        <v/>
      </c>
      <c r="G56" s="185" t="str">
        <f>IF(GUS_2020!G56&lt;&gt;"",GUS_2020!G56*41.868/1000,"")</f>
        <v/>
      </c>
      <c r="H56" s="185" t="str">
        <f>IF(GUS_2020!H56&lt;&gt;"",GUS_2020!H56*41.868/1000,"")</f>
        <v/>
      </c>
      <c r="I56" s="185" t="str">
        <f>IF(GUS_2020!I56&lt;&gt;"",GUS_2020!I56*41.868/1000,"")</f>
        <v/>
      </c>
      <c r="J56" s="185" t="str">
        <f>IF(GUS_2020!J56&lt;&gt;"",GUS_2020!J56*41.868/1000,"")</f>
        <v/>
      </c>
      <c r="K56" s="185" t="str">
        <f>IF(GUS_2020!K56&lt;&gt;"",GUS_2020!K56*41.868/1000,"")</f>
        <v/>
      </c>
      <c r="L56" s="185" t="str">
        <f>IF(GUS_2020!L56&lt;&gt;"",GUS_2020!L56*41.868/1000,"")</f>
        <v/>
      </c>
      <c r="M56" s="185" t="str">
        <f>IF(GUS_2020!M56&lt;&gt;"",GUS_2020!M56*41.868/1000,"")</f>
        <v/>
      </c>
      <c r="N56" s="185" t="str">
        <f>IF(GUS_2020!N56&lt;&gt;"",GUS_2020!N56*41.868/1000,"")</f>
        <v/>
      </c>
      <c r="O56" s="185" t="str">
        <f>IF(GUS_2020!O56&lt;&gt;"",GUS_2020!O56*41.868/1000,"")</f>
        <v/>
      </c>
      <c r="P56" s="185" t="str">
        <f>IF(GUS_2020!P56&lt;&gt;"",GUS_2020!P56*41.868/1000,"")</f>
        <v/>
      </c>
      <c r="Q56" s="185" t="str">
        <f>IF(GUS_2020!Q56&lt;&gt;"",GUS_2020!Q56*41.868/1000,"")</f>
        <v/>
      </c>
      <c r="R56" s="185" t="str">
        <f>IF(GUS_2020!R56&lt;&gt;"",GUS_2020!R56*41.868/1000,"")</f>
        <v/>
      </c>
      <c r="S56" s="185" t="str">
        <f>IF(GUS_2020!S56&lt;&gt;"",GUS_2020!S56*41.868/1000,"")</f>
        <v/>
      </c>
      <c r="T56" s="185" t="str">
        <f>IF(GUS_2020!T56&lt;&gt;"",GUS_2020!T56*41.868/1000,"")</f>
        <v/>
      </c>
      <c r="U56" s="185" t="str">
        <f>IF(GUS_2020!U56&lt;&gt;"",GUS_2020!U56*41.868/1000,"")</f>
        <v/>
      </c>
      <c r="V56" s="185" t="str">
        <f>IF(GUS_2020!V56&lt;&gt;"",GUS_2020!V56*41.868/1000,"")</f>
        <v/>
      </c>
      <c r="W56" s="185" t="str">
        <f>IF(GUS_2020!W56&lt;&gt;"",GUS_2020!W56*41.868/1000,"")</f>
        <v/>
      </c>
      <c r="X56" s="185" t="str">
        <f>IF(GUS_2020!X56&lt;&gt;"",GUS_2020!X56*41.868/1000,"")</f>
        <v/>
      </c>
      <c r="Y56" s="185" t="str">
        <f>IF(GUS_2020!Y56&lt;&gt;"",GUS_2020!Y56*41.868/1000,"")</f>
        <v/>
      </c>
      <c r="Z56" s="185" t="str">
        <f>IF(GUS_2020!Z56&lt;&gt;"",GUS_2020!Z56*41.868/1000,"")</f>
        <v/>
      </c>
      <c r="AA56" s="185" t="str">
        <f>IF(GUS_2020!AA56&lt;&gt;"",GUS_2020!AA56*41.868/1000,"")</f>
        <v/>
      </c>
      <c r="AB56" s="185" t="str">
        <f>IF(GUS_2020!AB56&lt;&gt;"",GUS_2020!AB56*41.868/1000,"")</f>
        <v/>
      </c>
      <c r="AC56" s="185" t="str">
        <f>IF(GUS_2020!AC56&lt;&gt;"",GUS_2020!AC56*41.868/1000,"")</f>
        <v/>
      </c>
      <c r="AD56" s="185" t="str">
        <f>IF(GUS_2020!AD56&lt;&gt;"",GUS_2020!AD56*41.868/1000,"")</f>
        <v/>
      </c>
      <c r="AE56" s="185" t="str">
        <f>IF(GUS_2020!AE56&lt;&gt;"",GUS_2020!AE56*41.868/1000,"")</f>
        <v/>
      </c>
      <c r="AF56" s="185" t="str">
        <f>IF(GUS_2020!AF56&lt;&gt;"",GUS_2020!AF56*41.868/1000,"")</f>
        <v/>
      </c>
      <c r="AG56" s="185" t="str">
        <f>IF(GUS_2020!AG56&lt;&gt;"",GUS_2020!AG56*41.868/1000,"")</f>
        <v/>
      </c>
      <c r="AH56" s="185" t="str">
        <f>IF(GUS_2020!AH56&lt;&gt;"",GUS_2020!AH56*41.868/1000,"")</f>
        <v/>
      </c>
      <c r="AI56" s="185" t="str">
        <f>IF(GUS_2020!AI56&lt;&gt;"",GUS_2020!AI56*41.868/1000,"")</f>
        <v/>
      </c>
      <c r="AJ56" s="185" t="str">
        <f>IF(GUS_2020!AJ56&lt;&gt;"",GUS_2020!AJ56*41.868/1000,"")</f>
        <v/>
      </c>
      <c r="AK56" s="185" t="str">
        <f>IF(GUS_2020!AK56&lt;&gt;"",GUS_2020!AK56*41.868/1000,"")</f>
        <v/>
      </c>
      <c r="AL56" s="185" t="str">
        <f>IF(GUS_2020!AL56&lt;&gt;"",GUS_2020!AL56*41.868/1000,"")</f>
        <v/>
      </c>
      <c r="AM56" s="185" t="str">
        <f>IF(GUS_2020!AM56&lt;&gt;"",GUS_2020!AM56*41.868/1000,"")</f>
        <v/>
      </c>
      <c r="AN56" s="185" t="str">
        <f>IF(GUS_2020!AN56&lt;&gt;"",GUS_2020!AN56*41.868/1000,"")</f>
        <v/>
      </c>
      <c r="AO56" s="185" t="str">
        <f>IF(GUS_2020!AO56&lt;&gt;"",GUS_2020!AO56*41.868/1000,"")</f>
        <v/>
      </c>
      <c r="AP56" s="185" t="str">
        <f>IF(GUS_2020!AP56&lt;&gt;"",GUS_2020!AP56*41.868/1000,"")</f>
        <v/>
      </c>
      <c r="AQ56" s="185" t="str">
        <f>IF(GUS_2020!AQ56&lt;&gt;"",GUS_2020!AQ56*41.868/1000,"")</f>
        <v/>
      </c>
      <c r="AR56" s="185" t="str">
        <f>IF(GUS_2020!AR56&lt;&gt;"",GUS_2020!AR56*41.868/1000,"")</f>
        <v/>
      </c>
      <c r="AS56" s="185" t="str">
        <f>IF(GUS_2020!AS56&lt;&gt;"",GUS_2020!AS56*41.868/1000,"")</f>
        <v/>
      </c>
      <c r="AT56" s="185" t="str">
        <f>IF(GUS_2020!AT56&lt;&gt;"",GUS_2020!AT56*41.868/1000,"")</f>
        <v/>
      </c>
      <c r="AU56" s="185" t="str">
        <f>IF(GUS_2020!AU56&lt;&gt;"",GUS_2020!AU56*41.868/1000,"")</f>
        <v/>
      </c>
      <c r="AV56" s="185" t="str">
        <f>IF(GUS_2020!AV56&lt;&gt;"",GUS_2020!AV56*41.868/1000,"")</f>
        <v/>
      </c>
      <c r="AW56" s="185" t="str">
        <f>IF(GUS_2020!AW56&lt;&gt;"",GUS_2020!AW56*41.868/1000,"")</f>
        <v/>
      </c>
      <c r="AX56" s="185" t="str">
        <f>IF(GUS_2020!AX56&lt;&gt;"",GUS_2020!AX56*41.868/1000,"")</f>
        <v/>
      </c>
      <c r="AY56" s="185" t="str">
        <f>IF(GUS_2020!AY56&lt;&gt;"",GUS_2020!AY56*41.868/1000,"")</f>
        <v/>
      </c>
      <c r="AZ56" s="185" t="str">
        <f>IF(GUS_2020!AZ56&lt;&gt;"",GUS_2020!AZ56*41.868/1000,"")</f>
        <v/>
      </c>
      <c r="BA56" s="185" t="str">
        <f>IF(GUS_2020!BA56&lt;&gt;"",GUS_2020!BA56*41.868/1000,"")</f>
        <v/>
      </c>
      <c r="BB56" s="185" t="str">
        <f>IF(GUS_2020!BB56&lt;&gt;"",GUS_2020!BB56*41.868/1000,"")</f>
        <v/>
      </c>
      <c r="BC56" s="185" t="str">
        <f>IF(GUS_2020!BC56&lt;&gt;"",GUS_2020!BC56*41.868/1000,"")</f>
        <v/>
      </c>
      <c r="BD56" s="185" t="str">
        <f>IF(GUS_2020!BD56&lt;&gt;"",GUS_2020!BD56*41.868/1000,"")</f>
        <v/>
      </c>
      <c r="BE56" s="185" t="str">
        <f>IF(GUS_2020!BE56&lt;&gt;"",GUS_2020!BE56*41.868/1000,"")</f>
        <v/>
      </c>
      <c r="BF56" s="185" t="str">
        <f>IF(GUS_2020!BF56&lt;&gt;"",GUS_2020!BF56*41.868/1000,"")</f>
        <v/>
      </c>
      <c r="BG56" s="185" t="str">
        <f>IF(GUS_2020!BG56&lt;&gt;"",GUS_2020!BG56*41.868/1000,"")</f>
        <v/>
      </c>
      <c r="BH56" s="185" t="str">
        <f>IF(GUS_2020!BH56&lt;&gt;"",GUS_2020!BH56*41.868/1000,"")</f>
        <v/>
      </c>
      <c r="BI56" s="185" t="str">
        <f>IF(GUS_2020!BI56&lt;&gt;"",GUS_2020!BI56*41.868/1000,"")</f>
        <v/>
      </c>
      <c r="BJ56" s="185" t="str">
        <f>IF(GUS_2020!BJ56&lt;&gt;"",GUS_2020!BJ56*41.868/1000,"")</f>
        <v/>
      </c>
      <c r="BK56" s="185" t="str">
        <f>IF(GUS_2020!BK56&lt;&gt;"",GUS_2020!BK56*41.868/1000,"")</f>
        <v/>
      </c>
      <c r="BL56" s="185" t="str">
        <f>IF(GUS_2020!BL56&lt;&gt;"",GUS_2020!BL56*41.868/1000,"")</f>
        <v/>
      </c>
      <c r="BM56" s="185" t="str">
        <f>IF(GUS_2020!BM56&lt;&gt;"",GUS_2020!BM56*41.868/1000,"")</f>
        <v/>
      </c>
      <c r="BN56" s="185" t="str">
        <f>IF(GUS_2020!BN56&lt;&gt;"",GUS_2020!BN56*41.868/1000,"")</f>
        <v/>
      </c>
      <c r="BO56" s="185" t="str">
        <f>IF(GUS_2020!BO56&lt;&gt;"",GUS_2020!BO56*41.868/1000,"")</f>
        <v/>
      </c>
      <c r="BP56" s="185" t="str">
        <f>IF(GUS_2020!BP56&lt;&gt;"",GUS_2020!BP56*41.868/1000,"")</f>
        <v/>
      </c>
      <c r="BQ56" s="185" t="str">
        <f>IF(GUS_2020!BQ56&lt;&gt;"",GUS_2020!BQ56*41.868/1000,"")</f>
        <v/>
      </c>
      <c r="BR56" s="185">
        <f>IF(GUS_2020!BR56&lt;&gt;"",GUS_2020!BR56*41.868/1000,"")</f>
        <v>4.8985560000000001</v>
      </c>
      <c r="BS56" s="185" t="str">
        <f>IF(GUS_2020!BS56&lt;&gt;"",GUS_2020!BS56*41.868/1000,"")</f>
        <v/>
      </c>
    </row>
    <row r="57" spans="1:71" ht="20.399999999999999">
      <c r="A57" s="184" t="s">
        <v>486</v>
      </c>
      <c r="B57" s="185">
        <f>IF(GUS_2020!B57&lt;&gt;"",GUS_2020!B57*41.868/1000,"")</f>
        <v>0</v>
      </c>
      <c r="C57" s="185" t="str">
        <f>IF(GUS_2020!C57&lt;&gt;"",GUS_2020!C57*41.868/1000,"")</f>
        <v/>
      </c>
      <c r="D57" s="185" t="str">
        <f>IF(GUS_2020!D57&lt;&gt;"",GUS_2020!D57*41.868/1000,"")</f>
        <v/>
      </c>
      <c r="E57" s="185" t="str">
        <f>IF(GUS_2020!E57&lt;&gt;"",GUS_2020!E57*41.868/1000,"")</f>
        <v/>
      </c>
      <c r="F57" s="185" t="str">
        <f>IF(GUS_2020!F57&lt;&gt;"",GUS_2020!F57*41.868/1000,"")</f>
        <v/>
      </c>
      <c r="G57" s="185" t="str">
        <f>IF(GUS_2020!G57&lt;&gt;"",GUS_2020!G57*41.868/1000,"")</f>
        <v/>
      </c>
      <c r="H57" s="185" t="str">
        <f>IF(GUS_2020!H57&lt;&gt;"",GUS_2020!H57*41.868/1000,"")</f>
        <v/>
      </c>
      <c r="I57" s="185" t="str">
        <f>IF(GUS_2020!I57&lt;&gt;"",GUS_2020!I57*41.868/1000,"")</f>
        <v/>
      </c>
      <c r="J57" s="185" t="str">
        <f>IF(GUS_2020!J57&lt;&gt;"",GUS_2020!J57*41.868/1000,"")</f>
        <v/>
      </c>
      <c r="K57" s="185" t="str">
        <f>IF(GUS_2020!K57&lt;&gt;"",GUS_2020!K57*41.868/1000,"")</f>
        <v/>
      </c>
      <c r="L57" s="185" t="str">
        <f>IF(GUS_2020!L57&lt;&gt;"",GUS_2020!L57*41.868/1000,"")</f>
        <v/>
      </c>
      <c r="M57" s="185" t="str">
        <f>IF(GUS_2020!M57&lt;&gt;"",GUS_2020!M57*41.868/1000,"")</f>
        <v/>
      </c>
      <c r="N57" s="185" t="str">
        <f>IF(GUS_2020!N57&lt;&gt;"",GUS_2020!N57*41.868/1000,"")</f>
        <v/>
      </c>
      <c r="O57" s="185" t="str">
        <f>IF(GUS_2020!O57&lt;&gt;"",GUS_2020!O57*41.868/1000,"")</f>
        <v/>
      </c>
      <c r="P57" s="185" t="str">
        <f>IF(GUS_2020!P57&lt;&gt;"",GUS_2020!P57*41.868/1000,"")</f>
        <v/>
      </c>
      <c r="Q57" s="185" t="str">
        <f>IF(GUS_2020!Q57&lt;&gt;"",GUS_2020!Q57*41.868/1000,"")</f>
        <v/>
      </c>
      <c r="R57" s="185" t="str">
        <f>IF(GUS_2020!R57&lt;&gt;"",GUS_2020!R57*41.868/1000,"")</f>
        <v/>
      </c>
      <c r="S57" s="185" t="str">
        <f>IF(GUS_2020!S57&lt;&gt;"",GUS_2020!S57*41.868/1000,"")</f>
        <v/>
      </c>
      <c r="T57" s="185" t="str">
        <f>IF(GUS_2020!T57&lt;&gt;"",GUS_2020!T57*41.868/1000,"")</f>
        <v/>
      </c>
      <c r="U57" s="185" t="str">
        <f>IF(GUS_2020!U57&lt;&gt;"",GUS_2020!U57*41.868/1000,"")</f>
        <v/>
      </c>
      <c r="V57" s="185" t="str">
        <f>IF(GUS_2020!V57&lt;&gt;"",GUS_2020!V57*41.868/1000,"")</f>
        <v/>
      </c>
      <c r="W57" s="185" t="str">
        <f>IF(GUS_2020!W57&lt;&gt;"",GUS_2020!W57*41.868/1000,"")</f>
        <v/>
      </c>
      <c r="X57" s="185" t="str">
        <f>IF(GUS_2020!X57&lt;&gt;"",GUS_2020!X57*41.868/1000,"")</f>
        <v/>
      </c>
      <c r="Y57" s="185" t="str">
        <f>IF(GUS_2020!Y57&lt;&gt;"",GUS_2020!Y57*41.868/1000,"")</f>
        <v/>
      </c>
      <c r="Z57" s="185" t="str">
        <f>IF(GUS_2020!Z57&lt;&gt;"",GUS_2020!Z57*41.868/1000,"")</f>
        <v/>
      </c>
      <c r="AA57" s="185" t="str">
        <f>IF(GUS_2020!AA57&lt;&gt;"",GUS_2020!AA57*41.868/1000,"")</f>
        <v/>
      </c>
      <c r="AB57" s="185" t="str">
        <f>IF(GUS_2020!AB57&lt;&gt;"",GUS_2020!AB57*41.868/1000,"")</f>
        <v/>
      </c>
      <c r="AC57" s="185" t="str">
        <f>IF(GUS_2020!AC57&lt;&gt;"",GUS_2020!AC57*41.868/1000,"")</f>
        <v/>
      </c>
      <c r="AD57" s="185" t="str">
        <f>IF(GUS_2020!AD57&lt;&gt;"",GUS_2020!AD57*41.868/1000,"")</f>
        <v/>
      </c>
      <c r="AE57" s="185" t="str">
        <f>IF(GUS_2020!AE57&lt;&gt;"",GUS_2020!AE57*41.868/1000,"")</f>
        <v/>
      </c>
      <c r="AF57" s="185" t="str">
        <f>IF(GUS_2020!AF57&lt;&gt;"",GUS_2020!AF57*41.868/1000,"")</f>
        <v/>
      </c>
      <c r="AG57" s="185" t="str">
        <f>IF(GUS_2020!AG57&lt;&gt;"",GUS_2020!AG57*41.868/1000,"")</f>
        <v/>
      </c>
      <c r="AH57" s="185" t="str">
        <f>IF(GUS_2020!AH57&lt;&gt;"",GUS_2020!AH57*41.868/1000,"")</f>
        <v/>
      </c>
      <c r="AI57" s="185" t="str">
        <f>IF(GUS_2020!AI57&lt;&gt;"",GUS_2020!AI57*41.868/1000,"")</f>
        <v/>
      </c>
      <c r="AJ57" s="185" t="str">
        <f>IF(GUS_2020!AJ57&lt;&gt;"",GUS_2020!AJ57*41.868/1000,"")</f>
        <v/>
      </c>
      <c r="AK57" s="185" t="str">
        <f>IF(GUS_2020!AK57&lt;&gt;"",GUS_2020!AK57*41.868/1000,"")</f>
        <v/>
      </c>
      <c r="AL57" s="185" t="str">
        <f>IF(GUS_2020!AL57&lt;&gt;"",GUS_2020!AL57*41.868/1000,"")</f>
        <v/>
      </c>
      <c r="AM57" s="185" t="str">
        <f>IF(GUS_2020!AM57&lt;&gt;"",GUS_2020!AM57*41.868/1000,"")</f>
        <v/>
      </c>
      <c r="AN57" s="185" t="str">
        <f>IF(GUS_2020!AN57&lt;&gt;"",GUS_2020!AN57*41.868/1000,"")</f>
        <v/>
      </c>
      <c r="AO57" s="185" t="str">
        <f>IF(GUS_2020!AO57&lt;&gt;"",GUS_2020!AO57*41.868/1000,"")</f>
        <v/>
      </c>
      <c r="AP57" s="185" t="str">
        <f>IF(GUS_2020!AP57&lt;&gt;"",GUS_2020!AP57*41.868/1000,"")</f>
        <v/>
      </c>
      <c r="AQ57" s="185" t="str">
        <f>IF(GUS_2020!AQ57&lt;&gt;"",GUS_2020!AQ57*41.868/1000,"")</f>
        <v/>
      </c>
      <c r="AR57" s="185" t="str">
        <f>IF(GUS_2020!AR57&lt;&gt;"",GUS_2020!AR57*41.868/1000,"")</f>
        <v/>
      </c>
      <c r="AS57" s="185" t="str">
        <f>IF(GUS_2020!AS57&lt;&gt;"",GUS_2020!AS57*41.868/1000,"")</f>
        <v/>
      </c>
      <c r="AT57" s="185" t="str">
        <f>IF(GUS_2020!AT57&lt;&gt;"",GUS_2020!AT57*41.868/1000,"")</f>
        <v/>
      </c>
      <c r="AU57" s="185" t="str">
        <f>IF(GUS_2020!AU57&lt;&gt;"",GUS_2020!AU57*41.868/1000,"")</f>
        <v/>
      </c>
      <c r="AV57" s="185" t="str">
        <f>IF(GUS_2020!AV57&lt;&gt;"",GUS_2020!AV57*41.868/1000,"")</f>
        <v/>
      </c>
      <c r="AW57" s="185" t="str">
        <f>IF(GUS_2020!AW57&lt;&gt;"",GUS_2020!AW57*41.868/1000,"")</f>
        <v/>
      </c>
      <c r="AX57" s="185" t="str">
        <f>IF(GUS_2020!AX57&lt;&gt;"",GUS_2020!AX57*41.868/1000,"")</f>
        <v/>
      </c>
      <c r="AY57" s="185" t="str">
        <f>IF(GUS_2020!AY57&lt;&gt;"",GUS_2020!AY57*41.868/1000,"")</f>
        <v/>
      </c>
      <c r="AZ57" s="185" t="str">
        <f>IF(GUS_2020!AZ57&lt;&gt;"",GUS_2020!AZ57*41.868/1000,"")</f>
        <v/>
      </c>
      <c r="BA57" s="185" t="str">
        <f>IF(GUS_2020!BA57&lt;&gt;"",GUS_2020!BA57*41.868/1000,"")</f>
        <v/>
      </c>
      <c r="BB57" s="185" t="str">
        <f>IF(GUS_2020!BB57&lt;&gt;"",GUS_2020!BB57*41.868/1000,"")</f>
        <v/>
      </c>
      <c r="BC57" s="185" t="str">
        <f>IF(GUS_2020!BC57&lt;&gt;"",GUS_2020!BC57*41.868/1000,"")</f>
        <v/>
      </c>
      <c r="BD57" s="185" t="str">
        <f>IF(GUS_2020!BD57&lt;&gt;"",GUS_2020!BD57*41.868/1000,"")</f>
        <v/>
      </c>
      <c r="BE57" s="185" t="str">
        <f>IF(GUS_2020!BE57&lt;&gt;"",GUS_2020!BE57*41.868/1000,"")</f>
        <v/>
      </c>
      <c r="BF57" s="185" t="str">
        <f>IF(GUS_2020!BF57&lt;&gt;"",GUS_2020!BF57*41.868/1000,"")</f>
        <v/>
      </c>
      <c r="BG57" s="185" t="str">
        <f>IF(GUS_2020!BG57&lt;&gt;"",GUS_2020!BG57*41.868/1000,"")</f>
        <v/>
      </c>
      <c r="BH57" s="185" t="str">
        <f>IF(GUS_2020!BH57&lt;&gt;"",GUS_2020!BH57*41.868/1000,"")</f>
        <v/>
      </c>
      <c r="BI57" s="185" t="str">
        <f>IF(GUS_2020!BI57&lt;&gt;"",GUS_2020!BI57*41.868/1000,"")</f>
        <v/>
      </c>
      <c r="BJ57" s="185" t="str">
        <f>IF(GUS_2020!BJ57&lt;&gt;"",GUS_2020!BJ57*41.868/1000,"")</f>
        <v/>
      </c>
      <c r="BK57" s="185" t="str">
        <f>IF(GUS_2020!BK57&lt;&gt;"",GUS_2020!BK57*41.868/1000,"")</f>
        <v/>
      </c>
      <c r="BL57" s="185" t="str">
        <f>IF(GUS_2020!BL57&lt;&gt;"",GUS_2020!BL57*41.868/1000,"")</f>
        <v/>
      </c>
      <c r="BM57" s="185" t="str">
        <f>IF(GUS_2020!BM57&lt;&gt;"",GUS_2020!BM57*41.868/1000,"")</f>
        <v/>
      </c>
      <c r="BN57" s="185" t="str">
        <f>IF(GUS_2020!BN57&lt;&gt;"",GUS_2020!BN57*41.868/1000,"")</f>
        <v/>
      </c>
      <c r="BO57" s="185" t="str">
        <f>IF(GUS_2020!BO57&lt;&gt;"",GUS_2020!BO57*41.868/1000,"")</f>
        <v/>
      </c>
      <c r="BP57" s="185" t="str">
        <f>IF(GUS_2020!BP57&lt;&gt;"",GUS_2020!BP57*41.868/1000,"")</f>
        <v/>
      </c>
      <c r="BQ57" s="185" t="str">
        <f>IF(GUS_2020!BQ57&lt;&gt;"",GUS_2020!BQ57*41.868/1000,"")</f>
        <v/>
      </c>
      <c r="BR57" s="185">
        <f>IF(GUS_2020!BR57&lt;&gt;"",GUS_2020!BR57*41.868/1000,"")</f>
        <v>0</v>
      </c>
      <c r="BS57" s="185" t="str">
        <f>IF(GUS_2020!BS57&lt;&gt;"",GUS_2020!BS57*41.868/1000,"")</f>
        <v/>
      </c>
    </row>
    <row r="58" spans="1:71" ht="20.399999999999999">
      <c r="A58" s="184" t="s">
        <v>487</v>
      </c>
      <c r="B58" s="185" t="str">
        <f>IF(GUS_2020!B58&lt;&gt;"",GUS_2020!B58*41.868/1000,"")</f>
        <v/>
      </c>
      <c r="C58" s="185" t="str">
        <f>IF(GUS_2020!C58&lt;&gt;"",GUS_2020!C58*41.868/1000,"")</f>
        <v/>
      </c>
      <c r="D58" s="185" t="str">
        <f>IF(GUS_2020!D58&lt;&gt;"",GUS_2020!D58*41.868/1000,"")</f>
        <v/>
      </c>
      <c r="E58" s="185" t="str">
        <f>IF(GUS_2020!E58&lt;&gt;"",GUS_2020!E58*41.868/1000,"")</f>
        <v/>
      </c>
      <c r="F58" s="185" t="str">
        <f>IF(GUS_2020!F58&lt;&gt;"",GUS_2020!F58*41.868/1000,"")</f>
        <v/>
      </c>
      <c r="G58" s="185" t="str">
        <f>IF(GUS_2020!G58&lt;&gt;"",GUS_2020!G58*41.868/1000,"")</f>
        <v/>
      </c>
      <c r="H58" s="185" t="str">
        <f>IF(GUS_2020!H58&lt;&gt;"",GUS_2020!H58*41.868/1000,"")</f>
        <v/>
      </c>
      <c r="I58" s="185" t="str">
        <f>IF(GUS_2020!I58&lt;&gt;"",GUS_2020!I58*41.868/1000,"")</f>
        <v/>
      </c>
      <c r="J58" s="185" t="str">
        <f>IF(GUS_2020!J58&lt;&gt;"",GUS_2020!J58*41.868/1000,"")</f>
        <v/>
      </c>
      <c r="K58" s="185" t="str">
        <f>IF(GUS_2020!K58&lt;&gt;"",GUS_2020!K58*41.868/1000,"")</f>
        <v/>
      </c>
      <c r="L58" s="185" t="str">
        <f>IF(GUS_2020!L58&lt;&gt;"",GUS_2020!L58*41.868/1000,"")</f>
        <v/>
      </c>
      <c r="M58" s="185" t="str">
        <f>IF(GUS_2020!M58&lt;&gt;"",GUS_2020!M58*41.868/1000,"")</f>
        <v/>
      </c>
      <c r="N58" s="185" t="str">
        <f>IF(GUS_2020!N58&lt;&gt;"",GUS_2020!N58*41.868/1000,"")</f>
        <v/>
      </c>
      <c r="O58" s="185" t="str">
        <f>IF(GUS_2020!O58&lt;&gt;"",GUS_2020!O58*41.868/1000,"")</f>
        <v/>
      </c>
      <c r="P58" s="185" t="str">
        <f>IF(GUS_2020!P58&lt;&gt;"",GUS_2020!P58*41.868/1000,"")</f>
        <v/>
      </c>
      <c r="Q58" s="185" t="str">
        <f>IF(GUS_2020!Q58&lt;&gt;"",GUS_2020!Q58*41.868/1000,"")</f>
        <v/>
      </c>
      <c r="R58" s="185" t="str">
        <f>IF(GUS_2020!R58&lt;&gt;"",GUS_2020!R58*41.868/1000,"")</f>
        <v/>
      </c>
      <c r="S58" s="185" t="str">
        <f>IF(GUS_2020!S58&lt;&gt;"",GUS_2020!S58*41.868/1000,"")</f>
        <v/>
      </c>
      <c r="T58" s="185" t="str">
        <f>IF(GUS_2020!T58&lt;&gt;"",GUS_2020!T58*41.868/1000,"")</f>
        <v/>
      </c>
      <c r="U58" s="185" t="str">
        <f>IF(GUS_2020!U58&lt;&gt;"",GUS_2020!U58*41.868/1000,"")</f>
        <v/>
      </c>
      <c r="V58" s="185" t="str">
        <f>IF(GUS_2020!V58&lt;&gt;"",GUS_2020!V58*41.868/1000,"")</f>
        <v/>
      </c>
      <c r="W58" s="185" t="str">
        <f>IF(GUS_2020!W58&lt;&gt;"",GUS_2020!W58*41.868/1000,"")</f>
        <v/>
      </c>
      <c r="X58" s="185" t="str">
        <f>IF(GUS_2020!X58&lt;&gt;"",GUS_2020!X58*41.868/1000,"")</f>
        <v/>
      </c>
      <c r="Y58" s="185" t="str">
        <f>IF(GUS_2020!Y58&lt;&gt;"",GUS_2020!Y58*41.868/1000,"")</f>
        <v/>
      </c>
      <c r="Z58" s="185" t="str">
        <f>IF(GUS_2020!Z58&lt;&gt;"",GUS_2020!Z58*41.868/1000,"")</f>
        <v/>
      </c>
      <c r="AA58" s="185" t="str">
        <f>IF(GUS_2020!AA58&lt;&gt;"",GUS_2020!AA58*41.868/1000,"")</f>
        <v/>
      </c>
      <c r="AB58" s="185" t="str">
        <f>IF(GUS_2020!AB58&lt;&gt;"",GUS_2020!AB58*41.868/1000,"")</f>
        <v/>
      </c>
      <c r="AC58" s="185" t="str">
        <f>IF(GUS_2020!AC58&lt;&gt;"",GUS_2020!AC58*41.868/1000,"")</f>
        <v/>
      </c>
      <c r="AD58" s="185" t="str">
        <f>IF(GUS_2020!AD58&lt;&gt;"",GUS_2020!AD58*41.868/1000,"")</f>
        <v/>
      </c>
      <c r="AE58" s="185" t="str">
        <f>IF(GUS_2020!AE58&lt;&gt;"",GUS_2020!AE58*41.868/1000,"")</f>
        <v/>
      </c>
      <c r="AF58" s="185" t="str">
        <f>IF(GUS_2020!AF58&lt;&gt;"",GUS_2020!AF58*41.868/1000,"")</f>
        <v/>
      </c>
      <c r="AG58" s="185" t="str">
        <f>IF(GUS_2020!AG58&lt;&gt;"",GUS_2020!AG58*41.868/1000,"")</f>
        <v/>
      </c>
      <c r="AH58" s="185" t="str">
        <f>IF(GUS_2020!AH58&lt;&gt;"",GUS_2020!AH58*41.868/1000,"")</f>
        <v/>
      </c>
      <c r="AI58" s="185" t="str">
        <f>IF(GUS_2020!AI58&lt;&gt;"",GUS_2020!AI58*41.868/1000,"")</f>
        <v/>
      </c>
      <c r="AJ58" s="185" t="str">
        <f>IF(GUS_2020!AJ58&lt;&gt;"",GUS_2020!AJ58*41.868/1000,"")</f>
        <v/>
      </c>
      <c r="AK58" s="185" t="str">
        <f>IF(GUS_2020!AK58&lt;&gt;"",GUS_2020!AK58*41.868/1000,"")</f>
        <v/>
      </c>
      <c r="AL58" s="185" t="str">
        <f>IF(GUS_2020!AL58&lt;&gt;"",GUS_2020!AL58*41.868/1000,"")</f>
        <v/>
      </c>
      <c r="AM58" s="185" t="str">
        <f>IF(GUS_2020!AM58&lt;&gt;"",GUS_2020!AM58*41.868/1000,"")</f>
        <v/>
      </c>
      <c r="AN58" s="185" t="str">
        <f>IF(GUS_2020!AN58&lt;&gt;"",GUS_2020!AN58*41.868/1000,"")</f>
        <v/>
      </c>
      <c r="AO58" s="185" t="str">
        <f>IF(GUS_2020!AO58&lt;&gt;"",GUS_2020!AO58*41.868/1000,"")</f>
        <v/>
      </c>
      <c r="AP58" s="185" t="str">
        <f>IF(GUS_2020!AP58&lt;&gt;"",GUS_2020!AP58*41.868/1000,"")</f>
        <v/>
      </c>
      <c r="AQ58" s="185" t="str">
        <f>IF(GUS_2020!AQ58&lt;&gt;"",GUS_2020!AQ58*41.868/1000,"")</f>
        <v/>
      </c>
      <c r="AR58" s="185" t="str">
        <f>IF(GUS_2020!AR58&lt;&gt;"",GUS_2020!AR58*41.868/1000,"")</f>
        <v/>
      </c>
      <c r="AS58" s="185" t="str">
        <f>IF(GUS_2020!AS58&lt;&gt;"",GUS_2020!AS58*41.868/1000,"")</f>
        <v/>
      </c>
      <c r="AT58" s="185" t="str">
        <f>IF(GUS_2020!AT58&lt;&gt;"",GUS_2020!AT58*41.868/1000,"")</f>
        <v/>
      </c>
      <c r="AU58" s="185" t="str">
        <f>IF(GUS_2020!AU58&lt;&gt;"",GUS_2020!AU58*41.868/1000,"")</f>
        <v/>
      </c>
      <c r="AV58" s="185" t="str">
        <f>IF(GUS_2020!AV58&lt;&gt;"",GUS_2020!AV58*41.868/1000,"")</f>
        <v/>
      </c>
      <c r="AW58" s="185" t="str">
        <f>IF(GUS_2020!AW58&lt;&gt;"",GUS_2020!AW58*41.868/1000,"")</f>
        <v/>
      </c>
      <c r="AX58" s="185" t="str">
        <f>IF(GUS_2020!AX58&lt;&gt;"",GUS_2020!AX58*41.868/1000,"")</f>
        <v/>
      </c>
      <c r="AY58" s="185" t="str">
        <f>IF(GUS_2020!AY58&lt;&gt;"",GUS_2020!AY58*41.868/1000,"")</f>
        <v/>
      </c>
      <c r="AZ58" s="185" t="str">
        <f>IF(GUS_2020!AZ58&lt;&gt;"",GUS_2020!AZ58*41.868/1000,"")</f>
        <v/>
      </c>
      <c r="BA58" s="185" t="str">
        <f>IF(GUS_2020!BA58&lt;&gt;"",GUS_2020!BA58*41.868/1000,"")</f>
        <v/>
      </c>
      <c r="BB58" s="185" t="str">
        <f>IF(GUS_2020!BB58&lt;&gt;"",GUS_2020!BB58*41.868/1000,"")</f>
        <v/>
      </c>
      <c r="BC58" s="185" t="str">
        <f>IF(GUS_2020!BC58&lt;&gt;"",GUS_2020!BC58*41.868/1000,"")</f>
        <v/>
      </c>
      <c r="BD58" s="185" t="str">
        <f>IF(GUS_2020!BD58&lt;&gt;"",GUS_2020!BD58*41.868/1000,"")</f>
        <v/>
      </c>
      <c r="BE58" s="185" t="str">
        <f>IF(GUS_2020!BE58&lt;&gt;"",GUS_2020!BE58*41.868/1000,"")</f>
        <v/>
      </c>
      <c r="BF58" s="185" t="str">
        <f>IF(GUS_2020!BF58&lt;&gt;"",GUS_2020!BF58*41.868/1000,"")</f>
        <v/>
      </c>
      <c r="BG58" s="185" t="str">
        <f>IF(GUS_2020!BG58&lt;&gt;"",GUS_2020!BG58*41.868/1000,"")</f>
        <v/>
      </c>
      <c r="BH58" s="185" t="str">
        <f>IF(GUS_2020!BH58&lt;&gt;"",GUS_2020!BH58*41.868/1000,"")</f>
        <v/>
      </c>
      <c r="BI58" s="185" t="str">
        <f>IF(GUS_2020!BI58&lt;&gt;"",GUS_2020!BI58*41.868/1000,"")</f>
        <v/>
      </c>
      <c r="BJ58" s="185" t="str">
        <f>IF(GUS_2020!BJ58&lt;&gt;"",GUS_2020!BJ58*41.868/1000,"")</f>
        <v/>
      </c>
      <c r="BK58" s="185" t="str">
        <f>IF(GUS_2020!BK58&lt;&gt;"",GUS_2020!BK58*41.868/1000,"")</f>
        <v/>
      </c>
      <c r="BL58" s="185" t="str">
        <f>IF(GUS_2020!BL58&lt;&gt;"",GUS_2020!BL58*41.868/1000,"")</f>
        <v/>
      </c>
      <c r="BM58" s="185" t="str">
        <f>IF(GUS_2020!BM58&lt;&gt;"",GUS_2020!BM58*41.868/1000,"")</f>
        <v/>
      </c>
      <c r="BN58" s="185" t="str">
        <f>IF(GUS_2020!BN58&lt;&gt;"",GUS_2020!BN58*41.868/1000,"")</f>
        <v/>
      </c>
      <c r="BO58" s="185" t="str">
        <f>IF(GUS_2020!BO58&lt;&gt;"",GUS_2020!BO58*41.868/1000,"")</f>
        <v/>
      </c>
      <c r="BP58" s="185" t="str">
        <f>IF(GUS_2020!BP58&lt;&gt;"",GUS_2020!BP58*41.868/1000,"")</f>
        <v/>
      </c>
      <c r="BQ58" s="185" t="str">
        <f>IF(GUS_2020!BQ58&lt;&gt;"",GUS_2020!BQ58*41.868/1000,"")</f>
        <v/>
      </c>
      <c r="BR58" s="185" t="str">
        <f>IF(GUS_2020!BR58&lt;&gt;"",GUS_2020!BR58*41.868/1000,"")</f>
        <v/>
      </c>
      <c r="BS58" s="185" t="str">
        <f>IF(GUS_2020!BS58&lt;&gt;"",GUS_2020!BS58*41.868/1000,"")</f>
        <v/>
      </c>
    </row>
    <row r="59" spans="1:71" ht="20.399999999999999">
      <c r="A59" s="184" t="s">
        <v>488</v>
      </c>
      <c r="B59" s="185">
        <f>IF(GUS_2020!B59&lt;&gt;"",GUS_2020!B59*41.868/1000,"")</f>
        <v>2.9307600000000003</v>
      </c>
      <c r="C59" s="185" t="str">
        <f>IF(GUS_2020!C59&lt;&gt;"",GUS_2020!C59*41.868/1000,"")</f>
        <v/>
      </c>
      <c r="D59" s="185" t="str">
        <f>IF(GUS_2020!D59&lt;&gt;"",GUS_2020!D59*41.868/1000,"")</f>
        <v/>
      </c>
      <c r="E59" s="185" t="str">
        <f>IF(GUS_2020!E59&lt;&gt;"",GUS_2020!E59*41.868/1000,"")</f>
        <v/>
      </c>
      <c r="F59" s="185" t="str">
        <f>IF(GUS_2020!F59&lt;&gt;"",GUS_2020!F59*41.868/1000,"")</f>
        <v/>
      </c>
      <c r="G59" s="185" t="str">
        <f>IF(GUS_2020!G59&lt;&gt;"",GUS_2020!G59*41.868/1000,"")</f>
        <v/>
      </c>
      <c r="H59" s="185" t="str">
        <f>IF(GUS_2020!H59&lt;&gt;"",GUS_2020!H59*41.868/1000,"")</f>
        <v/>
      </c>
      <c r="I59" s="185" t="str">
        <f>IF(GUS_2020!I59&lt;&gt;"",GUS_2020!I59*41.868/1000,"")</f>
        <v/>
      </c>
      <c r="J59" s="185" t="str">
        <f>IF(GUS_2020!J59&lt;&gt;"",GUS_2020!J59*41.868/1000,"")</f>
        <v/>
      </c>
      <c r="K59" s="185" t="str">
        <f>IF(GUS_2020!K59&lt;&gt;"",GUS_2020!K59*41.868/1000,"")</f>
        <v/>
      </c>
      <c r="L59" s="185" t="str">
        <f>IF(GUS_2020!L59&lt;&gt;"",GUS_2020!L59*41.868/1000,"")</f>
        <v/>
      </c>
      <c r="M59" s="185" t="str">
        <f>IF(GUS_2020!M59&lt;&gt;"",GUS_2020!M59*41.868/1000,"")</f>
        <v/>
      </c>
      <c r="N59" s="185" t="str">
        <f>IF(GUS_2020!N59&lt;&gt;"",GUS_2020!N59*41.868/1000,"")</f>
        <v/>
      </c>
      <c r="O59" s="185" t="str">
        <f>IF(GUS_2020!O59&lt;&gt;"",GUS_2020!O59*41.868/1000,"")</f>
        <v/>
      </c>
      <c r="P59" s="185" t="str">
        <f>IF(GUS_2020!P59&lt;&gt;"",GUS_2020!P59*41.868/1000,"")</f>
        <v/>
      </c>
      <c r="Q59" s="185" t="str">
        <f>IF(GUS_2020!Q59&lt;&gt;"",GUS_2020!Q59*41.868/1000,"")</f>
        <v/>
      </c>
      <c r="R59" s="185" t="str">
        <f>IF(GUS_2020!R59&lt;&gt;"",GUS_2020!R59*41.868/1000,"")</f>
        <v/>
      </c>
      <c r="S59" s="185" t="str">
        <f>IF(GUS_2020!S59&lt;&gt;"",GUS_2020!S59*41.868/1000,"")</f>
        <v/>
      </c>
      <c r="T59" s="185" t="str">
        <f>IF(GUS_2020!T59&lt;&gt;"",GUS_2020!T59*41.868/1000,"")</f>
        <v/>
      </c>
      <c r="U59" s="185" t="str">
        <f>IF(GUS_2020!U59&lt;&gt;"",GUS_2020!U59*41.868/1000,"")</f>
        <v/>
      </c>
      <c r="V59" s="185" t="str">
        <f>IF(GUS_2020!V59&lt;&gt;"",GUS_2020!V59*41.868/1000,"")</f>
        <v/>
      </c>
      <c r="W59" s="185" t="str">
        <f>IF(GUS_2020!W59&lt;&gt;"",GUS_2020!W59*41.868/1000,"")</f>
        <v/>
      </c>
      <c r="X59" s="185" t="str">
        <f>IF(GUS_2020!X59&lt;&gt;"",GUS_2020!X59*41.868/1000,"")</f>
        <v/>
      </c>
      <c r="Y59" s="185" t="str">
        <f>IF(GUS_2020!Y59&lt;&gt;"",GUS_2020!Y59*41.868/1000,"")</f>
        <v/>
      </c>
      <c r="Z59" s="185" t="str">
        <f>IF(GUS_2020!Z59&lt;&gt;"",GUS_2020!Z59*41.868/1000,"")</f>
        <v/>
      </c>
      <c r="AA59" s="185" t="str">
        <f>IF(GUS_2020!AA59&lt;&gt;"",GUS_2020!AA59*41.868/1000,"")</f>
        <v/>
      </c>
      <c r="AB59" s="185" t="str">
        <f>IF(GUS_2020!AB59&lt;&gt;"",GUS_2020!AB59*41.868/1000,"")</f>
        <v/>
      </c>
      <c r="AC59" s="185" t="str">
        <f>IF(GUS_2020!AC59&lt;&gt;"",GUS_2020!AC59*41.868/1000,"")</f>
        <v/>
      </c>
      <c r="AD59" s="185" t="str">
        <f>IF(GUS_2020!AD59&lt;&gt;"",GUS_2020!AD59*41.868/1000,"")</f>
        <v/>
      </c>
      <c r="AE59" s="185" t="str">
        <f>IF(GUS_2020!AE59&lt;&gt;"",GUS_2020!AE59*41.868/1000,"")</f>
        <v/>
      </c>
      <c r="AF59" s="185" t="str">
        <f>IF(GUS_2020!AF59&lt;&gt;"",GUS_2020!AF59*41.868/1000,"")</f>
        <v/>
      </c>
      <c r="AG59" s="185" t="str">
        <f>IF(GUS_2020!AG59&lt;&gt;"",GUS_2020!AG59*41.868/1000,"")</f>
        <v/>
      </c>
      <c r="AH59" s="185" t="str">
        <f>IF(GUS_2020!AH59&lt;&gt;"",GUS_2020!AH59*41.868/1000,"")</f>
        <v/>
      </c>
      <c r="AI59" s="185" t="str">
        <f>IF(GUS_2020!AI59&lt;&gt;"",GUS_2020!AI59*41.868/1000,"")</f>
        <v/>
      </c>
      <c r="AJ59" s="185" t="str">
        <f>IF(GUS_2020!AJ59&lt;&gt;"",GUS_2020!AJ59*41.868/1000,"")</f>
        <v/>
      </c>
      <c r="AK59" s="185" t="str">
        <f>IF(GUS_2020!AK59&lt;&gt;"",GUS_2020!AK59*41.868/1000,"")</f>
        <v/>
      </c>
      <c r="AL59" s="185" t="str">
        <f>IF(GUS_2020!AL59&lt;&gt;"",GUS_2020!AL59*41.868/1000,"")</f>
        <v/>
      </c>
      <c r="AM59" s="185" t="str">
        <f>IF(GUS_2020!AM59&lt;&gt;"",GUS_2020!AM59*41.868/1000,"")</f>
        <v/>
      </c>
      <c r="AN59" s="185" t="str">
        <f>IF(GUS_2020!AN59&lt;&gt;"",GUS_2020!AN59*41.868/1000,"")</f>
        <v/>
      </c>
      <c r="AO59" s="185" t="str">
        <f>IF(GUS_2020!AO59&lt;&gt;"",GUS_2020!AO59*41.868/1000,"")</f>
        <v/>
      </c>
      <c r="AP59" s="185" t="str">
        <f>IF(GUS_2020!AP59&lt;&gt;"",GUS_2020!AP59*41.868/1000,"")</f>
        <v/>
      </c>
      <c r="AQ59" s="185" t="str">
        <f>IF(GUS_2020!AQ59&lt;&gt;"",GUS_2020!AQ59*41.868/1000,"")</f>
        <v/>
      </c>
      <c r="AR59" s="185" t="str">
        <f>IF(GUS_2020!AR59&lt;&gt;"",GUS_2020!AR59*41.868/1000,"")</f>
        <v/>
      </c>
      <c r="AS59" s="185" t="str">
        <f>IF(GUS_2020!AS59&lt;&gt;"",GUS_2020!AS59*41.868/1000,"")</f>
        <v/>
      </c>
      <c r="AT59" s="185" t="str">
        <f>IF(GUS_2020!AT59&lt;&gt;"",GUS_2020!AT59*41.868/1000,"")</f>
        <v/>
      </c>
      <c r="AU59" s="185" t="str">
        <f>IF(GUS_2020!AU59&lt;&gt;"",GUS_2020!AU59*41.868/1000,"")</f>
        <v/>
      </c>
      <c r="AV59" s="185" t="str">
        <f>IF(GUS_2020!AV59&lt;&gt;"",GUS_2020!AV59*41.868/1000,"")</f>
        <v/>
      </c>
      <c r="AW59" s="185" t="str">
        <f>IF(GUS_2020!AW59&lt;&gt;"",GUS_2020!AW59*41.868/1000,"")</f>
        <v/>
      </c>
      <c r="AX59" s="185" t="str">
        <f>IF(GUS_2020!AX59&lt;&gt;"",GUS_2020!AX59*41.868/1000,"")</f>
        <v/>
      </c>
      <c r="AY59" s="185" t="str">
        <f>IF(GUS_2020!AY59&lt;&gt;"",GUS_2020!AY59*41.868/1000,"")</f>
        <v/>
      </c>
      <c r="AZ59" s="185" t="str">
        <f>IF(GUS_2020!AZ59&lt;&gt;"",GUS_2020!AZ59*41.868/1000,"")</f>
        <v/>
      </c>
      <c r="BA59" s="185" t="str">
        <f>IF(GUS_2020!BA59&lt;&gt;"",GUS_2020!BA59*41.868/1000,"")</f>
        <v/>
      </c>
      <c r="BB59" s="185" t="str">
        <f>IF(GUS_2020!BB59&lt;&gt;"",GUS_2020!BB59*41.868/1000,"")</f>
        <v/>
      </c>
      <c r="BC59" s="185" t="str">
        <f>IF(GUS_2020!BC59&lt;&gt;"",GUS_2020!BC59*41.868/1000,"")</f>
        <v/>
      </c>
      <c r="BD59" s="185" t="str">
        <f>IF(GUS_2020!BD59&lt;&gt;"",GUS_2020!BD59*41.868/1000,"")</f>
        <v/>
      </c>
      <c r="BE59" s="185" t="str">
        <f>IF(GUS_2020!BE59&lt;&gt;"",GUS_2020!BE59*41.868/1000,"")</f>
        <v/>
      </c>
      <c r="BF59" s="185" t="str">
        <f>IF(GUS_2020!BF59&lt;&gt;"",GUS_2020!BF59*41.868/1000,"")</f>
        <v/>
      </c>
      <c r="BG59" s="185" t="str">
        <f>IF(GUS_2020!BG59&lt;&gt;"",GUS_2020!BG59*41.868/1000,"")</f>
        <v/>
      </c>
      <c r="BH59" s="185" t="str">
        <f>IF(GUS_2020!BH59&lt;&gt;"",GUS_2020!BH59*41.868/1000,"")</f>
        <v/>
      </c>
      <c r="BI59" s="185" t="str">
        <f>IF(GUS_2020!BI59&lt;&gt;"",GUS_2020!BI59*41.868/1000,"")</f>
        <v/>
      </c>
      <c r="BJ59" s="185" t="str">
        <f>IF(GUS_2020!BJ59&lt;&gt;"",GUS_2020!BJ59*41.868/1000,"")</f>
        <v/>
      </c>
      <c r="BK59" s="185" t="str">
        <f>IF(GUS_2020!BK59&lt;&gt;"",GUS_2020!BK59*41.868/1000,"")</f>
        <v/>
      </c>
      <c r="BL59" s="185" t="str">
        <f>IF(GUS_2020!BL59&lt;&gt;"",GUS_2020!BL59*41.868/1000,"")</f>
        <v/>
      </c>
      <c r="BM59" s="185" t="str">
        <f>IF(GUS_2020!BM59&lt;&gt;"",GUS_2020!BM59*41.868/1000,"")</f>
        <v/>
      </c>
      <c r="BN59" s="185" t="str">
        <f>IF(GUS_2020!BN59&lt;&gt;"",GUS_2020!BN59*41.868/1000,"")</f>
        <v/>
      </c>
      <c r="BO59" s="185" t="str">
        <f>IF(GUS_2020!BO59&lt;&gt;"",GUS_2020!BO59*41.868/1000,"")</f>
        <v/>
      </c>
      <c r="BP59" s="185" t="str">
        <f>IF(GUS_2020!BP59&lt;&gt;"",GUS_2020!BP59*41.868/1000,"")</f>
        <v/>
      </c>
      <c r="BQ59" s="185" t="str">
        <f>IF(GUS_2020!BQ59&lt;&gt;"",GUS_2020!BQ59*41.868/1000,"")</f>
        <v/>
      </c>
      <c r="BR59" s="185" t="str">
        <f>IF(GUS_2020!BR59&lt;&gt;"",GUS_2020!BR59*41.868/1000,"")</f>
        <v/>
      </c>
      <c r="BS59" s="185">
        <f>IF(GUS_2020!BS59&lt;&gt;"",GUS_2020!BS59*41.868/1000,"")</f>
        <v>2.9307600000000003</v>
      </c>
    </row>
    <row r="60" spans="1:71" ht="30.6">
      <c r="A60" s="184" t="s">
        <v>489</v>
      </c>
      <c r="B60" s="185">
        <f>IF(GUS_2020!B60&lt;&gt;"",GUS_2020!B60*41.868/1000,"")</f>
        <v>0.96296400000000004</v>
      </c>
      <c r="C60" s="185" t="str">
        <f>IF(GUS_2020!C60&lt;&gt;"",GUS_2020!C60*41.868/1000,"")</f>
        <v/>
      </c>
      <c r="D60" s="185" t="str">
        <f>IF(GUS_2020!D60&lt;&gt;"",GUS_2020!D60*41.868/1000,"")</f>
        <v/>
      </c>
      <c r="E60" s="185" t="str">
        <f>IF(GUS_2020!E60&lt;&gt;"",GUS_2020!E60*41.868/1000,"")</f>
        <v/>
      </c>
      <c r="F60" s="185" t="str">
        <f>IF(GUS_2020!F60&lt;&gt;"",GUS_2020!F60*41.868/1000,"")</f>
        <v/>
      </c>
      <c r="G60" s="185" t="str">
        <f>IF(GUS_2020!G60&lt;&gt;"",GUS_2020!G60*41.868/1000,"")</f>
        <v/>
      </c>
      <c r="H60" s="185" t="str">
        <f>IF(GUS_2020!H60&lt;&gt;"",GUS_2020!H60*41.868/1000,"")</f>
        <v/>
      </c>
      <c r="I60" s="185" t="str">
        <f>IF(GUS_2020!I60&lt;&gt;"",GUS_2020!I60*41.868/1000,"")</f>
        <v/>
      </c>
      <c r="J60" s="185" t="str">
        <f>IF(GUS_2020!J60&lt;&gt;"",GUS_2020!J60*41.868/1000,"")</f>
        <v/>
      </c>
      <c r="K60" s="185" t="str">
        <f>IF(GUS_2020!K60&lt;&gt;"",GUS_2020!K60*41.868/1000,"")</f>
        <v/>
      </c>
      <c r="L60" s="185" t="str">
        <f>IF(GUS_2020!L60&lt;&gt;"",GUS_2020!L60*41.868/1000,"")</f>
        <v/>
      </c>
      <c r="M60" s="185" t="str">
        <f>IF(GUS_2020!M60&lt;&gt;"",GUS_2020!M60*41.868/1000,"")</f>
        <v/>
      </c>
      <c r="N60" s="185" t="str">
        <f>IF(GUS_2020!N60&lt;&gt;"",GUS_2020!N60*41.868/1000,"")</f>
        <v/>
      </c>
      <c r="O60" s="185" t="str">
        <f>IF(GUS_2020!O60&lt;&gt;"",GUS_2020!O60*41.868/1000,"")</f>
        <v/>
      </c>
      <c r="P60" s="185" t="str">
        <f>IF(GUS_2020!P60&lt;&gt;"",GUS_2020!P60*41.868/1000,"")</f>
        <v/>
      </c>
      <c r="Q60" s="185" t="str">
        <f>IF(GUS_2020!Q60&lt;&gt;"",GUS_2020!Q60*41.868/1000,"")</f>
        <v/>
      </c>
      <c r="R60" s="185" t="str">
        <f>IF(GUS_2020!R60&lt;&gt;"",GUS_2020!R60*41.868/1000,"")</f>
        <v/>
      </c>
      <c r="S60" s="185" t="str">
        <f>IF(GUS_2020!S60&lt;&gt;"",GUS_2020!S60*41.868/1000,"")</f>
        <v/>
      </c>
      <c r="T60" s="185" t="str">
        <f>IF(GUS_2020!T60&lt;&gt;"",GUS_2020!T60*41.868/1000,"")</f>
        <v/>
      </c>
      <c r="U60" s="185" t="str">
        <f>IF(GUS_2020!U60&lt;&gt;"",GUS_2020!U60*41.868/1000,"")</f>
        <v/>
      </c>
      <c r="V60" s="185" t="str">
        <f>IF(GUS_2020!V60&lt;&gt;"",GUS_2020!V60*41.868/1000,"")</f>
        <v/>
      </c>
      <c r="W60" s="185" t="str">
        <f>IF(GUS_2020!W60&lt;&gt;"",GUS_2020!W60*41.868/1000,"")</f>
        <v/>
      </c>
      <c r="X60" s="185" t="str">
        <f>IF(GUS_2020!X60&lt;&gt;"",GUS_2020!X60*41.868/1000,"")</f>
        <v/>
      </c>
      <c r="Y60" s="185" t="str">
        <f>IF(GUS_2020!Y60&lt;&gt;"",GUS_2020!Y60*41.868/1000,"")</f>
        <v/>
      </c>
      <c r="Z60" s="185" t="str">
        <f>IF(GUS_2020!Z60&lt;&gt;"",GUS_2020!Z60*41.868/1000,"")</f>
        <v/>
      </c>
      <c r="AA60" s="185" t="str">
        <f>IF(GUS_2020!AA60&lt;&gt;"",GUS_2020!AA60*41.868/1000,"")</f>
        <v/>
      </c>
      <c r="AB60" s="185" t="str">
        <f>IF(GUS_2020!AB60&lt;&gt;"",GUS_2020!AB60*41.868/1000,"")</f>
        <v/>
      </c>
      <c r="AC60" s="185" t="str">
        <f>IF(GUS_2020!AC60&lt;&gt;"",GUS_2020!AC60*41.868/1000,"")</f>
        <v/>
      </c>
      <c r="AD60" s="185" t="str">
        <f>IF(GUS_2020!AD60&lt;&gt;"",GUS_2020!AD60*41.868/1000,"")</f>
        <v/>
      </c>
      <c r="AE60" s="185" t="str">
        <f>IF(GUS_2020!AE60&lt;&gt;"",GUS_2020!AE60*41.868/1000,"")</f>
        <v/>
      </c>
      <c r="AF60" s="185" t="str">
        <f>IF(GUS_2020!AF60&lt;&gt;"",GUS_2020!AF60*41.868/1000,"")</f>
        <v/>
      </c>
      <c r="AG60" s="185" t="str">
        <f>IF(GUS_2020!AG60&lt;&gt;"",GUS_2020!AG60*41.868/1000,"")</f>
        <v/>
      </c>
      <c r="AH60" s="185" t="str">
        <f>IF(GUS_2020!AH60&lt;&gt;"",GUS_2020!AH60*41.868/1000,"")</f>
        <v/>
      </c>
      <c r="AI60" s="185" t="str">
        <f>IF(GUS_2020!AI60&lt;&gt;"",GUS_2020!AI60*41.868/1000,"")</f>
        <v/>
      </c>
      <c r="AJ60" s="185" t="str">
        <f>IF(GUS_2020!AJ60&lt;&gt;"",GUS_2020!AJ60*41.868/1000,"")</f>
        <v/>
      </c>
      <c r="AK60" s="185" t="str">
        <f>IF(GUS_2020!AK60&lt;&gt;"",GUS_2020!AK60*41.868/1000,"")</f>
        <v/>
      </c>
      <c r="AL60" s="185" t="str">
        <f>IF(GUS_2020!AL60&lt;&gt;"",GUS_2020!AL60*41.868/1000,"")</f>
        <v/>
      </c>
      <c r="AM60" s="185" t="str">
        <f>IF(GUS_2020!AM60&lt;&gt;"",GUS_2020!AM60*41.868/1000,"")</f>
        <v/>
      </c>
      <c r="AN60" s="185" t="str">
        <f>IF(GUS_2020!AN60&lt;&gt;"",GUS_2020!AN60*41.868/1000,"")</f>
        <v/>
      </c>
      <c r="AO60" s="185" t="str">
        <f>IF(GUS_2020!AO60&lt;&gt;"",GUS_2020!AO60*41.868/1000,"")</f>
        <v/>
      </c>
      <c r="AP60" s="185" t="str">
        <f>IF(GUS_2020!AP60&lt;&gt;"",GUS_2020!AP60*41.868/1000,"")</f>
        <v/>
      </c>
      <c r="AQ60" s="185" t="str">
        <f>IF(GUS_2020!AQ60&lt;&gt;"",GUS_2020!AQ60*41.868/1000,"")</f>
        <v/>
      </c>
      <c r="AR60" s="185" t="str">
        <f>IF(GUS_2020!AR60&lt;&gt;"",GUS_2020!AR60*41.868/1000,"")</f>
        <v/>
      </c>
      <c r="AS60" s="185" t="str">
        <f>IF(GUS_2020!AS60&lt;&gt;"",GUS_2020!AS60*41.868/1000,"")</f>
        <v/>
      </c>
      <c r="AT60" s="185" t="str">
        <f>IF(GUS_2020!AT60&lt;&gt;"",GUS_2020!AT60*41.868/1000,"")</f>
        <v/>
      </c>
      <c r="AU60" s="185" t="str">
        <f>IF(GUS_2020!AU60&lt;&gt;"",GUS_2020!AU60*41.868/1000,"")</f>
        <v/>
      </c>
      <c r="AV60" s="185" t="str">
        <f>IF(GUS_2020!AV60&lt;&gt;"",GUS_2020!AV60*41.868/1000,"")</f>
        <v/>
      </c>
      <c r="AW60" s="185" t="str">
        <f>IF(GUS_2020!AW60&lt;&gt;"",GUS_2020!AW60*41.868/1000,"")</f>
        <v/>
      </c>
      <c r="AX60" s="185" t="str">
        <f>IF(GUS_2020!AX60&lt;&gt;"",GUS_2020!AX60*41.868/1000,"")</f>
        <v/>
      </c>
      <c r="AY60" s="185" t="str">
        <f>IF(GUS_2020!AY60&lt;&gt;"",GUS_2020!AY60*41.868/1000,"")</f>
        <v/>
      </c>
      <c r="AZ60" s="185" t="str">
        <f>IF(GUS_2020!AZ60&lt;&gt;"",GUS_2020!AZ60*41.868/1000,"")</f>
        <v/>
      </c>
      <c r="BA60" s="185" t="str">
        <f>IF(GUS_2020!BA60&lt;&gt;"",GUS_2020!BA60*41.868/1000,"")</f>
        <v/>
      </c>
      <c r="BB60" s="185" t="str">
        <f>IF(GUS_2020!BB60&lt;&gt;"",GUS_2020!BB60*41.868/1000,"")</f>
        <v/>
      </c>
      <c r="BC60" s="185" t="str">
        <f>IF(GUS_2020!BC60&lt;&gt;"",GUS_2020!BC60*41.868/1000,"")</f>
        <v/>
      </c>
      <c r="BD60" s="185" t="str">
        <f>IF(GUS_2020!BD60&lt;&gt;"",GUS_2020!BD60*41.868/1000,"")</f>
        <v/>
      </c>
      <c r="BE60" s="185" t="str">
        <f>IF(GUS_2020!BE60&lt;&gt;"",GUS_2020!BE60*41.868/1000,"")</f>
        <v/>
      </c>
      <c r="BF60" s="185" t="str">
        <f>IF(GUS_2020!BF60&lt;&gt;"",GUS_2020!BF60*41.868/1000,"")</f>
        <v/>
      </c>
      <c r="BG60" s="185" t="str">
        <f>IF(GUS_2020!BG60&lt;&gt;"",GUS_2020!BG60*41.868/1000,"")</f>
        <v/>
      </c>
      <c r="BH60" s="185" t="str">
        <f>IF(GUS_2020!BH60&lt;&gt;"",GUS_2020!BH60*41.868/1000,"")</f>
        <v/>
      </c>
      <c r="BI60" s="185" t="str">
        <f>IF(GUS_2020!BI60&lt;&gt;"",GUS_2020!BI60*41.868/1000,"")</f>
        <v/>
      </c>
      <c r="BJ60" s="185" t="str">
        <f>IF(GUS_2020!BJ60&lt;&gt;"",GUS_2020!BJ60*41.868/1000,"")</f>
        <v/>
      </c>
      <c r="BK60" s="185" t="str">
        <f>IF(GUS_2020!BK60&lt;&gt;"",GUS_2020!BK60*41.868/1000,"")</f>
        <v/>
      </c>
      <c r="BL60" s="185" t="str">
        <f>IF(GUS_2020!BL60&lt;&gt;"",GUS_2020!BL60*41.868/1000,"")</f>
        <v/>
      </c>
      <c r="BM60" s="185" t="str">
        <f>IF(GUS_2020!BM60&lt;&gt;"",GUS_2020!BM60*41.868/1000,"")</f>
        <v/>
      </c>
      <c r="BN60" s="185" t="str">
        <f>IF(GUS_2020!BN60&lt;&gt;"",GUS_2020!BN60*41.868/1000,"")</f>
        <v/>
      </c>
      <c r="BO60" s="185" t="str">
        <f>IF(GUS_2020!BO60&lt;&gt;"",GUS_2020!BO60*41.868/1000,"")</f>
        <v/>
      </c>
      <c r="BP60" s="185" t="str">
        <f>IF(GUS_2020!BP60&lt;&gt;"",GUS_2020!BP60*41.868/1000,"")</f>
        <v/>
      </c>
      <c r="BQ60" s="185" t="str">
        <f>IF(GUS_2020!BQ60&lt;&gt;"",GUS_2020!BQ60*41.868/1000,"")</f>
        <v/>
      </c>
      <c r="BR60" s="185">
        <f>IF(GUS_2020!BR60&lt;&gt;"",GUS_2020!BR60*41.868/1000,"")</f>
        <v>0.62802000000000002</v>
      </c>
      <c r="BS60" s="185">
        <f>IF(GUS_2020!BS60&lt;&gt;"",GUS_2020!BS60*41.868/1000,"")</f>
        <v>0.33494400000000002</v>
      </c>
    </row>
    <row r="61" spans="1:71" ht="20.399999999999999">
      <c r="A61" s="184" t="s">
        <v>490</v>
      </c>
      <c r="B61" s="185">
        <f>IF(GUS_2020!B61&lt;&gt;"",GUS_2020!B61*41.868/1000,"")</f>
        <v>288.63799200000005</v>
      </c>
      <c r="C61" s="185">
        <f>IF(GUS_2020!C61&lt;&gt;"",GUS_2020!C61*41.868/1000,"")</f>
        <v>229.72971600000002</v>
      </c>
      <c r="D61" s="185" t="str">
        <f>IF(GUS_2020!D61&lt;&gt;"",GUS_2020!D61*41.868/1000,"")</f>
        <v/>
      </c>
      <c r="E61" s="185" t="str">
        <f>IF(GUS_2020!E61&lt;&gt;"",GUS_2020!E61*41.868/1000,"")</f>
        <v/>
      </c>
      <c r="F61" s="185" t="str">
        <f>IF(GUS_2020!F61&lt;&gt;"",GUS_2020!F61*41.868/1000,"")</f>
        <v/>
      </c>
      <c r="G61" s="185" t="str">
        <f>IF(GUS_2020!G61&lt;&gt;"",GUS_2020!G61*41.868/1000,"")</f>
        <v/>
      </c>
      <c r="H61" s="185" t="str">
        <f>IF(GUS_2020!H61&lt;&gt;"",GUS_2020!H61*41.868/1000,"")</f>
        <v/>
      </c>
      <c r="I61" s="185" t="str">
        <f>IF(GUS_2020!I61&lt;&gt;"",GUS_2020!I61*41.868/1000,"")</f>
        <v/>
      </c>
      <c r="J61" s="185">
        <f>IF(GUS_2020!J61&lt;&gt;"",GUS_2020!J61*41.868/1000,"")</f>
        <v>217.92294000000001</v>
      </c>
      <c r="K61" s="185" t="str">
        <f>IF(GUS_2020!K61&lt;&gt;"",GUS_2020!K61*41.868/1000,"")</f>
        <v/>
      </c>
      <c r="L61" s="185">
        <f>IF(GUS_2020!L61&lt;&gt;"",GUS_2020!L61*41.868/1000,"")</f>
        <v>11.806775999999999</v>
      </c>
      <c r="M61" s="185" t="str">
        <f>IF(GUS_2020!M61&lt;&gt;"",GUS_2020!M61*41.868/1000,"")</f>
        <v/>
      </c>
      <c r="N61" s="185">
        <f>IF(GUS_2020!N61&lt;&gt;"",GUS_2020!N61*41.868/1000,"")</f>
        <v>58.866408</v>
      </c>
      <c r="O61" s="185" t="str">
        <f>IF(GUS_2020!O61&lt;&gt;"",GUS_2020!O61*41.868/1000,"")</f>
        <v/>
      </c>
      <c r="P61" s="185">
        <f>IF(GUS_2020!P61&lt;&gt;"",GUS_2020!P61*41.868/1000,"")</f>
        <v>58.866408</v>
      </c>
      <c r="Q61" s="185" t="str">
        <f>IF(GUS_2020!Q61&lt;&gt;"",GUS_2020!Q61*41.868/1000,"")</f>
        <v/>
      </c>
      <c r="R61" s="185" t="str">
        <f>IF(GUS_2020!R61&lt;&gt;"",GUS_2020!R61*41.868/1000,"")</f>
        <v/>
      </c>
      <c r="S61" s="185" t="str">
        <f>IF(GUS_2020!S61&lt;&gt;"",GUS_2020!S61*41.868/1000,"")</f>
        <v/>
      </c>
      <c r="T61" s="185" t="str">
        <f>IF(GUS_2020!T61&lt;&gt;"",GUS_2020!T61*41.868/1000,"")</f>
        <v/>
      </c>
      <c r="U61" s="185" t="str">
        <f>IF(GUS_2020!U61&lt;&gt;"",GUS_2020!U61*41.868/1000,"")</f>
        <v/>
      </c>
      <c r="V61" s="185" t="str">
        <f>IF(GUS_2020!V61&lt;&gt;"",GUS_2020!V61*41.868/1000,"")</f>
        <v/>
      </c>
      <c r="W61" s="185" t="str">
        <f>IF(GUS_2020!W61&lt;&gt;"",GUS_2020!W61*41.868/1000,"")</f>
        <v/>
      </c>
      <c r="X61" s="185" t="str">
        <f>IF(GUS_2020!X61&lt;&gt;"",GUS_2020!X61*41.868/1000,"")</f>
        <v/>
      </c>
      <c r="Y61" s="185" t="str">
        <f>IF(GUS_2020!Y61&lt;&gt;"",GUS_2020!Y61*41.868/1000,"")</f>
        <v/>
      </c>
      <c r="Z61" s="185" t="str">
        <f>IF(GUS_2020!Z61&lt;&gt;"",GUS_2020!Z61*41.868/1000,"")</f>
        <v/>
      </c>
      <c r="AA61" s="185" t="str">
        <f>IF(GUS_2020!AA61&lt;&gt;"",GUS_2020!AA61*41.868/1000,"")</f>
        <v/>
      </c>
      <c r="AB61" s="185" t="str">
        <f>IF(GUS_2020!AB61&lt;&gt;"",GUS_2020!AB61*41.868/1000,"")</f>
        <v/>
      </c>
      <c r="AC61" s="185" t="str">
        <f>IF(GUS_2020!AC61&lt;&gt;"",GUS_2020!AC61*41.868/1000,"")</f>
        <v/>
      </c>
      <c r="AD61" s="185" t="str">
        <f>IF(GUS_2020!AD61&lt;&gt;"",GUS_2020!AD61*41.868/1000,"")</f>
        <v/>
      </c>
      <c r="AE61" s="185" t="str">
        <f>IF(GUS_2020!AE61&lt;&gt;"",GUS_2020!AE61*41.868/1000,"")</f>
        <v/>
      </c>
      <c r="AF61" s="185" t="str">
        <f>IF(GUS_2020!AF61&lt;&gt;"",GUS_2020!AF61*41.868/1000,"")</f>
        <v/>
      </c>
      <c r="AG61" s="185" t="str">
        <f>IF(GUS_2020!AG61&lt;&gt;"",GUS_2020!AG61*41.868/1000,"")</f>
        <v/>
      </c>
      <c r="AH61" s="185" t="str">
        <f>IF(GUS_2020!AH61&lt;&gt;"",GUS_2020!AH61*41.868/1000,"")</f>
        <v/>
      </c>
      <c r="AI61" s="185" t="str">
        <f>IF(GUS_2020!AI61&lt;&gt;"",GUS_2020!AI61*41.868/1000,"")</f>
        <v/>
      </c>
      <c r="AJ61" s="185" t="str">
        <f>IF(GUS_2020!AJ61&lt;&gt;"",GUS_2020!AJ61*41.868/1000,"")</f>
        <v/>
      </c>
      <c r="AK61" s="185" t="str">
        <f>IF(GUS_2020!AK61&lt;&gt;"",GUS_2020!AK61*41.868/1000,"")</f>
        <v/>
      </c>
      <c r="AL61" s="185" t="str">
        <f>IF(GUS_2020!AL61&lt;&gt;"",GUS_2020!AL61*41.868/1000,"")</f>
        <v/>
      </c>
      <c r="AM61" s="185" t="str">
        <f>IF(GUS_2020!AM61&lt;&gt;"",GUS_2020!AM61*41.868/1000,"")</f>
        <v/>
      </c>
      <c r="AN61" s="185" t="str">
        <f>IF(GUS_2020!AN61&lt;&gt;"",GUS_2020!AN61*41.868/1000,"")</f>
        <v/>
      </c>
      <c r="AO61" s="185" t="str">
        <f>IF(GUS_2020!AO61&lt;&gt;"",GUS_2020!AO61*41.868/1000,"")</f>
        <v/>
      </c>
      <c r="AP61" s="185" t="str">
        <f>IF(GUS_2020!AP61&lt;&gt;"",GUS_2020!AP61*41.868/1000,"")</f>
        <v/>
      </c>
      <c r="AQ61" s="185" t="str">
        <f>IF(GUS_2020!AQ61&lt;&gt;"",GUS_2020!AQ61*41.868/1000,"")</f>
        <v/>
      </c>
      <c r="AR61" s="185" t="str">
        <f>IF(GUS_2020!AR61&lt;&gt;"",GUS_2020!AR61*41.868/1000,"")</f>
        <v/>
      </c>
      <c r="AS61" s="185" t="str">
        <f>IF(GUS_2020!AS61&lt;&gt;"",GUS_2020!AS61*41.868/1000,"")</f>
        <v/>
      </c>
      <c r="AT61" s="185" t="str">
        <f>IF(GUS_2020!AT61&lt;&gt;"",GUS_2020!AT61*41.868/1000,"")</f>
        <v/>
      </c>
      <c r="AU61" s="185" t="str">
        <f>IF(GUS_2020!AU61&lt;&gt;"",GUS_2020!AU61*41.868/1000,"")</f>
        <v/>
      </c>
      <c r="AV61" s="185" t="str">
        <f>IF(GUS_2020!AV61&lt;&gt;"",GUS_2020!AV61*41.868/1000,"")</f>
        <v/>
      </c>
      <c r="AW61" s="185" t="str">
        <f>IF(GUS_2020!AW61&lt;&gt;"",GUS_2020!AW61*41.868/1000,"")</f>
        <v/>
      </c>
      <c r="AX61" s="185" t="str">
        <f>IF(GUS_2020!AX61&lt;&gt;"",GUS_2020!AX61*41.868/1000,"")</f>
        <v/>
      </c>
      <c r="AY61" s="185" t="str">
        <f>IF(GUS_2020!AY61&lt;&gt;"",GUS_2020!AY61*41.868/1000,"")</f>
        <v/>
      </c>
      <c r="AZ61" s="185" t="str">
        <f>IF(GUS_2020!AZ61&lt;&gt;"",GUS_2020!AZ61*41.868/1000,"")</f>
        <v/>
      </c>
      <c r="BA61" s="185" t="str">
        <f>IF(GUS_2020!BA61&lt;&gt;"",GUS_2020!BA61*41.868/1000,"")</f>
        <v/>
      </c>
      <c r="BB61" s="185" t="str">
        <f>IF(GUS_2020!BB61&lt;&gt;"",GUS_2020!BB61*41.868/1000,"")</f>
        <v/>
      </c>
      <c r="BC61" s="185" t="str">
        <f>IF(GUS_2020!BC61&lt;&gt;"",GUS_2020!BC61*41.868/1000,"")</f>
        <v/>
      </c>
      <c r="BD61" s="185" t="str">
        <f>IF(GUS_2020!BD61&lt;&gt;"",GUS_2020!BD61*41.868/1000,"")</f>
        <v/>
      </c>
      <c r="BE61" s="185" t="str">
        <f>IF(GUS_2020!BE61&lt;&gt;"",GUS_2020!BE61*41.868/1000,"")</f>
        <v/>
      </c>
      <c r="BF61" s="185" t="str">
        <f>IF(GUS_2020!BF61&lt;&gt;"",GUS_2020!BF61*41.868/1000,"")</f>
        <v/>
      </c>
      <c r="BG61" s="185" t="str">
        <f>IF(GUS_2020!BG61&lt;&gt;"",GUS_2020!BG61*41.868/1000,"")</f>
        <v/>
      </c>
      <c r="BH61" s="185" t="str">
        <f>IF(GUS_2020!BH61&lt;&gt;"",GUS_2020!BH61*41.868/1000,"")</f>
        <v/>
      </c>
      <c r="BI61" s="185" t="str">
        <f>IF(GUS_2020!BI61&lt;&gt;"",GUS_2020!BI61*41.868/1000,"")</f>
        <v/>
      </c>
      <c r="BJ61" s="185" t="str">
        <f>IF(GUS_2020!BJ61&lt;&gt;"",GUS_2020!BJ61*41.868/1000,"")</f>
        <v/>
      </c>
      <c r="BK61" s="185" t="str">
        <f>IF(GUS_2020!BK61&lt;&gt;"",GUS_2020!BK61*41.868/1000,"")</f>
        <v/>
      </c>
      <c r="BL61" s="185" t="str">
        <f>IF(GUS_2020!BL61&lt;&gt;"",GUS_2020!BL61*41.868/1000,"")</f>
        <v/>
      </c>
      <c r="BM61" s="185" t="str">
        <f>IF(GUS_2020!BM61&lt;&gt;"",GUS_2020!BM61*41.868/1000,"")</f>
        <v/>
      </c>
      <c r="BN61" s="185" t="str">
        <f>IF(GUS_2020!BN61&lt;&gt;"",GUS_2020!BN61*41.868/1000,"")</f>
        <v/>
      </c>
      <c r="BO61" s="185" t="str">
        <f>IF(GUS_2020!BO61&lt;&gt;"",GUS_2020!BO61*41.868/1000,"")</f>
        <v/>
      </c>
      <c r="BP61" s="185" t="str">
        <f>IF(GUS_2020!BP61&lt;&gt;"",GUS_2020!BP61*41.868/1000,"")</f>
        <v/>
      </c>
      <c r="BQ61" s="185" t="str">
        <f>IF(GUS_2020!BQ61&lt;&gt;"",GUS_2020!BQ61*41.868/1000,"")</f>
        <v/>
      </c>
      <c r="BR61" s="185" t="str">
        <f>IF(GUS_2020!BR61&lt;&gt;"",GUS_2020!BR61*41.868/1000,"")</f>
        <v/>
      </c>
      <c r="BS61" s="185" t="str">
        <f>IF(GUS_2020!BS61&lt;&gt;"",GUS_2020!BS61*41.868/1000,"")</f>
        <v/>
      </c>
    </row>
    <row r="62" spans="1:71" ht="20.399999999999999">
      <c r="A62" s="184" t="s">
        <v>491</v>
      </c>
      <c r="B62" s="185">
        <f>IF(GUS_2020!B62&lt;&gt;"",GUS_2020!B62*41.868/1000,"")</f>
        <v>22.943664000000002</v>
      </c>
      <c r="C62" s="185" t="str">
        <f>IF(GUS_2020!C62&lt;&gt;"",GUS_2020!C62*41.868/1000,"")</f>
        <v/>
      </c>
      <c r="D62" s="185" t="str">
        <f>IF(GUS_2020!D62&lt;&gt;"",GUS_2020!D62*41.868/1000,"")</f>
        <v/>
      </c>
      <c r="E62" s="185" t="str">
        <f>IF(GUS_2020!E62&lt;&gt;"",GUS_2020!E62*41.868/1000,"")</f>
        <v/>
      </c>
      <c r="F62" s="185" t="str">
        <f>IF(GUS_2020!F62&lt;&gt;"",GUS_2020!F62*41.868/1000,"")</f>
        <v/>
      </c>
      <c r="G62" s="185" t="str">
        <f>IF(GUS_2020!G62&lt;&gt;"",GUS_2020!G62*41.868/1000,"")</f>
        <v/>
      </c>
      <c r="H62" s="185" t="str">
        <f>IF(GUS_2020!H62&lt;&gt;"",GUS_2020!H62*41.868/1000,"")</f>
        <v/>
      </c>
      <c r="I62" s="185" t="str">
        <f>IF(GUS_2020!I62&lt;&gt;"",GUS_2020!I62*41.868/1000,"")</f>
        <v/>
      </c>
      <c r="J62" s="185" t="str">
        <f>IF(GUS_2020!J62&lt;&gt;"",GUS_2020!J62*41.868/1000,"")</f>
        <v/>
      </c>
      <c r="K62" s="185" t="str">
        <f>IF(GUS_2020!K62&lt;&gt;"",GUS_2020!K62*41.868/1000,"")</f>
        <v/>
      </c>
      <c r="L62" s="185" t="str">
        <f>IF(GUS_2020!L62&lt;&gt;"",GUS_2020!L62*41.868/1000,"")</f>
        <v/>
      </c>
      <c r="M62" s="185" t="str">
        <f>IF(GUS_2020!M62&lt;&gt;"",GUS_2020!M62*41.868/1000,"")</f>
        <v/>
      </c>
      <c r="N62" s="185">
        <f>IF(GUS_2020!N62&lt;&gt;"",GUS_2020!N62*41.868/1000,"")</f>
        <v>22.943664000000002</v>
      </c>
      <c r="O62" s="185" t="str">
        <f>IF(GUS_2020!O62&lt;&gt;"",GUS_2020!O62*41.868/1000,"")</f>
        <v/>
      </c>
      <c r="P62" s="185" t="str">
        <f>IF(GUS_2020!P62&lt;&gt;"",GUS_2020!P62*41.868/1000,"")</f>
        <v/>
      </c>
      <c r="Q62" s="185">
        <f>IF(GUS_2020!Q62&lt;&gt;"",GUS_2020!Q62*41.868/1000,"")</f>
        <v>19.426752</v>
      </c>
      <c r="R62" s="185">
        <f>IF(GUS_2020!R62&lt;&gt;"",GUS_2020!R62*41.868/1000,"")</f>
        <v>3.5169120000000005</v>
      </c>
      <c r="S62" s="185" t="str">
        <f>IF(GUS_2020!S62&lt;&gt;"",GUS_2020!S62*41.868/1000,"")</f>
        <v/>
      </c>
      <c r="T62" s="185" t="str">
        <f>IF(GUS_2020!T62&lt;&gt;"",GUS_2020!T62*41.868/1000,"")</f>
        <v/>
      </c>
      <c r="U62" s="185" t="str">
        <f>IF(GUS_2020!U62&lt;&gt;"",GUS_2020!U62*41.868/1000,"")</f>
        <v/>
      </c>
      <c r="V62" s="185" t="str">
        <f>IF(GUS_2020!V62&lt;&gt;"",GUS_2020!V62*41.868/1000,"")</f>
        <v/>
      </c>
      <c r="W62" s="185" t="str">
        <f>IF(GUS_2020!W62&lt;&gt;"",GUS_2020!W62*41.868/1000,"")</f>
        <v/>
      </c>
      <c r="X62" s="185" t="str">
        <f>IF(GUS_2020!X62&lt;&gt;"",GUS_2020!X62*41.868/1000,"")</f>
        <v/>
      </c>
      <c r="Y62" s="185" t="str">
        <f>IF(GUS_2020!Y62&lt;&gt;"",GUS_2020!Y62*41.868/1000,"")</f>
        <v/>
      </c>
      <c r="Z62" s="185" t="str">
        <f>IF(GUS_2020!Z62&lt;&gt;"",GUS_2020!Z62*41.868/1000,"")</f>
        <v/>
      </c>
      <c r="AA62" s="185" t="str">
        <f>IF(GUS_2020!AA62&lt;&gt;"",GUS_2020!AA62*41.868/1000,"")</f>
        <v/>
      </c>
      <c r="AB62" s="185" t="str">
        <f>IF(GUS_2020!AB62&lt;&gt;"",GUS_2020!AB62*41.868/1000,"")</f>
        <v/>
      </c>
      <c r="AC62" s="185" t="str">
        <f>IF(GUS_2020!AC62&lt;&gt;"",GUS_2020!AC62*41.868/1000,"")</f>
        <v/>
      </c>
      <c r="AD62" s="185" t="str">
        <f>IF(GUS_2020!AD62&lt;&gt;"",GUS_2020!AD62*41.868/1000,"")</f>
        <v/>
      </c>
      <c r="AE62" s="185" t="str">
        <f>IF(GUS_2020!AE62&lt;&gt;"",GUS_2020!AE62*41.868/1000,"")</f>
        <v/>
      </c>
      <c r="AF62" s="185" t="str">
        <f>IF(GUS_2020!AF62&lt;&gt;"",GUS_2020!AF62*41.868/1000,"")</f>
        <v/>
      </c>
      <c r="AG62" s="185" t="str">
        <f>IF(GUS_2020!AG62&lt;&gt;"",GUS_2020!AG62*41.868/1000,"")</f>
        <v/>
      </c>
      <c r="AH62" s="185" t="str">
        <f>IF(GUS_2020!AH62&lt;&gt;"",GUS_2020!AH62*41.868/1000,"")</f>
        <v/>
      </c>
      <c r="AI62" s="185" t="str">
        <f>IF(GUS_2020!AI62&lt;&gt;"",GUS_2020!AI62*41.868/1000,"")</f>
        <v/>
      </c>
      <c r="AJ62" s="185" t="str">
        <f>IF(GUS_2020!AJ62&lt;&gt;"",GUS_2020!AJ62*41.868/1000,"")</f>
        <v/>
      </c>
      <c r="AK62" s="185" t="str">
        <f>IF(GUS_2020!AK62&lt;&gt;"",GUS_2020!AK62*41.868/1000,"")</f>
        <v/>
      </c>
      <c r="AL62" s="185" t="str">
        <f>IF(GUS_2020!AL62&lt;&gt;"",GUS_2020!AL62*41.868/1000,"")</f>
        <v/>
      </c>
      <c r="AM62" s="185" t="str">
        <f>IF(GUS_2020!AM62&lt;&gt;"",GUS_2020!AM62*41.868/1000,"")</f>
        <v/>
      </c>
      <c r="AN62" s="185" t="str">
        <f>IF(GUS_2020!AN62&lt;&gt;"",GUS_2020!AN62*41.868/1000,"")</f>
        <v/>
      </c>
      <c r="AO62" s="185" t="str">
        <f>IF(GUS_2020!AO62&lt;&gt;"",GUS_2020!AO62*41.868/1000,"")</f>
        <v/>
      </c>
      <c r="AP62" s="185" t="str">
        <f>IF(GUS_2020!AP62&lt;&gt;"",GUS_2020!AP62*41.868/1000,"")</f>
        <v/>
      </c>
      <c r="AQ62" s="185" t="str">
        <f>IF(GUS_2020!AQ62&lt;&gt;"",GUS_2020!AQ62*41.868/1000,"")</f>
        <v/>
      </c>
      <c r="AR62" s="185" t="str">
        <f>IF(GUS_2020!AR62&lt;&gt;"",GUS_2020!AR62*41.868/1000,"")</f>
        <v/>
      </c>
      <c r="AS62" s="185" t="str">
        <f>IF(GUS_2020!AS62&lt;&gt;"",GUS_2020!AS62*41.868/1000,"")</f>
        <v/>
      </c>
      <c r="AT62" s="185" t="str">
        <f>IF(GUS_2020!AT62&lt;&gt;"",GUS_2020!AT62*41.868/1000,"")</f>
        <v/>
      </c>
      <c r="AU62" s="185" t="str">
        <f>IF(GUS_2020!AU62&lt;&gt;"",GUS_2020!AU62*41.868/1000,"")</f>
        <v/>
      </c>
      <c r="AV62" s="185" t="str">
        <f>IF(GUS_2020!AV62&lt;&gt;"",GUS_2020!AV62*41.868/1000,"")</f>
        <v/>
      </c>
      <c r="AW62" s="185" t="str">
        <f>IF(GUS_2020!AW62&lt;&gt;"",GUS_2020!AW62*41.868/1000,"")</f>
        <v/>
      </c>
      <c r="AX62" s="185" t="str">
        <f>IF(GUS_2020!AX62&lt;&gt;"",GUS_2020!AX62*41.868/1000,"")</f>
        <v/>
      </c>
      <c r="AY62" s="185" t="str">
        <f>IF(GUS_2020!AY62&lt;&gt;"",GUS_2020!AY62*41.868/1000,"")</f>
        <v/>
      </c>
      <c r="AZ62" s="185" t="str">
        <f>IF(GUS_2020!AZ62&lt;&gt;"",GUS_2020!AZ62*41.868/1000,"")</f>
        <v/>
      </c>
      <c r="BA62" s="185" t="str">
        <f>IF(GUS_2020!BA62&lt;&gt;"",GUS_2020!BA62*41.868/1000,"")</f>
        <v/>
      </c>
      <c r="BB62" s="185" t="str">
        <f>IF(GUS_2020!BB62&lt;&gt;"",GUS_2020!BB62*41.868/1000,"")</f>
        <v/>
      </c>
      <c r="BC62" s="185" t="str">
        <f>IF(GUS_2020!BC62&lt;&gt;"",GUS_2020!BC62*41.868/1000,"")</f>
        <v/>
      </c>
      <c r="BD62" s="185" t="str">
        <f>IF(GUS_2020!BD62&lt;&gt;"",GUS_2020!BD62*41.868/1000,"")</f>
        <v/>
      </c>
      <c r="BE62" s="185" t="str">
        <f>IF(GUS_2020!BE62&lt;&gt;"",GUS_2020!BE62*41.868/1000,"")</f>
        <v/>
      </c>
      <c r="BF62" s="185" t="str">
        <f>IF(GUS_2020!BF62&lt;&gt;"",GUS_2020!BF62*41.868/1000,"")</f>
        <v/>
      </c>
      <c r="BG62" s="185" t="str">
        <f>IF(GUS_2020!BG62&lt;&gt;"",GUS_2020!BG62*41.868/1000,"")</f>
        <v/>
      </c>
      <c r="BH62" s="185" t="str">
        <f>IF(GUS_2020!BH62&lt;&gt;"",GUS_2020!BH62*41.868/1000,"")</f>
        <v/>
      </c>
      <c r="BI62" s="185" t="str">
        <f>IF(GUS_2020!BI62&lt;&gt;"",GUS_2020!BI62*41.868/1000,"")</f>
        <v/>
      </c>
      <c r="BJ62" s="185" t="str">
        <f>IF(GUS_2020!BJ62&lt;&gt;"",GUS_2020!BJ62*41.868/1000,"")</f>
        <v/>
      </c>
      <c r="BK62" s="185" t="str">
        <f>IF(GUS_2020!BK62&lt;&gt;"",GUS_2020!BK62*41.868/1000,"")</f>
        <v/>
      </c>
      <c r="BL62" s="185" t="str">
        <f>IF(GUS_2020!BL62&lt;&gt;"",GUS_2020!BL62*41.868/1000,"")</f>
        <v/>
      </c>
      <c r="BM62" s="185" t="str">
        <f>IF(GUS_2020!BM62&lt;&gt;"",GUS_2020!BM62*41.868/1000,"")</f>
        <v/>
      </c>
      <c r="BN62" s="185" t="str">
        <f>IF(GUS_2020!BN62&lt;&gt;"",GUS_2020!BN62*41.868/1000,"")</f>
        <v/>
      </c>
      <c r="BO62" s="185" t="str">
        <f>IF(GUS_2020!BO62&lt;&gt;"",GUS_2020!BO62*41.868/1000,"")</f>
        <v/>
      </c>
      <c r="BP62" s="185" t="str">
        <f>IF(GUS_2020!BP62&lt;&gt;"",GUS_2020!BP62*41.868/1000,"")</f>
        <v/>
      </c>
      <c r="BQ62" s="185" t="str">
        <f>IF(GUS_2020!BQ62&lt;&gt;"",GUS_2020!BQ62*41.868/1000,"")</f>
        <v/>
      </c>
      <c r="BR62" s="185" t="str">
        <f>IF(GUS_2020!BR62&lt;&gt;"",GUS_2020!BR62*41.868/1000,"")</f>
        <v/>
      </c>
      <c r="BS62" s="185" t="str">
        <f>IF(GUS_2020!BS62&lt;&gt;"",GUS_2020!BS62*41.868/1000,"")</f>
        <v/>
      </c>
    </row>
    <row r="63" spans="1:71" ht="20.399999999999999">
      <c r="A63" s="184" t="s">
        <v>492</v>
      </c>
      <c r="B63" s="185" t="str">
        <f>IF(GUS_2020!B63&lt;&gt;"",GUS_2020!B63*41.868/1000,"")</f>
        <v/>
      </c>
      <c r="C63" s="185" t="str">
        <f>IF(GUS_2020!C63&lt;&gt;"",GUS_2020!C63*41.868/1000,"")</f>
        <v/>
      </c>
      <c r="D63" s="185" t="str">
        <f>IF(GUS_2020!D63&lt;&gt;"",GUS_2020!D63*41.868/1000,"")</f>
        <v/>
      </c>
      <c r="E63" s="185" t="str">
        <f>IF(GUS_2020!E63&lt;&gt;"",GUS_2020!E63*41.868/1000,"")</f>
        <v/>
      </c>
      <c r="F63" s="185" t="str">
        <f>IF(GUS_2020!F63&lt;&gt;"",GUS_2020!F63*41.868/1000,"")</f>
        <v/>
      </c>
      <c r="G63" s="185" t="str">
        <f>IF(GUS_2020!G63&lt;&gt;"",GUS_2020!G63*41.868/1000,"")</f>
        <v/>
      </c>
      <c r="H63" s="185" t="str">
        <f>IF(GUS_2020!H63&lt;&gt;"",GUS_2020!H63*41.868/1000,"")</f>
        <v/>
      </c>
      <c r="I63" s="185" t="str">
        <f>IF(GUS_2020!I63&lt;&gt;"",GUS_2020!I63*41.868/1000,"")</f>
        <v/>
      </c>
      <c r="J63" s="185" t="str">
        <f>IF(GUS_2020!J63&lt;&gt;"",GUS_2020!J63*41.868/1000,"")</f>
        <v/>
      </c>
      <c r="K63" s="185" t="str">
        <f>IF(GUS_2020!K63&lt;&gt;"",GUS_2020!K63*41.868/1000,"")</f>
        <v/>
      </c>
      <c r="L63" s="185" t="str">
        <f>IF(GUS_2020!L63&lt;&gt;"",GUS_2020!L63*41.868/1000,"")</f>
        <v/>
      </c>
      <c r="M63" s="185" t="str">
        <f>IF(GUS_2020!M63&lt;&gt;"",GUS_2020!M63*41.868/1000,"")</f>
        <v/>
      </c>
      <c r="N63" s="185" t="str">
        <f>IF(GUS_2020!N63&lt;&gt;"",GUS_2020!N63*41.868/1000,"")</f>
        <v/>
      </c>
      <c r="O63" s="185" t="str">
        <f>IF(GUS_2020!O63&lt;&gt;"",GUS_2020!O63*41.868/1000,"")</f>
        <v/>
      </c>
      <c r="P63" s="185" t="str">
        <f>IF(GUS_2020!P63&lt;&gt;"",GUS_2020!P63*41.868/1000,"")</f>
        <v/>
      </c>
      <c r="Q63" s="185" t="str">
        <f>IF(GUS_2020!Q63&lt;&gt;"",GUS_2020!Q63*41.868/1000,"")</f>
        <v/>
      </c>
      <c r="R63" s="185" t="str">
        <f>IF(GUS_2020!R63&lt;&gt;"",GUS_2020!R63*41.868/1000,"")</f>
        <v/>
      </c>
      <c r="S63" s="185" t="str">
        <f>IF(GUS_2020!S63&lt;&gt;"",GUS_2020!S63*41.868/1000,"")</f>
        <v/>
      </c>
      <c r="T63" s="185" t="str">
        <f>IF(GUS_2020!T63&lt;&gt;"",GUS_2020!T63*41.868/1000,"")</f>
        <v/>
      </c>
      <c r="U63" s="185" t="str">
        <f>IF(GUS_2020!U63&lt;&gt;"",GUS_2020!U63*41.868/1000,"")</f>
        <v/>
      </c>
      <c r="V63" s="185" t="str">
        <f>IF(GUS_2020!V63&lt;&gt;"",GUS_2020!V63*41.868/1000,"")</f>
        <v/>
      </c>
      <c r="W63" s="185" t="str">
        <f>IF(GUS_2020!W63&lt;&gt;"",GUS_2020!W63*41.868/1000,"")</f>
        <v/>
      </c>
      <c r="X63" s="185" t="str">
        <f>IF(GUS_2020!X63&lt;&gt;"",GUS_2020!X63*41.868/1000,"")</f>
        <v/>
      </c>
      <c r="Y63" s="185" t="str">
        <f>IF(GUS_2020!Y63&lt;&gt;"",GUS_2020!Y63*41.868/1000,"")</f>
        <v/>
      </c>
      <c r="Z63" s="185" t="str">
        <f>IF(GUS_2020!Z63&lt;&gt;"",GUS_2020!Z63*41.868/1000,"")</f>
        <v/>
      </c>
      <c r="AA63" s="185" t="str">
        <f>IF(GUS_2020!AA63&lt;&gt;"",GUS_2020!AA63*41.868/1000,"")</f>
        <v/>
      </c>
      <c r="AB63" s="185" t="str">
        <f>IF(GUS_2020!AB63&lt;&gt;"",GUS_2020!AB63*41.868/1000,"")</f>
        <v/>
      </c>
      <c r="AC63" s="185" t="str">
        <f>IF(GUS_2020!AC63&lt;&gt;"",GUS_2020!AC63*41.868/1000,"")</f>
        <v/>
      </c>
      <c r="AD63" s="185" t="str">
        <f>IF(GUS_2020!AD63&lt;&gt;"",GUS_2020!AD63*41.868/1000,"")</f>
        <v/>
      </c>
      <c r="AE63" s="185" t="str">
        <f>IF(GUS_2020!AE63&lt;&gt;"",GUS_2020!AE63*41.868/1000,"")</f>
        <v/>
      </c>
      <c r="AF63" s="185" t="str">
        <f>IF(GUS_2020!AF63&lt;&gt;"",GUS_2020!AF63*41.868/1000,"")</f>
        <v/>
      </c>
      <c r="AG63" s="185" t="str">
        <f>IF(GUS_2020!AG63&lt;&gt;"",GUS_2020!AG63*41.868/1000,"")</f>
        <v/>
      </c>
      <c r="AH63" s="185" t="str">
        <f>IF(GUS_2020!AH63&lt;&gt;"",GUS_2020!AH63*41.868/1000,"")</f>
        <v/>
      </c>
      <c r="AI63" s="185" t="str">
        <f>IF(GUS_2020!AI63&lt;&gt;"",GUS_2020!AI63*41.868/1000,"")</f>
        <v/>
      </c>
      <c r="AJ63" s="185" t="str">
        <f>IF(GUS_2020!AJ63&lt;&gt;"",GUS_2020!AJ63*41.868/1000,"")</f>
        <v/>
      </c>
      <c r="AK63" s="185" t="str">
        <f>IF(GUS_2020!AK63&lt;&gt;"",GUS_2020!AK63*41.868/1000,"")</f>
        <v/>
      </c>
      <c r="AL63" s="185" t="str">
        <f>IF(GUS_2020!AL63&lt;&gt;"",GUS_2020!AL63*41.868/1000,"")</f>
        <v/>
      </c>
      <c r="AM63" s="185" t="str">
        <f>IF(GUS_2020!AM63&lt;&gt;"",GUS_2020!AM63*41.868/1000,"")</f>
        <v/>
      </c>
      <c r="AN63" s="185" t="str">
        <f>IF(GUS_2020!AN63&lt;&gt;"",GUS_2020!AN63*41.868/1000,"")</f>
        <v/>
      </c>
      <c r="AO63" s="185" t="str">
        <f>IF(GUS_2020!AO63&lt;&gt;"",GUS_2020!AO63*41.868/1000,"")</f>
        <v/>
      </c>
      <c r="AP63" s="185" t="str">
        <f>IF(GUS_2020!AP63&lt;&gt;"",GUS_2020!AP63*41.868/1000,"")</f>
        <v/>
      </c>
      <c r="AQ63" s="185" t="str">
        <f>IF(GUS_2020!AQ63&lt;&gt;"",GUS_2020!AQ63*41.868/1000,"")</f>
        <v/>
      </c>
      <c r="AR63" s="185" t="str">
        <f>IF(GUS_2020!AR63&lt;&gt;"",GUS_2020!AR63*41.868/1000,"")</f>
        <v/>
      </c>
      <c r="AS63" s="185" t="str">
        <f>IF(GUS_2020!AS63&lt;&gt;"",GUS_2020!AS63*41.868/1000,"")</f>
        <v/>
      </c>
      <c r="AT63" s="185" t="str">
        <f>IF(GUS_2020!AT63&lt;&gt;"",GUS_2020!AT63*41.868/1000,"")</f>
        <v/>
      </c>
      <c r="AU63" s="185" t="str">
        <f>IF(GUS_2020!AU63&lt;&gt;"",GUS_2020!AU63*41.868/1000,"")</f>
        <v/>
      </c>
      <c r="AV63" s="185" t="str">
        <f>IF(GUS_2020!AV63&lt;&gt;"",GUS_2020!AV63*41.868/1000,"")</f>
        <v/>
      </c>
      <c r="AW63" s="185" t="str">
        <f>IF(GUS_2020!AW63&lt;&gt;"",GUS_2020!AW63*41.868/1000,"")</f>
        <v/>
      </c>
      <c r="AX63" s="185" t="str">
        <f>IF(GUS_2020!AX63&lt;&gt;"",GUS_2020!AX63*41.868/1000,"")</f>
        <v/>
      </c>
      <c r="AY63" s="185" t="str">
        <f>IF(GUS_2020!AY63&lt;&gt;"",GUS_2020!AY63*41.868/1000,"")</f>
        <v/>
      </c>
      <c r="AZ63" s="185" t="str">
        <f>IF(GUS_2020!AZ63&lt;&gt;"",GUS_2020!AZ63*41.868/1000,"")</f>
        <v/>
      </c>
      <c r="BA63" s="185" t="str">
        <f>IF(GUS_2020!BA63&lt;&gt;"",GUS_2020!BA63*41.868/1000,"")</f>
        <v/>
      </c>
      <c r="BB63" s="185" t="str">
        <f>IF(GUS_2020!BB63&lt;&gt;"",GUS_2020!BB63*41.868/1000,"")</f>
        <v/>
      </c>
      <c r="BC63" s="185" t="str">
        <f>IF(GUS_2020!BC63&lt;&gt;"",GUS_2020!BC63*41.868/1000,"")</f>
        <v/>
      </c>
      <c r="BD63" s="185" t="str">
        <f>IF(GUS_2020!BD63&lt;&gt;"",GUS_2020!BD63*41.868/1000,"")</f>
        <v/>
      </c>
      <c r="BE63" s="185" t="str">
        <f>IF(GUS_2020!BE63&lt;&gt;"",GUS_2020!BE63*41.868/1000,"")</f>
        <v/>
      </c>
      <c r="BF63" s="185" t="str">
        <f>IF(GUS_2020!BF63&lt;&gt;"",GUS_2020!BF63*41.868/1000,"")</f>
        <v/>
      </c>
      <c r="BG63" s="185" t="str">
        <f>IF(GUS_2020!BG63&lt;&gt;"",GUS_2020!BG63*41.868/1000,"")</f>
        <v/>
      </c>
      <c r="BH63" s="185" t="str">
        <f>IF(GUS_2020!BH63&lt;&gt;"",GUS_2020!BH63*41.868/1000,"")</f>
        <v/>
      </c>
      <c r="BI63" s="185" t="str">
        <f>IF(GUS_2020!BI63&lt;&gt;"",GUS_2020!BI63*41.868/1000,"")</f>
        <v/>
      </c>
      <c r="BJ63" s="185" t="str">
        <f>IF(GUS_2020!BJ63&lt;&gt;"",GUS_2020!BJ63*41.868/1000,"")</f>
        <v/>
      </c>
      <c r="BK63" s="185" t="str">
        <f>IF(GUS_2020!BK63&lt;&gt;"",GUS_2020!BK63*41.868/1000,"")</f>
        <v/>
      </c>
      <c r="BL63" s="185" t="str">
        <f>IF(GUS_2020!BL63&lt;&gt;"",GUS_2020!BL63*41.868/1000,"")</f>
        <v/>
      </c>
      <c r="BM63" s="185" t="str">
        <f>IF(GUS_2020!BM63&lt;&gt;"",GUS_2020!BM63*41.868/1000,"")</f>
        <v/>
      </c>
      <c r="BN63" s="185" t="str">
        <f>IF(GUS_2020!BN63&lt;&gt;"",GUS_2020!BN63*41.868/1000,"")</f>
        <v/>
      </c>
      <c r="BO63" s="185" t="str">
        <f>IF(GUS_2020!BO63&lt;&gt;"",GUS_2020!BO63*41.868/1000,"")</f>
        <v/>
      </c>
      <c r="BP63" s="185" t="str">
        <f>IF(GUS_2020!BP63&lt;&gt;"",GUS_2020!BP63*41.868/1000,"")</f>
        <v/>
      </c>
      <c r="BQ63" s="185" t="str">
        <f>IF(GUS_2020!BQ63&lt;&gt;"",GUS_2020!BQ63*41.868/1000,"")</f>
        <v/>
      </c>
      <c r="BR63" s="185" t="str">
        <f>IF(GUS_2020!BR63&lt;&gt;"",GUS_2020!BR63*41.868/1000,"")</f>
        <v/>
      </c>
      <c r="BS63" s="185" t="str">
        <f>IF(GUS_2020!BS63&lt;&gt;"",GUS_2020!BS63*41.868/1000,"")</f>
        <v/>
      </c>
    </row>
    <row r="64" spans="1:71" ht="20.399999999999999">
      <c r="A64" s="184" t="s">
        <v>493</v>
      </c>
      <c r="B64" s="185">
        <f>IF(GUS_2020!B64&lt;&gt;"",GUS_2020!B64*41.868/1000,"")</f>
        <v>1210.0689359999999</v>
      </c>
      <c r="C64" s="185" t="str">
        <f>IF(GUS_2020!C64&lt;&gt;"",GUS_2020!C64*41.868/1000,"")</f>
        <v/>
      </c>
      <c r="D64" s="185" t="str">
        <f>IF(GUS_2020!D64&lt;&gt;"",GUS_2020!D64*41.868/1000,"")</f>
        <v/>
      </c>
      <c r="E64" s="185" t="str">
        <f>IF(GUS_2020!E64&lt;&gt;"",GUS_2020!E64*41.868/1000,"")</f>
        <v/>
      </c>
      <c r="F64" s="185" t="str">
        <f>IF(GUS_2020!F64&lt;&gt;"",GUS_2020!F64*41.868/1000,"")</f>
        <v/>
      </c>
      <c r="G64" s="185" t="str">
        <f>IF(GUS_2020!G64&lt;&gt;"",GUS_2020!G64*41.868/1000,"")</f>
        <v/>
      </c>
      <c r="H64" s="185" t="str">
        <f>IF(GUS_2020!H64&lt;&gt;"",GUS_2020!H64*41.868/1000,"")</f>
        <v/>
      </c>
      <c r="I64" s="185" t="str">
        <f>IF(GUS_2020!I64&lt;&gt;"",GUS_2020!I64*41.868/1000,"")</f>
        <v/>
      </c>
      <c r="J64" s="185" t="str">
        <f>IF(GUS_2020!J64&lt;&gt;"",GUS_2020!J64*41.868/1000,"")</f>
        <v/>
      </c>
      <c r="K64" s="185" t="str">
        <f>IF(GUS_2020!K64&lt;&gt;"",GUS_2020!K64*41.868/1000,"")</f>
        <v/>
      </c>
      <c r="L64" s="185" t="str">
        <f>IF(GUS_2020!L64&lt;&gt;"",GUS_2020!L64*41.868/1000,"")</f>
        <v/>
      </c>
      <c r="M64" s="185" t="str">
        <f>IF(GUS_2020!M64&lt;&gt;"",GUS_2020!M64*41.868/1000,"")</f>
        <v/>
      </c>
      <c r="N64" s="185" t="str">
        <f>IF(GUS_2020!N64&lt;&gt;"",GUS_2020!N64*41.868/1000,"")</f>
        <v/>
      </c>
      <c r="O64" s="185" t="str">
        <f>IF(GUS_2020!O64&lt;&gt;"",GUS_2020!O64*41.868/1000,"")</f>
        <v/>
      </c>
      <c r="P64" s="185" t="str">
        <f>IF(GUS_2020!P64&lt;&gt;"",GUS_2020!P64*41.868/1000,"")</f>
        <v/>
      </c>
      <c r="Q64" s="185" t="str">
        <f>IF(GUS_2020!Q64&lt;&gt;"",GUS_2020!Q64*41.868/1000,"")</f>
        <v/>
      </c>
      <c r="R64" s="185" t="str">
        <f>IF(GUS_2020!R64&lt;&gt;"",GUS_2020!R64*41.868/1000,"")</f>
        <v/>
      </c>
      <c r="S64" s="185" t="str">
        <f>IF(GUS_2020!S64&lt;&gt;"",GUS_2020!S64*41.868/1000,"")</f>
        <v/>
      </c>
      <c r="T64" s="185" t="str">
        <f>IF(GUS_2020!T64&lt;&gt;"",GUS_2020!T64*41.868/1000,"")</f>
        <v/>
      </c>
      <c r="U64" s="185" t="str">
        <f>IF(GUS_2020!U64&lt;&gt;"",GUS_2020!U64*41.868/1000,"")</f>
        <v/>
      </c>
      <c r="V64" s="185" t="str">
        <f>IF(GUS_2020!V64&lt;&gt;"",GUS_2020!V64*41.868/1000,"")</f>
        <v/>
      </c>
      <c r="W64" s="185">
        <f>IF(GUS_2020!W64&lt;&gt;"",GUS_2020!W64*41.868/1000,"")</f>
        <v>1210.0689359999999</v>
      </c>
      <c r="X64" s="185" t="str">
        <f>IF(GUS_2020!X64&lt;&gt;"",GUS_2020!X64*41.868/1000,"")</f>
        <v/>
      </c>
      <c r="Y64" s="185" t="str">
        <f>IF(GUS_2020!Y64&lt;&gt;"",GUS_2020!Y64*41.868/1000,"")</f>
        <v/>
      </c>
      <c r="Z64" s="185">
        <f>IF(GUS_2020!Z64&lt;&gt;"",GUS_2020!Z64*41.868/1000,"")</f>
        <v>37.346256000000004</v>
      </c>
      <c r="AA64" s="185" t="str">
        <f>IF(GUS_2020!AA64&lt;&gt;"",GUS_2020!AA64*41.868/1000,"")</f>
        <v/>
      </c>
      <c r="AB64" s="185" t="str">
        <f>IF(GUS_2020!AB64&lt;&gt;"",GUS_2020!AB64*41.868/1000,"")</f>
        <v/>
      </c>
      <c r="AC64" s="185">
        <f>IF(GUS_2020!AC64&lt;&gt;"",GUS_2020!AC64*41.868/1000,"")</f>
        <v>43.835796000000002</v>
      </c>
      <c r="AD64" s="185" t="str">
        <f>IF(GUS_2020!AD64&lt;&gt;"",GUS_2020!AD64*41.868/1000,"")</f>
        <v/>
      </c>
      <c r="AE64" s="185">
        <f>IF(GUS_2020!AE64&lt;&gt;"",GUS_2020!AE64*41.868/1000,"")</f>
        <v>31.359132000000002</v>
      </c>
      <c r="AF64" s="185">
        <f>IF(GUS_2020!AF64&lt;&gt;"",GUS_2020!AF64*41.868/1000,"")</f>
        <v>171.198252</v>
      </c>
      <c r="AG64" s="185">
        <f>IF(GUS_2020!AG64&lt;&gt;"",GUS_2020!AG64*41.868/1000,"")</f>
        <v>1.25604</v>
      </c>
      <c r="AH64" s="185" t="str">
        <f>IF(GUS_2020!AH64&lt;&gt;"",GUS_2020!AH64*41.868/1000,"")</f>
        <v/>
      </c>
      <c r="AI64" s="185">
        <f>IF(GUS_2020!AI64&lt;&gt;"",GUS_2020!AI64*41.868/1000,"")</f>
        <v>25.288271999999999</v>
      </c>
      <c r="AJ64" s="185">
        <f>IF(GUS_2020!AJ64&lt;&gt;"",GUS_2020!AJ64*41.868/1000,"")</f>
        <v>0</v>
      </c>
      <c r="AK64" s="185">
        <f>IF(GUS_2020!AK64&lt;&gt;"",GUS_2020!AK64*41.868/1000,"")</f>
        <v>109.56855600000002</v>
      </c>
      <c r="AL64" s="185">
        <f>IF(GUS_2020!AL64&lt;&gt;"",GUS_2020!AL64*41.868/1000,"")</f>
        <v>554.87660400000004</v>
      </c>
      <c r="AM64" s="185">
        <f>IF(GUS_2020!AM64&lt;&gt;"",GUS_2020!AM64*41.868/1000,"")</f>
        <v>82.228752000000014</v>
      </c>
      <c r="AN64" s="185">
        <f>IF(GUS_2020!AN64&lt;&gt;"",GUS_2020!AN64*41.868/1000,"")</f>
        <v>6.0708600000000006</v>
      </c>
      <c r="AO64" s="185">
        <f>IF(GUS_2020!AO64&lt;&gt;"",GUS_2020!AO64*41.868/1000,"")</f>
        <v>16.495992000000001</v>
      </c>
      <c r="AP64" s="185">
        <f>IF(GUS_2020!AP64&lt;&gt;"",GUS_2020!AP64*41.868/1000,"")</f>
        <v>59.620032000000009</v>
      </c>
      <c r="AQ64" s="185">
        <f>IF(GUS_2020!AQ64&lt;&gt;"",GUS_2020!AQ64*41.868/1000,"")</f>
        <v>9.3784320000000001</v>
      </c>
      <c r="AR64" s="185">
        <f>IF(GUS_2020!AR64&lt;&gt;"",GUS_2020!AR64*41.868/1000,"")</f>
        <v>3.5169120000000005</v>
      </c>
      <c r="AS64" s="185">
        <f>IF(GUS_2020!AS64&lt;&gt;"",GUS_2020!AS64*41.868/1000,"")</f>
        <v>58.029048000000003</v>
      </c>
      <c r="AT64" s="185" t="str">
        <f>IF(GUS_2020!AT64&lt;&gt;"",GUS_2020!AT64*41.868/1000,"")</f>
        <v/>
      </c>
      <c r="AU64" s="185" t="str">
        <f>IF(GUS_2020!AU64&lt;&gt;"",GUS_2020!AU64*41.868/1000,"")</f>
        <v/>
      </c>
      <c r="AV64" s="185" t="str">
        <f>IF(GUS_2020!AV64&lt;&gt;"",GUS_2020!AV64*41.868/1000,"")</f>
        <v/>
      </c>
      <c r="AW64" s="185" t="str">
        <f>IF(GUS_2020!AW64&lt;&gt;"",GUS_2020!AW64*41.868/1000,"")</f>
        <v/>
      </c>
      <c r="AX64" s="185" t="str">
        <f>IF(GUS_2020!AX64&lt;&gt;"",GUS_2020!AX64*41.868/1000,"")</f>
        <v/>
      </c>
      <c r="AY64" s="185" t="str">
        <f>IF(GUS_2020!AY64&lt;&gt;"",GUS_2020!AY64*41.868/1000,"")</f>
        <v/>
      </c>
      <c r="AZ64" s="185" t="str">
        <f>IF(GUS_2020!AZ64&lt;&gt;"",GUS_2020!AZ64*41.868/1000,"")</f>
        <v/>
      </c>
      <c r="BA64" s="185" t="str">
        <f>IF(GUS_2020!BA64&lt;&gt;"",GUS_2020!BA64*41.868/1000,"")</f>
        <v/>
      </c>
      <c r="BB64" s="185" t="str">
        <f>IF(GUS_2020!BB64&lt;&gt;"",GUS_2020!BB64*41.868/1000,"")</f>
        <v/>
      </c>
      <c r="BC64" s="185" t="str">
        <f>IF(GUS_2020!BC64&lt;&gt;"",GUS_2020!BC64*41.868/1000,"")</f>
        <v/>
      </c>
      <c r="BD64" s="185" t="str">
        <f>IF(GUS_2020!BD64&lt;&gt;"",GUS_2020!BD64*41.868/1000,"")</f>
        <v/>
      </c>
      <c r="BE64" s="185" t="str">
        <f>IF(GUS_2020!BE64&lt;&gt;"",GUS_2020!BE64*41.868/1000,"")</f>
        <v/>
      </c>
      <c r="BF64" s="185" t="str">
        <f>IF(GUS_2020!BF64&lt;&gt;"",GUS_2020!BF64*41.868/1000,"")</f>
        <v/>
      </c>
      <c r="BG64" s="185" t="str">
        <f>IF(GUS_2020!BG64&lt;&gt;"",GUS_2020!BG64*41.868/1000,"")</f>
        <v/>
      </c>
      <c r="BH64" s="185" t="str">
        <f>IF(GUS_2020!BH64&lt;&gt;"",GUS_2020!BH64*41.868/1000,"")</f>
        <v/>
      </c>
      <c r="BI64" s="185" t="str">
        <f>IF(GUS_2020!BI64&lt;&gt;"",GUS_2020!BI64*41.868/1000,"")</f>
        <v/>
      </c>
      <c r="BJ64" s="185" t="str">
        <f>IF(GUS_2020!BJ64&lt;&gt;"",GUS_2020!BJ64*41.868/1000,"")</f>
        <v/>
      </c>
      <c r="BK64" s="185" t="str">
        <f>IF(GUS_2020!BK64&lt;&gt;"",GUS_2020!BK64*41.868/1000,"")</f>
        <v/>
      </c>
      <c r="BL64" s="185" t="str">
        <f>IF(GUS_2020!BL64&lt;&gt;"",GUS_2020!BL64*41.868/1000,"")</f>
        <v/>
      </c>
      <c r="BM64" s="185" t="str">
        <f>IF(GUS_2020!BM64&lt;&gt;"",GUS_2020!BM64*41.868/1000,"")</f>
        <v/>
      </c>
      <c r="BN64" s="185" t="str">
        <f>IF(GUS_2020!BN64&lt;&gt;"",GUS_2020!BN64*41.868/1000,"")</f>
        <v/>
      </c>
      <c r="BO64" s="185" t="str">
        <f>IF(GUS_2020!BO64&lt;&gt;"",GUS_2020!BO64*41.868/1000,"")</f>
        <v/>
      </c>
      <c r="BP64" s="185" t="str">
        <f>IF(GUS_2020!BP64&lt;&gt;"",GUS_2020!BP64*41.868/1000,"")</f>
        <v/>
      </c>
      <c r="BQ64" s="185" t="str">
        <f>IF(GUS_2020!BQ64&lt;&gt;"",GUS_2020!BQ64*41.868/1000,"")</f>
        <v/>
      </c>
      <c r="BR64" s="185" t="str">
        <f>IF(GUS_2020!BR64&lt;&gt;"",GUS_2020!BR64*41.868/1000,"")</f>
        <v/>
      </c>
      <c r="BS64" s="185" t="str">
        <f>IF(GUS_2020!BS64&lt;&gt;"",GUS_2020!BS64*41.868/1000,"")</f>
        <v/>
      </c>
    </row>
    <row r="65" spans="1:71" s="212" customFormat="1" ht="20.399999999999999">
      <c r="A65" s="213" t="s">
        <v>509</v>
      </c>
      <c r="B65" s="220">
        <f>IF(GUS_2020!B65&lt;&gt;"",GUS_2020!B65*41.868/1000,"")</f>
        <v>1143.498816</v>
      </c>
      <c r="C65" s="214" t="str">
        <f>IF(GUS_2020!C65&lt;&gt;"",GUS_2020!C65*41.868/1000,"")</f>
        <v/>
      </c>
      <c r="D65" s="214" t="str">
        <f>IF(GUS_2020!D65&lt;&gt;"",GUS_2020!D65*41.868/1000,"")</f>
        <v/>
      </c>
      <c r="E65" s="214" t="str">
        <f>IF(GUS_2020!E65&lt;&gt;"",GUS_2020!E65*41.868/1000,"")</f>
        <v/>
      </c>
      <c r="F65" s="214" t="str">
        <f>IF(GUS_2020!F65&lt;&gt;"",GUS_2020!F65*41.868/1000,"")</f>
        <v/>
      </c>
      <c r="G65" s="214" t="str">
        <f>IF(GUS_2020!G65&lt;&gt;"",GUS_2020!G65*41.868/1000,"")</f>
        <v/>
      </c>
      <c r="H65" s="214" t="str">
        <f>IF(GUS_2020!H65&lt;&gt;"",GUS_2020!H65*41.868/1000,"")</f>
        <v/>
      </c>
      <c r="I65" s="214" t="str">
        <f>IF(GUS_2020!I65&lt;&gt;"",GUS_2020!I65*41.868/1000,"")</f>
        <v/>
      </c>
      <c r="J65" s="214" t="str">
        <f>IF(GUS_2020!J65&lt;&gt;"",GUS_2020!J65*41.868/1000,"")</f>
        <v/>
      </c>
      <c r="K65" s="214" t="str">
        <f>IF(GUS_2020!K65&lt;&gt;"",GUS_2020!K65*41.868/1000,"")</f>
        <v/>
      </c>
      <c r="L65" s="214" t="str">
        <f>IF(GUS_2020!L65&lt;&gt;"",GUS_2020!L65*41.868/1000,"")</f>
        <v/>
      </c>
      <c r="M65" s="214" t="str">
        <f>IF(GUS_2020!M65&lt;&gt;"",GUS_2020!M65*41.868/1000,"")</f>
        <v/>
      </c>
      <c r="N65" s="214" t="str">
        <f>IF(GUS_2020!N65&lt;&gt;"",GUS_2020!N65*41.868/1000,"")</f>
        <v/>
      </c>
      <c r="O65" s="214" t="str">
        <f>IF(GUS_2020!O65&lt;&gt;"",GUS_2020!O65*41.868/1000,"")</f>
        <v/>
      </c>
      <c r="P65" s="214" t="str">
        <f>IF(GUS_2020!P65&lt;&gt;"",GUS_2020!P65*41.868/1000,"")</f>
        <v/>
      </c>
      <c r="Q65" s="214" t="str">
        <f>IF(GUS_2020!Q65&lt;&gt;"",GUS_2020!Q65*41.868/1000,"")</f>
        <v/>
      </c>
      <c r="R65" s="214" t="str">
        <f>IF(GUS_2020!R65&lt;&gt;"",GUS_2020!R65*41.868/1000,"")</f>
        <v/>
      </c>
      <c r="S65" s="214" t="str">
        <f>IF(GUS_2020!S65&lt;&gt;"",GUS_2020!S65*41.868/1000,"")</f>
        <v/>
      </c>
      <c r="T65" s="214" t="str">
        <f>IF(GUS_2020!T65&lt;&gt;"",GUS_2020!T65*41.868/1000,"")</f>
        <v/>
      </c>
      <c r="U65" s="214" t="str">
        <f>IF(GUS_2020!U65&lt;&gt;"",GUS_2020!U65*41.868/1000,"")</f>
        <v/>
      </c>
      <c r="V65" s="214" t="str">
        <f>IF(GUS_2020!V65&lt;&gt;"",GUS_2020!V65*41.868/1000,"")</f>
        <v/>
      </c>
      <c r="W65" s="214">
        <f>IF(GUS_2020!W65&lt;&gt;"",GUS_2020!W65*41.868/1000,"")</f>
        <v>1143.498816</v>
      </c>
      <c r="X65" s="214" t="str">
        <f>IF(GUS_2020!X65&lt;&gt;"",GUS_2020!X65*41.868/1000,"")</f>
        <v/>
      </c>
      <c r="Y65" s="214" t="str">
        <f>IF(GUS_2020!Y65&lt;&gt;"",GUS_2020!Y65*41.868/1000,"")</f>
        <v/>
      </c>
      <c r="Z65" s="214" t="str">
        <f>IF(GUS_2020!Z65&lt;&gt;"",GUS_2020!Z65*41.868/1000,"")</f>
        <v/>
      </c>
      <c r="AA65" s="214" t="str">
        <f>IF(GUS_2020!AA65&lt;&gt;"",GUS_2020!AA65*41.868/1000,"")</f>
        <v/>
      </c>
      <c r="AB65" s="214" t="str">
        <f>IF(GUS_2020!AB65&lt;&gt;"",GUS_2020!AB65*41.868/1000,"")</f>
        <v/>
      </c>
      <c r="AC65" s="218">
        <f>IF(GUS_2020!AC65&lt;&gt;"",GUS_2020!AC65*41.868/1000,"")</f>
        <v>38.476692</v>
      </c>
      <c r="AD65" s="214" t="str">
        <f>IF(GUS_2020!AD65&lt;&gt;"",GUS_2020!AD65*41.868/1000,"")</f>
        <v/>
      </c>
      <c r="AE65" s="218">
        <f>IF(GUS_2020!AE65&lt;&gt;"",GUS_2020!AE65*41.868/1000,"")</f>
        <v>30.228695999999999</v>
      </c>
      <c r="AF65" s="218">
        <f>IF(GUS_2020!AF65&lt;&gt;"",GUS_2020!AF65*41.868/1000,"")</f>
        <v>171.198252</v>
      </c>
      <c r="AG65" s="218">
        <f>IF(GUS_2020!AG65&lt;&gt;"",GUS_2020!AG65*41.868/1000,"")</f>
        <v>1.25604</v>
      </c>
      <c r="AH65" s="214" t="str">
        <f>IF(GUS_2020!AH65&lt;&gt;"",GUS_2020!AH65*41.868/1000,"")</f>
        <v/>
      </c>
      <c r="AI65" s="218">
        <f>IF(GUS_2020!AI65&lt;&gt;"",GUS_2020!AI65*41.868/1000,"")</f>
        <v>25.288271999999999</v>
      </c>
      <c r="AJ65" s="214">
        <f>IF(GUS_2020!AJ65&lt;&gt;"",GUS_2020!AJ65*41.868/1000,"")</f>
        <v>0</v>
      </c>
      <c r="AK65" s="218">
        <f>IF(GUS_2020!AK65&lt;&gt;"",GUS_2020!AK65*41.868/1000,"")</f>
        <v>94.077396000000007</v>
      </c>
      <c r="AL65" s="218">
        <f>IF(GUS_2020!AL65&lt;&gt;"",GUS_2020!AL65*41.868/1000,"")</f>
        <v>554.41605600000003</v>
      </c>
      <c r="AM65" s="218">
        <f>IF(GUS_2020!AM65&lt;&gt;"",GUS_2020!AM65*41.868/1000,"")</f>
        <v>82.228752000000014</v>
      </c>
      <c r="AN65" s="218">
        <f>IF(GUS_2020!AN65&lt;&gt;"",GUS_2020!AN65*41.868/1000,"")</f>
        <v>6.0708600000000006</v>
      </c>
      <c r="AO65" s="214">
        <f>IF(GUS_2020!AO65&lt;&gt;"",GUS_2020!AO65*41.868/1000,"")</f>
        <v>16.495992000000001</v>
      </c>
      <c r="AP65" s="214">
        <f>IF(GUS_2020!AP65&lt;&gt;"",GUS_2020!AP65*41.868/1000,"")</f>
        <v>59.620032000000009</v>
      </c>
      <c r="AQ65" s="214">
        <f>IF(GUS_2020!AQ65&lt;&gt;"",GUS_2020!AQ65*41.868/1000,"")</f>
        <v>9.3784320000000001</v>
      </c>
      <c r="AR65" s="214">
        <f>IF(GUS_2020!AR65&lt;&gt;"",GUS_2020!AR65*41.868/1000,"")</f>
        <v>3.5169120000000005</v>
      </c>
      <c r="AS65" s="214">
        <f>IF(GUS_2020!AS65&lt;&gt;"",GUS_2020!AS65*41.868/1000,"")</f>
        <v>51.246431999999999</v>
      </c>
      <c r="AT65" s="214" t="str">
        <f>IF(GUS_2020!AT65&lt;&gt;"",GUS_2020!AT65*41.868/1000,"")</f>
        <v/>
      </c>
      <c r="AU65" s="214" t="str">
        <f>IF(GUS_2020!AU65&lt;&gt;"",GUS_2020!AU65*41.868/1000,"")</f>
        <v/>
      </c>
      <c r="AV65" s="214" t="str">
        <f>IF(GUS_2020!AV65&lt;&gt;"",GUS_2020!AV65*41.868/1000,"")</f>
        <v/>
      </c>
      <c r="AW65" s="214" t="str">
        <f>IF(GUS_2020!AW65&lt;&gt;"",GUS_2020!AW65*41.868/1000,"")</f>
        <v/>
      </c>
      <c r="AX65" s="214" t="str">
        <f>IF(GUS_2020!AX65&lt;&gt;"",GUS_2020!AX65*41.868/1000,"")</f>
        <v/>
      </c>
      <c r="AY65" s="214" t="str">
        <f>IF(GUS_2020!AY65&lt;&gt;"",GUS_2020!AY65*41.868/1000,"")</f>
        <v/>
      </c>
      <c r="AZ65" s="214" t="str">
        <f>IF(GUS_2020!AZ65&lt;&gt;"",GUS_2020!AZ65*41.868/1000,"")</f>
        <v/>
      </c>
      <c r="BA65" s="214" t="str">
        <f>IF(GUS_2020!BA65&lt;&gt;"",GUS_2020!BA65*41.868/1000,"")</f>
        <v/>
      </c>
      <c r="BB65" s="214" t="str">
        <f>IF(GUS_2020!BB65&lt;&gt;"",GUS_2020!BB65*41.868/1000,"")</f>
        <v/>
      </c>
      <c r="BC65" s="214" t="str">
        <f>IF(GUS_2020!BC65&lt;&gt;"",GUS_2020!BC65*41.868/1000,"")</f>
        <v/>
      </c>
      <c r="BD65" s="214" t="str">
        <f>IF(GUS_2020!BD65&lt;&gt;"",GUS_2020!BD65*41.868/1000,"")</f>
        <v/>
      </c>
      <c r="BE65" s="214" t="str">
        <f>IF(GUS_2020!BE65&lt;&gt;"",GUS_2020!BE65*41.868/1000,"")</f>
        <v/>
      </c>
      <c r="BF65" s="214" t="str">
        <f>IF(GUS_2020!BF65&lt;&gt;"",GUS_2020!BF65*41.868/1000,"")</f>
        <v/>
      </c>
      <c r="BG65" s="214" t="str">
        <f>IF(GUS_2020!BG65&lt;&gt;"",GUS_2020!BG65*41.868/1000,"")</f>
        <v/>
      </c>
      <c r="BH65" s="214" t="str">
        <f>IF(GUS_2020!BH65&lt;&gt;"",GUS_2020!BH65*41.868/1000,"")</f>
        <v/>
      </c>
      <c r="BI65" s="214" t="str">
        <f>IF(GUS_2020!BI65&lt;&gt;"",GUS_2020!BI65*41.868/1000,"")</f>
        <v/>
      </c>
      <c r="BJ65" s="214" t="str">
        <f>IF(GUS_2020!BJ65&lt;&gt;"",GUS_2020!BJ65*41.868/1000,"")</f>
        <v/>
      </c>
      <c r="BK65" s="214" t="str">
        <f>IF(GUS_2020!BK65&lt;&gt;"",GUS_2020!BK65*41.868/1000,"")</f>
        <v/>
      </c>
      <c r="BL65" s="214" t="str">
        <f>IF(GUS_2020!BL65&lt;&gt;"",GUS_2020!BL65*41.868/1000,"")</f>
        <v/>
      </c>
      <c r="BM65" s="214" t="str">
        <f>IF(GUS_2020!BM65&lt;&gt;"",GUS_2020!BM65*41.868/1000,"")</f>
        <v/>
      </c>
      <c r="BN65" s="214" t="str">
        <f>IF(GUS_2020!BN65&lt;&gt;"",GUS_2020!BN65*41.868/1000,"")</f>
        <v/>
      </c>
      <c r="BO65" s="214" t="str">
        <f>IF(GUS_2020!BO65&lt;&gt;"",GUS_2020!BO65*41.868/1000,"")</f>
        <v/>
      </c>
      <c r="BP65" s="214" t="str">
        <f>IF(GUS_2020!BP65&lt;&gt;"",GUS_2020!BP65*41.868/1000,"")</f>
        <v/>
      </c>
      <c r="BQ65" s="214" t="str">
        <f>IF(GUS_2020!BQ65&lt;&gt;"",GUS_2020!BQ65*41.868/1000,"")</f>
        <v/>
      </c>
      <c r="BR65" s="214" t="str">
        <f>IF(GUS_2020!BR65&lt;&gt;"",GUS_2020!BR65*41.868/1000,"")</f>
        <v/>
      </c>
      <c r="BS65" s="214" t="str">
        <f>IF(GUS_2020!BS65&lt;&gt;"",GUS_2020!BS65*41.868/1000,"")</f>
        <v/>
      </c>
    </row>
    <row r="66" spans="1:71" ht="20.399999999999999">
      <c r="A66" s="184" t="s">
        <v>510</v>
      </c>
      <c r="B66" s="185">
        <f>IF(GUS_2020!B66&lt;&gt;"",GUS_2020!B66*41.868/1000,"")</f>
        <v>29.977488000000001</v>
      </c>
      <c r="C66" s="185" t="str">
        <f>IF(GUS_2020!C66&lt;&gt;"",GUS_2020!C66*41.868/1000,"")</f>
        <v/>
      </c>
      <c r="D66" s="185" t="str">
        <f>IF(GUS_2020!D66&lt;&gt;"",GUS_2020!D66*41.868/1000,"")</f>
        <v/>
      </c>
      <c r="E66" s="185" t="str">
        <f>IF(GUS_2020!E66&lt;&gt;"",GUS_2020!E66*41.868/1000,"")</f>
        <v/>
      </c>
      <c r="F66" s="185" t="str">
        <f>IF(GUS_2020!F66&lt;&gt;"",GUS_2020!F66*41.868/1000,"")</f>
        <v/>
      </c>
      <c r="G66" s="185" t="str">
        <f>IF(GUS_2020!G66&lt;&gt;"",GUS_2020!G66*41.868/1000,"")</f>
        <v/>
      </c>
      <c r="H66" s="185" t="str">
        <f>IF(GUS_2020!H66&lt;&gt;"",GUS_2020!H66*41.868/1000,"")</f>
        <v/>
      </c>
      <c r="I66" s="185" t="str">
        <f>IF(GUS_2020!I66&lt;&gt;"",GUS_2020!I66*41.868/1000,"")</f>
        <v/>
      </c>
      <c r="J66" s="185" t="str">
        <f>IF(GUS_2020!J66&lt;&gt;"",GUS_2020!J66*41.868/1000,"")</f>
        <v/>
      </c>
      <c r="K66" s="185" t="str">
        <f>IF(GUS_2020!K66&lt;&gt;"",GUS_2020!K66*41.868/1000,"")</f>
        <v/>
      </c>
      <c r="L66" s="185" t="str">
        <f>IF(GUS_2020!L66&lt;&gt;"",GUS_2020!L66*41.868/1000,"")</f>
        <v/>
      </c>
      <c r="M66" s="185" t="str">
        <f>IF(GUS_2020!M66&lt;&gt;"",GUS_2020!M66*41.868/1000,"")</f>
        <v/>
      </c>
      <c r="N66" s="185" t="str">
        <f>IF(GUS_2020!N66&lt;&gt;"",GUS_2020!N66*41.868/1000,"")</f>
        <v/>
      </c>
      <c r="O66" s="185" t="str">
        <f>IF(GUS_2020!O66&lt;&gt;"",GUS_2020!O66*41.868/1000,"")</f>
        <v/>
      </c>
      <c r="P66" s="185" t="str">
        <f>IF(GUS_2020!P66&lt;&gt;"",GUS_2020!P66*41.868/1000,"")</f>
        <v/>
      </c>
      <c r="Q66" s="185" t="str">
        <f>IF(GUS_2020!Q66&lt;&gt;"",GUS_2020!Q66*41.868/1000,"")</f>
        <v/>
      </c>
      <c r="R66" s="185" t="str">
        <f>IF(GUS_2020!R66&lt;&gt;"",GUS_2020!R66*41.868/1000,"")</f>
        <v/>
      </c>
      <c r="S66" s="185" t="str">
        <f>IF(GUS_2020!S66&lt;&gt;"",GUS_2020!S66*41.868/1000,"")</f>
        <v/>
      </c>
      <c r="T66" s="185" t="str">
        <f>IF(GUS_2020!T66&lt;&gt;"",GUS_2020!T66*41.868/1000,"")</f>
        <v/>
      </c>
      <c r="U66" s="185" t="str">
        <f>IF(GUS_2020!U66&lt;&gt;"",GUS_2020!U66*41.868/1000,"")</f>
        <v/>
      </c>
      <c r="V66" s="185" t="str">
        <f>IF(GUS_2020!V66&lt;&gt;"",GUS_2020!V66*41.868/1000,"")</f>
        <v/>
      </c>
      <c r="W66" s="185">
        <f>IF(GUS_2020!W66&lt;&gt;"",GUS_2020!W66*41.868/1000,"")</f>
        <v>29.977488000000001</v>
      </c>
      <c r="X66" s="185" t="str">
        <f>IF(GUS_2020!X66&lt;&gt;"",GUS_2020!X66*41.868/1000,"")</f>
        <v/>
      </c>
      <c r="Y66" s="185" t="str">
        <f>IF(GUS_2020!Y66&lt;&gt;"",GUS_2020!Y66*41.868/1000,"")</f>
        <v/>
      </c>
      <c r="Z66" s="185">
        <f>IF(GUS_2020!Z66&lt;&gt;"",GUS_2020!Z66*41.868/1000,"")</f>
        <v>29.977488000000001</v>
      </c>
      <c r="AA66" s="185" t="str">
        <f>IF(GUS_2020!AA66&lt;&gt;"",GUS_2020!AA66*41.868/1000,"")</f>
        <v/>
      </c>
      <c r="AB66" s="185" t="str">
        <f>IF(GUS_2020!AB66&lt;&gt;"",GUS_2020!AB66*41.868/1000,"")</f>
        <v/>
      </c>
      <c r="AC66" s="185" t="str">
        <f>IF(GUS_2020!AC66&lt;&gt;"",GUS_2020!AC66*41.868/1000,"")</f>
        <v/>
      </c>
      <c r="AD66" s="185" t="str">
        <f>IF(GUS_2020!AD66&lt;&gt;"",GUS_2020!AD66*41.868/1000,"")</f>
        <v/>
      </c>
      <c r="AE66" s="185" t="str">
        <f>IF(GUS_2020!AE66&lt;&gt;"",GUS_2020!AE66*41.868/1000,"")</f>
        <v/>
      </c>
      <c r="AF66" s="185" t="str">
        <f>IF(GUS_2020!AF66&lt;&gt;"",GUS_2020!AF66*41.868/1000,"")</f>
        <v/>
      </c>
      <c r="AG66" s="185" t="str">
        <f>IF(GUS_2020!AG66&lt;&gt;"",GUS_2020!AG66*41.868/1000,"")</f>
        <v/>
      </c>
      <c r="AH66" s="185" t="str">
        <f>IF(GUS_2020!AH66&lt;&gt;"",GUS_2020!AH66*41.868/1000,"")</f>
        <v/>
      </c>
      <c r="AI66" s="185" t="str">
        <f>IF(GUS_2020!AI66&lt;&gt;"",GUS_2020!AI66*41.868/1000,"")</f>
        <v/>
      </c>
      <c r="AJ66" s="185" t="str">
        <f>IF(GUS_2020!AJ66&lt;&gt;"",GUS_2020!AJ66*41.868/1000,"")</f>
        <v/>
      </c>
      <c r="AK66" s="185" t="str">
        <f>IF(GUS_2020!AK66&lt;&gt;"",GUS_2020!AK66*41.868/1000,"")</f>
        <v/>
      </c>
      <c r="AL66" s="185" t="str">
        <f>IF(GUS_2020!AL66&lt;&gt;"",GUS_2020!AL66*41.868/1000,"")</f>
        <v/>
      </c>
      <c r="AM66" s="185" t="str">
        <f>IF(GUS_2020!AM66&lt;&gt;"",GUS_2020!AM66*41.868/1000,"")</f>
        <v/>
      </c>
      <c r="AN66" s="185" t="str">
        <f>IF(GUS_2020!AN66&lt;&gt;"",GUS_2020!AN66*41.868/1000,"")</f>
        <v/>
      </c>
      <c r="AO66" s="185" t="str">
        <f>IF(GUS_2020!AO66&lt;&gt;"",GUS_2020!AO66*41.868/1000,"")</f>
        <v/>
      </c>
      <c r="AP66" s="185" t="str">
        <f>IF(GUS_2020!AP66&lt;&gt;"",GUS_2020!AP66*41.868/1000,"")</f>
        <v/>
      </c>
      <c r="AQ66" s="185" t="str">
        <f>IF(GUS_2020!AQ66&lt;&gt;"",GUS_2020!AQ66*41.868/1000,"")</f>
        <v/>
      </c>
      <c r="AR66" s="185" t="str">
        <f>IF(GUS_2020!AR66&lt;&gt;"",GUS_2020!AR66*41.868/1000,"")</f>
        <v/>
      </c>
      <c r="AS66" s="185" t="str">
        <f>IF(GUS_2020!AS66&lt;&gt;"",GUS_2020!AS66*41.868/1000,"")</f>
        <v/>
      </c>
      <c r="AT66" s="185" t="str">
        <f>IF(GUS_2020!AT66&lt;&gt;"",GUS_2020!AT66*41.868/1000,"")</f>
        <v/>
      </c>
      <c r="AU66" s="185" t="str">
        <f>IF(GUS_2020!AU66&lt;&gt;"",GUS_2020!AU66*41.868/1000,"")</f>
        <v/>
      </c>
      <c r="AV66" s="185" t="str">
        <f>IF(GUS_2020!AV66&lt;&gt;"",GUS_2020!AV66*41.868/1000,"")</f>
        <v/>
      </c>
      <c r="AW66" s="185" t="str">
        <f>IF(GUS_2020!AW66&lt;&gt;"",GUS_2020!AW66*41.868/1000,"")</f>
        <v/>
      </c>
      <c r="AX66" s="185" t="str">
        <f>IF(GUS_2020!AX66&lt;&gt;"",GUS_2020!AX66*41.868/1000,"")</f>
        <v/>
      </c>
      <c r="AY66" s="185" t="str">
        <f>IF(GUS_2020!AY66&lt;&gt;"",GUS_2020!AY66*41.868/1000,"")</f>
        <v/>
      </c>
      <c r="AZ66" s="185" t="str">
        <f>IF(GUS_2020!AZ66&lt;&gt;"",GUS_2020!AZ66*41.868/1000,"")</f>
        <v/>
      </c>
      <c r="BA66" s="185" t="str">
        <f>IF(GUS_2020!BA66&lt;&gt;"",GUS_2020!BA66*41.868/1000,"")</f>
        <v/>
      </c>
      <c r="BB66" s="185" t="str">
        <f>IF(GUS_2020!BB66&lt;&gt;"",GUS_2020!BB66*41.868/1000,"")</f>
        <v/>
      </c>
      <c r="BC66" s="185" t="str">
        <f>IF(GUS_2020!BC66&lt;&gt;"",GUS_2020!BC66*41.868/1000,"")</f>
        <v/>
      </c>
      <c r="BD66" s="185" t="str">
        <f>IF(GUS_2020!BD66&lt;&gt;"",GUS_2020!BD66*41.868/1000,"")</f>
        <v/>
      </c>
      <c r="BE66" s="185" t="str">
        <f>IF(GUS_2020!BE66&lt;&gt;"",GUS_2020!BE66*41.868/1000,"")</f>
        <v/>
      </c>
      <c r="BF66" s="185" t="str">
        <f>IF(GUS_2020!BF66&lt;&gt;"",GUS_2020!BF66*41.868/1000,"")</f>
        <v/>
      </c>
      <c r="BG66" s="185" t="str">
        <f>IF(GUS_2020!BG66&lt;&gt;"",GUS_2020!BG66*41.868/1000,"")</f>
        <v/>
      </c>
      <c r="BH66" s="185" t="str">
        <f>IF(GUS_2020!BH66&lt;&gt;"",GUS_2020!BH66*41.868/1000,"")</f>
        <v/>
      </c>
      <c r="BI66" s="185" t="str">
        <f>IF(GUS_2020!BI66&lt;&gt;"",GUS_2020!BI66*41.868/1000,"")</f>
        <v/>
      </c>
      <c r="BJ66" s="185" t="str">
        <f>IF(GUS_2020!BJ66&lt;&gt;"",GUS_2020!BJ66*41.868/1000,"")</f>
        <v/>
      </c>
      <c r="BK66" s="185" t="str">
        <f>IF(GUS_2020!BK66&lt;&gt;"",GUS_2020!BK66*41.868/1000,"")</f>
        <v/>
      </c>
      <c r="BL66" s="185" t="str">
        <f>IF(GUS_2020!BL66&lt;&gt;"",GUS_2020!BL66*41.868/1000,"")</f>
        <v/>
      </c>
      <c r="BM66" s="185" t="str">
        <f>IF(GUS_2020!BM66&lt;&gt;"",GUS_2020!BM66*41.868/1000,"")</f>
        <v/>
      </c>
      <c r="BN66" s="185" t="str">
        <f>IF(GUS_2020!BN66&lt;&gt;"",GUS_2020!BN66*41.868/1000,"")</f>
        <v/>
      </c>
      <c r="BO66" s="185" t="str">
        <f>IF(GUS_2020!BO66&lt;&gt;"",GUS_2020!BO66*41.868/1000,"")</f>
        <v/>
      </c>
      <c r="BP66" s="185" t="str">
        <f>IF(GUS_2020!BP66&lt;&gt;"",GUS_2020!BP66*41.868/1000,"")</f>
        <v/>
      </c>
      <c r="BQ66" s="185" t="str">
        <f>IF(GUS_2020!BQ66&lt;&gt;"",GUS_2020!BQ66*41.868/1000,"")</f>
        <v/>
      </c>
      <c r="BR66" s="185" t="str">
        <f>IF(GUS_2020!BR66&lt;&gt;"",GUS_2020!BR66*41.868/1000,"")</f>
        <v/>
      </c>
      <c r="BS66" s="185" t="str">
        <f>IF(GUS_2020!BS66&lt;&gt;"",GUS_2020!BS66*41.868/1000,"")</f>
        <v/>
      </c>
    </row>
    <row r="67" spans="1:71" ht="20.399999999999999">
      <c r="A67" s="184" t="s">
        <v>496</v>
      </c>
      <c r="B67" s="185">
        <f>IF(GUS_2020!B67&lt;&gt;"",GUS_2020!B67*41.868/1000,"")</f>
        <v>7.3269000000000002</v>
      </c>
      <c r="C67" s="185" t="str">
        <f>IF(GUS_2020!C67&lt;&gt;"",GUS_2020!C67*41.868/1000,"")</f>
        <v/>
      </c>
      <c r="D67" s="185" t="str">
        <f>IF(GUS_2020!D67&lt;&gt;"",GUS_2020!D67*41.868/1000,"")</f>
        <v/>
      </c>
      <c r="E67" s="185" t="str">
        <f>IF(GUS_2020!E67&lt;&gt;"",GUS_2020!E67*41.868/1000,"")</f>
        <v/>
      </c>
      <c r="F67" s="185" t="str">
        <f>IF(GUS_2020!F67&lt;&gt;"",GUS_2020!F67*41.868/1000,"")</f>
        <v/>
      </c>
      <c r="G67" s="185" t="str">
        <f>IF(GUS_2020!G67&lt;&gt;"",GUS_2020!G67*41.868/1000,"")</f>
        <v/>
      </c>
      <c r="H67" s="185" t="str">
        <f>IF(GUS_2020!H67&lt;&gt;"",GUS_2020!H67*41.868/1000,"")</f>
        <v/>
      </c>
      <c r="I67" s="185" t="str">
        <f>IF(GUS_2020!I67&lt;&gt;"",GUS_2020!I67*41.868/1000,"")</f>
        <v/>
      </c>
      <c r="J67" s="185" t="str">
        <f>IF(GUS_2020!J67&lt;&gt;"",GUS_2020!J67*41.868/1000,"")</f>
        <v/>
      </c>
      <c r="K67" s="185" t="str">
        <f>IF(GUS_2020!K67&lt;&gt;"",GUS_2020!K67*41.868/1000,"")</f>
        <v/>
      </c>
      <c r="L67" s="185" t="str">
        <f>IF(GUS_2020!L67&lt;&gt;"",GUS_2020!L67*41.868/1000,"")</f>
        <v/>
      </c>
      <c r="M67" s="185" t="str">
        <f>IF(GUS_2020!M67&lt;&gt;"",GUS_2020!M67*41.868/1000,"")</f>
        <v/>
      </c>
      <c r="N67" s="185" t="str">
        <f>IF(GUS_2020!N67&lt;&gt;"",GUS_2020!N67*41.868/1000,"")</f>
        <v/>
      </c>
      <c r="O67" s="185" t="str">
        <f>IF(GUS_2020!O67&lt;&gt;"",GUS_2020!O67*41.868/1000,"")</f>
        <v/>
      </c>
      <c r="P67" s="185" t="str">
        <f>IF(GUS_2020!P67&lt;&gt;"",GUS_2020!P67*41.868/1000,"")</f>
        <v/>
      </c>
      <c r="Q67" s="185" t="str">
        <f>IF(GUS_2020!Q67&lt;&gt;"",GUS_2020!Q67*41.868/1000,"")</f>
        <v/>
      </c>
      <c r="R67" s="185" t="str">
        <f>IF(GUS_2020!R67&lt;&gt;"",GUS_2020!R67*41.868/1000,"")</f>
        <v/>
      </c>
      <c r="S67" s="185" t="str">
        <f>IF(GUS_2020!S67&lt;&gt;"",GUS_2020!S67*41.868/1000,"")</f>
        <v/>
      </c>
      <c r="T67" s="185" t="str">
        <f>IF(GUS_2020!T67&lt;&gt;"",GUS_2020!T67*41.868/1000,"")</f>
        <v/>
      </c>
      <c r="U67" s="185" t="str">
        <f>IF(GUS_2020!U67&lt;&gt;"",GUS_2020!U67*41.868/1000,"")</f>
        <v/>
      </c>
      <c r="V67" s="185" t="str">
        <f>IF(GUS_2020!V67&lt;&gt;"",GUS_2020!V67*41.868/1000,"")</f>
        <v/>
      </c>
      <c r="W67" s="185">
        <f>IF(GUS_2020!W67&lt;&gt;"",GUS_2020!W67*41.868/1000,"")</f>
        <v>7.3269000000000002</v>
      </c>
      <c r="X67" s="185" t="str">
        <f>IF(GUS_2020!X67&lt;&gt;"",GUS_2020!X67*41.868/1000,"")</f>
        <v/>
      </c>
      <c r="Y67" s="185" t="str">
        <f>IF(GUS_2020!Y67&lt;&gt;"",GUS_2020!Y67*41.868/1000,"")</f>
        <v/>
      </c>
      <c r="Z67" s="185">
        <f>IF(GUS_2020!Z67&lt;&gt;"",GUS_2020!Z67*41.868/1000,"")</f>
        <v>7.3269000000000002</v>
      </c>
      <c r="AA67" s="185" t="str">
        <f>IF(GUS_2020!AA67&lt;&gt;"",GUS_2020!AA67*41.868/1000,"")</f>
        <v/>
      </c>
      <c r="AB67" s="185" t="str">
        <f>IF(GUS_2020!AB67&lt;&gt;"",GUS_2020!AB67*41.868/1000,"")</f>
        <v/>
      </c>
      <c r="AC67" s="185" t="str">
        <f>IF(GUS_2020!AC67&lt;&gt;"",GUS_2020!AC67*41.868/1000,"")</f>
        <v/>
      </c>
      <c r="AD67" s="185" t="str">
        <f>IF(GUS_2020!AD67&lt;&gt;"",GUS_2020!AD67*41.868/1000,"")</f>
        <v/>
      </c>
      <c r="AE67" s="185" t="str">
        <f>IF(GUS_2020!AE67&lt;&gt;"",GUS_2020!AE67*41.868/1000,"")</f>
        <v/>
      </c>
      <c r="AF67" s="185" t="str">
        <f>IF(GUS_2020!AF67&lt;&gt;"",GUS_2020!AF67*41.868/1000,"")</f>
        <v/>
      </c>
      <c r="AG67" s="185" t="str">
        <f>IF(GUS_2020!AG67&lt;&gt;"",GUS_2020!AG67*41.868/1000,"")</f>
        <v/>
      </c>
      <c r="AH67" s="185" t="str">
        <f>IF(GUS_2020!AH67&lt;&gt;"",GUS_2020!AH67*41.868/1000,"")</f>
        <v/>
      </c>
      <c r="AI67" s="185" t="str">
        <f>IF(GUS_2020!AI67&lt;&gt;"",GUS_2020!AI67*41.868/1000,"")</f>
        <v/>
      </c>
      <c r="AJ67" s="185" t="str">
        <f>IF(GUS_2020!AJ67&lt;&gt;"",GUS_2020!AJ67*41.868/1000,"")</f>
        <v/>
      </c>
      <c r="AK67" s="185" t="str">
        <f>IF(GUS_2020!AK67&lt;&gt;"",GUS_2020!AK67*41.868/1000,"")</f>
        <v/>
      </c>
      <c r="AL67" s="185" t="str">
        <f>IF(GUS_2020!AL67&lt;&gt;"",GUS_2020!AL67*41.868/1000,"")</f>
        <v/>
      </c>
      <c r="AM67" s="185" t="str">
        <f>IF(GUS_2020!AM67&lt;&gt;"",GUS_2020!AM67*41.868/1000,"")</f>
        <v/>
      </c>
      <c r="AN67" s="185" t="str">
        <f>IF(GUS_2020!AN67&lt;&gt;"",GUS_2020!AN67*41.868/1000,"")</f>
        <v/>
      </c>
      <c r="AO67" s="185" t="str">
        <f>IF(GUS_2020!AO67&lt;&gt;"",GUS_2020!AO67*41.868/1000,"")</f>
        <v/>
      </c>
      <c r="AP67" s="185" t="str">
        <f>IF(GUS_2020!AP67&lt;&gt;"",GUS_2020!AP67*41.868/1000,"")</f>
        <v/>
      </c>
      <c r="AQ67" s="185" t="str">
        <f>IF(GUS_2020!AQ67&lt;&gt;"",GUS_2020!AQ67*41.868/1000,"")</f>
        <v/>
      </c>
      <c r="AR67" s="185" t="str">
        <f>IF(GUS_2020!AR67&lt;&gt;"",GUS_2020!AR67*41.868/1000,"")</f>
        <v/>
      </c>
      <c r="AS67" s="185" t="str">
        <f>IF(GUS_2020!AS67&lt;&gt;"",GUS_2020!AS67*41.868/1000,"")</f>
        <v/>
      </c>
      <c r="AT67" s="185" t="str">
        <f>IF(GUS_2020!AT67&lt;&gt;"",GUS_2020!AT67*41.868/1000,"")</f>
        <v/>
      </c>
      <c r="AU67" s="185" t="str">
        <f>IF(GUS_2020!AU67&lt;&gt;"",GUS_2020!AU67*41.868/1000,"")</f>
        <v/>
      </c>
      <c r="AV67" s="185" t="str">
        <f>IF(GUS_2020!AV67&lt;&gt;"",GUS_2020!AV67*41.868/1000,"")</f>
        <v/>
      </c>
      <c r="AW67" s="185" t="str">
        <f>IF(GUS_2020!AW67&lt;&gt;"",GUS_2020!AW67*41.868/1000,"")</f>
        <v/>
      </c>
      <c r="AX67" s="185" t="str">
        <f>IF(GUS_2020!AX67&lt;&gt;"",GUS_2020!AX67*41.868/1000,"")</f>
        <v/>
      </c>
      <c r="AY67" s="185" t="str">
        <f>IF(GUS_2020!AY67&lt;&gt;"",GUS_2020!AY67*41.868/1000,"")</f>
        <v/>
      </c>
      <c r="AZ67" s="185" t="str">
        <f>IF(GUS_2020!AZ67&lt;&gt;"",GUS_2020!AZ67*41.868/1000,"")</f>
        <v/>
      </c>
      <c r="BA67" s="185" t="str">
        <f>IF(GUS_2020!BA67&lt;&gt;"",GUS_2020!BA67*41.868/1000,"")</f>
        <v/>
      </c>
      <c r="BB67" s="185" t="str">
        <f>IF(GUS_2020!BB67&lt;&gt;"",GUS_2020!BB67*41.868/1000,"")</f>
        <v/>
      </c>
      <c r="BC67" s="185" t="str">
        <f>IF(GUS_2020!BC67&lt;&gt;"",GUS_2020!BC67*41.868/1000,"")</f>
        <v/>
      </c>
      <c r="BD67" s="185" t="str">
        <f>IF(GUS_2020!BD67&lt;&gt;"",GUS_2020!BD67*41.868/1000,"")</f>
        <v/>
      </c>
      <c r="BE67" s="185" t="str">
        <f>IF(GUS_2020!BE67&lt;&gt;"",GUS_2020!BE67*41.868/1000,"")</f>
        <v/>
      </c>
      <c r="BF67" s="185" t="str">
        <f>IF(GUS_2020!BF67&lt;&gt;"",GUS_2020!BF67*41.868/1000,"")</f>
        <v/>
      </c>
      <c r="BG67" s="185" t="str">
        <f>IF(GUS_2020!BG67&lt;&gt;"",GUS_2020!BG67*41.868/1000,"")</f>
        <v/>
      </c>
      <c r="BH67" s="185" t="str">
        <f>IF(GUS_2020!BH67&lt;&gt;"",GUS_2020!BH67*41.868/1000,"")</f>
        <v/>
      </c>
      <c r="BI67" s="185" t="str">
        <f>IF(GUS_2020!BI67&lt;&gt;"",GUS_2020!BI67*41.868/1000,"")</f>
        <v/>
      </c>
      <c r="BJ67" s="185" t="str">
        <f>IF(GUS_2020!BJ67&lt;&gt;"",GUS_2020!BJ67*41.868/1000,"")</f>
        <v/>
      </c>
      <c r="BK67" s="185" t="str">
        <f>IF(GUS_2020!BK67&lt;&gt;"",GUS_2020!BK67*41.868/1000,"")</f>
        <v/>
      </c>
      <c r="BL67" s="185" t="str">
        <f>IF(GUS_2020!BL67&lt;&gt;"",GUS_2020!BL67*41.868/1000,"")</f>
        <v/>
      </c>
      <c r="BM67" s="185" t="str">
        <f>IF(GUS_2020!BM67&lt;&gt;"",GUS_2020!BM67*41.868/1000,"")</f>
        <v/>
      </c>
      <c r="BN67" s="185" t="str">
        <f>IF(GUS_2020!BN67&lt;&gt;"",GUS_2020!BN67*41.868/1000,"")</f>
        <v/>
      </c>
      <c r="BO67" s="185" t="str">
        <f>IF(GUS_2020!BO67&lt;&gt;"",GUS_2020!BO67*41.868/1000,"")</f>
        <v/>
      </c>
      <c r="BP67" s="185" t="str">
        <f>IF(GUS_2020!BP67&lt;&gt;"",GUS_2020!BP67*41.868/1000,"")</f>
        <v/>
      </c>
      <c r="BQ67" s="185" t="str">
        <f>IF(GUS_2020!BQ67&lt;&gt;"",GUS_2020!BQ67*41.868/1000,"")</f>
        <v/>
      </c>
      <c r="BR67" s="185" t="str">
        <f>IF(GUS_2020!BR67&lt;&gt;"",GUS_2020!BR67*41.868/1000,"")</f>
        <v/>
      </c>
      <c r="BS67" s="185" t="str">
        <f>IF(GUS_2020!BS67&lt;&gt;"",GUS_2020!BS67*41.868/1000,"")</f>
        <v/>
      </c>
    </row>
    <row r="68" spans="1:71" ht="20.399999999999999">
      <c r="A68" s="184" t="s">
        <v>497</v>
      </c>
      <c r="B68" s="185" t="str">
        <f>IF(GUS_2020!B68&lt;&gt;"",GUS_2020!B68*41.868/1000,"")</f>
        <v/>
      </c>
      <c r="C68" s="185" t="str">
        <f>IF(GUS_2020!C68&lt;&gt;"",GUS_2020!C68*41.868/1000,"")</f>
        <v/>
      </c>
      <c r="D68" s="185" t="str">
        <f>IF(GUS_2020!D68&lt;&gt;"",GUS_2020!D68*41.868/1000,"")</f>
        <v/>
      </c>
      <c r="E68" s="185" t="str">
        <f>IF(GUS_2020!E68&lt;&gt;"",GUS_2020!E68*41.868/1000,"")</f>
        <v/>
      </c>
      <c r="F68" s="185" t="str">
        <f>IF(GUS_2020!F68&lt;&gt;"",GUS_2020!F68*41.868/1000,"")</f>
        <v/>
      </c>
      <c r="G68" s="185" t="str">
        <f>IF(GUS_2020!G68&lt;&gt;"",GUS_2020!G68*41.868/1000,"")</f>
        <v/>
      </c>
      <c r="H68" s="185" t="str">
        <f>IF(GUS_2020!H68&lt;&gt;"",GUS_2020!H68*41.868/1000,"")</f>
        <v/>
      </c>
      <c r="I68" s="185" t="str">
        <f>IF(GUS_2020!I68&lt;&gt;"",GUS_2020!I68*41.868/1000,"")</f>
        <v/>
      </c>
      <c r="J68" s="185" t="str">
        <f>IF(GUS_2020!J68&lt;&gt;"",GUS_2020!J68*41.868/1000,"")</f>
        <v/>
      </c>
      <c r="K68" s="185" t="str">
        <f>IF(GUS_2020!K68&lt;&gt;"",GUS_2020!K68*41.868/1000,"")</f>
        <v/>
      </c>
      <c r="L68" s="185" t="str">
        <f>IF(GUS_2020!L68&lt;&gt;"",GUS_2020!L68*41.868/1000,"")</f>
        <v/>
      </c>
      <c r="M68" s="185" t="str">
        <f>IF(GUS_2020!M68&lt;&gt;"",GUS_2020!M68*41.868/1000,"")</f>
        <v/>
      </c>
      <c r="N68" s="185" t="str">
        <f>IF(GUS_2020!N68&lt;&gt;"",GUS_2020!N68*41.868/1000,"")</f>
        <v/>
      </c>
      <c r="O68" s="185" t="str">
        <f>IF(GUS_2020!O68&lt;&gt;"",GUS_2020!O68*41.868/1000,"")</f>
        <v/>
      </c>
      <c r="P68" s="185" t="str">
        <f>IF(GUS_2020!P68&lt;&gt;"",GUS_2020!P68*41.868/1000,"")</f>
        <v/>
      </c>
      <c r="Q68" s="185" t="str">
        <f>IF(GUS_2020!Q68&lt;&gt;"",GUS_2020!Q68*41.868/1000,"")</f>
        <v/>
      </c>
      <c r="R68" s="185" t="str">
        <f>IF(GUS_2020!R68&lt;&gt;"",GUS_2020!R68*41.868/1000,"")</f>
        <v/>
      </c>
      <c r="S68" s="185" t="str">
        <f>IF(GUS_2020!S68&lt;&gt;"",GUS_2020!S68*41.868/1000,"")</f>
        <v/>
      </c>
      <c r="T68" s="185" t="str">
        <f>IF(GUS_2020!T68&lt;&gt;"",GUS_2020!T68*41.868/1000,"")</f>
        <v/>
      </c>
      <c r="U68" s="185" t="str">
        <f>IF(GUS_2020!U68&lt;&gt;"",GUS_2020!U68*41.868/1000,"")</f>
        <v/>
      </c>
      <c r="V68" s="185" t="str">
        <f>IF(GUS_2020!V68&lt;&gt;"",GUS_2020!V68*41.868/1000,"")</f>
        <v/>
      </c>
      <c r="W68" s="185" t="str">
        <f>IF(GUS_2020!W68&lt;&gt;"",GUS_2020!W68*41.868/1000,"")</f>
        <v/>
      </c>
      <c r="X68" s="185" t="str">
        <f>IF(GUS_2020!X68&lt;&gt;"",GUS_2020!X68*41.868/1000,"")</f>
        <v/>
      </c>
      <c r="Y68" s="185" t="str">
        <f>IF(GUS_2020!Y68&lt;&gt;"",GUS_2020!Y68*41.868/1000,"")</f>
        <v/>
      </c>
      <c r="Z68" s="185" t="str">
        <f>IF(GUS_2020!Z68&lt;&gt;"",GUS_2020!Z68*41.868/1000,"")</f>
        <v/>
      </c>
      <c r="AA68" s="185" t="str">
        <f>IF(GUS_2020!AA68&lt;&gt;"",GUS_2020!AA68*41.868/1000,"")</f>
        <v/>
      </c>
      <c r="AB68" s="185" t="str">
        <f>IF(GUS_2020!AB68&lt;&gt;"",GUS_2020!AB68*41.868/1000,"")</f>
        <v/>
      </c>
      <c r="AC68" s="185" t="str">
        <f>IF(GUS_2020!AC68&lt;&gt;"",GUS_2020!AC68*41.868/1000,"")</f>
        <v/>
      </c>
      <c r="AD68" s="185" t="str">
        <f>IF(GUS_2020!AD68&lt;&gt;"",GUS_2020!AD68*41.868/1000,"")</f>
        <v/>
      </c>
      <c r="AE68" s="185" t="str">
        <f>IF(GUS_2020!AE68&lt;&gt;"",GUS_2020!AE68*41.868/1000,"")</f>
        <v/>
      </c>
      <c r="AF68" s="185" t="str">
        <f>IF(GUS_2020!AF68&lt;&gt;"",GUS_2020!AF68*41.868/1000,"")</f>
        <v/>
      </c>
      <c r="AG68" s="185" t="str">
        <f>IF(GUS_2020!AG68&lt;&gt;"",GUS_2020!AG68*41.868/1000,"")</f>
        <v/>
      </c>
      <c r="AH68" s="185" t="str">
        <f>IF(GUS_2020!AH68&lt;&gt;"",GUS_2020!AH68*41.868/1000,"")</f>
        <v/>
      </c>
      <c r="AI68" s="185" t="str">
        <f>IF(GUS_2020!AI68&lt;&gt;"",GUS_2020!AI68*41.868/1000,"")</f>
        <v/>
      </c>
      <c r="AJ68" s="185" t="str">
        <f>IF(GUS_2020!AJ68&lt;&gt;"",GUS_2020!AJ68*41.868/1000,"")</f>
        <v/>
      </c>
      <c r="AK68" s="185" t="str">
        <f>IF(GUS_2020!AK68&lt;&gt;"",GUS_2020!AK68*41.868/1000,"")</f>
        <v/>
      </c>
      <c r="AL68" s="185" t="str">
        <f>IF(GUS_2020!AL68&lt;&gt;"",GUS_2020!AL68*41.868/1000,"")</f>
        <v/>
      </c>
      <c r="AM68" s="185" t="str">
        <f>IF(GUS_2020!AM68&lt;&gt;"",GUS_2020!AM68*41.868/1000,"")</f>
        <v/>
      </c>
      <c r="AN68" s="185" t="str">
        <f>IF(GUS_2020!AN68&lt;&gt;"",GUS_2020!AN68*41.868/1000,"")</f>
        <v/>
      </c>
      <c r="AO68" s="185" t="str">
        <f>IF(GUS_2020!AO68&lt;&gt;"",GUS_2020!AO68*41.868/1000,"")</f>
        <v/>
      </c>
      <c r="AP68" s="185" t="str">
        <f>IF(GUS_2020!AP68&lt;&gt;"",GUS_2020!AP68*41.868/1000,"")</f>
        <v/>
      </c>
      <c r="AQ68" s="185" t="str">
        <f>IF(GUS_2020!AQ68&lt;&gt;"",GUS_2020!AQ68*41.868/1000,"")</f>
        <v/>
      </c>
      <c r="AR68" s="185" t="str">
        <f>IF(GUS_2020!AR68&lt;&gt;"",GUS_2020!AR68*41.868/1000,"")</f>
        <v/>
      </c>
      <c r="AS68" s="185" t="str">
        <f>IF(GUS_2020!AS68&lt;&gt;"",GUS_2020!AS68*41.868/1000,"")</f>
        <v/>
      </c>
      <c r="AT68" s="185" t="str">
        <f>IF(GUS_2020!AT68&lt;&gt;"",GUS_2020!AT68*41.868/1000,"")</f>
        <v/>
      </c>
      <c r="AU68" s="185" t="str">
        <f>IF(GUS_2020!AU68&lt;&gt;"",GUS_2020!AU68*41.868/1000,"")</f>
        <v/>
      </c>
      <c r="AV68" s="185" t="str">
        <f>IF(GUS_2020!AV68&lt;&gt;"",GUS_2020!AV68*41.868/1000,"")</f>
        <v/>
      </c>
      <c r="AW68" s="185" t="str">
        <f>IF(GUS_2020!AW68&lt;&gt;"",GUS_2020!AW68*41.868/1000,"")</f>
        <v/>
      </c>
      <c r="AX68" s="185" t="str">
        <f>IF(GUS_2020!AX68&lt;&gt;"",GUS_2020!AX68*41.868/1000,"")</f>
        <v/>
      </c>
      <c r="AY68" s="185" t="str">
        <f>IF(GUS_2020!AY68&lt;&gt;"",GUS_2020!AY68*41.868/1000,"")</f>
        <v/>
      </c>
      <c r="AZ68" s="185" t="str">
        <f>IF(GUS_2020!AZ68&lt;&gt;"",GUS_2020!AZ68*41.868/1000,"")</f>
        <v/>
      </c>
      <c r="BA68" s="185" t="str">
        <f>IF(GUS_2020!BA68&lt;&gt;"",GUS_2020!BA68*41.868/1000,"")</f>
        <v/>
      </c>
      <c r="BB68" s="185" t="str">
        <f>IF(GUS_2020!BB68&lt;&gt;"",GUS_2020!BB68*41.868/1000,"")</f>
        <v/>
      </c>
      <c r="BC68" s="185" t="str">
        <f>IF(GUS_2020!BC68&lt;&gt;"",GUS_2020!BC68*41.868/1000,"")</f>
        <v/>
      </c>
      <c r="BD68" s="185" t="str">
        <f>IF(GUS_2020!BD68&lt;&gt;"",GUS_2020!BD68*41.868/1000,"")</f>
        <v/>
      </c>
      <c r="BE68" s="185" t="str">
        <f>IF(GUS_2020!BE68&lt;&gt;"",GUS_2020!BE68*41.868/1000,"")</f>
        <v/>
      </c>
      <c r="BF68" s="185" t="str">
        <f>IF(GUS_2020!BF68&lt;&gt;"",GUS_2020!BF68*41.868/1000,"")</f>
        <v/>
      </c>
      <c r="BG68" s="185" t="str">
        <f>IF(GUS_2020!BG68&lt;&gt;"",GUS_2020!BG68*41.868/1000,"")</f>
        <v/>
      </c>
      <c r="BH68" s="185" t="str">
        <f>IF(GUS_2020!BH68&lt;&gt;"",GUS_2020!BH68*41.868/1000,"")</f>
        <v/>
      </c>
      <c r="BI68" s="185" t="str">
        <f>IF(GUS_2020!BI68&lt;&gt;"",GUS_2020!BI68*41.868/1000,"")</f>
        <v/>
      </c>
      <c r="BJ68" s="185" t="str">
        <f>IF(GUS_2020!BJ68&lt;&gt;"",GUS_2020!BJ68*41.868/1000,"")</f>
        <v/>
      </c>
      <c r="BK68" s="185" t="str">
        <f>IF(GUS_2020!BK68&lt;&gt;"",GUS_2020!BK68*41.868/1000,"")</f>
        <v/>
      </c>
      <c r="BL68" s="185" t="str">
        <f>IF(GUS_2020!BL68&lt;&gt;"",GUS_2020!BL68*41.868/1000,"")</f>
        <v/>
      </c>
      <c r="BM68" s="185" t="str">
        <f>IF(GUS_2020!BM68&lt;&gt;"",GUS_2020!BM68*41.868/1000,"")</f>
        <v/>
      </c>
      <c r="BN68" s="185" t="str">
        <f>IF(GUS_2020!BN68&lt;&gt;"",GUS_2020!BN68*41.868/1000,"")</f>
        <v/>
      </c>
      <c r="BO68" s="185" t="str">
        <f>IF(GUS_2020!BO68&lt;&gt;"",GUS_2020!BO68*41.868/1000,"")</f>
        <v/>
      </c>
      <c r="BP68" s="185" t="str">
        <f>IF(GUS_2020!BP68&lt;&gt;"",GUS_2020!BP68*41.868/1000,"")</f>
        <v/>
      </c>
      <c r="BQ68" s="185" t="str">
        <f>IF(GUS_2020!BQ68&lt;&gt;"",GUS_2020!BQ68*41.868/1000,"")</f>
        <v/>
      </c>
      <c r="BR68" s="185" t="str">
        <f>IF(GUS_2020!BR68&lt;&gt;"",GUS_2020!BR68*41.868/1000,"")</f>
        <v/>
      </c>
      <c r="BS68" s="185" t="str">
        <f>IF(GUS_2020!BS68&lt;&gt;"",GUS_2020!BS68*41.868/1000,"")</f>
        <v/>
      </c>
    </row>
    <row r="69" spans="1:71" ht="20.399999999999999">
      <c r="A69" s="184" t="s">
        <v>511</v>
      </c>
      <c r="B69" s="185" t="str">
        <f>IF(GUS_2020!B69&lt;&gt;"",GUS_2020!B69*41.868/1000,"")</f>
        <v/>
      </c>
      <c r="C69" s="185" t="str">
        <f>IF(GUS_2020!C69&lt;&gt;"",GUS_2020!C69*41.868/1000,"")</f>
        <v/>
      </c>
      <c r="D69" s="185" t="str">
        <f>IF(GUS_2020!D69&lt;&gt;"",GUS_2020!D69*41.868/1000,"")</f>
        <v/>
      </c>
      <c r="E69" s="185" t="str">
        <f>IF(GUS_2020!E69&lt;&gt;"",GUS_2020!E69*41.868/1000,"")</f>
        <v/>
      </c>
      <c r="F69" s="185" t="str">
        <f>IF(GUS_2020!F69&lt;&gt;"",GUS_2020!F69*41.868/1000,"")</f>
        <v/>
      </c>
      <c r="G69" s="185" t="str">
        <f>IF(GUS_2020!G69&lt;&gt;"",GUS_2020!G69*41.868/1000,"")</f>
        <v/>
      </c>
      <c r="H69" s="185" t="str">
        <f>IF(GUS_2020!H69&lt;&gt;"",GUS_2020!H69*41.868/1000,"")</f>
        <v/>
      </c>
      <c r="I69" s="185" t="str">
        <f>IF(GUS_2020!I69&lt;&gt;"",GUS_2020!I69*41.868/1000,"")</f>
        <v/>
      </c>
      <c r="J69" s="185" t="str">
        <f>IF(GUS_2020!J69&lt;&gt;"",GUS_2020!J69*41.868/1000,"")</f>
        <v/>
      </c>
      <c r="K69" s="185" t="str">
        <f>IF(GUS_2020!K69&lt;&gt;"",GUS_2020!K69*41.868/1000,"")</f>
        <v/>
      </c>
      <c r="L69" s="185" t="str">
        <f>IF(GUS_2020!L69&lt;&gt;"",GUS_2020!L69*41.868/1000,"")</f>
        <v/>
      </c>
      <c r="M69" s="185" t="str">
        <f>IF(GUS_2020!M69&lt;&gt;"",GUS_2020!M69*41.868/1000,"")</f>
        <v/>
      </c>
      <c r="N69" s="185" t="str">
        <f>IF(GUS_2020!N69&lt;&gt;"",GUS_2020!N69*41.868/1000,"")</f>
        <v/>
      </c>
      <c r="O69" s="185" t="str">
        <f>IF(GUS_2020!O69&lt;&gt;"",GUS_2020!O69*41.868/1000,"")</f>
        <v/>
      </c>
      <c r="P69" s="185" t="str">
        <f>IF(GUS_2020!P69&lt;&gt;"",GUS_2020!P69*41.868/1000,"")</f>
        <v/>
      </c>
      <c r="Q69" s="185" t="str">
        <f>IF(GUS_2020!Q69&lt;&gt;"",GUS_2020!Q69*41.868/1000,"")</f>
        <v/>
      </c>
      <c r="R69" s="185" t="str">
        <f>IF(GUS_2020!R69&lt;&gt;"",GUS_2020!R69*41.868/1000,"")</f>
        <v/>
      </c>
      <c r="S69" s="185" t="str">
        <f>IF(GUS_2020!S69&lt;&gt;"",GUS_2020!S69*41.868/1000,"")</f>
        <v/>
      </c>
      <c r="T69" s="185" t="str">
        <f>IF(GUS_2020!T69&lt;&gt;"",GUS_2020!T69*41.868/1000,"")</f>
        <v/>
      </c>
      <c r="U69" s="185" t="str">
        <f>IF(GUS_2020!U69&lt;&gt;"",GUS_2020!U69*41.868/1000,"")</f>
        <v/>
      </c>
      <c r="V69" s="185" t="str">
        <f>IF(GUS_2020!V69&lt;&gt;"",GUS_2020!V69*41.868/1000,"")</f>
        <v/>
      </c>
      <c r="W69" s="185" t="str">
        <f>IF(GUS_2020!W69&lt;&gt;"",GUS_2020!W69*41.868/1000,"")</f>
        <v/>
      </c>
      <c r="X69" s="185" t="str">
        <f>IF(GUS_2020!X69&lt;&gt;"",GUS_2020!X69*41.868/1000,"")</f>
        <v/>
      </c>
      <c r="Y69" s="185" t="str">
        <f>IF(GUS_2020!Y69&lt;&gt;"",GUS_2020!Y69*41.868/1000,"")</f>
        <v/>
      </c>
      <c r="Z69" s="185" t="str">
        <f>IF(GUS_2020!Z69&lt;&gt;"",GUS_2020!Z69*41.868/1000,"")</f>
        <v/>
      </c>
      <c r="AA69" s="185" t="str">
        <f>IF(GUS_2020!AA69&lt;&gt;"",GUS_2020!AA69*41.868/1000,"")</f>
        <v/>
      </c>
      <c r="AB69" s="185" t="str">
        <f>IF(GUS_2020!AB69&lt;&gt;"",GUS_2020!AB69*41.868/1000,"")</f>
        <v/>
      </c>
      <c r="AC69" s="185" t="str">
        <f>IF(GUS_2020!AC69&lt;&gt;"",GUS_2020!AC69*41.868/1000,"")</f>
        <v/>
      </c>
      <c r="AD69" s="185" t="str">
        <f>IF(GUS_2020!AD69&lt;&gt;"",GUS_2020!AD69*41.868/1000,"")</f>
        <v/>
      </c>
      <c r="AE69" s="185" t="str">
        <f>IF(GUS_2020!AE69&lt;&gt;"",GUS_2020!AE69*41.868/1000,"")</f>
        <v/>
      </c>
      <c r="AF69" s="185" t="str">
        <f>IF(GUS_2020!AF69&lt;&gt;"",GUS_2020!AF69*41.868/1000,"")</f>
        <v/>
      </c>
      <c r="AG69" s="185" t="str">
        <f>IF(GUS_2020!AG69&lt;&gt;"",GUS_2020!AG69*41.868/1000,"")</f>
        <v/>
      </c>
      <c r="AH69" s="185" t="str">
        <f>IF(GUS_2020!AH69&lt;&gt;"",GUS_2020!AH69*41.868/1000,"")</f>
        <v/>
      </c>
      <c r="AI69" s="185" t="str">
        <f>IF(GUS_2020!AI69&lt;&gt;"",GUS_2020!AI69*41.868/1000,"")</f>
        <v/>
      </c>
      <c r="AJ69" s="185" t="str">
        <f>IF(GUS_2020!AJ69&lt;&gt;"",GUS_2020!AJ69*41.868/1000,"")</f>
        <v/>
      </c>
      <c r="AK69" s="185" t="str">
        <f>IF(GUS_2020!AK69&lt;&gt;"",GUS_2020!AK69*41.868/1000,"")</f>
        <v/>
      </c>
      <c r="AL69" s="185" t="str">
        <f>IF(GUS_2020!AL69&lt;&gt;"",GUS_2020!AL69*41.868/1000,"")</f>
        <v/>
      </c>
      <c r="AM69" s="185" t="str">
        <f>IF(GUS_2020!AM69&lt;&gt;"",GUS_2020!AM69*41.868/1000,"")</f>
        <v/>
      </c>
      <c r="AN69" s="185" t="str">
        <f>IF(GUS_2020!AN69&lt;&gt;"",GUS_2020!AN69*41.868/1000,"")</f>
        <v/>
      </c>
      <c r="AO69" s="185" t="str">
        <f>IF(GUS_2020!AO69&lt;&gt;"",GUS_2020!AO69*41.868/1000,"")</f>
        <v/>
      </c>
      <c r="AP69" s="185" t="str">
        <f>IF(GUS_2020!AP69&lt;&gt;"",GUS_2020!AP69*41.868/1000,"")</f>
        <v/>
      </c>
      <c r="AQ69" s="185" t="str">
        <f>IF(GUS_2020!AQ69&lt;&gt;"",GUS_2020!AQ69*41.868/1000,"")</f>
        <v/>
      </c>
      <c r="AR69" s="185" t="str">
        <f>IF(GUS_2020!AR69&lt;&gt;"",GUS_2020!AR69*41.868/1000,"")</f>
        <v/>
      </c>
      <c r="AS69" s="185" t="str">
        <f>IF(GUS_2020!AS69&lt;&gt;"",GUS_2020!AS69*41.868/1000,"")</f>
        <v/>
      </c>
      <c r="AT69" s="185" t="str">
        <f>IF(GUS_2020!AT69&lt;&gt;"",GUS_2020!AT69*41.868/1000,"")</f>
        <v/>
      </c>
      <c r="AU69" s="185" t="str">
        <f>IF(GUS_2020!AU69&lt;&gt;"",GUS_2020!AU69*41.868/1000,"")</f>
        <v/>
      </c>
      <c r="AV69" s="185" t="str">
        <f>IF(GUS_2020!AV69&lt;&gt;"",GUS_2020!AV69*41.868/1000,"")</f>
        <v/>
      </c>
      <c r="AW69" s="185" t="str">
        <f>IF(GUS_2020!AW69&lt;&gt;"",GUS_2020!AW69*41.868/1000,"")</f>
        <v/>
      </c>
      <c r="AX69" s="185" t="str">
        <f>IF(GUS_2020!AX69&lt;&gt;"",GUS_2020!AX69*41.868/1000,"")</f>
        <v/>
      </c>
      <c r="AY69" s="185" t="str">
        <f>IF(GUS_2020!AY69&lt;&gt;"",GUS_2020!AY69*41.868/1000,"")</f>
        <v/>
      </c>
      <c r="AZ69" s="185" t="str">
        <f>IF(GUS_2020!AZ69&lt;&gt;"",GUS_2020!AZ69*41.868/1000,"")</f>
        <v/>
      </c>
      <c r="BA69" s="185" t="str">
        <f>IF(GUS_2020!BA69&lt;&gt;"",GUS_2020!BA69*41.868/1000,"")</f>
        <v/>
      </c>
      <c r="BB69" s="185" t="str">
        <f>IF(GUS_2020!BB69&lt;&gt;"",GUS_2020!BB69*41.868/1000,"")</f>
        <v/>
      </c>
      <c r="BC69" s="185" t="str">
        <f>IF(GUS_2020!BC69&lt;&gt;"",GUS_2020!BC69*41.868/1000,"")</f>
        <v/>
      </c>
      <c r="BD69" s="185" t="str">
        <f>IF(GUS_2020!BD69&lt;&gt;"",GUS_2020!BD69*41.868/1000,"")</f>
        <v/>
      </c>
      <c r="BE69" s="185" t="str">
        <f>IF(GUS_2020!BE69&lt;&gt;"",GUS_2020!BE69*41.868/1000,"")</f>
        <v/>
      </c>
      <c r="BF69" s="185" t="str">
        <f>IF(GUS_2020!BF69&lt;&gt;"",GUS_2020!BF69*41.868/1000,"")</f>
        <v/>
      </c>
      <c r="BG69" s="185" t="str">
        <f>IF(GUS_2020!BG69&lt;&gt;"",GUS_2020!BG69*41.868/1000,"")</f>
        <v/>
      </c>
      <c r="BH69" s="185" t="str">
        <f>IF(GUS_2020!BH69&lt;&gt;"",GUS_2020!BH69*41.868/1000,"")</f>
        <v/>
      </c>
      <c r="BI69" s="185" t="str">
        <f>IF(GUS_2020!BI69&lt;&gt;"",GUS_2020!BI69*41.868/1000,"")</f>
        <v/>
      </c>
      <c r="BJ69" s="185" t="str">
        <f>IF(GUS_2020!BJ69&lt;&gt;"",GUS_2020!BJ69*41.868/1000,"")</f>
        <v/>
      </c>
      <c r="BK69" s="185" t="str">
        <f>IF(GUS_2020!BK69&lt;&gt;"",GUS_2020!BK69*41.868/1000,"")</f>
        <v/>
      </c>
      <c r="BL69" s="185" t="str">
        <f>IF(GUS_2020!BL69&lt;&gt;"",GUS_2020!BL69*41.868/1000,"")</f>
        <v/>
      </c>
      <c r="BM69" s="185" t="str">
        <f>IF(GUS_2020!BM69&lt;&gt;"",GUS_2020!BM69*41.868/1000,"")</f>
        <v/>
      </c>
      <c r="BN69" s="185" t="str">
        <f>IF(GUS_2020!BN69&lt;&gt;"",GUS_2020!BN69*41.868/1000,"")</f>
        <v/>
      </c>
      <c r="BO69" s="185" t="str">
        <f>IF(GUS_2020!BO69&lt;&gt;"",GUS_2020!BO69*41.868/1000,"")</f>
        <v/>
      </c>
      <c r="BP69" s="185" t="str">
        <f>IF(GUS_2020!BP69&lt;&gt;"",GUS_2020!BP69*41.868/1000,"")</f>
        <v/>
      </c>
      <c r="BQ69" s="185" t="str">
        <f>IF(GUS_2020!BQ69&lt;&gt;"",GUS_2020!BQ69*41.868/1000,"")</f>
        <v/>
      </c>
      <c r="BR69" s="185" t="str">
        <f>IF(GUS_2020!BR69&lt;&gt;"",GUS_2020!BR69*41.868/1000,"")</f>
        <v/>
      </c>
      <c r="BS69" s="185" t="str">
        <f>IF(GUS_2020!BS69&lt;&gt;"",GUS_2020!BS69*41.868/1000,"")</f>
        <v/>
      </c>
    </row>
    <row r="70" spans="1:71" ht="20.399999999999999">
      <c r="A70" s="184" t="s">
        <v>512</v>
      </c>
      <c r="B70" s="185">
        <f>IF(GUS_2020!B70&lt;&gt;"",GUS_2020!B70*41.868/1000,"")</f>
        <v>29.223864000000003</v>
      </c>
      <c r="C70" s="185" t="str">
        <f>IF(GUS_2020!C70&lt;&gt;"",GUS_2020!C70*41.868/1000,"")</f>
        <v/>
      </c>
      <c r="D70" s="185" t="str">
        <f>IF(GUS_2020!D70&lt;&gt;"",GUS_2020!D70*41.868/1000,"")</f>
        <v/>
      </c>
      <c r="E70" s="185" t="str">
        <f>IF(GUS_2020!E70&lt;&gt;"",GUS_2020!E70*41.868/1000,"")</f>
        <v/>
      </c>
      <c r="F70" s="185" t="str">
        <f>IF(GUS_2020!F70&lt;&gt;"",GUS_2020!F70*41.868/1000,"")</f>
        <v/>
      </c>
      <c r="G70" s="185" t="str">
        <f>IF(GUS_2020!G70&lt;&gt;"",GUS_2020!G70*41.868/1000,"")</f>
        <v/>
      </c>
      <c r="H70" s="185" t="str">
        <f>IF(GUS_2020!H70&lt;&gt;"",GUS_2020!H70*41.868/1000,"")</f>
        <v/>
      </c>
      <c r="I70" s="185" t="str">
        <f>IF(GUS_2020!I70&lt;&gt;"",GUS_2020!I70*41.868/1000,"")</f>
        <v/>
      </c>
      <c r="J70" s="185" t="str">
        <f>IF(GUS_2020!J70&lt;&gt;"",GUS_2020!J70*41.868/1000,"")</f>
        <v/>
      </c>
      <c r="K70" s="185" t="str">
        <f>IF(GUS_2020!K70&lt;&gt;"",GUS_2020!K70*41.868/1000,"")</f>
        <v/>
      </c>
      <c r="L70" s="185" t="str">
        <f>IF(GUS_2020!L70&lt;&gt;"",GUS_2020!L70*41.868/1000,"")</f>
        <v/>
      </c>
      <c r="M70" s="185" t="str">
        <f>IF(GUS_2020!M70&lt;&gt;"",GUS_2020!M70*41.868/1000,"")</f>
        <v/>
      </c>
      <c r="N70" s="185" t="str">
        <f>IF(GUS_2020!N70&lt;&gt;"",GUS_2020!N70*41.868/1000,"")</f>
        <v/>
      </c>
      <c r="O70" s="185" t="str">
        <f>IF(GUS_2020!O70&lt;&gt;"",GUS_2020!O70*41.868/1000,"")</f>
        <v/>
      </c>
      <c r="P70" s="185" t="str">
        <f>IF(GUS_2020!P70&lt;&gt;"",GUS_2020!P70*41.868/1000,"")</f>
        <v/>
      </c>
      <c r="Q70" s="185" t="str">
        <f>IF(GUS_2020!Q70&lt;&gt;"",GUS_2020!Q70*41.868/1000,"")</f>
        <v/>
      </c>
      <c r="R70" s="185" t="str">
        <f>IF(GUS_2020!R70&lt;&gt;"",GUS_2020!R70*41.868/1000,"")</f>
        <v/>
      </c>
      <c r="S70" s="185" t="str">
        <f>IF(GUS_2020!S70&lt;&gt;"",GUS_2020!S70*41.868/1000,"")</f>
        <v/>
      </c>
      <c r="T70" s="185" t="str">
        <f>IF(GUS_2020!T70&lt;&gt;"",GUS_2020!T70*41.868/1000,"")</f>
        <v/>
      </c>
      <c r="U70" s="185" t="str">
        <f>IF(GUS_2020!U70&lt;&gt;"",GUS_2020!U70*41.868/1000,"")</f>
        <v/>
      </c>
      <c r="V70" s="185" t="str">
        <f>IF(GUS_2020!V70&lt;&gt;"",GUS_2020!V70*41.868/1000,"")</f>
        <v/>
      </c>
      <c r="W70" s="185">
        <f>IF(GUS_2020!W70&lt;&gt;"",GUS_2020!W70*41.868/1000,"")</f>
        <v>29.223864000000003</v>
      </c>
      <c r="X70" s="185" t="str">
        <f>IF(GUS_2020!X70&lt;&gt;"",GUS_2020!X70*41.868/1000,"")</f>
        <v/>
      </c>
      <c r="Y70" s="185" t="str">
        <f>IF(GUS_2020!Y70&lt;&gt;"",GUS_2020!Y70*41.868/1000,"")</f>
        <v/>
      </c>
      <c r="Z70" s="185" t="str">
        <f>IF(GUS_2020!Z70&lt;&gt;"",GUS_2020!Z70*41.868/1000,"")</f>
        <v/>
      </c>
      <c r="AA70" s="185" t="str">
        <f>IF(GUS_2020!AA70&lt;&gt;"",GUS_2020!AA70*41.868/1000,"")</f>
        <v/>
      </c>
      <c r="AB70" s="185" t="str">
        <f>IF(GUS_2020!AB70&lt;&gt;"",GUS_2020!AB70*41.868/1000,"")</f>
        <v/>
      </c>
      <c r="AC70" s="185">
        <f>IF(GUS_2020!AC70&lt;&gt;"",GUS_2020!AC70*41.868/1000,"")</f>
        <v>5.3591040000000003</v>
      </c>
      <c r="AD70" s="185" t="str">
        <f>IF(GUS_2020!AD70&lt;&gt;"",GUS_2020!AD70*41.868/1000,"")</f>
        <v/>
      </c>
      <c r="AE70" s="185">
        <f>IF(GUS_2020!AE70&lt;&gt;"",GUS_2020!AE70*41.868/1000,"")</f>
        <v>1.1304360000000002</v>
      </c>
      <c r="AF70" s="185" t="str">
        <f>IF(GUS_2020!AF70&lt;&gt;"",GUS_2020!AF70*41.868/1000,"")</f>
        <v/>
      </c>
      <c r="AG70" s="185" t="str">
        <f>IF(GUS_2020!AG70&lt;&gt;"",GUS_2020!AG70*41.868/1000,"")</f>
        <v/>
      </c>
      <c r="AH70" s="185" t="str">
        <f>IF(GUS_2020!AH70&lt;&gt;"",GUS_2020!AH70*41.868/1000,"")</f>
        <v/>
      </c>
      <c r="AI70" s="185" t="str">
        <f>IF(GUS_2020!AI70&lt;&gt;"",GUS_2020!AI70*41.868/1000,"")</f>
        <v/>
      </c>
      <c r="AJ70" s="185" t="str">
        <f>IF(GUS_2020!AJ70&lt;&gt;"",GUS_2020!AJ70*41.868/1000,"")</f>
        <v/>
      </c>
      <c r="AK70" s="185">
        <f>IF(GUS_2020!AK70&lt;&gt;"",GUS_2020!AK70*41.868/1000,"")</f>
        <v>15.491160000000002</v>
      </c>
      <c r="AL70" s="185">
        <f>IF(GUS_2020!AL70&lt;&gt;"",GUS_2020!AL70*41.868/1000,"")</f>
        <v>0.46054800000000001</v>
      </c>
      <c r="AM70" s="185" t="str">
        <f>IF(GUS_2020!AM70&lt;&gt;"",GUS_2020!AM70*41.868/1000,"")</f>
        <v/>
      </c>
      <c r="AN70" s="185" t="str">
        <f>IF(GUS_2020!AN70&lt;&gt;"",GUS_2020!AN70*41.868/1000,"")</f>
        <v/>
      </c>
      <c r="AO70" s="185" t="str">
        <f>IF(GUS_2020!AO70&lt;&gt;"",GUS_2020!AO70*41.868/1000,"")</f>
        <v/>
      </c>
      <c r="AP70" s="185" t="str">
        <f>IF(GUS_2020!AP70&lt;&gt;"",GUS_2020!AP70*41.868/1000,"")</f>
        <v/>
      </c>
      <c r="AQ70" s="185" t="str">
        <f>IF(GUS_2020!AQ70&lt;&gt;"",GUS_2020!AQ70*41.868/1000,"")</f>
        <v/>
      </c>
      <c r="AR70" s="185" t="str">
        <f>IF(GUS_2020!AR70&lt;&gt;"",GUS_2020!AR70*41.868/1000,"")</f>
        <v/>
      </c>
      <c r="AS70" s="185">
        <f>IF(GUS_2020!AS70&lt;&gt;"",GUS_2020!AS70*41.868/1000,"")</f>
        <v>6.782616</v>
      </c>
      <c r="AT70" s="185" t="str">
        <f>IF(GUS_2020!AT70&lt;&gt;"",GUS_2020!AT70*41.868/1000,"")</f>
        <v/>
      </c>
      <c r="AU70" s="185" t="str">
        <f>IF(GUS_2020!AU70&lt;&gt;"",GUS_2020!AU70*41.868/1000,"")</f>
        <v/>
      </c>
      <c r="AV70" s="185" t="str">
        <f>IF(GUS_2020!AV70&lt;&gt;"",GUS_2020!AV70*41.868/1000,"")</f>
        <v/>
      </c>
      <c r="AW70" s="185" t="str">
        <f>IF(GUS_2020!AW70&lt;&gt;"",GUS_2020!AW70*41.868/1000,"")</f>
        <v/>
      </c>
      <c r="AX70" s="185" t="str">
        <f>IF(GUS_2020!AX70&lt;&gt;"",GUS_2020!AX70*41.868/1000,"")</f>
        <v/>
      </c>
      <c r="AY70" s="185" t="str">
        <f>IF(GUS_2020!AY70&lt;&gt;"",GUS_2020!AY70*41.868/1000,"")</f>
        <v/>
      </c>
      <c r="AZ70" s="185" t="str">
        <f>IF(GUS_2020!AZ70&lt;&gt;"",GUS_2020!AZ70*41.868/1000,"")</f>
        <v/>
      </c>
      <c r="BA70" s="185" t="str">
        <f>IF(GUS_2020!BA70&lt;&gt;"",GUS_2020!BA70*41.868/1000,"")</f>
        <v/>
      </c>
      <c r="BB70" s="185" t="str">
        <f>IF(GUS_2020!BB70&lt;&gt;"",GUS_2020!BB70*41.868/1000,"")</f>
        <v/>
      </c>
      <c r="BC70" s="185" t="str">
        <f>IF(GUS_2020!BC70&lt;&gt;"",GUS_2020!BC70*41.868/1000,"")</f>
        <v/>
      </c>
      <c r="BD70" s="185" t="str">
        <f>IF(GUS_2020!BD70&lt;&gt;"",GUS_2020!BD70*41.868/1000,"")</f>
        <v/>
      </c>
      <c r="BE70" s="185" t="str">
        <f>IF(GUS_2020!BE70&lt;&gt;"",GUS_2020!BE70*41.868/1000,"")</f>
        <v/>
      </c>
      <c r="BF70" s="185" t="str">
        <f>IF(GUS_2020!BF70&lt;&gt;"",GUS_2020!BF70*41.868/1000,"")</f>
        <v/>
      </c>
      <c r="BG70" s="185" t="str">
        <f>IF(GUS_2020!BG70&lt;&gt;"",GUS_2020!BG70*41.868/1000,"")</f>
        <v/>
      </c>
      <c r="BH70" s="185" t="str">
        <f>IF(GUS_2020!BH70&lt;&gt;"",GUS_2020!BH70*41.868/1000,"")</f>
        <v/>
      </c>
      <c r="BI70" s="185" t="str">
        <f>IF(GUS_2020!BI70&lt;&gt;"",GUS_2020!BI70*41.868/1000,"")</f>
        <v/>
      </c>
      <c r="BJ70" s="185" t="str">
        <f>IF(GUS_2020!BJ70&lt;&gt;"",GUS_2020!BJ70*41.868/1000,"")</f>
        <v/>
      </c>
      <c r="BK70" s="185" t="str">
        <f>IF(GUS_2020!BK70&lt;&gt;"",GUS_2020!BK70*41.868/1000,"")</f>
        <v/>
      </c>
      <c r="BL70" s="185" t="str">
        <f>IF(GUS_2020!BL70&lt;&gt;"",GUS_2020!BL70*41.868/1000,"")</f>
        <v/>
      </c>
      <c r="BM70" s="185" t="str">
        <f>IF(GUS_2020!BM70&lt;&gt;"",GUS_2020!BM70*41.868/1000,"")</f>
        <v/>
      </c>
      <c r="BN70" s="185" t="str">
        <f>IF(GUS_2020!BN70&lt;&gt;"",GUS_2020!BN70*41.868/1000,"")</f>
        <v/>
      </c>
      <c r="BO70" s="185" t="str">
        <f>IF(GUS_2020!BO70&lt;&gt;"",GUS_2020!BO70*41.868/1000,"")</f>
        <v/>
      </c>
      <c r="BP70" s="185" t="str">
        <f>IF(GUS_2020!BP70&lt;&gt;"",GUS_2020!BP70*41.868/1000,"")</f>
        <v/>
      </c>
      <c r="BQ70" s="185" t="str">
        <f>IF(GUS_2020!BQ70&lt;&gt;"",GUS_2020!BQ70*41.868/1000,"")</f>
        <v/>
      </c>
      <c r="BR70" s="185" t="str">
        <f>IF(GUS_2020!BR70&lt;&gt;"",GUS_2020!BR70*41.868/1000,"")</f>
        <v/>
      </c>
      <c r="BS70" s="185" t="str">
        <f>IF(GUS_2020!BS70&lt;&gt;"",GUS_2020!BS70*41.868/1000,"")</f>
        <v/>
      </c>
    </row>
    <row r="71" spans="1:71" ht="20.399999999999999">
      <c r="A71" s="184" t="s">
        <v>500</v>
      </c>
      <c r="B71" s="185">
        <f>IF(GUS_2020!B71&lt;&gt;"",GUS_2020!B71*41.868/1000,"")</f>
        <v>0.293076</v>
      </c>
      <c r="C71" s="185">
        <f>IF(GUS_2020!C71&lt;&gt;"",GUS_2020!C71*41.868/1000,"")</f>
        <v>0.293076</v>
      </c>
      <c r="D71" s="185" t="str">
        <f>IF(GUS_2020!D71&lt;&gt;"",GUS_2020!D71*41.868/1000,"")</f>
        <v/>
      </c>
      <c r="E71" s="185" t="str">
        <f>IF(GUS_2020!E71&lt;&gt;"",GUS_2020!E71*41.868/1000,"")</f>
        <v/>
      </c>
      <c r="F71" s="185" t="str">
        <f>IF(GUS_2020!F71&lt;&gt;"",GUS_2020!F71*41.868/1000,"")</f>
        <v/>
      </c>
      <c r="G71" s="185" t="str">
        <f>IF(GUS_2020!G71&lt;&gt;"",GUS_2020!G71*41.868/1000,"")</f>
        <v/>
      </c>
      <c r="H71" s="185" t="str">
        <f>IF(GUS_2020!H71&lt;&gt;"",GUS_2020!H71*41.868/1000,"")</f>
        <v/>
      </c>
      <c r="I71" s="185">
        <f>IF(GUS_2020!I71&lt;&gt;"",GUS_2020!I71*41.868/1000,"")</f>
        <v>0.293076</v>
      </c>
      <c r="J71" s="185" t="str">
        <f>IF(GUS_2020!J71&lt;&gt;"",GUS_2020!J71*41.868/1000,"")</f>
        <v/>
      </c>
      <c r="K71" s="185" t="str">
        <f>IF(GUS_2020!K71&lt;&gt;"",GUS_2020!K71*41.868/1000,"")</f>
        <v/>
      </c>
      <c r="L71" s="185" t="str">
        <f>IF(GUS_2020!L71&lt;&gt;"",GUS_2020!L71*41.868/1000,"")</f>
        <v/>
      </c>
      <c r="M71" s="185" t="str">
        <f>IF(GUS_2020!M71&lt;&gt;"",GUS_2020!M71*41.868/1000,"")</f>
        <v/>
      </c>
      <c r="N71" s="185" t="str">
        <f>IF(GUS_2020!N71&lt;&gt;"",GUS_2020!N71*41.868/1000,"")</f>
        <v/>
      </c>
      <c r="O71" s="185" t="str">
        <f>IF(GUS_2020!O71&lt;&gt;"",GUS_2020!O71*41.868/1000,"")</f>
        <v/>
      </c>
      <c r="P71" s="185" t="str">
        <f>IF(GUS_2020!P71&lt;&gt;"",GUS_2020!P71*41.868/1000,"")</f>
        <v/>
      </c>
      <c r="Q71" s="185" t="str">
        <f>IF(GUS_2020!Q71&lt;&gt;"",GUS_2020!Q71*41.868/1000,"")</f>
        <v/>
      </c>
      <c r="R71" s="185" t="str">
        <f>IF(GUS_2020!R71&lt;&gt;"",GUS_2020!R71*41.868/1000,"")</f>
        <v/>
      </c>
      <c r="S71" s="185" t="str">
        <f>IF(GUS_2020!S71&lt;&gt;"",GUS_2020!S71*41.868/1000,"")</f>
        <v/>
      </c>
      <c r="T71" s="185" t="str">
        <f>IF(GUS_2020!T71&lt;&gt;"",GUS_2020!T71*41.868/1000,"")</f>
        <v/>
      </c>
      <c r="U71" s="185" t="str">
        <f>IF(GUS_2020!U71&lt;&gt;"",GUS_2020!U71*41.868/1000,"")</f>
        <v/>
      </c>
      <c r="V71" s="185" t="str">
        <f>IF(GUS_2020!V71&lt;&gt;"",GUS_2020!V71*41.868/1000,"")</f>
        <v/>
      </c>
      <c r="W71" s="185" t="str">
        <f>IF(GUS_2020!W71&lt;&gt;"",GUS_2020!W71*41.868/1000,"")</f>
        <v/>
      </c>
      <c r="X71" s="185" t="str">
        <f>IF(GUS_2020!X71&lt;&gt;"",GUS_2020!X71*41.868/1000,"")</f>
        <v/>
      </c>
      <c r="Y71" s="185" t="str">
        <f>IF(GUS_2020!Y71&lt;&gt;"",GUS_2020!Y71*41.868/1000,"")</f>
        <v/>
      </c>
      <c r="Z71" s="185" t="str">
        <f>IF(GUS_2020!Z71&lt;&gt;"",GUS_2020!Z71*41.868/1000,"")</f>
        <v/>
      </c>
      <c r="AA71" s="185" t="str">
        <f>IF(GUS_2020!AA71&lt;&gt;"",GUS_2020!AA71*41.868/1000,"")</f>
        <v/>
      </c>
      <c r="AB71" s="185" t="str">
        <f>IF(GUS_2020!AB71&lt;&gt;"",GUS_2020!AB71*41.868/1000,"")</f>
        <v/>
      </c>
      <c r="AC71" s="185" t="str">
        <f>IF(GUS_2020!AC71&lt;&gt;"",GUS_2020!AC71*41.868/1000,"")</f>
        <v/>
      </c>
      <c r="AD71" s="185" t="str">
        <f>IF(GUS_2020!AD71&lt;&gt;"",GUS_2020!AD71*41.868/1000,"")</f>
        <v/>
      </c>
      <c r="AE71" s="185" t="str">
        <f>IF(GUS_2020!AE71&lt;&gt;"",GUS_2020!AE71*41.868/1000,"")</f>
        <v/>
      </c>
      <c r="AF71" s="185" t="str">
        <f>IF(GUS_2020!AF71&lt;&gt;"",GUS_2020!AF71*41.868/1000,"")</f>
        <v/>
      </c>
      <c r="AG71" s="185" t="str">
        <f>IF(GUS_2020!AG71&lt;&gt;"",GUS_2020!AG71*41.868/1000,"")</f>
        <v/>
      </c>
      <c r="AH71" s="185" t="str">
        <f>IF(GUS_2020!AH71&lt;&gt;"",GUS_2020!AH71*41.868/1000,"")</f>
        <v/>
      </c>
      <c r="AI71" s="185" t="str">
        <f>IF(GUS_2020!AI71&lt;&gt;"",GUS_2020!AI71*41.868/1000,"")</f>
        <v/>
      </c>
      <c r="AJ71" s="185" t="str">
        <f>IF(GUS_2020!AJ71&lt;&gt;"",GUS_2020!AJ71*41.868/1000,"")</f>
        <v/>
      </c>
      <c r="AK71" s="185" t="str">
        <f>IF(GUS_2020!AK71&lt;&gt;"",GUS_2020!AK71*41.868/1000,"")</f>
        <v/>
      </c>
      <c r="AL71" s="185" t="str">
        <f>IF(GUS_2020!AL71&lt;&gt;"",GUS_2020!AL71*41.868/1000,"")</f>
        <v/>
      </c>
      <c r="AM71" s="185" t="str">
        <f>IF(GUS_2020!AM71&lt;&gt;"",GUS_2020!AM71*41.868/1000,"")</f>
        <v/>
      </c>
      <c r="AN71" s="185" t="str">
        <f>IF(GUS_2020!AN71&lt;&gt;"",GUS_2020!AN71*41.868/1000,"")</f>
        <v/>
      </c>
      <c r="AO71" s="185" t="str">
        <f>IF(GUS_2020!AO71&lt;&gt;"",GUS_2020!AO71*41.868/1000,"")</f>
        <v/>
      </c>
      <c r="AP71" s="185" t="str">
        <f>IF(GUS_2020!AP71&lt;&gt;"",GUS_2020!AP71*41.868/1000,"")</f>
        <v/>
      </c>
      <c r="AQ71" s="185" t="str">
        <f>IF(GUS_2020!AQ71&lt;&gt;"",GUS_2020!AQ71*41.868/1000,"")</f>
        <v/>
      </c>
      <c r="AR71" s="185" t="str">
        <f>IF(GUS_2020!AR71&lt;&gt;"",GUS_2020!AR71*41.868/1000,"")</f>
        <v/>
      </c>
      <c r="AS71" s="185" t="str">
        <f>IF(GUS_2020!AS71&lt;&gt;"",GUS_2020!AS71*41.868/1000,"")</f>
        <v/>
      </c>
      <c r="AT71" s="185" t="str">
        <f>IF(GUS_2020!AT71&lt;&gt;"",GUS_2020!AT71*41.868/1000,"")</f>
        <v/>
      </c>
      <c r="AU71" s="185" t="str">
        <f>IF(GUS_2020!AU71&lt;&gt;"",GUS_2020!AU71*41.868/1000,"")</f>
        <v/>
      </c>
      <c r="AV71" s="185" t="str">
        <f>IF(GUS_2020!AV71&lt;&gt;"",GUS_2020!AV71*41.868/1000,"")</f>
        <v/>
      </c>
      <c r="AW71" s="185" t="str">
        <f>IF(GUS_2020!AW71&lt;&gt;"",GUS_2020!AW71*41.868/1000,"")</f>
        <v/>
      </c>
      <c r="AX71" s="185" t="str">
        <f>IF(GUS_2020!AX71&lt;&gt;"",GUS_2020!AX71*41.868/1000,"")</f>
        <v/>
      </c>
      <c r="AY71" s="185" t="str">
        <f>IF(GUS_2020!AY71&lt;&gt;"",GUS_2020!AY71*41.868/1000,"")</f>
        <v/>
      </c>
      <c r="AZ71" s="185" t="str">
        <f>IF(GUS_2020!AZ71&lt;&gt;"",GUS_2020!AZ71*41.868/1000,"")</f>
        <v/>
      </c>
      <c r="BA71" s="185" t="str">
        <f>IF(GUS_2020!BA71&lt;&gt;"",GUS_2020!BA71*41.868/1000,"")</f>
        <v/>
      </c>
      <c r="BB71" s="185" t="str">
        <f>IF(GUS_2020!BB71&lt;&gt;"",GUS_2020!BB71*41.868/1000,"")</f>
        <v/>
      </c>
      <c r="BC71" s="185" t="str">
        <f>IF(GUS_2020!BC71&lt;&gt;"",GUS_2020!BC71*41.868/1000,"")</f>
        <v/>
      </c>
      <c r="BD71" s="185" t="str">
        <f>IF(GUS_2020!BD71&lt;&gt;"",GUS_2020!BD71*41.868/1000,"")</f>
        <v/>
      </c>
      <c r="BE71" s="185" t="str">
        <f>IF(GUS_2020!BE71&lt;&gt;"",GUS_2020!BE71*41.868/1000,"")</f>
        <v/>
      </c>
      <c r="BF71" s="185" t="str">
        <f>IF(GUS_2020!BF71&lt;&gt;"",GUS_2020!BF71*41.868/1000,"")</f>
        <v/>
      </c>
      <c r="BG71" s="185" t="str">
        <f>IF(GUS_2020!BG71&lt;&gt;"",GUS_2020!BG71*41.868/1000,"")</f>
        <v/>
      </c>
      <c r="BH71" s="185" t="str">
        <f>IF(GUS_2020!BH71&lt;&gt;"",GUS_2020!BH71*41.868/1000,"")</f>
        <v/>
      </c>
      <c r="BI71" s="185" t="str">
        <f>IF(GUS_2020!BI71&lt;&gt;"",GUS_2020!BI71*41.868/1000,"")</f>
        <v/>
      </c>
      <c r="BJ71" s="185" t="str">
        <f>IF(GUS_2020!BJ71&lt;&gt;"",GUS_2020!BJ71*41.868/1000,"")</f>
        <v/>
      </c>
      <c r="BK71" s="185" t="str">
        <f>IF(GUS_2020!BK71&lt;&gt;"",GUS_2020!BK71*41.868/1000,"")</f>
        <v/>
      </c>
      <c r="BL71" s="185" t="str">
        <f>IF(GUS_2020!BL71&lt;&gt;"",GUS_2020!BL71*41.868/1000,"")</f>
        <v/>
      </c>
      <c r="BM71" s="185" t="str">
        <f>IF(GUS_2020!BM71&lt;&gt;"",GUS_2020!BM71*41.868/1000,"")</f>
        <v/>
      </c>
      <c r="BN71" s="185" t="str">
        <f>IF(GUS_2020!BN71&lt;&gt;"",GUS_2020!BN71*41.868/1000,"")</f>
        <v/>
      </c>
      <c r="BO71" s="185" t="str">
        <f>IF(GUS_2020!BO71&lt;&gt;"",GUS_2020!BO71*41.868/1000,"")</f>
        <v/>
      </c>
      <c r="BP71" s="185" t="str">
        <f>IF(GUS_2020!BP71&lt;&gt;"",GUS_2020!BP71*41.868/1000,"")</f>
        <v/>
      </c>
      <c r="BQ71" s="185" t="str">
        <f>IF(GUS_2020!BQ71&lt;&gt;"",GUS_2020!BQ71*41.868/1000,"")</f>
        <v/>
      </c>
      <c r="BR71" s="185" t="str">
        <f>IF(GUS_2020!BR71&lt;&gt;"",GUS_2020!BR71*41.868/1000,"")</f>
        <v/>
      </c>
      <c r="BS71" s="185" t="str">
        <f>IF(GUS_2020!BS71&lt;&gt;"",GUS_2020!BS71*41.868/1000,"")</f>
        <v/>
      </c>
    </row>
    <row r="72" spans="1:71" ht="20.399999999999999">
      <c r="A72" s="184" t="s">
        <v>501</v>
      </c>
      <c r="B72" s="185" t="str">
        <f>IF(GUS_2020!B72&lt;&gt;"",GUS_2020!B72*41.868/1000,"")</f>
        <v/>
      </c>
      <c r="C72" s="185" t="str">
        <f>IF(GUS_2020!C72&lt;&gt;"",GUS_2020!C72*41.868/1000,"")</f>
        <v/>
      </c>
      <c r="D72" s="185" t="str">
        <f>IF(GUS_2020!D72&lt;&gt;"",GUS_2020!D72*41.868/1000,"")</f>
        <v/>
      </c>
      <c r="E72" s="185" t="str">
        <f>IF(GUS_2020!E72&lt;&gt;"",GUS_2020!E72*41.868/1000,"")</f>
        <v/>
      </c>
      <c r="F72" s="185" t="str">
        <f>IF(GUS_2020!F72&lt;&gt;"",GUS_2020!F72*41.868/1000,"")</f>
        <v/>
      </c>
      <c r="G72" s="185" t="str">
        <f>IF(GUS_2020!G72&lt;&gt;"",GUS_2020!G72*41.868/1000,"")</f>
        <v/>
      </c>
      <c r="H72" s="185" t="str">
        <f>IF(GUS_2020!H72&lt;&gt;"",GUS_2020!H72*41.868/1000,"")</f>
        <v/>
      </c>
      <c r="I72" s="185" t="str">
        <f>IF(GUS_2020!I72&lt;&gt;"",GUS_2020!I72*41.868/1000,"")</f>
        <v/>
      </c>
      <c r="J72" s="185" t="str">
        <f>IF(GUS_2020!J72&lt;&gt;"",GUS_2020!J72*41.868/1000,"")</f>
        <v/>
      </c>
      <c r="K72" s="185" t="str">
        <f>IF(GUS_2020!K72&lt;&gt;"",GUS_2020!K72*41.868/1000,"")</f>
        <v/>
      </c>
      <c r="L72" s="185" t="str">
        <f>IF(GUS_2020!L72&lt;&gt;"",GUS_2020!L72*41.868/1000,"")</f>
        <v/>
      </c>
      <c r="M72" s="185" t="str">
        <f>IF(GUS_2020!M72&lt;&gt;"",GUS_2020!M72*41.868/1000,"")</f>
        <v/>
      </c>
      <c r="N72" s="185" t="str">
        <f>IF(GUS_2020!N72&lt;&gt;"",GUS_2020!N72*41.868/1000,"")</f>
        <v/>
      </c>
      <c r="O72" s="185" t="str">
        <f>IF(GUS_2020!O72&lt;&gt;"",GUS_2020!O72*41.868/1000,"")</f>
        <v/>
      </c>
      <c r="P72" s="185" t="str">
        <f>IF(GUS_2020!P72&lt;&gt;"",GUS_2020!P72*41.868/1000,"")</f>
        <v/>
      </c>
      <c r="Q72" s="185" t="str">
        <f>IF(GUS_2020!Q72&lt;&gt;"",GUS_2020!Q72*41.868/1000,"")</f>
        <v/>
      </c>
      <c r="R72" s="185" t="str">
        <f>IF(GUS_2020!R72&lt;&gt;"",GUS_2020!R72*41.868/1000,"")</f>
        <v/>
      </c>
      <c r="S72" s="185" t="str">
        <f>IF(GUS_2020!S72&lt;&gt;"",GUS_2020!S72*41.868/1000,"")</f>
        <v/>
      </c>
      <c r="T72" s="185" t="str">
        <f>IF(GUS_2020!T72&lt;&gt;"",GUS_2020!T72*41.868/1000,"")</f>
        <v/>
      </c>
      <c r="U72" s="185" t="str">
        <f>IF(GUS_2020!U72&lt;&gt;"",GUS_2020!U72*41.868/1000,"")</f>
        <v/>
      </c>
      <c r="V72" s="185" t="str">
        <f>IF(GUS_2020!V72&lt;&gt;"",GUS_2020!V72*41.868/1000,"")</f>
        <v/>
      </c>
      <c r="W72" s="185" t="str">
        <f>IF(GUS_2020!W72&lt;&gt;"",GUS_2020!W72*41.868/1000,"")</f>
        <v/>
      </c>
      <c r="X72" s="185" t="str">
        <f>IF(GUS_2020!X72&lt;&gt;"",GUS_2020!X72*41.868/1000,"")</f>
        <v/>
      </c>
      <c r="Y72" s="185" t="str">
        <f>IF(GUS_2020!Y72&lt;&gt;"",GUS_2020!Y72*41.868/1000,"")</f>
        <v/>
      </c>
      <c r="Z72" s="185" t="str">
        <f>IF(GUS_2020!Z72&lt;&gt;"",GUS_2020!Z72*41.868/1000,"")</f>
        <v/>
      </c>
      <c r="AA72" s="185" t="str">
        <f>IF(GUS_2020!AA72&lt;&gt;"",GUS_2020!AA72*41.868/1000,"")</f>
        <v/>
      </c>
      <c r="AB72" s="185" t="str">
        <f>IF(GUS_2020!AB72&lt;&gt;"",GUS_2020!AB72*41.868/1000,"")</f>
        <v/>
      </c>
      <c r="AC72" s="185" t="str">
        <f>IF(GUS_2020!AC72&lt;&gt;"",GUS_2020!AC72*41.868/1000,"")</f>
        <v/>
      </c>
      <c r="AD72" s="185" t="str">
        <f>IF(GUS_2020!AD72&lt;&gt;"",GUS_2020!AD72*41.868/1000,"")</f>
        <v/>
      </c>
      <c r="AE72" s="185" t="str">
        <f>IF(GUS_2020!AE72&lt;&gt;"",GUS_2020!AE72*41.868/1000,"")</f>
        <v/>
      </c>
      <c r="AF72" s="185" t="str">
        <f>IF(GUS_2020!AF72&lt;&gt;"",GUS_2020!AF72*41.868/1000,"")</f>
        <v/>
      </c>
      <c r="AG72" s="185" t="str">
        <f>IF(GUS_2020!AG72&lt;&gt;"",GUS_2020!AG72*41.868/1000,"")</f>
        <v/>
      </c>
      <c r="AH72" s="185" t="str">
        <f>IF(GUS_2020!AH72&lt;&gt;"",GUS_2020!AH72*41.868/1000,"")</f>
        <v/>
      </c>
      <c r="AI72" s="185" t="str">
        <f>IF(GUS_2020!AI72&lt;&gt;"",GUS_2020!AI72*41.868/1000,"")</f>
        <v/>
      </c>
      <c r="AJ72" s="185" t="str">
        <f>IF(GUS_2020!AJ72&lt;&gt;"",GUS_2020!AJ72*41.868/1000,"")</f>
        <v/>
      </c>
      <c r="AK72" s="185" t="str">
        <f>IF(GUS_2020!AK72&lt;&gt;"",GUS_2020!AK72*41.868/1000,"")</f>
        <v/>
      </c>
      <c r="AL72" s="185" t="str">
        <f>IF(GUS_2020!AL72&lt;&gt;"",GUS_2020!AL72*41.868/1000,"")</f>
        <v/>
      </c>
      <c r="AM72" s="185" t="str">
        <f>IF(GUS_2020!AM72&lt;&gt;"",GUS_2020!AM72*41.868/1000,"")</f>
        <v/>
      </c>
      <c r="AN72" s="185" t="str">
        <f>IF(GUS_2020!AN72&lt;&gt;"",GUS_2020!AN72*41.868/1000,"")</f>
        <v/>
      </c>
      <c r="AO72" s="185" t="str">
        <f>IF(GUS_2020!AO72&lt;&gt;"",GUS_2020!AO72*41.868/1000,"")</f>
        <v/>
      </c>
      <c r="AP72" s="185" t="str">
        <f>IF(GUS_2020!AP72&lt;&gt;"",GUS_2020!AP72*41.868/1000,"")</f>
        <v/>
      </c>
      <c r="AQ72" s="185" t="str">
        <f>IF(GUS_2020!AQ72&lt;&gt;"",GUS_2020!AQ72*41.868/1000,"")</f>
        <v/>
      </c>
      <c r="AR72" s="185" t="str">
        <f>IF(GUS_2020!AR72&lt;&gt;"",GUS_2020!AR72*41.868/1000,"")</f>
        <v/>
      </c>
      <c r="AS72" s="185" t="str">
        <f>IF(GUS_2020!AS72&lt;&gt;"",GUS_2020!AS72*41.868/1000,"")</f>
        <v/>
      </c>
      <c r="AT72" s="185" t="str">
        <f>IF(GUS_2020!AT72&lt;&gt;"",GUS_2020!AT72*41.868/1000,"")</f>
        <v/>
      </c>
      <c r="AU72" s="185" t="str">
        <f>IF(GUS_2020!AU72&lt;&gt;"",GUS_2020!AU72*41.868/1000,"")</f>
        <v/>
      </c>
      <c r="AV72" s="185" t="str">
        <f>IF(GUS_2020!AV72&lt;&gt;"",GUS_2020!AV72*41.868/1000,"")</f>
        <v/>
      </c>
      <c r="AW72" s="185" t="str">
        <f>IF(GUS_2020!AW72&lt;&gt;"",GUS_2020!AW72*41.868/1000,"")</f>
        <v/>
      </c>
      <c r="AX72" s="185" t="str">
        <f>IF(GUS_2020!AX72&lt;&gt;"",GUS_2020!AX72*41.868/1000,"")</f>
        <v/>
      </c>
      <c r="AY72" s="185" t="str">
        <f>IF(GUS_2020!AY72&lt;&gt;"",GUS_2020!AY72*41.868/1000,"")</f>
        <v/>
      </c>
      <c r="AZ72" s="185" t="str">
        <f>IF(GUS_2020!AZ72&lt;&gt;"",GUS_2020!AZ72*41.868/1000,"")</f>
        <v/>
      </c>
      <c r="BA72" s="185" t="str">
        <f>IF(GUS_2020!BA72&lt;&gt;"",GUS_2020!BA72*41.868/1000,"")</f>
        <v/>
      </c>
      <c r="BB72" s="185" t="str">
        <f>IF(GUS_2020!BB72&lt;&gt;"",GUS_2020!BB72*41.868/1000,"")</f>
        <v/>
      </c>
      <c r="BC72" s="185" t="str">
        <f>IF(GUS_2020!BC72&lt;&gt;"",GUS_2020!BC72*41.868/1000,"")</f>
        <v/>
      </c>
      <c r="BD72" s="185" t="str">
        <f>IF(GUS_2020!BD72&lt;&gt;"",GUS_2020!BD72*41.868/1000,"")</f>
        <v/>
      </c>
      <c r="BE72" s="185" t="str">
        <f>IF(GUS_2020!BE72&lt;&gt;"",GUS_2020!BE72*41.868/1000,"")</f>
        <v/>
      </c>
      <c r="BF72" s="185" t="str">
        <f>IF(GUS_2020!BF72&lt;&gt;"",GUS_2020!BF72*41.868/1000,"")</f>
        <v/>
      </c>
      <c r="BG72" s="185" t="str">
        <f>IF(GUS_2020!BG72&lt;&gt;"",GUS_2020!BG72*41.868/1000,"")</f>
        <v/>
      </c>
      <c r="BH72" s="185" t="str">
        <f>IF(GUS_2020!BH72&lt;&gt;"",GUS_2020!BH72*41.868/1000,"")</f>
        <v/>
      </c>
      <c r="BI72" s="185" t="str">
        <f>IF(GUS_2020!BI72&lt;&gt;"",GUS_2020!BI72*41.868/1000,"")</f>
        <v/>
      </c>
      <c r="BJ72" s="185" t="str">
        <f>IF(GUS_2020!BJ72&lt;&gt;"",GUS_2020!BJ72*41.868/1000,"")</f>
        <v/>
      </c>
      <c r="BK72" s="185" t="str">
        <f>IF(GUS_2020!BK72&lt;&gt;"",GUS_2020!BK72*41.868/1000,"")</f>
        <v/>
      </c>
      <c r="BL72" s="185" t="str">
        <f>IF(GUS_2020!BL72&lt;&gt;"",GUS_2020!BL72*41.868/1000,"")</f>
        <v/>
      </c>
      <c r="BM72" s="185" t="str">
        <f>IF(GUS_2020!BM72&lt;&gt;"",GUS_2020!BM72*41.868/1000,"")</f>
        <v/>
      </c>
      <c r="BN72" s="185" t="str">
        <f>IF(GUS_2020!BN72&lt;&gt;"",GUS_2020!BN72*41.868/1000,"")</f>
        <v/>
      </c>
      <c r="BO72" s="185" t="str">
        <f>IF(GUS_2020!BO72&lt;&gt;"",GUS_2020!BO72*41.868/1000,"")</f>
        <v/>
      </c>
      <c r="BP72" s="185" t="str">
        <f>IF(GUS_2020!BP72&lt;&gt;"",GUS_2020!BP72*41.868/1000,"")</f>
        <v/>
      </c>
      <c r="BQ72" s="185" t="str">
        <f>IF(GUS_2020!BQ72&lt;&gt;"",GUS_2020!BQ72*41.868/1000,"")</f>
        <v/>
      </c>
      <c r="BR72" s="185" t="str">
        <f>IF(GUS_2020!BR72&lt;&gt;"",GUS_2020!BR72*41.868/1000,"")</f>
        <v/>
      </c>
      <c r="BS72" s="185" t="str">
        <f>IF(GUS_2020!BS72&lt;&gt;"",GUS_2020!BS72*41.868/1000,"")</f>
        <v/>
      </c>
    </row>
    <row r="73" spans="1:71" ht="20.399999999999999">
      <c r="A73" s="184" t="s">
        <v>502</v>
      </c>
      <c r="B73" s="185" t="str">
        <f>IF(GUS_2020!B73&lt;&gt;"",GUS_2020!B73*41.868/1000,"")</f>
        <v/>
      </c>
      <c r="C73" s="185" t="str">
        <f>IF(GUS_2020!C73&lt;&gt;"",GUS_2020!C73*41.868/1000,"")</f>
        <v/>
      </c>
      <c r="D73" s="185" t="str">
        <f>IF(GUS_2020!D73&lt;&gt;"",GUS_2020!D73*41.868/1000,"")</f>
        <v/>
      </c>
      <c r="E73" s="185" t="str">
        <f>IF(GUS_2020!E73&lt;&gt;"",GUS_2020!E73*41.868/1000,"")</f>
        <v/>
      </c>
      <c r="F73" s="185" t="str">
        <f>IF(GUS_2020!F73&lt;&gt;"",GUS_2020!F73*41.868/1000,"")</f>
        <v/>
      </c>
      <c r="G73" s="185" t="str">
        <f>IF(GUS_2020!G73&lt;&gt;"",GUS_2020!G73*41.868/1000,"")</f>
        <v/>
      </c>
      <c r="H73" s="185" t="str">
        <f>IF(GUS_2020!H73&lt;&gt;"",GUS_2020!H73*41.868/1000,"")</f>
        <v/>
      </c>
      <c r="I73" s="185" t="str">
        <f>IF(GUS_2020!I73&lt;&gt;"",GUS_2020!I73*41.868/1000,"")</f>
        <v/>
      </c>
      <c r="J73" s="185" t="str">
        <f>IF(GUS_2020!J73&lt;&gt;"",GUS_2020!J73*41.868/1000,"")</f>
        <v/>
      </c>
      <c r="K73" s="185" t="str">
        <f>IF(GUS_2020!K73&lt;&gt;"",GUS_2020!K73*41.868/1000,"")</f>
        <v/>
      </c>
      <c r="L73" s="185" t="str">
        <f>IF(GUS_2020!L73&lt;&gt;"",GUS_2020!L73*41.868/1000,"")</f>
        <v/>
      </c>
      <c r="M73" s="185" t="str">
        <f>IF(GUS_2020!M73&lt;&gt;"",GUS_2020!M73*41.868/1000,"")</f>
        <v/>
      </c>
      <c r="N73" s="185" t="str">
        <f>IF(GUS_2020!N73&lt;&gt;"",GUS_2020!N73*41.868/1000,"")</f>
        <v/>
      </c>
      <c r="O73" s="185" t="str">
        <f>IF(GUS_2020!O73&lt;&gt;"",GUS_2020!O73*41.868/1000,"")</f>
        <v/>
      </c>
      <c r="P73" s="185" t="str">
        <f>IF(GUS_2020!P73&lt;&gt;"",GUS_2020!P73*41.868/1000,"")</f>
        <v/>
      </c>
      <c r="Q73" s="185" t="str">
        <f>IF(GUS_2020!Q73&lt;&gt;"",GUS_2020!Q73*41.868/1000,"")</f>
        <v/>
      </c>
      <c r="R73" s="185" t="str">
        <f>IF(GUS_2020!R73&lt;&gt;"",GUS_2020!R73*41.868/1000,"")</f>
        <v/>
      </c>
      <c r="S73" s="185" t="str">
        <f>IF(GUS_2020!S73&lt;&gt;"",GUS_2020!S73*41.868/1000,"")</f>
        <v/>
      </c>
      <c r="T73" s="185" t="str">
        <f>IF(GUS_2020!T73&lt;&gt;"",GUS_2020!T73*41.868/1000,"")</f>
        <v/>
      </c>
      <c r="U73" s="185" t="str">
        <f>IF(GUS_2020!U73&lt;&gt;"",GUS_2020!U73*41.868/1000,"")</f>
        <v/>
      </c>
      <c r="V73" s="185" t="str">
        <f>IF(GUS_2020!V73&lt;&gt;"",GUS_2020!V73*41.868/1000,"")</f>
        <v/>
      </c>
      <c r="W73" s="185" t="str">
        <f>IF(GUS_2020!W73&lt;&gt;"",GUS_2020!W73*41.868/1000,"")</f>
        <v/>
      </c>
      <c r="X73" s="185" t="str">
        <f>IF(GUS_2020!X73&lt;&gt;"",GUS_2020!X73*41.868/1000,"")</f>
        <v/>
      </c>
      <c r="Y73" s="185" t="str">
        <f>IF(GUS_2020!Y73&lt;&gt;"",GUS_2020!Y73*41.868/1000,"")</f>
        <v/>
      </c>
      <c r="Z73" s="185" t="str">
        <f>IF(GUS_2020!Z73&lt;&gt;"",GUS_2020!Z73*41.868/1000,"")</f>
        <v/>
      </c>
      <c r="AA73" s="185" t="str">
        <f>IF(GUS_2020!AA73&lt;&gt;"",GUS_2020!AA73*41.868/1000,"")</f>
        <v/>
      </c>
      <c r="AB73" s="185" t="str">
        <f>IF(GUS_2020!AB73&lt;&gt;"",GUS_2020!AB73*41.868/1000,"")</f>
        <v/>
      </c>
      <c r="AC73" s="185" t="str">
        <f>IF(GUS_2020!AC73&lt;&gt;"",GUS_2020!AC73*41.868/1000,"")</f>
        <v/>
      </c>
      <c r="AD73" s="185" t="str">
        <f>IF(GUS_2020!AD73&lt;&gt;"",GUS_2020!AD73*41.868/1000,"")</f>
        <v/>
      </c>
      <c r="AE73" s="185" t="str">
        <f>IF(GUS_2020!AE73&lt;&gt;"",GUS_2020!AE73*41.868/1000,"")</f>
        <v/>
      </c>
      <c r="AF73" s="185" t="str">
        <f>IF(GUS_2020!AF73&lt;&gt;"",GUS_2020!AF73*41.868/1000,"")</f>
        <v/>
      </c>
      <c r="AG73" s="185" t="str">
        <f>IF(GUS_2020!AG73&lt;&gt;"",GUS_2020!AG73*41.868/1000,"")</f>
        <v/>
      </c>
      <c r="AH73" s="185" t="str">
        <f>IF(GUS_2020!AH73&lt;&gt;"",GUS_2020!AH73*41.868/1000,"")</f>
        <v/>
      </c>
      <c r="AI73" s="185" t="str">
        <f>IF(GUS_2020!AI73&lt;&gt;"",GUS_2020!AI73*41.868/1000,"")</f>
        <v/>
      </c>
      <c r="AJ73" s="185" t="str">
        <f>IF(GUS_2020!AJ73&lt;&gt;"",GUS_2020!AJ73*41.868/1000,"")</f>
        <v/>
      </c>
      <c r="AK73" s="185" t="str">
        <f>IF(GUS_2020!AK73&lt;&gt;"",GUS_2020!AK73*41.868/1000,"")</f>
        <v/>
      </c>
      <c r="AL73" s="185" t="str">
        <f>IF(GUS_2020!AL73&lt;&gt;"",GUS_2020!AL73*41.868/1000,"")</f>
        <v/>
      </c>
      <c r="AM73" s="185" t="str">
        <f>IF(GUS_2020!AM73&lt;&gt;"",GUS_2020!AM73*41.868/1000,"")</f>
        <v/>
      </c>
      <c r="AN73" s="185" t="str">
        <f>IF(GUS_2020!AN73&lt;&gt;"",GUS_2020!AN73*41.868/1000,"")</f>
        <v/>
      </c>
      <c r="AO73" s="185" t="str">
        <f>IF(GUS_2020!AO73&lt;&gt;"",GUS_2020!AO73*41.868/1000,"")</f>
        <v/>
      </c>
      <c r="AP73" s="185" t="str">
        <f>IF(GUS_2020!AP73&lt;&gt;"",GUS_2020!AP73*41.868/1000,"")</f>
        <v/>
      </c>
      <c r="AQ73" s="185" t="str">
        <f>IF(GUS_2020!AQ73&lt;&gt;"",GUS_2020!AQ73*41.868/1000,"")</f>
        <v/>
      </c>
      <c r="AR73" s="185" t="str">
        <f>IF(GUS_2020!AR73&lt;&gt;"",GUS_2020!AR73*41.868/1000,"")</f>
        <v/>
      </c>
      <c r="AS73" s="185" t="str">
        <f>IF(GUS_2020!AS73&lt;&gt;"",GUS_2020!AS73*41.868/1000,"")</f>
        <v/>
      </c>
      <c r="AT73" s="185" t="str">
        <f>IF(GUS_2020!AT73&lt;&gt;"",GUS_2020!AT73*41.868/1000,"")</f>
        <v/>
      </c>
      <c r="AU73" s="185" t="str">
        <f>IF(GUS_2020!AU73&lt;&gt;"",GUS_2020!AU73*41.868/1000,"")</f>
        <v/>
      </c>
      <c r="AV73" s="185" t="str">
        <f>IF(GUS_2020!AV73&lt;&gt;"",GUS_2020!AV73*41.868/1000,"")</f>
        <v/>
      </c>
      <c r="AW73" s="185" t="str">
        <f>IF(GUS_2020!AW73&lt;&gt;"",GUS_2020!AW73*41.868/1000,"")</f>
        <v/>
      </c>
      <c r="AX73" s="185" t="str">
        <f>IF(GUS_2020!AX73&lt;&gt;"",GUS_2020!AX73*41.868/1000,"")</f>
        <v/>
      </c>
      <c r="AY73" s="185" t="str">
        <f>IF(GUS_2020!AY73&lt;&gt;"",GUS_2020!AY73*41.868/1000,"")</f>
        <v/>
      </c>
      <c r="AZ73" s="185" t="str">
        <f>IF(GUS_2020!AZ73&lt;&gt;"",GUS_2020!AZ73*41.868/1000,"")</f>
        <v/>
      </c>
      <c r="BA73" s="185" t="str">
        <f>IF(GUS_2020!BA73&lt;&gt;"",GUS_2020!BA73*41.868/1000,"")</f>
        <v/>
      </c>
      <c r="BB73" s="185" t="str">
        <f>IF(GUS_2020!BB73&lt;&gt;"",GUS_2020!BB73*41.868/1000,"")</f>
        <v/>
      </c>
      <c r="BC73" s="185" t="str">
        <f>IF(GUS_2020!BC73&lt;&gt;"",GUS_2020!BC73*41.868/1000,"")</f>
        <v/>
      </c>
      <c r="BD73" s="185" t="str">
        <f>IF(GUS_2020!BD73&lt;&gt;"",GUS_2020!BD73*41.868/1000,"")</f>
        <v/>
      </c>
      <c r="BE73" s="185" t="str">
        <f>IF(GUS_2020!BE73&lt;&gt;"",GUS_2020!BE73*41.868/1000,"")</f>
        <v/>
      </c>
      <c r="BF73" s="185" t="str">
        <f>IF(GUS_2020!BF73&lt;&gt;"",GUS_2020!BF73*41.868/1000,"")</f>
        <v/>
      </c>
      <c r="BG73" s="185" t="str">
        <f>IF(GUS_2020!BG73&lt;&gt;"",GUS_2020!BG73*41.868/1000,"")</f>
        <v/>
      </c>
      <c r="BH73" s="185" t="str">
        <f>IF(GUS_2020!BH73&lt;&gt;"",GUS_2020!BH73*41.868/1000,"")</f>
        <v/>
      </c>
      <c r="BI73" s="185" t="str">
        <f>IF(GUS_2020!BI73&lt;&gt;"",GUS_2020!BI73*41.868/1000,"")</f>
        <v/>
      </c>
      <c r="BJ73" s="185" t="str">
        <f>IF(GUS_2020!BJ73&lt;&gt;"",GUS_2020!BJ73*41.868/1000,"")</f>
        <v/>
      </c>
      <c r="BK73" s="185" t="str">
        <f>IF(GUS_2020!BK73&lt;&gt;"",GUS_2020!BK73*41.868/1000,"")</f>
        <v/>
      </c>
      <c r="BL73" s="185" t="str">
        <f>IF(GUS_2020!BL73&lt;&gt;"",GUS_2020!BL73*41.868/1000,"")</f>
        <v/>
      </c>
      <c r="BM73" s="185" t="str">
        <f>IF(GUS_2020!BM73&lt;&gt;"",GUS_2020!BM73*41.868/1000,"")</f>
        <v/>
      </c>
      <c r="BN73" s="185" t="str">
        <f>IF(GUS_2020!BN73&lt;&gt;"",GUS_2020!BN73*41.868/1000,"")</f>
        <v/>
      </c>
      <c r="BO73" s="185" t="str">
        <f>IF(GUS_2020!BO73&lt;&gt;"",GUS_2020!BO73*41.868/1000,"")</f>
        <v/>
      </c>
      <c r="BP73" s="185" t="str">
        <f>IF(GUS_2020!BP73&lt;&gt;"",GUS_2020!BP73*41.868/1000,"")</f>
        <v/>
      </c>
      <c r="BQ73" s="185" t="str">
        <f>IF(GUS_2020!BQ73&lt;&gt;"",GUS_2020!BQ73*41.868/1000,"")</f>
        <v/>
      </c>
      <c r="BR73" s="185" t="str">
        <f>IF(GUS_2020!BR73&lt;&gt;"",GUS_2020!BR73*41.868/1000,"")</f>
        <v/>
      </c>
      <c r="BS73" s="185" t="str">
        <f>IF(GUS_2020!BS73&lt;&gt;"",GUS_2020!BS73*41.868/1000,"")</f>
        <v/>
      </c>
    </row>
    <row r="74" spans="1:71" ht="20.399999999999999">
      <c r="A74" s="184" t="s">
        <v>503</v>
      </c>
      <c r="B74" s="185" t="str">
        <f>IF(GUS_2020!B74&lt;&gt;"",GUS_2020!B74*41.868/1000,"")</f>
        <v/>
      </c>
      <c r="C74" s="185" t="str">
        <f>IF(GUS_2020!C74&lt;&gt;"",GUS_2020!C74*41.868/1000,"")</f>
        <v/>
      </c>
      <c r="D74" s="185" t="str">
        <f>IF(GUS_2020!D74&lt;&gt;"",GUS_2020!D74*41.868/1000,"")</f>
        <v/>
      </c>
      <c r="E74" s="185" t="str">
        <f>IF(GUS_2020!E74&lt;&gt;"",GUS_2020!E74*41.868/1000,"")</f>
        <v/>
      </c>
      <c r="F74" s="185" t="str">
        <f>IF(GUS_2020!F74&lt;&gt;"",GUS_2020!F74*41.868/1000,"")</f>
        <v/>
      </c>
      <c r="G74" s="185" t="str">
        <f>IF(GUS_2020!G74&lt;&gt;"",GUS_2020!G74*41.868/1000,"")</f>
        <v/>
      </c>
      <c r="H74" s="185" t="str">
        <f>IF(GUS_2020!H74&lt;&gt;"",GUS_2020!H74*41.868/1000,"")</f>
        <v/>
      </c>
      <c r="I74" s="185" t="str">
        <f>IF(GUS_2020!I74&lt;&gt;"",GUS_2020!I74*41.868/1000,"")</f>
        <v/>
      </c>
      <c r="J74" s="185" t="str">
        <f>IF(GUS_2020!J74&lt;&gt;"",GUS_2020!J74*41.868/1000,"")</f>
        <v/>
      </c>
      <c r="K74" s="185" t="str">
        <f>IF(GUS_2020!K74&lt;&gt;"",GUS_2020!K74*41.868/1000,"")</f>
        <v/>
      </c>
      <c r="L74" s="185" t="str">
        <f>IF(GUS_2020!L74&lt;&gt;"",GUS_2020!L74*41.868/1000,"")</f>
        <v/>
      </c>
      <c r="M74" s="185" t="str">
        <f>IF(GUS_2020!M74&lt;&gt;"",GUS_2020!M74*41.868/1000,"")</f>
        <v/>
      </c>
      <c r="N74" s="185" t="str">
        <f>IF(GUS_2020!N74&lt;&gt;"",GUS_2020!N74*41.868/1000,"")</f>
        <v/>
      </c>
      <c r="O74" s="185" t="str">
        <f>IF(GUS_2020!O74&lt;&gt;"",GUS_2020!O74*41.868/1000,"")</f>
        <v/>
      </c>
      <c r="P74" s="185" t="str">
        <f>IF(GUS_2020!P74&lt;&gt;"",GUS_2020!P74*41.868/1000,"")</f>
        <v/>
      </c>
      <c r="Q74" s="185" t="str">
        <f>IF(GUS_2020!Q74&lt;&gt;"",GUS_2020!Q74*41.868/1000,"")</f>
        <v/>
      </c>
      <c r="R74" s="185" t="str">
        <f>IF(GUS_2020!R74&lt;&gt;"",GUS_2020!R74*41.868/1000,"")</f>
        <v/>
      </c>
      <c r="S74" s="185" t="str">
        <f>IF(GUS_2020!S74&lt;&gt;"",GUS_2020!S74*41.868/1000,"")</f>
        <v/>
      </c>
      <c r="T74" s="185" t="str">
        <f>IF(GUS_2020!T74&lt;&gt;"",GUS_2020!T74*41.868/1000,"")</f>
        <v/>
      </c>
      <c r="U74" s="185" t="str">
        <f>IF(GUS_2020!U74&lt;&gt;"",GUS_2020!U74*41.868/1000,"")</f>
        <v/>
      </c>
      <c r="V74" s="185" t="str">
        <f>IF(GUS_2020!V74&lt;&gt;"",GUS_2020!V74*41.868/1000,"")</f>
        <v/>
      </c>
      <c r="W74" s="185" t="str">
        <f>IF(GUS_2020!W74&lt;&gt;"",GUS_2020!W74*41.868/1000,"")</f>
        <v/>
      </c>
      <c r="X74" s="185" t="str">
        <f>IF(GUS_2020!X74&lt;&gt;"",GUS_2020!X74*41.868/1000,"")</f>
        <v/>
      </c>
      <c r="Y74" s="185" t="str">
        <f>IF(GUS_2020!Y74&lt;&gt;"",GUS_2020!Y74*41.868/1000,"")</f>
        <v/>
      </c>
      <c r="Z74" s="185" t="str">
        <f>IF(GUS_2020!Z74&lt;&gt;"",GUS_2020!Z74*41.868/1000,"")</f>
        <v/>
      </c>
      <c r="AA74" s="185" t="str">
        <f>IF(GUS_2020!AA74&lt;&gt;"",GUS_2020!AA74*41.868/1000,"")</f>
        <v/>
      </c>
      <c r="AB74" s="185" t="str">
        <f>IF(GUS_2020!AB74&lt;&gt;"",GUS_2020!AB74*41.868/1000,"")</f>
        <v/>
      </c>
      <c r="AC74" s="185" t="str">
        <f>IF(GUS_2020!AC74&lt;&gt;"",GUS_2020!AC74*41.868/1000,"")</f>
        <v/>
      </c>
      <c r="AD74" s="185" t="str">
        <f>IF(GUS_2020!AD74&lt;&gt;"",GUS_2020!AD74*41.868/1000,"")</f>
        <v/>
      </c>
      <c r="AE74" s="185" t="str">
        <f>IF(GUS_2020!AE74&lt;&gt;"",GUS_2020!AE74*41.868/1000,"")</f>
        <v/>
      </c>
      <c r="AF74" s="185" t="str">
        <f>IF(GUS_2020!AF74&lt;&gt;"",GUS_2020!AF74*41.868/1000,"")</f>
        <v/>
      </c>
      <c r="AG74" s="185" t="str">
        <f>IF(GUS_2020!AG74&lt;&gt;"",GUS_2020!AG74*41.868/1000,"")</f>
        <v/>
      </c>
      <c r="AH74" s="185" t="str">
        <f>IF(GUS_2020!AH74&lt;&gt;"",GUS_2020!AH74*41.868/1000,"")</f>
        <v/>
      </c>
      <c r="AI74" s="185" t="str">
        <f>IF(GUS_2020!AI74&lt;&gt;"",GUS_2020!AI74*41.868/1000,"")</f>
        <v/>
      </c>
      <c r="AJ74" s="185" t="str">
        <f>IF(GUS_2020!AJ74&lt;&gt;"",GUS_2020!AJ74*41.868/1000,"")</f>
        <v/>
      </c>
      <c r="AK74" s="185" t="str">
        <f>IF(GUS_2020!AK74&lt;&gt;"",GUS_2020!AK74*41.868/1000,"")</f>
        <v/>
      </c>
      <c r="AL74" s="185" t="str">
        <f>IF(GUS_2020!AL74&lt;&gt;"",GUS_2020!AL74*41.868/1000,"")</f>
        <v/>
      </c>
      <c r="AM74" s="185" t="str">
        <f>IF(GUS_2020!AM74&lt;&gt;"",GUS_2020!AM74*41.868/1000,"")</f>
        <v/>
      </c>
      <c r="AN74" s="185" t="str">
        <f>IF(GUS_2020!AN74&lt;&gt;"",GUS_2020!AN74*41.868/1000,"")</f>
        <v/>
      </c>
      <c r="AO74" s="185" t="str">
        <f>IF(GUS_2020!AO74&lt;&gt;"",GUS_2020!AO74*41.868/1000,"")</f>
        <v/>
      </c>
      <c r="AP74" s="185" t="str">
        <f>IF(GUS_2020!AP74&lt;&gt;"",GUS_2020!AP74*41.868/1000,"")</f>
        <v/>
      </c>
      <c r="AQ74" s="185" t="str">
        <f>IF(GUS_2020!AQ74&lt;&gt;"",GUS_2020!AQ74*41.868/1000,"")</f>
        <v/>
      </c>
      <c r="AR74" s="185" t="str">
        <f>IF(GUS_2020!AR74&lt;&gt;"",GUS_2020!AR74*41.868/1000,"")</f>
        <v/>
      </c>
      <c r="AS74" s="185" t="str">
        <f>IF(GUS_2020!AS74&lt;&gt;"",GUS_2020!AS74*41.868/1000,"")</f>
        <v/>
      </c>
      <c r="AT74" s="185" t="str">
        <f>IF(GUS_2020!AT74&lt;&gt;"",GUS_2020!AT74*41.868/1000,"")</f>
        <v/>
      </c>
      <c r="AU74" s="185" t="str">
        <f>IF(GUS_2020!AU74&lt;&gt;"",GUS_2020!AU74*41.868/1000,"")</f>
        <v/>
      </c>
      <c r="AV74" s="185" t="str">
        <f>IF(GUS_2020!AV74&lt;&gt;"",GUS_2020!AV74*41.868/1000,"")</f>
        <v/>
      </c>
      <c r="AW74" s="185" t="str">
        <f>IF(GUS_2020!AW74&lt;&gt;"",GUS_2020!AW74*41.868/1000,"")</f>
        <v/>
      </c>
      <c r="AX74" s="185" t="str">
        <f>IF(GUS_2020!AX74&lt;&gt;"",GUS_2020!AX74*41.868/1000,"")</f>
        <v/>
      </c>
      <c r="AY74" s="185" t="str">
        <f>IF(GUS_2020!AY74&lt;&gt;"",GUS_2020!AY74*41.868/1000,"")</f>
        <v/>
      </c>
      <c r="AZ74" s="185" t="str">
        <f>IF(GUS_2020!AZ74&lt;&gt;"",GUS_2020!AZ74*41.868/1000,"")</f>
        <v/>
      </c>
      <c r="BA74" s="185" t="str">
        <f>IF(GUS_2020!BA74&lt;&gt;"",GUS_2020!BA74*41.868/1000,"")</f>
        <v/>
      </c>
      <c r="BB74" s="185" t="str">
        <f>IF(GUS_2020!BB74&lt;&gt;"",GUS_2020!BB74*41.868/1000,"")</f>
        <v/>
      </c>
      <c r="BC74" s="185" t="str">
        <f>IF(GUS_2020!BC74&lt;&gt;"",GUS_2020!BC74*41.868/1000,"")</f>
        <v/>
      </c>
      <c r="BD74" s="185" t="str">
        <f>IF(GUS_2020!BD74&lt;&gt;"",GUS_2020!BD74*41.868/1000,"")</f>
        <v/>
      </c>
      <c r="BE74" s="185" t="str">
        <f>IF(GUS_2020!BE74&lt;&gt;"",GUS_2020!BE74*41.868/1000,"")</f>
        <v/>
      </c>
      <c r="BF74" s="185" t="str">
        <f>IF(GUS_2020!BF74&lt;&gt;"",GUS_2020!BF74*41.868/1000,"")</f>
        <v/>
      </c>
      <c r="BG74" s="185" t="str">
        <f>IF(GUS_2020!BG74&lt;&gt;"",GUS_2020!BG74*41.868/1000,"")</f>
        <v/>
      </c>
      <c r="BH74" s="185" t="str">
        <f>IF(GUS_2020!BH74&lt;&gt;"",GUS_2020!BH74*41.868/1000,"")</f>
        <v/>
      </c>
      <c r="BI74" s="185" t="str">
        <f>IF(GUS_2020!BI74&lt;&gt;"",GUS_2020!BI74*41.868/1000,"")</f>
        <v/>
      </c>
      <c r="BJ74" s="185" t="str">
        <f>IF(GUS_2020!BJ74&lt;&gt;"",GUS_2020!BJ74*41.868/1000,"")</f>
        <v/>
      </c>
      <c r="BK74" s="185" t="str">
        <f>IF(GUS_2020!BK74&lt;&gt;"",GUS_2020!BK74*41.868/1000,"")</f>
        <v/>
      </c>
      <c r="BL74" s="185" t="str">
        <f>IF(GUS_2020!BL74&lt;&gt;"",GUS_2020!BL74*41.868/1000,"")</f>
        <v/>
      </c>
      <c r="BM74" s="185" t="str">
        <f>IF(GUS_2020!BM74&lt;&gt;"",GUS_2020!BM74*41.868/1000,"")</f>
        <v/>
      </c>
      <c r="BN74" s="185" t="str">
        <f>IF(GUS_2020!BN74&lt;&gt;"",GUS_2020!BN74*41.868/1000,"")</f>
        <v/>
      </c>
      <c r="BO74" s="185" t="str">
        <f>IF(GUS_2020!BO74&lt;&gt;"",GUS_2020!BO74*41.868/1000,"")</f>
        <v/>
      </c>
      <c r="BP74" s="185" t="str">
        <f>IF(GUS_2020!BP74&lt;&gt;"",GUS_2020!BP74*41.868/1000,"")</f>
        <v/>
      </c>
      <c r="BQ74" s="185" t="str">
        <f>IF(GUS_2020!BQ74&lt;&gt;"",GUS_2020!BQ74*41.868/1000,"")</f>
        <v/>
      </c>
      <c r="BR74" s="185" t="str">
        <f>IF(GUS_2020!BR74&lt;&gt;"",GUS_2020!BR74*41.868/1000,"")</f>
        <v/>
      </c>
      <c r="BS74" s="185" t="str">
        <f>IF(GUS_2020!BS74&lt;&gt;"",GUS_2020!BS74*41.868/1000,"")</f>
        <v/>
      </c>
    </row>
    <row r="75" spans="1:71" ht="30.6">
      <c r="A75" s="184" t="s">
        <v>504</v>
      </c>
      <c r="B75" s="185">
        <f>IF(GUS_2020!B75&lt;&gt;"",GUS_2020!B75*41.868/1000,"")</f>
        <v>40.444488000000007</v>
      </c>
      <c r="C75" s="185" t="str">
        <f>IF(GUS_2020!C75&lt;&gt;"",GUS_2020!C75*41.868/1000,"")</f>
        <v/>
      </c>
      <c r="D75" s="185" t="str">
        <f>IF(GUS_2020!D75&lt;&gt;"",GUS_2020!D75*41.868/1000,"")</f>
        <v/>
      </c>
      <c r="E75" s="185" t="str">
        <f>IF(GUS_2020!E75&lt;&gt;"",GUS_2020!E75*41.868/1000,"")</f>
        <v/>
      </c>
      <c r="F75" s="185" t="str">
        <f>IF(GUS_2020!F75&lt;&gt;"",GUS_2020!F75*41.868/1000,"")</f>
        <v/>
      </c>
      <c r="G75" s="185" t="str">
        <f>IF(GUS_2020!G75&lt;&gt;"",GUS_2020!G75*41.868/1000,"")</f>
        <v/>
      </c>
      <c r="H75" s="185" t="str">
        <f>IF(GUS_2020!H75&lt;&gt;"",GUS_2020!H75*41.868/1000,"")</f>
        <v/>
      </c>
      <c r="I75" s="185" t="str">
        <f>IF(GUS_2020!I75&lt;&gt;"",GUS_2020!I75*41.868/1000,"")</f>
        <v/>
      </c>
      <c r="J75" s="185" t="str">
        <f>IF(GUS_2020!J75&lt;&gt;"",GUS_2020!J75*41.868/1000,"")</f>
        <v/>
      </c>
      <c r="K75" s="185" t="str">
        <f>IF(GUS_2020!K75&lt;&gt;"",GUS_2020!K75*41.868/1000,"")</f>
        <v/>
      </c>
      <c r="L75" s="185" t="str">
        <f>IF(GUS_2020!L75&lt;&gt;"",GUS_2020!L75*41.868/1000,"")</f>
        <v/>
      </c>
      <c r="M75" s="185" t="str">
        <f>IF(GUS_2020!M75&lt;&gt;"",GUS_2020!M75*41.868/1000,"")</f>
        <v/>
      </c>
      <c r="N75" s="185" t="str">
        <f>IF(GUS_2020!N75&lt;&gt;"",GUS_2020!N75*41.868/1000,"")</f>
        <v/>
      </c>
      <c r="O75" s="185" t="str">
        <f>IF(GUS_2020!O75&lt;&gt;"",GUS_2020!O75*41.868/1000,"")</f>
        <v/>
      </c>
      <c r="P75" s="185" t="str">
        <f>IF(GUS_2020!P75&lt;&gt;"",GUS_2020!P75*41.868/1000,"")</f>
        <v/>
      </c>
      <c r="Q75" s="185" t="str">
        <f>IF(GUS_2020!Q75&lt;&gt;"",GUS_2020!Q75*41.868/1000,"")</f>
        <v/>
      </c>
      <c r="R75" s="185" t="str">
        <f>IF(GUS_2020!R75&lt;&gt;"",GUS_2020!R75*41.868/1000,"")</f>
        <v/>
      </c>
      <c r="S75" s="185" t="str">
        <f>IF(GUS_2020!S75&lt;&gt;"",GUS_2020!S75*41.868/1000,"")</f>
        <v/>
      </c>
      <c r="T75" s="185" t="str">
        <f>IF(GUS_2020!T75&lt;&gt;"",GUS_2020!T75*41.868/1000,"")</f>
        <v/>
      </c>
      <c r="U75" s="185" t="str">
        <f>IF(GUS_2020!U75&lt;&gt;"",GUS_2020!U75*41.868/1000,"")</f>
        <v/>
      </c>
      <c r="V75" s="185" t="str">
        <f>IF(GUS_2020!V75&lt;&gt;"",GUS_2020!V75*41.868/1000,"")</f>
        <v/>
      </c>
      <c r="W75" s="185" t="str">
        <f>IF(GUS_2020!W75&lt;&gt;"",GUS_2020!W75*41.868/1000,"")</f>
        <v/>
      </c>
      <c r="X75" s="185" t="str">
        <f>IF(GUS_2020!X75&lt;&gt;"",GUS_2020!X75*41.868/1000,"")</f>
        <v/>
      </c>
      <c r="Y75" s="185" t="str">
        <f>IF(GUS_2020!Y75&lt;&gt;"",GUS_2020!Y75*41.868/1000,"")</f>
        <v/>
      </c>
      <c r="Z75" s="185" t="str">
        <f>IF(GUS_2020!Z75&lt;&gt;"",GUS_2020!Z75*41.868/1000,"")</f>
        <v/>
      </c>
      <c r="AA75" s="185" t="str">
        <f>IF(GUS_2020!AA75&lt;&gt;"",GUS_2020!AA75*41.868/1000,"")</f>
        <v/>
      </c>
      <c r="AB75" s="185" t="str">
        <f>IF(GUS_2020!AB75&lt;&gt;"",GUS_2020!AB75*41.868/1000,"")</f>
        <v/>
      </c>
      <c r="AC75" s="185" t="str">
        <f>IF(GUS_2020!AC75&lt;&gt;"",GUS_2020!AC75*41.868/1000,"")</f>
        <v/>
      </c>
      <c r="AD75" s="185" t="str">
        <f>IF(GUS_2020!AD75&lt;&gt;"",GUS_2020!AD75*41.868/1000,"")</f>
        <v/>
      </c>
      <c r="AE75" s="185" t="str">
        <f>IF(GUS_2020!AE75&lt;&gt;"",GUS_2020!AE75*41.868/1000,"")</f>
        <v/>
      </c>
      <c r="AF75" s="185" t="str">
        <f>IF(GUS_2020!AF75&lt;&gt;"",GUS_2020!AF75*41.868/1000,"")</f>
        <v/>
      </c>
      <c r="AG75" s="185" t="str">
        <f>IF(GUS_2020!AG75&lt;&gt;"",GUS_2020!AG75*41.868/1000,"")</f>
        <v/>
      </c>
      <c r="AH75" s="185" t="str">
        <f>IF(GUS_2020!AH75&lt;&gt;"",GUS_2020!AH75*41.868/1000,"")</f>
        <v/>
      </c>
      <c r="AI75" s="185" t="str">
        <f>IF(GUS_2020!AI75&lt;&gt;"",GUS_2020!AI75*41.868/1000,"")</f>
        <v/>
      </c>
      <c r="AJ75" s="185" t="str">
        <f>IF(GUS_2020!AJ75&lt;&gt;"",GUS_2020!AJ75*41.868/1000,"")</f>
        <v/>
      </c>
      <c r="AK75" s="185" t="str">
        <f>IF(GUS_2020!AK75&lt;&gt;"",GUS_2020!AK75*41.868/1000,"")</f>
        <v/>
      </c>
      <c r="AL75" s="185" t="str">
        <f>IF(GUS_2020!AL75&lt;&gt;"",GUS_2020!AL75*41.868/1000,"")</f>
        <v/>
      </c>
      <c r="AM75" s="185" t="str">
        <f>IF(GUS_2020!AM75&lt;&gt;"",GUS_2020!AM75*41.868/1000,"")</f>
        <v/>
      </c>
      <c r="AN75" s="185" t="str">
        <f>IF(GUS_2020!AN75&lt;&gt;"",GUS_2020!AN75*41.868/1000,"")</f>
        <v/>
      </c>
      <c r="AO75" s="185" t="str">
        <f>IF(GUS_2020!AO75&lt;&gt;"",GUS_2020!AO75*41.868/1000,"")</f>
        <v/>
      </c>
      <c r="AP75" s="185" t="str">
        <f>IF(GUS_2020!AP75&lt;&gt;"",GUS_2020!AP75*41.868/1000,"")</f>
        <v/>
      </c>
      <c r="AQ75" s="185" t="str">
        <f>IF(GUS_2020!AQ75&lt;&gt;"",GUS_2020!AQ75*41.868/1000,"")</f>
        <v/>
      </c>
      <c r="AR75" s="185" t="str">
        <f>IF(GUS_2020!AR75&lt;&gt;"",GUS_2020!AR75*41.868/1000,"")</f>
        <v/>
      </c>
      <c r="AS75" s="185" t="str">
        <f>IF(GUS_2020!AS75&lt;&gt;"",GUS_2020!AS75*41.868/1000,"")</f>
        <v/>
      </c>
      <c r="AT75" s="185" t="str">
        <f>IF(GUS_2020!AT75&lt;&gt;"",GUS_2020!AT75*41.868/1000,"")</f>
        <v/>
      </c>
      <c r="AU75" s="185">
        <f>IF(GUS_2020!AU75&lt;&gt;"",GUS_2020!AU75*41.868/1000,"")</f>
        <v>40.444488000000007</v>
      </c>
      <c r="AV75" s="185" t="str">
        <f>IF(GUS_2020!AV75&lt;&gt;"",GUS_2020!AV75*41.868/1000,"")</f>
        <v/>
      </c>
      <c r="AW75" s="185" t="str">
        <f>IF(GUS_2020!AW75&lt;&gt;"",GUS_2020!AW75*41.868/1000,"")</f>
        <v/>
      </c>
      <c r="AX75" s="185" t="str">
        <f>IF(GUS_2020!AX75&lt;&gt;"",GUS_2020!AX75*41.868/1000,"")</f>
        <v/>
      </c>
      <c r="AY75" s="185" t="str">
        <f>IF(GUS_2020!AY75&lt;&gt;"",GUS_2020!AY75*41.868/1000,"")</f>
        <v/>
      </c>
      <c r="AZ75" s="185" t="str">
        <f>IF(GUS_2020!AZ75&lt;&gt;"",GUS_2020!AZ75*41.868/1000,"")</f>
        <v/>
      </c>
      <c r="BA75" s="185" t="str">
        <f>IF(GUS_2020!BA75&lt;&gt;"",GUS_2020!BA75*41.868/1000,"")</f>
        <v/>
      </c>
      <c r="BB75" s="185" t="str">
        <f>IF(GUS_2020!BB75&lt;&gt;"",GUS_2020!BB75*41.868/1000,"")</f>
        <v/>
      </c>
      <c r="BC75" s="185" t="str">
        <f>IF(GUS_2020!BC75&lt;&gt;"",GUS_2020!BC75*41.868/1000,"")</f>
        <v/>
      </c>
      <c r="BD75" s="185" t="str">
        <f>IF(GUS_2020!BD75&lt;&gt;"",GUS_2020!BD75*41.868/1000,"")</f>
        <v/>
      </c>
      <c r="BE75" s="185" t="str">
        <f>IF(GUS_2020!BE75&lt;&gt;"",GUS_2020!BE75*41.868/1000,"")</f>
        <v/>
      </c>
      <c r="BF75" s="185" t="str">
        <f>IF(GUS_2020!BF75&lt;&gt;"",GUS_2020!BF75*41.868/1000,"")</f>
        <v/>
      </c>
      <c r="BG75" s="185">
        <f>IF(GUS_2020!BG75&lt;&gt;"",GUS_2020!BG75*41.868/1000,"")</f>
        <v>7.0756920000000001</v>
      </c>
      <c r="BH75" s="185" t="str">
        <f>IF(GUS_2020!BH75&lt;&gt;"",GUS_2020!BH75*41.868/1000,"")</f>
        <v/>
      </c>
      <c r="BI75" s="185">
        <f>IF(GUS_2020!BI75&lt;&gt;"",GUS_2020!BI75*41.868/1000,"")</f>
        <v>33.368796000000003</v>
      </c>
      <c r="BJ75" s="185" t="str">
        <f>IF(GUS_2020!BJ75&lt;&gt;"",GUS_2020!BJ75*41.868/1000,"")</f>
        <v/>
      </c>
      <c r="BK75" s="185" t="str">
        <f>IF(GUS_2020!BK75&lt;&gt;"",GUS_2020!BK75*41.868/1000,"")</f>
        <v/>
      </c>
      <c r="BL75" s="185" t="str">
        <f>IF(GUS_2020!BL75&lt;&gt;"",GUS_2020!BL75*41.868/1000,"")</f>
        <v/>
      </c>
      <c r="BM75" s="185" t="str">
        <f>IF(GUS_2020!BM75&lt;&gt;"",GUS_2020!BM75*41.868/1000,"")</f>
        <v/>
      </c>
      <c r="BN75" s="185" t="str">
        <f>IF(GUS_2020!BN75&lt;&gt;"",GUS_2020!BN75*41.868/1000,"")</f>
        <v/>
      </c>
      <c r="BO75" s="185" t="str">
        <f>IF(GUS_2020!BO75&lt;&gt;"",GUS_2020!BO75*41.868/1000,"")</f>
        <v/>
      </c>
      <c r="BP75" s="185" t="str">
        <f>IF(GUS_2020!BP75&lt;&gt;"",GUS_2020!BP75*41.868/1000,"")</f>
        <v/>
      </c>
      <c r="BQ75" s="185" t="str">
        <f>IF(GUS_2020!BQ75&lt;&gt;"",GUS_2020!BQ75*41.868/1000,"")</f>
        <v/>
      </c>
      <c r="BR75" s="185" t="str">
        <f>IF(GUS_2020!BR75&lt;&gt;"",GUS_2020!BR75*41.868/1000,"")</f>
        <v/>
      </c>
      <c r="BS75" s="185" t="str">
        <f>IF(GUS_2020!BS75&lt;&gt;"",GUS_2020!BS75*41.868/1000,"")</f>
        <v/>
      </c>
    </row>
    <row r="76" spans="1:71" ht="20.399999999999999">
      <c r="A76" s="184" t="s">
        <v>505</v>
      </c>
      <c r="B76" s="185" t="str">
        <f>IF(GUS_2020!B76&lt;&gt;"",GUS_2020!B76*41.868/1000,"")</f>
        <v/>
      </c>
      <c r="C76" s="185" t="str">
        <f>IF(GUS_2020!C76&lt;&gt;"",GUS_2020!C76*41.868/1000,"")</f>
        <v/>
      </c>
      <c r="D76" s="185" t="str">
        <f>IF(GUS_2020!D76&lt;&gt;"",GUS_2020!D76*41.868/1000,"")</f>
        <v/>
      </c>
      <c r="E76" s="185" t="str">
        <f>IF(GUS_2020!E76&lt;&gt;"",GUS_2020!E76*41.868/1000,"")</f>
        <v/>
      </c>
      <c r="F76" s="185" t="str">
        <f>IF(GUS_2020!F76&lt;&gt;"",GUS_2020!F76*41.868/1000,"")</f>
        <v/>
      </c>
      <c r="G76" s="185" t="str">
        <f>IF(GUS_2020!G76&lt;&gt;"",GUS_2020!G76*41.868/1000,"")</f>
        <v/>
      </c>
      <c r="H76" s="185" t="str">
        <f>IF(GUS_2020!H76&lt;&gt;"",GUS_2020!H76*41.868/1000,"")</f>
        <v/>
      </c>
      <c r="I76" s="185" t="str">
        <f>IF(GUS_2020!I76&lt;&gt;"",GUS_2020!I76*41.868/1000,"")</f>
        <v/>
      </c>
      <c r="J76" s="185" t="str">
        <f>IF(GUS_2020!J76&lt;&gt;"",GUS_2020!J76*41.868/1000,"")</f>
        <v/>
      </c>
      <c r="K76" s="185" t="str">
        <f>IF(GUS_2020!K76&lt;&gt;"",GUS_2020!K76*41.868/1000,"")</f>
        <v/>
      </c>
      <c r="L76" s="185" t="str">
        <f>IF(GUS_2020!L76&lt;&gt;"",GUS_2020!L76*41.868/1000,"")</f>
        <v/>
      </c>
      <c r="M76" s="185" t="str">
        <f>IF(GUS_2020!M76&lt;&gt;"",GUS_2020!M76*41.868/1000,"")</f>
        <v/>
      </c>
      <c r="N76" s="185" t="str">
        <f>IF(GUS_2020!N76&lt;&gt;"",GUS_2020!N76*41.868/1000,"")</f>
        <v/>
      </c>
      <c r="O76" s="185" t="str">
        <f>IF(GUS_2020!O76&lt;&gt;"",GUS_2020!O76*41.868/1000,"")</f>
        <v/>
      </c>
      <c r="P76" s="185" t="str">
        <f>IF(GUS_2020!P76&lt;&gt;"",GUS_2020!P76*41.868/1000,"")</f>
        <v/>
      </c>
      <c r="Q76" s="185" t="str">
        <f>IF(GUS_2020!Q76&lt;&gt;"",GUS_2020!Q76*41.868/1000,"")</f>
        <v/>
      </c>
      <c r="R76" s="185" t="str">
        <f>IF(GUS_2020!R76&lt;&gt;"",GUS_2020!R76*41.868/1000,"")</f>
        <v/>
      </c>
      <c r="S76" s="185" t="str">
        <f>IF(GUS_2020!S76&lt;&gt;"",GUS_2020!S76*41.868/1000,"")</f>
        <v/>
      </c>
      <c r="T76" s="185" t="str">
        <f>IF(GUS_2020!T76&lt;&gt;"",GUS_2020!T76*41.868/1000,"")</f>
        <v/>
      </c>
      <c r="U76" s="185" t="str">
        <f>IF(GUS_2020!U76&lt;&gt;"",GUS_2020!U76*41.868/1000,"")</f>
        <v/>
      </c>
      <c r="V76" s="185" t="str">
        <f>IF(GUS_2020!V76&lt;&gt;"",GUS_2020!V76*41.868/1000,"")</f>
        <v/>
      </c>
      <c r="W76" s="185" t="str">
        <f>IF(GUS_2020!W76&lt;&gt;"",GUS_2020!W76*41.868/1000,"")</f>
        <v/>
      </c>
      <c r="X76" s="185" t="str">
        <f>IF(GUS_2020!X76&lt;&gt;"",GUS_2020!X76*41.868/1000,"")</f>
        <v/>
      </c>
      <c r="Y76" s="185" t="str">
        <f>IF(GUS_2020!Y76&lt;&gt;"",GUS_2020!Y76*41.868/1000,"")</f>
        <v/>
      </c>
      <c r="Z76" s="185" t="str">
        <f>IF(GUS_2020!Z76&lt;&gt;"",GUS_2020!Z76*41.868/1000,"")</f>
        <v/>
      </c>
      <c r="AA76" s="185" t="str">
        <f>IF(GUS_2020!AA76&lt;&gt;"",GUS_2020!AA76*41.868/1000,"")</f>
        <v/>
      </c>
      <c r="AB76" s="185" t="str">
        <f>IF(GUS_2020!AB76&lt;&gt;"",GUS_2020!AB76*41.868/1000,"")</f>
        <v/>
      </c>
      <c r="AC76" s="185" t="str">
        <f>IF(GUS_2020!AC76&lt;&gt;"",GUS_2020!AC76*41.868/1000,"")</f>
        <v/>
      </c>
      <c r="AD76" s="185" t="str">
        <f>IF(GUS_2020!AD76&lt;&gt;"",GUS_2020!AD76*41.868/1000,"")</f>
        <v/>
      </c>
      <c r="AE76" s="185" t="str">
        <f>IF(GUS_2020!AE76&lt;&gt;"",GUS_2020!AE76*41.868/1000,"")</f>
        <v/>
      </c>
      <c r="AF76" s="185" t="str">
        <f>IF(GUS_2020!AF76&lt;&gt;"",GUS_2020!AF76*41.868/1000,"")</f>
        <v/>
      </c>
      <c r="AG76" s="185" t="str">
        <f>IF(GUS_2020!AG76&lt;&gt;"",GUS_2020!AG76*41.868/1000,"")</f>
        <v/>
      </c>
      <c r="AH76" s="185" t="str">
        <f>IF(GUS_2020!AH76&lt;&gt;"",GUS_2020!AH76*41.868/1000,"")</f>
        <v/>
      </c>
      <c r="AI76" s="185" t="str">
        <f>IF(GUS_2020!AI76&lt;&gt;"",GUS_2020!AI76*41.868/1000,"")</f>
        <v/>
      </c>
      <c r="AJ76" s="185" t="str">
        <f>IF(GUS_2020!AJ76&lt;&gt;"",GUS_2020!AJ76*41.868/1000,"")</f>
        <v/>
      </c>
      <c r="AK76" s="185" t="str">
        <f>IF(GUS_2020!AK76&lt;&gt;"",GUS_2020!AK76*41.868/1000,"")</f>
        <v/>
      </c>
      <c r="AL76" s="185" t="str">
        <f>IF(GUS_2020!AL76&lt;&gt;"",GUS_2020!AL76*41.868/1000,"")</f>
        <v/>
      </c>
      <c r="AM76" s="185" t="str">
        <f>IF(GUS_2020!AM76&lt;&gt;"",GUS_2020!AM76*41.868/1000,"")</f>
        <v/>
      </c>
      <c r="AN76" s="185" t="str">
        <f>IF(GUS_2020!AN76&lt;&gt;"",GUS_2020!AN76*41.868/1000,"")</f>
        <v/>
      </c>
      <c r="AO76" s="185" t="str">
        <f>IF(GUS_2020!AO76&lt;&gt;"",GUS_2020!AO76*41.868/1000,"")</f>
        <v/>
      </c>
      <c r="AP76" s="185" t="str">
        <f>IF(GUS_2020!AP76&lt;&gt;"",GUS_2020!AP76*41.868/1000,"")</f>
        <v/>
      </c>
      <c r="AQ76" s="185" t="str">
        <f>IF(GUS_2020!AQ76&lt;&gt;"",GUS_2020!AQ76*41.868/1000,"")</f>
        <v/>
      </c>
      <c r="AR76" s="185" t="str">
        <f>IF(GUS_2020!AR76&lt;&gt;"",GUS_2020!AR76*41.868/1000,"")</f>
        <v/>
      </c>
      <c r="AS76" s="185" t="str">
        <f>IF(GUS_2020!AS76&lt;&gt;"",GUS_2020!AS76*41.868/1000,"")</f>
        <v/>
      </c>
      <c r="AT76" s="185" t="str">
        <f>IF(GUS_2020!AT76&lt;&gt;"",GUS_2020!AT76*41.868/1000,"")</f>
        <v/>
      </c>
      <c r="AU76" s="185" t="str">
        <f>IF(GUS_2020!AU76&lt;&gt;"",GUS_2020!AU76*41.868/1000,"")</f>
        <v/>
      </c>
      <c r="AV76" s="185" t="str">
        <f>IF(GUS_2020!AV76&lt;&gt;"",GUS_2020!AV76*41.868/1000,"")</f>
        <v/>
      </c>
      <c r="AW76" s="185" t="str">
        <f>IF(GUS_2020!AW76&lt;&gt;"",GUS_2020!AW76*41.868/1000,"")</f>
        <v/>
      </c>
      <c r="AX76" s="185" t="str">
        <f>IF(GUS_2020!AX76&lt;&gt;"",GUS_2020!AX76*41.868/1000,"")</f>
        <v/>
      </c>
      <c r="AY76" s="185" t="str">
        <f>IF(GUS_2020!AY76&lt;&gt;"",GUS_2020!AY76*41.868/1000,"")</f>
        <v/>
      </c>
      <c r="AZ76" s="185" t="str">
        <f>IF(GUS_2020!AZ76&lt;&gt;"",GUS_2020!AZ76*41.868/1000,"")</f>
        <v/>
      </c>
      <c r="BA76" s="185" t="str">
        <f>IF(GUS_2020!BA76&lt;&gt;"",GUS_2020!BA76*41.868/1000,"")</f>
        <v/>
      </c>
      <c r="BB76" s="185" t="str">
        <f>IF(GUS_2020!BB76&lt;&gt;"",GUS_2020!BB76*41.868/1000,"")</f>
        <v/>
      </c>
      <c r="BC76" s="185" t="str">
        <f>IF(GUS_2020!BC76&lt;&gt;"",GUS_2020!BC76*41.868/1000,"")</f>
        <v/>
      </c>
      <c r="BD76" s="185" t="str">
        <f>IF(GUS_2020!BD76&lt;&gt;"",GUS_2020!BD76*41.868/1000,"")</f>
        <v/>
      </c>
      <c r="BE76" s="185" t="str">
        <f>IF(GUS_2020!BE76&lt;&gt;"",GUS_2020!BE76*41.868/1000,"")</f>
        <v/>
      </c>
      <c r="BF76" s="185" t="str">
        <f>IF(GUS_2020!BF76&lt;&gt;"",GUS_2020!BF76*41.868/1000,"")</f>
        <v/>
      </c>
      <c r="BG76" s="185" t="str">
        <f>IF(GUS_2020!BG76&lt;&gt;"",GUS_2020!BG76*41.868/1000,"")</f>
        <v/>
      </c>
      <c r="BH76" s="185" t="str">
        <f>IF(GUS_2020!BH76&lt;&gt;"",GUS_2020!BH76*41.868/1000,"")</f>
        <v/>
      </c>
      <c r="BI76" s="185" t="str">
        <f>IF(GUS_2020!BI76&lt;&gt;"",GUS_2020!BI76*41.868/1000,"")</f>
        <v/>
      </c>
      <c r="BJ76" s="185" t="str">
        <f>IF(GUS_2020!BJ76&lt;&gt;"",GUS_2020!BJ76*41.868/1000,"")</f>
        <v/>
      </c>
      <c r="BK76" s="185" t="str">
        <f>IF(GUS_2020!BK76&lt;&gt;"",GUS_2020!BK76*41.868/1000,"")</f>
        <v/>
      </c>
      <c r="BL76" s="185" t="str">
        <f>IF(GUS_2020!BL76&lt;&gt;"",GUS_2020!BL76*41.868/1000,"")</f>
        <v/>
      </c>
      <c r="BM76" s="185" t="str">
        <f>IF(GUS_2020!BM76&lt;&gt;"",GUS_2020!BM76*41.868/1000,"")</f>
        <v/>
      </c>
      <c r="BN76" s="185" t="str">
        <f>IF(GUS_2020!BN76&lt;&gt;"",GUS_2020!BN76*41.868/1000,"")</f>
        <v/>
      </c>
      <c r="BO76" s="185" t="str">
        <f>IF(GUS_2020!BO76&lt;&gt;"",GUS_2020!BO76*41.868/1000,"")</f>
        <v/>
      </c>
      <c r="BP76" s="185" t="str">
        <f>IF(GUS_2020!BP76&lt;&gt;"",GUS_2020!BP76*41.868/1000,"")</f>
        <v/>
      </c>
      <c r="BQ76" s="185" t="str">
        <f>IF(GUS_2020!BQ76&lt;&gt;"",GUS_2020!BQ76*41.868/1000,"")</f>
        <v/>
      </c>
      <c r="BR76" s="185" t="str">
        <f>IF(GUS_2020!BR76&lt;&gt;"",GUS_2020!BR76*41.868/1000,"")</f>
        <v/>
      </c>
      <c r="BS76" s="185" t="str">
        <f>IF(GUS_2020!BS76&lt;&gt;"",GUS_2020!BS76*41.868/1000,"")</f>
        <v/>
      </c>
    </row>
    <row r="77" spans="1:71" ht="20.399999999999999">
      <c r="A77" s="184" t="s">
        <v>506</v>
      </c>
      <c r="B77" s="185">
        <f>IF(GUS_2020!B77&lt;&gt;"",GUS_2020!B77*41.868/1000,"")</f>
        <v>23.362344</v>
      </c>
      <c r="C77" s="185" t="str">
        <f>IF(GUS_2020!C77&lt;&gt;"",GUS_2020!C77*41.868/1000,"")</f>
        <v/>
      </c>
      <c r="D77" s="185" t="str">
        <f>IF(GUS_2020!D77&lt;&gt;"",GUS_2020!D77*41.868/1000,"")</f>
        <v/>
      </c>
      <c r="E77" s="185" t="str">
        <f>IF(GUS_2020!E77&lt;&gt;"",GUS_2020!E77*41.868/1000,"")</f>
        <v/>
      </c>
      <c r="F77" s="185" t="str">
        <f>IF(GUS_2020!F77&lt;&gt;"",GUS_2020!F77*41.868/1000,"")</f>
        <v/>
      </c>
      <c r="G77" s="185" t="str">
        <f>IF(GUS_2020!G77&lt;&gt;"",GUS_2020!G77*41.868/1000,"")</f>
        <v/>
      </c>
      <c r="H77" s="185" t="str">
        <f>IF(GUS_2020!H77&lt;&gt;"",GUS_2020!H77*41.868/1000,"")</f>
        <v/>
      </c>
      <c r="I77" s="185" t="str">
        <f>IF(GUS_2020!I77&lt;&gt;"",GUS_2020!I77*41.868/1000,"")</f>
        <v/>
      </c>
      <c r="J77" s="185" t="str">
        <f>IF(GUS_2020!J77&lt;&gt;"",GUS_2020!J77*41.868/1000,"")</f>
        <v/>
      </c>
      <c r="K77" s="185" t="str">
        <f>IF(GUS_2020!K77&lt;&gt;"",GUS_2020!K77*41.868/1000,"")</f>
        <v/>
      </c>
      <c r="L77" s="185" t="str">
        <f>IF(GUS_2020!L77&lt;&gt;"",GUS_2020!L77*41.868/1000,"")</f>
        <v/>
      </c>
      <c r="M77" s="185" t="str">
        <f>IF(GUS_2020!M77&lt;&gt;"",GUS_2020!M77*41.868/1000,"")</f>
        <v/>
      </c>
      <c r="N77" s="185" t="str">
        <f>IF(GUS_2020!N77&lt;&gt;"",GUS_2020!N77*41.868/1000,"")</f>
        <v/>
      </c>
      <c r="O77" s="185" t="str">
        <f>IF(GUS_2020!O77&lt;&gt;"",GUS_2020!O77*41.868/1000,"")</f>
        <v/>
      </c>
      <c r="P77" s="185" t="str">
        <f>IF(GUS_2020!P77&lt;&gt;"",GUS_2020!P77*41.868/1000,"")</f>
        <v/>
      </c>
      <c r="Q77" s="185" t="str">
        <f>IF(GUS_2020!Q77&lt;&gt;"",GUS_2020!Q77*41.868/1000,"")</f>
        <v/>
      </c>
      <c r="R77" s="185" t="str">
        <f>IF(GUS_2020!R77&lt;&gt;"",GUS_2020!R77*41.868/1000,"")</f>
        <v/>
      </c>
      <c r="S77" s="185" t="str">
        <f>IF(GUS_2020!S77&lt;&gt;"",GUS_2020!S77*41.868/1000,"")</f>
        <v/>
      </c>
      <c r="T77" s="185" t="str">
        <f>IF(GUS_2020!T77&lt;&gt;"",GUS_2020!T77*41.868/1000,"")</f>
        <v/>
      </c>
      <c r="U77" s="185" t="str">
        <f>IF(GUS_2020!U77&lt;&gt;"",GUS_2020!U77*41.868/1000,"")</f>
        <v/>
      </c>
      <c r="V77" s="185" t="str">
        <f>IF(GUS_2020!V77&lt;&gt;"",GUS_2020!V77*41.868/1000,"")</f>
        <v/>
      </c>
      <c r="W77" s="185">
        <f>IF(GUS_2020!W77&lt;&gt;"",GUS_2020!W77*41.868/1000,"")</f>
        <v>23.362344</v>
      </c>
      <c r="X77" s="185" t="str">
        <f>IF(GUS_2020!X77&lt;&gt;"",GUS_2020!X77*41.868/1000,"")</f>
        <v/>
      </c>
      <c r="Y77" s="185" t="str">
        <f>IF(GUS_2020!Y77&lt;&gt;"",GUS_2020!Y77*41.868/1000,"")</f>
        <v/>
      </c>
      <c r="Z77" s="185" t="str">
        <f>IF(GUS_2020!Z77&lt;&gt;"",GUS_2020!Z77*41.868/1000,"")</f>
        <v/>
      </c>
      <c r="AA77" s="185" t="str">
        <f>IF(GUS_2020!AA77&lt;&gt;"",GUS_2020!AA77*41.868/1000,"")</f>
        <v/>
      </c>
      <c r="AB77" s="185">
        <f>IF(GUS_2020!AB77&lt;&gt;"",GUS_2020!AB77*41.868/1000,"")</f>
        <v>23.362344</v>
      </c>
      <c r="AC77" s="185" t="str">
        <f>IF(GUS_2020!AC77&lt;&gt;"",GUS_2020!AC77*41.868/1000,"")</f>
        <v/>
      </c>
      <c r="AD77" s="185" t="str">
        <f>IF(GUS_2020!AD77&lt;&gt;"",GUS_2020!AD77*41.868/1000,"")</f>
        <v/>
      </c>
      <c r="AE77" s="185" t="str">
        <f>IF(GUS_2020!AE77&lt;&gt;"",GUS_2020!AE77*41.868/1000,"")</f>
        <v/>
      </c>
      <c r="AF77" s="185" t="str">
        <f>IF(GUS_2020!AF77&lt;&gt;"",GUS_2020!AF77*41.868/1000,"")</f>
        <v/>
      </c>
      <c r="AG77" s="185" t="str">
        <f>IF(GUS_2020!AG77&lt;&gt;"",GUS_2020!AG77*41.868/1000,"")</f>
        <v/>
      </c>
      <c r="AH77" s="185" t="str">
        <f>IF(GUS_2020!AH77&lt;&gt;"",GUS_2020!AH77*41.868/1000,"")</f>
        <v/>
      </c>
      <c r="AI77" s="185" t="str">
        <f>IF(GUS_2020!AI77&lt;&gt;"",GUS_2020!AI77*41.868/1000,"")</f>
        <v/>
      </c>
      <c r="AJ77" s="185" t="str">
        <f>IF(GUS_2020!AJ77&lt;&gt;"",GUS_2020!AJ77*41.868/1000,"")</f>
        <v/>
      </c>
      <c r="AK77" s="185" t="str">
        <f>IF(GUS_2020!AK77&lt;&gt;"",GUS_2020!AK77*41.868/1000,"")</f>
        <v/>
      </c>
      <c r="AL77" s="185" t="str">
        <f>IF(GUS_2020!AL77&lt;&gt;"",GUS_2020!AL77*41.868/1000,"")</f>
        <v/>
      </c>
      <c r="AM77" s="185" t="str">
        <f>IF(GUS_2020!AM77&lt;&gt;"",GUS_2020!AM77*41.868/1000,"")</f>
        <v/>
      </c>
      <c r="AN77" s="185" t="str">
        <f>IF(GUS_2020!AN77&lt;&gt;"",GUS_2020!AN77*41.868/1000,"")</f>
        <v/>
      </c>
      <c r="AO77" s="185" t="str">
        <f>IF(GUS_2020!AO77&lt;&gt;"",GUS_2020!AO77*41.868/1000,"")</f>
        <v/>
      </c>
      <c r="AP77" s="185" t="str">
        <f>IF(GUS_2020!AP77&lt;&gt;"",GUS_2020!AP77*41.868/1000,"")</f>
        <v/>
      </c>
      <c r="AQ77" s="185" t="str">
        <f>IF(GUS_2020!AQ77&lt;&gt;"",GUS_2020!AQ77*41.868/1000,"")</f>
        <v/>
      </c>
      <c r="AR77" s="185" t="str">
        <f>IF(GUS_2020!AR77&lt;&gt;"",GUS_2020!AR77*41.868/1000,"")</f>
        <v/>
      </c>
      <c r="AS77" s="185" t="str">
        <f>IF(GUS_2020!AS77&lt;&gt;"",GUS_2020!AS77*41.868/1000,"")</f>
        <v/>
      </c>
      <c r="AT77" s="185" t="str">
        <f>IF(GUS_2020!AT77&lt;&gt;"",GUS_2020!AT77*41.868/1000,"")</f>
        <v/>
      </c>
      <c r="AU77" s="185" t="str">
        <f>IF(GUS_2020!AU77&lt;&gt;"",GUS_2020!AU77*41.868/1000,"")</f>
        <v/>
      </c>
      <c r="AV77" s="185" t="str">
        <f>IF(GUS_2020!AV77&lt;&gt;"",GUS_2020!AV77*41.868/1000,"")</f>
        <v/>
      </c>
      <c r="AW77" s="185" t="str">
        <f>IF(GUS_2020!AW77&lt;&gt;"",GUS_2020!AW77*41.868/1000,"")</f>
        <v/>
      </c>
      <c r="AX77" s="185" t="str">
        <f>IF(GUS_2020!AX77&lt;&gt;"",GUS_2020!AX77*41.868/1000,"")</f>
        <v/>
      </c>
      <c r="AY77" s="185" t="str">
        <f>IF(GUS_2020!AY77&lt;&gt;"",GUS_2020!AY77*41.868/1000,"")</f>
        <v/>
      </c>
      <c r="AZ77" s="185" t="str">
        <f>IF(GUS_2020!AZ77&lt;&gt;"",GUS_2020!AZ77*41.868/1000,"")</f>
        <v/>
      </c>
      <c r="BA77" s="185" t="str">
        <f>IF(GUS_2020!BA77&lt;&gt;"",GUS_2020!BA77*41.868/1000,"")</f>
        <v/>
      </c>
      <c r="BB77" s="185" t="str">
        <f>IF(GUS_2020!BB77&lt;&gt;"",GUS_2020!BB77*41.868/1000,"")</f>
        <v/>
      </c>
      <c r="BC77" s="185" t="str">
        <f>IF(GUS_2020!BC77&lt;&gt;"",GUS_2020!BC77*41.868/1000,"")</f>
        <v/>
      </c>
      <c r="BD77" s="185" t="str">
        <f>IF(GUS_2020!BD77&lt;&gt;"",GUS_2020!BD77*41.868/1000,"")</f>
        <v/>
      </c>
      <c r="BE77" s="185" t="str">
        <f>IF(GUS_2020!BE77&lt;&gt;"",GUS_2020!BE77*41.868/1000,"")</f>
        <v/>
      </c>
      <c r="BF77" s="185" t="str">
        <f>IF(GUS_2020!BF77&lt;&gt;"",GUS_2020!BF77*41.868/1000,"")</f>
        <v/>
      </c>
      <c r="BG77" s="185" t="str">
        <f>IF(GUS_2020!BG77&lt;&gt;"",GUS_2020!BG77*41.868/1000,"")</f>
        <v/>
      </c>
      <c r="BH77" s="185" t="str">
        <f>IF(GUS_2020!BH77&lt;&gt;"",GUS_2020!BH77*41.868/1000,"")</f>
        <v/>
      </c>
      <c r="BI77" s="185" t="str">
        <f>IF(GUS_2020!BI77&lt;&gt;"",GUS_2020!BI77*41.868/1000,"")</f>
        <v/>
      </c>
      <c r="BJ77" s="185" t="str">
        <f>IF(GUS_2020!BJ77&lt;&gt;"",GUS_2020!BJ77*41.868/1000,"")</f>
        <v/>
      </c>
      <c r="BK77" s="185" t="str">
        <f>IF(GUS_2020!BK77&lt;&gt;"",GUS_2020!BK77*41.868/1000,"")</f>
        <v/>
      </c>
      <c r="BL77" s="185" t="str">
        <f>IF(GUS_2020!BL77&lt;&gt;"",GUS_2020!BL77*41.868/1000,"")</f>
        <v/>
      </c>
      <c r="BM77" s="185" t="str">
        <f>IF(GUS_2020!BM77&lt;&gt;"",GUS_2020!BM77*41.868/1000,"")</f>
        <v/>
      </c>
      <c r="BN77" s="185" t="str">
        <f>IF(GUS_2020!BN77&lt;&gt;"",GUS_2020!BN77*41.868/1000,"")</f>
        <v/>
      </c>
      <c r="BO77" s="185" t="str">
        <f>IF(GUS_2020!BO77&lt;&gt;"",GUS_2020!BO77*41.868/1000,"")</f>
        <v/>
      </c>
      <c r="BP77" s="185" t="str">
        <f>IF(GUS_2020!BP77&lt;&gt;"",GUS_2020!BP77*41.868/1000,"")</f>
        <v/>
      </c>
      <c r="BQ77" s="185" t="str">
        <f>IF(GUS_2020!BQ77&lt;&gt;"",GUS_2020!BQ77*41.868/1000,"")</f>
        <v/>
      </c>
      <c r="BR77" s="185" t="str">
        <f>IF(GUS_2020!BR77&lt;&gt;"",GUS_2020!BR77*41.868/1000,"")</f>
        <v/>
      </c>
      <c r="BS77" s="185" t="str">
        <f>IF(GUS_2020!BS77&lt;&gt;"",GUS_2020!BS77*41.868/1000,"")</f>
        <v/>
      </c>
    </row>
    <row r="78" spans="1:71" ht="20.399999999999999">
      <c r="A78" s="184" t="s">
        <v>507</v>
      </c>
      <c r="B78" s="185" t="str">
        <f>IF(GUS_2020!B78&lt;&gt;"",GUS_2020!B78*41.868/1000,"")</f>
        <v/>
      </c>
      <c r="C78" s="185" t="str">
        <f>IF(GUS_2020!C78&lt;&gt;"",GUS_2020!C78*41.868/1000,"")</f>
        <v/>
      </c>
      <c r="D78" s="185" t="str">
        <f>IF(GUS_2020!D78&lt;&gt;"",GUS_2020!D78*41.868/1000,"")</f>
        <v/>
      </c>
      <c r="E78" s="185" t="str">
        <f>IF(GUS_2020!E78&lt;&gt;"",GUS_2020!E78*41.868/1000,"")</f>
        <v/>
      </c>
      <c r="F78" s="185" t="str">
        <f>IF(GUS_2020!F78&lt;&gt;"",GUS_2020!F78*41.868/1000,"")</f>
        <v/>
      </c>
      <c r="G78" s="185" t="str">
        <f>IF(GUS_2020!G78&lt;&gt;"",GUS_2020!G78*41.868/1000,"")</f>
        <v/>
      </c>
      <c r="H78" s="185" t="str">
        <f>IF(GUS_2020!H78&lt;&gt;"",GUS_2020!H78*41.868/1000,"")</f>
        <v/>
      </c>
      <c r="I78" s="185" t="str">
        <f>IF(GUS_2020!I78&lt;&gt;"",GUS_2020!I78*41.868/1000,"")</f>
        <v/>
      </c>
      <c r="J78" s="185" t="str">
        <f>IF(GUS_2020!J78&lt;&gt;"",GUS_2020!J78*41.868/1000,"")</f>
        <v/>
      </c>
      <c r="K78" s="185" t="str">
        <f>IF(GUS_2020!K78&lt;&gt;"",GUS_2020!K78*41.868/1000,"")</f>
        <v/>
      </c>
      <c r="L78" s="185" t="str">
        <f>IF(GUS_2020!L78&lt;&gt;"",GUS_2020!L78*41.868/1000,"")</f>
        <v/>
      </c>
      <c r="M78" s="185" t="str">
        <f>IF(GUS_2020!M78&lt;&gt;"",GUS_2020!M78*41.868/1000,"")</f>
        <v/>
      </c>
      <c r="N78" s="185" t="str">
        <f>IF(GUS_2020!N78&lt;&gt;"",GUS_2020!N78*41.868/1000,"")</f>
        <v/>
      </c>
      <c r="O78" s="185" t="str">
        <f>IF(GUS_2020!O78&lt;&gt;"",GUS_2020!O78*41.868/1000,"")</f>
        <v/>
      </c>
      <c r="P78" s="185" t="str">
        <f>IF(GUS_2020!P78&lt;&gt;"",GUS_2020!P78*41.868/1000,"")</f>
        <v/>
      </c>
      <c r="Q78" s="185" t="str">
        <f>IF(GUS_2020!Q78&lt;&gt;"",GUS_2020!Q78*41.868/1000,"")</f>
        <v/>
      </c>
      <c r="R78" s="185" t="str">
        <f>IF(GUS_2020!R78&lt;&gt;"",GUS_2020!R78*41.868/1000,"")</f>
        <v/>
      </c>
      <c r="S78" s="185" t="str">
        <f>IF(GUS_2020!S78&lt;&gt;"",GUS_2020!S78*41.868/1000,"")</f>
        <v/>
      </c>
      <c r="T78" s="185" t="str">
        <f>IF(GUS_2020!T78&lt;&gt;"",GUS_2020!T78*41.868/1000,"")</f>
        <v/>
      </c>
      <c r="U78" s="185" t="str">
        <f>IF(GUS_2020!U78&lt;&gt;"",GUS_2020!U78*41.868/1000,"")</f>
        <v/>
      </c>
      <c r="V78" s="185" t="str">
        <f>IF(GUS_2020!V78&lt;&gt;"",GUS_2020!V78*41.868/1000,"")</f>
        <v/>
      </c>
      <c r="W78" s="185" t="str">
        <f>IF(GUS_2020!W78&lt;&gt;"",GUS_2020!W78*41.868/1000,"")</f>
        <v/>
      </c>
      <c r="X78" s="185" t="str">
        <f>IF(GUS_2020!X78&lt;&gt;"",GUS_2020!X78*41.868/1000,"")</f>
        <v/>
      </c>
      <c r="Y78" s="185" t="str">
        <f>IF(GUS_2020!Y78&lt;&gt;"",GUS_2020!Y78*41.868/1000,"")</f>
        <v/>
      </c>
      <c r="Z78" s="185" t="str">
        <f>IF(GUS_2020!Z78&lt;&gt;"",GUS_2020!Z78*41.868/1000,"")</f>
        <v/>
      </c>
      <c r="AA78" s="185" t="str">
        <f>IF(GUS_2020!AA78&lt;&gt;"",GUS_2020!AA78*41.868/1000,"")</f>
        <v/>
      </c>
      <c r="AB78" s="185" t="str">
        <f>IF(GUS_2020!AB78&lt;&gt;"",GUS_2020!AB78*41.868/1000,"")</f>
        <v/>
      </c>
      <c r="AC78" s="185" t="str">
        <f>IF(GUS_2020!AC78&lt;&gt;"",GUS_2020!AC78*41.868/1000,"")</f>
        <v/>
      </c>
      <c r="AD78" s="185" t="str">
        <f>IF(GUS_2020!AD78&lt;&gt;"",GUS_2020!AD78*41.868/1000,"")</f>
        <v/>
      </c>
      <c r="AE78" s="185" t="str">
        <f>IF(GUS_2020!AE78&lt;&gt;"",GUS_2020!AE78*41.868/1000,"")</f>
        <v/>
      </c>
      <c r="AF78" s="185" t="str">
        <f>IF(GUS_2020!AF78&lt;&gt;"",GUS_2020!AF78*41.868/1000,"")</f>
        <v/>
      </c>
      <c r="AG78" s="185" t="str">
        <f>IF(GUS_2020!AG78&lt;&gt;"",GUS_2020!AG78*41.868/1000,"")</f>
        <v/>
      </c>
      <c r="AH78" s="185" t="str">
        <f>IF(GUS_2020!AH78&lt;&gt;"",GUS_2020!AH78*41.868/1000,"")</f>
        <v/>
      </c>
      <c r="AI78" s="185" t="str">
        <f>IF(GUS_2020!AI78&lt;&gt;"",GUS_2020!AI78*41.868/1000,"")</f>
        <v/>
      </c>
      <c r="AJ78" s="185" t="str">
        <f>IF(GUS_2020!AJ78&lt;&gt;"",GUS_2020!AJ78*41.868/1000,"")</f>
        <v/>
      </c>
      <c r="AK78" s="185" t="str">
        <f>IF(GUS_2020!AK78&lt;&gt;"",GUS_2020!AK78*41.868/1000,"")</f>
        <v/>
      </c>
      <c r="AL78" s="185" t="str">
        <f>IF(GUS_2020!AL78&lt;&gt;"",GUS_2020!AL78*41.868/1000,"")</f>
        <v/>
      </c>
      <c r="AM78" s="185" t="str">
        <f>IF(GUS_2020!AM78&lt;&gt;"",GUS_2020!AM78*41.868/1000,"")</f>
        <v/>
      </c>
      <c r="AN78" s="185" t="str">
        <f>IF(GUS_2020!AN78&lt;&gt;"",GUS_2020!AN78*41.868/1000,"")</f>
        <v/>
      </c>
      <c r="AO78" s="185" t="str">
        <f>IF(GUS_2020!AO78&lt;&gt;"",GUS_2020!AO78*41.868/1000,"")</f>
        <v/>
      </c>
      <c r="AP78" s="185" t="str">
        <f>IF(GUS_2020!AP78&lt;&gt;"",GUS_2020!AP78*41.868/1000,"")</f>
        <v/>
      </c>
      <c r="AQ78" s="185" t="str">
        <f>IF(GUS_2020!AQ78&lt;&gt;"",GUS_2020!AQ78*41.868/1000,"")</f>
        <v/>
      </c>
      <c r="AR78" s="185" t="str">
        <f>IF(GUS_2020!AR78&lt;&gt;"",GUS_2020!AR78*41.868/1000,"")</f>
        <v/>
      </c>
      <c r="AS78" s="185" t="str">
        <f>IF(GUS_2020!AS78&lt;&gt;"",GUS_2020!AS78*41.868/1000,"")</f>
        <v/>
      </c>
      <c r="AT78" s="185" t="str">
        <f>IF(GUS_2020!AT78&lt;&gt;"",GUS_2020!AT78*41.868/1000,"")</f>
        <v/>
      </c>
      <c r="AU78" s="185" t="str">
        <f>IF(GUS_2020!AU78&lt;&gt;"",GUS_2020!AU78*41.868/1000,"")</f>
        <v/>
      </c>
      <c r="AV78" s="185" t="str">
        <f>IF(GUS_2020!AV78&lt;&gt;"",GUS_2020!AV78*41.868/1000,"")</f>
        <v/>
      </c>
      <c r="AW78" s="185" t="str">
        <f>IF(GUS_2020!AW78&lt;&gt;"",GUS_2020!AW78*41.868/1000,"")</f>
        <v/>
      </c>
      <c r="AX78" s="185" t="str">
        <f>IF(GUS_2020!AX78&lt;&gt;"",GUS_2020!AX78*41.868/1000,"")</f>
        <v/>
      </c>
      <c r="AY78" s="185" t="str">
        <f>IF(GUS_2020!AY78&lt;&gt;"",GUS_2020!AY78*41.868/1000,"")</f>
        <v/>
      </c>
      <c r="AZ78" s="185" t="str">
        <f>IF(GUS_2020!AZ78&lt;&gt;"",GUS_2020!AZ78*41.868/1000,"")</f>
        <v/>
      </c>
      <c r="BA78" s="185" t="str">
        <f>IF(GUS_2020!BA78&lt;&gt;"",GUS_2020!BA78*41.868/1000,"")</f>
        <v/>
      </c>
      <c r="BB78" s="185" t="str">
        <f>IF(GUS_2020!BB78&lt;&gt;"",GUS_2020!BB78*41.868/1000,"")</f>
        <v/>
      </c>
      <c r="BC78" s="185" t="str">
        <f>IF(GUS_2020!BC78&lt;&gt;"",GUS_2020!BC78*41.868/1000,"")</f>
        <v/>
      </c>
      <c r="BD78" s="185" t="str">
        <f>IF(GUS_2020!BD78&lt;&gt;"",GUS_2020!BD78*41.868/1000,"")</f>
        <v/>
      </c>
      <c r="BE78" s="185" t="str">
        <f>IF(GUS_2020!BE78&lt;&gt;"",GUS_2020!BE78*41.868/1000,"")</f>
        <v/>
      </c>
      <c r="BF78" s="185" t="str">
        <f>IF(GUS_2020!BF78&lt;&gt;"",GUS_2020!BF78*41.868/1000,"")</f>
        <v/>
      </c>
      <c r="BG78" s="185" t="str">
        <f>IF(GUS_2020!BG78&lt;&gt;"",GUS_2020!BG78*41.868/1000,"")</f>
        <v/>
      </c>
      <c r="BH78" s="185" t="str">
        <f>IF(GUS_2020!BH78&lt;&gt;"",GUS_2020!BH78*41.868/1000,"")</f>
        <v/>
      </c>
      <c r="BI78" s="185" t="str">
        <f>IF(GUS_2020!BI78&lt;&gt;"",GUS_2020!BI78*41.868/1000,"")</f>
        <v/>
      </c>
      <c r="BJ78" s="185" t="str">
        <f>IF(GUS_2020!BJ78&lt;&gt;"",GUS_2020!BJ78*41.868/1000,"")</f>
        <v/>
      </c>
      <c r="BK78" s="185" t="str">
        <f>IF(GUS_2020!BK78&lt;&gt;"",GUS_2020!BK78*41.868/1000,"")</f>
        <v/>
      </c>
      <c r="BL78" s="185" t="str">
        <f>IF(GUS_2020!BL78&lt;&gt;"",GUS_2020!BL78*41.868/1000,"")</f>
        <v/>
      </c>
      <c r="BM78" s="185" t="str">
        <f>IF(GUS_2020!BM78&lt;&gt;"",GUS_2020!BM78*41.868/1000,"")</f>
        <v/>
      </c>
      <c r="BN78" s="185" t="str">
        <f>IF(GUS_2020!BN78&lt;&gt;"",GUS_2020!BN78*41.868/1000,"")</f>
        <v/>
      </c>
      <c r="BO78" s="185" t="str">
        <f>IF(GUS_2020!BO78&lt;&gt;"",GUS_2020!BO78*41.868/1000,"")</f>
        <v/>
      </c>
      <c r="BP78" s="185" t="str">
        <f>IF(GUS_2020!BP78&lt;&gt;"",GUS_2020!BP78*41.868/1000,"")</f>
        <v/>
      </c>
      <c r="BQ78" s="185" t="str">
        <f>IF(GUS_2020!BQ78&lt;&gt;"",GUS_2020!BQ78*41.868/1000,"")</f>
        <v/>
      </c>
      <c r="BR78" s="185" t="str">
        <f>IF(GUS_2020!BR78&lt;&gt;"",GUS_2020!BR78*41.868/1000,"")</f>
        <v/>
      </c>
      <c r="BS78" s="185" t="str">
        <f>IF(GUS_2020!BS78&lt;&gt;"",GUS_2020!BS78*41.868/1000,"")</f>
        <v/>
      </c>
    </row>
    <row r="79" spans="1:71" ht="20.399999999999999">
      <c r="A79" s="184" t="s">
        <v>513</v>
      </c>
      <c r="B79" s="185">
        <f>IF(GUS_2020!B79&lt;&gt;"",GUS_2020!B79*41.868/1000,"")</f>
        <v>249.36580800000002</v>
      </c>
      <c r="C79" s="185">
        <f>IF(GUS_2020!C79&lt;&gt;"",GUS_2020!C79*41.868/1000,"")</f>
        <v>3.6843840000000001</v>
      </c>
      <c r="D79" s="185" t="str">
        <f>IF(GUS_2020!D79&lt;&gt;"",GUS_2020!D79*41.868/1000,"")</f>
        <v/>
      </c>
      <c r="E79" s="185">
        <f>IF(GUS_2020!E79&lt;&gt;"",GUS_2020!E79*41.868/1000,"")</f>
        <v>2.4702120000000001</v>
      </c>
      <c r="F79" s="185">
        <f>IF(GUS_2020!F79&lt;&gt;"",GUS_2020!F79*41.868/1000,"")</f>
        <v>1.214172</v>
      </c>
      <c r="G79" s="185" t="str">
        <f>IF(GUS_2020!G79&lt;&gt;"",GUS_2020!G79*41.868/1000,"")</f>
        <v/>
      </c>
      <c r="H79" s="185">
        <f>IF(GUS_2020!H79&lt;&gt;"",GUS_2020!H79*41.868/1000,"")</f>
        <v>4.1868000000000002E-2</v>
      </c>
      <c r="I79" s="185" t="str">
        <f>IF(GUS_2020!I79&lt;&gt;"",GUS_2020!I79*41.868/1000,"")</f>
        <v/>
      </c>
      <c r="J79" s="185">
        <f>IF(GUS_2020!J79&lt;&gt;"",GUS_2020!J79*41.868/1000,"")</f>
        <v>0</v>
      </c>
      <c r="K79" s="185" t="str">
        <f>IF(GUS_2020!K79&lt;&gt;"",GUS_2020!K79*41.868/1000,"")</f>
        <v/>
      </c>
      <c r="L79" s="185" t="str">
        <f>IF(GUS_2020!L79&lt;&gt;"",GUS_2020!L79*41.868/1000,"")</f>
        <v/>
      </c>
      <c r="M79" s="185" t="str">
        <f>IF(GUS_2020!M79&lt;&gt;"",GUS_2020!M79*41.868/1000,"")</f>
        <v/>
      </c>
      <c r="N79" s="185">
        <f>IF(GUS_2020!N79&lt;&gt;"",GUS_2020!N79*41.868/1000,"")</f>
        <v>34.917912000000001</v>
      </c>
      <c r="O79" s="185" t="str">
        <f>IF(GUS_2020!O79&lt;&gt;"",GUS_2020!O79*41.868/1000,"")</f>
        <v/>
      </c>
      <c r="P79" s="185">
        <f>IF(GUS_2020!P79&lt;&gt;"",GUS_2020!P79*41.868/1000,"")</f>
        <v>34.917912000000001</v>
      </c>
      <c r="Q79" s="185" t="str">
        <f>IF(GUS_2020!Q79&lt;&gt;"",GUS_2020!Q79*41.868/1000,"")</f>
        <v/>
      </c>
      <c r="R79" s="185" t="str">
        <f>IF(GUS_2020!R79&lt;&gt;"",GUS_2020!R79*41.868/1000,"")</f>
        <v/>
      </c>
      <c r="S79" s="185" t="str">
        <f>IF(GUS_2020!S79&lt;&gt;"",GUS_2020!S79*41.868/1000,"")</f>
        <v/>
      </c>
      <c r="T79" s="185" t="str">
        <f>IF(GUS_2020!T79&lt;&gt;"",GUS_2020!T79*41.868/1000,"")</f>
        <v/>
      </c>
      <c r="U79" s="185" t="str">
        <f>IF(GUS_2020!U79&lt;&gt;"",GUS_2020!U79*41.868/1000,"")</f>
        <v/>
      </c>
      <c r="V79" s="185" t="str">
        <f>IF(GUS_2020!V79&lt;&gt;"",GUS_2020!V79*41.868/1000,"")</f>
        <v/>
      </c>
      <c r="W79" s="185">
        <f>IF(GUS_2020!W79&lt;&gt;"",GUS_2020!W79*41.868/1000,"")</f>
        <v>34.373628000000004</v>
      </c>
      <c r="X79" s="185" t="str">
        <f>IF(GUS_2020!X79&lt;&gt;"",GUS_2020!X79*41.868/1000,"")</f>
        <v/>
      </c>
      <c r="Y79" s="185" t="str">
        <f>IF(GUS_2020!Y79&lt;&gt;"",GUS_2020!Y79*41.868/1000,"")</f>
        <v/>
      </c>
      <c r="Z79" s="185" t="str">
        <f>IF(GUS_2020!Z79&lt;&gt;"",GUS_2020!Z79*41.868/1000,"")</f>
        <v/>
      </c>
      <c r="AA79" s="185" t="str">
        <f>IF(GUS_2020!AA79&lt;&gt;"",GUS_2020!AA79*41.868/1000,"")</f>
        <v/>
      </c>
      <c r="AB79" s="185" t="str">
        <f>IF(GUS_2020!AB79&lt;&gt;"",GUS_2020!AB79*41.868/1000,"")</f>
        <v/>
      </c>
      <c r="AC79" s="185">
        <f>IF(GUS_2020!AC79&lt;&gt;"",GUS_2020!AC79*41.868/1000,"")</f>
        <v>15.198084000000001</v>
      </c>
      <c r="AD79" s="185" t="str">
        <f>IF(GUS_2020!AD79&lt;&gt;"",GUS_2020!AD79*41.868/1000,"")</f>
        <v/>
      </c>
      <c r="AE79" s="185">
        <f>IF(GUS_2020!AE79&lt;&gt;"",GUS_2020!AE79*41.868/1000,"")</f>
        <v>0.37681200000000004</v>
      </c>
      <c r="AF79" s="185">
        <f>IF(GUS_2020!AF79&lt;&gt;"",GUS_2020!AF79*41.868/1000,"")</f>
        <v>0</v>
      </c>
      <c r="AG79" s="185" t="str">
        <f>IF(GUS_2020!AG79&lt;&gt;"",GUS_2020!AG79*41.868/1000,"")</f>
        <v/>
      </c>
      <c r="AH79" s="185" t="str">
        <f>IF(GUS_2020!AH79&lt;&gt;"",GUS_2020!AH79*41.868/1000,"")</f>
        <v/>
      </c>
      <c r="AI79" s="185" t="str">
        <f>IF(GUS_2020!AI79&lt;&gt;"",GUS_2020!AI79*41.868/1000,"")</f>
        <v/>
      </c>
      <c r="AJ79" s="185">
        <f>IF(GUS_2020!AJ79&lt;&gt;"",GUS_2020!AJ79*41.868/1000,"")</f>
        <v>0</v>
      </c>
      <c r="AK79" s="185" t="str">
        <f>IF(GUS_2020!AK79&lt;&gt;"",GUS_2020!AK79*41.868/1000,"")</f>
        <v/>
      </c>
      <c r="AL79" s="185">
        <f>IF(GUS_2020!AL79&lt;&gt;"",GUS_2020!AL79*41.868/1000,"")</f>
        <v>1.1304360000000002</v>
      </c>
      <c r="AM79" s="185">
        <f>IF(GUS_2020!AM79&lt;&gt;"",GUS_2020!AM79*41.868/1000,"")</f>
        <v>16.370388000000002</v>
      </c>
      <c r="AN79" s="185" t="str">
        <f>IF(GUS_2020!AN79&lt;&gt;"",GUS_2020!AN79*41.868/1000,"")</f>
        <v/>
      </c>
      <c r="AO79" s="185" t="str">
        <f>IF(GUS_2020!AO79&lt;&gt;"",GUS_2020!AO79*41.868/1000,"")</f>
        <v/>
      </c>
      <c r="AP79" s="185" t="str">
        <f>IF(GUS_2020!AP79&lt;&gt;"",GUS_2020!AP79*41.868/1000,"")</f>
        <v/>
      </c>
      <c r="AQ79" s="185" t="str">
        <f>IF(GUS_2020!AQ79&lt;&gt;"",GUS_2020!AQ79*41.868/1000,"")</f>
        <v/>
      </c>
      <c r="AR79" s="185" t="str">
        <f>IF(GUS_2020!AR79&lt;&gt;"",GUS_2020!AR79*41.868/1000,"")</f>
        <v/>
      </c>
      <c r="AS79" s="185">
        <f>IF(GUS_2020!AS79&lt;&gt;"",GUS_2020!AS79*41.868/1000,"")</f>
        <v>1.2979080000000001</v>
      </c>
      <c r="AT79" s="185">
        <f>IF(GUS_2020!AT79&lt;&gt;"",GUS_2020!AT79*41.868/1000,"")</f>
        <v>63.555624000000002</v>
      </c>
      <c r="AU79" s="185">
        <f>IF(GUS_2020!AU79&lt;&gt;"",GUS_2020!AU79*41.868/1000,"")</f>
        <v>4.1868000000000002E-2</v>
      </c>
      <c r="AV79" s="185" t="str">
        <f>IF(GUS_2020!AV79&lt;&gt;"",GUS_2020!AV79*41.868/1000,"")</f>
        <v/>
      </c>
      <c r="AW79" s="185" t="str">
        <f>IF(GUS_2020!AW79&lt;&gt;"",GUS_2020!AW79*41.868/1000,"")</f>
        <v/>
      </c>
      <c r="AX79" s="185" t="str">
        <f>IF(GUS_2020!AX79&lt;&gt;"",GUS_2020!AX79*41.868/1000,"")</f>
        <v/>
      </c>
      <c r="AY79" s="185" t="str">
        <f>IF(GUS_2020!AY79&lt;&gt;"",GUS_2020!AY79*41.868/1000,"")</f>
        <v/>
      </c>
      <c r="AZ79" s="185" t="str">
        <f>IF(GUS_2020!AZ79&lt;&gt;"",GUS_2020!AZ79*41.868/1000,"")</f>
        <v/>
      </c>
      <c r="BA79" s="185" t="str">
        <f>IF(GUS_2020!BA79&lt;&gt;"",GUS_2020!BA79*41.868/1000,"")</f>
        <v/>
      </c>
      <c r="BB79" s="185">
        <f>IF(GUS_2020!BB79&lt;&gt;"",GUS_2020!BB79*41.868/1000,"")</f>
        <v>4.1868000000000002E-2</v>
      </c>
      <c r="BC79" s="185" t="str">
        <f>IF(GUS_2020!BC79&lt;&gt;"",GUS_2020!BC79*41.868/1000,"")</f>
        <v/>
      </c>
      <c r="BD79" s="185">
        <f>IF(GUS_2020!BD79&lt;&gt;"",GUS_2020!BD79*41.868/1000,"")</f>
        <v>0</v>
      </c>
      <c r="BE79" s="185" t="str">
        <f>IF(GUS_2020!BE79&lt;&gt;"",GUS_2020!BE79*41.868/1000,"")</f>
        <v/>
      </c>
      <c r="BF79" s="185" t="str">
        <f>IF(GUS_2020!BF79&lt;&gt;"",GUS_2020!BF79*41.868/1000,"")</f>
        <v/>
      </c>
      <c r="BG79" s="185" t="str">
        <f>IF(GUS_2020!BG79&lt;&gt;"",GUS_2020!BG79*41.868/1000,"")</f>
        <v/>
      </c>
      <c r="BH79" s="185" t="str">
        <f>IF(GUS_2020!BH79&lt;&gt;"",GUS_2020!BH79*41.868/1000,"")</f>
        <v/>
      </c>
      <c r="BI79" s="185" t="str">
        <f>IF(GUS_2020!BI79&lt;&gt;"",GUS_2020!BI79*41.868/1000,"")</f>
        <v/>
      </c>
      <c r="BJ79" s="185" t="str">
        <f>IF(GUS_2020!BJ79&lt;&gt;"",GUS_2020!BJ79*41.868/1000,"")</f>
        <v/>
      </c>
      <c r="BK79" s="185" t="str">
        <f>IF(GUS_2020!BK79&lt;&gt;"",GUS_2020!BK79*41.868/1000,"")</f>
        <v/>
      </c>
      <c r="BL79" s="185" t="str">
        <f>IF(GUS_2020!BL79&lt;&gt;"",GUS_2020!BL79*41.868/1000,"")</f>
        <v/>
      </c>
      <c r="BM79" s="185" t="str">
        <f>IF(GUS_2020!BM79&lt;&gt;"",GUS_2020!BM79*41.868/1000,"")</f>
        <v/>
      </c>
      <c r="BN79" s="185">
        <f>IF(GUS_2020!BN79&lt;&gt;"",GUS_2020!BN79*41.868/1000,"")</f>
        <v>0</v>
      </c>
      <c r="BO79" s="185">
        <f>IF(GUS_2020!BO79&lt;&gt;"",GUS_2020!BO79*41.868/1000,"")</f>
        <v>0</v>
      </c>
      <c r="BP79" s="185" t="str">
        <f>IF(GUS_2020!BP79&lt;&gt;"",GUS_2020!BP79*41.868/1000,"")</f>
        <v/>
      </c>
      <c r="BQ79" s="185" t="str">
        <f>IF(GUS_2020!BQ79&lt;&gt;"",GUS_2020!BQ79*41.868/1000,"")</f>
        <v/>
      </c>
      <c r="BR79" s="185">
        <f>IF(GUS_2020!BR79&lt;&gt;"",GUS_2020!BR79*41.868/1000,"")</f>
        <v>25.288271999999999</v>
      </c>
      <c r="BS79" s="185">
        <f>IF(GUS_2020!BS79&lt;&gt;"",GUS_2020!BS79*41.868/1000,"")</f>
        <v>87.504120000000015</v>
      </c>
    </row>
    <row r="80" spans="1:71" ht="20.399999999999999">
      <c r="A80" s="184" t="s">
        <v>514</v>
      </c>
      <c r="B80" s="185">
        <f>IF(GUS_2020!B80&lt;&gt;"",GUS_2020!B80*41.868/1000,"")</f>
        <v>49.027428</v>
      </c>
      <c r="C80" s="185">
        <f>IF(GUS_2020!C80&lt;&gt;"",GUS_2020!C80*41.868/1000,"")</f>
        <v>4.1868000000000002E-2</v>
      </c>
      <c r="D80" s="185" t="str">
        <f>IF(GUS_2020!D80&lt;&gt;"",GUS_2020!D80*41.868/1000,"")</f>
        <v/>
      </c>
      <c r="E80" s="185" t="str">
        <f>IF(GUS_2020!E80&lt;&gt;"",GUS_2020!E80*41.868/1000,"")</f>
        <v/>
      </c>
      <c r="F80" s="185">
        <f>IF(GUS_2020!F80&lt;&gt;"",GUS_2020!F80*41.868/1000,"")</f>
        <v>4.1868000000000002E-2</v>
      </c>
      <c r="G80" s="185" t="str">
        <f>IF(GUS_2020!G80&lt;&gt;"",GUS_2020!G80*41.868/1000,"")</f>
        <v/>
      </c>
      <c r="H80" s="185">
        <f>IF(GUS_2020!H80&lt;&gt;"",GUS_2020!H80*41.868/1000,"")</f>
        <v>0</v>
      </c>
      <c r="I80" s="185" t="str">
        <f>IF(GUS_2020!I80&lt;&gt;"",GUS_2020!I80*41.868/1000,"")</f>
        <v/>
      </c>
      <c r="J80" s="185">
        <f>IF(GUS_2020!J80&lt;&gt;"",GUS_2020!J80*41.868/1000,"")</f>
        <v>0</v>
      </c>
      <c r="K80" s="185" t="str">
        <f>IF(GUS_2020!K80&lt;&gt;"",GUS_2020!K80*41.868/1000,"")</f>
        <v/>
      </c>
      <c r="L80" s="185" t="str">
        <f>IF(GUS_2020!L80&lt;&gt;"",GUS_2020!L80*41.868/1000,"")</f>
        <v/>
      </c>
      <c r="M80" s="185" t="str">
        <f>IF(GUS_2020!M80&lt;&gt;"",GUS_2020!M80*41.868/1000,"")</f>
        <v/>
      </c>
      <c r="N80" s="185">
        <f>IF(GUS_2020!N80&lt;&gt;"",GUS_2020!N80*41.868/1000,"")</f>
        <v>0</v>
      </c>
      <c r="O80" s="185" t="str">
        <f>IF(GUS_2020!O80&lt;&gt;"",GUS_2020!O80*41.868/1000,"")</f>
        <v/>
      </c>
      <c r="P80" s="185">
        <f>IF(GUS_2020!P80&lt;&gt;"",GUS_2020!P80*41.868/1000,"")</f>
        <v>0</v>
      </c>
      <c r="Q80" s="185" t="str">
        <f>IF(GUS_2020!Q80&lt;&gt;"",GUS_2020!Q80*41.868/1000,"")</f>
        <v/>
      </c>
      <c r="R80" s="185" t="str">
        <f>IF(GUS_2020!R80&lt;&gt;"",GUS_2020!R80*41.868/1000,"")</f>
        <v/>
      </c>
      <c r="S80" s="185" t="str">
        <f>IF(GUS_2020!S80&lt;&gt;"",GUS_2020!S80*41.868/1000,"")</f>
        <v/>
      </c>
      <c r="T80" s="185" t="str">
        <f>IF(GUS_2020!T80&lt;&gt;"",GUS_2020!T80*41.868/1000,"")</f>
        <v/>
      </c>
      <c r="U80" s="185" t="str">
        <f>IF(GUS_2020!U80&lt;&gt;"",GUS_2020!U80*41.868/1000,"")</f>
        <v/>
      </c>
      <c r="V80" s="185" t="str">
        <f>IF(GUS_2020!V80&lt;&gt;"",GUS_2020!V80*41.868/1000,"")</f>
        <v/>
      </c>
      <c r="W80" s="185">
        <f>IF(GUS_2020!W80&lt;&gt;"",GUS_2020!W80*41.868/1000,"")</f>
        <v>0.33494400000000002</v>
      </c>
      <c r="X80" s="185" t="str">
        <f>IF(GUS_2020!X80&lt;&gt;"",GUS_2020!X80*41.868/1000,"")</f>
        <v/>
      </c>
      <c r="Y80" s="185" t="str">
        <f>IF(GUS_2020!Y80&lt;&gt;"",GUS_2020!Y80*41.868/1000,"")</f>
        <v/>
      </c>
      <c r="Z80" s="185" t="str">
        <f>IF(GUS_2020!Z80&lt;&gt;"",GUS_2020!Z80*41.868/1000,"")</f>
        <v/>
      </c>
      <c r="AA80" s="185" t="str">
        <f>IF(GUS_2020!AA80&lt;&gt;"",GUS_2020!AA80*41.868/1000,"")</f>
        <v/>
      </c>
      <c r="AB80" s="185" t="str">
        <f>IF(GUS_2020!AB80&lt;&gt;"",GUS_2020!AB80*41.868/1000,"")</f>
        <v/>
      </c>
      <c r="AC80" s="185" t="str">
        <f>IF(GUS_2020!AC80&lt;&gt;"",GUS_2020!AC80*41.868/1000,"")</f>
        <v/>
      </c>
      <c r="AD80" s="185" t="str">
        <f>IF(GUS_2020!AD80&lt;&gt;"",GUS_2020!AD80*41.868/1000,"")</f>
        <v/>
      </c>
      <c r="AE80" s="185">
        <f>IF(GUS_2020!AE80&lt;&gt;"",GUS_2020!AE80*41.868/1000,"")</f>
        <v>0</v>
      </c>
      <c r="AF80" s="185">
        <f>IF(GUS_2020!AF80&lt;&gt;"",GUS_2020!AF80*41.868/1000,"")</f>
        <v>0</v>
      </c>
      <c r="AG80" s="185" t="str">
        <f>IF(GUS_2020!AG80&lt;&gt;"",GUS_2020!AG80*41.868/1000,"")</f>
        <v/>
      </c>
      <c r="AH80" s="185" t="str">
        <f>IF(GUS_2020!AH80&lt;&gt;"",GUS_2020!AH80*41.868/1000,"")</f>
        <v/>
      </c>
      <c r="AI80" s="185" t="str">
        <f>IF(GUS_2020!AI80&lt;&gt;"",GUS_2020!AI80*41.868/1000,"")</f>
        <v/>
      </c>
      <c r="AJ80" s="185">
        <f>IF(GUS_2020!AJ80&lt;&gt;"",GUS_2020!AJ80*41.868/1000,"")</f>
        <v>0</v>
      </c>
      <c r="AK80" s="185" t="str">
        <f>IF(GUS_2020!AK80&lt;&gt;"",GUS_2020!AK80*41.868/1000,"")</f>
        <v/>
      </c>
      <c r="AL80" s="185">
        <f>IF(GUS_2020!AL80&lt;&gt;"",GUS_2020!AL80*41.868/1000,"")</f>
        <v>0.16747200000000001</v>
      </c>
      <c r="AM80" s="185">
        <f>IF(GUS_2020!AM80&lt;&gt;"",GUS_2020!AM80*41.868/1000,"")</f>
        <v>0.12560400000000002</v>
      </c>
      <c r="AN80" s="185" t="str">
        <f>IF(GUS_2020!AN80&lt;&gt;"",GUS_2020!AN80*41.868/1000,"")</f>
        <v/>
      </c>
      <c r="AO80" s="185" t="str">
        <f>IF(GUS_2020!AO80&lt;&gt;"",GUS_2020!AO80*41.868/1000,"")</f>
        <v/>
      </c>
      <c r="AP80" s="185" t="str">
        <f>IF(GUS_2020!AP80&lt;&gt;"",GUS_2020!AP80*41.868/1000,"")</f>
        <v/>
      </c>
      <c r="AQ80" s="185" t="str">
        <f>IF(GUS_2020!AQ80&lt;&gt;"",GUS_2020!AQ80*41.868/1000,"")</f>
        <v/>
      </c>
      <c r="AR80" s="185" t="str">
        <f>IF(GUS_2020!AR80&lt;&gt;"",GUS_2020!AR80*41.868/1000,"")</f>
        <v/>
      </c>
      <c r="AS80" s="185">
        <f>IF(GUS_2020!AS80&lt;&gt;"",GUS_2020!AS80*41.868/1000,"")</f>
        <v>0</v>
      </c>
      <c r="AT80" s="185">
        <f>IF(GUS_2020!AT80&lt;&gt;"",GUS_2020!AT80*41.868/1000,"")</f>
        <v>4.1868000000000002E-2</v>
      </c>
      <c r="AU80" s="185">
        <f>IF(GUS_2020!AU80&lt;&gt;"",GUS_2020!AU80*41.868/1000,"")</f>
        <v>0</v>
      </c>
      <c r="AV80" s="185" t="str">
        <f>IF(GUS_2020!AV80&lt;&gt;"",GUS_2020!AV80*41.868/1000,"")</f>
        <v/>
      </c>
      <c r="AW80" s="185" t="str">
        <f>IF(GUS_2020!AW80&lt;&gt;"",GUS_2020!AW80*41.868/1000,"")</f>
        <v/>
      </c>
      <c r="AX80" s="185" t="str">
        <f>IF(GUS_2020!AX80&lt;&gt;"",GUS_2020!AX80*41.868/1000,"")</f>
        <v/>
      </c>
      <c r="AY80" s="185" t="str">
        <f>IF(GUS_2020!AY80&lt;&gt;"",GUS_2020!AY80*41.868/1000,"")</f>
        <v/>
      </c>
      <c r="AZ80" s="185" t="str">
        <f>IF(GUS_2020!AZ80&lt;&gt;"",GUS_2020!AZ80*41.868/1000,"")</f>
        <v/>
      </c>
      <c r="BA80" s="185" t="str">
        <f>IF(GUS_2020!BA80&lt;&gt;"",GUS_2020!BA80*41.868/1000,"")</f>
        <v/>
      </c>
      <c r="BB80" s="185">
        <f>IF(GUS_2020!BB80&lt;&gt;"",GUS_2020!BB80*41.868/1000,"")</f>
        <v>0</v>
      </c>
      <c r="BC80" s="185" t="str">
        <f>IF(GUS_2020!BC80&lt;&gt;"",GUS_2020!BC80*41.868/1000,"")</f>
        <v/>
      </c>
      <c r="BD80" s="185">
        <f>IF(GUS_2020!BD80&lt;&gt;"",GUS_2020!BD80*41.868/1000,"")</f>
        <v>0</v>
      </c>
      <c r="BE80" s="185" t="str">
        <f>IF(GUS_2020!BE80&lt;&gt;"",GUS_2020!BE80*41.868/1000,"")</f>
        <v/>
      </c>
      <c r="BF80" s="185" t="str">
        <f>IF(GUS_2020!BF80&lt;&gt;"",GUS_2020!BF80*41.868/1000,"")</f>
        <v/>
      </c>
      <c r="BG80" s="185" t="str">
        <f>IF(GUS_2020!BG80&lt;&gt;"",GUS_2020!BG80*41.868/1000,"")</f>
        <v/>
      </c>
      <c r="BH80" s="185" t="str">
        <f>IF(GUS_2020!BH80&lt;&gt;"",GUS_2020!BH80*41.868/1000,"")</f>
        <v/>
      </c>
      <c r="BI80" s="185" t="str">
        <f>IF(GUS_2020!BI80&lt;&gt;"",GUS_2020!BI80*41.868/1000,"")</f>
        <v/>
      </c>
      <c r="BJ80" s="185" t="str">
        <f>IF(GUS_2020!BJ80&lt;&gt;"",GUS_2020!BJ80*41.868/1000,"")</f>
        <v/>
      </c>
      <c r="BK80" s="185" t="str">
        <f>IF(GUS_2020!BK80&lt;&gt;"",GUS_2020!BK80*41.868/1000,"")</f>
        <v/>
      </c>
      <c r="BL80" s="185" t="str">
        <f>IF(GUS_2020!BL80&lt;&gt;"",GUS_2020!BL80*41.868/1000,"")</f>
        <v/>
      </c>
      <c r="BM80" s="185" t="str">
        <f>IF(GUS_2020!BM80&lt;&gt;"",GUS_2020!BM80*41.868/1000,"")</f>
        <v/>
      </c>
      <c r="BN80" s="185">
        <f>IF(GUS_2020!BN80&lt;&gt;"",GUS_2020!BN80*41.868/1000,"")</f>
        <v>0</v>
      </c>
      <c r="BO80" s="185">
        <f>IF(GUS_2020!BO80&lt;&gt;"",GUS_2020!BO80*41.868/1000,"")</f>
        <v>0</v>
      </c>
      <c r="BP80" s="185" t="str">
        <f>IF(GUS_2020!BP80&lt;&gt;"",GUS_2020!BP80*41.868/1000,"")</f>
        <v/>
      </c>
      <c r="BQ80" s="185" t="str">
        <f>IF(GUS_2020!BQ80&lt;&gt;"",GUS_2020!BQ80*41.868/1000,"")</f>
        <v/>
      </c>
      <c r="BR80" s="185">
        <f>IF(GUS_2020!BR80&lt;&gt;"",GUS_2020!BR80*41.868/1000,"")</f>
        <v>5.7777840000000005</v>
      </c>
      <c r="BS80" s="185">
        <f>IF(GUS_2020!BS80&lt;&gt;"",GUS_2020!BS80*41.868/1000,"")</f>
        <v>42.830964000000002</v>
      </c>
    </row>
    <row r="81" spans="1:71" ht="20.399999999999999">
      <c r="A81" s="184" t="s">
        <v>515</v>
      </c>
      <c r="B81" s="185">
        <f>IF(GUS_2020!B81&lt;&gt;"",GUS_2020!B81*41.868/1000,"")</f>
        <v>21.645756000000002</v>
      </c>
      <c r="C81" s="185">
        <f>IF(GUS_2020!C81&lt;&gt;"",GUS_2020!C81*41.868/1000,"")</f>
        <v>0.66988800000000004</v>
      </c>
      <c r="D81" s="185" t="str">
        <f>IF(GUS_2020!D81&lt;&gt;"",GUS_2020!D81*41.868/1000,"")</f>
        <v/>
      </c>
      <c r="E81" s="185" t="str">
        <f>IF(GUS_2020!E81&lt;&gt;"",GUS_2020!E81*41.868/1000,"")</f>
        <v/>
      </c>
      <c r="F81" s="185">
        <f>IF(GUS_2020!F81&lt;&gt;"",GUS_2020!F81*41.868/1000,"")</f>
        <v>0.62802000000000002</v>
      </c>
      <c r="G81" s="185" t="str">
        <f>IF(GUS_2020!G81&lt;&gt;"",GUS_2020!G81*41.868/1000,"")</f>
        <v/>
      </c>
      <c r="H81" s="185">
        <f>IF(GUS_2020!H81&lt;&gt;"",GUS_2020!H81*41.868/1000,"")</f>
        <v>4.1868000000000002E-2</v>
      </c>
      <c r="I81" s="185" t="str">
        <f>IF(GUS_2020!I81&lt;&gt;"",GUS_2020!I81*41.868/1000,"")</f>
        <v/>
      </c>
      <c r="J81" s="185">
        <f>IF(GUS_2020!J81&lt;&gt;"",GUS_2020!J81*41.868/1000,"")</f>
        <v>0</v>
      </c>
      <c r="K81" s="185" t="str">
        <f>IF(GUS_2020!K81&lt;&gt;"",GUS_2020!K81*41.868/1000,"")</f>
        <v/>
      </c>
      <c r="L81" s="185" t="str">
        <f>IF(GUS_2020!L81&lt;&gt;"",GUS_2020!L81*41.868/1000,"")</f>
        <v/>
      </c>
      <c r="M81" s="185" t="str">
        <f>IF(GUS_2020!M81&lt;&gt;"",GUS_2020!M81*41.868/1000,"")</f>
        <v/>
      </c>
      <c r="N81" s="185" t="str">
        <f>IF(GUS_2020!N81&lt;&gt;"",GUS_2020!N81*41.868/1000,"")</f>
        <v/>
      </c>
      <c r="O81" s="185" t="str">
        <f>IF(GUS_2020!O81&lt;&gt;"",GUS_2020!O81*41.868/1000,"")</f>
        <v/>
      </c>
      <c r="P81" s="185" t="str">
        <f>IF(GUS_2020!P81&lt;&gt;"",GUS_2020!P81*41.868/1000,"")</f>
        <v/>
      </c>
      <c r="Q81" s="185" t="str">
        <f>IF(GUS_2020!Q81&lt;&gt;"",GUS_2020!Q81*41.868/1000,"")</f>
        <v/>
      </c>
      <c r="R81" s="185" t="str">
        <f>IF(GUS_2020!R81&lt;&gt;"",GUS_2020!R81*41.868/1000,"")</f>
        <v/>
      </c>
      <c r="S81" s="185" t="str">
        <f>IF(GUS_2020!S81&lt;&gt;"",GUS_2020!S81*41.868/1000,"")</f>
        <v/>
      </c>
      <c r="T81" s="185" t="str">
        <f>IF(GUS_2020!T81&lt;&gt;"",GUS_2020!T81*41.868/1000,"")</f>
        <v/>
      </c>
      <c r="U81" s="185" t="str">
        <f>IF(GUS_2020!U81&lt;&gt;"",GUS_2020!U81*41.868/1000,"")</f>
        <v/>
      </c>
      <c r="V81" s="185" t="str">
        <f>IF(GUS_2020!V81&lt;&gt;"",GUS_2020!V81*41.868/1000,"")</f>
        <v/>
      </c>
      <c r="W81" s="185">
        <f>IF(GUS_2020!W81&lt;&gt;"",GUS_2020!W81*41.868/1000,"")</f>
        <v>0.87922800000000012</v>
      </c>
      <c r="X81" s="185" t="str">
        <f>IF(GUS_2020!X81&lt;&gt;"",GUS_2020!X81*41.868/1000,"")</f>
        <v/>
      </c>
      <c r="Y81" s="185" t="str">
        <f>IF(GUS_2020!Y81&lt;&gt;"",GUS_2020!Y81*41.868/1000,"")</f>
        <v/>
      </c>
      <c r="Z81" s="185" t="str">
        <f>IF(GUS_2020!Z81&lt;&gt;"",GUS_2020!Z81*41.868/1000,"")</f>
        <v/>
      </c>
      <c r="AA81" s="185" t="str">
        <f>IF(GUS_2020!AA81&lt;&gt;"",GUS_2020!AA81*41.868/1000,"")</f>
        <v/>
      </c>
      <c r="AB81" s="185" t="str">
        <f>IF(GUS_2020!AB81&lt;&gt;"",GUS_2020!AB81*41.868/1000,"")</f>
        <v/>
      </c>
      <c r="AC81" s="185" t="str">
        <f>IF(GUS_2020!AC81&lt;&gt;"",GUS_2020!AC81*41.868/1000,"")</f>
        <v/>
      </c>
      <c r="AD81" s="185" t="str">
        <f>IF(GUS_2020!AD81&lt;&gt;"",GUS_2020!AD81*41.868/1000,"")</f>
        <v/>
      </c>
      <c r="AE81" s="185">
        <f>IF(GUS_2020!AE81&lt;&gt;"",GUS_2020!AE81*41.868/1000,"")</f>
        <v>0</v>
      </c>
      <c r="AF81" s="185">
        <f>IF(GUS_2020!AF81&lt;&gt;"",GUS_2020!AF81*41.868/1000,"")</f>
        <v>0</v>
      </c>
      <c r="AG81" s="185" t="str">
        <f>IF(GUS_2020!AG81&lt;&gt;"",GUS_2020!AG81*41.868/1000,"")</f>
        <v/>
      </c>
      <c r="AH81" s="185" t="str">
        <f>IF(GUS_2020!AH81&lt;&gt;"",GUS_2020!AH81*41.868/1000,"")</f>
        <v/>
      </c>
      <c r="AI81" s="185" t="str">
        <f>IF(GUS_2020!AI81&lt;&gt;"",GUS_2020!AI81*41.868/1000,"")</f>
        <v/>
      </c>
      <c r="AJ81" s="185">
        <f>IF(GUS_2020!AJ81&lt;&gt;"",GUS_2020!AJ81*41.868/1000,"")</f>
        <v>0</v>
      </c>
      <c r="AK81" s="185" t="str">
        <f>IF(GUS_2020!AK81&lt;&gt;"",GUS_2020!AK81*41.868/1000,"")</f>
        <v/>
      </c>
      <c r="AL81" s="185">
        <f>IF(GUS_2020!AL81&lt;&gt;"",GUS_2020!AL81*41.868/1000,"")</f>
        <v>0.87922800000000012</v>
      </c>
      <c r="AM81" s="185" t="str">
        <f>IF(GUS_2020!AM81&lt;&gt;"",GUS_2020!AM81*41.868/1000,"")</f>
        <v/>
      </c>
      <c r="AN81" s="185" t="str">
        <f>IF(GUS_2020!AN81&lt;&gt;"",GUS_2020!AN81*41.868/1000,"")</f>
        <v/>
      </c>
      <c r="AO81" s="185" t="str">
        <f>IF(GUS_2020!AO81&lt;&gt;"",GUS_2020!AO81*41.868/1000,"")</f>
        <v/>
      </c>
      <c r="AP81" s="185" t="str">
        <f>IF(GUS_2020!AP81&lt;&gt;"",GUS_2020!AP81*41.868/1000,"")</f>
        <v/>
      </c>
      <c r="AQ81" s="185" t="str">
        <f>IF(GUS_2020!AQ81&lt;&gt;"",GUS_2020!AQ81*41.868/1000,"")</f>
        <v/>
      </c>
      <c r="AR81" s="185" t="str">
        <f>IF(GUS_2020!AR81&lt;&gt;"",GUS_2020!AR81*41.868/1000,"")</f>
        <v/>
      </c>
      <c r="AS81" s="185">
        <f>IF(GUS_2020!AS81&lt;&gt;"",GUS_2020!AS81*41.868/1000,"")</f>
        <v>0</v>
      </c>
      <c r="AT81" s="185">
        <f>IF(GUS_2020!AT81&lt;&gt;"",GUS_2020!AT81*41.868/1000,"")</f>
        <v>0.12560400000000002</v>
      </c>
      <c r="AU81" s="185">
        <f>IF(GUS_2020!AU81&lt;&gt;"",GUS_2020!AU81*41.868/1000,"")</f>
        <v>4.1868000000000002E-2</v>
      </c>
      <c r="AV81" s="185" t="str">
        <f>IF(GUS_2020!AV81&lt;&gt;"",GUS_2020!AV81*41.868/1000,"")</f>
        <v/>
      </c>
      <c r="AW81" s="185" t="str">
        <f>IF(GUS_2020!AW81&lt;&gt;"",GUS_2020!AW81*41.868/1000,"")</f>
        <v/>
      </c>
      <c r="AX81" s="185" t="str">
        <f>IF(GUS_2020!AX81&lt;&gt;"",GUS_2020!AX81*41.868/1000,"")</f>
        <v/>
      </c>
      <c r="AY81" s="185" t="str">
        <f>IF(GUS_2020!AY81&lt;&gt;"",GUS_2020!AY81*41.868/1000,"")</f>
        <v/>
      </c>
      <c r="AZ81" s="185" t="str">
        <f>IF(GUS_2020!AZ81&lt;&gt;"",GUS_2020!AZ81*41.868/1000,"")</f>
        <v/>
      </c>
      <c r="BA81" s="185" t="str">
        <f>IF(GUS_2020!BA81&lt;&gt;"",GUS_2020!BA81*41.868/1000,"")</f>
        <v/>
      </c>
      <c r="BB81" s="185">
        <f>IF(GUS_2020!BB81&lt;&gt;"",GUS_2020!BB81*41.868/1000,"")</f>
        <v>4.1868000000000002E-2</v>
      </c>
      <c r="BC81" s="185" t="str">
        <f>IF(GUS_2020!BC81&lt;&gt;"",GUS_2020!BC81*41.868/1000,"")</f>
        <v/>
      </c>
      <c r="BD81" s="185" t="str">
        <f>IF(GUS_2020!BD81&lt;&gt;"",GUS_2020!BD81*41.868/1000,"")</f>
        <v/>
      </c>
      <c r="BE81" s="185" t="str">
        <f>IF(GUS_2020!BE81&lt;&gt;"",GUS_2020!BE81*41.868/1000,"")</f>
        <v/>
      </c>
      <c r="BF81" s="185" t="str">
        <f>IF(GUS_2020!BF81&lt;&gt;"",GUS_2020!BF81*41.868/1000,"")</f>
        <v/>
      </c>
      <c r="BG81" s="185" t="str">
        <f>IF(GUS_2020!BG81&lt;&gt;"",GUS_2020!BG81*41.868/1000,"")</f>
        <v/>
      </c>
      <c r="BH81" s="185" t="str">
        <f>IF(GUS_2020!BH81&lt;&gt;"",GUS_2020!BH81*41.868/1000,"")</f>
        <v/>
      </c>
      <c r="BI81" s="185" t="str">
        <f>IF(GUS_2020!BI81&lt;&gt;"",GUS_2020!BI81*41.868/1000,"")</f>
        <v/>
      </c>
      <c r="BJ81" s="185" t="str">
        <f>IF(GUS_2020!BJ81&lt;&gt;"",GUS_2020!BJ81*41.868/1000,"")</f>
        <v/>
      </c>
      <c r="BK81" s="185" t="str">
        <f>IF(GUS_2020!BK81&lt;&gt;"",GUS_2020!BK81*41.868/1000,"")</f>
        <v/>
      </c>
      <c r="BL81" s="185" t="str">
        <f>IF(GUS_2020!BL81&lt;&gt;"",GUS_2020!BL81*41.868/1000,"")</f>
        <v/>
      </c>
      <c r="BM81" s="185" t="str">
        <f>IF(GUS_2020!BM81&lt;&gt;"",GUS_2020!BM81*41.868/1000,"")</f>
        <v/>
      </c>
      <c r="BN81" s="185">
        <f>IF(GUS_2020!BN81&lt;&gt;"",GUS_2020!BN81*41.868/1000,"")</f>
        <v>0</v>
      </c>
      <c r="BO81" s="185">
        <f>IF(GUS_2020!BO81&lt;&gt;"",GUS_2020!BO81*41.868/1000,"")</f>
        <v>0</v>
      </c>
      <c r="BP81" s="185" t="str">
        <f>IF(GUS_2020!BP81&lt;&gt;"",GUS_2020!BP81*41.868/1000,"")</f>
        <v/>
      </c>
      <c r="BQ81" s="185" t="str">
        <f>IF(GUS_2020!BQ81&lt;&gt;"",GUS_2020!BQ81*41.868/1000,"")</f>
        <v/>
      </c>
      <c r="BR81" s="185">
        <f>IF(GUS_2020!BR81&lt;&gt;"",GUS_2020!BR81*41.868/1000,"")</f>
        <v>2.9726280000000003</v>
      </c>
      <c r="BS81" s="185">
        <f>IF(GUS_2020!BS81&lt;&gt;"",GUS_2020!BS81*41.868/1000,"")</f>
        <v>16.998407999999998</v>
      </c>
    </row>
    <row r="82" spans="1:71" ht="20.399999999999999">
      <c r="A82" s="184" t="s">
        <v>516</v>
      </c>
      <c r="B82" s="185">
        <f>IF(GUS_2020!B82&lt;&gt;"",GUS_2020!B82*41.868/1000,"")</f>
        <v>20.934000000000001</v>
      </c>
      <c r="C82" s="185" t="str">
        <f>IF(GUS_2020!C82&lt;&gt;"",GUS_2020!C82*41.868/1000,"")</f>
        <v/>
      </c>
      <c r="D82" s="185" t="str">
        <f>IF(GUS_2020!D82&lt;&gt;"",GUS_2020!D82*41.868/1000,"")</f>
        <v/>
      </c>
      <c r="E82" s="185" t="str">
        <f>IF(GUS_2020!E82&lt;&gt;"",GUS_2020!E82*41.868/1000,"")</f>
        <v/>
      </c>
      <c r="F82" s="185" t="str">
        <f>IF(GUS_2020!F82&lt;&gt;"",GUS_2020!F82*41.868/1000,"")</f>
        <v/>
      </c>
      <c r="G82" s="185" t="str">
        <f>IF(GUS_2020!G82&lt;&gt;"",GUS_2020!G82*41.868/1000,"")</f>
        <v/>
      </c>
      <c r="H82" s="185" t="str">
        <f>IF(GUS_2020!H82&lt;&gt;"",GUS_2020!H82*41.868/1000,"")</f>
        <v/>
      </c>
      <c r="I82" s="185" t="str">
        <f>IF(GUS_2020!I82&lt;&gt;"",GUS_2020!I82*41.868/1000,"")</f>
        <v/>
      </c>
      <c r="J82" s="185" t="str">
        <f>IF(GUS_2020!J82&lt;&gt;"",GUS_2020!J82*41.868/1000,"")</f>
        <v/>
      </c>
      <c r="K82" s="185" t="str">
        <f>IF(GUS_2020!K82&lt;&gt;"",GUS_2020!K82*41.868/1000,"")</f>
        <v/>
      </c>
      <c r="L82" s="185" t="str">
        <f>IF(GUS_2020!L82&lt;&gt;"",GUS_2020!L82*41.868/1000,"")</f>
        <v/>
      </c>
      <c r="M82" s="185" t="str">
        <f>IF(GUS_2020!M82&lt;&gt;"",GUS_2020!M82*41.868/1000,"")</f>
        <v/>
      </c>
      <c r="N82" s="185" t="str">
        <f>IF(GUS_2020!N82&lt;&gt;"",GUS_2020!N82*41.868/1000,"")</f>
        <v/>
      </c>
      <c r="O82" s="185" t="str">
        <f>IF(GUS_2020!O82&lt;&gt;"",GUS_2020!O82*41.868/1000,"")</f>
        <v/>
      </c>
      <c r="P82" s="185" t="str">
        <f>IF(GUS_2020!P82&lt;&gt;"",GUS_2020!P82*41.868/1000,"")</f>
        <v/>
      </c>
      <c r="Q82" s="185" t="str">
        <f>IF(GUS_2020!Q82&lt;&gt;"",GUS_2020!Q82*41.868/1000,"")</f>
        <v/>
      </c>
      <c r="R82" s="185" t="str">
        <f>IF(GUS_2020!R82&lt;&gt;"",GUS_2020!R82*41.868/1000,"")</f>
        <v/>
      </c>
      <c r="S82" s="185" t="str">
        <f>IF(GUS_2020!S82&lt;&gt;"",GUS_2020!S82*41.868/1000,"")</f>
        <v/>
      </c>
      <c r="T82" s="185" t="str">
        <f>IF(GUS_2020!T82&lt;&gt;"",GUS_2020!T82*41.868/1000,"")</f>
        <v/>
      </c>
      <c r="U82" s="185" t="str">
        <f>IF(GUS_2020!U82&lt;&gt;"",GUS_2020!U82*41.868/1000,"")</f>
        <v/>
      </c>
      <c r="V82" s="185" t="str">
        <f>IF(GUS_2020!V82&lt;&gt;"",GUS_2020!V82*41.868/1000,"")</f>
        <v/>
      </c>
      <c r="W82" s="185">
        <f>IF(GUS_2020!W82&lt;&gt;"",GUS_2020!W82*41.868/1000,"")</f>
        <v>8.3736000000000005E-2</v>
      </c>
      <c r="X82" s="185" t="str">
        <f>IF(GUS_2020!X82&lt;&gt;"",GUS_2020!X82*41.868/1000,"")</f>
        <v/>
      </c>
      <c r="Y82" s="185" t="str">
        <f>IF(GUS_2020!Y82&lt;&gt;"",GUS_2020!Y82*41.868/1000,"")</f>
        <v/>
      </c>
      <c r="Z82" s="185" t="str">
        <f>IF(GUS_2020!Z82&lt;&gt;"",GUS_2020!Z82*41.868/1000,"")</f>
        <v/>
      </c>
      <c r="AA82" s="185" t="str">
        <f>IF(GUS_2020!AA82&lt;&gt;"",GUS_2020!AA82*41.868/1000,"")</f>
        <v/>
      </c>
      <c r="AB82" s="185" t="str">
        <f>IF(GUS_2020!AB82&lt;&gt;"",GUS_2020!AB82*41.868/1000,"")</f>
        <v/>
      </c>
      <c r="AC82" s="185" t="str">
        <f>IF(GUS_2020!AC82&lt;&gt;"",GUS_2020!AC82*41.868/1000,"")</f>
        <v/>
      </c>
      <c r="AD82" s="185" t="str">
        <f>IF(GUS_2020!AD82&lt;&gt;"",GUS_2020!AD82*41.868/1000,"")</f>
        <v/>
      </c>
      <c r="AE82" s="185" t="str">
        <f>IF(GUS_2020!AE82&lt;&gt;"",GUS_2020!AE82*41.868/1000,"")</f>
        <v/>
      </c>
      <c r="AF82" s="185" t="str">
        <f>IF(GUS_2020!AF82&lt;&gt;"",GUS_2020!AF82*41.868/1000,"")</f>
        <v/>
      </c>
      <c r="AG82" s="185" t="str">
        <f>IF(GUS_2020!AG82&lt;&gt;"",GUS_2020!AG82*41.868/1000,"")</f>
        <v/>
      </c>
      <c r="AH82" s="185" t="str">
        <f>IF(GUS_2020!AH82&lt;&gt;"",GUS_2020!AH82*41.868/1000,"")</f>
        <v/>
      </c>
      <c r="AI82" s="185" t="str">
        <f>IF(GUS_2020!AI82&lt;&gt;"",GUS_2020!AI82*41.868/1000,"")</f>
        <v/>
      </c>
      <c r="AJ82" s="185" t="str">
        <f>IF(GUS_2020!AJ82&lt;&gt;"",GUS_2020!AJ82*41.868/1000,"")</f>
        <v/>
      </c>
      <c r="AK82" s="185" t="str">
        <f>IF(GUS_2020!AK82&lt;&gt;"",GUS_2020!AK82*41.868/1000,"")</f>
        <v/>
      </c>
      <c r="AL82" s="185">
        <f>IF(GUS_2020!AL82&lt;&gt;"",GUS_2020!AL82*41.868/1000,"")</f>
        <v>8.3736000000000005E-2</v>
      </c>
      <c r="AM82" s="185" t="str">
        <f>IF(GUS_2020!AM82&lt;&gt;"",GUS_2020!AM82*41.868/1000,"")</f>
        <v/>
      </c>
      <c r="AN82" s="185" t="str">
        <f>IF(GUS_2020!AN82&lt;&gt;"",GUS_2020!AN82*41.868/1000,"")</f>
        <v/>
      </c>
      <c r="AO82" s="185" t="str">
        <f>IF(GUS_2020!AO82&lt;&gt;"",GUS_2020!AO82*41.868/1000,"")</f>
        <v/>
      </c>
      <c r="AP82" s="185" t="str">
        <f>IF(GUS_2020!AP82&lt;&gt;"",GUS_2020!AP82*41.868/1000,"")</f>
        <v/>
      </c>
      <c r="AQ82" s="185" t="str">
        <f>IF(GUS_2020!AQ82&lt;&gt;"",GUS_2020!AQ82*41.868/1000,"")</f>
        <v/>
      </c>
      <c r="AR82" s="185" t="str">
        <f>IF(GUS_2020!AR82&lt;&gt;"",GUS_2020!AR82*41.868/1000,"")</f>
        <v/>
      </c>
      <c r="AS82" s="185" t="str">
        <f>IF(GUS_2020!AS82&lt;&gt;"",GUS_2020!AS82*41.868/1000,"")</f>
        <v/>
      </c>
      <c r="AT82" s="185">
        <f>IF(GUS_2020!AT82&lt;&gt;"",GUS_2020!AT82*41.868/1000,"")</f>
        <v>19.552356</v>
      </c>
      <c r="AU82" s="185" t="str">
        <f>IF(GUS_2020!AU82&lt;&gt;"",GUS_2020!AU82*41.868/1000,"")</f>
        <v/>
      </c>
      <c r="AV82" s="185" t="str">
        <f>IF(GUS_2020!AV82&lt;&gt;"",GUS_2020!AV82*41.868/1000,"")</f>
        <v/>
      </c>
      <c r="AW82" s="185" t="str">
        <f>IF(GUS_2020!AW82&lt;&gt;"",GUS_2020!AW82*41.868/1000,"")</f>
        <v/>
      </c>
      <c r="AX82" s="185" t="str">
        <f>IF(GUS_2020!AX82&lt;&gt;"",GUS_2020!AX82*41.868/1000,"")</f>
        <v/>
      </c>
      <c r="AY82" s="185" t="str">
        <f>IF(GUS_2020!AY82&lt;&gt;"",GUS_2020!AY82*41.868/1000,"")</f>
        <v/>
      </c>
      <c r="AZ82" s="185" t="str">
        <f>IF(GUS_2020!AZ82&lt;&gt;"",GUS_2020!AZ82*41.868/1000,"")</f>
        <v/>
      </c>
      <c r="BA82" s="185" t="str">
        <f>IF(GUS_2020!BA82&lt;&gt;"",GUS_2020!BA82*41.868/1000,"")</f>
        <v/>
      </c>
      <c r="BB82" s="185" t="str">
        <f>IF(GUS_2020!BB82&lt;&gt;"",GUS_2020!BB82*41.868/1000,"")</f>
        <v/>
      </c>
      <c r="BC82" s="185" t="str">
        <f>IF(GUS_2020!BC82&lt;&gt;"",GUS_2020!BC82*41.868/1000,"")</f>
        <v/>
      </c>
      <c r="BD82" s="185" t="str">
        <f>IF(GUS_2020!BD82&lt;&gt;"",GUS_2020!BD82*41.868/1000,"")</f>
        <v/>
      </c>
      <c r="BE82" s="185" t="str">
        <f>IF(GUS_2020!BE82&lt;&gt;"",GUS_2020!BE82*41.868/1000,"")</f>
        <v/>
      </c>
      <c r="BF82" s="185" t="str">
        <f>IF(GUS_2020!BF82&lt;&gt;"",GUS_2020!BF82*41.868/1000,"")</f>
        <v/>
      </c>
      <c r="BG82" s="185" t="str">
        <f>IF(GUS_2020!BG82&lt;&gt;"",GUS_2020!BG82*41.868/1000,"")</f>
        <v/>
      </c>
      <c r="BH82" s="185" t="str">
        <f>IF(GUS_2020!BH82&lt;&gt;"",GUS_2020!BH82*41.868/1000,"")</f>
        <v/>
      </c>
      <c r="BI82" s="185" t="str">
        <f>IF(GUS_2020!BI82&lt;&gt;"",GUS_2020!BI82*41.868/1000,"")</f>
        <v/>
      </c>
      <c r="BJ82" s="185" t="str">
        <f>IF(GUS_2020!BJ82&lt;&gt;"",GUS_2020!BJ82*41.868/1000,"")</f>
        <v/>
      </c>
      <c r="BK82" s="185" t="str">
        <f>IF(GUS_2020!BK82&lt;&gt;"",GUS_2020!BK82*41.868/1000,"")</f>
        <v/>
      </c>
      <c r="BL82" s="185" t="str">
        <f>IF(GUS_2020!BL82&lt;&gt;"",GUS_2020!BL82*41.868/1000,"")</f>
        <v/>
      </c>
      <c r="BM82" s="185" t="str">
        <f>IF(GUS_2020!BM82&lt;&gt;"",GUS_2020!BM82*41.868/1000,"")</f>
        <v/>
      </c>
      <c r="BN82" s="185" t="str">
        <f>IF(GUS_2020!BN82&lt;&gt;"",GUS_2020!BN82*41.868/1000,"")</f>
        <v/>
      </c>
      <c r="BO82" s="185" t="str">
        <f>IF(GUS_2020!BO82&lt;&gt;"",GUS_2020!BO82*41.868/1000,"")</f>
        <v/>
      </c>
      <c r="BP82" s="185" t="str">
        <f>IF(GUS_2020!BP82&lt;&gt;"",GUS_2020!BP82*41.868/1000,"")</f>
        <v/>
      </c>
      <c r="BQ82" s="185" t="str">
        <f>IF(GUS_2020!BQ82&lt;&gt;"",GUS_2020!BQ82*41.868/1000,"")</f>
        <v/>
      </c>
      <c r="BR82" s="185">
        <f>IF(GUS_2020!BR82&lt;&gt;"",GUS_2020!BR82*41.868/1000,"")</f>
        <v>4.1868000000000002E-2</v>
      </c>
      <c r="BS82" s="185">
        <f>IF(GUS_2020!BS82&lt;&gt;"",GUS_2020!BS82*41.868/1000,"")</f>
        <v>1.25604</v>
      </c>
    </row>
    <row r="83" spans="1:71" ht="20.399999999999999">
      <c r="A83" s="184" t="s">
        <v>500</v>
      </c>
      <c r="B83" s="185">
        <f>IF(GUS_2020!B83&lt;&gt;"",GUS_2020!B83*41.868/1000,"")</f>
        <v>0</v>
      </c>
      <c r="C83" s="185" t="str">
        <f>IF(GUS_2020!C83&lt;&gt;"",GUS_2020!C83*41.868/1000,"")</f>
        <v/>
      </c>
      <c r="D83" s="185" t="str">
        <f>IF(GUS_2020!D83&lt;&gt;"",GUS_2020!D83*41.868/1000,"")</f>
        <v/>
      </c>
      <c r="E83" s="185" t="str">
        <f>IF(GUS_2020!E83&lt;&gt;"",GUS_2020!E83*41.868/1000,"")</f>
        <v/>
      </c>
      <c r="F83" s="185" t="str">
        <f>IF(GUS_2020!F83&lt;&gt;"",GUS_2020!F83*41.868/1000,"")</f>
        <v/>
      </c>
      <c r="G83" s="185" t="str">
        <f>IF(GUS_2020!G83&lt;&gt;"",GUS_2020!G83*41.868/1000,"")</f>
        <v/>
      </c>
      <c r="H83" s="185" t="str">
        <f>IF(GUS_2020!H83&lt;&gt;"",GUS_2020!H83*41.868/1000,"")</f>
        <v/>
      </c>
      <c r="I83" s="185" t="str">
        <f>IF(GUS_2020!I83&lt;&gt;"",GUS_2020!I83*41.868/1000,"")</f>
        <v/>
      </c>
      <c r="J83" s="185" t="str">
        <f>IF(GUS_2020!J83&lt;&gt;"",GUS_2020!J83*41.868/1000,"")</f>
        <v/>
      </c>
      <c r="K83" s="185" t="str">
        <f>IF(GUS_2020!K83&lt;&gt;"",GUS_2020!K83*41.868/1000,"")</f>
        <v/>
      </c>
      <c r="L83" s="185" t="str">
        <f>IF(GUS_2020!L83&lt;&gt;"",GUS_2020!L83*41.868/1000,"")</f>
        <v/>
      </c>
      <c r="M83" s="185" t="str">
        <f>IF(GUS_2020!M83&lt;&gt;"",GUS_2020!M83*41.868/1000,"")</f>
        <v/>
      </c>
      <c r="N83" s="185" t="str">
        <f>IF(GUS_2020!N83&lt;&gt;"",GUS_2020!N83*41.868/1000,"")</f>
        <v/>
      </c>
      <c r="O83" s="185" t="str">
        <f>IF(GUS_2020!O83&lt;&gt;"",GUS_2020!O83*41.868/1000,"")</f>
        <v/>
      </c>
      <c r="P83" s="185" t="str">
        <f>IF(GUS_2020!P83&lt;&gt;"",GUS_2020!P83*41.868/1000,"")</f>
        <v/>
      </c>
      <c r="Q83" s="185" t="str">
        <f>IF(GUS_2020!Q83&lt;&gt;"",GUS_2020!Q83*41.868/1000,"")</f>
        <v/>
      </c>
      <c r="R83" s="185" t="str">
        <f>IF(GUS_2020!R83&lt;&gt;"",GUS_2020!R83*41.868/1000,"")</f>
        <v/>
      </c>
      <c r="S83" s="185" t="str">
        <f>IF(GUS_2020!S83&lt;&gt;"",GUS_2020!S83*41.868/1000,"")</f>
        <v/>
      </c>
      <c r="T83" s="185" t="str">
        <f>IF(GUS_2020!T83&lt;&gt;"",GUS_2020!T83*41.868/1000,"")</f>
        <v/>
      </c>
      <c r="U83" s="185" t="str">
        <f>IF(GUS_2020!U83&lt;&gt;"",GUS_2020!U83*41.868/1000,"")</f>
        <v/>
      </c>
      <c r="V83" s="185" t="str">
        <f>IF(GUS_2020!V83&lt;&gt;"",GUS_2020!V83*41.868/1000,"")</f>
        <v/>
      </c>
      <c r="W83" s="185" t="str">
        <f>IF(GUS_2020!W83&lt;&gt;"",GUS_2020!W83*41.868/1000,"")</f>
        <v/>
      </c>
      <c r="X83" s="185" t="str">
        <f>IF(GUS_2020!X83&lt;&gt;"",GUS_2020!X83*41.868/1000,"")</f>
        <v/>
      </c>
      <c r="Y83" s="185" t="str">
        <f>IF(GUS_2020!Y83&lt;&gt;"",GUS_2020!Y83*41.868/1000,"")</f>
        <v/>
      </c>
      <c r="Z83" s="185" t="str">
        <f>IF(GUS_2020!Z83&lt;&gt;"",GUS_2020!Z83*41.868/1000,"")</f>
        <v/>
      </c>
      <c r="AA83" s="185" t="str">
        <f>IF(GUS_2020!AA83&lt;&gt;"",GUS_2020!AA83*41.868/1000,"")</f>
        <v/>
      </c>
      <c r="AB83" s="185" t="str">
        <f>IF(GUS_2020!AB83&lt;&gt;"",GUS_2020!AB83*41.868/1000,"")</f>
        <v/>
      </c>
      <c r="AC83" s="185" t="str">
        <f>IF(GUS_2020!AC83&lt;&gt;"",GUS_2020!AC83*41.868/1000,"")</f>
        <v/>
      </c>
      <c r="AD83" s="185" t="str">
        <f>IF(GUS_2020!AD83&lt;&gt;"",GUS_2020!AD83*41.868/1000,"")</f>
        <v/>
      </c>
      <c r="AE83" s="185" t="str">
        <f>IF(GUS_2020!AE83&lt;&gt;"",GUS_2020!AE83*41.868/1000,"")</f>
        <v/>
      </c>
      <c r="AF83" s="185" t="str">
        <f>IF(GUS_2020!AF83&lt;&gt;"",GUS_2020!AF83*41.868/1000,"")</f>
        <v/>
      </c>
      <c r="AG83" s="185" t="str">
        <f>IF(GUS_2020!AG83&lt;&gt;"",GUS_2020!AG83*41.868/1000,"")</f>
        <v/>
      </c>
      <c r="AH83" s="185" t="str">
        <f>IF(GUS_2020!AH83&lt;&gt;"",GUS_2020!AH83*41.868/1000,"")</f>
        <v/>
      </c>
      <c r="AI83" s="185" t="str">
        <f>IF(GUS_2020!AI83&lt;&gt;"",GUS_2020!AI83*41.868/1000,"")</f>
        <v/>
      </c>
      <c r="AJ83" s="185" t="str">
        <f>IF(GUS_2020!AJ83&lt;&gt;"",GUS_2020!AJ83*41.868/1000,"")</f>
        <v/>
      </c>
      <c r="AK83" s="185" t="str">
        <f>IF(GUS_2020!AK83&lt;&gt;"",GUS_2020!AK83*41.868/1000,"")</f>
        <v/>
      </c>
      <c r="AL83" s="185" t="str">
        <f>IF(GUS_2020!AL83&lt;&gt;"",GUS_2020!AL83*41.868/1000,"")</f>
        <v/>
      </c>
      <c r="AM83" s="185" t="str">
        <f>IF(GUS_2020!AM83&lt;&gt;"",GUS_2020!AM83*41.868/1000,"")</f>
        <v/>
      </c>
      <c r="AN83" s="185" t="str">
        <f>IF(GUS_2020!AN83&lt;&gt;"",GUS_2020!AN83*41.868/1000,"")</f>
        <v/>
      </c>
      <c r="AO83" s="185" t="str">
        <f>IF(GUS_2020!AO83&lt;&gt;"",GUS_2020!AO83*41.868/1000,"")</f>
        <v/>
      </c>
      <c r="AP83" s="185" t="str">
        <f>IF(GUS_2020!AP83&lt;&gt;"",GUS_2020!AP83*41.868/1000,"")</f>
        <v/>
      </c>
      <c r="AQ83" s="185" t="str">
        <f>IF(GUS_2020!AQ83&lt;&gt;"",GUS_2020!AQ83*41.868/1000,"")</f>
        <v/>
      </c>
      <c r="AR83" s="185" t="str">
        <f>IF(GUS_2020!AR83&lt;&gt;"",GUS_2020!AR83*41.868/1000,"")</f>
        <v/>
      </c>
      <c r="AS83" s="185" t="str">
        <f>IF(GUS_2020!AS83&lt;&gt;"",GUS_2020!AS83*41.868/1000,"")</f>
        <v/>
      </c>
      <c r="AT83" s="185" t="str">
        <f>IF(GUS_2020!AT83&lt;&gt;"",GUS_2020!AT83*41.868/1000,"")</f>
        <v/>
      </c>
      <c r="AU83" s="185" t="str">
        <f>IF(GUS_2020!AU83&lt;&gt;"",GUS_2020!AU83*41.868/1000,"")</f>
        <v/>
      </c>
      <c r="AV83" s="185" t="str">
        <f>IF(GUS_2020!AV83&lt;&gt;"",GUS_2020!AV83*41.868/1000,"")</f>
        <v/>
      </c>
      <c r="AW83" s="185" t="str">
        <f>IF(GUS_2020!AW83&lt;&gt;"",GUS_2020!AW83*41.868/1000,"")</f>
        <v/>
      </c>
      <c r="AX83" s="185" t="str">
        <f>IF(GUS_2020!AX83&lt;&gt;"",GUS_2020!AX83*41.868/1000,"")</f>
        <v/>
      </c>
      <c r="AY83" s="185" t="str">
        <f>IF(GUS_2020!AY83&lt;&gt;"",GUS_2020!AY83*41.868/1000,"")</f>
        <v/>
      </c>
      <c r="AZ83" s="185" t="str">
        <f>IF(GUS_2020!AZ83&lt;&gt;"",GUS_2020!AZ83*41.868/1000,"")</f>
        <v/>
      </c>
      <c r="BA83" s="185" t="str">
        <f>IF(GUS_2020!BA83&lt;&gt;"",GUS_2020!BA83*41.868/1000,"")</f>
        <v/>
      </c>
      <c r="BB83" s="185" t="str">
        <f>IF(GUS_2020!BB83&lt;&gt;"",GUS_2020!BB83*41.868/1000,"")</f>
        <v/>
      </c>
      <c r="BC83" s="185" t="str">
        <f>IF(GUS_2020!BC83&lt;&gt;"",GUS_2020!BC83*41.868/1000,"")</f>
        <v/>
      </c>
      <c r="BD83" s="185" t="str">
        <f>IF(GUS_2020!BD83&lt;&gt;"",GUS_2020!BD83*41.868/1000,"")</f>
        <v/>
      </c>
      <c r="BE83" s="185" t="str">
        <f>IF(GUS_2020!BE83&lt;&gt;"",GUS_2020!BE83*41.868/1000,"")</f>
        <v/>
      </c>
      <c r="BF83" s="185" t="str">
        <f>IF(GUS_2020!BF83&lt;&gt;"",GUS_2020!BF83*41.868/1000,"")</f>
        <v/>
      </c>
      <c r="BG83" s="185" t="str">
        <f>IF(GUS_2020!BG83&lt;&gt;"",GUS_2020!BG83*41.868/1000,"")</f>
        <v/>
      </c>
      <c r="BH83" s="185" t="str">
        <f>IF(GUS_2020!BH83&lt;&gt;"",GUS_2020!BH83*41.868/1000,"")</f>
        <v/>
      </c>
      <c r="BI83" s="185" t="str">
        <f>IF(GUS_2020!BI83&lt;&gt;"",GUS_2020!BI83*41.868/1000,"")</f>
        <v/>
      </c>
      <c r="BJ83" s="185" t="str">
        <f>IF(GUS_2020!BJ83&lt;&gt;"",GUS_2020!BJ83*41.868/1000,"")</f>
        <v/>
      </c>
      <c r="BK83" s="185" t="str">
        <f>IF(GUS_2020!BK83&lt;&gt;"",GUS_2020!BK83*41.868/1000,"")</f>
        <v/>
      </c>
      <c r="BL83" s="185" t="str">
        <f>IF(GUS_2020!BL83&lt;&gt;"",GUS_2020!BL83*41.868/1000,"")</f>
        <v/>
      </c>
      <c r="BM83" s="185" t="str">
        <f>IF(GUS_2020!BM83&lt;&gt;"",GUS_2020!BM83*41.868/1000,"")</f>
        <v/>
      </c>
      <c r="BN83" s="185" t="str">
        <f>IF(GUS_2020!BN83&lt;&gt;"",GUS_2020!BN83*41.868/1000,"")</f>
        <v/>
      </c>
      <c r="BO83" s="185" t="str">
        <f>IF(GUS_2020!BO83&lt;&gt;"",GUS_2020!BO83*41.868/1000,"")</f>
        <v/>
      </c>
      <c r="BP83" s="185" t="str">
        <f>IF(GUS_2020!BP83&lt;&gt;"",GUS_2020!BP83*41.868/1000,"")</f>
        <v/>
      </c>
      <c r="BQ83" s="185" t="str">
        <f>IF(GUS_2020!BQ83&lt;&gt;"",GUS_2020!BQ83*41.868/1000,"")</f>
        <v/>
      </c>
      <c r="BR83" s="185" t="str">
        <f>IF(GUS_2020!BR83&lt;&gt;"",GUS_2020!BR83*41.868/1000,"")</f>
        <v/>
      </c>
      <c r="BS83" s="185">
        <f>IF(GUS_2020!BS83&lt;&gt;"",GUS_2020!BS83*41.868/1000,"")</f>
        <v>0</v>
      </c>
    </row>
    <row r="84" spans="1:71" ht="20.399999999999999">
      <c r="A84" s="184" t="s">
        <v>490</v>
      </c>
      <c r="B84" s="185">
        <f>IF(GUS_2020!B84&lt;&gt;"",GUS_2020!B84*41.868/1000,"")</f>
        <v>40.528224000000002</v>
      </c>
      <c r="C84" s="185">
        <f>IF(GUS_2020!C84&lt;&gt;"",GUS_2020!C84*41.868/1000,"")</f>
        <v>2.4702120000000001</v>
      </c>
      <c r="D84" s="185" t="str">
        <f>IF(GUS_2020!D84&lt;&gt;"",GUS_2020!D84*41.868/1000,"")</f>
        <v/>
      </c>
      <c r="E84" s="185">
        <f>IF(GUS_2020!E84&lt;&gt;"",GUS_2020!E84*41.868/1000,"")</f>
        <v>2.4702120000000001</v>
      </c>
      <c r="F84" s="185" t="str">
        <f>IF(GUS_2020!F84&lt;&gt;"",GUS_2020!F84*41.868/1000,"")</f>
        <v/>
      </c>
      <c r="G84" s="185" t="str">
        <f>IF(GUS_2020!G84&lt;&gt;"",GUS_2020!G84*41.868/1000,"")</f>
        <v/>
      </c>
      <c r="H84" s="185" t="str">
        <f>IF(GUS_2020!H84&lt;&gt;"",GUS_2020!H84*41.868/1000,"")</f>
        <v/>
      </c>
      <c r="I84" s="185" t="str">
        <f>IF(GUS_2020!I84&lt;&gt;"",GUS_2020!I84*41.868/1000,"")</f>
        <v/>
      </c>
      <c r="J84" s="185" t="str">
        <f>IF(GUS_2020!J84&lt;&gt;"",GUS_2020!J84*41.868/1000,"")</f>
        <v/>
      </c>
      <c r="K84" s="185" t="str">
        <f>IF(GUS_2020!K84&lt;&gt;"",GUS_2020!K84*41.868/1000,"")</f>
        <v/>
      </c>
      <c r="L84" s="185" t="str">
        <f>IF(GUS_2020!L84&lt;&gt;"",GUS_2020!L84*41.868/1000,"")</f>
        <v/>
      </c>
      <c r="M84" s="185" t="str">
        <f>IF(GUS_2020!M84&lt;&gt;"",GUS_2020!M84*41.868/1000,"")</f>
        <v/>
      </c>
      <c r="N84" s="185">
        <f>IF(GUS_2020!N84&lt;&gt;"",GUS_2020!N84*41.868/1000,"")</f>
        <v>34.917912000000001</v>
      </c>
      <c r="O84" s="185" t="str">
        <f>IF(GUS_2020!O84&lt;&gt;"",GUS_2020!O84*41.868/1000,"")</f>
        <v/>
      </c>
      <c r="P84" s="185">
        <f>IF(GUS_2020!P84&lt;&gt;"",GUS_2020!P84*41.868/1000,"")</f>
        <v>34.917912000000001</v>
      </c>
      <c r="Q84" s="185" t="str">
        <f>IF(GUS_2020!Q84&lt;&gt;"",GUS_2020!Q84*41.868/1000,"")</f>
        <v/>
      </c>
      <c r="R84" s="185" t="str">
        <f>IF(GUS_2020!R84&lt;&gt;"",GUS_2020!R84*41.868/1000,"")</f>
        <v/>
      </c>
      <c r="S84" s="185" t="str">
        <f>IF(GUS_2020!S84&lt;&gt;"",GUS_2020!S84*41.868/1000,"")</f>
        <v/>
      </c>
      <c r="T84" s="185" t="str">
        <f>IF(GUS_2020!T84&lt;&gt;"",GUS_2020!T84*41.868/1000,"")</f>
        <v/>
      </c>
      <c r="U84" s="185" t="str">
        <f>IF(GUS_2020!U84&lt;&gt;"",GUS_2020!U84*41.868/1000,"")</f>
        <v/>
      </c>
      <c r="V84" s="185" t="str">
        <f>IF(GUS_2020!V84&lt;&gt;"",GUS_2020!V84*41.868/1000,"")</f>
        <v/>
      </c>
      <c r="W84" s="185" t="str">
        <f>IF(GUS_2020!W84&lt;&gt;"",GUS_2020!W84*41.868/1000,"")</f>
        <v/>
      </c>
      <c r="X84" s="185" t="str">
        <f>IF(GUS_2020!X84&lt;&gt;"",GUS_2020!X84*41.868/1000,"")</f>
        <v/>
      </c>
      <c r="Y84" s="185" t="str">
        <f>IF(GUS_2020!Y84&lt;&gt;"",GUS_2020!Y84*41.868/1000,"")</f>
        <v/>
      </c>
      <c r="Z84" s="185" t="str">
        <f>IF(GUS_2020!Z84&lt;&gt;"",GUS_2020!Z84*41.868/1000,"")</f>
        <v/>
      </c>
      <c r="AA84" s="185" t="str">
        <f>IF(GUS_2020!AA84&lt;&gt;"",GUS_2020!AA84*41.868/1000,"")</f>
        <v/>
      </c>
      <c r="AB84" s="185" t="str">
        <f>IF(GUS_2020!AB84&lt;&gt;"",GUS_2020!AB84*41.868/1000,"")</f>
        <v/>
      </c>
      <c r="AC84" s="185" t="str">
        <f>IF(GUS_2020!AC84&lt;&gt;"",GUS_2020!AC84*41.868/1000,"")</f>
        <v/>
      </c>
      <c r="AD84" s="185" t="str">
        <f>IF(GUS_2020!AD84&lt;&gt;"",GUS_2020!AD84*41.868/1000,"")</f>
        <v/>
      </c>
      <c r="AE84" s="185" t="str">
        <f>IF(GUS_2020!AE84&lt;&gt;"",GUS_2020!AE84*41.868/1000,"")</f>
        <v/>
      </c>
      <c r="AF84" s="185" t="str">
        <f>IF(GUS_2020!AF84&lt;&gt;"",GUS_2020!AF84*41.868/1000,"")</f>
        <v/>
      </c>
      <c r="AG84" s="185" t="str">
        <f>IF(GUS_2020!AG84&lt;&gt;"",GUS_2020!AG84*41.868/1000,"")</f>
        <v/>
      </c>
      <c r="AH84" s="185" t="str">
        <f>IF(GUS_2020!AH84&lt;&gt;"",GUS_2020!AH84*41.868/1000,"")</f>
        <v/>
      </c>
      <c r="AI84" s="185" t="str">
        <f>IF(GUS_2020!AI84&lt;&gt;"",GUS_2020!AI84*41.868/1000,"")</f>
        <v/>
      </c>
      <c r="AJ84" s="185" t="str">
        <f>IF(GUS_2020!AJ84&lt;&gt;"",GUS_2020!AJ84*41.868/1000,"")</f>
        <v/>
      </c>
      <c r="AK84" s="185" t="str">
        <f>IF(GUS_2020!AK84&lt;&gt;"",GUS_2020!AK84*41.868/1000,"")</f>
        <v/>
      </c>
      <c r="AL84" s="185" t="str">
        <f>IF(GUS_2020!AL84&lt;&gt;"",GUS_2020!AL84*41.868/1000,"")</f>
        <v/>
      </c>
      <c r="AM84" s="185" t="str">
        <f>IF(GUS_2020!AM84&lt;&gt;"",GUS_2020!AM84*41.868/1000,"")</f>
        <v/>
      </c>
      <c r="AN84" s="185" t="str">
        <f>IF(GUS_2020!AN84&lt;&gt;"",GUS_2020!AN84*41.868/1000,"")</f>
        <v/>
      </c>
      <c r="AO84" s="185" t="str">
        <f>IF(GUS_2020!AO84&lt;&gt;"",GUS_2020!AO84*41.868/1000,"")</f>
        <v/>
      </c>
      <c r="AP84" s="185" t="str">
        <f>IF(GUS_2020!AP84&lt;&gt;"",GUS_2020!AP84*41.868/1000,"")</f>
        <v/>
      </c>
      <c r="AQ84" s="185" t="str">
        <f>IF(GUS_2020!AQ84&lt;&gt;"",GUS_2020!AQ84*41.868/1000,"")</f>
        <v/>
      </c>
      <c r="AR84" s="185" t="str">
        <f>IF(GUS_2020!AR84&lt;&gt;"",GUS_2020!AR84*41.868/1000,"")</f>
        <v/>
      </c>
      <c r="AS84" s="185" t="str">
        <f>IF(GUS_2020!AS84&lt;&gt;"",GUS_2020!AS84*41.868/1000,"")</f>
        <v/>
      </c>
      <c r="AT84" s="185">
        <f>IF(GUS_2020!AT84&lt;&gt;"",GUS_2020!AT84*41.868/1000,"")</f>
        <v>0</v>
      </c>
      <c r="AU84" s="185" t="str">
        <f>IF(GUS_2020!AU84&lt;&gt;"",GUS_2020!AU84*41.868/1000,"")</f>
        <v/>
      </c>
      <c r="AV84" s="185" t="str">
        <f>IF(GUS_2020!AV84&lt;&gt;"",GUS_2020!AV84*41.868/1000,"")</f>
        <v/>
      </c>
      <c r="AW84" s="185" t="str">
        <f>IF(GUS_2020!AW84&lt;&gt;"",GUS_2020!AW84*41.868/1000,"")</f>
        <v/>
      </c>
      <c r="AX84" s="185" t="str">
        <f>IF(GUS_2020!AX84&lt;&gt;"",GUS_2020!AX84*41.868/1000,"")</f>
        <v/>
      </c>
      <c r="AY84" s="185" t="str">
        <f>IF(GUS_2020!AY84&lt;&gt;"",GUS_2020!AY84*41.868/1000,"")</f>
        <v/>
      </c>
      <c r="AZ84" s="185" t="str">
        <f>IF(GUS_2020!AZ84&lt;&gt;"",GUS_2020!AZ84*41.868/1000,"")</f>
        <v/>
      </c>
      <c r="BA84" s="185" t="str">
        <f>IF(GUS_2020!BA84&lt;&gt;"",GUS_2020!BA84*41.868/1000,"")</f>
        <v/>
      </c>
      <c r="BB84" s="185" t="str">
        <f>IF(GUS_2020!BB84&lt;&gt;"",GUS_2020!BB84*41.868/1000,"")</f>
        <v/>
      </c>
      <c r="BC84" s="185" t="str">
        <f>IF(GUS_2020!BC84&lt;&gt;"",GUS_2020!BC84*41.868/1000,"")</f>
        <v/>
      </c>
      <c r="BD84" s="185" t="str">
        <f>IF(GUS_2020!BD84&lt;&gt;"",GUS_2020!BD84*41.868/1000,"")</f>
        <v/>
      </c>
      <c r="BE84" s="185" t="str">
        <f>IF(GUS_2020!BE84&lt;&gt;"",GUS_2020!BE84*41.868/1000,"")</f>
        <v/>
      </c>
      <c r="BF84" s="185" t="str">
        <f>IF(GUS_2020!BF84&lt;&gt;"",GUS_2020!BF84*41.868/1000,"")</f>
        <v/>
      </c>
      <c r="BG84" s="185" t="str">
        <f>IF(GUS_2020!BG84&lt;&gt;"",GUS_2020!BG84*41.868/1000,"")</f>
        <v/>
      </c>
      <c r="BH84" s="185" t="str">
        <f>IF(GUS_2020!BH84&lt;&gt;"",GUS_2020!BH84*41.868/1000,"")</f>
        <v/>
      </c>
      <c r="BI84" s="185" t="str">
        <f>IF(GUS_2020!BI84&lt;&gt;"",GUS_2020!BI84*41.868/1000,"")</f>
        <v/>
      </c>
      <c r="BJ84" s="185" t="str">
        <f>IF(GUS_2020!BJ84&lt;&gt;"",GUS_2020!BJ84*41.868/1000,"")</f>
        <v/>
      </c>
      <c r="BK84" s="185" t="str">
        <f>IF(GUS_2020!BK84&lt;&gt;"",GUS_2020!BK84*41.868/1000,"")</f>
        <v/>
      </c>
      <c r="BL84" s="185" t="str">
        <f>IF(GUS_2020!BL84&lt;&gt;"",GUS_2020!BL84*41.868/1000,"")</f>
        <v/>
      </c>
      <c r="BM84" s="185" t="str">
        <f>IF(GUS_2020!BM84&lt;&gt;"",GUS_2020!BM84*41.868/1000,"")</f>
        <v/>
      </c>
      <c r="BN84" s="185" t="str">
        <f>IF(GUS_2020!BN84&lt;&gt;"",GUS_2020!BN84*41.868/1000,"")</f>
        <v/>
      </c>
      <c r="BO84" s="185" t="str">
        <f>IF(GUS_2020!BO84&lt;&gt;"",GUS_2020!BO84*41.868/1000,"")</f>
        <v/>
      </c>
      <c r="BP84" s="185" t="str">
        <f>IF(GUS_2020!BP84&lt;&gt;"",GUS_2020!BP84*41.868/1000,"")</f>
        <v/>
      </c>
      <c r="BQ84" s="185" t="str">
        <f>IF(GUS_2020!BQ84&lt;&gt;"",GUS_2020!BQ84*41.868/1000,"")</f>
        <v/>
      </c>
      <c r="BR84" s="185">
        <f>IF(GUS_2020!BR84&lt;&gt;"",GUS_2020!BR84*41.868/1000,"")</f>
        <v>0.79549200000000009</v>
      </c>
      <c r="BS84" s="185">
        <f>IF(GUS_2020!BS84&lt;&gt;"",GUS_2020!BS84*41.868/1000,"")</f>
        <v>2.386476</v>
      </c>
    </row>
    <row r="85" spans="1:71" ht="20.399999999999999">
      <c r="A85" s="184" t="s">
        <v>501</v>
      </c>
      <c r="B85" s="185" t="str">
        <f>IF(GUS_2020!B85&lt;&gt;"",GUS_2020!B85*41.868/1000,"")</f>
        <v/>
      </c>
      <c r="C85" s="185" t="str">
        <f>IF(GUS_2020!C85&lt;&gt;"",GUS_2020!C85*41.868/1000,"")</f>
        <v/>
      </c>
      <c r="D85" s="185" t="str">
        <f>IF(GUS_2020!D85&lt;&gt;"",GUS_2020!D85*41.868/1000,"")</f>
        <v/>
      </c>
      <c r="E85" s="185" t="str">
        <f>IF(GUS_2020!E85&lt;&gt;"",GUS_2020!E85*41.868/1000,"")</f>
        <v/>
      </c>
      <c r="F85" s="185" t="str">
        <f>IF(GUS_2020!F85&lt;&gt;"",GUS_2020!F85*41.868/1000,"")</f>
        <v/>
      </c>
      <c r="G85" s="185" t="str">
        <f>IF(GUS_2020!G85&lt;&gt;"",GUS_2020!G85*41.868/1000,"")</f>
        <v/>
      </c>
      <c r="H85" s="185" t="str">
        <f>IF(GUS_2020!H85&lt;&gt;"",GUS_2020!H85*41.868/1000,"")</f>
        <v/>
      </c>
      <c r="I85" s="185" t="str">
        <f>IF(GUS_2020!I85&lt;&gt;"",GUS_2020!I85*41.868/1000,"")</f>
        <v/>
      </c>
      <c r="J85" s="185" t="str">
        <f>IF(GUS_2020!J85&lt;&gt;"",GUS_2020!J85*41.868/1000,"")</f>
        <v/>
      </c>
      <c r="K85" s="185" t="str">
        <f>IF(GUS_2020!K85&lt;&gt;"",GUS_2020!K85*41.868/1000,"")</f>
        <v/>
      </c>
      <c r="L85" s="185" t="str">
        <f>IF(GUS_2020!L85&lt;&gt;"",GUS_2020!L85*41.868/1000,"")</f>
        <v/>
      </c>
      <c r="M85" s="185" t="str">
        <f>IF(GUS_2020!M85&lt;&gt;"",GUS_2020!M85*41.868/1000,"")</f>
        <v/>
      </c>
      <c r="N85" s="185" t="str">
        <f>IF(GUS_2020!N85&lt;&gt;"",GUS_2020!N85*41.868/1000,"")</f>
        <v/>
      </c>
      <c r="O85" s="185" t="str">
        <f>IF(GUS_2020!O85&lt;&gt;"",GUS_2020!O85*41.868/1000,"")</f>
        <v/>
      </c>
      <c r="P85" s="185" t="str">
        <f>IF(GUS_2020!P85&lt;&gt;"",GUS_2020!P85*41.868/1000,"")</f>
        <v/>
      </c>
      <c r="Q85" s="185" t="str">
        <f>IF(GUS_2020!Q85&lt;&gt;"",GUS_2020!Q85*41.868/1000,"")</f>
        <v/>
      </c>
      <c r="R85" s="185" t="str">
        <f>IF(GUS_2020!R85&lt;&gt;"",GUS_2020!R85*41.868/1000,"")</f>
        <v/>
      </c>
      <c r="S85" s="185" t="str">
        <f>IF(GUS_2020!S85&lt;&gt;"",GUS_2020!S85*41.868/1000,"")</f>
        <v/>
      </c>
      <c r="T85" s="185" t="str">
        <f>IF(GUS_2020!T85&lt;&gt;"",GUS_2020!T85*41.868/1000,"")</f>
        <v/>
      </c>
      <c r="U85" s="185" t="str">
        <f>IF(GUS_2020!U85&lt;&gt;"",GUS_2020!U85*41.868/1000,"")</f>
        <v/>
      </c>
      <c r="V85" s="185" t="str">
        <f>IF(GUS_2020!V85&lt;&gt;"",GUS_2020!V85*41.868/1000,"")</f>
        <v/>
      </c>
      <c r="W85" s="185" t="str">
        <f>IF(GUS_2020!W85&lt;&gt;"",GUS_2020!W85*41.868/1000,"")</f>
        <v/>
      </c>
      <c r="X85" s="185" t="str">
        <f>IF(GUS_2020!X85&lt;&gt;"",GUS_2020!X85*41.868/1000,"")</f>
        <v/>
      </c>
      <c r="Y85" s="185" t="str">
        <f>IF(GUS_2020!Y85&lt;&gt;"",GUS_2020!Y85*41.868/1000,"")</f>
        <v/>
      </c>
      <c r="Z85" s="185" t="str">
        <f>IF(GUS_2020!Z85&lt;&gt;"",GUS_2020!Z85*41.868/1000,"")</f>
        <v/>
      </c>
      <c r="AA85" s="185" t="str">
        <f>IF(GUS_2020!AA85&lt;&gt;"",GUS_2020!AA85*41.868/1000,"")</f>
        <v/>
      </c>
      <c r="AB85" s="185" t="str">
        <f>IF(GUS_2020!AB85&lt;&gt;"",GUS_2020!AB85*41.868/1000,"")</f>
        <v/>
      </c>
      <c r="AC85" s="185" t="str">
        <f>IF(GUS_2020!AC85&lt;&gt;"",GUS_2020!AC85*41.868/1000,"")</f>
        <v/>
      </c>
      <c r="AD85" s="185" t="str">
        <f>IF(GUS_2020!AD85&lt;&gt;"",GUS_2020!AD85*41.868/1000,"")</f>
        <v/>
      </c>
      <c r="AE85" s="185" t="str">
        <f>IF(GUS_2020!AE85&lt;&gt;"",GUS_2020!AE85*41.868/1000,"")</f>
        <v/>
      </c>
      <c r="AF85" s="185" t="str">
        <f>IF(GUS_2020!AF85&lt;&gt;"",GUS_2020!AF85*41.868/1000,"")</f>
        <v/>
      </c>
      <c r="AG85" s="185" t="str">
        <f>IF(GUS_2020!AG85&lt;&gt;"",GUS_2020!AG85*41.868/1000,"")</f>
        <v/>
      </c>
      <c r="AH85" s="185" t="str">
        <f>IF(GUS_2020!AH85&lt;&gt;"",GUS_2020!AH85*41.868/1000,"")</f>
        <v/>
      </c>
      <c r="AI85" s="185" t="str">
        <f>IF(GUS_2020!AI85&lt;&gt;"",GUS_2020!AI85*41.868/1000,"")</f>
        <v/>
      </c>
      <c r="AJ85" s="185" t="str">
        <f>IF(GUS_2020!AJ85&lt;&gt;"",GUS_2020!AJ85*41.868/1000,"")</f>
        <v/>
      </c>
      <c r="AK85" s="185" t="str">
        <f>IF(GUS_2020!AK85&lt;&gt;"",GUS_2020!AK85*41.868/1000,"")</f>
        <v/>
      </c>
      <c r="AL85" s="185" t="str">
        <f>IF(GUS_2020!AL85&lt;&gt;"",GUS_2020!AL85*41.868/1000,"")</f>
        <v/>
      </c>
      <c r="AM85" s="185" t="str">
        <f>IF(GUS_2020!AM85&lt;&gt;"",GUS_2020!AM85*41.868/1000,"")</f>
        <v/>
      </c>
      <c r="AN85" s="185" t="str">
        <f>IF(GUS_2020!AN85&lt;&gt;"",GUS_2020!AN85*41.868/1000,"")</f>
        <v/>
      </c>
      <c r="AO85" s="185" t="str">
        <f>IF(GUS_2020!AO85&lt;&gt;"",GUS_2020!AO85*41.868/1000,"")</f>
        <v/>
      </c>
      <c r="AP85" s="185" t="str">
        <f>IF(GUS_2020!AP85&lt;&gt;"",GUS_2020!AP85*41.868/1000,"")</f>
        <v/>
      </c>
      <c r="AQ85" s="185" t="str">
        <f>IF(GUS_2020!AQ85&lt;&gt;"",GUS_2020!AQ85*41.868/1000,"")</f>
        <v/>
      </c>
      <c r="AR85" s="185" t="str">
        <f>IF(GUS_2020!AR85&lt;&gt;"",GUS_2020!AR85*41.868/1000,"")</f>
        <v/>
      </c>
      <c r="AS85" s="185" t="str">
        <f>IF(GUS_2020!AS85&lt;&gt;"",GUS_2020!AS85*41.868/1000,"")</f>
        <v/>
      </c>
      <c r="AT85" s="185" t="str">
        <f>IF(GUS_2020!AT85&lt;&gt;"",GUS_2020!AT85*41.868/1000,"")</f>
        <v/>
      </c>
      <c r="AU85" s="185" t="str">
        <f>IF(GUS_2020!AU85&lt;&gt;"",GUS_2020!AU85*41.868/1000,"")</f>
        <v/>
      </c>
      <c r="AV85" s="185" t="str">
        <f>IF(GUS_2020!AV85&lt;&gt;"",GUS_2020!AV85*41.868/1000,"")</f>
        <v/>
      </c>
      <c r="AW85" s="185" t="str">
        <f>IF(GUS_2020!AW85&lt;&gt;"",GUS_2020!AW85*41.868/1000,"")</f>
        <v/>
      </c>
      <c r="AX85" s="185" t="str">
        <f>IF(GUS_2020!AX85&lt;&gt;"",GUS_2020!AX85*41.868/1000,"")</f>
        <v/>
      </c>
      <c r="AY85" s="185" t="str">
        <f>IF(GUS_2020!AY85&lt;&gt;"",GUS_2020!AY85*41.868/1000,"")</f>
        <v/>
      </c>
      <c r="AZ85" s="185" t="str">
        <f>IF(GUS_2020!AZ85&lt;&gt;"",GUS_2020!AZ85*41.868/1000,"")</f>
        <v/>
      </c>
      <c r="BA85" s="185" t="str">
        <f>IF(GUS_2020!BA85&lt;&gt;"",GUS_2020!BA85*41.868/1000,"")</f>
        <v/>
      </c>
      <c r="BB85" s="185" t="str">
        <f>IF(GUS_2020!BB85&lt;&gt;"",GUS_2020!BB85*41.868/1000,"")</f>
        <v/>
      </c>
      <c r="BC85" s="185" t="str">
        <f>IF(GUS_2020!BC85&lt;&gt;"",GUS_2020!BC85*41.868/1000,"")</f>
        <v/>
      </c>
      <c r="BD85" s="185" t="str">
        <f>IF(GUS_2020!BD85&lt;&gt;"",GUS_2020!BD85*41.868/1000,"")</f>
        <v/>
      </c>
      <c r="BE85" s="185" t="str">
        <f>IF(GUS_2020!BE85&lt;&gt;"",GUS_2020!BE85*41.868/1000,"")</f>
        <v/>
      </c>
      <c r="BF85" s="185" t="str">
        <f>IF(GUS_2020!BF85&lt;&gt;"",GUS_2020!BF85*41.868/1000,"")</f>
        <v/>
      </c>
      <c r="BG85" s="185" t="str">
        <f>IF(GUS_2020!BG85&lt;&gt;"",GUS_2020!BG85*41.868/1000,"")</f>
        <v/>
      </c>
      <c r="BH85" s="185" t="str">
        <f>IF(GUS_2020!BH85&lt;&gt;"",GUS_2020!BH85*41.868/1000,"")</f>
        <v/>
      </c>
      <c r="BI85" s="185" t="str">
        <f>IF(GUS_2020!BI85&lt;&gt;"",GUS_2020!BI85*41.868/1000,"")</f>
        <v/>
      </c>
      <c r="BJ85" s="185" t="str">
        <f>IF(GUS_2020!BJ85&lt;&gt;"",GUS_2020!BJ85*41.868/1000,"")</f>
        <v/>
      </c>
      <c r="BK85" s="185" t="str">
        <f>IF(GUS_2020!BK85&lt;&gt;"",GUS_2020!BK85*41.868/1000,"")</f>
        <v/>
      </c>
      <c r="BL85" s="185" t="str">
        <f>IF(GUS_2020!BL85&lt;&gt;"",GUS_2020!BL85*41.868/1000,"")</f>
        <v/>
      </c>
      <c r="BM85" s="185" t="str">
        <f>IF(GUS_2020!BM85&lt;&gt;"",GUS_2020!BM85*41.868/1000,"")</f>
        <v/>
      </c>
      <c r="BN85" s="185" t="str">
        <f>IF(GUS_2020!BN85&lt;&gt;"",GUS_2020!BN85*41.868/1000,"")</f>
        <v/>
      </c>
      <c r="BO85" s="185" t="str">
        <f>IF(GUS_2020!BO85&lt;&gt;"",GUS_2020!BO85*41.868/1000,"")</f>
        <v/>
      </c>
      <c r="BP85" s="185" t="str">
        <f>IF(GUS_2020!BP85&lt;&gt;"",GUS_2020!BP85*41.868/1000,"")</f>
        <v/>
      </c>
      <c r="BQ85" s="185" t="str">
        <f>IF(GUS_2020!BQ85&lt;&gt;"",GUS_2020!BQ85*41.868/1000,"")</f>
        <v/>
      </c>
      <c r="BR85" s="185" t="str">
        <f>IF(GUS_2020!BR85&lt;&gt;"",GUS_2020!BR85*41.868/1000,"")</f>
        <v/>
      </c>
      <c r="BS85" s="185" t="str">
        <f>IF(GUS_2020!BS85&lt;&gt;"",GUS_2020!BS85*41.868/1000,"")</f>
        <v/>
      </c>
    </row>
    <row r="86" spans="1:71" ht="20.399999999999999">
      <c r="A86" s="184" t="s">
        <v>492</v>
      </c>
      <c r="B86" s="185">
        <f>IF(GUS_2020!B86&lt;&gt;"",GUS_2020!B86*41.868/1000,"")</f>
        <v>0.50241600000000008</v>
      </c>
      <c r="C86" s="185">
        <f>IF(GUS_2020!C86&lt;&gt;"",GUS_2020!C86*41.868/1000,"")</f>
        <v>0</v>
      </c>
      <c r="D86" s="185" t="str">
        <f>IF(GUS_2020!D86&lt;&gt;"",GUS_2020!D86*41.868/1000,"")</f>
        <v/>
      </c>
      <c r="E86" s="185" t="str">
        <f>IF(GUS_2020!E86&lt;&gt;"",GUS_2020!E86*41.868/1000,"")</f>
        <v/>
      </c>
      <c r="F86" s="185">
        <f>IF(GUS_2020!F86&lt;&gt;"",GUS_2020!F86*41.868/1000,"")</f>
        <v>0</v>
      </c>
      <c r="G86" s="185" t="str">
        <f>IF(GUS_2020!G86&lt;&gt;"",GUS_2020!G86*41.868/1000,"")</f>
        <v/>
      </c>
      <c r="H86" s="185" t="str">
        <f>IF(GUS_2020!H86&lt;&gt;"",GUS_2020!H86*41.868/1000,"")</f>
        <v/>
      </c>
      <c r="I86" s="185" t="str">
        <f>IF(GUS_2020!I86&lt;&gt;"",GUS_2020!I86*41.868/1000,"")</f>
        <v/>
      </c>
      <c r="J86" s="185" t="str">
        <f>IF(GUS_2020!J86&lt;&gt;"",GUS_2020!J86*41.868/1000,"")</f>
        <v/>
      </c>
      <c r="K86" s="185" t="str">
        <f>IF(GUS_2020!K86&lt;&gt;"",GUS_2020!K86*41.868/1000,"")</f>
        <v/>
      </c>
      <c r="L86" s="185" t="str">
        <f>IF(GUS_2020!L86&lt;&gt;"",GUS_2020!L86*41.868/1000,"")</f>
        <v/>
      </c>
      <c r="M86" s="185" t="str">
        <f>IF(GUS_2020!M86&lt;&gt;"",GUS_2020!M86*41.868/1000,"")</f>
        <v/>
      </c>
      <c r="N86" s="185" t="str">
        <f>IF(GUS_2020!N86&lt;&gt;"",GUS_2020!N86*41.868/1000,"")</f>
        <v/>
      </c>
      <c r="O86" s="185" t="str">
        <f>IF(GUS_2020!O86&lt;&gt;"",GUS_2020!O86*41.868/1000,"")</f>
        <v/>
      </c>
      <c r="P86" s="185" t="str">
        <f>IF(GUS_2020!P86&lt;&gt;"",GUS_2020!P86*41.868/1000,"")</f>
        <v/>
      </c>
      <c r="Q86" s="185" t="str">
        <f>IF(GUS_2020!Q86&lt;&gt;"",GUS_2020!Q86*41.868/1000,"")</f>
        <v/>
      </c>
      <c r="R86" s="185" t="str">
        <f>IF(GUS_2020!R86&lt;&gt;"",GUS_2020!R86*41.868/1000,"")</f>
        <v/>
      </c>
      <c r="S86" s="185" t="str">
        <f>IF(GUS_2020!S86&lt;&gt;"",GUS_2020!S86*41.868/1000,"")</f>
        <v/>
      </c>
      <c r="T86" s="185" t="str">
        <f>IF(GUS_2020!T86&lt;&gt;"",GUS_2020!T86*41.868/1000,"")</f>
        <v/>
      </c>
      <c r="U86" s="185" t="str">
        <f>IF(GUS_2020!U86&lt;&gt;"",GUS_2020!U86*41.868/1000,"")</f>
        <v/>
      </c>
      <c r="V86" s="185" t="str">
        <f>IF(GUS_2020!V86&lt;&gt;"",GUS_2020!V86*41.868/1000,"")</f>
        <v/>
      </c>
      <c r="W86" s="185" t="str">
        <f>IF(GUS_2020!W86&lt;&gt;"",GUS_2020!W86*41.868/1000,"")</f>
        <v/>
      </c>
      <c r="X86" s="185" t="str">
        <f>IF(GUS_2020!X86&lt;&gt;"",GUS_2020!X86*41.868/1000,"")</f>
        <v/>
      </c>
      <c r="Y86" s="185" t="str">
        <f>IF(GUS_2020!Y86&lt;&gt;"",GUS_2020!Y86*41.868/1000,"")</f>
        <v/>
      </c>
      <c r="Z86" s="185" t="str">
        <f>IF(GUS_2020!Z86&lt;&gt;"",GUS_2020!Z86*41.868/1000,"")</f>
        <v/>
      </c>
      <c r="AA86" s="185" t="str">
        <f>IF(GUS_2020!AA86&lt;&gt;"",GUS_2020!AA86*41.868/1000,"")</f>
        <v/>
      </c>
      <c r="AB86" s="185" t="str">
        <f>IF(GUS_2020!AB86&lt;&gt;"",GUS_2020!AB86*41.868/1000,"")</f>
        <v/>
      </c>
      <c r="AC86" s="185" t="str">
        <f>IF(GUS_2020!AC86&lt;&gt;"",GUS_2020!AC86*41.868/1000,"")</f>
        <v/>
      </c>
      <c r="AD86" s="185" t="str">
        <f>IF(GUS_2020!AD86&lt;&gt;"",GUS_2020!AD86*41.868/1000,"")</f>
        <v/>
      </c>
      <c r="AE86" s="185" t="str">
        <f>IF(GUS_2020!AE86&lt;&gt;"",GUS_2020!AE86*41.868/1000,"")</f>
        <v/>
      </c>
      <c r="AF86" s="185" t="str">
        <f>IF(GUS_2020!AF86&lt;&gt;"",GUS_2020!AF86*41.868/1000,"")</f>
        <v/>
      </c>
      <c r="AG86" s="185" t="str">
        <f>IF(GUS_2020!AG86&lt;&gt;"",GUS_2020!AG86*41.868/1000,"")</f>
        <v/>
      </c>
      <c r="AH86" s="185" t="str">
        <f>IF(GUS_2020!AH86&lt;&gt;"",GUS_2020!AH86*41.868/1000,"")</f>
        <v/>
      </c>
      <c r="AI86" s="185" t="str">
        <f>IF(GUS_2020!AI86&lt;&gt;"",GUS_2020!AI86*41.868/1000,"")</f>
        <v/>
      </c>
      <c r="AJ86" s="185" t="str">
        <f>IF(GUS_2020!AJ86&lt;&gt;"",GUS_2020!AJ86*41.868/1000,"")</f>
        <v/>
      </c>
      <c r="AK86" s="185" t="str">
        <f>IF(GUS_2020!AK86&lt;&gt;"",GUS_2020!AK86*41.868/1000,"")</f>
        <v/>
      </c>
      <c r="AL86" s="185" t="str">
        <f>IF(GUS_2020!AL86&lt;&gt;"",GUS_2020!AL86*41.868/1000,"")</f>
        <v/>
      </c>
      <c r="AM86" s="185" t="str">
        <f>IF(GUS_2020!AM86&lt;&gt;"",GUS_2020!AM86*41.868/1000,"")</f>
        <v/>
      </c>
      <c r="AN86" s="185" t="str">
        <f>IF(GUS_2020!AN86&lt;&gt;"",GUS_2020!AN86*41.868/1000,"")</f>
        <v/>
      </c>
      <c r="AO86" s="185" t="str">
        <f>IF(GUS_2020!AO86&lt;&gt;"",GUS_2020!AO86*41.868/1000,"")</f>
        <v/>
      </c>
      <c r="AP86" s="185" t="str">
        <f>IF(GUS_2020!AP86&lt;&gt;"",GUS_2020!AP86*41.868/1000,"")</f>
        <v/>
      </c>
      <c r="AQ86" s="185" t="str">
        <f>IF(GUS_2020!AQ86&lt;&gt;"",GUS_2020!AQ86*41.868/1000,"")</f>
        <v/>
      </c>
      <c r="AR86" s="185" t="str">
        <f>IF(GUS_2020!AR86&lt;&gt;"",GUS_2020!AR86*41.868/1000,"")</f>
        <v/>
      </c>
      <c r="AS86" s="185" t="str">
        <f>IF(GUS_2020!AS86&lt;&gt;"",GUS_2020!AS86*41.868/1000,"")</f>
        <v/>
      </c>
      <c r="AT86" s="185" t="str">
        <f>IF(GUS_2020!AT86&lt;&gt;"",GUS_2020!AT86*41.868/1000,"")</f>
        <v/>
      </c>
      <c r="AU86" s="185" t="str">
        <f>IF(GUS_2020!AU86&lt;&gt;"",GUS_2020!AU86*41.868/1000,"")</f>
        <v/>
      </c>
      <c r="AV86" s="185" t="str">
        <f>IF(GUS_2020!AV86&lt;&gt;"",GUS_2020!AV86*41.868/1000,"")</f>
        <v/>
      </c>
      <c r="AW86" s="185" t="str">
        <f>IF(GUS_2020!AW86&lt;&gt;"",GUS_2020!AW86*41.868/1000,"")</f>
        <v/>
      </c>
      <c r="AX86" s="185" t="str">
        <f>IF(GUS_2020!AX86&lt;&gt;"",GUS_2020!AX86*41.868/1000,"")</f>
        <v/>
      </c>
      <c r="AY86" s="185" t="str">
        <f>IF(GUS_2020!AY86&lt;&gt;"",GUS_2020!AY86*41.868/1000,"")</f>
        <v/>
      </c>
      <c r="AZ86" s="185" t="str">
        <f>IF(GUS_2020!AZ86&lt;&gt;"",GUS_2020!AZ86*41.868/1000,"")</f>
        <v/>
      </c>
      <c r="BA86" s="185" t="str">
        <f>IF(GUS_2020!BA86&lt;&gt;"",GUS_2020!BA86*41.868/1000,"")</f>
        <v/>
      </c>
      <c r="BB86" s="185" t="str">
        <f>IF(GUS_2020!BB86&lt;&gt;"",GUS_2020!BB86*41.868/1000,"")</f>
        <v/>
      </c>
      <c r="BC86" s="185" t="str">
        <f>IF(GUS_2020!BC86&lt;&gt;"",GUS_2020!BC86*41.868/1000,"")</f>
        <v/>
      </c>
      <c r="BD86" s="185" t="str">
        <f>IF(GUS_2020!BD86&lt;&gt;"",GUS_2020!BD86*41.868/1000,"")</f>
        <v/>
      </c>
      <c r="BE86" s="185" t="str">
        <f>IF(GUS_2020!BE86&lt;&gt;"",GUS_2020!BE86*41.868/1000,"")</f>
        <v/>
      </c>
      <c r="BF86" s="185" t="str">
        <f>IF(GUS_2020!BF86&lt;&gt;"",GUS_2020!BF86*41.868/1000,"")</f>
        <v/>
      </c>
      <c r="BG86" s="185" t="str">
        <f>IF(GUS_2020!BG86&lt;&gt;"",GUS_2020!BG86*41.868/1000,"")</f>
        <v/>
      </c>
      <c r="BH86" s="185" t="str">
        <f>IF(GUS_2020!BH86&lt;&gt;"",GUS_2020!BH86*41.868/1000,"")</f>
        <v/>
      </c>
      <c r="BI86" s="185" t="str">
        <f>IF(GUS_2020!BI86&lt;&gt;"",GUS_2020!BI86*41.868/1000,"")</f>
        <v/>
      </c>
      <c r="BJ86" s="185" t="str">
        <f>IF(GUS_2020!BJ86&lt;&gt;"",GUS_2020!BJ86*41.868/1000,"")</f>
        <v/>
      </c>
      <c r="BK86" s="185" t="str">
        <f>IF(GUS_2020!BK86&lt;&gt;"",GUS_2020!BK86*41.868/1000,"")</f>
        <v/>
      </c>
      <c r="BL86" s="185" t="str">
        <f>IF(GUS_2020!BL86&lt;&gt;"",GUS_2020!BL86*41.868/1000,"")</f>
        <v/>
      </c>
      <c r="BM86" s="185" t="str">
        <f>IF(GUS_2020!BM86&lt;&gt;"",GUS_2020!BM86*41.868/1000,"")</f>
        <v/>
      </c>
      <c r="BN86" s="185" t="str">
        <f>IF(GUS_2020!BN86&lt;&gt;"",GUS_2020!BN86*41.868/1000,"")</f>
        <v/>
      </c>
      <c r="BO86" s="185" t="str">
        <f>IF(GUS_2020!BO86&lt;&gt;"",GUS_2020!BO86*41.868/1000,"")</f>
        <v/>
      </c>
      <c r="BP86" s="185" t="str">
        <f>IF(GUS_2020!BP86&lt;&gt;"",GUS_2020!BP86*41.868/1000,"")</f>
        <v/>
      </c>
      <c r="BQ86" s="185" t="str">
        <f>IF(GUS_2020!BQ86&lt;&gt;"",GUS_2020!BQ86*41.868/1000,"")</f>
        <v/>
      </c>
      <c r="BR86" s="185">
        <f>IF(GUS_2020!BR86&lt;&gt;"",GUS_2020!BR86*41.868/1000,"")</f>
        <v>0</v>
      </c>
      <c r="BS86" s="185">
        <f>IF(GUS_2020!BS86&lt;&gt;"",GUS_2020!BS86*41.868/1000,"")</f>
        <v>0.46054800000000001</v>
      </c>
    </row>
    <row r="87" spans="1:71" ht="20.399999999999999">
      <c r="A87" s="184" t="s">
        <v>491</v>
      </c>
      <c r="B87" s="185" t="str">
        <f>IF(GUS_2020!B87&lt;&gt;"",GUS_2020!B87*41.868/1000,"")</f>
        <v/>
      </c>
      <c r="C87" s="185" t="str">
        <f>IF(GUS_2020!C87&lt;&gt;"",GUS_2020!C87*41.868/1000,"")</f>
        <v/>
      </c>
      <c r="D87" s="185" t="str">
        <f>IF(GUS_2020!D87&lt;&gt;"",GUS_2020!D87*41.868/1000,"")</f>
        <v/>
      </c>
      <c r="E87" s="185" t="str">
        <f>IF(GUS_2020!E87&lt;&gt;"",GUS_2020!E87*41.868/1000,"")</f>
        <v/>
      </c>
      <c r="F87" s="185" t="str">
        <f>IF(GUS_2020!F87&lt;&gt;"",GUS_2020!F87*41.868/1000,"")</f>
        <v/>
      </c>
      <c r="G87" s="185" t="str">
        <f>IF(GUS_2020!G87&lt;&gt;"",GUS_2020!G87*41.868/1000,"")</f>
        <v/>
      </c>
      <c r="H87" s="185" t="str">
        <f>IF(GUS_2020!H87&lt;&gt;"",GUS_2020!H87*41.868/1000,"")</f>
        <v/>
      </c>
      <c r="I87" s="185" t="str">
        <f>IF(GUS_2020!I87&lt;&gt;"",GUS_2020!I87*41.868/1000,"")</f>
        <v/>
      </c>
      <c r="J87" s="185" t="str">
        <f>IF(GUS_2020!J87&lt;&gt;"",GUS_2020!J87*41.868/1000,"")</f>
        <v/>
      </c>
      <c r="K87" s="185" t="str">
        <f>IF(GUS_2020!K87&lt;&gt;"",GUS_2020!K87*41.868/1000,"")</f>
        <v/>
      </c>
      <c r="L87" s="185" t="str">
        <f>IF(GUS_2020!L87&lt;&gt;"",GUS_2020!L87*41.868/1000,"")</f>
        <v/>
      </c>
      <c r="M87" s="185" t="str">
        <f>IF(GUS_2020!M87&lt;&gt;"",GUS_2020!M87*41.868/1000,"")</f>
        <v/>
      </c>
      <c r="N87" s="185" t="str">
        <f>IF(GUS_2020!N87&lt;&gt;"",GUS_2020!N87*41.868/1000,"")</f>
        <v/>
      </c>
      <c r="O87" s="185" t="str">
        <f>IF(GUS_2020!O87&lt;&gt;"",GUS_2020!O87*41.868/1000,"")</f>
        <v/>
      </c>
      <c r="P87" s="185" t="str">
        <f>IF(GUS_2020!P87&lt;&gt;"",GUS_2020!P87*41.868/1000,"")</f>
        <v/>
      </c>
      <c r="Q87" s="185" t="str">
        <f>IF(GUS_2020!Q87&lt;&gt;"",GUS_2020!Q87*41.868/1000,"")</f>
        <v/>
      </c>
      <c r="R87" s="185" t="str">
        <f>IF(GUS_2020!R87&lt;&gt;"",GUS_2020!R87*41.868/1000,"")</f>
        <v/>
      </c>
      <c r="S87" s="185" t="str">
        <f>IF(GUS_2020!S87&lt;&gt;"",GUS_2020!S87*41.868/1000,"")</f>
        <v/>
      </c>
      <c r="T87" s="185" t="str">
        <f>IF(GUS_2020!T87&lt;&gt;"",GUS_2020!T87*41.868/1000,"")</f>
        <v/>
      </c>
      <c r="U87" s="185" t="str">
        <f>IF(GUS_2020!U87&lt;&gt;"",GUS_2020!U87*41.868/1000,"")</f>
        <v/>
      </c>
      <c r="V87" s="185" t="str">
        <f>IF(GUS_2020!V87&lt;&gt;"",GUS_2020!V87*41.868/1000,"")</f>
        <v/>
      </c>
      <c r="W87" s="185" t="str">
        <f>IF(GUS_2020!W87&lt;&gt;"",GUS_2020!W87*41.868/1000,"")</f>
        <v/>
      </c>
      <c r="X87" s="185" t="str">
        <f>IF(GUS_2020!X87&lt;&gt;"",GUS_2020!X87*41.868/1000,"")</f>
        <v/>
      </c>
      <c r="Y87" s="185" t="str">
        <f>IF(GUS_2020!Y87&lt;&gt;"",GUS_2020!Y87*41.868/1000,"")</f>
        <v/>
      </c>
      <c r="Z87" s="185" t="str">
        <f>IF(GUS_2020!Z87&lt;&gt;"",GUS_2020!Z87*41.868/1000,"")</f>
        <v/>
      </c>
      <c r="AA87" s="185" t="str">
        <f>IF(GUS_2020!AA87&lt;&gt;"",GUS_2020!AA87*41.868/1000,"")</f>
        <v/>
      </c>
      <c r="AB87" s="185" t="str">
        <f>IF(GUS_2020!AB87&lt;&gt;"",GUS_2020!AB87*41.868/1000,"")</f>
        <v/>
      </c>
      <c r="AC87" s="185" t="str">
        <f>IF(GUS_2020!AC87&lt;&gt;"",GUS_2020!AC87*41.868/1000,"")</f>
        <v/>
      </c>
      <c r="AD87" s="185" t="str">
        <f>IF(GUS_2020!AD87&lt;&gt;"",GUS_2020!AD87*41.868/1000,"")</f>
        <v/>
      </c>
      <c r="AE87" s="185" t="str">
        <f>IF(GUS_2020!AE87&lt;&gt;"",GUS_2020!AE87*41.868/1000,"")</f>
        <v/>
      </c>
      <c r="AF87" s="185" t="str">
        <f>IF(GUS_2020!AF87&lt;&gt;"",GUS_2020!AF87*41.868/1000,"")</f>
        <v/>
      </c>
      <c r="AG87" s="185" t="str">
        <f>IF(GUS_2020!AG87&lt;&gt;"",GUS_2020!AG87*41.868/1000,"")</f>
        <v/>
      </c>
      <c r="AH87" s="185" t="str">
        <f>IF(GUS_2020!AH87&lt;&gt;"",GUS_2020!AH87*41.868/1000,"")</f>
        <v/>
      </c>
      <c r="AI87" s="185" t="str">
        <f>IF(GUS_2020!AI87&lt;&gt;"",GUS_2020!AI87*41.868/1000,"")</f>
        <v/>
      </c>
      <c r="AJ87" s="185" t="str">
        <f>IF(GUS_2020!AJ87&lt;&gt;"",GUS_2020!AJ87*41.868/1000,"")</f>
        <v/>
      </c>
      <c r="AK87" s="185" t="str">
        <f>IF(GUS_2020!AK87&lt;&gt;"",GUS_2020!AK87*41.868/1000,"")</f>
        <v/>
      </c>
      <c r="AL87" s="185" t="str">
        <f>IF(GUS_2020!AL87&lt;&gt;"",GUS_2020!AL87*41.868/1000,"")</f>
        <v/>
      </c>
      <c r="AM87" s="185" t="str">
        <f>IF(GUS_2020!AM87&lt;&gt;"",GUS_2020!AM87*41.868/1000,"")</f>
        <v/>
      </c>
      <c r="AN87" s="185" t="str">
        <f>IF(GUS_2020!AN87&lt;&gt;"",GUS_2020!AN87*41.868/1000,"")</f>
        <v/>
      </c>
      <c r="AO87" s="185" t="str">
        <f>IF(GUS_2020!AO87&lt;&gt;"",GUS_2020!AO87*41.868/1000,"")</f>
        <v/>
      </c>
      <c r="AP87" s="185" t="str">
        <f>IF(GUS_2020!AP87&lt;&gt;"",GUS_2020!AP87*41.868/1000,"")</f>
        <v/>
      </c>
      <c r="AQ87" s="185" t="str">
        <f>IF(GUS_2020!AQ87&lt;&gt;"",GUS_2020!AQ87*41.868/1000,"")</f>
        <v/>
      </c>
      <c r="AR87" s="185" t="str">
        <f>IF(GUS_2020!AR87&lt;&gt;"",GUS_2020!AR87*41.868/1000,"")</f>
        <v/>
      </c>
      <c r="AS87" s="185" t="str">
        <f>IF(GUS_2020!AS87&lt;&gt;"",GUS_2020!AS87*41.868/1000,"")</f>
        <v/>
      </c>
      <c r="AT87" s="185" t="str">
        <f>IF(GUS_2020!AT87&lt;&gt;"",GUS_2020!AT87*41.868/1000,"")</f>
        <v/>
      </c>
      <c r="AU87" s="185" t="str">
        <f>IF(GUS_2020!AU87&lt;&gt;"",GUS_2020!AU87*41.868/1000,"")</f>
        <v/>
      </c>
      <c r="AV87" s="185" t="str">
        <f>IF(GUS_2020!AV87&lt;&gt;"",GUS_2020!AV87*41.868/1000,"")</f>
        <v/>
      </c>
      <c r="AW87" s="185" t="str">
        <f>IF(GUS_2020!AW87&lt;&gt;"",GUS_2020!AW87*41.868/1000,"")</f>
        <v/>
      </c>
      <c r="AX87" s="185" t="str">
        <f>IF(GUS_2020!AX87&lt;&gt;"",GUS_2020!AX87*41.868/1000,"")</f>
        <v/>
      </c>
      <c r="AY87" s="185" t="str">
        <f>IF(GUS_2020!AY87&lt;&gt;"",GUS_2020!AY87*41.868/1000,"")</f>
        <v/>
      </c>
      <c r="AZ87" s="185" t="str">
        <f>IF(GUS_2020!AZ87&lt;&gt;"",GUS_2020!AZ87*41.868/1000,"")</f>
        <v/>
      </c>
      <c r="BA87" s="185" t="str">
        <f>IF(GUS_2020!BA87&lt;&gt;"",GUS_2020!BA87*41.868/1000,"")</f>
        <v/>
      </c>
      <c r="BB87" s="185" t="str">
        <f>IF(GUS_2020!BB87&lt;&gt;"",GUS_2020!BB87*41.868/1000,"")</f>
        <v/>
      </c>
      <c r="BC87" s="185" t="str">
        <f>IF(GUS_2020!BC87&lt;&gt;"",GUS_2020!BC87*41.868/1000,"")</f>
        <v/>
      </c>
      <c r="BD87" s="185" t="str">
        <f>IF(GUS_2020!BD87&lt;&gt;"",GUS_2020!BD87*41.868/1000,"")</f>
        <v/>
      </c>
      <c r="BE87" s="185" t="str">
        <f>IF(GUS_2020!BE87&lt;&gt;"",GUS_2020!BE87*41.868/1000,"")</f>
        <v/>
      </c>
      <c r="BF87" s="185" t="str">
        <f>IF(GUS_2020!BF87&lt;&gt;"",GUS_2020!BF87*41.868/1000,"")</f>
        <v/>
      </c>
      <c r="BG87" s="185" t="str">
        <f>IF(GUS_2020!BG87&lt;&gt;"",GUS_2020!BG87*41.868/1000,"")</f>
        <v/>
      </c>
      <c r="BH87" s="185" t="str">
        <f>IF(GUS_2020!BH87&lt;&gt;"",GUS_2020!BH87*41.868/1000,"")</f>
        <v/>
      </c>
      <c r="BI87" s="185" t="str">
        <f>IF(GUS_2020!BI87&lt;&gt;"",GUS_2020!BI87*41.868/1000,"")</f>
        <v/>
      </c>
      <c r="BJ87" s="185" t="str">
        <f>IF(GUS_2020!BJ87&lt;&gt;"",GUS_2020!BJ87*41.868/1000,"")</f>
        <v/>
      </c>
      <c r="BK87" s="185" t="str">
        <f>IF(GUS_2020!BK87&lt;&gt;"",GUS_2020!BK87*41.868/1000,"")</f>
        <v/>
      </c>
      <c r="BL87" s="185" t="str">
        <f>IF(GUS_2020!BL87&lt;&gt;"",GUS_2020!BL87*41.868/1000,"")</f>
        <v/>
      </c>
      <c r="BM87" s="185" t="str">
        <f>IF(GUS_2020!BM87&lt;&gt;"",GUS_2020!BM87*41.868/1000,"")</f>
        <v/>
      </c>
      <c r="BN87" s="185" t="str">
        <f>IF(GUS_2020!BN87&lt;&gt;"",GUS_2020!BN87*41.868/1000,"")</f>
        <v/>
      </c>
      <c r="BO87" s="185" t="str">
        <f>IF(GUS_2020!BO87&lt;&gt;"",GUS_2020!BO87*41.868/1000,"")</f>
        <v/>
      </c>
      <c r="BP87" s="185" t="str">
        <f>IF(GUS_2020!BP87&lt;&gt;"",GUS_2020!BP87*41.868/1000,"")</f>
        <v/>
      </c>
      <c r="BQ87" s="185" t="str">
        <f>IF(GUS_2020!BQ87&lt;&gt;"",GUS_2020!BQ87*41.868/1000,"")</f>
        <v/>
      </c>
      <c r="BR87" s="185" t="str">
        <f>IF(GUS_2020!BR87&lt;&gt;"",GUS_2020!BR87*41.868/1000,"")</f>
        <v/>
      </c>
      <c r="BS87" s="185" t="str">
        <f>IF(GUS_2020!BS87&lt;&gt;"",GUS_2020!BS87*41.868/1000,"")</f>
        <v/>
      </c>
    </row>
    <row r="88" spans="1:71" s="212" customFormat="1" ht="20.399999999999999">
      <c r="A88" s="213" t="s">
        <v>517</v>
      </c>
      <c r="B88" s="214">
        <f>IF(GUS_2020!B88&lt;&gt;"",GUS_2020!B88*41.868/1000,"")</f>
        <v>81.140184000000005</v>
      </c>
      <c r="C88" s="214">
        <f>IF(GUS_2020!C88&lt;&gt;"",GUS_2020!C88*41.868/1000,"")</f>
        <v>0.54428399999999999</v>
      </c>
      <c r="D88" s="214" t="str">
        <f>IF(GUS_2020!D88&lt;&gt;"",GUS_2020!D88*41.868/1000,"")</f>
        <v/>
      </c>
      <c r="E88" s="214" t="str">
        <f>IF(GUS_2020!E88&lt;&gt;"",GUS_2020!E88*41.868/1000,"")</f>
        <v/>
      </c>
      <c r="F88" s="214">
        <f>IF(GUS_2020!F88&lt;&gt;"",GUS_2020!F88*41.868/1000,"")</f>
        <v>0.54428399999999999</v>
      </c>
      <c r="G88" s="214" t="str">
        <f>IF(GUS_2020!G88&lt;&gt;"",GUS_2020!G88*41.868/1000,"")</f>
        <v/>
      </c>
      <c r="H88" s="214" t="str">
        <f>IF(GUS_2020!H88&lt;&gt;"",GUS_2020!H88*41.868/1000,"")</f>
        <v/>
      </c>
      <c r="I88" s="214" t="str">
        <f>IF(GUS_2020!I88&lt;&gt;"",GUS_2020!I88*41.868/1000,"")</f>
        <v/>
      </c>
      <c r="J88" s="214" t="str">
        <f>IF(GUS_2020!J88&lt;&gt;"",GUS_2020!J88*41.868/1000,"")</f>
        <v/>
      </c>
      <c r="K88" s="214" t="str">
        <f>IF(GUS_2020!K88&lt;&gt;"",GUS_2020!K88*41.868/1000,"")</f>
        <v/>
      </c>
      <c r="L88" s="214" t="str">
        <f>IF(GUS_2020!L88&lt;&gt;"",GUS_2020!L88*41.868/1000,"")</f>
        <v/>
      </c>
      <c r="M88" s="214" t="str">
        <f>IF(GUS_2020!M88&lt;&gt;"",GUS_2020!M88*41.868/1000,"")</f>
        <v/>
      </c>
      <c r="N88" s="214" t="str">
        <f>IF(GUS_2020!N88&lt;&gt;"",GUS_2020!N88*41.868/1000,"")</f>
        <v/>
      </c>
      <c r="O88" s="214" t="str">
        <f>IF(GUS_2020!O88&lt;&gt;"",GUS_2020!O88*41.868/1000,"")</f>
        <v/>
      </c>
      <c r="P88" s="214" t="str">
        <f>IF(GUS_2020!P88&lt;&gt;"",GUS_2020!P88*41.868/1000,"")</f>
        <v/>
      </c>
      <c r="Q88" s="214" t="str">
        <f>IF(GUS_2020!Q88&lt;&gt;"",GUS_2020!Q88*41.868/1000,"")</f>
        <v/>
      </c>
      <c r="R88" s="214" t="str">
        <f>IF(GUS_2020!R88&lt;&gt;"",GUS_2020!R88*41.868/1000,"")</f>
        <v/>
      </c>
      <c r="S88" s="214" t="str">
        <f>IF(GUS_2020!S88&lt;&gt;"",GUS_2020!S88*41.868/1000,"")</f>
        <v/>
      </c>
      <c r="T88" s="214" t="str">
        <f>IF(GUS_2020!T88&lt;&gt;"",GUS_2020!T88*41.868/1000,"")</f>
        <v/>
      </c>
      <c r="U88" s="214" t="str">
        <f>IF(GUS_2020!U88&lt;&gt;"",GUS_2020!U88*41.868/1000,"")</f>
        <v/>
      </c>
      <c r="V88" s="214" t="str">
        <f>IF(GUS_2020!V88&lt;&gt;"",GUS_2020!V88*41.868/1000,"")</f>
        <v/>
      </c>
      <c r="W88" s="214">
        <f>IF(GUS_2020!W88&lt;&gt;"",GUS_2020!W88*41.868/1000,"")</f>
        <v>33.075720000000004</v>
      </c>
      <c r="X88" s="214" t="str">
        <f>IF(GUS_2020!X88&lt;&gt;"",GUS_2020!X88*41.868/1000,"")</f>
        <v/>
      </c>
      <c r="Y88" s="214" t="str">
        <f>IF(GUS_2020!Y88&lt;&gt;"",GUS_2020!Y88*41.868/1000,"")</f>
        <v/>
      </c>
      <c r="Z88" s="214" t="str">
        <f>IF(GUS_2020!Z88&lt;&gt;"",GUS_2020!Z88*41.868/1000,"")</f>
        <v/>
      </c>
      <c r="AA88" s="214" t="str">
        <f>IF(GUS_2020!AA88&lt;&gt;"",GUS_2020!AA88*41.868/1000,"")</f>
        <v/>
      </c>
      <c r="AB88" s="214" t="str">
        <f>IF(GUS_2020!AB88&lt;&gt;"",GUS_2020!AB88*41.868/1000,"")</f>
        <v/>
      </c>
      <c r="AC88" s="218">
        <f>IF(GUS_2020!AC88&lt;&gt;"",GUS_2020!AC88*41.868/1000,"")</f>
        <v>15.198084000000001</v>
      </c>
      <c r="AD88" s="214" t="str">
        <f>IF(GUS_2020!AD88&lt;&gt;"",GUS_2020!AD88*41.868/1000,"")</f>
        <v/>
      </c>
      <c r="AE88" s="214">
        <f>IF(GUS_2020!AE88&lt;&gt;"",GUS_2020!AE88*41.868/1000,"")</f>
        <v>0.37681200000000004</v>
      </c>
      <c r="AF88" s="214">
        <f>IF(GUS_2020!AF88&lt;&gt;"",GUS_2020!AF88*41.868/1000,"")</f>
        <v>0</v>
      </c>
      <c r="AG88" s="214" t="str">
        <f>IF(GUS_2020!AG88&lt;&gt;"",GUS_2020!AG88*41.868/1000,"")</f>
        <v/>
      </c>
      <c r="AH88" s="214" t="str">
        <f>IF(GUS_2020!AH88&lt;&gt;"",GUS_2020!AH88*41.868/1000,"")</f>
        <v/>
      </c>
      <c r="AI88" s="214" t="str">
        <f>IF(GUS_2020!AI88&lt;&gt;"",GUS_2020!AI88*41.868/1000,"")</f>
        <v/>
      </c>
      <c r="AJ88" s="214" t="str">
        <f>IF(GUS_2020!AJ88&lt;&gt;"",GUS_2020!AJ88*41.868/1000,"")</f>
        <v/>
      </c>
      <c r="AK88" s="214" t="str">
        <f>IF(GUS_2020!AK88&lt;&gt;"",GUS_2020!AK88*41.868/1000,"")</f>
        <v/>
      </c>
      <c r="AL88" s="214">
        <f>IF(GUS_2020!AL88&lt;&gt;"",GUS_2020!AL88*41.868/1000,"")</f>
        <v>0</v>
      </c>
      <c r="AM88" s="218">
        <f>IF(GUS_2020!AM88&lt;&gt;"",GUS_2020!AM88*41.868/1000,"")</f>
        <v>16.202916000000002</v>
      </c>
      <c r="AN88" s="214" t="str">
        <f>IF(GUS_2020!AN88&lt;&gt;"",GUS_2020!AN88*41.868/1000,"")</f>
        <v/>
      </c>
      <c r="AO88" s="214" t="str">
        <f>IF(GUS_2020!AO88&lt;&gt;"",GUS_2020!AO88*41.868/1000,"")</f>
        <v/>
      </c>
      <c r="AP88" s="214" t="str">
        <f>IF(GUS_2020!AP88&lt;&gt;"",GUS_2020!AP88*41.868/1000,"")</f>
        <v/>
      </c>
      <c r="AQ88" s="214" t="str">
        <f>IF(GUS_2020!AQ88&lt;&gt;"",GUS_2020!AQ88*41.868/1000,"")</f>
        <v/>
      </c>
      <c r="AR88" s="214" t="str">
        <f>IF(GUS_2020!AR88&lt;&gt;"",GUS_2020!AR88*41.868/1000,"")</f>
        <v/>
      </c>
      <c r="AS88" s="214">
        <f>IF(GUS_2020!AS88&lt;&gt;"",GUS_2020!AS88*41.868/1000,"")</f>
        <v>1.2979080000000001</v>
      </c>
      <c r="AT88" s="218">
        <f>IF(GUS_2020!AT88&lt;&gt;"",GUS_2020!AT88*41.868/1000,"")</f>
        <v>41.072507999999999</v>
      </c>
      <c r="AU88" s="214" t="str">
        <f>IF(GUS_2020!AU88&lt;&gt;"",GUS_2020!AU88*41.868/1000,"")</f>
        <v/>
      </c>
      <c r="AV88" s="214" t="str">
        <f>IF(GUS_2020!AV88&lt;&gt;"",GUS_2020!AV88*41.868/1000,"")</f>
        <v/>
      </c>
      <c r="AW88" s="214" t="str">
        <f>IF(GUS_2020!AW88&lt;&gt;"",GUS_2020!AW88*41.868/1000,"")</f>
        <v/>
      </c>
      <c r="AX88" s="214" t="str">
        <f>IF(GUS_2020!AX88&lt;&gt;"",GUS_2020!AX88*41.868/1000,"")</f>
        <v/>
      </c>
      <c r="AY88" s="214" t="str">
        <f>IF(GUS_2020!AY88&lt;&gt;"",GUS_2020!AY88*41.868/1000,"")</f>
        <v/>
      </c>
      <c r="AZ88" s="214" t="str">
        <f>IF(GUS_2020!AZ88&lt;&gt;"",GUS_2020!AZ88*41.868/1000,"")</f>
        <v/>
      </c>
      <c r="BA88" s="214" t="str">
        <f>IF(GUS_2020!BA88&lt;&gt;"",GUS_2020!BA88*41.868/1000,"")</f>
        <v/>
      </c>
      <c r="BB88" s="214" t="str">
        <f>IF(GUS_2020!BB88&lt;&gt;"",GUS_2020!BB88*41.868/1000,"")</f>
        <v/>
      </c>
      <c r="BC88" s="214" t="str">
        <f>IF(GUS_2020!BC88&lt;&gt;"",GUS_2020!BC88*41.868/1000,"")</f>
        <v/>
      </c>
      <c r="BD88" s="214" t="str">
        <f>IF(GUS_2020!BD88&lt;&gt;"",GUS_2020!BD88*41.868/1000,"")</f>
        <v/>
      </c>
      <c r="BE88" s="214" t="str">
        <f>IF(GUS_2020!BE88&lt;&gt;"",GUS_2020!BE88*41.868/1000,"")</f>
        <v/>
      </c>
      <c r="BF88" s="214" t="str">
        <f>IF(GUS_2020!BF88&lt;&gt;"",GUS_2020!BF88*41.868/1000,"")</f>
        <v/>
      </c>
      <c r="BG88" s="214" t="str">
        <f>IF(GUS_2020!BG88&lt;&gt;"",GUS_2020!BG88*41.868/1000,"")</f>
        <v/>
      </c>
      <c r="BH88" s="214" t="str">
        <f>IF(GUS_2020!BH88&lt;&gt;"",GUS_2020!BH88*41.868/1000,"")</f>
        <v/>
      </c>
      <c r="BI88" s="214" t="str">
        <f>IF(GUS_2020!BI88&lt;&gt;"",GUS_2020!BI88*41.868/1000,"")</f>
        <v/>
      </c>
      <c r="BJ88" s="214" t="str">
        <f>IF(GUS_2020!BJ88&lt;&gt;"",GUS_2020!BJ88*41.868/1000,"")</f>
        <v/>
      </c>
      <c r="BK88" s="214" t="str">
        <f>IF(GUS_2020!BK88&lt;&gt;"",GUS_2020!BK88*41.868/1000,"")</f>
        <v/>
      </c>
      <c r="BL88" s="214" t="str">
        <f>IF(GUS_2020!BL88&lt;&gt;"",GUS_2020!BL88*41.868/1000,"")</f>
        <v/>
      </c>
      <c r="BM88" s="214" t="str">
        <f>IF(GUS_2020!BM88&lt;&gt;"",GUS_2020!BM88*41.868/1000,"")</f>
        <v/>
      </c>
      <c r="BN88" s="214" t="str">
        <f>IF(GUS_2020!BN88&lt;&gt;"",GUS_2020!BN88*41.868/1000,"")</f>
        <v/>
      </c>
      <c r="BO88" s="214" t="str">
        <f>IF(GUS_2020!BO88&lt;&gt;"",GUS_2020!BO88*41.868/1000,"")</f>
        <v/>
      </c>
      <c r="BP88" s="214" t="str">
        <f>IF(GUS_2020!BP88&lt;&gt;"",GUS_2020!BP88*41.868/1000,"")</f>
        <v/>
      </c>
      <c r="BQ88" s="214" t="str">
        <f>IF(GUS_2020!BQ88&lt;&gt;"",GUS_2020!BQ88*41.868/1000,"")</f>
        <v/>
      </c>
      <c r="BR88" s="218">
        <f>IF(GUS_2020!BR88&lt;&gt;"",GUS_2020!BR88*41.868/1000,"")</f>
        <v>0.33494400000000002</v>
      </c>
      <c r="BS88" s="218">
        <f>IF(GUS_2020!BS88&lt;&gt;"",GUS_2020!BS88*41.868/1000,"")</f>
        <v>6.1127279999999997</v>
      </c>
    </row>
    <row r="89" spans="1:71" ht="20.399999999999999">
      <c r="A89" s="184" t="s">
        <v>518</v>
      </c>
      <c r="B89" s="185" t="str">
        <f>IF(GUS_2020!B89&lt;&gt;"",GUS_2020!B89*41.868/1000,"")</f>
        <v/>
      </c>
      <c r="C89" s="185" t="str">
        <f>IF(GUS_2020!C89&lt;&gt;"",GUS_2020!C89*41.868/1000,"")</f>
        <v/>
      </c>
      <c r="D89" s="185" t="str">
        <f>IF(GUS_2020!D89&lt;&gt;"",GUS_2020!D89*41.868/1000,"")</f>
        <v/>
      </c>
      <c r="E89" s="185" t="str">
        <f>IF(GUS_2020!E89&lt;&gt;"",GUS_2020!E89*41.868/1000,"")</f>
        <v/>
      </c>
      <c r="F89" s="185" t="str">
        <f>IF(GUS_2020!F89&lt;&gt;"",GUS_2020!F89*41.868/1000,"")</f>
        <v/>
      </c>
      <c r="G89" s="185" t="str">
        <f>IF(GUS_2020!G89&lt;&gt;"",GUS_2020!G89*41.868/1000,"")</f>
        <v/>
      </c>
      <c r="H89" s="185" t="str">
        <f>IF(GUS_2020!H89&lt;&gt;"",GUS_2020!H89*41.868/1000,"")</f>
        <v/>
      </c>
      <c r="I89" s="185" t="str">
        <f>IF(GUS_2020!I89&lt;&gt;"",GUS_2020!I89*41.868/1000,"")</f>
        <v/>
      </c>
      <c r="J89" s="185" t="str">
        <f>IF(GUS_2020!J89&lt;&gt;"",GUS_2020!J89*41.868/1000,"")</f>
        <v/>
      </c>
      <c r="K89" s="185" t="str">
        <f>IF(GUS_2020!K89&lt;&gt;"",GUS_2020!K89*41.868/1000,"")</f>
        <v/>
      </c>
      <c r="L89" s="185" t="str">
        <f>IF(GUS_2020!L89&lt;&gt;"",GUS_2020!L89*41.868/1000,"")</f>
        <v/>
      </c>
      <c r="M89" s="185" t="str">
        <f>IF(GUS_2020!M89&lt;&gt;"",GUS_2020!M89*41.868/1000,"")</f>
        <v/>
      </c>
      <c r="N89" s="185" t="str">
        <f>IF(GUS_2020!N89&lt;&gt;"",GUS_2020!N89*41.868/1000,"")</f>
        <v/>
      </c>
      <c r="O89" s="185" t="str">
        <f>IF(GUS_2020!O89&lt;&gt;"",GUS_2020!O89*41.868/1000,"")</f>
        <v/>
      </c>
      <c r="P89" s="185" t="str">
        <f>IF(GUS_2020!P89&lt;&gt;"",GUS_2020!P89*41.868/1000,"")</f>
        <v/>
      </c>
      <c r="Q89" s="185" t="str">
        <f>IF(GUS_2020!Q89&lt;&gt;"",GUS_2020!Q89*41.868/1000,"")</f>
        <v/>
      </c>
      <c r="R89" s="185" t="str">
        <f>IF(GUS_2020!R89&lt;&gt;"",GUS_2020!R89*41.868/1000,"")</f>
        <v/>
      </c>
      <c r="S89" s="185" t="str">
        <f>IF(GUS_2020!S89&lt;&gt;"",GUS_2020!S89*41.868/1000,"")</f>
        <v/>
      </c>
      <c r="T89" s="185" t="str">
        <f>IF(GUS_2020!T89&lt;&gt;"",GUS_2020!T89*41.868/1000,"")</f>
        <v/>
      </c>
      <c r="U89" s="185" t="str">
        <f>IF(GUS_2020!U89&lt;&gt;"",GUS_2020!U89*41.868/1000,"")</f>
        <v/>
      </c>
      <c r="V89" s="185" t="str">
        <f>IF(GUS_2020!V89&lt;&gt;"",GUS_2020!V89*41.868/1000,"")</f>
        <v/>
      </c>
      <c r="W89" s="185" t="str">
        <f>IF(GUS_2020!W89&lt;&gt;"",GUS_2020!W89*41.868/1000,"")</f>
        <v/>
      </c>
      <c r="X89" s="185" t="str">
        <f>IF(GUS_2020!X89&lt;&gt;"",GUS_2020!X89*41.868/1000,"")</f>
        <v/>
      </c>
      <c r="Y89" s="185" t="str">
        <f>IF(GUS_2020!Y89&lt;&gt;"",GUS_2020!Y89*41.868/1000,"")</f>
        <v/>
      </c>
      <c r="Z89" s="185" t="str">
        <f>IF(GUS_2020!Z89&lt;&gt;"",GUS_2020!Z89*41.868/1000,"")</f>
        <v/>
      </c>
      <c r="AA89" s="185" t="str">
        <f>IF(GUS_2020!AA89&lt;&gt;"",GUS_2020!AA89*41.868/1000,"")</f>
        <v/>
      </c>
      <c r="AB89" s="185" t="str">
        <f>IF(GUS_2020!AB89&lt;&gt;"",GUS_2020!AB89*41.868/1000,"")</f>
        <v/>
      </c>
      <c r="AC89" s="185" t="str">
        <f>IF(GUS_2020!AC89&lt;&gt;"",GUS_2020!AC89*41.868/1000,"")</f>
        <v/>
      </c>
      <c r="AD89" s="185" t="str">
        <f>IF(GUS_2020!AD89&lt;&gt;"",GUS_2020!AD89*41.868/1000,"")</f>
        <v/>
      </c>
      <c r="AE89" s="185" t="str">
        <f>IF(GUS_2020!AE89&lt;&gt;"",GUS_2020!AE89*41.868/1000,"")</f>
        <v/>
      </c>
      <c r="AF89" s="185" t="str">
        <f>IF(GUS_2020!AF89&lt;&gt;"",GUS_2020!AF89*41.868/1000,"")</f>
        <v/>
      </c>
      <c r="AG89" s="185" t="str">
        <f>IF(GUS_2020!AG89&lt;&gt;"",GUS_2020!AG89*41.868/1000,"")</f>
        <v/>
      </c>
      <c r="AH89" s="185" t="str">
        <f>IF(GUS_2020!AH89&lt;&gt;"",GUS_2020!AH89*41.868/1000,"")</f>
        <v/>
      </c>
      <c r="AI89" s="185" t="str">
        <f>IF(GUS_2020!AI89&lt;&gt;"",GUS_2020!AI89*41.868/1000,"")</f>
        <v/>
      </c>
      <c r="AJ89" s="185" t="str">
        <f>IF(GUS_2020!AJ89&lt;&gt;"",GUS_2020!AJ89*41.868/1000,"")</f>
        <v/>
      </c>
      <c r="AK89" s="185" t="str">
        <f>IF(GUS_2020!AK89&lt;&gt;"",GUS_2020!AK89*41.868/1000,"")</f>
        <v/>
      </c>
      <c r="AL89" s="185" t="str">
        <f>IF(GUS_2020!AL89&lt;&gt;"",GUS_2020!AL89*41.868/1000,"")</f>
        <v/>
      </c>
      <c r="AM89" s="185" t="str">
        <f>IF(GUS_2020!AM89&lt;&gt;"",GUS_2020!AM89*41.868/1000,"")</f>
        <v/>
      </c>
      <c r="AN89" s="185" t="str">
        <f>IF(GUS_2020!AN89&lt;&gt;"",GUS_2020!AN89*41.868/1000,"")</f>
        <v/>
      </c>
      <c r="AO89" s="185" t="str">
        <f>IF(GUS_2020!AO89&lt;&gt;"",GUS_2020!AO89*41.868/1000,"")</f>
        <v/>
      </c>
      <c r="AP89" s="185" t="str">
        <f>IF(GUS_2020!AP89&lt;&gt;"",GUS_2020!AP89*41.868/1000,"")</f>
        <v/>
      </c>
      <c r="AQ89" s="185" t="str">
        <f>IF(GUS_2020!AQ89&lt;&gt;"",GUS_2020!AQ89*41.868/1000,"")</f>
        <v/>
      </c>
      <c r="AR89" s="185" t="str">
        <f>IF(GUS_2020!AR89&lt;&gt;"",GUS_2020!AR89*41.868/1000,"")</f>
        <v/>
      </c>
      <c r="AS89" s="185" t="str">
        <f>IF(GUS_2020!AS89&lt;&gt;"",GUS_2020!AS89*41.868/1000,"")</f>
        <v/>
      </c>
      <c r="AT89" s="185" t="str">
        <f>IF(GUS_2020!AT89&lt;&gt;"",GUS_2020!AT89*41.868/1000,"")</f>
        <v/>
      </c>
      <c r="AU89" s="185" t="str">
        <f>IF(GUS_2020!AU89&lt;&gt;"",GUS_2020!AU89*41.868/1000,"")</f>
        <v/>
      </c>
      <c r="AV89" s="185" t="str">
        <f>IF(GUS_2020!AV89&lt;&gt;"",GUS_2020!AV89*41.868/1000,"")</f>
        <v/>
      </c>
      <c r="AW89" s="185" t="str">
        <f>IF(GUS_2020!AW89&lt;&gt;"",GUS_2020!AW89*41.868/1000,"")</f>
        <v/>
      </c>
      <c r="AX89" s="185" t="str">
        <f>IF(GUS_2020!AX89&lt;&gt;"",GUS_2020!AX89*41.868/1000,"")</f>
        <v/>
      </c>
      <c r="AY89" s="185" t="str">
        <f>IF(GUS_2020!AY89&lt;&gt;"",GUS_2020!AY89*41.868/1000,"")</f>
        <v/>
      </c>
      <c r="AZ89" s="185" t="str">
        <f>IF(GUS_2020!AZ89&lt;&gt;"",GUS_2020!AZ89*41.868/1000,"")</f>
        <v/>
      </c>
      <c r="BA89" s="185" t="str">
        <f>IF(GUS_2020!BA89&lt;&gt;"",GUS_2020!BA89*41.868/1000,"")</f>
        <v/>
      </c>
      <c r="BB89" s="185" t="str">
        <f>IF(GUS_2020!BB89&lt;&gt;"",GUS_2020!BB89*41.868/1000,"")</f>
        <v/>
      </c>
      <c r="BC89" s="185" t="str">
        <f>IF(GUS_2020!BC89&lt;&gt;"",GUS_2020!BC89*41.868/1000,"")</f>
        <v/>
      </c>
      <c r="BD89" s="185" t="str">
        <f>IF(GUS_2020!BD89&lt;&gt;"",GUS_2020!BD89*41.868/1000,"")</f>
        <v/>
      </c>
      <c r="BE89" s="185" t="str">
        <f>IF(GUS_2020!BE89&lt;&gt;"",GUS_2020!BE89*41.868/1000,"")</f>
        <v/>
      </c>
      <c r="BF89" s="185" t="str">
        <f>IF(GUS_2020!BF89&lt;&gt;"",GUS_2020!BF89*41.868/1000,"")</f>
        <v/>
      </c>
      <c r="BG89" s="185" t="str">
        <f>IF(GUS_2020!BG89&lt;&gt;"",GUS_2020!BG89*41.868/1000,"")</f>
        <v/>
      </c>
      <c r="BH89" s="185" t="str">
        <f>IF(GUS_2020!BH89&lt;&gt;"",GUS_2020!BH89*41.868/1000,"")</f>
        <v/>
      </c>
      <c r="BI89" s="185" t="str">
        <f>IF(GUS_2020!BI89&lt;&gt;"",GUS_2020!BI89*41.868/1000,"")</f>
        <v/>
      </c>
      <c r="BJ89" s="185" t="str">
        <f>IF(GUS_2020!BJ89&lt;&gt;"",GUS_2020!BJ89*41.868/1000,"")</f>
        <v/>
      </c>
      <c r="BK89" s="185" t="str">
        <f>IF(GUS_2020!BK89&lt;&gt;"",GUS_2020!BK89*41.868/1000,"")</f>
        <v/>
      </c>
      <c r="BL89" s="185" t="str">
        <f>IF(GUS_2020!BL89&lt;&gt;"",GUS_2020!BL89*41.868/1000,"")</f>
        <v/>
      </c>
      <c r="BM89" s="185" t="str">
        <f>IF(GUS_2020!BM89&lt;&gt;"",GUS_2020!BM89*41.868/1000,"")</f>
        <v/>
      </c>
      <c r="BN89" s="185" t="str">
        <f>IF(GUS_2020!BN89&lt;&gt;"",GUS_2020!BN89*41.868/1000,"")</f>
        <v/>
      </c>
      <c r="BO89" s="185" t="str">
        <f>IF(GUS_2020!BO89&lt;&gt;"",GUS_2020!BO89*41.868/1000,"")</f>
        <v/>
      </c>
      <c r="BP89" s="185" t="str">
        <f>IF(GUS_2020!BP89&lt;&gt;"",GUS_2020!BP89*41.868/1000,"")</f>
        <v/>
      </c>
      <c r="BQ89" s="185" t="str">
        <f>IF(GUS_2020!BQ89&lt;&gt;"",GUS_2020!BQ89*41.868/1000,"")</f>
        <v/>
      </c>
      <c r="BR89" s="185" t="str">
        <f>IF(GUS_2020!BR89&lt;&gt;"",GUS_2020!BR89*41.868/1000,"")</f>
        <v/>
      </c>
      <c r="BS89" s="185" t="str">
        <f>IF(GUS_2020!BS89&lt;&gt;"",GUS_2020!BS89*41.868/1000,"")</f>
        <v/>
      </c>
    </row>
    <row r="90" spans="1:71" ht="20.399999999999999">
      <c r="A90" s="184" t="s">
        <v>502</v>
      </c>
      <c r="B90" s="185" t="str">
        <f>IF(GUS_2020!B90&lt;&gt;"",GUS_2020!B90*41.868/1000,"")</f>
        <v/>
      </c>
      <c r="C90" s="185" t="str">
        <f>IF(GUS_2020!C90&lt;&gt;"",GUS_2020!C90*41.868/1000,"")</f>
        <v/>
      </c>
      <c r="D90" s="185" t="str">
        <f>IF(GUS_2020!D90&lt;&gt;"",GUS_2020!D90*41.868/1000,"")</f>
        <v/>
      </c>
      <c r="E90" s="185" t="str">
        <f>IF(GUS_2020!E90&lt;&gt;"",GUS_2020!E90*41.868/1000,"")</f>
        <v/>
      </c>
      <c r="F90" s="185" t="str">
        <f>IF(GUS_2020!F90&lt;&gt;"",GUS_2020!F90*41.868/1000,"")</f>
        <v/>
      </c>
      <c r="G90" s="185" t="str">
        <f>IF(GUS_2020!G90&lt;&gt;"",GUS_2020!G90*41.868/1000,"")</f>
        <v/>
      </c>
      <c r="H90" s="185" t="str">
        <f>IF(GUS_2020!H90&lt;&gt;"",GUS_2020!H90*41.868/1000,"")</f>
        <v/>
      </c>
      <c r="I90" s="185" t="str">
        <f>IF(GUS_2020!I90&lt;&gt;"",GUS_2020!I90*41.868/1000,"")</f>
        <v/>
      </c>
      <c r="J90" s="185" t="str">
        <f>IF(GUS_2020!J90&lt;&gt;"",GUS_2020!J90*41.868/1000,"")</f>
        <v/>
      </c>
      <c r="K90" s="185" t="str">
        <f>IF(GUS_2020!K90&lt;&gt;"",GUS_2020!K90*41.868/1000,"")</f>
        <v/>
      </c>
      <c r="L90" s="185" t="str">
        <f>IF(GUS_2020!L90&lt;&gt;"",GUS_2020!L90*41.868/1000,"")</f>
        <v/>
      </c>
      <c r="M90" s="185" t="str">
        <f>IF(GUS_2020!M90&lt;&gt;"",GUS_2020!M90*41.868/1000,"")</f>
        <v/>
      </c>
      <c r="N90" s="185" t="str">
        <f>IF(GUS_2020!N90&lt;&gt;"",GUS_2020!N90*41.868/1000,"")</f>
        <v/>
      </c>
      <c r="O90" s="185" t="str">
        <f>IF(GUS_2020!O90&lt;&gt;"",GUS_2020!O90*41.868/1000,"")</f>
        <v/>
      </c>
      <c r="P90" s="185" t="str">
        <f>IF(GUS_2020!P90&lt;&gt;"",GUS_2020!P90*41.868/1000,"")</f>
        <v/>
      </c>
      <c r="Q90" s="185" t="str">
        <f>IF(GUS_2020!Q90&lt;&gt;"",GUS_2020!Q90*41.868/1000,"")</f>
        <v/>
      </c>
      <c r="R90" s="185" t="str">
        <f>IF(GUS_2020!R90&lt;&gt;"",GUS_2020!R90*41.868/1000,"")</f>
        <v/>
      </c>
      <c r="S90" s="185" t="str">
        <f>IF(GUS_2020!S90&lt;&gt;"",GUS_2020!S90*41.868/1000,"")</f>
        <v/>
      </c>
      <c r="T90" s="185" t="str">
        <f>IF(GUS_2020!T90&lt;&gt;"",GUS_2020!T90*41.868/1000,"")</f>
        <v/>
      </c>
      <c r="U90" s="185" t="str">
        <f>IF(GUS_2020!U90&lt;&gt;"",GUS_2020!U90*41.868/1000,"")</f>
        <v/>
      </c>
      <c r="V90" s="185" t="str">
        <f>IF(GUS_2020!V90&lt;&gt;"",GUS_2020!V90*41.868/1000,"")</f>
        <v/>
      </c>
      <c r="W90" s="185" t="str">
        <f>IF(GUS_2020!W90&lt;&gt;"",GUS_2020!W90*41.868/1000,"")</f>
        <v/>
      </c>
      <c r="X90" s="185" t="str">
        <f>IF(GUS_2020!X90&lt;&gt;"",GUS_2020!X90*41.868/1000,"")</f>
        <v/>
      </c>
      <c r="Y90" s="185" t="str">
        <f>IF(GUS_2020!Y90&lt;&gt;"",GUS_2020!Y90*41.868/1000,"")</f>
        <v/>
      </c>
      <c r="Z90" s="185" t="str">
        <f>IF(GUS_2020!Z90&lt;&gt;"",GUS_2020!Z90*41.868/1000,"")</f>
        <v/>
      </c>
      <c r="AA90" s="185" t="str">
        <f>IF(GUS_2020!AA90&lt;&gt;"",GUS_2020!AA90*41.868/1000,"")</f>
        <v/>
      </c>
      <c r="AB90" s="185" t="str">
        <f>IF(GUS_2020!AB90&lt;&gt;"",GUS_2020!AB90*41.868/1000,"")</f>
        <v/>
      </c>
      <c r="AC90" s="185" t="str">
        <f>IF(GUS_2020!AC90&lt;&gt;"",GUS_2020!AC90*41.868/1000,"")</f>
        <v/>
      </c>
      <c r="AD90" s="185" t="str">
        <f>IF(GUS_2020!AD90&lt;&gt;"",GUS_2020!AD90*41.868/1000,"")</f>
        <v/>
      </c>
      <c r="AE90" s="185" t="str">
        <f>IF(GUS_2020!AE90&lt;&gt;"",GUS_2020!AE90*41.868/1000,"")</f>
        <v/>
      </c>
      <c r="AF90" s="185" t="str">
        <f>IF(GUS_2020!AF90&lt;&gt;"",GUS_2020!AF90*41.868/1000,"")</f>
        <v/>
      </c>
      <c r="AG90" s="185" t="str">
        <f>IF(GUS_2020!AG90&lt;&gt;"",GUS_2020!AG90*41.868/1000,"")</f>
        <v/>
      </c>
      <c r="AH90" s="185" t="str">
        <f>IF(GUS_2020!AH90&lt;&gt;"",GUS_2020!AH90*41.868/1000,"")</f>
        <v/>
      </c>
      <c r="AI90" s="185" t="str">
        <f>IF(GUS_2020!AI90&lt;&gt;"",GUS_2020!AI90*41.868/1000,"")</f>
        <v/>
      </c>
      <c r="AJ90" s="185" t="str">
        <f>IF(GUS_2020!AJ90&lt;&gt;"",GUS_2020!AJ90*41.868/1000,"")</f>
        <v/>
      </c>
      <c r="AK90" s="185" t="str">
        <f>IF(GUS_2020!AK90&lt;&gt;"",GUS_2020!AK90*41.868/1000,"")</f>
        <v/>
      </c>
      <c r="AL90" s="185" t="str">
        <f>IF(GUS_2020!AL90&lt;&gt;"",GUS_2020!AL90*41.868/1000,"")</f>
        <v/>
      </c>
      <c r="AM90" s="185" t="str">
        <f>IF(GUS_2020!AM90&lt;&gt;"",GUS_2020!AM90*41.868/1000,"")</f>
        <v/>
      </c>
      <c r="AN90" s="185" t="str">
        <f>IF(GUS_2020!AN90&lt;&gt;"",GUS_2020!AN90*41.868/1000,"")</f>
        <v/>
      </c>
      <c r="AO90" s="185" t="str">
        <f>IF(GUS_2020!AO90&lt;&gt;"",GUS_2020!AO90*41.868/1000,"")</f>
        <v/>
      </c>
      <c r="AP90" s="185" t="str">
        <f>IF(GUS_2020!AP90&lt;&gt;"",GUS_2020!AP90*41.868/1000,"")</f>
        <v/>
      </c>
      <c r="AQ90" s="185" t="str">
        <f>IF(GUS_2020!AQ90&lt;&gt;"",GUS_2020!AQ90*41.868/1000,"")</f>
        <v/>
      </c>
      <c r="AR90" s="185" t="str">
        <f>IF(GUS_2020!AR90&lt;&gt;"",GUS_2020!AR90*41.868/1000,"")</f>
        <v/>
      </c>
      <c r="AS90" s="185" t="str">
        <f>IF(GUS_2020!AS90&lt;&gt;"",GUS_2020!AS90*41.868/1000,"")</f>
        <v/>
      </c>
      <c r="AT90" s="185" t="str">
        <f>IF(GUS_2020!AT90&lt;&gt;"",GUS_2020!AT90*41.868/1000,"")</f>
        <v/>
      </c>
      <c r="AU90" s="185" t="str">
        <f>IF(GUS_2020!AU90&lt;&gt;"",GUS_2020!AU90*41.868/1000,"")</f>
        <v/>
      </c>
      <c r="AV90" s="185" t="str">
        <f>IF(GUS_2020!AV90&lt;&gt;"",GUS_2020!AV90*41.868/1000,"")</f>
        <v/>
      </c>
      <c r="AW90" s="185" t="str">
        <f>IF(GUS_2020!AW90&lt;&gt;"",GUS_2020!AW90*41.868/1000,"")</f>
        <v/>
      </c>
      <c r="AX90" s="185" t="str">
        <f>IF(GUS_2020!AX90&lt;&gt;"",GUS_2020!AX90*41.868/1000,"")</f>
        <v/>
      </c>
      <c r="AY90" s="185" t="str">
        <f>IF(GUS_2020!AY90&lt;&gt;"",GUS_2020!AY90*41.868/1000,"")</f>
        <v/>
      </c>
      <c r="AZ90" s="185" t="str">
        <f>IF(GUS_2020!AZ90&lt;&gt;"",GUS_2020!AZ90*41.868/1000,"")</f>
        <v/>
      </c>
      <c r="BA90" s="185" t="str">
        <f>IF(GUS_2020!BA90&lt;&gt;"",GUS_2020!BA90*41.868/1000,"")</f>
        <v/>
      </c>
      <c r="BB90" s="185" t="str">
        <f>IF(GUS_2020!BB90&lt;&gt;"",GUS_2020!BB90*41.868/1000,"")</f>
        <v/>
      </c>
      <c r="BC90" s="185" t="str">
        <f>IF(GUS_2020!BC90&lt;&gt;"",GUS_2020!BC90*41.868/1000,"")</f>
        <v/>
      </c>
      <c r="BD90" s="185" t="str">
        <f>IF(GUS_2020!BD90&lt;&gt;"",GUS_2020!BD90*41.868/1000,"")</f>
        <v/>
      </c>
      <c r="BE90" s="185" t="str">
        <f>IF(GUS_2020!BE90&lt;&gt;"",GUS_2020!BE90*41.868/1000,"")</f>
        <v/>
      </c>
      <c r="BF90" s="185" t="str">
        <f>IF(GUS_2020!BF90&lt;&gt;"",GUS_2020!BF90*41.868/1000,"")</f>
        <v/>
      </c>
      <c r="BG90" s="185" t="str">
        <f>IF(GUS_2020!BG90&lt;&gt;"",GUS_2020!BG90*41.868/1000,"")</f>
        <v/>
      </c>
      <c r="BH90" s="185" t="str">
        <f>IF(GUS_2020!BH90&lt;&gt;"",GUS_2020!BH90*41.868/1000,"")</f>
        <v/>
      </c>
      <c r="BI90" s="185" t="str">
        <f>IF(GUS_2020!BI90&lt;&gt;"",GUS_2020!BI90*41.868/1000,"")</f>
        <v/>
      </c>
      <c r="BJ90" s="185" t="str">
        <f>IF(GUS_2020!BJ90&lt;&gt;"",GUS_2020!BJ90*41.868/1000,"")</f>
        <v/>
      </c>
      <c r="BK90" s="185" t="str">
        <f>IF(GUS_2020!BK90&lt;&gt;"",GUS_2020!BK90*41.868/1000,"")</f>
        <v/>
      </c>
      <c r="BL90" s="185" t="str">
        <f>IF(GUS_2020!BL90&lt;&gt;"",GUS_2020!BL90*41.868/1000,"")</f>
        <v/>
      </c>
      <c r="BM90" s="185" t="str">
        <f>IF(GUS_2020!BM90&lt;&gt;"",GUS_2020!BM90*41.868/1000,"")</f>
        <v/>
      </c>
      <c r="BN90" s="185" t="str">
        <f>IF(GUS_2020!BN90&lt;&gt;"",GUS_2020!BN90*41.868/1000,"")</f>
        <v/>
      </c>
      <c r="BO90" s="185" t="str">
        <f>IF(GUS_2020!BO90&lt;&gt;"",GUS_2020!BO90*41.868/1000,"")</f>
        <v/>
      </c>
      <c r="BP90" s="185" t="str">
        <f>IF(GUS_2020!BP90&lt;&gt;"",GUS_2020!BP90*41.868/1000,"")</f>
        <v/>
      </c>
      <c r="BQ90" s="185" t="str">
        <f>IF(GUS_2020!BQ90&lt;&gt;"",GUS_2020!BQ90*41.868/1000,"")</f>
        <v/>
      </c>
      <c r="BR90" s="185" t="str">
        <f>IF(GUS_2020!BR90&lt;&gt;"",GUS_2020!BR90*41.868/1000,"")</f>
        <v/>
      </c>
      <c r="BS90" s="185" t="str">
        <f>IF(GUS_2020!BS90&lt;&gt;"",GUS_2020!BS90*41.868/1000,"")</f>
        <v/>
      </c>
    </row>
    <row r="91" spans="1:71" ht="20.399999999999999">
      <c r="A91" s="184" t="s">
        <v>519</v>
      </c>
      <c r="B91" s="185">
        <f>IF(GUS_2020!B91&lt;&gt;"",GUS_2020!B91*41.868/1000,"")</f>
        <v>1.800324</v>
      </c>
      <c r="C91" s="185" t="str">
        <f>IF(GUS_2020!C91&lt;&gt;"",GUS_2020!C91*41.868/1000,"")</f>
        <v/>
      </c>
      <c r="D91" s="185" t="str">
        <f>IF(GUS_2020!D91&lt;&gt;"",GUS_2020!D91*41.868/1000,"")</f>
        <v/>
      </c>
      <c r="E91" s="185" t="str">
        <f>IF(GUS_2020!E91&lt;&gt;"",GUS_2020!E91*41.868/1000,"")</f>
        <v/>
      </c>
      <c r="F91" s="185" t="str">
        <f>IF(GUS_2020!F91&lt;&gt;"",GUS_2020!F91*41.868/1000,"")</f>
        <v/>
      </c>
      <c r="G91" s="185" t="str">
        <f>IF(GUS_2020!G91&lt;&gt;"",GUS_2020!G91*41.868/1000,"")</f>
        <v/>
      </c>
      <c r="H91" s="185" t="str">
        <f>IF(GUS_2020!H91&lt;&gt;"",GUS_2020!H91*41.868/1000,"")</f>
        <v/>
      </c>
      <c r="I91" s="185" t="str">
        <f>IF(GUS_2020!I91&lt;&gt;"",GUS_2020!I91*41.868/1000,"")</f>
        <v/>
      </c>
      <c r="J91" s="185" t="str">
        <f>IF(GUS_2020!J91&lt;&gt;"",GUS_2020!J91*41.868/1000,"")</f>
        <v/>
      </c>
      <c r="K91" s="185" t="str">
        <f>IF(GUS_2020!K91&lt;&gt;"",GUS_2020!K91*41.868/1000,"")</f>
        <v/>
      </c>
      <c r="L91" s="185" t="str">
        <f>IF(GUS_2020!L91&lt;&gt;"",GUS_2020!L91*41.868/1000,"")</f>
        <v/>
      </c>
      <c r="M91" s="185" t="str">
        <f>IF(GUS_2020!M91&lt;&gt;"",GUS_2020!M91*41.868/1000,"")</f>
        <v/>
      </c>
      <c r="N91" s="185" t="str">
        <f>IF(GUS_2020!N91&lt;&gt;"",GUS_2020!N91*41.868/1000,"")</f>
        <v/>
      </c>
      <c r="O91" s="185" t="str">
        <f>IF(GUS_2020!O91&lt;&gt;"",GUS_2020!O91*41.868/1000,"")</f>
        <v/>
      </c>
      <c r="P91" s="185" t="str">
        <f>IF(GUS_2020!P91&lt;&gt;"",GUS_2020!P91*41.868/1000,"")</f>
        <v/>
      </c>
      <c r="Q91" s="185" t="str">
        <f>IF(GUS_2020!Q91&lt;&gt;"",GUS_2020!Q91*41.868/1000,"")</f>
        <v/>
      </c>
      <c r="R91" s="185" t="str">
        <f>IF(GUS_2020!R91&lt;&gt;"",GUS_2020!R91*41.868/1000,"")</f>
        <v/>
      </c>
      <c r="S91" s="185" t="str">
        <f>IF(GUS_2020!S91&lt;&gt;"",GUS_2020!S91*41.868/1000,"")</f>
        <v/>
      </c>
      <c r="T91" s="185" t="str">
        <f>IF(GUS_2020!T91&lt;&gt;"",GUS_2020!T91*41.868/1000,"")</f>
        <v/>
      </c>
      <c r="U91" s="185" t="str">
        <f>IF(GUS_2020!U91&lt;&gt;"",GUS_2020!U91*41.868/1000,"")</f>
        <v/>
      </c>
      <c r="V91" s="185" t="str">
        <f>IF(GUS_2020!V91&lt;&gt;"",GUS_2020!V91*41.868/1000,"")</f>
        <v/>
      </c>
      <c r="W91" s="185" t="str">
        <f>IF(GUS_2020!W91&lt;&gt;"",GUS_2020!W91*41.868/1000,"")</f>
        <v/>
      </c>
      <c r="X91" s="185" t="str">
        <f>IF(GUS_2020!X91&lt;&gt;"",GUS_2020!X91*41.868/1000,"")</f>
        <v/>
      </c>
      <c r="Y91" s="185" t="str">
        <f>IF(GUS_2020!Y91&lt;&gt;"",GUS_2020!Y91*41.868/1000,"")</f>
        <v/>
      </c>
      <c r="Z91" s="185" t="str">
        <f>IF(GUS_2020!Z91&lt;&gt;"",GUS_2020!Z91*41.868/1000,"")</f>
        <v/>
      </c>
      <c r="AA91" s="185" t="str">
        <f>IF(GUS_2020!AA91&lt;&gt;"",GUS_2020!AA91*41.868/1000,"")</f>
        <v/>
      </c>
      <c r="AB91" s="185" t="str">
        <f>IF(GUS_2020!AB91&lt;&gt;"",GUS_2020!AB91*41.868/1000,"")</f>
        <v/>
      </c>
      <c r="AC91" s="185" t="str">
        <f>IF(GUS_2020!AC91&lt;&gt;"",GUS_2020!AC91*41.868/1000,"")</f>
        <v/>
      </c>
      <c r="AD91" s="185" t="str">
        <f>IF(GUS_2020!AD91&lt;&gt;"",GUS_2020!AD91*41.868/1000,"")</f>
        <v/>
      </c>
      <c r="AE91" s="185" t="str">
        <f>IF(GUS_2020!AE91&lt;&gt;"",GUS_2020!AE91*41.868/1000,"")</f>
        <v/>
      </c>
      <c r="AF91" s="185" t="str">
        <f>IF(GUS_2020!AF91&lt;&gt;"",GUS_2020!AF91*41.868/1000,"")</f>
        <v/>
      </c>
      <c r="AG91" s="185" t="str">
        <f>IF(GUS_2020!AG91&lt;&gt;"",GUS_2020!AG91*41.868/1000,"")</f>
        <v/>
      </c>
      <c r="AH91" s="185" t="str">
        <f>IF(GUS_2020!AH91&lt;&gt;"",GUS_2020!AH91*41.868/1000,"")</f>
        <v/>
      </c>
      <c r="AI91" s="185" t="str">
        <f>IF(GUS_2020!AI91&lt;&gt;"",GUS_2020!AI91*41.868/1000,"")</f>
        <v/>
      </c>
      <c r="AJ91" s="185" t="str">
        <f>IF(GUS_2020!AJ91&lt;&gt;"",GUS_2020!AJ91*41.868/1000,"")</f>
        <v/>
      </c>
      <c r="AK91" s="185" t="str">
        <f>IF(GUS_2020!AK91&lt;&gt;"",GUS_2020!AK91*41.868/1000,"")</f>
        <v/>
      </c>
      <c r="AL91" s="185" t="str">
        <f>IF(GUS_2020!AL91&lt;&gt;"",GUS_2020!AL91*41.868/1000,"")</f>
        <v/>
      </c>
      <c r="AM91" s="185" t="str">
        <f>IF(GUS_2020!AM91&lt;&gt;"",GUS_2020!AM91*41.868/1000,"")</f>
        <v/>
      </c>
      <c r="AN91" s="185" t="str">
        <f>IF(GUS_2020!AN91&lt;&gt;"",GUS_2020!AN91*41.868/1000,"")</f>
        <v/>
      </c>
      <c r="AO91" s="185" t="str">
        <f>IF(GUS_2020!AO91&lt;&gt;"",GUS_2020!AO91*41.868/1000,"")</f>
        <v/>
      </c>
      <c r="AP91" s="185" t="str">
        <f>IF(GUS_2020!AP91&lt;&gt;"",GUS_2020!AP91*41.868/1000,"")</f>
        <v/>
      </c>
      <c r="AQ91" s="185" t="str">
        <f>IF(GUS_2020!AQ91&lt;&gt;"",GUS_2020!AQ91*41.868/1000,"")</f>
        <v/>
      </c>
      <c r="AR91" s="185" t="str">
        <f>IF(GUS_2020!AR91&lt;&gt;"",GUS_2020!AR91*41.868/1000,"")</f>
        <v/>
      </c>
      <c r="AS91" s="185" t="str">
        <f>IF(GUS_2020!AS91&lt;&gt;"",GUS_2020!AS91*41.868/1000,"")</f>
        <v/>
      </c>
      <c r="AT91" s="185">
        <f>IF(GUS_2020!AT91&lt;&gt;"",GUS_2020!AT91*41.868/1000,"")</f>
        <v>1.67472</v>
      </c>
      <c r="AU91" s="185" t="str">
        <f>IF(GUS_2020!AU91&lt;&gt;"",GUS_2020!AU91*41.868/1000,"")</f>
        <v/>
      </c>
      <c r="AV91" s="185" t="str">
        <f>IF(GUS_2020!AV91&lt;&gt;"",GUS_2020!AV91*41.868/1000,"")</f>
        <v/>
      </c>
      <c r="AW91" s="185" t="str">
        <f>IF(GUS_2020!AW91&lt;&gt;"",GUS_2020!AW91*41.868/1000,"")</f>
        <v/>
      </c>
      <c r="AX91" s="185" t="str">
        <f>IF(GUS_2020!AX91&lt;&gt;"",GUS_2020!AX91*41.868/1000,"")</f>
        <v/>
      </c>
      <c r="AY91" s="185" t="str">
        <f>IF(GUS_2020!AY91&lt;&gt;"",GUS_2020!AY91*41.868/1000,"")</f>
        <v/>
      </c>
      <c r="AZ91" s="185" t="str">
        <f>IF(GUS_2020!AZ91&lt;&gt;"",GUS_2020!AZ91*41.868/1000,"")</f>
        <v/>
      </c>
      <c r="BA91" s="185" t="str">
        <f>IF(GUS_2020!BA91&lt;&gt;"",GUS_2020!BA91*41.868/1000,"")</f>
        <v/>
      </c>
      <c r="BB91" s="185" t="str">
        <f>IF(GUS_2020!BB91&lt;&gt;"",GUS_2020!BB91*41.868/1000,"")</f>
        <v/>
      </c>
      <c r="BC91" s="185" t="str">
        <f>IF(GUS_2020!BC91&lt;&gt;"",GUS_2020!BC91*41.868/1000,"")</f>
        <v/>
      </c>
      <c r="BD91" s="185" t="str">
        <f>IF(GUS_2020!BD91&lt;&gt;"",GUS_2020!BD91*41.868/1000,"")</f>
        <v/>
      </c>
      <c r="BE91" s="185" t="str">
        <f>IF(GUS_2020!BE91&lt;&gt;"",GUS_2020!BE91*41.868/1000,"")</f>
        <v/>
      </c>
      <c r="BF91" s="185" t="str">
        <f>IF(GUS_2020!BF91&lt;&gt;"",GUS_2020!BF91*41.868/1000,"")</f>
        <v/>
      </c>
      <c r="BG91" s="185" t="str">
        <f>IF(GUS_2020!BG91&lt;&gt;"",GUS_2020!BG91*41.868/1000,"")</f>
        <v/>
      </c>
      <c r="BH91" s="185" t="str">
        <f>IF(GUS_2020!BH91&lt;&gt;"",GUS_2020!BH91*41.868/1000,"")</f>
        <v/>
      </c>
      <c r="BI91" s="185" t="str">
        <f>IF(GUS_2020!BI91&lt;&gt;"",GUS_2020!BI91*41.868/1000,"")</f>
        <v/>
      </c>
      <c r="BJ91" s="185" t="str">
        <f>IF(GUS_2020!BJ91&lt;&gt;"",GUS_2020!BJ91*41.868/1000,"")</f>
        <v/>
      </c>
      <c r="BK91" s="185" t="str">
        <f>IF(GUS_2020!BK91&lt;&gt;"",GUS_2020!BK91*41.868/1000,"")</f>
        <v/>
      </c>
      <c r="BL91" s="185" t="str">
        <f>IF(GUS_2020!BL91&lt;&gt;"",GUS_2020!BL91*41.868/1000,"")</f>
        <v/>
      </c>
      <c r="BM91" s="185" t="str">
        <f>IF(GUS_2020!BM91&lt;&gt;"",GUS_2020!BM91*41.868/1000,"")</f>
        <v/>
      </c>
      <c r="BN91" s="185" t="str">
        <f>IF(GUS_2020!BN91&lt;&gt;"",GUS_2020!BN91*41.868/1000,"")</f>
        <v/>
      </c>
      <c r="BO91" s="185" t="str">
        <f>IF(GUS_2020!BO91&lt;&gt;"",GUS_2020!BO91*41.868/1000,"")</f>
        <v/>
      </c>
      <c r="BP91" s="185" t="str">
        <f>IF(GUS_2020!BP91&lt;&gt;"",GUS_2020!BP91*41.868/1000,"")</f>
        <v/>
      </c>
      <c r="BQ91" s="185" t="str">
        <f>IF(GUS_2020!BQ91&lt;&gt;"",GUS_2020!BQ91*41.868/1000,"")</f>
        <v/>
      </c>
      <c r="BR91" s="185" t="str">
        <f>IF(GUS_2020!BR91&lt;&gt;"",GUS_2020!BR91*41.868/1000,"")</f>
        <v/>
      </c>
      <c r="BS91" s="185">
        <f>IF(GUS_2020!BS91&lt;&gt;"",GUS_2020!BS91*41.868/1000,"")</f>
        <v>0.12560400000000002</v>
      </c>
    </row>
    <row r="92" spans="1:71" ht="20.399999999999999">
      <c r="A92" s="184" t="s">
        <v>520</v>
      </c>
      <c r="B92" s="185" t="str">
        <f>IF(GUS_2020!B92&lt;&gt;"",GUS_2020!B92*41.868/1000,"")</f>
        <v/>
      </c>
      <c r="C92" s="185" t="str">
        <f>IF(GUS_2020!C92&lt;&gt;"",GUS_2020!C92*41.868/1000,"")</f>
        <v/>
      </c>
      <c r="D92" s="185" t="str">
        <f>IF(GUS_2020!D92&lt;&gt;"",GUS_2020!D92*41.868/1000,"")</f>
        <v/>
      </c>
      <c r="E92" s="185" t="str">
        <f>IF(GUS_2020!E92&lt;&gt;"",GUS_2020!E92*41.868/1000,"")</f>
        <v/>
      </c>
      <c r="F92" s="185" t="str">
        <f>IF(GUS_2020!F92&lt;&gt;"",GUS_2020!F92*41.868/1000,"")</f>
        <v/>
      </c>
      <c r="G92" s="185" t="str">
        <f>IF(GUS_2020!G92&lt;&gt;"",GUS_2020!G92*41.868/1000,"")</f>
        <v/>
      </c>
      <c r="H92" s="185" t="str">
        <f>IF(GUS_2020!H92&lt;&gt;"",GUS_2020!H92*41.868/1000,"")</f>
        <v/>
      </c>
      <c r="I92" s="185" t="str">
        <f>IF(GUS_2020!I92&lt;&gt;"",GUS_2020!I92*41.868/1000,"")</f>
        <v/>
      </c>
      <c r="J92" s="185" t="str">
        <f>IF(GUS_2020!J92&lt;&gt;"",GUS_2020!J92*41.868/1000,"")</f>
        <v/>
      </c>
      <c r="K92" s="185" t="str">
        <f>IF(GUS_2020!K92&lt;&gt;"",GUS_2020!K92*41.868/1000,"")</f>
        <v/>
      </c>
      <c r="L92" s="185" t="str">
        <f>IF(GUS_2020!L92&lt;&gt;"",GUS_2020!L92*41.868/1000,"")</f>
        <v/>
      </c>
      <c r="M92" s="185" t="str">
        <f>IF(GUS_2020!M92&lt;&gt;"",GUS_2020!M92*41.868/1000,"")</f>
        <v/>
      </c>
      <c r="N92" s="185" t="str">
        <f>IF(GUS_2020!N92&lt;&gt;"",GUS_2020!N92*41.868/1000,"")</f>
        <v/>
      </c>
      <c r="O92" s="185" t="str">
        <f>IF(GUS_2020!O92&lt;&gt;"",GUS_2020!O92*41.868/1000,"")</f>
        <v/>
      </c>
      <c r="P92" s="185" t="str">
        <f>IF(GUS_2020!P92&lt;&gt;"",GUS_2020!P92*41.868/1000,"")</f>
        <v/>
      </c>
      <c r="Q92" s="185" t="str">
        <f>IF(GUS_2020!Q92&lt;&gt;"",GUS_2020!Q92*41.868/1000,"")</f>
        <v/>
      </c>
      <c r="R92" s="185" t="str">
        <f>IF(GUS_2020!R92&lt;&gt;"",GUS_2020!R92*41.868/1000,"")</f>
        <v/>
      </c>
      <c r="S92" s="185" t="str">
        <f>IF(GUS_2020!S92&lt;&gt;"",GUS_2020!S92*41.868/1000,"")</f>
        <v/>
      </c>
      <c r="T92" s="185" t="str">
        <f>IF(GUS_2020!T92&lt;&gt;"",GUS_2020!T92*41.868/1000,"")</f>
        <v/>
      </c>
      <c r="U92" s="185" t="str">
        <f>IF(GUS_2020!U92&lt;&gt;"",GUS_2020!U92*41.868/1000,"")</f>
        <v/>
      </c>
      <c r="V92" s="185" t="str">
        <f>IF(GUS_2020!V92&lt;&gt;"",GUS_2020!V92*41.868/1000,"")</f>
        <v/>
      </c>
      <c r="W92" s="185" t="str">
        <f>IF(GUS_2020!W92&lt;&gt;"",GUS_2020!W92*41.868/1000,"")</f>
        <v/>
      </c>
      <c r="X92" s="185" t="str">
        <f>IF(GUS_2020!X92&lt;&gt;"",GUS_2020!X92*41.868/1000,"")</f>
        <v/>
      </c>
      <c r="Y92" s="185" t="str">
        <f>IF(GUS_2020!Y92&lt;&gt;"",GUS_2020!Y92*41.868/1000,"")</f>
        <v/>
      </c>
      <c r="Z92" s="185" t="str">
        <f>IF(GUS_2020!Z92&lt;&gt;"",GUS_2020!Z92*41.868/1000,"")</f>
        <v/>
      </c>
      <c r="AA92" s="185" t="str">
        <f>IF(GUS_2020!AA92&lt;&gt;"",GUS_2020!AA92*41.868/1000,"")</f>
        <v/>
      </c>
      <c r="AB92" s="185" t="str">
        <f>IF(GUS_2020!AB92&lt;&gt;"",GUS_2020!AB92*41.868/1000,"")</f>
        <v/>
      </c>
      <c r="AC92" s="185" t="str">
        <f>IF(GUS_2020!AC92&lt;&gt;"",GUS_2020!AC92*41.868/1000,"")</f>
        <v/>
      </c>
      <c r="AD92" s="185" t="str">
        <f>IF(GUS_2020!AD92&lt;&gt;"",GUS_2020!AD92*41.868/1000,"")</f>
        <v/>
      </c>
      <c r="AE92" s="185" t="str">
        <f>IF(GUS_2020!AE92&lt;&gt;"",GUS_2020!AE92*41.868/1000,"")</f>
        <v/>
      </c>
      <c r="AF92" s="185" t="str">
        <f>IF(GUS_2020!AF92&lt;&gt;"",GUS_2020!AF92*41.868/1000,"")</f>
        <v/>
      </c>
      <c r="AG92" s="185" t="str">
        <f>IF(GUS_2020!AG92&lt;&gt;"",GUS_2020!AG92*41.868/1000,"")</f>
        <v/>
      </c>
      <c r="AH92" s="185" t="str">
        <f>IF(GUS_2020!AH92&lt;&gt;"",GUS_2020!AH92*41.868/1000,"")</f>
        <v/>
      </c>
      <c r="AI92" s="185" t="str">
        <f>IF(GUS_2020!AI92&lt;&gt;"",GUS_2020!AI92*41.868/1000,"")</f>
        <v/>
      </c>
      <c r="AJ92" s="185" t="str">
        <f>IF(GUS_2020!AJ92&lt;&gt;"",GUS_2020!AJ92*41.868/1000,"")</f>
        <v/>
      </c>
      <c r="AK92" s="185" t="str">
        <f>IF(GUS_2020!AK92&lt;&gt;"",GUS_2020!AK92*41.868/1000,"")</f>
        <v/>
      </c>
      <c r="AL92" s="185" t="str">
        <f>IF(GUS_2020!AL92&lt;&gt;"",GUS_2020!AL92*41.868/1000,"")</f>
        <v/>
      </c>
      <c r="AM92" s="185" t="str">
        <f>IF(GUS_2020!AM92&lt;&gt;"",GUS_2020!AM92*41.868/1000,"")</f>
        <v/>
      </c>
      <c r="AN92" s="185" t="str">
        <f>IF(GUS_2020!AN92&lt;&gt;"",GUS_2020!AN92*41.868/1000,"")</f>
        <v/>
      </c>
      <c r="AO92" s="185" t="str">
        <f>IF(GUS_2020!AO92&lt;&gt;"",GUS_2020!AO92*41.868/1000,"")</f>
        <v/>
      </c>
      <c r="AP92" s="185" t="str">
        <f>IF(GUS_2020!AP92&lt;&gt;"",GUS_2020!AP92*41.868/1000,"")</f>
        <v/>
      </c>
      <c r="AQ92" s="185" t="str">
        <f>IF(GUS_2020!AQ92&lt;&gt;"",GUS_2020!AQ92*41.868/1000,"")</f>
        <v/>
      </c>
      <c r="AR92" s="185" t="str">
        <f>IF(GUS_2020!AR92&lt;&gt;"",GUS_2020!AR92*41.868/1000,"")</f>
        <v/>
      </c>
      <c r="AS92" s="185" t="str">
        <f>IF(GUS_2020!AS92&lt;&gt;"",GUS_2020!AS92*41.868/1000,"")</f>
        <v/>
      </c>
      <c r="AT92" s="185" t="str">
        <f>IF(GUS_2020!AT92&lt;&gt;"",GUS_2020!AT92*41.868/1000,"")</f>
        <v/>
      </c>
      <c r="AU92" s="185" t="str">
        <f>IF(GUS_2020!AU92&lt;&gt;"",GUS_2020!AU92*41.868/1000,"")</f>
        <v/>
      </c>
      <c r="AV92" s="185" t="str">
        <f>IF(GUS_2020!AV92&lt;&gt;"",GUS_2020!AV92*41.868/1000,"")</f>
        <v/>
      </c>
      <c r="AW92" s="185" t="str">
        <f>IF(GUS_2020!AW92&lt;&gt;"",GUS_2020!AW92*41.868/1000,"")</f>
        <v/>
      </c>
      <c r="AX92" s="185" t="str">
        <f>IF(GUS_2020!AX92&lt;&gt;"",GUS_2020!AX92*41.868/1000,"")</f>
        <v/>
      </c>
      <c r="AY92" s="185" t="str">
        <f>IF(GUS_2020!AY92&lt;&gt;"",GUS_2020!AY92*41.868/1000,"")</f>
        <v/>
      </c>
      <c r="AZ92" s="185" t="str">
        <f>IF(GUS_2020!AZ92&lt;&gt;"",GUS_2020!AZ92*41.868/1000,"")</f>
        <v/>
      </c>
      <c r="BA92" s="185" t="str">
        <f>IF(GUS_2020!BA92&lt;&gt;"",GUS_2020!BA92*41.868/1000,"")</f>
        <v/>
      </c>
      <c r="BB92" s="185" t="str">
        <f>IF(GUS_2020!BB92&lt;&gt;"",GUS_2020!BB92*41.868/1000,"")</f>
        <v/>
      </c>
      <c r="BC92" s="185" t="str">
        <f>IF(GUS_2020!BC92&lt;&gt;"",GUS_2020!BC92*41.868/1000,"")</f>
        <v/>
      </c>
      <c r="BD92" s="185" t="str">
        <f>IF(GUS_2020!BD92&lt;&gt;"",GUS_2020!BD92*41.868/1000,"")</f>
        <v/>
      </c>
      <c r="BE92" s="185" t="str">
        <f>IF(GUS_2020!BE92&lt;&gt;"",GUS_2020!BE92*41.868/1000,"")</f>
        <v/>
      </c>
      <c r="BF92" s="185" t="str">
        <f>IF(GUS_2020!BF92&lt;&gt;"",GUS_2020!BF92*41.868/1000,"")</f>
        <v/>
      </c>
      <c r="BG92" s="185" t="str">
        <f>IF(GUS_2020!BG92&lt;&gt;"",GUS_2020!BG92*41.868/1000,"")</f>
        <v/>
      </c>
      <c r="BH92" s="185" t="str">
        <f>IF(GUS_2020!BH92&lt;&gt;"",GUS_2020!BH92*41.868/1000,"")</f>
        <v/>
      </c>
      <c r="BI92" s="185" t="str">
        <f>IF(GUS_2020!BI92&lt;&gt;"",GUS_2020!BI92*41.868/1000,"")</f>
        <v/>
      </c>
      <c r="BJ92" s="185" t="str">
        <f>IF(GUS_2020!BJ92&lt;&gt;"",GUS_2020!BJ92*41.868/1000,"")</f>
        <v/>
      </c>
      <c r="BK92" s="185" t="str">
        <f>IF(GUS_2020!BK92&lt;&gt;"",GUS_2020!BK92*41.868/1000,"")</f>
        <v/>
      </c>
      <c r="BL92" s="185" t="str">
        <f>IF(GUS_2020!BL92&lt;&gt;"",GUS_2020!BL92*41.868/1000,"")</f>
        <v/>
      </c>
      <c r="BM92" s="185" t="str">
        <f>IF(GUS_2020!BM92&lt;&gt;"",GUS_2020!BM92*41.868/1000,"")</f>
        <v/>
      </c>
      <c r="BN92" s="185" t="str">
        <f>IF(GUS_2020!BN92&lt;&gt;"",GUS_2020!BN92*41.868/1000,"")</f>
        <v/>
      </c>
      <c r="BO92" s="185" t="str">
        <f>IF(GUS_2020!BO92&lt;&gt;"",GUS_2020!BO92*41.868/1000,"")</f>
        <v/>
      </c>
      <c r="BP92" s="185" t="str">
        <f>IF(GUS_2020!BP92&lt;&gt;"",GUS_2020!BP92*41.868/1000,"")</f>
        <v/>
      </c>
      <c r="BQ92" s="185" t="str">
        <f>IF(GUS_2020!BQ92&lt;&gt;"",GUS_2020!BQ92*41.868/1000,"")</f>
        <v/>
      </c>
      <c r="BR92" s="185" t="str">
        <f>IF(GUS_2020!BR92&lt;&gt;"",GUS_2020!BR92*41.868/1000,"")</f>
        <v/>
      </c>
      <c r="BS92" s="185" t="str">
        <f>IF(GUS_2020!BS92&lt;&gt;"",GUS_2020!BS92*41.868/1000,"")</f>
        <v/>
      </c>
    </row>
    <row r="93" spans="1:71" ht="20.399999999999999">
      <c r="A93" s="184" t="s">
        <v>521</v>
      </c>
      <c r="B93" s="185" t="str">
        <f>IF(GUS_2020!B93&lt;&gt;"",GUS_2020!B93*41.868/1000,"")</f>
        <v/>
      </c>
      <c r="C93" s="185" t="str">
        <f>IF(GUS_2020!C93&lt;&gt;"",GUS_2020!C93*41.868/1000,"")</f>
        <v/>
      </c>
      <c r="D93" s="185" t="str">
        <f>IF(GUS_2020!D93&lt;&gt;"",GUS_2020!D93*41.868/1000,"")</f>
        <v/>
      </c>
      <c r="E93" s="185" t="str">
        <f>IF(GUS_2020!E93&lt;&gt;"",GUS_2020!E93*41.868/1000,"")</f>
        <v/>
      </c>
      <c r="F93" s="185" t="str">
        <f>IF(GUS_2020!F93&lt;&gt;"",GUS_2020!F93*41.868/1000,"")</f>
        <v/>
      </c>
      <c r="G93" s="185" t="str">
        <f>IF(GUS_2020!G93&lt;&gt;"",GUS_2020!G93*41.868/1000,"")</f>
        <v/>
      </c>
      <c r="H93" s="185" t="str">
        <f>IF(GUS_2020!H93&lt;&gt;"",GUS_2020!H93*41.868/1000,"")</f>
        <v/>
      </c>
      <c r="I93" s="185" t="str">
        <f>IF(GUS_2020!I93&lt;&gt;"",GUS_2020!I93*41.868/1000,"")</f>
        <v/>
      </c>
      <c r="J93" s="185" t="str">
        <f>IF(GUS_2020!J93&lt;&gt;"",GUS_2020!J93*41.868/1000,"")</f>
        <v/>
      </c>
      <c r="K93" s="185" t="str">
        <f>IF(GUS_2020!K93&lt;&gt;"",GUS_2020!K93*41.868/1000,"")</f>
        <v/>
      </c>
      <c r="L93" s="185" t="str">
        <f>IF(GUS_2020!L93&lt;&gt;"",GUS_2020!L93*41.868/1000,"")</f>
        <v/>
      </c>
      <c r="M93" s="185" t="str">
        <f>IF(GUS_2020!M93&lt;&gt;"",GUS_2020!M93*41.868/1000,"")</f>
        <v/>
      </c>
      <c r="N93" s="185" t="str">
        <f>IF(GUS_2020!N93&lt;&gt;"",GUS_2020!N93*41.868/1000,"")</f>
        <v/>
      </c>
      <c r="O93" s="185" t="str">
        <f>IF(GUS_2020!O93&lt;&gt;"",GUS_2020!O93*41.868/1000,"")</f>
        <v/>
      </c>
      <c r="P93" s="185" t="str">
        <f>IF(GUS_2020!P93&lt;&gt;"",GUS_2020!P93*41.868/1000,"")</f>
        <v/>
      </c>
      <c r="Q93" s="185" t="str">
        <f>IF(GUS_2020!Q93&lt;&gt;"",GUS_2020!Q93*41.868/1000,"")</f>
        <v/>
      </c>
      <c r="R93" s="185" t="str">
        <f>IF(GUS_2020!R93&lt;&gt;"",GUS_2020!R93*41.868/1000,"")</f>
        <v/>
      </c>
      <c r="S93" s="185" t="str">
        <f>IF(GUS_2020!S93&lt;&gt;"",GUS_2020!S93*41.868/1000,"")</f>
        <v/>
      </c>
      <c r="T93" s="185" t="str">
        <f>IF(GUS_2020!T93&lt;&gt;"",GUS_2020!T93*41.868/1000,"")</f>
        <v/>
      </c>
      <c r="U93" s="185" t="str">
        <f>IF(GUS_2020!U93&lt;&gt;"",GUS_2020!U93*41.868/1000,"")</f>
        <v/>
      </c>
      <c r="V93" s="185" t="str">
        <f>IF(GUS_2020!V93&lt;&gt;"",GUS_2020!V93*41.868/1000,"")</f>
        <v/>
      </c>
      <c r="W93" s="185" t="str">
        <f>IF(GUS_2020!W93&lt;&gt;"",GUS_2020!W93*41.868/1000,"")</f>
        <v/>
      </c>
      <c r="X93" s="185" t="str">
        <f>IF(GUS_2020!X93&lt;&gt;"",GUS_2020!X93*41.868/1000,"")</f>
        <v/>
      </c>
      <c r="Y93" s="185" t="str">
        <f>IF(GUS_2020!Y93&lt;&gt;"",GUS_2020!Y93*41.868/1000,"")</f>
        <v/>
      </c>
      <c r="Z93" s="185" t="str">
        <f>IF(GUS_2020!Z93&lt;&gt;"",GUS_2020!Z93*41.868/1000,"")</f>
        <v/>
      </c>
      <c r="AA93" s="185" t="str">
        <f>IF(GUS_2020!AA93&lt;&gt;"",GUS_2020!AA93*41.868/1000,"")</f>
        <v/>
      </c>
      <c r="AB93" s="185" t="str">
        <f>IF(GUS_2020!AB93&lt;&gt;"",GUS_2020!AB93*41.868/1000,"")</f>
        <v/>
      </c>
      <c r="AC93" s="185" t="str">
        <f>IF(GUS_2020!AC93&lt;&gt;"",GUS_2020!AC93*41.868/1000,"")</f>
        <v/>
      </c>
      <c r="AD93" s="185" t="str">
        <f>IF(GUS_2020!AD93&lt;&gt;"",GUS_2020!AD93*41.868/1000,"")</f>
        <v/>
      </c>
      <c r="AE93" s="185" t="str">
        <f>IF(GUS_2020!AE93&lt;&gt;"",GUS_2020!AE93*41.868/1000,"")</f>
        <v/>
      </c>
      <c r="AF93" s="185" t="str">
        <f>IF(GUS_2020!AF93&lt;&gt;"",GUS_2020!AF93*41.868/1000,"")</f>
        <v/>
      </c>
      <c r="AG93" s="185" t="str">
        <f>IF(GUS_2020!AG93&lt;&gt;"",GUS_2020!AG93*41.868/1000,"")</f>
        <v/>
      </c>
      <c r="AH93" s="185" t="str">
        <f>IF(GUS_2020!AH93&lt;&gt;"",GUS_2020!AH93*41.868/1000,"")</f>
        <v/>
      </c>
      <c r="AI93" s="185" t="str">
        <f>IF(GUS_2020!AI93&lt;&gt;"",GUS_2020!AI93*41.868/1000,"")</f>
        <v/>
      </c>
      <c r="AJ93" s="185" t="str">
        <f>IF(GUS_2020!AJ93&lt;&gt;"",GUS_2020!AJ93*41.868/1000,"")</f>
        <v/>
      </c>
      <c r="AK93" s="185" t="str">
        <f>IF(GUS_2020!AK93&lt;&gt;"",GUS_2020!AK93*41.868/1000,"")</f>
        <v/>
      </c>
      <c r="AL93" s="185" t="str">
        <f>IF(GUS_2020!AL93&lt;&gt;"",GUS_2020!AL93*41.868/1000,"")</f>
        <v/>
      </c>
      <c r="AM93" s="185" t="str">
        <f>IF(GUS_2020!AM93&lt;&gt;"",GUS_2020!AM93*41.868/1000,"")</f>
        <v/>
      </c>
      <c r="AN93" s="185" t="str">
        <f>IF(GUS_2020!AN93&lt;&gt;"",GUS_2020!AN93*41.868/1000,"")</f>
        <v/>
      </c>
      <c r="AO93" s="185" t="str">
        <f>IF(GUS_2020!AO93&lt;&gt;"",GUS_2020!AO93*41.868/1000,"")</f>
        <v/>
      </c>
      <c r="AP93" s="185" t="str">
        <f>IF(GUS_2020!AP93&lt;&gt;"",GUS_2020!AP93*41.868/1000,"")</f>
        <v/>
      </c>
      <c r="AQ93" s="185" t="str">
        <f>IF(GUS_2020!AQ93&lt;&gt;"",GUS_2020!AQ93*41.868/1000,"")</f>
        <v/>
      </c>
      <c r="AR93" s="185" t="str">
        <f>IF(GUS_2020!AR93&lt;&gt;"",GUS_2020!AR93*41.868/1000,"")</f>
        <v/>
      </c>
      <c r="AS93" s="185" t="str">
        <f>IF(GUS_2020!AS93&lt;&gt;"",GUS_2020!AS93*41.868/1000,"")</f>
        <v/>
      </c>
      <c r="AT93" s="185" t="str">
        <f>IF(GUS_2020!AT93&lt;&gt;"",GUS_2020!AT93*41.868/1000,"")</f>
        <v/>
      </c>
      <c r="AU93" s="185" t="str">
        <f>IF(GUS_2020!AU93&lt;&gt;"",GUS_2020!AU93*41.868/1000,"")</f>
        <v/>
      </c>
      <c r="AV93" s="185" t="str">
        <f>IF(GUS_2020!AV93&lt;&gt;"",GUS_2020!AV93*41.868/1000,"")</f>
        <v/>
      </c>
      <c r="AW93" s="185" t="str">
        <f>IF(GUS_2020!AW93&lt;&gt;"",GUS_2020!AW93*41.868/1000,"")</f>
        <v/>
      </c>
      <c r="AX93" s="185" t="str">
        <f>IF(GUS_2020!AX93&lt;&gt;"",GUS_2020!AX93*41.868/1000,"")</f>
        <v/>
      </c>
      <c r="AY93" s="185" t="str">
        <f>IF(GUS_2020!AY93&lt;&gt;"",GUS_2020!AY93*41.868/1000,"")</f>
        <v/>
      </c>
      <c r="AZ93" s="185" t="str">
        <f>IF(GUS_2020!AZ93&lt;&gt;"",GUS_2020!AZ93*41.868/1000,"")</f>
        <v/>
      </c>
      <c r="BA93" s="185" t="str">
        <f>IF(GUS_2020!BA93&lt;&gt;"",GUS_2020!BA93*41.868/1000,"")</f>
        <v/>
      </c>
      <c r="BB93" s="185" t="str">
        <f>IF(GUS_2020!BB93&lt;&gt;"",GUS_2020!BB93*41.868/1000,"")</f>
        <v/>
      </c>
      <c r="BC93" s="185" t="str">
        <f>IF(GUS_2020!BC93&lt;&gt;"",GUS_2020!BC93*41.868/1000,"")</f>
        <v/>
      </c>
      <c r="BD93" s="185" t="str">
        <f>IF(GUS_2020!BD93&lt;&gt;"",GUS_2020!BD93*41.868/1000,"")</f>
        <v/>
      </c>
      <c r="BE93" s="185" t="str">
        <f>IF(GUS_2020!BE93&lt;&gt;"",GUS_2020!BE93*41.868/1000,"")</f>
        <v/>
      </c>
      <c r="BF93" s="185" t="str">
        <f>IF(GUS_2020!BF93&lt;&gt;"",GUS_2020!BF93*41.868/1000,"")</f>
        <v/>
      </c>
      <c r="BG93" s="185" t="str">
        <f>IF(GUS_2020!BG93&lt;&gt;"",GUS_2020!BG93*41.868/1000,"")</f>
        <v/>
      </c>
      <c r="BH93" s="185" t="str">
        <f>IF(GUS_2020!BH93&lt;&gt;"",GUS_2020!BH93*41.868/1000,"")</f>
        <v/>
      </c>
      <c r="BI93" s="185" t="str">
        <f>IF(GUS_2020!BI93&lt;&gt;"",GUS_2020!BI93*41.868/1000,"")</f>
        <v/>
      </c>
      <c r="BJ93" s="185" t="str">
        <f>IF(GUS_2020!BJ93&lt;&gt;"",GUS_2020!BJ93*41.868/1000,"")</f>
        <v/>
      </c>
      <c r="BK93" s="185" t="str">
        <f>IF(GUS_2020!BK93&lt;&gt;"",GUS_2020!BK93*41.868/1000,"")</f>
        <v/>
      </c>
      <c r="BL93" s="185" t="str">
        <f>IF(GUS_2020!BL93&lt;&gt;"",GUS_2020!BL93*41.868/1000,"")</f>
        <v/>
      </c>
      <c r="BM93" s="185" t="str">
        <f>IF(GUS_2020!BM93&lt;&gt;"",GUS_2020!BM93*41.868/1000,"")</f>
        <v/>
      </c>
      <c r="BN93" s="185" t="str">
        <f>IF(GUS_2020!BN93&lt;&gt;"",GUS_2020!BN93*41.868/1000,"")</f>
        <v/>
      </c>
      <c r="BO93" s="185" t="str">
        <f>IF(GUS_2020!BO93&lt;&gt;"",GUS_2020!BO93*41.868/1000,"")</f>
        <v/>
      </c>
      <c r="BP93" s="185" t="str">
        <f>IF(GUS_2020!BP93&lt;&gt;"",GUS_2020!BP93*41.868/1000,"")</f>
        <v/>
      </c>
      <c r="BQ93" s="185" t="str">
        <f>IF(GUS_2020!BQ93&lt;&gt;"",GUS_2020!BQ93*41.868/1000,"")</f>
        <v/>
      </c>
      <c r="BR93" s="185" t="str">
        <f>IF(GUS_2020!BR93&lt;&gt;"",GUS_2020!BR93*41.868/1000,"")</f>
        <v/>
      </c>
      <c r="BS93" s="185" t="str">
        <f>IF(GUS_2020!BS93&lt;&gt;"",GUS_2020!BS93*41.868/1000,"")</f>
        <v/>
      </c>
    </row>
    <row r="94" spans="1:71" ht="20.399999999999999">
      <c r="A94" s="184" t="s">
        <v>505</v>
      </c>
      <c r="B94" s="185" t="str">
        <f>IF(GUS_2020!B94&lt;&gt;"",GUS_2020!B94*41.868/1000,"")</f>
        <v/>
      </c>
      <c r="C94" s="185" t="str">
        <f>IF(GUS_2020!C94&lt;&gt;"",GUS_2020!C94*41.868/1000,"")</f>
        <v/>
      </c>
      <c r="D94" s="185" t="str">
        <f>IF(GUS_2020!D94&lt;&gt;"",GUS_2020!D94*41.868/1000,"")</f>
        <v/>
      </c>
      <c r="E94" s="185" t="str">
        <f>IF(GUS_2020!E94&lt;&gt;"",GUS_2020!E94*41.868/1000,"")</f>
        <v/>
      </c>
      <c r="F94" s="185" t="str">
        <f>IF(GUS_2020!F94&lt;&gt;"",GUS_2020!F94*41.868/1000,"")</f>
        <v/>
      </c>
      <c r="G94" s="185" t="str">
        <f>IF(GUS_2020!G94&lt;&gt;"",GUS_2020!G94*41.868/1000,"")</f>
        <v/>
      </c>
      <c r="H94" s="185" t="str">
        <f>IF(GUS_2020!H94&lt;&gt;"",GUS_2020!H94*41.868/1000,"")</f>
        <v/>
      </c>
      <c r="I94" s="185" t="str">
        <f>IF(GUS_2020!I94&lt;&gt;"",GUS_2020!I94*41.868/1000,"")</f>
        <v/>
      </c>
      <c r="J94" s="185" t="str">
        <f>IF(GUS_2020!J94&lt;&gt;"",GUS_2020!J94*41.868/1000,"")</f>
        <v/>
      </c>
      <c r="K94" s="185" t="str">
        <f>IF(GUS_2020!K94&lt;&gt;"",GUS_2020!K94*41.868/1000,"")</f>
        <v/>
      </c>
      <c r="L94" s="185" t="str">
        <f>IF(GUS_2020!L94&lt;&gt;"",GUS_2020!L94*41.868/1000,"")</f>
        <v/>
      </c>
      <c r="M94" s="185" t="str">
        <f>IF(GUS_2020!M94&lt;&gt;"",GUS_2020!M94*41.868/1000,"")</f>
        <v/>
      </c>
      <c r="N94" s="185" t="str">
        <f>IF(GUS_2020!N94&lt;&gt;"",GUS_2020!N94*41.868/1000,"")</f>
        <v/>
      </c>
      <c r="O94" s="185" t="str">
        <f>IF(GUS_2020!O94&lt;&gt;"",GUS_2020!O94*41.868/1000,"")</f>
        <v/>
      </c>
      <c r="P94" s="185" t="str">
        <f>IF(GUS_2020!P94&lt;&gt;"",GUS_2020!P94*41.868/1000,"")</f>
        <v/>
      </c>
      <c r="Q94" s="185" t="str">
        <f>IF(GUS_2020!Q94&lt;&gt;"",GUS_2020!Q94*41.868/1000,"")</f>
        <v/>
      </c>
      <c r="R94" s="185" t="str">
        <f>IF(GUS_2020!R94&lt;&gt;"",GUS_2020!R94*41.868/1000,"")</f>
        <v/>
      </c>
      <c r="S94" s="185" t="str">
        <f>IF(GUS_2020!S94&lt;&gt;"",GUS_2020!S94*41.868/1000,"")</f>
        <v/>
      </c>
      <c r="T94" s="185" t="str">
        <f>IF(GUS_2020!T94&lt;&gt;"",GUS_2020!T94*41.868/1000,"")</f>
        <v/>
      </c>
      <c r="U94" s="185" t="str">
        <f>IF(GUS_2020!U94&lt;&gt;"",GUS_2020!U94*41.868/1000,"")</f>
        <v/>
      </c>
      <c r="V94" s="185" t="str">
        <f>IF(GUS_2020!V94&lt;&gt;"",GUS_2020!V94*41.868/1000,"")</f>
        <v/>
      </c>
      <c r="W94" s="185" t="str">
        <f>IF(GUS_2020!W94&lt;&gt;"",GUS_2020!W94*41.868/1000,"")</f>
        <v/>
      </c>
      <c r="X94" s="185" t="str">
        <f>IF(GUS_2020!X94&lt;&gt;"",GUS_2020!X94*41.868/1000,"")</f>
        <v/>
      </c>
      <c r="Y94" s="185" t="str">
        <f>IF(GUS_2020!Y94&lt;&gt;"",GUS_2020!Y94*41.868/1000,"")</f>
        <v/>
      </c>
      <c r="Z94" s="185" t="str">
        <f>IF(GUS_2020!Z94&lt;&gt;"",GUS_2020!Z94*41.868/1000,"")</f>
        <v/>
      </c>
      <c r="AA94" s="185" t="str">
        <f>IF(GUS_2020!AA94&lt;&gt;"",GUS_2020!AA94*41.868/1000,"")</f>
        <v/>
      </c>
      <c r="AB94" s="185" t="str">
        <f>IF(GUS_2020!AB94&lt;&gt;"",GUS_2020!AB94*41.868/1000,"")</f>
        <v/>
      </c>
      <c r="AC94" s="185" t="str">
        <f>IF(GUS_2020!AC94&lt;&gt;"",GUS_2020!AC94*41.868/1000,"")</f>
        <v/>
      </c>
      <c r="AD94" s="185" t="str">
        <f>IF(GUS_2020!AD94&lt;&gt;"",GUS_2020!AD94*41.868/1000,"")</f>
        <v/>
      </c>
      <c r="AE94" s="185" t="str">
        <f>IF(GUS_2020!AE94&lt;&gt;"",GUS_2020!AE94*41.868/1000,"")</f>
        <v/>
      </c>
      <c r="AF94" s="185" t="str">
        <f>IF(GUS_2020!AF94&lt;&gt;"",GUS_2020!AF94*41.868/1000,"")</f>
        <v/>
      </c>
      <c r="AG94" s="185" t="str">
        <f>IF(GUS_2020!AG94&lt;&gt;"",GUS_2020!AG94*41.868/1000,"")</f>
        <v/>
      </c>
      <c r="AH94" s="185" t="str">
        <f>IF(GUS_2020!AH94&lt;&gt;"",GUS_2020!AH94*41.868/1000,"")</f>
        <v/>
      </c>
      <c r="AI94" s="185" t="str">
        <f>IF(GUS_2020!AI94&lt;&gt;"",GUS_2020!AI94*41.868/1000,"")</f>
        <v/>
      </c>
      <c r="AJ94" s="185" t="str">
        <f>IF(GUS_2020!AJ94&lt;&gt;"",GUS_2020!AJ94*41.868/1000,"")</f>
        <v/>
      </c>
      <c r="AK94" s="185" t="str">
        <f>IF(GUS_2020!AK94&lt;&gt;"",GUS_2020!AK94*41.868/1000,"")</f>
        <v/>
      </c>
      <c r="AL94" s="185" t="str">
        <f>IF(GUS_2020!AL94&lt;&gt;"",GUS_2020!AL94*41.868/1000,"")</f>
        <v/>
      </c>
      <c r="AM94" s="185" t="str">
        <f>IF(GUS_2020!AM94&lt;&gt;"",GUS_2020!AM94*41.868/1000,"")</f>
        <v/>
      </c>
      <c r="AN94" s="185" t="str">
        <f>IF(GUS_2020!AN94&lt;&gt;"",GUS_2020!AN94*41.868/1000,"")</f>
        <v/>
      </c>
      <c r="AO94" s="185" t="str">
        <f>IF(GUS_2020!AO94&lt;&gt;"",GUS_2020!AO94*41.868/1000,"")</f>
        <v/>
      </c>
      <c r="AP94" s="185" t="str">
        <f>IF(GUS_2020!AP94&lt;&gt;"",GUS_2020!AP94*41.868/1000,"")</f>
        <v/>
      </c>
      <c r="AQ94" s="185" t="str">
        <f>IF(GUS_2020!AQ94&lt;&gt;"",GUS_2020!AQ94*41.868/1000,"")</f>
        <v/>
      </c>
      <c r="AR94" s="185" t="str">
        <f>IF(GUS_2020!AR94&lt;&gt;"",GUS_2020!AR94*41.868/1000,"")</f>
        <v/>
      </c>
      <c r="AS94" s="185" t="str">
        <f>IF(GUS_2020!AS94&lt;&gt;"",GUS_2020!AS94*41.868/1000,"")</f>
        <v/>
      </c>
      <c r="AT94" s="185" t="str">
        <f>IF(GUS_2020!AT94&lt;&gt;"",GUS_2020!AT94*41.868/1000,"")</f>
        <v/>
      </c>
      <c r="AU94" s="185" t="str">
        <f>IF(GUS_2020!AU94&lt;&gt;"",GUS_2020!AU94*41.868/1000,"")</f>
        <v/>
      </c>
      <c r="AV94" s="185" t="str">
        <f>IF(GUS_2020!AV94&lt;&gt;"",GUS_2020!AV94*41.868/1000,"")</f>
        <v/>
      </c>
      <c r="AW94" s="185" t="str">
        <f>IF(GUS_2020!AW94&lt;&gt;"",GUS_2020!AW94*41.868/1000,"")</f>
        <v/>
      </c>
      <c r="AX94" s="185" t="str">
        <f>IF(GUS_2020!AX94&lt;&gt;"",GUS_2020!AX94*41.868/1000,"")</f>
        <v/>
      </c>
      <c r="AY94" s="185" t="str">
        <f>IF(GUS_2020!AY94&lt;&gt;"",GUS_2020!AY94*41.868/1000,"")</f>
        <v/>
      </c>
      <c r="AZ94" s="185" t="str">
        <f>IF(GUS_2020!AZ94&lt;&gt;"",GUS_2020!AZ94*41.868/1000,"")</f>
        <v/>
      </c>
      <c r="BA94" s="185" t="str">
        <f>IF(GUS_2020!BA94&lt;&gt;"",GUS_2020!BA94*41.868/1000,"")</f>
        <v/>
      </c>
      <c r="BB94" s="185" t="str">
        <f>IF(GUS_2020!BB94&lt;&gt;"",GUS_2020!BB94*41.868/1000,"")</f>
        <v/>
      </c>
      <c r="BC94" s="185" t="str">
        <f>IF(GUS_2020!BC94&lt;&gt;"",GUS_2020!BC94*41.868/1000,"")</f>
        <v/>
      </c>
      <c r="BD94" s="185" t="str">
        <f>IF(GUS_2020!BD94&lt;&gt;"",GUS_2020!BD94*41.868/1000,"")</f>
        <v/>
      </c>
      <c r="BE94" s="185" t="str">
        <f>IF(GUS_2020!BE94&lt;&gt;"",GUS_2020!BE94*41.868/1000,"")</f>
        <v/>
      </c>
      <c r="BF94" s="185" t="str">
        <f>IF(GUS_2020!BF94&lt;&gt;"",GUS_2020!BF94*41.868/1000,"")</f>
        <v/>
      </c>
      <c r="BG94" s="185" t="str">
        <f>IF(GUS_2020!BG94&lt;&gt;"",GUS_2020!BG94*41.868/1000,"")</f>
        <v/>
      </c>
      <c r="BH94" s="185" t="str">
        <f>IF(GUS_2020!BH94&lt;&gt;"",GUS_2020!BH94*41.868/1000,"")</f>
        <v/>
      </c>
      <c r="BI94" s="185" t="str">
        <f>IF(GUS_2020!BI94&lt;&gt;"",GUS_2020!BI94*41.868/1000,"")</f>
        <v/>
      </c>
      <c r="BJ94" s="185" t="str">
        <f>IF(GUS_2020!BJ94&lt;&gt;"",GUS_2020!BJ94*41.868/1000,"")</f>
        <v/>
      </c>
      <c r="BK94" s="185" t="str">
        <f>IF(GUS_2020!BK94&lt;&gt;"",GUS_2020!BK94*41.868/1000,"")</f>
        <v/>
      </c>
      <c r="BL94" s="185" t="str">
        <f>IF(GUS_2020!BL94&lt;&gt;"",GUS_2020!BL94*41.868/1000,"")</f>
        <v/>
      </c>
      <c r="BM94" s="185" t="str">
        <f>IF(GUS_2020!BM94&lt;&gt;"",GUS_2020!BM94*41.868/1000,"")</f>
        <v/>
      </c>
      <c r="BN94" s="185" t="str">
        <f>IF(GUS_2020!BN94&lt;&gt;"",GUS_2020!BN94*41.868/1000,"")</f>
        <v/>
      </c>
      <c r="BO94" s="185" t="str">
        <f>IF(GUS_2020!BO94&lt;&gt;"",GUS_2020!BO94*41.868/1000,"")</f>
        <v/>
      </c>
      <c r="BP94" s="185" t="str">
        <f>IF(GUS_2020!BP94&lt;&gt;"",GUS_2020!BP94*41.868/1000,"")</f>
        <v/>
      </c>
      <c r="BQ94" s="185" t="str">
        <f>IF(GUS_2020!BQ94&lt;&gt;"",GUS_2020!BQ94*41.868/1000,"")</f>
        <v/>
      </c>
      <c r="BR94" s="185" t="str">
        <f>IF(GUS_2020!BR94&lt;&gt;"",GUS_2020!BR94*41.868/1000,"")</f>
        <v/>
      </c>
      <c r="BS94" s="185" t="str">
        <f>IF(GUS_2020!BS94&lt;&gt;"",GUS_2020!BS94*41.868/1000,"")</f>
        <v/>
      </c>
    </row>
    <row r="95" spans="1:71" ht="20.399999999999999">
      <c r="A95" s="184" t="s">
        <v>522</v>
      </c>
      <c r="B95" s="185">
        <f>IF(GUS_2020!B95&lt;&gt;"",GUS_2020!B95*41.868/1000,"")</f>
        <v>33.787476000000005</v>
      </c>
      <c r="C95" s="185" t="str">
        <f>IF(GUS_2020!C95&lt;&gt;"",GUS_2020!C95*41.868/1000,"")</f>
        <v/>
      </c>
      <c r="D95" s="185" t="str">
        <f>IF(GUS_2020!D95&lt;&gt;"",GUS_2020!D95*41.868/1000,"")</f>
        <v/>
      </c>
      <c r="E95" s="185" t="str">
        <f>IF(GUS_2020!E95&lt;&gt;"",GUS_2020!E95*41.868/1000,"")</f>
        <v/>
      </c>
      <c r="F95" s="185" t="str">
        <f>IF(GUS_2020!F95&lt;&gt;"",GUS_2020!F95*41.868/1000,"")</f>
        <v/>
      </c>
      <c r="G95" s="185" t="str">
        <f>IF(GUS_2020!G95&lt;&gt;"",GUS_2020!G95*41.868/1000,"")</f>
        <v/>
      </c>
      <c r="H95" s="185" t="str">
        <f>IF(GUS_2020!H95&lt;&gt;"",GUS_2020!H95*41.868/1000,"")</f>
        <v/>
      </c>
      <c r="I95" s="185" t="str">
        <f>IF(GUS_2020!I95&lt;&gt;"",GUS_2020!I95*41.868/1000,"")</f>
        <v/>
      </c>
      <c r="J95" s="185" t="str">
        <f>IF(GUS_2020!J95&lt;&gt;"",GUS_2020!J95*41.868/1000,"")</f>
        <v/>
      </c>
      <c r="K95" s="185" t="str">
        <f>IF(GUS_2020!K95&lt;&gt;"",GUS_2020!K95*41.868/1000,"")</f>
        <v/>
      </c>
      <c r="L95" s="185" t="str">
        <f>IF(GUS_2020!L95&lt;&gt;"",GUS_2020!L95*41.868/1000,"")</f>
        <v/>
      </c>
      <c r="M95" s="185" t="str">
        <f>IF(GUS_2020!M95&lt;&gt;"",GUS_2020!M95*41.868/1000,"")</f>
        <v/>
      </c>
      <c r="N95" s="185" t="str">
        <f>IF(GUS_2020!N95&lt;&gt;"",GUS_2020!N95*41.868/1000,"")</f>
        <v/>
      </c>
      <c r="O95" s="185" t="str">
        <f>IF(GUS_2020!O95&lt;&gt;"",GUS_2020!O95*41.868/1000,"")</f>
        <v/>
      </c>
      <c r="P95" s="185" t="str">
        <f>IF(GUS_2020!P95&lt;&gt;"",GUS_2020!P95*41.868/1000,"")</f>
        <v/>
      </c>
      <c r="Q95" s="185" t="str">
        <f>IF(GUS_2020!Q95&lt;&gt;"",GUS_2020!Q95*41.868/1000,"")</f>
        <v/>
      </c>
      <c r="R95" s="185" t="str">
        <f>IF(GUS_2020!R95&lt;&gt;"",GUS_2020!R95*41.868/1000,"")</f>
        <v/>
      </c>
      <c r="S95" s="185" t="str">
        <f>IF(GUS_2020!S95&lt;&gt;"",GUS_2020!S95*41.868/1000,"")</f>
        <v/>
      </c>
      <c r="T95" s="185" t="str">
        <f>IF(GUS_2020!T95&lt;&gt;"",GUS_2020!T95*41.868/1000,"")</f>
        <v/>
      </c>
      <c r="U95" s="185" t="str">
        <f>IF(GUS_2020!U95&lt;&gt;"",GUS_2020!U95*41.868/1000,"")</f>
        <v/>
      </c>
      <c r="V95" s="185" t="str">
        <f>IF(GUS_2020!V95&lt;&gt;"",GUS_2020!V95*41.868/1000,"")</f>
        <v/>
      </c>
      <c r="W95" s="185" t="str">
        <f>IF(GUS_2020!W95&lt;&gt;"",GUS_2020!W95*41.868/1000,"")</f>
        <v/>
      </c>
      <c r="X95" s="185" t="str">
        <f>IF(GUS_2020!X95&lt;&gt;"",GUS_2020!X95*41.868/1000,"")</f>
        <v/>
      </c>
      <c r="Y95" s="185" t="str">
        <f>IF(GUS_2020!Y95&lt;&gt;"",GUS_2020!Y95*41.868/1000,"")</f>
        <v/>
      </c>
      <c r="Z95" s="185" t="str">
        <f>IF(GUS_2020!Z95&lt;&gt;"",GUS_2020!Z95*41.868/1000,"")</f>
        <v/>
      </c>
      <c r="AA95" s="185" t="str">
        <f>IF(GUS_2020!AA95&lt;&gt;"",GUS_2020!AA95*41.868/1000,"")</f>
        <v/>
      </c>
      <c r="AB95" s="185" t="str">
        <f>IF(GUS_2020!AB95&lt;&gt;"",GUS_2020!AB95*41.868/1000,"")</f>
        <v/>
      </c>
      <c r="AC95" s="185" t="str">
        <f>IF(GUS_2020!AC95&lt;&gt;"",GUS_2020!AC95*41.868/1000,"")</f>
        <v/>
      </c>
      <c r="AD95" s="185" t="str">
        <f>IF(GUS_2020!AD95&lt;&gt;"",GUS_2020!AD95*41.868/1000,"")</f>
        <v/>
      </c>
      <c r="AE95" s="185" t="str">
        <f>IF(GUS_2020!AE95&lt;&gt;"",GUS_2020!AE95*41.868/1000,"")</f>
        <v/>
      </c>
      <c r="AF95" s="185" t="str">
        <f>IF(GUS_2020!AF95&lt;&gt;"",GUS_2020!AF95*41.868/1000,"")</f>
        <v/>
      </c>
      <c r="AG95" s="185" t="str">
        <f>IF(GUS_2020!AG95&lt;&gt;"",GUS_2020!AG95*41.868/1000,"")</f>
        <v/>
      </c>
      <c r="AH95" s="185" t="str">
        <f>IF(GUS_2020!AH95&lt;&gt;"",GUS_2020!AH95*41.868/1000,"")</f>
        <v/>
      </c>
      <c r="AI95" s="185" t="str">
        <f>IF(GUS_2020!AI95&lt;&gt;"",GUS_2020!AI95*41.868/1000,"")</f>
        <v/>
      </c>
      <c r="AJ95" s="185" t="str">
        <f>IF(GUS_2020!AJ95&lt;&gt;"",GUS_2020!AJ95*41.868/1000,"")</f>
        <v/>
      </c>
      <c r="AK95" s="185" t="str">
        <f>IF(GUS_2020!AK95&lt;&gt;"",GUS_2020!AK95*41.868/1000,"")</f>
        <v/>
      </c>
      <c r="AL95" s="185" t="str">
        <f>IF(GUS_2020!AL95&lt;&gt;"",GUS_2020!AL95*41.868/1000,"")</f>
        <v/>
      </c>
      <c r="AM95" s="185" t="str">
        <f>IF(GUS_2020!AM95&lt;&gt;"",GUS_2020!AM95*41.868/1000,"")</f>
        <v/>
      </c>
      <c r="AN95" s="185" t="str">
        <f>IF(GUS_2020!AN95&lt;&gt;"",GUS_2020!AN95*41.868/1000,"")</f>
        <v/>
      </c>
      <c r="AO95" s="185" t="str">
        <f>IF(GUS_2020!AO95&lt;&gt;"",GUS_2020!AO95*41.868/1000,"")</f>
        <v/>
      </c>
      <c r="AP95" s="185" t="str">
        <f>IF(GUS_2020!AP95&lt;&gt;"",GUS_2020!AP95*41.868/1000,"")</f>
        <v/>
      </c>
      <c r="AQ95" s="185" t="str">
        <f>IF(GUS_2020!AQ95&lt;&gt;"",GUS_2020!AQ95*41.868/1000,"")</f>
        <v/>
      </c>
      <c r="AR95" s="185" t="str">
        <f>IF(GUS_2020!AR95&lt;&gt;"",GUS_2020!AR95*41.868/1000,"")</f>
        <v/>
      </c>
      <c r="AS95" s="185" t="str">
        <f>IF(GUS_2020!AS95&lt;&gt;"",GUS_2020!AS95*41.868/1000,"")</f>
        <v/>
      </c>
      <c r="AT95" s="185">
        <f>IF(GUS_2020!AT95&lt;&gt;"",GUS_2020!AT95*41.868/1000,"")</f>
        <v>1.1304360000000002</v>
      </c>
      <c r="AU95" s="185" t="str">
        <f>IF(GUS_2020!AU95&lt;&gt;"",GUS_2020!AU95*41.868/1000,"")</f>
        <v/>
      </c>
      <c r="AV95" s="185" t="str">
        <f>IF(GUS_2020!AV95&lt;&gt;"",GUS_2020!AV95*41.868/1000,"")</f>
        <v/>
      </c>
      <c r="AW95" s="185" t="str">
        <f>IF(GUS_2020!AW95&lt;&gt;"",GUS_2020!AW95*41.868/1000,"")</f>
        <v/>
      </c>
      <c r="AX95" s="185" t="str">
        <f>IF(GUS_2020!AX95&lt;&gt;"",GUS_2020!AX95*41.868/1000,"")</f>
        <v/>
      </c>
      <c r="AY95" s="185" t="str">
        <f>IF(GUS_2020!AY95&lt;&gt;"",GUS_2020!AY95*41.868/1000,"")</f>
        <v/>
      </c>
      <c r="AZ95" s="185" t="str">
        <f>IF(GUS_2020!AZ95&lt;&gt;"",GUS_2020!AZ95*41.868/1000,"")</f>
        <v/>
      </c>
      <c r="BA95" s="185" t="str">
        <f>IF(GUS_2020!BA95&lt;&gt;"",GUS_2020!BA95*41.868/1000,"")</f>
        <v/>
      </c>
      <c r="BB95" s="185" t="str">
        <f>IF(GUS_2020!BB95&lt;&gt;"",GUS_2020!BB95*41.868/1000,"")</f>
        <v/>
      </c>
      <c r="BC95" s="185" t="str">
        <f>IF(GUS_2020!BC95&lt;&gt;"",GUS_2020!BC95*41.868/1000,"")</f>
        <v/>
      </c>
      <c r="BD95" s="185" t="str">
        <f>IF(GUS_2020!BD95&lt;&gt;"",GUS_2020!BD95*41.868/1000,"")</f>
        <v/>
      </c>
      <c r="BE95" s="185" t="str">
        <f>IF(GUS_2020!BE95&lt;&gt;"",GUS_2020!BE95*41.868/1000,"")</f>
        <v/>
      </c>
      <c r="BF95" s="185" t="str">
        <f>IF(GUS_2020!BF95&lt;&gt;"",GUS_2020!BF95*41.868/1000,"")</f>
        <v/>
      </c>
      <c r="BG95" s="185" t="str">
        <f>IF(GUS_2020!BG95&lt;&gt;"",GUS_2020!BG95*41.868/1000,"")</f>
        <v/>
      </c>
      <c r="BH95" s="185" t="str">
        <f>IF(GUS_2020!BH95&lt;&gt;"",GUS_2020!BH95*41.868/1000,"")</f>
        <v/>
      </c>
      <c r="BI95" s="185" t="str">
        <f>IF(GUS_2020!BI95&lt;&gt;"",GUS_2020!BI95*41.868/1000,"")</f>
        <v/>
      </c>
      <c r="BJ95" s="185" t="str">
        <f>IF(GUS_2020!BJ95&lt;&gt;"",GUS_2020!BJ95*41.868/1000,"")</f>
        <v/>
      </c>
      <c r="BK95" s="185" t="str">
        <f>IF(GUS_2020!BK95&lt;&gt;"",GUS_2020!BK95*41.868/1000,"")</f>
        <v/>
      </c>
      <c r="BL95" s="185" t="str">
        <f>IF(GUS_2020!BL95&lt;&gt;"",GUS_2020!BL95*41.868/1000,"")</f>
        <v/>
      </c>
      <c r="BM95" s="185" t="str">
        <f>IF(GUS_2020!BM95&lt;&gt;"",GUS_2020!BM95*41.868/1000,"")</f>
        <v/>
      </c>
      <c r="BN95" s="185" t="str">
        <f>IF(GUS_2020!BN95&lt;&gt;"",GUS_2020!BN95*41.868/1000,"")</f>
        <v/>
      </c>
      <c r="BO95" s="185" t="str">
        <f>IF(GUS_2020!BO95&lt;&gt;"",GUS_2020!BO95*41.868/1000,"")</f>
        <v/>
      </c>
      <c r="BP95" s="185" t="str">
        <f>IF(GUS_2020!BP95&lt;&gt;"",GUS_2020!BP95*41.868/1000,"")</f>
        <v/>
      </c>
      <c r="BQ95" s="185" t="str">
        <f>IF(GUS_2020!BQ95&lt;&gt;"",GUS_2020!BQ95*41.868/1000,"")</f>
        <v/>
      </c>
      <c r="BR95" s="185">
        <f>IF(GUS_2020!BR95&lt;&gt;"",GUS_2020!BR95*41.868/1000,"")</f>
        <v>15.365556</v>
      </c>
      <c r="BS95" s="185">
        <f>IF(GUS_2020!BS95&lt;&gt;"",GUS_2020!BS95*41.868/1000,"")</f>
        <v>17.291484000000001</v>
      </c>
    </row>
    <row r="96" spans="1:71" ht="20.399999999999999">
      <c r="A96" s="184" t="s">
        <v>523</v>
      </c>
      <c r="B96" s="185">
        <f>IF(GUS_2020!B96&lt;&gt;"",GUS_2020!B96*41.868/1000,"")</f>
        <v>61.755300000000005</v>
      </c>
      <c r="C96" s="185" t="str">
        <f>IF(GUS_2020!C96&lt;&gt;"",GUS_2020!C96*41.868/1000,"")</f>
        <v/>
      </c>
      <c r="D96" s="185" t="str">
        <f>IF(GUS_2020!D96&lt;&gt;"",GUS_2020!D96*41.868/1000,"")</f>
        <v/>
      </c>
      <c r="E96" s="185" t="str">
        <f>IF(GUS_2020!E96&lt;&gt;"",GUS_2020!E96*41.868/1000,"")</f>
        <v/>
      </c>
      <c r="F96" s="185" t="str">
        <f>IF(GUS_2020!F96&lt;&gt;"",GUS_2020!F96*41.868/1000,"")</f>
        <v/>
      </c>
      <c r="G96" s="185" t="str">
        <f>IF(GUS_2020!G96&lt;&gt;"",GUS_2020!G96*41.868/1000,"")</f>
        <v/>
      </c>
      <c r="H96" s="185" t="str">
        <f>IF(GUS_2020!H96&lt;&gt;"",GUS_2020!H96*41.868/1000,"")</f>
        <v/>
      </c>
      <c r="I96" s="185" t="str">
        <f>IF(GUS_2020!I96&lt;&gt;"",GUS_2020!I96*41.868/1000,"")</f>
        <v/>
      </c>
      <c r="J96" s="185" t="str">
        <f>IF(GUS_2020!J96&lt;&gt;"",GUS_2020!J96*41.868/1000,"")</f>
        <v/>
      </c>
      <c r="K96" s="185" t="str">
        <f>IF(GUS_2020!K96&lt;&gt;"",GUS_2020!K96*41.868/1000,"")</f>
        <v/>
      </c>
      <c r="L96" s="185" t="str">
        <f>IF(GUS_2020!L96&lt;&gt;"",GUS_2020!L96*41.868/1000,"")</f>
        <v/>
      </c>
      <c r="M96" s="185" t="str">
        <f>IF(GUS_2020!M96&lt;&gt;"",GUS_2020!M96*41.868/1000,"")</f>
        <v/>
      </c>
      <c r="N96" s="185" t="str">
        <f>IF(GUS_2020!N96&lt;&gt;"",GUS_2020!N96*41.868/1000,"")</f>
        <v/>
      </c>
      <c r="O96" s="185" t="str">
        <f>IF(GUS_2020!O96&lt;&gt;"",GUS_2020!O96*41.868/1000,"")</f>
        <v/>
      </c>
      <c r="P96" s="185" t="str">
        <f>IF(GUS_2020!P96&lt;&gt;"",GUS_2020!P96*41.868/1000,"")</f>
        <v/>
      </c>
      <c r="Q96" s="185" t="str">
        <f>IF(GUS_2020!Q96&lt;&gt;"",GUS_2020!Q96*41.868/1000,"")</f>
        <v/>
      </c>
      <c r="R96" s="185" t="str">
        <f>IF(GUS_2020!R96&lt;&gt;"",GUS_2020!R96*41.868/1000,"")</f>
        <v/>
      </c>
      <c r="S96" s="185" t="str">
        <f>IF(GUS_2020!S96&lt;&gt;"",GUS_2020!S96*41.868/1000,"")</f>
        <v/>
      </c>
      <c r="T96" s="185" t="str">
        <f>IF(GUS_2020!T96&lt;&gt;"",GUS_2020!T96*41.868/1000,"")</f>
        <v/>
      </c>
      <c r="U96" s="185" t="str">
        <f>IF(GUS_2020!U96&lt;&gt;"",GUS_2020!U96*41.868/1000,"")</f>
        <v/>
      </c>
      <c r="V96" s="185" t="str">
        <f>IF(GUS_2020!V96&lt;&gt;"",GUS_2020!V96*41.868/1000,"")</f>
        <v/>
      </c>
      <c r="W96" s="185" t="str">
        <f>IF(GUS_2020!W96&lt;&gt;"",GUS_2020!W96*41.868/1000,"")</f>
        <v/>
      </c>
      <c r="X96" s="185" t="str">
        <f>IF(GUS_2020!X96&lt;&gt;"",GUS_2020!X96*41.868/1000,"")</f>
        <v/>
      </c>
      <c r="Y96" s="185" t="str">
        <f>IF(GUS_2020!Y96&lt;&gt;"",GUS_2020!Y96*41.868/1000,"")</f>
        <v/>
      </c>
      <c r="Z96" s="185" t="str">
        <f>IF(GUS_2020!Z96&lt;&gt;"",GUS_2020!Z96*41.868/1000,"")</f>
        <v/>
      </c>
      <c r="AA96" s="185" t="str">
        <f>IF(GUS_2020!AA96&lt;&gt;"",GUS_2020!AA96*41.868/1000,"")</f>
        <v/>
      </c>
      <c r="AB96" s="185" t="str">
        <f>IF(GUS_2020!AB96&lt;&gt;"",GUS_2020!AB96*41.868/1000,"")</f>
        <v/>
      </c>
      <c r="AC96" s="185" t="str">
        <f>IF(GUS_2020!AC96&lt;&gt;"",GUS_2020!AC96*41.868/1000,"")</f>
        <v/>
      </c>
      <c r="AD96" s="185" t="str">
        <f>IF(GUS_2020!AD96&lt;&gt;"",GUS_2020!AD96*41.868/1000,"")</f>
        <v/>
      </c>
      <c r="AE96" s="185" t="str">
        <f>IF(GUS_2020!AE96&lt;&gt;"",GUS_2020!AE96*41.868/1000,"")</f>
        <v/>
      </c>
      <c r="AF96" s="185" t="str">
        <f>IF(GUS_2020!AF96&lt;&gt;"",GUS_2020!AF96*41.868/1000,"")</f>
        <v/>
      </c>
      <c r="AG96" s="185" t="str">
        <f>IF(GUS_2020!AG96&lt;&gt;"",GUS_2020!AG96*41.868/1000,"")</f>
        <v/>
      </c>
      <c r="AH96" s="185" t="str">
        <f>IF(GUS_2020!AH96&lt;&gt;"",GUS_2020!AH96*41.868/1000,"")</f>
        <v/>
      </c>
      <c r="AI96" s="185" t="str">
        <f>IF(GUS_2020!AI96&lt;&gt;"",GUS_2020!AI96*41.868/1000,"")</f>
        <v/>
      </c>
      <c r="AJ96" s="185" t="str">
        <f>IF(GUS_2020!AJ96&lt;&gt;"",GUS_2020!AJ96*41.868/1000,"")</f>
        <v/>
      </c>
      <c r="AK96" s="185" t="str">
        <f>IF(GUS_2020!AK96&lt;&gt;"",GUS_2020!AK96*41.868/1000,"")</f>
        <v/>
      </c>
      <c r="AL96" s="185" t="str">
        <f>IF(GUS_2020!AL96&lt;&gt;"",GUS_2020!AL96*41.868/1000,"")</f>
        <v/>
      </c>
      <c r="AM96" s="185" t="str">
        <f>IF(GUS_2020!AM96&lt;&gt;"",GUS_2020!AM96*41.868/1000,"")</f>
        <v/>
      </c>
      <c r="AN96" s="185" t="str">
        <f>IF(GUS_2020!AN96&lt;&gt;"",GUS_2020!AN96*41.868/1000,"")</f>
        <v/>
      </c>
      <c r="AO96" s="185" t="str">
        <f>IF(GUS_2020!AO96&lt;&gt;"",GUS_2020!AO96*41.868/1000,"")</f>
        <v/>
      </c>
      <c r="AP96" s="185" t="str">
        <f>IF(GUS_2020!AP96&lt;&gt;"",GUS_2020!AP96*41.868/1000,"")</f>
        <v/>
      </c>
      <c r="AQ96" s="185" t="str">
        <f>IF(GUS_2020!AQ96&lt;&gt;"",GUS_2020!AQ96*41.868/1000,"")</f>
        <v/>
      </c>
      <c r="AR96" s="185" t="str">
        <f>IF(GUS_2020!AR96&lt;&gt;"",GUS_2020!AR96*41.868/1000,"")</f>
        <v/>
      </c>
      <c r="AS96" s="185" t="str">
        <f>IF(GUS_2020!AS96&lt;&gt;"",GUS_2020!AS96*41.868/1000,"")</f>
        <v/>
      </c>
      <c r="AT96" s="185">
        <f>IF(GUS_2020!AT96&lt;&gt;"",GUS_2020!AT96*41.868/1000,"")</f>
        <v>0.41868</v>
      </c>
      <c r="AU96" s="185" t="str">
        <f>IF(GUS_2020!AU96&lt;&gt;"",GUS_2020!AU96*41.868/1000,"")</f>
        <v/>
      </c>
      <c r="AV96" s="185" t="str">
        <f>IF(GUS_2020!AV96&lt;&gt;"",GUS_2020!AV96*41.868/1000,"")</f>
        <v/>
      </c>
      <c r="AW96" s="185" t="str">
        <f>IF(GUS_2020!AW96&lt;&gt;"",GUS_2020!AW96*41.868/1000,"")</f>
        <v/>
      </c>
      <c r="AX96" s="185" t="str">
        <f>IF(GUS_2020!AX96&lt;&gt;"",GUS_2020!AX96*41.868/1000,"")</f>
        <v/>
      </c>
      <c r="AY96" s="185" t="str">
        <f>IF(GUS_2020!AY96&lt;&gt;"",GUS_2020!AY96*41.868/1000,"")</f>
        <v/>
      </c>
      <c r="AZ96" s="185" t="str">
        <f>IF(GUS_2020!AZ96&lt;&gt;"",GUS_2020!AZ96*41.868/1000,"")</f>
        <v/>
      </c>
      <c r="BA96" s="185" t="str">
        <f>IF(GUS_2020!BA96&lt;&gt;"",GUS_2020!BA96*41.868/1000,"")</f>
        <v/>
      </c>
      <c r="BB96" s="185" t="str">
        <f>IF(GUS_2020!BB96&lt;&gt;"",GUS_2020!BB96*41.868/1000,"")</f>
        <v/>
      </c>
      <c r="BC96" s="185" t="str">
        <f>IF(GUS_2020!BC96&lt;&gt;"",GUS_2020!BC96*41.868/1000,"")</f>
        <v/>
      </c>
      <c r="BD96" s="185" t="str">
        <f>IF(GUS_2020!BD96&lt;&gt;"",GUS_2020!BD96*41.868/1000,"")</f>
        <v/>
      </c>
      <c r="BE96" s="185" t="str">
        <f>IF(GUS_2020!BE96&lt;&gt;"",GUS_2020!BE96*41.868/1000,"")</f>
        <v/>
      </c>
      <c r="BF96" s="185" t="str">
        <f>IF(GUS_2020!BF96&lt;&gt;"",GUS_2020!BF96*41.868/1000,"")</f>
        <v/>
      </c>
      <c r="BG96" s="185" t="str">
        <f>IF(GUS_2020!BG96&lt;&gt;"",GUS_2020!BG96*41.868/1000,"")</f>
        <v/>
      </c>
      <c r="BH96" s="185" t="str">
        <f>IF(GUS_2020!BH96&lt;&gt;"",GUS_2020!BH96*41.868/1000,"")</f>
        <v/>
      </c>
      <c r="BI96" s="185" t="str">
        <f>IF(GUS_2020!BI96&lt;&gt;"",GUS_2020!BI96*41.868/1000,"")</f>
        <v/>
      </c>
      <c r="BJ96" s="185" t="str">
        <f>IF(GUS_2020!BJ96&lt;&gt;"",GUS_2020!BJ96*41.868/1000,"")</f>
        <v/>
      </c>
      <c r="BK96" s="185" t="str">
        <f>IF(GUS_2020!BK96&lt;&gt;"",GUS_2020!BK96*41.868/1000,"")</f>
        <v/>
      </c>
      <c r="BL96" s="185" t="str">
        <f>IF(GUS_2020!BL96&lt;&gt;"",GUS_2020!BL96*41.868/1000,"")</f>
        <v/>
      </c>
      <c r="BM96" s="185" t="str">
        <f>IF(GUS_2020!BM96&lt;&gt;"",GUS_2020!BM96*41.868/1000,"")</f>
        <v/>
      </c>
      <c r="BN96" s="185" t="str">
        <f>IF(GUS_2020!BN96&lt;&gt;"",GUS_2020!BN96*41.868/1000,"")</f>
        <v/>
      </c>
      <c r="BO96" s="185" t="str">
        <f>IF(GUS_2020!BO96&lt;&gt;"",GUS_2020!BO96*41.868/1000,"")</f>
        <v/>
      </c>
      <c r="BP96" s="185" t="str">
        <f>IF(GUS_2020!BP96&lt;&gt;"",GUS_2020!BP96*41.868/1000,"")</f>
        <v/>
      </c>
      <c r="BQ96" s="185" t="str">
        <f>IF(GUS_2020!BQ96&lt;&gt;"",GUS_2020!BQ96*41.868/1000,"")</f>
        <v/>
      </c>
      <c r="BR96" s="185">
        <f>IF(GUS_2020!BR96&lt;&gt;"",GUS_2020!BR96*41.868/1000,"")</f>
        <v>25.372008000000001</v>
      </c>
      <c r="BS96" s="185">
        <f>IF(GUS_2020!BS96&lt;&gt;"",GUS_2020!BS96*41.868/1000,"")</f>
        <v>35.964612000000002</v>
      </c>
    </row>
    <row r="97" spans="1:80" ht="20.399999999999999">
      <c r="A97" s="184" t="s">
        <v>524</v>
      </c>
      <c r="B97" s="185">
        <f>IF(GUS_2020!B97&lt;&gt;"",GUS_2020!B97*41.868/1000,"")</f>
        <v>3126.4929000000002</v>
      </c>
      <c r="C97" s="185">
        <f>IF(GUS_2020!C97&lt;&gt;"",GUS_2020!C97*41.868/1000,"")</f>
        <v>394.94084400000003</v>
      </c>
      <c r="D97" s="185">
        <f>IF(GUS_2020!D97&lt;&gt;"",GUS_2020!D97*41.868/1000,"")</f>
        <v>8.3317320000000006</v>
      </c>
      <c r="E97" s="185">
        <f>IF(GUS_2020!E97&lt;&gt;"",GUS_2020!E97*41.868/1000,"")</f>
        <v>15.072480000000001</v>
      </c>
      <c r="F97" s="185">
        <f>IF(GUS_2020!F97&lt;&gt;"",GUS_2020!F97*41.868/1000,"")</f>
        <v>362.40940799999998</v>
      </c>
      <c r="G97" s="185" t="str">
        <f>IF(GUS_2020!G97&lt;&gt;"",GUS_2020!G97*41.868/1000,"")</f>
        <v/>
      </c>
      <c r="H97" s="185">
        <f>IF(GUS_2020!H97&lt;&gt;"",GUS_2020!H97*41.868/1000,"")</f>
        <v>5.9452560000000005</v>
      </c>
      <c r="I97" s="185">
        <f>IF(GUS_2020!I97&lt;&gt;"",GUS_2020!I97*41.868/1000,"")</f>
        <v>-4.1868000000000002E-2</v>
      </c>
      <c r="J97" s="185">
        <f>IF(GUS_2020!J97&lt;&gt;"",GUS_2020!J97*41.868/1000,"")</f>
        <v>2.5120800000000001</v>
      </c>
      <c r="K97" s="185" t="str">
        <f>IF(GUS_2020!K97&lt;&gt;"",GUS_2020!K97*41.868/1000,"")</f>
        <v/>
      </c>
      <c r="L97" s="185">
        <f>IF(GUS_2020!L97&lt;&gt;"",GUS_2020!L97*41.868/1000,"")</f>
        <v>0.58615200000000001</v>
      </c>
      <c r="M97" s="185">
        <f>IF(GUS_2020!M97&lt;&gt;"",GUS_2020!M97*41.868/1000,"")</f>
        <v>8.3736000000000005E-2</v>
      </c>
      <c r="N97" s="185">
        <f>IF(GUS_2020!N97&lt;&gt;"",GUS_2020!N97*41.868/1000,"")</f>
        <v>16.454124</v>
      </c>
      <c r="O97" s="185" t="str">
        <f>IF(GUS_2020!O97&lt;&gt;"",GUS_2020!O97*41.868/1000,"")</f>
        <v/>
      </c>
      <c r="P97" s="185">
        <f>IF(GUS_2020!P97&lt;&gt;"",GUS_2020!P97*41.868/1000,"")</f>
        <v>6.6151439999999999</v>
      </c>
      <c r="Q97" s="185">
        <f>IF(GUS_2020!Q97&lt;&gt;"",GUS_2020!Q97*41.868/1000,"")</f>
        <v>7.9967880000000005</v>
      </c>
      <c r="R97" s="185">
        <f>IF(GUS_2020!R97&lt;&gt;"",GUS_2020!R97*41.868/1000,"")</f>
        <v>1.800324</v>
      </c>
      <c r="S97" s="185" t="str">
        <f>IF(GUS_2020!S97&lt;&gt;"",GUS_2020!S97*41.868/1000,"")</f>
        <v/>
      </c>
      <c r="T97" s="185" t="str">
        <f>IF(GUS_2020!T97&lt;&gt;"",GUS_2020!T97*41.868/1000,"")</f>
        <v/>
      </c>
      <c r="U97" s="185" t="str">
        <f>IF(GUS_2020!U97&lt;&gt;"",GUS_2020!U97*41.868/1000,"")</f>
        <v/>
      </c>
      <c r="V97" s="185" t="str">
        <f>IF(GUS_2020!V97&lt;&gt;"",GUS_2020!V97*41.868/1000,"")</f>
        <v/>
      </c>
      <c r="W97" s="185">
        <f>IF(GUS_2020!W97&lt;&gt;"",GUS_2020!W97*41.868/1000,"")</f>
        <v>1166.107536</v>
      </c>
      <c r="X97" s="185">
        <f>IF(GUS_2020!X97&lt;&gt;"",GUS_2020!X97*41.868/1000,"")</f>
        <v>-7.3687680000000002</v>
      </c>
      <c r="Y97" s="185" t="str">
        <f>IF(GUS_2020!Y97&lt;&gt;"",GUS_2020!Y97*41.868/1000,"")</f>
        <v/>
      </c>
      <c r="Z97" s="185">
        <f>IF(GUS_2020!Z97&lt;&gt;"",GUS_2020!Z97*41.868/1000,"")</f>
        <v>-0.12560400000000002</v>
      </c>
      <c r="AA97" s="185" t="str">
        <f>IF(GUS_2020!AA97&lt;&gt;"",GUS_2020!AA97*41.868/1000,"")</f>
        <v/>
      </c>
      <c r="AB97" s="185" t="str">
        <f>IF(GUS_2020!AB97&lt;&gt;"",GUS_2020!AB97*41.868/1000,"")</f>
        <v/>
      </c>
      <c r="AC97" s="185">
        <f>IF(GUS_2020!AC97&lt;&gt;"",GUS_2020!AC97*41.868/1000,"")</f>
        <v>17.291484000000001</v>
      </c>
      <c r="AD97" s="185" t="str">
        <f>IF(GUS_2020!AD97&lt;&gt;"",GUS_2020!AD97*41.868/1000,"")</f>
        <v/>
      </c>
      <c r="AE97" s="185">
        <f>IF(GUS_2020!AE97&lt;&gt;"",GUS_2020!AE97*41.868/1000,"")</f>
        <v>109.77789600000001</v>
      </c>
      <c r="AF97" s="185">
        <f>IF(GUS_2020!AF97&lt;&gt;"",GUS_2020!AF97*41.868/1000,"")</f>
        <v>177.05977200000001</v>
      </c>
      <c r="AG97" s="185">
        <f>IF(GUS_2020!AG97&lt;&gt;"",GUS_2020!AG97*41.868/1000,"")</f>
        <v>0.16747200000000001</v>
      </c>
      <c r="AH97" s="185" t="str">
        <f>IF(GUS_2020!AH97&lt;&gt;"",GUS_2020!AH97*41.868/1000,"")</f>
        <v/>
      </c>
      <c r="AI97" s="185">
        <f>IF(GUS_2020!AI97&lt;&gt;"",GUS_2020!AI97*41.868/1000,"")</f>
        <v>0.62802000000000002</v>
      </c>
      <c r="AJ97" s="185">
        <f>IF(GUS_2020!AJ97&lt;&gt;"",GUS_2020!AJ97*41.868/1000,"")</f>
        <v>0</v>
      </c>
      <c r="AK97" s="185">
        <f>IF(GUS_2020!AK97&lt;&gt;"",GUS_2020!AK97*41.868/1000,"")</f>
        <v>50.827752000000004</v>
      </c>
      <c r="AL97" s="185">
        <f>IF(GUS_2020!AL97&lt;&gt;"",GUS_2020!AL97*41.868/1000,"")</f>
        <v>711.37918800000011</v>
      </c>
      <c r="AM97" s="185">
        <f>IF(GUS_2020!AM97&lt;&gt;"",GUS_2020!AM97*41.868/1000,"")</f>
        <v>3.4750440000000005</v>
      </c>
      <c r="AN97" s="185">
        <f>IF(GUS_2020!AN97&lt;&gt;"",GUS_2020!AN97*41.868/1000,"")</f>
        <v>4.2705359999999999</v>
      </c>
      <c r="AO97" s="185">
        <f>IF(GUS_2020!AO97&lt;&gt;"",GUS_2020!AO97*41.868/1000,"")</f>
        <v>11.053152000000001</v>
      </c>
      <c r="AP97" s="185">
        <f>IF(GUS_2020!AP97&lt;&gt;"",GUS_2020!AP97*41.868/1000,"")</f>
        <v>45.887328000000004</v>
      </c>
      <c r="AQ97" s="185">
        <f>IF(GUS_2020!AQ97&lt;&gt;"",GUS_2020!AQ97*41.868/1000,"")</f>
        <v>3.0144960000000003</v>
      </c>
      <c r="AR97" s="185">
        <f>IF(GUS_2020!AR97&lt;&gt;"",GUS_2020!AR97*41.868/1000,"")</f>
        <v>6.6570120000000008</v>
      </c>
      <c r="AS97" s="185">
        <f>IF(GUS_2020!AS97&lt;&gt;"",GUS_2020!AS97*41.868/1000,"")</f>
        <v>32.070888000000004</v>
      </c>
      <c r="AT97" s="185">
        <f>IF(GUS_2020!AT97&lt;&gt;"",GUS_2020!AT97*41.868/1000,"")</f>
        <v>510.83146800000003</v>
      </c>
      <c r="AU97" s="185">
        <f>IF(GUS_2020!AU97&lt;&gt;"",GUS_2020!AU97*41.868/1000,"")</f>
        <v>279.80384400000003</v>
      </c>
      <c r="AV97" s="185" t="str">
        <f>IF(GUS_2020!AV97&lt;&gt;"",GUS_2020!AV97*41.868/1000,"")</f>
        <v/>
      </c>
      <c r="AW97" s="185" t="str">
        <f>IF(GUS_2020!AW97&lt;&gt;"",GUS_2020!AW97*41.868/1000,"")</f>
        <v/>
      </c>
      <c r="AX97" s="185" t="str">
        <f>IF(GUS_2020!AX97&lt;&gt;"",GUS_2020!AX97*41.868/1000,"")</f>
        <v/>
      </c>
      <c r="AY97" s="185" t="str">
        <f>IF(GUS_2020!AY97&lt;&gt;"",GUS_2020!AY97*41.868/1000,"")</f>
        <v/>
      </c>
      <c r="AZ97" s="185">
        <f>IF(GUS_2020!AZ97&lt;&gt;"",GUS_2020!AZ97*41.868/1000,"")</f>
        <v>3.34944</v>
      </c>
      <c r="BA97" s="185">
        <f>IF(GUS_2020!BA97&lt;&gt;"",GUS_2020!BA97*41.868/1000,"")</f>
        <v>1.088568</v>
      </c>
      <c r="BB97" s="185">
        <f>IF(GUS_2020!BB97&lt;&gt;"",GUS_2020!BB97*41.868/1000,"")</f>
        <v>213.02438400000003</v>
      </c>
      <c r="BC97" s="185" t="str">
        <f>IF(GUS_2020!BC97&lt;&gt;"",GUS_2020!BC97*41.868/1000,"")</f>
        <v/>
      </c>
      <c r="BD97" s="185">
        <f>IF(GUS_2020!BD97&lt;&gt;"",GUS_2020!BD97*41.868/1000,"")</f>
        <v>3.8518560000000002</v>
      </c>
      <c r="BE97" s="185">
        <f>IF(GUS_2020!BE97&lt;&gt;"",GUS_2020!BE97*41.868/1000,"")</f>
        <v>2.4283440000000001</v>
      </c>
      <c r="BF97" s="185" t="str">
        <f>IF(GUS_2020!BF97&lt;&gt;"",GUS_2020!BF97*41.868/1000,"")</f>
        <v/>
      </c>
      <c r="BG97" s="185">
        <f>IF(GUS_2020!BG97&lt;&gt;"",GUS_2020!BG97*41.868/1000,"")</f>
        <v>7.6618440000000003</v>
      </c>
      <c r="BH97" s="185">
        <f>IF(GUS_2020!BH97&lt;&gt;"",GUS_2020!BH97*41.868/1000,"")</f>
        <v>0.79549200000000009</v>
      </c>
      <c r="BI97" s="185">
        <f>IF(GUS_2020!BI97&lt;&gt;"",GUS_2020!BI97*41.868/1000,"")</f>
        <v>35.043516000000004</v>
      </c>
      <c r="BJ97" s="185" t="str">
        <f>IF(GUS_2020!BJ97&lt;&gt;"",GUS_2020!BJ97*41.868/1000,"")</f>
        <v/>
      </c>
      <c r="BK97" s="185" t="str">
        <f>IF(GUS_2020!BK97&lt;&gt;"",GUS_2020!BK97*41.868/1000,"")</f>
        <v/>
      </c>
      <c r="BL97" s="185">
        <f>IF(GUS_2020!BL97&lt;&gt;"",GUS_2020!BL97*41.868/1000,"")</f>
        <v>4.1868000000000002E-2</v>
      </c>
      <c r="BM97" s="185">
        <f>IF(GUS_2020!BM97&lt;&gt;"",GUS_2020!BM97*41.868/1000,"")</f>
        <v>12.476664000000001</v>
      </c>
      <c r="BN97" s="185">
        <f>IF(GUS_2020!BN97&lt;&gt;"",GUS_2020!BN97*41.868/1000,"")</f>
        <v>34.792308000000006</v>
      </c>
      <c r="BO97" s="185">
        <f>IF(GUS_2020!BO97&lt;&gt;"",GUS_2020!BO97*41.868/1000,"")</f>
        <v>26.376840000000001</v>
      </c>
      <c r="BP97" s="185">
        <f>IF(GUS_2020!BP97&lt;&gt;"",GUS_2020!BP97*41.868/1000,"")</f>
        <v>8.4154680000000006</v>
      </c>
      <c r="BQ97" s="185" t="str">
        <f>IF(GUS_2020!BQ97&lt;&gt;"",GUS_2020!BQ97*41.868/1000,"")</f>
        <v/>
      </c>
      <c r="BR97" s="185">
        <f>IF(GUS_2020!BR97&lt;&gt;"",GUS_2020!BR97*41.868/1000,"")</f>
        <v>234.54453600000002</v>
      </c>
      <c r="BS97" s="185">
        <f>IF(GUS_2020!BS97&lt;&gt;"",GUS_2020!BS97*41.868/1000,"")</f>
        <v>488.97637200000003</v>
      </c>
      <c r="BV97" s="170" t="s">
        <v>672</v>
      </c>
      <c r="BW97" s="170" t="s">
        <v>673</v>
      </c>
      <c r="BX97" s="170" t="s">
        <v>676</v>
      </c>
      <c r="BY97" s="170" t="s">
        <v>674</v>
      </c>
      <c r="BZ97" s="170" t="s">
        <v>675</v>
      </c>
      <c r="CA97" s="170" t="s">
        <v>671</v>
      </c>
      <c r="CB97" s="170" t="s">
        <v>646</v>
      </c>
    </row>
    <row r="98" spans="1:80" ht="20.399999999999999">
      <c r="A98" s="265" t="s">
        <v>525</v>
      </c>
      <c r="B98" s="266">
        <f>IF(GUS_2020!B98&lt;&gt;"",GUS_2020!B98*41.868/1000,"")</f>
        <v>242.49945600000001</v>
      </c>
      <c r="C98" s="266">
        <f>IF(GUS_2020!C98&lt;&gt;"",GUS_2020!C98*41.868/1000,"")</f>
        <v>4.3961399999999999</v>
      </c>
      <c r="D98" s="266">
        <f>IF(GUS_2020!D98&lt;&gt;"",GUS_2020!D98*41.868/1000,"")</f>
        <v>0.293076</v>
      </c>
      <c r="E98" s="266" t="str">
        <f>IF(GUS_2020!E98&lt;&gt;"",GUS_2020!E98*41.868/1000,"")</f>
        <v/>
      </c>
      <c r="F98" s="266">
        <f>IF(GUS_2020!F98&lt;&gt;"",GUS_2020!F98*41.868/1000,"")</f>
        <v>2.2608720000000004</v>
      </c>
      <c r="G98" s="266" t="str">
        <f>IF(GUS_2020!G98&lt;&gt;"",GUS_2020!G98*41.868/1000,"")</f>
        <v/>
      </c>
      <c r="H98" s="266" t="str">
        <f>IF(GUS_2020!H98&lt;&gt;"",GUS_2020!H98*41.868/1000,"")</f>
        <v/>
      </c>
      <c r="I98" s="266" t="str">
        <f>IF(GUS_2020!I98&lt;&gt;"",GUS_2020!I98*41.868/1000,"")</f>
        <v/>
      </c>
      <c r="J98" s="266">
        <f>IF(GUS_2020!J98&lt;&gt;"",GUS_2020!J98*41.868/1000,"")</f>
        <v>1.3816440000000001</v>
      </c>
      <c r="K98" s="266" t="str">
        <f>IF(GUS_2020!K98&lt;&gt;"",GUS_2020!K98*41.868/1000,"")</f>
        <v/>
      </c>
      <c r="L98" s="266">
        <f>IF(GUS_2020!L98&lt;&gt;"",GUS_2020!L98*41.868/1000,"")</f>
        <v>0.46054800000000001</v>
      </c>
      <c r="M98" s="266" t="str">
        <f>IF(GUS_2020!M98&lt;&gt;"",GUS_2020!M98*41.868/1000,"")</f>
        <v/>
      </c>
      <c r="N98" s="266" t="str">
        <f>IF(GUS_2020!N98&lt;&gt;"",GUS_2020!N98*41.868/1000,"")</f>
        <v/>
      </c>
      <c r="O98" s="266" t="str">
        <f>IF(GUS_2020!O98&lt;&gt;"",GUS_2020!O98*41.868/1000,"")</f>
        <v/>
      </c>
      <c r="P98" s="266" t="str">
        <f>IF(GUS_2020!P98&lt;&gt;"",GUS_2020!P98*41.868/1000,"")</f>
        <v/>
      </c>
      <c r="Q98" s="266" t="str">
        <f>IF(GUS_2020!Q98&lt;&gt;"",GUS_2020!Q98*41.868/1000,"")</f>
        <v/>
      </c>
      <c r="R98" s="266" t="str">
        <f>IF(GUS_2020!R98&lt;&gt;"",GUS_2020!R98*41.868/1000,"")</f>
        <v/>
      </c>
      <c r="S98" s="266" t="str">
        <f>IF(GUS_2020!S98&lt;&gt;"",GUS_2020!S98*41.868/1000,"")</f>
        <v/>
      </c>
      <c r="T98" s="266" t="str">
        <f>IF(GUS_2020!T98&lt;&gt;"",GUS_2020!T98*41.868/1000,"")</f>
        <v/>
      </c>
      <c r="U98" s="266" t="str">
        <f>IF(GUS_2020!U98&lt;&gt;"",GUS_2020!U98*41.868/1000,"")</f>
        <v/>
      </c>
      <c r="V98" s="266" t="str">
        <f>IF(GUS_2020!V98&lt;&gt;"",GUS_2020!V98*41.868/1000,"")</f>
        <v/>
      </c>
      <c r="W98" s="266">
        <f>IF(GUS_2020!W98&lt;&gt;"",GUS_2020!W98*41.868/1000,"")</f>
        <v>152.19018000000003</v>
      </c>
      <c r="X98" s="266" t="str">
        <f>IF(GUS_2020!X98&lt;&gt;"",GUS_2020!X98*41.868/1000,"")</f>
        <v/>
      </c>
      <c r="Y98" s="266" t="str">
        <f>IF(GUS_2020!Y98&lt;&gt;"",GUS_2020!Y98*41.868/1000,"")</f>
        <v/>
      </c>
      <c r="Z98" s="266" t="str">
        <f>IF(GUS_2020!Z98&lt;&gt;"",GUS_2020!Z98*41.868/1000,"")</f>
        <v/>
      </c>
      <c r="AA98" s="266" t="str">
        <f>IF(GUS_2020!AA98&lt;&gt;"",GUS_2020!AA98*41.868/1000,"")</f>
        <v/>
      </c>
      <c r="AB98" s="266" t="str">
        <f>IF(GUS_2020!AB98&lt;&gt;"",GUS_2020!AB98*41.868/1000,"")</f>
        <v/>
      </c>
      <c r="AC98" s="266" t="str">
        <f>IF(GUS_2020!AC98&lt;&gt;"",GUS_2020!AC98*41.868/1000,"")</f>
        <v/>
      </c>
      <c r="AD98" s="266" t="str">
        <f>IF(GUS_2020!AD98&lt;&gt;"",GUS_2020!AD98*41.868/1000,"")</f>
        <v/>
      </c>
      <c r="AE98" s="266">
        <f>IF(GUS_2020!AE98&lt;&gt;"",GUS_2020!AE98*41.868/1000,"")</f>
        <v>3.7262520000000006</v>
      </c>
      <c r="AF98" s="266" t="str">
        <f>IF(GUS_2020!AF98&lt;&gt;"",GUS_2020!AF98*41.868/1000,"")</f>
        <v/>
      </c>
      <c r="AG98" s="266" t="str">
        <f>IF(GUS_2020!AG98&lt;&gt;"",GUS_2020!AG98*41.868/1000,"")</f>
        <v/>
      </c>
      <c r="AH98" s="266" t="str">
        <f>IF(GUS_2020!AH98&lt;&gt;"",GUS_2020!AH98*41.868/1000,"")</f>
        <v/>
      </c>
      <c r="AI98" s="266" t="str">
        <f>IF(GUS_2020!AI98&lt;&gt;"",GUS_2020!AI98*41.868/1000,"")</f>
        <v/>
      </c>
      <c r="AJ98" s="266">
        <f>IF(GUS_2020!AJ98&lt;&gt;"",GUS_2020!AJ98*41.868/1000,"")</f>
        <v>0</v>
      </c>
      <c r="AK98" s="266">
        <f>IF(GUS_2020!AK98&lt;&gt;"",GUS_2020!AK98*41.868/1000,"")</f>
        <v>50.115996000000003</v>
      </c>
      <c r="AL98" s="266" t="str">
        <f>IF(GUS_2020!AL98&lt;&gt;"",GUS_2020!AL98*41.868/1000,"")</f>
        <v/>
      </c>
      <c r="AM98" s="266" t="str">
        <f>IF(GUS_2020!AM98&lt;&gt;"",GUS_2020!AM98*41.868/1000,"")</f>
        <v/>
      </c>
      <c r="AN98" s="266">
        <f>IF(GUS_2020!AN98&lt;&gt;"",GUS_2020!AN98*41.868/1000,"")</f>
        <v>4.2705359999999999</v>
      </c>
      <c r="AO98" s="266">
        <f>IF(GUS_2020!AO98&lt;&gt;"",GUS_2020!AO98*41.868/1000,"")</f>
        <v>10.04832</v>
      </c>
      <c r="AP98" s="266">
        <f>IF(GUS_2020!AP98&lt;&gt;"",GUS_2020!AP98*41.868/1000,"")</f>
        <v>45.887328000000004</v>
      </c>
      <c r="AQ98" s="266" t="str">
        <f>IF(GUS_2020!AQ98&lt;&gt;"",GUS_2020!AQ98*41.868/1000,"")</f>
        <v/>
      </c>
      <c r="AR98" s="266">
        <f>IF(GUS_2020!AR98&lt;&gt;"",GUS_2020!AR98*41.868/1000,"")</f>
        <v>6.6570120000000008</v>
      </c>
      <c r="AS98" s="266">
        <f>IF(GUS_2020!AS98&lt;&gt;"",GUS_2020!AS98*41.868/1000,"")</f>
        <v>31.484736000000002</v>
      </c>
      <c r="AT98" s="266">
        <f>IF(GUS_2020!AT98&lt;&gt;"",GUS_2020!AT98*41.868/1000,"")</f>
        <v>85.913135999999994</v>
      </c>
      <c r="AU98" s="266" t="str">
        <f>IF(GUS_2020!AU98&lt;&gt;"",GUS_2020!AU98*41.868/1000,"")</f>
        <v/>
      </c>
      <c r="AV98" s="266" t="str">
        <f>IF(GUS_2020!AV98&lt;&gt;"",GUS_2020!AV98*41.868/1000,"")</f>
        <v/>
      </c>
      <c r="AW98" s="266" t="str">
        <f>IF(GUS_2020!AW98&lt;&gt;"",GUS_2020!AW98*41.868/1000,"")</f>
        <v/>
      </c>
      <c r="AX98" s="266" t="str">
        <f>IF(GUS_2020!AX98&lt;&gt;"",GUS_2020!AX98*41.868/1000,"")</f>
        <v/>
      </c>
      <c r="AY98" s="266" t="str">
        <f>IF(GUS_2020!AY98&lt;&gt;"",GUS_2020!AY98*41.868/1000,"")</f>
        <v/>
      </c>
      <c r="AZ98" s="266" t="str">
        <f>IF(GUS_2020!AZ98&lt;&gt;"",GUS_2020!AZ98*41.868/1000,"")</f>
        <v/>
      </c>
      <c r="BA98" s="266" t="str">
        <f>IF(GUS_2020!BA98&lt;&gt;"",GUS_2020!BA98*41.868/1000,"")</f>
        <v/>
      </c>
      <c r="BB98" s="266" t="str">
        <f>IF(GUS_2020!BB98&lt;&gt;"",GUS_2020!BB98*41.868/1000,"")</f>
        <v/>
      </c>
      <c r="BC98" s="266" t="str">
        <f>IF(GUS_2020!BC98&lt;&gt;"",GUS_2020!BC98*41.868/1000,"")</f>
        <v/>
      </c>
      <c r="BD98" s="266" t="str">
        <f>IF(GUS_2020!BD98&lt;&gt;"",GUS_2020!BD98*41.868/1000,"")</f>
        <v/>
      </c>
      <c r="BE98" s="266" t="str">
        <f>IF(GUS_2020!BE98&lt;&gt;"",GUS_2020!BE98*41.868/1000,"")</f>
        <v/>
      </c>
      <c r="BF98" s="266" t="str">
        <f>IF(GUS_2020!BF98&lt;&gt;"",GUS_2020!BF98*41.868/1000,"")</f>
        <v/>
      </c>
      <c r="BG98" s="266" t="str">
        <f>IF(GUS_2020!BG98&lt;&gt;"",GUS_2020!BG98*41.868/1000,"")</f>
        <v/>
      </c>
      <c r="BH98" s="266" t="str">
        <f>IF(GUS_2020!BH98&lt;&gt;"",GUS_2020!BH98*41.868/1000,"")</f>
        <v/>
      </c>
      <c r="BI98" s="266" t="str">
        <f>IF(GUS_2020!BI98&lt;&gt;"",GUS_2020!BI98*41.868/1000,"")</f>
        <v/>
      </c>
      <c r="BJ98" s="266" t="str">
        <f>IF(GUS_2020!BJ98&lt;&gt;"",GUS_2020!BJ98*41.868/1000,"")</f>
        <v/>
      </c>
      <c r="BK98" s="266" t="str">
        <f>IF(GUS_2020!BK98&lt;&gt;"",GUS_2020!BK98*41.868/1000,"")</f>
        <v/>
      </c>
      <c r="BL98" s="266" t="str">
        <f>IF(GUS_2020!BL98&lt;&gt;"",GUS_2020!BL98*41.868/1000,"")</f>
        <v/>
      </c>
      <c r="BM98" s="266" t="str">
        <f>IF(GUS_2020!BM98&lt;&gt;"",GUS_2020!BM98*41.868/1000,"")</f>
        <v/>
      </c>
      <c r="BN98" s="266" t="str">
        <f>IF(GUS_2020!BN98&lt;&gt;"",GUS_2020!BN98*41.868/1000,"")</f>
        <v/>
      </c>
      <c r="BO98" s="266" t="str">
        <f>IF(GUS_2020!BO98&lt;&gt;"",GUS_2020!BO98*41.868/1000,"")</f>
        <v/>
      </c>
      <c r="BP98" s="266" t="str">
        <f>IF(GUS_2020!BP98&lt;&gt;"",GUS_2020!BP98*41.868/1000,"")</f>
        <v/>
      </c>
      <c r="BQ98" s="266" t="str">
        <f>IF(GUS_2020!BQ98&lt;&gt;"",GUS_2020!BQ98*41.868/1000,"")</f>
        <v/>
      </c>
      <c r="BR98" s="266" t="str">
        <f>IF(GUS_2020!BR98&lt;&gt;"",GUS_2020!BR98*41.868/1000,"")</f>
        <v/>
      </c>
      <c r="BS98" s="266" t="str">
        <f>IF(GUS_2020!BS98&lt;&gt;"",GUS_2020!BS98*41.868/1000,"")</f>
        <v/>
      </c>
      <c r="BU98" s="170" t="s">
        <v>667</v>
      </c>
      <c r="BV98" s="170">
        <f>SUMIF($X$2:$AS$2,BV$7,$X98:$AS98)</f>
        <v>0</v>
      </c>
      <c r="BW98" s="170">
        <f t="shared" ref="BW98:CB98" si="2">SUMIF($X$2:$AS$2,BW$7,$X98:$AS98)</f>
        <v>0</v>
      </c>
      <c r="BX98" s="170">
        <f t="shared" si="2"/>
        <v>50.115996000000003</v>
      </c>
      <c r="BY98" s="170">
        <f t="shared" si="2"/>
        <v>4.2705359999999999</v>
      </c>
      <c r="BZ98" s="170">
        <f t="shared" si="2"/>
        <v>94.077396000000007</v>
      </c>
      <c r="CA98" s="170">
        <f t="shared" si="2"/>
        <v>0</v>
      </c>
      <c r="CB98" s="170">
        <f t="shared" si="2"/>
        <v>0</v>
      </c>
    </row>
    <row r="99" spans="1:80" ht="30.6">
      <c r="A99" s="184" t="s">
        <v>526</v>
      </c>
      <c r="B99" s="185">
        <f>IF(GUS_2020!B99&lt;&gt;"",GUS_2020!B99*41.868/1000,"")</f>
        <v>224.538084</v>
      </c>
      <c r="C99" s="185">
        <f>IF(GUS_2020!C99&lt;&gt;"",GUS_2020!C99*41.868/1000,"")</f>
        <v>4.3961399999999999</v>
      </c>
      <c r="D99" s="185">
        <f>IF(GUS_2020!D99&lt;&gt;"",GUS_2020!D99*41.868/1000,"")</f>
        <v>0.293076</v>
      </c>
      <c r="E99" s="185" t="str">
        <f>IF(GUS_2020!E99&lt;&gt;"",GUS_2020!E99*41.868/1000,"")</f>
        <v/>
      </c>
      <c r="F99" s="185">
        <f>IF(GUS_2020!F99&lt;&gt;"",GUS_2020!F99*41.868/1000,"")</f>
        <v>2.2608720000000004</v>
      </c>
      <c r="G99" s="185" t="str">
        <f>IF(GUS_2020!G99&lt;&gt;"",GUS_2020!G99*41.868/1000,"")</f>
        <v/>
      </c>
      <c r="H99" s="185" t="str">
        <f>IF(GUS_2020!H99&lt;&gt;"",GUS_2020!H99*41.868/1000,"")</f>
        <v/>
      </c>
      <c r="I99" s="185" t="str">
        <f>IF(GUS_2020!I99&lt;&gt;"",GUS_2020!I99*41.868/1000,"")</f>
        <v/>
      </c>
      <c r="J99" s="185">
        <f>IF(GUS_2020!J99&lt;&gt;"",GUS_2020!J99*41.868/1000,"")</f>
        <v>1.3816440000000001</v>
      </c>
      <c r="K99" s="185" t="str">
        <f>IF(GUS_2020!K99&lt;&gt;"",GUS_2020!K99*41.868/1000,"")</f>
        <v/>
      </c>
      <c r="L99" s="185">
        <f>IF(GUS_2020!L99&lt;&gt;"",GUS_2020!L99*41.868/1000,"")</f>
        <v>0.46054800000000001</v>
      </c>
      <c r="M99" s="185" t="str">
        <f>IF(GUS_2020!M99&lt;&gt;"",GUS_2020!M99*41.868/1000,"")</f>
        <v/>
      </c>
      <c r="N99" s="185" t="str">
        <f>IF(GUS_2020!N99&lt;&gt;"",GUS_2020!N99*41.868/1000,"")</f>
        <v/>
      </c>
      <c r="O99" s="185" t="str">
        <f>IF(GUS_2020!O99&lt;&gt;"",GUS_2020!O99*41.868/1000,"")</f>
        <v/>
      </c>
      <c r="P99" s="185" t="str">
        <f>IF(GUS_2020!P99&lt;&gt;"",GUS_2020!P99*41.868/1000,"")</f>
        <v/>
      </c>
      <c r="Q99" s="185" t="str">
        <f>IF(GUS_2020!Q99&lt;&gt;"",GUS_2020!Q99*41.868/1000,"")</f>
        <v/>
      </c>
      <c r="R99" s="185" t="str">
        <f>IF(GUS_2020!R99&lt;&gt;"",GUS_2020!R99*41.868/1000,"")</f>
        <v/>
      </c>
      <c r="S99" s="185" t="str">
        <f>IF(GUS_2020!S99&lt;&gt;"",GUS_2020!S99*41.868/1000,"")</f>
        <v/>
      </c>
      <c r="T99" s="185" t="str">
        <f>IF(GUS_2020!T99&lt;&gt;"",GUS_2020!T99*41.868/1000,"")</f>
        <v/>
      </c>
      <c r="U99" s="185" t="str">
        <f>IF(GUS_2020!U99&lt;&gt;"",GUS_2020!U99*41.868/1000,"")</f>
        <v/>
      </c>
      <c r="V99" s="185" t="str">
        <f>IF(GUS_2020!V99&lt;&gt;"",GUS_2020!V99*41.868/1000,"")</f>
        <v/>
      </c>
      <c r="W99" s="185">
        <f>IF(GUS_2020!W99&lt;&gt;"",GUS_2020!W99*41.868/1000,"")</f>
        <v>134.22880800000001</v>
      </c>
      <c r="X99" s="185" t="str">
        <f>IF(GUS_2020!X99&lt;&gt;"",GUS_2020!X99*41.868/1000,"")</f>
        <v/>
      </c>
      <c r="Y99" s="185" t="str">
        <f>IF(GUS_2020!Y99&lt;&gt;"",GUS_2020!Y99*41.868/1000,"")</f>
        <v/>
      </c>
      <c r="Z99" s="185" t="str">
        <f>IF(GUS_2020!Z99&lt;&gt;"",GUS_2020!Z99*41.868/1000,"")</f>
        <v/>
      </c>
      <c r="AA99" s="185" t="str">
        <f>IF(GUS_2020!AA99&lt;&gt;"",GUS_2020!AA99*41.868/1000,"")</f>
        <v/>
      </c>
      <c r="AB99" s="185" t="str">
        <f>IF(GUS_2020!AB99&lt;&gt;"",GUS_2020!AB99*41.868/1000,"")</f>
        <v/>
      </c>
      <c r="AC99" s="185" t="str">
        <f>IF(GUS_2020!AC99&lt;&gt;"",GUS_2020!AC99*41.868/1000,"")</f>
        <v/>
      </c>
      <c r="AD99" s="185" t="str">
        <f>IF(GUS_2020!AD99&lt;&gt;"",GUS_2020!AD99*41.868/1000,"")</f>
        <v/>
      </c>
      <c r="AE99" s="185">
        <f>IF(GUS_2020!AE99&lt;&gt;"",GUS_2020!AE99*41.868/1000,"")</f>
        <v>3.7262520000000006</v>
      </c>
      <c r="AF99" s="185" t="str">
        <f>IF(GUS_2020!AF99&lt;&gt;"",GUS_2020!AF99*41.868/1000,"")</f>
        <v/>
      </c>
      <c r="AG99" s="185" t="str">
        <f>IF(GUS_2020!AG99&lt;&gt;"",GUS_2020!AG99*41.868/1000,"")</f>
        <v/>
      </c>
      <c r="AH99" s="185" t="str">
        <f>IF(GUS_2020!AH99&lt;&gt;"",GUS_2020!AH99*41.868/1000,"")</f>
        <v/>
      </c>
      <c r="AI99" s="185" t="str">
        <f>IF(GUS_2020!AI99&lt;&gt;"",GUS_2020!AI99*41.868/1000,"")</f>
        <v/>
      </c>
      <c r="AJ99" s="185">
        <f>IF(GUS_2020!AJ99&lt;&gt;"",GUS_2020!AJ99*41.868/1000,"")</f>
        <v>0</v>
      </c>
      <c r="AK99" s="185">
        <f>IF(GUS_2020!AK99&lt;&gt;"",GUS_2020!AK99*41.868/1000,"")</f>
        <v>50.115996000000003</v>
      </c>
      <c r="AL99" s="185" t="str">
        <f>IF(GUS_2020!AL99&lt;&gt;"",GUS_2020!AL99*41.868/1000,"")</f>
        <v/>
      </c>
      <c r="AM99" s="185" t="str">
        <f>IF(GUS_2020!AM99&lt;&gt;"",GUS_2020!AM99*41.868/1000,"")</f>
        <v/>
      </c>
      <c r="AN99" s="185">
        <f>IF(GUS_2020!AN99&lt;&gt;"",GUS_2020!AN99*41.868/1000,"")</f>
        <v>0.37681200000000004</v>
      </c>
      <c r="AO99" s="185">
        <f>IF(GUS_2020!AO99&lt;&gt;"",GUS_2020!AO99*41.868/1000,"")</f>
        <v>0.92109600000000003</v>
      </c>
      <c r="AP99" s="185">
        <f>IF(GUS_2020!AP99&lt;&gt;"",GUS_2020!AP99*41.868/1000,"")</f>
        <v>45.887328000000004</v>
      </c>
      <c r="AQ99" s="185" t="str">
        <f>IF(GUS_2020!AQ99&lt;&gt;"",GUS_2020!AQ99*41.868/1000,"")</f>
        <v/>
      </c>
      <c r="AR99" s="185">
        <f>IF(GUS_2020!AR99&lt;&gt;"",GUS_2020!AR99*41.868/1000,"")</f>
        <v>1.7165880000000002</v>
      </c>
      <c r="AS99" s="185">
        <f>IF(GUS_2020!AS99&lt;&gt;"",GUS_2020!AS99*41.868/1000,"")</f>
        <v>31.484736000000002</v>
      </c>
      <c r="AT99" s="185">
        <f>IF(GUS_2020!AT99&lt;&gt;"",GUS_2020!AT99*41.868/1000,"")</f>
        <v>85.913135999999994</v>
      </c>
      <c r="AU99" s="185" t="str">
        <f>IF(GUS_2020!AU99&lt;&gt;"",GUS_2020!AU99*41.868/1000,"")</f>
        <v/>
      </c>
      <c r="AV99" s="185" t="str">
        <f>IF(GUS_2020!AV99&lt;&gt;"",GUS_2020!AV99*41.868/1000,"")</f>
        <v/>
      </c>
      <c r="AW99" s="185" t="str">
        <f>IF(GUS_2020!AW99&lt;&gt;"",GUS_2020!AW99*41.868/1000,"")</f>
        <v/>
      </c>
      <c r="AX99" s="185" t="str">
        <f>IF(GUS_2020!AX99&lt;&gt;"",GUS_2020!AX99*41.868/1000,"")</f>
        <v/>
      </c>
      <c r="AY99" s="185" t="str">
        <f>IF(GUS_2020!AY99&lt;&gt;"",GUS_2020!AY99*41.868/1000,"")</f>
        <v/>
      </c>
      <c r="AZ99" s="185" t="str">
        <f>IF(GUS_2020!AZ99&lt;&gt;"",GUS_2020!AZ99*41.868/1000,"")</f>
        <v/>
      </c>
      <c r="BA99" s="185" t="str">
        <f>IF(GUS_2020!BA99&lt;&gt;"",GUS_2020!BA99*41.868/1000,"")</f>
        <v/>
      </c>
      <c r="BB99" s="185" t="str">
        <f>IF(GUS_2020!BB99&lt;&gt;"",GUS_2020!BB99*41.868/1000,"")</f>
        <v/>
      </c>
      <c r="BC99" s="185" t="str">
        <f>IF(GUS_2020!BC99&lt;&gt;"",GUS_2020!BC99*41.868/1000,"")</f>
        <v/>
      </c>
      <c r="BD99" s="185" t="str">
        <f>IF(GUS_2020!BD99&lt;&gt;"",GUS_2020!BD99*41.868/1000,"")</f>
        <v/>
      </c>
      <c r="BE99" s="185" t="str">
        <f>IF(GUS_2020!BE99&lt;&gt;"",GUS_2020!BE99*41.868/1000,"")</f>
        <v/>
      </c>
      <c r="BF99" s="185" t="str">
        <f>IF(GUS_2020!BF99&lt;&gt;"",GUS_2020!BF99*41.868/1000,"")</f>
        <v/>
      </c>
      <c r="BG99" s="185" t="str">
        <f>IF(GUS_2020!BG99&lt;&gt;"",GUS_2020!BG99*41.868/1000,"")</f>
        <v/>
      </c>
      <c r="BH99" s="185" t="str">
        <f>IF(GUS_2020!BH99&lt;&gt;"",GUS_2020!BH99*41.868/1000,"")</f>
        <v/>
      </c>
      <c r="BI99" s="185" t="str">
        <f>IF(GUS_2020!BI99&lt;&gt;"",GUS_2020!BI99*41.868/1000,"")</f>
        <v/>
      </c>
      <c r="BJ99" s="185" t="str">
        <f>IF(GUS_2020!BJ99&lt;&gt;"",GUS_2020!BJ99*41.868/1000,"")</f>
        <v/>
      </c>
      <c r="BK99" s="185" t="str">
        <f>IF(GUS_2020!BK99&lt;&gt;"",GUS_2020!BK99*41.868/1000,"")</f>
        <v/>
      </c>
      <c r="BL99" s="185" t="str">
        <f>IF(GUS_2020!BL99&lt;&gt;"",GUS_2020!BL99*41.868/1000,"")</f>
        <v/>
      </c>
      <c r="BM99" s="185" t="str">
        <f>IF(GUS_2020!BM99&lt;&gt;"",GUS_2020!BM99*41.868/1000,"")</f>
        <v/>
      </c>
      <c r="BN99" s="185" t="str">
        <f>IF(GUS_2020!BN99&lt;&gt;"",GUS_2020!BN99*41.868/1000,"")</f>
        <v/>
      </c>
      <c r="BO99" s="185" t="str">
        <f>IF(GUS_2020!BO99&lt;&gt;"",GUS_2020!BO99*41.868/1000,"")</f>
        <v/>
      </c>
      <c r="BP99" s="185" t="str">
        <f>IF(GUS_2020!BP99&lt;&gt;"",GUS_2020!BP99*41.868/1000,"")</f>
        <v/>
      </c>
      <c r="BQ99" s="185" t="str">
        <f>IF(GUS_2020!BQ99&lt;&gt;"",GUS_2020!BQ99*41.868/1000,"")</f>
        <v/>
      </c>
      <c r="BR99" s="185" t="str">
        <f>IF(GUS_2020!BR99&lt;&gt;"",GUS_2020!BR99*41.868/1000,"")</f>
        <v/>
      </c>
      <c r="BS99" s="185" t="str">
        <f>IF(GUS_2020!BS99&lt;&gt;"",GUS_2020!BS99*41.868/1000,"")</f>
        <v/>
      </c>
    </row>
    <row r="100" spans="1:80" ht="20.399999999999999">
      <c r="A100" s="184" t="s">
        <v>527</v>
      </c>
      <c r="B100" s="185" t="str">
        <f>IF(GUS_2020!B100&lt;&gt;"",GUS_2020!B100*41.868/1000,"")</f>
        <v/>
      </c>
      <c r="C100" s="185" t="str">
        <f>IF(GUS_2020!C100&lt;&gt;"",GUS_2020!C100*41.868/1000,"")</f>
        <v/>
      </c>
      <c r="D100" s="185" t="str">
        <f>IF(GUS_2020!D100&lt;&gt;"",GUS_2020!D100*41.868/1000,"")</f>
        <v/>
      </c>
      <c r="E100" s="185" t="str">
        <f>IF(GUS_2020!E100&lt;&gt;"",GUS_2020!E100*41.868/1000,"")</f>
        <v/>
      </c>
      <c r="F100" s="185" t="str">
        <f>IF(GUS_2020!F100&lt;&gt;"",GUS_2020!F100*41.868/1000,"")</f>
        <v/>
      </c>
      <c r="G100" s="185" t="str">
        <f>IF(GUS_2020!G100&lt;&gt;"",GUS_2020!G100*41.868/1000,"")</f>
        <v/>
      </c>
      <c r="H100" s="185" t="str">
        <f>IF(GUS_2020!H100&lt;&gt;"",GUS_2020!H100*41.868/1000,"")</f>
        <v/>
      </c>
      <c r="I100" s="185" t="str">
        <f>IF(GUS_2020!I100&lt;&gt;"",GUS_2020!I100*41.868/1000,"")</f>
        <v/>
      </c>
      <c r="J100" s="185" t="str">
        <f>IF(GUS_2020!J100&lt;&gt;"",GUS_2020!J100*41.868/1000,"")</f>
        <v/>
      </c>
      <c r="K100" s="185" t="str">
        <f>IF(GUS_2020!K100&lt;&gt;"",GUS_2020!K100*41.868/1000,"")</f>
        <v/>
      </c>
      <c r="L100" s="185" t="str">
        <f>IF(GUS_2020!L100&lt;&gt;"",GUS_2020!L100*41.868/1000,"")</f>
        <v/>
      </c>
      <c r="M100" s="185" t="str">
        <f>IF(GUS_2020!M100&lt;&gt;"",GUS_2020!M100*41.868/1000,"")</f>
        <v/>
      </c>
      <c r="N100" s="185" t="str">
        <f>IF(GUS_2020!N100&lt;&gt;"",GUS_2020!N100*41.868/1000,"")</f>
        <v/>
      </c>
      <c r="O100" s="185" t="str">
        <f>IF(GUS_2020!O100&lt;&gt;"",GUS_2020!O100*41.868/1000,"")</f>
        <v/>
      </c>
      <c r="P100" s="185" t="str">
        <f>IF(GUS_2020!P100&lt;&gt;"",GUS_2020!P100*41.868/1000,"")</f>
        <v/>
      </c>
      <c r="Q100" s="185" t="str">
        <f>IF(GUS_2020!Q100&lt;&gt;"",GUS_2020!Q100*41.868/1000,"")</f>
        <v/>
      </c>
      <c r="R100" s="185" t="str">
        <f>IF(GUS_2020!R100&lt;&gt;"",GUS_2020!R100*41.868/1000,"")</f>
        <v/>
      </c>
      <c r="S100" s="185" t="str">
        <f>IF(GUS_2020!S100&lt;&gt;"",GUS_2020!S100*41.868/1000,"")</f>
        <v/>
      </c>
      <c r="T100" s="185" t="str">
        <f>IF(GUS_2020!T100&lt;&gt;"",GUS_2020!T100*41.868/1000,"")</f>
        <v/>
      </c>
      <c r="U100" s="185" t="str">
        <f>IF(GUS_2020!U100&lt;&gt;"",GUS_2020!U100*41.868/1000,"")</f>
        <v/>
      </c>
      <c r="V100" s="185" t="str">
        <f>IF(GUS_2020!V100&lt;&gt;"",GUS_2020!V100*41.868/1000,"")</f>
        <v/>
      </c>
      <c r="W100" s="185" t="str">
        <f>IF(GUS_2020!W100&lt;&gt;"",GUS_2020!W100*41.868/1000,"")</f>
        <v/>
      </c>
      <c r="X100" s="185" t="str">
        <f>IF(GUS_2020!X100&lt;&gt;"",GUS_2020!X100*41.868/1000,"")</f>
        <v/>
      </c>
      <c r="Y100" s="185" t="str">
        <f>IF(GUS_2020!Y100&lt;&gt;"",GUS_2020!Y100*41.868/1000,"")</f>
        <v/>
      </c>
      <c r="Z100" s="185" t="str">
        <f>IF(GUS_2020!Z100&lt;&gt;"",GUS_2020!Z100*41.868/1000,"")</f>
        <v/>
      </c>
      <c r="AA100" s="185" t="str">
        <f>IF(GUS_2020!AA100&lt;&gt;"",GUS_2020!AA100*41.868/1000,"")</f>
        <v/>
      </c>
      <c r="AB100" s="185" t="str">
        <f>IF(GUS_2020!AB100&lt;&gt;"",GUS_2020!AB100*41.868/1000,"")</f>
        <v/>
      </c>
      <c r="AC100" s="185" t="str">
        <f>IF(GUS_2020!AC100&lt;&gt;"",GUS_2020!AC100*41.868/1000,"")</f>
        <v/>
      </c>
      <c r="AD100" s="185" t="str">
        <f>IF(GUS_2020!AD100&lt;&gt;"",GUS_2020!AD100*41.868/1000,"")</f>
        <v/>
      </c>
      <c r="AE100" s="185" t="str">
        <f>IF(GUS_2020!AE100&lt;&gt;"",GUS_2020!AE100*41.868/1000,"")</f>
        <v/>
      </c>
      <c r="AF100" s="185" t="str">
        <f>IF(GUS_2020!AF100&lt;&gt;"",GUS_2020!AF100*41.868/1000,"")</f>
        <v/>
      </c>
      <c r="AG100" s="185" t="str">
        <f>IF(GUS_2020!AG100&lt;&gt;"",GUS_2020!AG100*41.868/1000,"")</f>
        <v/>
      </c>
      <c r="AH100" s="185" t="str">
        <f>IF(GUS_2020!AH100&lt;&gt;"",GUS_2020!AH100*41.868/1000,"")</f>
        <v/>
      </c>
      <c r="AI100" s="185" t="str">
        <f>IF(GUS_2020!AI100&lt;&gt;"",GUS_2020!AI100*41.868/1000,"")</f>
        <v/>
      </c>
      <c r="AJ100" s="185" t="str">
        <f>IF(GUS_2020!AJ100&lt;&gt;"",GUS_2020!AJ100*41.868/1000,"")</f>
        <v/>
      </c>
      <c r="AK100" s="185" t="str">
        <f>IF(GUS_2020!AK100&lt;&gt;"",GUS_2020!AK100*41.868/1000,"")</f>
        <v/>
      </c>
      <c r="AL100" s="185" t="str">
        <f>IF(GUS_2020!AL100&lt;&gt;"",GUS_2020!AL100*41.868/1000,"")</f>
        <v/>
      </c>
      <c r="AM100" s="185" t="str">
        <f>IF(GUS_2020!AM100&lt;&gt;"",GUS_2020!AM100*41.868/1000,"")</f>
        <v/>
      </c>
      <c r="AN100" s="185" t="str">
        <f>IF(GUS_2020!AN100&lt;&gt;"",GUS_2020!AN100*41.868/1000,"")</f>
        <v/>
      </c>
      <c r="AO100" s="185" t="str">
        <f>IF(GUS_2020!AO100&lt;&gt;"",GUS_2020!AO100*41.868/1000,"")</f>
        <v/>
      </c>
      <c r="AP100" s="185" t="str">
        <f>IF(GUS_2020!AP100&lt;&gt;"",GUS_2020!AP100*41.868/1000,"")</f>
        <v/>
      </c>
      <c r="AQ100" s="185" t="str">
        <f>IF(GUS_2020!AQ100&lt;&gt;"",GUS_2020!AQ100*41.868/1000,"")</f>
        <v/>
      </c>
      <c r="AR100" s="185" t="str">
        <f>IF(GUS_2020!AR100&lt;&gt;"",GUS_2020!AR100*41.868/1000,"")</f>
        <v/>
      </c>
      <c r="AS100" s="185" t="str">
        <f>IF(GUS_2020!AS100&lt;&gt;"",GUS_2020!AS100*41.868/1000,"")</f>
        <v/>
      </c>
      <c r="AT100" s="185" t="str">
        <f>IF(GUS_2020!AT100&lt;&gt;"",GUS_2020!AT100*41.868/1000,"")</f>
        <v/>
      </c>
      <c r="AU100" s="185" t="str">
        <f>IF(GUS_2020!AU100&lt;&gt;"",GUS_2020!AU100*41.868/1000,"")</f>
        <v/>
      </c>
      <c r="AV100" s="185" t="str">
        <f>IF(GUS_2020!AV100&lt;&gt;"",GUS_2020!AV100*41.868/1000,"")</f>
        <v/>
      </c>
      <c r="AW100" s="185" t="str">
        <f>IF(GUS_2020!AW100&lt;&gt;"",GUS_2020!AW100*41.868/1000,"")</f>
        <v/>
      </c>
      <c r="AX100" s="185" t="str">
        <f>IF(GUS_2020!AX100&lt;&gt;"",GUS_2020!AX100*41.868/1000,"")</f>
        <v/>
      </c>
      <c r="AY100" s="185" t="str">
        <f>IF(GUS_2020!AY100&lt;&gt;"",GUS_2020!AY100*41.868/1000,"")</f>
        <v/>
      </c>
      <c r="AZ100" s="185" t="str">
        <f>IF(GUS_2020!AZ100&lt;&gt;"",GUS_2020!AZ100*41.868/1000,"")</f>
        <v/>
      </c>
      <c r="BA100" s="185" t="str">
        <f>IF(GUS_2020!BA100&lt;&gt;"",GUS_2020!BA100*41.868/1000,"")</f>
        <v/>
      </c>
      <c r="BB100" s="185" t="str">
        <f>IF(GUS_2020!BB100&lt;&gt;"",GUS_2020!BB100*41.868/1000,"")</f>
        <v/>
      </c>
      <c r="BC100" s="185" t="str">
        <f>IF(GUS_2020!BC100&lt;&gt;"",GUS_2020!BC100*41.868/1000,"")</f>
        <v/>
      </c>
      <c r="BD100" s="185" t="str">
        <f>IF(GUS_2020!BD100&lt;&gt;"",GUS_2020!BD100*41.868/1000,"")</f>
        <v/>
      </c>
      <c r="BE100" s="185" t="str">
        <f>IF(GUS_2020!BE100&lt;&gt;"",GUS_2020!BE100*41.868/1000,"")</f>
        <v/>
      </c>
      <c r="BF100" s="185" t="str">
        <f>IF(GUS_2020!BF100&lt;&gt;"",GUS_2020!BF100*41.868/1000,"")</f>
        <v/>
      </c>
      <c r="BG100" s="185" t="str">
        <f>IF(GUS_2020!BG100&lt;&gt;"",GUS_2020!BG100*41.868/1000,"")</f>
        <v/>
      </c>
      <c r="BH100" s="185" t="str">
        <f>IF(GUS_2020!BH100&lt;&gt;"",GUS_2020!BH100*41.868/1000,"")</f>
        <v/>
      </c>
      <c r="BI100" s="185" t="str">
        <f>IF(GUS_2020!BI100&lt;&gt;"",GUS_2020!BI100*41.868/1000,"")</f>
        <v/>
      </c>
      <c r="BJ100" s="185" t="str">
        <f>IF(GUS_2020!BJ100&lt;&gt;"",GUS_2020!BJ100*41.868/1000,"")</f>
        <v/>
      </c>
      <c r="BK100" s="185" t="str">
        <f>IF(GUS_2020!BK100&lt;&gt;"",GUS_2020!BK100*41.868/1000,"")</f>
        <v/>
      </c>
      <c r="BL100" s="185" t="str">
        <f>IF(GUS_2020!BL100&lt;&gt;"",GUS_2020!BL100*41.868/1000,"")</f>
        <v/>
      </c>
      <c r="BM100" s="185" t="str">
        <f>IF(GUS_2020!BM100&lt;&gt;"",GUS_2020!BM100*41.868/1000,"")</f>
        <v/>
      </c>
      <c r="BN100" s="185" t="str">
        <f>IF(GUS_2020!BN100&lt;&gt;"",GUS_2020!BN100*41.868/1000,"")</f>
        <v/>
      </c>
      <c r="BO100" s="185" t="str">
        <f>IF(GUS_2020!BO100&lt;&gt;"",GUS_2020!BO100*41.868/1000,"")</f>
        <v/>
      </c>
      <c r="BP100" s="185" t="str">
        <f>IF(GUS_2020!BP100&lt;&gt;"",GUS_2020!BP100*41.868/1000,"")</f>
        <v/>
      </c>
      <c r="BQ100" s="185" t="str">
        <f>IF(GUS_2020!BQ100&lt;&gt;"",GUS_2020!BQ100*41.868/1000,"")</f>
        <v/>
      </c>
      <c r="BR100" s="185" t="str">
        <f>IF(GUS_2020!BR100&lt;&gt;"",GUS_2020!BR100*41.868/1000,"")</f>
        <v/>
      </c>
      <c r="BS100" s="185" t="str">
        <f>IF(GUS_2020!BS100&lt;&gt;"",GUS_2020!BS100*41.868/1000,"")</f>
        <v/>
      </c>
    </row>
    <row r="101" spans="1:80" ht="20.399999999999999">
      <c r="A101" s="184" t="s">
        <v>528</v>
      </c>
      <c r="B101" s="185">
        <f>IF(GUS_2020!B101&lt;&gt;"",GUS_2020!B101*41.868/1000,"")</f>
        <v>0.20934</v>
      </c>
      <c r="C101" s="185" t="str">
        <f>IF(GUS_2020!C101&lt;&gt;"",GUS_2020!C101*41.868/1000,"")</f>
        <v/>
      </c>
      <c r="D101" s="185" t="str">
        <f>IF(GUS_2020!D101&lt;&gt;"",GUS_2020!D101*41.868/1000,"")</f>
        <v/>
      </c>
      <c r="E101" s="185" t="str">
        <f>IF(GUS_2020!E101&lt;&gt;"",GUS_2020!E101*41.868/1000,"")</f>
        <v/>
      </c>
      <c r="F101" s="185" t="str">
        <f>IF(GUS_2020!F101&lt;&gt;"",GUS_2020!F101*41.868/1000,"")</f>
        <v/>
      </c>
      <c r="G101" s="185" t="str">
        <f>IF(GUS_2020!G101&lt;&gt;"",GUS_2020!G101*41.868/1000,"")</f>
        <v/>
      </c>
      <c r="H101" s="185" t="str">
        <f>IF(GUS_2020!H101&lt;&gt;"",GUS_2020!H101*41.868/1000,"")</f>
        <v/>
      </c>
      <c r="I101" s="185" t="str">
        <f>IF(GUS_2020!I101&lt;&gt;"",GUS_2020!I101*41.868/1000,"")</f>
        <v/>
      </c>
      <c r="J101" s="185" t="str">
        <f>IF(GUS_2020!J101&lt;&gt;"",GUS_2020!J101*41.868/1000,"")</f>
        <v/>
      </c>
      <c r="K101" s="185" t="str">
        <f>IF(GUS_2020!K101&lt;&gt;"",GUS_2020!K101*41.868/1000,"")</f>
        <v/>
      </c>
      <c r="L101" s="185" t="str">
        <f>IF(GUS_2020!L101&lt;&gt;"",GUS_2020!L101*41.868/1000,"")</f>
        <v/>
      </c>
      <c r="M101" s="185" t="str">
        <f>IF(GUS_2020!M101&lt;&gt;"",GUS_2020!M101*41.868/1000,"")</f>
        <v/>
      </c>
      <c r="N101" s="185" t="str">
        <f>IF(GUS_2020!N101&lt;&gt;"",GUS_2020!N101*41.868/1000,"")</f>
        <v/>
      </c>
      <c r="O101" s="185" t="str">
        <f>IF(GUS_2020!O101&lt;&gt;"",GUS_2020!O101*41.868/1000,"")</f>
        <v/>
      </c>
      <c r="P101" s="185" t="str">
        <f>IF(GUS_2020!P101&lt;&gt;"",GUS_2020!P101*41.868/1000,"")</f>
        <v/>
      </c>
      <c r="Q101" s="185" t="str">
        <f>IF(GUS_2020!Q101&lt;&gt;"",GUS_2020!Q101*41.868/1000,"")</f>
        <v/>
      </c>
      <c r="R101" s="185" t="str">
        <f>IF(GUS_2020!R101&lt;&gt;"",GUS_2020!R101*41.868/1000,"")</f>
        <v/>
      </c>
      <c r="S101" s="185" t="str">
        <f>IF(GUS_2020!S101&lt;&gt;"",GUS_2020!S101*41.868/1000,"")</f>
        <v/>
      </c>
      <c r="T101" s="185" t="str">
        <f>IF(GUS_2020!T101&lt;&gt;"",GUS_2020!T101*41.868/1000,"")</f>
        <v/>
      </c>
      <c r="U101" s="185" t="str">
        <f>IF(GUS_2020!U101&lt;&gt;"",GUS_2020!U101*41.868/1000,"")</f>
        <v/>
      </c>
      <c r="V101" s="185" t="str">
        <f>IF(GUS_2020!V101&lt;&gt;"",GUS_2020!V101*41.868/1000,"")</f>
        <v/>
      </c>
      <c r="W101" s="185">
        <f>IF(GUS_2020!W101&lt;&gt;"",GUS_2020!W101*41.868/1000,"")</f>
        <v>0.20934</v>
      </c>
      <c r="X101" s="185" t="str">
        <f>IF(GUS_2020!X101&lt;&gt;"",GUS_2020!X101*41.868/1000,"")</f>
        <v/>
      </c>
      <c r="Y101" s="185" t="str">
        <f>IF(GUS_2020!Y101&lt;&gt;"",GUS_2020!Y101*41.868/1000,"")</f>
        <v/>
      </c>
      <c r="Z101" s="185" t="str">
        <f>IF(GUS_2020!Z101&lt;&gt;"",GUS_2020!Z101*41.868/1000,"")</f>
        <v/>
      </c>
      <c r="AA101" s="185" t="str">
        <f>IF(GUS_2020!AA101&lt;&gt;"",GUS_2020!AA101*41.868/1000,"")</f>
        <v/>
      </c>
      <c r="AB101" s="185" t="str">
        <f>IF(GUS_2020!AB101&lt;&gt;"",GUS_2020!AB101*41.868/1000,"")</f>
        <v/>
      </c>
      <c r="AC101" s="185" t="str">
        <f>IF(GUS_2020!AC101&lt;&gt;"",GUS_2020!AC101*41.868/1000,"")</f>
        <v/>
      </c>
      <c r="AD101" s="185" t="str">
        <f>IF(GUS_2020!AD101&lt;&gt;"",GUS_2020!AD101*41.868/1000,"")</f>
        <v/>
      </c>
      <c r="AE101" s="185" t="str">
        <f>IF(GUS_2020!AE101&lt;&gt;"",GUS_2020!AE101*41.868/1000,"")</f>
        <v/>
      </c>
      <c r="AF101" s="185" t="str">
        <f>IF(GUS_2020!AF101&lt;&gt;"",GUS_2020!AF101*41.868/1000,"")</f>
        <v/>
      </c>
      <c r="AG101" s="185" t="str">
        <f>IF(GUS_2020!AG101&lt;&gt;"",GUS_2020!AG101*41.868/1000,"")</f>
        <v/>
      </c>
      <c r="AH101" s="185" t="str">
        <f>IF(GUS_2020!AH101&lt;&gt;"",GUS_2020!AH101*41.868/1000,"")</f>
        <v/>
      </c>
      <c r="AI101" s="185" t="str">
        <f>IF(GUS_2020!AI101&lt;&gt;"",GUS_2020!AI101*41.868/1000,"")</f>
        <v/>
      </c>
      <c r="AJ101" s="185" t="str">
        <f>IF(GUS_2020!AJ101&lt;&gt;"",GUS_2020!AJ101*41.868/1000,"")</f>
        <v/>
      </c>
      <c r="AK101" s="185" t="str">
        <f>IF(GUS_2020!AK101&lt;&gt;"",GUS_2020!AK101*41.868/1000,"")</f>
        <v/>
      </c>
      <c r="AL101" s="185" t="str">
        <f>IF(GUS_2020!AL101&lt;&gt;"",GUS_2020!AL101*41.868/1000,"")</f>
        <v/>
      </c>
      <c r="AM101" s="185" t="str">
        <f>IF(GUS_2020!AM101&lt;&gt;"",GUS_2020!AM101*41.868/1000,"")</f>
        <v/>
      </c>
      <c r="AN101" s="185">
        <f>IF(GUS_2020!AN101&lt;&gt;"",GUS_2020!AN101*41.868/1000,"")</f>
        <v>0</v>
      </c>
      <c r="AO101" s="185">
        <f>IF(GUS_2020!AO101&lt;&gt;"",GUS_2020!AO101*41.868/1000,"")</f>
        <v>0.20934</v>
      </c>
      <c r="AP101" s="185" t="str">
        <f>IF(GUS_2020!AP101&lt;&gt;"",GUS_2020!AP101*41.868/1000,"")</f>
        <v/>
      </c>
      <c r="AQ101" s="185" t="str">
        <f>IF(GUS_2020!AQ101&lt;&gt;"",GUS_2020!AQ101*41.868/1000,"")</f>
        <v/>
      </c>
      <c r="AR101" s="185">
        <f>IF(GUS_2020!AR101&lt;&gt;"",GUS_2020!AR101*41.868/1000,"")</f>
        <v>0</v>
      </c>
      <c r="AS101" s="185" t="str">
        <f>IF(GUS_2020!AS101&lt;&gt;"",GUS_2020!AS101*41.868/1000,"")</f>
        <v/>
      </c>
      <c r="AT101" s="185" t="str">
        <f>IF(GUS_2020!AT101&lt;&gt;"",GUS_2020!AT101*41.868/1000,"")</f>
        <v/>
      </c>
      <c r="AU101" s="185" t="str">
        <f>IF(GUS_2020!AU101&lt;&gt;"",GUS_2020!AU101*41.868/1000,"")</f>
        <v/>
      </c>
      <c r="AV101" s="185" t="str">
        <f>IF(GUS_2020!AV101&lt;&gt;"",GUS_2020!AV101*41.868/1000,"")</f>
        <v/>
      </c>
      <c r="AW101" s="185" t="str">
        <f>IF(GUS_2020!AW101&lt;&gt;"",GUS_2020!AW101*41.868/1000,"")</f>
        <v/>
      </c>
      <c r="AX101" s="185" t="str">
        <f>IF(GUS_2020!AX101&lt;&gt;"",GUS_2020!AX101*41.868/1000,"")</f>
        <v/>
      </c>
      <c r="AY101" s="185" t="str">
        <f>IF(GUS_2020!AY101&lt;&gt;"",GUS_2020!AY101*41.868/1000,"")</f>
        <v/>
      </c>
      <c r="AZ101" s="185" t="str">
        <f>IF(GUS_2020!AZ101&lt;&gt;"",GUS_2020!AZ101*41.868/1000,"")</f>
        <v/>
      </c>
      <c r="BA101" s="185" t="str">
        <f>IF(GUS_2020!BA101&lt;&gt;"",GUS_2020!BA101*41.868/1000,"")</f>
        <v/>
      </c>
      <c r="BB101" s="185" t="str">
        <f>IF(GUS_2020!BB101&lt;&gt;"",GUS_2020!BB101*41.868/1000,"")</f>
        <v/>
      </c>
      <c r="BC101" s="185" t="str">
        <f>IF(GUS_2020!BC101&lt;&gt;"",GUS_2020!BC101*41.868/1000,"")</f>
        <v/>
      </c>
      <c r="BD101" s="185" t="str">
        <f>IF(GUS_2020!BD101&lt;&gt;"",GUS_2020!BD101*41.868/1000,"")</f>
        <v/>
      </c>
      <c r="BE101" s="185" t="str">
        <f>IF(GUS_2020!BE101&lt;&gt;"",GUS_2020!BE101*41.868/1000,"")</f>
        <v/>
      </c>
      <c r="BF101" s="185" t="str">
        <f>IF(GUS_2020!BF101&lt;&gt;"",GUS_2020!BF101*41.868/1000,"")</f>
        <v/>
      </c>
      <c r="BG101" s="185" t="str">
        <f>IF(GUS_2020!BG101&lt;&gt;"",GUS_2020!BG101*41.868/1000,"")</f>
        <v/>
      </c>
      <c r="BH101" s="185" t="str">
        <f>IF(GUS_2020!BH101&lt;&gt;"",GUS_2020!BH101*41.868/1000,"")</f>
        <v/>
      </c>
      <c r="BI101" s="185" t="str">
        <f>IF(GUS_2020!BI101&lt;&gt;"",GUS_2020!BI101*41.868/1000,"")</f>
        <v/>
      </c>
      <c r="BJ101" s="185" t="str">
        <f>IF(GUS_2020!BJ101&lt;&gt;"",GUS_2020!BJ101*41.868/1000,"")</f>
        <v/>
      </c>
      <c r="BK101" s="185" t="str">
        <f>IF(GUS_2020!BK101&lt;&gt;"",GUS_2020!BK101*41.868/1000,"")</f>
        <v/>
      </c>
      <c r="BL101" s="185" t="str">
        <f>IF(GUS_2020!BL101&lt;&gt;"",GUS_2020!BL101*41.868/1000,"")</f>
        <v/>
      </c>
      <c r="BM101" s="185" t="str">
        <f>IF(GUS_2020!BM101&lt;&gt;"",GUS_2020!BM101*41.868/1000,"")</f>
        <v/>
      </c>
      <c r="BN101" s="185" t="str">
        <f>IF(GUS_2020!BN101&lt;&gt;"",GUS_2020!BN101*41.868/1000,"")</f>
        <v/>
      </c>
      <c r="BO101" s="185" t="str">
        <f>IF(GUS_2020!BO101&lt;&gt;"",GUS_2020!BO101*41.868/1000,"")</f>
        <v/>
      </c>
      <c r="BP101" s="185" t="str">
        <f>IF(GUS_2020!BP101&lt;&gt;"",GUS_2020!BP101*41.868/1000,"")</f>
        <v/>
      </c>
      <c r="BQ101" s="185" t="str">
        <f>IF(GUS_2020!BQ101&lt;&gt;"",GUS_2020!BQ101*41.868/1000,"")</f>
        <v/>
      </c>
      <c r="BR101" s="185" t="str">
        <f>IF(GUS_2020!BR101&lt;&gt;"",GUS_2020!BR101*41.868/1000,"")</f>
        <v/>
      </c>
      <c r="BS101" s="185" t="str">
        <f>IF(GUS_2020!BS101&lt;&gt;"",GUS_2020!BS101*41.868/1000,"")</f>
        <v/>
      </c>
    </row>
    <row r="102" spans="1:80" ht="20.399999999999999">
      <c r="A102" s="184" t="s">
        <v>529</v>
      </c>
      <c r="B102" s="185">
        <f>IF(GUS_2020!B102&lt;&gt;"",GUS_2020!B102*41.868/1000,"")</f>
        <v>219.93260400000003</v>
      </c>
      <c r="C102" s="185" t="str">
        <f>IF(GUS_2020!C102&lt;&gt;"",GUS_2020!C102*41.868/1000,"")</f>
        <v/>
      </c>
      <c r="D102" s="185" t="str">
        <f>IF(GUS_2020!D102&lt;&gt;"",GUS_2020!D102*41.868/1000,"")</f>
        <v/>
      </c>
      <c r="E102" s="185" t="str">
        <f>IF(GUS_2020!E102&lt;&gt;"",GUS_2020!E102*41.868/1000,"")</f>
        <v/>
      </c>
      <c r="F102" s="185" t="str">
        <f>IF(GUS_2020!F102&lt;&gt;"",GUS_2020!F102*41.868/1000,"")</f>
        <v/>
      </c>
      <c r="G102" s="185" t="str">
        <f>IF(GUS_2020!G102&lt;&gt;"",GUS_2020!G102*41.868/1000,"")</f>
        <v/>
      </c>
      <c r="H102" s="185" t="str">
        <f>IF(GUS_2020!H102&lt;&gt;"",GUS_2020!H102*41.868/1000,"")</f>
        <v/>
      </c>
      <c r="I102" s="185" t="str">
        <f>IF(GUS_2020!I102&lt;&gt;"",GUS_2020!I102*41.868/1000,"")</f>
        <v/>
      </c>
      <c r="J102" s="185" t="str">
        <f>IF(GUS_2020!J102&lt;&gt;"",GUS_2020!J102*41.868/1000,"")</f>
        <v/>
      </c>
      <c r="K102" s="185" t="str">
        <f>IF(GUS_2020!K102&lt;&gt;"",GUS_2020!K102*41.868/1000,"")</f>
        <v/>
      </c>
      <c r="L102" s="185" t="str">
        <f>IF(GUS_2020!L102&lt;&gt;"",GUS_2020!L102*41.868/1000,"")</f>
        <v/>
      </c>
      <c r="M102" s="185" t="str">
        <f>IF(GUS_2020!M102&lt;&gt;"",GUS_2020!M102*41.868/1000,"")</f>
        <v/>
      </c>
      <c r="N102" s="185" t="str">
        <f>IF(GUS_2020!N102&lt;&gt;"",GUS_2020!N102*41.868/1000,"")</f>
        <v/>
      </c>
      <c r="O102" s="185" t="str">
        <f>IF(GUS_2020!O102&lt;&gt;"",GUS_2020!O102*41.868/1000,"")</f>
        <v/>
      </c>
      <c r="P102" s="185" t="str">
        <f>IF(GUS_2020!P102&lt;&gt;"",GUS_2020!P102*41.868/1000,"")</f>
        <v/>
      </c>
      <c r="Q102" s="185" t="str">
        <f>IF(GUS_2020!Q102&lt;&gt;"",GUS_2020!Q102*41.868/1000,"")</f>
        <v/>
      </c>
      <c r="R102" s="185" t="str">
        <f>IF(GUS_2020!R102&lt;&gt;"",GUS_2020!R102*41.868/1000,"")</f>
        <v/>
      </c>
      <c r="S102" s="185" t="str">
        <f>IF(GUS_2020!S102&lt;&gt;"",GUS_2020!S102*41.868/1000,"")</f>
        <v/>
      </c>
      <c r="T102" s="185" t="str">
        <f>IF(GUS_2020!T102&lt;&gt;"",GUS_2020!T102*41.868/1000,"")</f>
        <v/>
      </c>
      <c r="U102" s="185" t="str">
        <f>IF(GUS_2020!U102&lt;&gt;"",GUS_2020!U102*41.868/1000,"")</f>
        <v/>
      </c>
      <c r="V102" s="185" t="str">
        <f>IF(GUS_2020!V102&lt;&gt;"",GUS_2020!V102*41.868/1000,"")</f>
        <v/>
      </c>
      <c r="W102" s="185">
        <f>IF(GUS_2020!W102&lt;&gt;"",GUS_2020!W102*41.868/1000,"")</f>
        <v>134.01946799999999</v>
      </c>
      <c r="X102" s="185" t="str">
        <f>IF(GUS_2020!X102&lt;&gt;"",GUS_2020!X102*41.868/1000,"")</f>
        <v/>
      </c>
      <c r="Y102" s="185" t="str">
        <f>IF(GUS_2020!Y102&lt;&gt;"",GUS_2020!Y102*41.868/1000,"")</f>
        <v/>
      </c>
      <c r="Z102" s="185" t="str">
        <f>IF(GUS_2020!Z102&lt;&gt;"",GUS_2020!Z102*41.868/1000,"")</f>
        <v/>
      </c>
      <c r="AA102" s="185" t="str">
        <f>IF(GUS_2020!AA102&lt;&gt;"",GUS_2020!AA102*41.868/1000,"")</f>
        <v/>
      </c>
      <c r="AB102" s="185" t="str">
        <f>IF(GUS_2020!AB102&lt;&gt;"",GUS_2020!AB102*41.868/1000,"")</f>
        <v/>
      </c>
      <c r="AC102" s="185" t="str">
        <f>IF(GUS_2020!AC102&lt;&gt;"",GUS_2020!AC102*41.868/1000,"")</f>
        <v/>
      </c>
      <c r="AD102" s="185" t="str">
        <f>IF(GUS_2020!AD102&lt;&gt;"",GUS_2020!AD102*41.868/1000,"")</f>
        <v/>
      </c>
      <c r="AE102" s="185">
        <f>IF(GUS_2020!AE102&lt;&gt;"",GUS_2020!AE102*41.868/1000,"")</f>
        <v>3.7262520000000006</v>
      </c>
      <c r="AF102" s="185" t="str">
        <f>IF(GUS_2020!AF102&lt;&gt;"",GUS_2020!AF102*41.868/1000,"")</f>
        <v/>
      </c>
      <c r="AG102" s="185" t="str">
        <f>IF(GUS_2020!AG102&lt;&gt;"",GUS_2020!AG102*41.868/1000,"")</f>
        <v/>
      </c>
      <c r="AH102" s="185" t="str">
        <f>IF(GUS_2020!AH102&lt;&gt;"",GUS_2020!AH102*41.868/1000,"")</f>
        <v/>
      </c>
      <c r="AI102" s="185" t="str">
        <f>IF(GUS_2020!AI102&lt;&gt;"",GUS_2020!AI102*41.868/1000,"")</f>
        <v/>
      </c>
      <c r="AJ102" s="185">
        <f>IF(GUS_2020!AJ102&lt;&gt;"",GUS_2020!AJ102*41.868/1000,"")</f>
        <v>0</v>
      </c>
      <c r="AK102" s="185">
        <f>IF(GUS_2020!AK102&lt;&gt;"",GUS_2020!AK102*41.868/1000,"")</f>
        <v>50.115996000000003</v>
      </c>
      <c r="AL102" s="185" t="str">
        <f>IF(GUS_2020!AL102&lt;&gt;"",GUS_2020!AL102*41.868/1000,"")</f>
        <v/>
      </c>
      <c r="AM102" s="185" t="str">
        <f>IF(GUS_2020!AM102&lt;&gt;"",GUS_2020!AM102*41.868/1000,"")</f>
        <v/>
      </c>
      <c r="AN102" s="185">
        <f>IF(GUS_2020!AN102&lt;&gt;"",GUS_2020!AN102*41.868/1000,"")</f>
        <v>0.37681200000000004</v>
      </c>
      <c r="AO102" s="185">
        <f>IF(GUS_2020!AO102&lt;&gt;"",GUS_2020!AO102*41.868/1000,"")</f>
        <v>0.71175600000000006</v>
      </c>
      <c r="AP102" s="185">
        <f>IF(GUS_2020!AP102&lt;&gt;"",GUS_2020!AP102*41.868/1000,"")</f>
        <v>45.887328000000004</v>
      </c>
      <c r="AQ102" s="185" t="str">
        <f>IF(GUS_2020!AQ102&lt;&gt;"",GUS_2020!AQ102*41.868/1000,"")</f>
        <v/>
      </c>
      <c r="AR102" s="185">
        <f>IF(GUS_2020!AR102&lt;&gt;"",GUS_2020!AR102*41.868/1000,"")</f>
        <v>1.7165880000000002</v>
      </c>
      <c r="AS102" s="185">
        <f>IF(GUS_2020!AS102&lt;&gt;"",GUS_2020!AS102*41.868/1000,"")</f>
        <v>31.484736000000002</v>
      </c>
      <c r="AT102" s="185">
        <f>IF(GUS_2020!AT102&lt;&gt;"",GUS_2020!AT102*41.868/1000,"")</f>
        <v>85.913135999999994</v>
      </c>
      <c r="AU102" s="185" t="str">
        <f>IF(GUS_2020!AU102&lt;&gt;"",GUS_2020!AU102*41.868/1000,"")</f>
        <v/>
      </c>
      <c r="AV102" s="185" t="str">
        <f>IF(GUS_2020!AV102&lt;&gt;"",GUS_2020!AV102*41.868/1000,"")</f>
        <v/>
      </c>
      <c r="AW102" s="185" t="str">
        <f>IF(GUS_2020!AW102&lt;&gt;"",GUS_2020!AW102*41.868/1000,"")</f>
        <v/>
      </c>
      <c r="AX102" s="185" t="str">
        <f>IF(GUS_2020!AX102&lt;&gt;"",GUS_2020!AX102*41.868/1000,"")</f>
        <v/>
      </c>
      <c r="AY102" s="185" t="str">
        <f>IF(GUS_2020!AY102&lt;&gt;"",GUS_2020!AY102*41.868/1000,"")</f>
        <v/>
      </c>
      <c r="AZ102" s="185" t="str">
        <f>IF(GUS_2020!AZ102&lt;&gt;"",GUS_2020!AZ102*41.868/1000,"")</f>
        <v/>
      </c>
      <c r="BA102" s="185" t="str">
        <f>IF(GUS_2020!BA102&lt;&gt;"",GUS_2020!BA102*41.868/1000,"")</f>
        <v/>
      </c>
      <c r="BB102" s="185" t="str">
        <f>IF(GUS_2020!BB102&lt;&gt;"",GUS_2020!BB102*41.868/1000,"")</f>
        <v/>
      </c>
      <c r="BC102" s="185" t="str">
        <f>IF(GUS_2020!BC102&lt;&gt;"",GUS_2020!BC102*41.868/1000,"")</f>
        <v/>
      </c>
      <c r="BD102" s="185" t="str">
        <f>IF(GUS_2020!BD102&lt;&gt;"",GUS_2020!BD102*41.868/1000,"")</f>
        <v/>
      </c>
      <c r="BE102" s="185" t="str">
        <f>IF(GUS_2020!BE102&lt;&gt;"",GUS_2020!BE102*41.868/1000,"")</f>
        <v/>
      </c>
      <c r="BF102" s="185" t="str">
        <f>IF(GUS_2020!BF102&lt;&gt;"",GUS_2020!BF102*41.868/1000,"")</f>
        <v/>
      </c>
      <c r="BG102" s="185" t="str">
        <f>IF(GUS_2020!BG102&lt;&gt;"",GUS_2020!BG102*41.868/1000,"")</f>
        <v/>
      </c>
      <c r="BH102" s="185" t="str">
        <f>IF(GUS_2020!BH102&lt;&gt;"",GUS_2020!BH102*41.868/1000,"")</f>
        <v/>
      </c>
      <c r="BI102" s="185" t="str">
        <f>IF(GUS_2020!BI102&lt;&gt;"",GUS_2020!BI102*41.868/1000,"")</f>
        <v/>
      </c>
      <c r="BJ102" s="185" t="str">
        <f>IF(GUS_2020!BJ102&lt;&gt;"",GUS_2020!BJ102*41.868/1000,"")</f>
        <v/>
      </c>
      <c r="BK102" s="185" t="str">
        <f>IF(GUS_2020!BK102&lt;&gt;"",GUS_2020!BK102*41.868/1000,"")</f>
        <v/>
      </c>
      <c r="BL102" s="185" t="str">
        <f>IF(GUS_2020!BL102&lt;&gt;"",GUS_2020!BL102*41.868/1000,"")</f>
        <v/>
      </c>
      <c r="BM102" s="185" t="str">
        <f>IF(GUS_2020!BM102&lt;&gt;"",GUS_2020!BM102*41.868/1000,"")</f>
        <v/>
      </c>
      <c r="BN102" s="185" t="str">
        <f>IF(GUS_2020!BN102&lt;&gt;"",GUS_2020!BN102*41.868/1000,"")</f>
        <v/>
      </c>
      <c r="BO102" s="185" t="str">
        <f>IF(GUS_2020!BO102&lt;&gt;"",GUS_2020!BO102*41.868/1000,"")</f>
        <v/>
      </c>
      <c r="BP102" s="185" t="str">
        <f>IF(GUS_2020!BP102&lt;&gt;"",GUS_2020!BP102*41.868/1000,"")</f>
        <v/>
      </c>
      <c r="BQ102" s="185" t="str">
        <f>IF(GUS_2020!BQ102&lt;&gt;"",GUS_2020!BQ102*41.868/1000,"")</f>
        <v/>
      </c>
      <c r="BR102" s="185" t="str">
        <f>IF(GUS_2020!BR102&lt;&gt;"",GUS_2020!BR102*41.868/1000,"")</f>
        <v/>
      </c>
      <c r="BS102" s="185" t="str">
        <f>IF(GUS_2020!BS102&lt;&gt;"",GUS_2020!BS102*41.868/1000,"")</f>
        <v/>
      </c>
    </row>
    <row r="103" spans="1:80" ht="30.6">
      <c r="A103" s="184" t="s">
        <v>530</v>
      </c>
      <c r="B103" s="185">
        <f>IF(GUS_2020!B103&lt;&gt;"",GUS_2020!B103*41.868/1000,"")</f>
        <v>5.1078960000000002</v>
      </c>
      <c r="C103" s="185" t="str">
        <f>IF(GUS_2020!C103&lt;&gt;"",GUS_2020!C103*41.868/1000,"")</f>
        <v/>
      </c>
      <c r="D103" s="185" t="str">
        <f>IF(GUS_2020!D103&lt;&gt;"",GUS_2020!D103*41.868/1000,"")</f>
        <v/>
      </c>
      <c r="E103" s="185" t="str">
        <f>IF(GUS_2020!E103&lt;&gt;"",GUS_2020!E103*41.868/1000,"")</f>
        <v/>
      </c>
      <c r="F103" s="185" t="str">
        <f>IF(GUS_2020!F103&lt;&gt;"",GUS_2020!F103*41.868/1000,"")</f>
        <v/>
      </c>
      <c r="G103" s="185" t="str">
        <f>IF(GUS_2020!G103&lt;&gt;"",GUS_2020!G103*41.868/1000,"")</f>
        <v/>
      </c>
      <c r="H103" s="185" t="str">
        <f>IF(GUS_2020!H103&lt;&gt;"",GUS_2020!H103*41.868/1000,"")</f>
        <v/>
      </c>
      <c r="I103" s="185" t="str">
        <f>IF(GUS_2020!I103&lt;&gt;"",GUS_2020!I103*41.868/1000,"")</f>
        <v/>
      </c>
      <c r="J103" s="185" t="str">
        <f>IF(GUS_2020!J103&lt;&gt;"",GUS_2020!J103*41.868/1000,"")</f>
        <v/>
      </c>
      <c r="K103" s="185" t="str">
        <f>IF(GUS_2020!K103&lt;&gt;"",GUS_2020!K103*41.868/1000,"")</f>
        <v/>
      </c>
      <c r="L103" s="185" t="str">
        <f>IF(GUS_2020!L103&lt;&gt;"",GUS_2020!L103*41.868/1000,"")</f>
        <v/>
      </c>
      <c r="M103" s="185" t="str">
        <f>IF(GUS_2020!M103&lt;&gt;"",GUS_2020!M103*41.868/1000,"")</f>
        <v/>
      </c>
      <c r="N103" s="185" t="str">
        <f>IF(GUS_2020!N103&lt;&gt;"",GUS_2020!N103*41.868/1000,"")</f>
        <v/>
      </c>
      <c r="O103" s="185" t="str">
        <f>IF(GUS_2020!O103&lt;&gt;"",GUS_2020!O103*41.868/1000,"")</f>
        <v/>
      </c>
      <c r="P103" s="185" t="str">
        <f>IF(GUS_2020!P103&lt;&gt;"",GUS_2020!P103*41.868/1000,"")</f>
        <v/>
      </c>
      <c r="Q103" s="185" t="str">
        <f>IF(GUS_2020!Q103&lt;&gt;"",GUS_2020!Q103*41.868/1000,"")</f>
        <v/>
      </c>
      <c r="R103" s="185" t="str">
        <f>IF(GUS_2020!R103&lt;&gt;"",GUS_2020!R103*41.868/1000,"")</f>
        <v/>
      </c>
      <c r="S103" s="185" t="str">
        <f>IF(GUS_2020!S103&lt;&gt;"",GUS_2020!S103*41.868/1000,"")</f>
        <v/>
      </c>
      <c r="T103" s="185" t="str">
        <f>IF(GUS_2020!T103&lt;&gt;"",GUS_2020!T103*41.868/1000,"")</f>
        <v/>
      </c>
      <c r="U103" s="185" t="str">
        <f>IF(GUS_2020!U103&lt;&gt;"",GUS_2020!U103*41.868/1000,"")</f>
        <v/>
      </c>
      <c r="V103" s="185" t="str">
        <f>IF(GUS_2020!V103&lt;&gt;"",GUS_2020!V103*41.868/1000,"")</f>
        <v/>
      </c>
      <c r="W103" s="185">
        <f>IF(GUS_2020!W103&lt;&gt;"",GUS_2020!W103*41.868/1000,"")</f>
        <v>5.1078960000000002</v>
      </c>
      <c r="X103" s="185" t="str">
        <f>IF(GUS_2020!X103&lt;&gt;"",GUS_2020!X103*41.868/1000,"")</f>
        <v/>
      </c>
      <c r="Y103" s="185" t="str">
        <f>IF(GUS_2020!Y103&lt;&gt;"",GUS_2020!Y103*41.868/1000,"")</f>
        <v/>
      </c>
      <c r="Z103" s="185" t="str">
        <f>IF(GUS_2020!Z103&lt;&gt;"",GUS_2020!Z103*41.868/1000,"")</f>
        <v/>
      </c>
      <c r="AA103" s="185" t="str">
        <f>IF(GUS_2020!AA103&lt;&gt;"",GUS_2020!AA103*41.868/1000,"")</f>
        <v/>
      </c>
      <c r="AB103" s="185" t="str">
        <f>IF(GUS_2020!AB103&lt;&gt;"",GUS_2020!AB103*41.868/1000,"")</f>
        <v/>
      </c>
      <c r="AC103" s="185" t="str">
        <f>IF(GUS_2020!AC103&lt;&gt;"",GUS_2020!AC103*41.868/1000,"")</f>
        <v/>
      </c>
      <c r="AD103" s="185" t="str">
        <f>IF(GUS_2020!AD103&lt;&gt;"",GUS_2020!AD103*41.868/1000,"")</f>
        <v/>
      </c>
      <c r="AE103" s="185" t="str">
        <f>IF(GUS_2020!AE103&lt;&gt;"",GUS_2020!AE103*41.868/1000,"")</f>
        <v/>
      </c>
      <c r="AF103" s="185" t="str">
        <f>IF(GUS_2020!AF103&lt;&gt;"",GUS_2020!AF103*41.868/1000,"")</f>
        <v/>
      </c>
      <c r="AG103" s="185" t="str">
        <f>IF(GUS_2020!AG103&lt;&gt;"",GUS_2020!AG103*41.868/1000,"")</f>
        <v/>
      </c>
      <c r="AH103" s="185" t="str">
        <f>IF(GUS_2020!AH103&lt;&gt;"",GUS_2020!AH103*41.868/1000,"")</f>
        <v/>
      </c>
      <c r="AI103" s="185" t="str">
        <f>IF(GUS_2020!AI103&lt;&gt;"",GUS_2020!AI103*41.868/1000,"")</f>
        <v/>
      </c>
      <c r="AJ103" s="185">
        <f>IF(GUS_2020!AJ103&lt;&gt;"",GUS_2020!AJ103*41.868/1000,"")</f>
        <v>0</v>
      </c>
      <c r="AK103" s="185" t="str">
        <f>IF(GUS_2020!AK103&lt;&gt;"",GUS_2020!AK103*41.868/1000,"")</f>
        <v/>
      </c>
      <c r="AL103" s="185" t="str">
        <f>IF(GUS_2020!AL103&lt;&gt;"",GUS_2020!AL103*41.868/1000,"")</f>
        <v/>
      </c>
      <c r="AM103" s="185" t="str">
        <f>IF(GUS_2020!AM103&lt;&gt;"",GUS_2020!AM103*41.868/1000,"")</f>
        <v/>
      </c>
      <c r="AN103" s="185" t="str">
        <f>IF(GUS_2020!AN103&lt;&gt;"",GUS_2020!AN103*41.868/1000,"")</f>
        <v/>
      </c>
      <c r="AO103" s="185">
        <f>IF(GUS_2020!AO103&lt;&gt;"",GUS_2020!AO103*41.868/1000,"")</f>
        <v>5.1078960000000002</v>
      </c>
      <c r="AP103" s="185" t="str">
        <f>IF(GUS_2020!AP103&lt;&gt;"",GUS_2020!AP103*41.868/1000,"")</f>
        <v/>
      </c>
      <c r="AQ103" s="185" t="str">
        <f>IF(GUS_2020!AQ103&lt;&gt;"",GUS_2020!AQ103*41.868/1000,"")</f>
        <v/>
      </c>
      <c r="AR103" s="185" t="str">
        <f>IF(GUS_2020!AR103&lt;&gt;"",GUS_2020!AR103*41.868/1000,"")</f>
        <v/>
      </c>
      <c r="AS103" s="185" t="str">
        <f>IF(GUS_2020!AS103&lt;&gt;"",GUS_2020!AS103*41.868/1000,"")</f>
        <v/>
      </c>
      <c r="AT103" s="185" t="str">
        <f>IF(GUS_2020!AT103&lt;&gt;"",GUS_2020!AT103*41.868/1000,"")</f>
        <v/>
      </c>
      <c r="AU103" s="185" t="str">
        <f>IF(GUS_2020!AU103&lt;&gt;"",GUS_2020!AU103*41.868/1000,"")</f>
        <v/>
      </c>
      <c r="AV103" s="185" t="str">
        <f>IF(GUS_2020!AV103&lt;&gt;"",GUS_2020!AV103*41.868/1000,"")</f>
        <v/>
      </c>
      <c r="AW103" s="185" t="str">
        <f>IF(GUS_2020!AW103&lt;&gt;"",GUS_2020!AW103*41.868/1000,"")</f>
        <v/>
      </c>
      <c r="AX103" s="185" t="str">
        <f>IF(GUS_2020!AX103&lt;&gt;"",GUS_2020!AX103*41.868/1000,"")</f>
        <v/>
      </c>
      <c r="AY103" s="185" t="str">
        <f>IF(GUS_2020!AY103&lt;&gt;"",GUS_2020!AY103*41.868/1000,"")</f>
        <v/>
      </c>
      <c r="AZ103" s="185" t="str">
        <f>IF(GUS_2020!AZ103&lt;&gt;"",GUS_2020!AZ103*41.868/1000,"")</f>
        <v/>
      </c>
      <c r="BA103" s="185" t="str">
        <f>IF(GUS_2020!BA103&lt;&gt;"",GUS_2020!BA103*41.868/1000,"")</f>
        <v/>
      </c>
      <c r="BB103" s="185" t="str">
        <f>IF(GUS_2020!BB103&lt;&gt;"",GUS_2020!BB103*41.868/1000,"")</f>
        <v/>
      </c>
      <c r="BC103" s="185" t="str">
        <f>IF(GUS_2020!BC103&lt;&gt;"",GUS_2020!BC103*41.868/1000,"")</f>
        <v/>
      </c>
      <c r="BD103" s="185" t="str">
        <f>IF(GUS_2020!BD103&lt;&gt;"",GUS_2020!BD103*41.868/1000,"")</f>
        <v/>
      </c>
      <c r="BE103" s="185" t="str">
        <f>IF(GUS_2020!BE103&lt;&gt;"",GUS_2020!BE103*41.868/1000,"")</f>
        <v/>
      </c>
      <c r="BF103" s="185" t="str">
        <f>IF(GUS_2020!BF103&lt;&gt;"",GUS_2020!BF103*41.868/1000,"")</f>
        <v/>
      </c>
      <c r="BG103" s="185" t="str">
        <f>IF(GUS_2020!BG103&lt;&gt;"",GUS_2020!BG103*41.868/1000,"")</f>
        <v/>
      </c>
      <c r="BH103" s="185" t="str">
        <f>IF(GUS_2020!BH103&lt;&gt;"",GUS_2020!BH103*41.868/1000,"")</f>
        <v/>
      </c>
      <c r="BI103" s="185" t="str">
        <f>IF(GUS_2020!BI103&lt;&gt;"",GUS_2020!BI103*41.868/1000,"")</f>
        <v/>
      </c>
      <c r="BJ103" s="185" t="str">
        <f>IF(GUS_2020!BJ103&lt;&gt;"",GUS_2020!BJ103*41.868/1000,"")</f>
        <v/>
      </c>
      <c r="BK103" s="185" t="str">
        <f>IF(GUS_2020!BK103&lt;&gt;"",GUS_2020!BK103*41.868/1000,"")</f>
        <v/>
      </c>
      <c r="BL103" s="185" t="str">
        <f>IF(GUS_2020!BL103&lt;&gt;"",GUS_2020!BL103*41.868/1000,"")</f>
        <v/>
      </c>
      <c r="BM103" s="185" t="str">
        <f>IF(GUS_2020!BM103&lt;&gt;"",GUS_2020!BM103*41.868/1000,"")</f>
        <v/>
      </c>
      <c r="BN103" s="185" t="str">
        <f>IF(GUS_2020!BN103&lt;&gt;"",GUS_2020!BN103*41.868/1000,"")</f>
        <v/>
      </c>
      <c r="BO103" s="185" t="str">
        <f>IF(GUS_2020!BO103&lt;&gt;"",GUS_2020!BO103*41.868/1000,"")</f>
        <v/>
      </c>
      <c r="BP103" s="185" t="str">
        <f>IF(GUS_2020!BP103&lt;&gt;"",GUS_2020!BP103*41.868/1000,"")</f>
        <v/>
      </c>
      <c r="BQ103" s="185" t="str">
        <f>IF(GUS_2020!BQ103&lt;&gt;"",GUS_2020!BQ103*41.868/1000,"")</f>
        <v/>
      </c>
      <c r="BR103" s="185" t="str">
        <f>IF(GUS_2020!BR103&lt;&gt;"",GUS_2020!BR103*41.868/1000,"")</f>
        <v/>
      </c>
      <c r="BS103" s="185" t="str">
        <f>IF(GUS_2020!BS103&lt;&gt;"",GUS_2020!BS103*41.868/1000,"")</f>
        <v/>
      </c>
    </row>
    <row r="104" spans="1:80" ht="30.6">
      <c r="A104" s="184" t="s">
        <v>531</v>
      </c>
      <c r="B104" s="185">
        <f>IF(GUS_2020!B104&lt;&gt;"",GUS_2020!B104*41.868/1000,"")</f>
        <v>12.895344000000001</v>
      </c>
      <c r="C104" s="185" t="str">
        <f>IF(GUS_2020!C104&lt;&gt;"",GUS_2020!C104*41.868/1000,"")</f>
        <v/>
      </c>
      <c r="D104" s="185" t="str">
        <f>IF(GUS_2020!D104&lt;&gt;"",GUS_2020!D104*41.868/1000,"")</f>
        <v/>
      </c>
      <c r="E104" s="185" t="str">
        <f>IF(GUS_2020!E104&lt;&gt;"",GUS_2020!E104*41.868/1000,"")</f>
        <v/>
      </c>
      <c r="F104" s="185" t="str">
        <f>IF(GUS_2020!F104&lt;&gt;"",GUS_2020!F104*41.868/1000,"")</f>
        <v/>
      </c>
      <c r="G104" s="185" t="str">
        <f>IF(GUS_2020!G104&lt;&gt;"",GUS_2020!G104*41.868/1000,"")</f>
        <v/>
      </c>
      <c r="H104" s="185" t="str">
        <f>IF(GUS_2020!H104&lt;&gt;"",GUS_2020!H104*41.868/1000,"")</f>
        <v/>
      </c>
      <c r="I104" s="185" t="str">
        <f>IF(GUS_2020!I104&lt;&gt;"",GUS_2020!I104*41.868/1000,"")</f>
        <v/>
      </c>
      <c r="J104" s="185" t="str">
        <f>IF(GUS_2020!J104&lt;&gt;"",GUS_2020!J104*41.868/1000,"")</f>
        <v/>
      </c>
      <c r="K104" s="185" t="str">
        <f>IF(GUS_2020!K104&lt;&gt;"",GUS_2020!K104*41.868/1000,"")</f>
        <v/>
      </c>
      <c r="L104" s="185" t="str">
        <f>IF(GUS_2020!L104&lt;&gt;"",GUS_2020!L104*41.868/1000,"")</f>
        <v/>
      </c>
      <c r="M104" s="185" t="str">
        <f>IF(GUS_2020!M104&lt;&gt;"",GUS_2020!M104*41.868/1000,"")</f>
        <v/>
      </c>
      <c r="N104" s="185" t="str">
        <f>IF(GUS_2020!N104&lt;&gt;"",GUS_2020!N104*41.868/1000,"")</f>
        <v/>
      </c>
      <c r="O104" s="185" t="str">
        <f>IF(GUS_2020!O104&lt;&gt;"",GUS_2020!O104*41.868/1000,"")</f>
        <v/>
      </c>
      <c r="P104" s="185" t="str">
        <f>IF(GUS_2020!P104&lt;&gt;"",GUS_2020!P104*41.868/1000,"")</f>
        <v/>
      </c>
      <c r="Q104" s="185" t="str">
        <f>IF(GUS_2020!Q104&lt;&gt;"",GUS_2020!Q104*41.868/1000,"")</f>
        <v/>
      </c>
      <c r="R104" s="185" t="str">
        <f>IF(GUS_2020!R104&lt;&gt;"",GUS_2020!R104*41.868/1000,"")</f>
        <v/>
      </c>
      <c r="S104" s="185" t="str">
        <f>IF(GUS_2020!S104&lt;&gt;"",GUS_2020!S104*41.868/1000,"")</f>
        <v/>
      </c>
      <c r="T104" s="185" t="str">
        <f>IF(GUS_2020!T104&lt;&gt;"",GUS_2020!T104*41.868/1000,"")</f>
        <v/>
      </c>
      <c r="U104" s="185" t="str">
        <f>IF(GUS_2020!U104&lt;&gt;"",GUS_2020!U104*41.868/1000,"")</f>
        <v/>
      </c>
      <c r="V104" s="185" t="str">
        <f>IF(GUS_2020!V104&lt;&gt;"",GUS_2020!V104*41.868/1000,"")</f>
        <v/>
      </c>
      <c r="W104" s="185">
        <f>IF(GUS_2020!W104&lt;&gt;"",GUS_2020!W104*41.868/1000,"")</f>
        <v>12.895344000000001</v>
      </c>
      <c r="X104" s="185" t="str">
        <f>IF(GUS_2020!X104&lt;&gt;"",GUS_2020!X104*41.868/1000,"")</f>
        <v/>
      </c>
      <c r="Y104" s="185" t="str">
        <f>IF(GUS_2020!Y104&lt;&gt;"",GUS_2020!Y104*41.868/1000,"")</f>
        <v/>
      </c>
      <c r="Z104" s="185" t="str">
        <f>IF(GUS_2020!Z104&lt;&gt;"",GUS_2020!Z104*41.868/1000,"")</f>
        <v/>
      </c>
      <c r="AA104" s="185" t="str">
        <f>IF(GUS_2020!AA104&lt;&gt;"",GUS_2020!AA104*41.868/1000,"")</f>
        <v/>
      </c>
      <c r="AB104" s="185" t="str">
        <f>IF(GUS_2020!AB104&lt;&gt;"",GUS_2020!AB104*41.868/1000,"")</f>
        <v/>
      </c>
      <c r="AC104" s="185" t="str">
        <f>IF(GUS_2020!AC104&lt;&gt;"",GUS_2020!AC104*41.868/1000,"")</f>
        <v/>
      </c>
      <c r="AD104" s="185" t="str">
        <f>IF(GUS_2020!AD104&lt;&gt;"",GUS_2020!AD104*41.868/1000,"")</f>
        <v/>
      </c>
      <c r="AE104" s="185" t="str">
        <f>IF(GUS_2020!AE104&lt;&gt;"",GUS_2020!AE104*41.868/1000,"")</f>
        <v/>
      </c>
      <c r="AF104" s="185" t="str">
        <f>IF(GUS_2020!AF104&lt;&gt;"",GUS_2020!AF104*41.868/1000,"")</f>
        <v/>
      </c>
      <c r="AG104" s="185" t="str">
        <f>IF(GUS_2020!AG104&lt;&gt;"",GUS_2020!AG104*41.868/1000,"")</f>
        <v/>
      </c>
      <c r="AH104" s="185" t="str">
        <f>IF(GUS_2020!AH104&lt;&gt;"",GUS_2020!AH104*41.868/1000,"")</f>
        <v/>
      </c>
      <c r="AI104" s="185" t="str">
        <f>IF(GUS_2020!AI104&lt;&gt;"",GUS_2020!AI104*41.868/1000,"")</f>
        <v/>
      </c>
      <c r="AJ104" s="185" t="str">
        <f>IF(GUS_2020!AJ104&lt;&gt;"",GUS_2020!AJ104*41.868/1000,"")</f>
        <v/>
      </c>
      <c r="AK104" s="185" t="str">
        <f>IF(GUS_2020!AK104&lt;&gt;"",GUS_2020!AK104*41.868/1000,"")</f>
        <v/>
      </c>
      <c r="AL104" s="185" t="str">
        <f>IF(GUS_2020!AL104&lt;&gt;"",GUS_2020!AL104*41.868/1000,"")</f>
        <v/>
      </c>
      <c r="AM104" s="185" t="str">
        <f>IF(GUS_2020!AM104&lt;&gt;"",GUS_2020!AM104*41.868/1000,"")</f>
        <v/>
      </c>
      <c r="AN104" s="185">
        <f>IF(GUS_2020!AN104&lt;&gt;"",GUS_2020!AN104*41.868/1000,"")</f>
        <v>3.8937240000000002</v>
      </c>
      <c r="AO104" s="185">
        <f>IF(GUS_2020!AO104&lt;&gt;"",GUS_2020!AO104*41.868/1000,"")</f>
        <v>4.0193280000000007</v>
      </c>
      <c r="AP104" s="185">
        <f>IF(GUS_2020!AP104&lt;&gt;"",GUS_2020!AP104*41.868/1000,"")</f>
        <v>0</v>
      </c>
      <c r="AQ104" s="185" t="str">
        <f>IF(GUS_2020!AQ104&lt;&gt;"",GUS_2020!AQ104*41.868/1000,"")</f>
        <v/>
      </c>
      <c r="AR104" s="185">
        <f>IF(GUS_2020!AR104&lt;&gt;"",GUS_2020!AR104*41.868/1000,"")</f>
        <v>4.9404240000000001</v>
      </c>
      <c r="AS104" s="185" t="str">
        <f>IF(GUS_2020!AS104&lt;&gt;"",GUS_2020!AS104*41.868/1000,"")</f>
        <v/>
      </c>
      <c r="AT104" s="185" t="str">
        <f>IF(GUS_2020!AT104&lt;&gt;"",GUS_2020!AT104*41.868/1000,"")</f>
        <v/>
      </c>
      <c r="AU104" s="185" t="str">
        <f>IF(GUS_2020!AU104&lt;&gt;"",GUS_2020!AU104*41.868/1000,"")</f>
        <v/>
      </c>
      <c r="AV104" s="185" t="str">
        <f>IF(GUS_2020!AV104&lt;&gt;"",GUS_2020!AV104*41.868/1000,"")</f>
        <v/>
      </c>
      <c r="AW104" s="185" t="str">
        <f>IF(GUS_2020!AW104&lt;&gt;"",GUS_2020!AW104*41.868/1000,"")</f>
        <v/>
      </c>
      <c r="AX104" s="185" t="str">
        <f>IF(GUS_2020!AX104&lt;&gt;"",GUS_2020!AX104*41.868/1000,"")</f>
        <v/>
      </c>
      <c r="AY104" s="185" t="str">
        <f>IF(GUS_2020!AY104&lt;&gt;"",GUS_2020!AY104*41.868/1000,"")</f>
        <v/>
      </c>
      <c r="AZ104" s="185" t="str">
        <f>IF(GUS_2020!AZ104&lt;&gt;"",GUS_2020!AZ104*41.868/1000,"")</f>
        <v/>
      </c>
      <c r="BA104" s="185" t="str">
        <f>IF(GUS_2020!BA104&lt;&gt;"",GUS_2020!BA104*41.868/1000,"")</f>
        <v/>
      </c>
      <c r="BB104" s="185" t="str">
        <f>IF(GUS_2020!BB104&lt;&gt;"",GUS_2020!BB104*41.868/1000,"")</f>
        <v/>
      </c>
      <c r="BC104" s="185" t="str">
        <f>IF(GUS_2020!BC104&lt;&gt;"",GUS_2020!BC104*41.868/1000,"")</f>
        <v/>
      </c>
      <c r="BD104" s="185" t="str">
        <f>IF(GUS_2020!BD104&lt;&gt;"",GUS_2020!BD104*41.868/1000,"")</f>
        <v/>
      </c>
      <c r="BE104" s="185" t="str">
        <f>IF(GUS_2020!BE104&lt;&gt;"",GUS_2020!BE104*41.868/1000,"")</f>
        <v/>
      </c>
      <c r="BF104" s="185" t="str">
        <f>IF(GUS_2020!BF104&lt;&gt;"",GUS_2020!BF104*41.868/1000,"")</f>
        <v/>
      </c>
      <c r="BG104" s="185" t="str">
        <f>IF(GUS_2020!BG104&lt;&gt;"",GUS_2020!BG104*41.868/1000,"")</f>
        <v/>
      </c>
      <c r="BH104" s="185" t="str">
        <f>IF(GUS_2020!BH104&lt;&gt;"",GUS_2020!BH104*41.868/1000,"")</f>
        <v/>
      </c>
      <c r="BI104" s="185" t="str">
        <f>IF(GUS_2020!BI104&lt;&gt;"",GUS_2020!BI104*41.868/1000,"")</f>
        <v/>
      </c>
      <c r="BJ104" s="185" t="str">
        <f>IF(GUS_2020!BJ104&lt;&gt;"",GUS_2020!BJ104*41.868/1000,"")</f>
        <v/>
      </c>
      <c r="BK104" s="185" t="str">
        <f>IF(GUS_2020!BK104&lt;&gt;"",GUS_2020!BK104*41.868/1000,"")</f>
        <v/>
      </c>
      <c r="BL104" s="185" t="str">
        <f>IF(GUS_2020!BL104&lt;&gt;"",GUS_2020!BL104*41.868/1000,"")</f>
        <v/>
      </c>
      <c r="BM104" s="185" t="str">
        <f>IF(GUS_2020!BM104&lt;&gt;"",GUS_2020!BM104*41.868/1000,"")</f>
        <v/>
      </c>
      <c r="BN104" s="185" t="str">
        <f>IF(GUS_2020!BN104&lt;&gt;"",GUS_2020!BN104*41.868/1000,"")</f>
        <v/>
      </c>
      <c r="BO104" s="185" t="str">
        <f>IF(GUS_2020!BO104&lt;&gt;"",GUS_2020!BO104*41.868/1000,"")</f>
        <v/>
      </c>
      <c r="BP104" s="185" t="str">
        <f>IF(GUS_2020!BP104&lt;&gt;"",GUS_2020!BP104*41.868/1000,"")</f>
        <v/>
      </c>
      <c r="BQ104" s="185" t="str">
        <f>IF(GUS_2020!BQ104&lt;&gt;"",GUS_2020!BQ104*41.868/1000,"")</f>
        <v/>
      </c>
      <c r="BR104" s="185" t="str">
        <f>IF(GUS_2020!BR104&lt;&gt;"",GUS_2020!BR104*41.868/1000,"")</f>
        <v/>
      </c>
      <c r="BS104" s="185" t="str">
        <f>IF(GUS_2020!BS104&lt;&gt;"",GUS_2020!BS104*41.868/1000,"")</f>
        <v/>
      </c>
    </row>
    <row r="105" spans="1:80" ht="20.399999999999999">
      <c r="A105" s="184" t="s">
        <v>532</v>
      </c>
      <c r="B105" s="185">
        <f>IF(GUS_2020!B105&lt;&gt;"",GUS_2020!B105*41.868/1000,"")</f>
        <v>2842.9209360000004</v>
      </c>
      <c r="C105" s="185">
        <f>IF(GUS_2020!C105&lt;&gt;"",GUS_2020!C105*41.868/1000,"")</f>
        <v>379.19847600000003</v>
      </c>
      <c r="D105" s="185">
        <f>IF(GUS_2020!D105&lt;&gt;"",GUS_2020!D105*41.868/1000,"")</f>
        <v>3.4750440000000005</v>
      </c>
      <c r="E105" s="185">
        <f>IF(GUS_2020!E105&lt;&gt;"",GUS_2020!E105*41.868/1000,"")</f>
        <v>0.25120800000000004</v>
      </c>
      <c r="F105" s="185">
        <f>IF(GUS_2020!F105&lt;&gt;"",GUS_2020!F105*41.868/1000,"")</f>
        <v>360.14853600000004</v>
      </c>
      <c r="G105" s="185" t="str">
        <f>IF(GUS_2020!G105&lt;&gt;"",GUS_2020!G105*41.868/1000,"")</f>
        <v/>
      </c>
      <c r="H105" s="185">
        <f>IF(GUS_2020!H105&lt;&gt;"",GUS_2020!H105*41.868/1000,"")</f>
        <v>2.2608720000000004</v>
      </c>
      <c r="I105" s="185">
        <f>IF(GUS_2020!I105&lt;&gt;"",GUS_2020!I105*41.868/1000,"")</f>
        <v>0</v>
      </c>
      <c r="J105" s="185">
        <f>IF(GUS_2020!J105&lt;&gt;"",GUS_2020!J105*41.868/1000,"")</f>
        <v>12.937212000000001</v>
      </c>
      <c r="K105" s="185" t="str">
        <f>IF(GUS_2020!K105&lt;&gt;"",GUS_2020!K105*41.868/1000,"")</f>
        <v/>
      </c>
      <c r="L105" s="185" t="str">
        <f>IF(GUS_2020!L105&lt;&gt;"",GUS_2020!L105*41.868/1000,"")</f>
        <v/>
      </c>
      <c r="M105" s="185">
        <f>IF(GUS_2020!M105&lt;&gt;"",GUS_2020!M105*41.868/1000,"")</f>
        <v>8.3736000000000005E-2</v>
      </c>
      <c r="N105" s="185">
        <f>IF(GUS_2020!N105&lt;&gt;"",GUS_2020!N105*41.868/1000,"")</f>
        <v>15.867972000000002</v>
      </c>
      <c r="O105" s="185" t="str">
        <f>IF(GUS_2020!O105&lt;&gt;"",GUS_2020!O105*41.868/1000,"")</f>
        <v/>
      </c>
      <c r="P105" s="185">
        <f>IF(GUS_2020!P105&lt;&gt;"",GUS_2020!P105*41.868/1000,"")</f>
        <v>6.0289920000000006</v>
      </c>
      <c r="Q105" s="185">
        <f>IF(GUS_2020!Q105&lt;&gt;"",GUS_2020!Q105*41.868/1000,"")</f>
        <v>7.9967880000000005</v>
      </c>
      <c r="R105" s="185">
        <f>IF(GUS_2020!R105&lt;&gt;"",GUS_2020!R105*41.868/1000,"")</f>
        <v>1.800324</v>
      </c>
      <c r="S105" s="185" t="str">
        <f>IF(GUS_2020!S105&lt;&gt;"",GUS_2020!S105*41.868/1000,"")</f>
        <v/>
      </c>
      <c r="T105" s="185" t="str">
        <f>IF(GUS_2020!T105&lt;&gt;"",GUS_2020!T105*41.868/1000,"")</f>
        <v/>
      </c>
      <c r="U105" s="185" t="str">
        <f>IF(GUS_2020!U105&lt;&gt;"",GUS_2020!U105*41.868/1000,"")</f>
        <v/>
      </c>
      <c r="V105" s="185" t="str">
        <f>IF(GUS_2020!V105&lt;&gt;"",GUS_2020!V105*41.868/1000,"")</f>
        <v/>
      </c>
      <c r="W105" s="185">
        <f>IF(GUS_2020!W105&lt;&gt;"",GUS_2020!W105*41.868/1000,"")</f>
        <v>1023.0445800000001</v>
      </c>
      <c r="X105" s="185" t="str">
        <f>IF(GUS_2020!X105&lt;&gt;"",GUS_2020!X105*41.868/1000,"")</f>
        <v/>
      </c>
      <c r="Y105" s="185" t="str">
        <f>IF(GUS_2020!Y105&lt;&gt;"",GUS_2020!Y105*41.868/1000,"")</f>
        <v/>
      </c>
      <c r="Z105" s="185" t="str">
        <f>IF(GUS_2020!Z105&lt;&gt;"",GUS_2020!Z105*41.868/1000,"")</f>
        <v/>
      </c>
      <c r="AA105" s="185" t="str">
        <f>IF(GUS_2020!AA105&lt;&gt;"",GUS_2020!AA105*41.868/1000,"")</f>
        <v/>
      </c>
      <c r="AB105" s="185" t="str">
        <f>IF(GUS_2020!AB105&lt;&gt;"",GUS_2020!AB105*41.868/1000,"")</f>
        <v/>
      </c>
      <c r="AC105" s="185">
        <f>IF(GUS_2020!AC105&lt;&gt;"",GUS_2020!AC105*41.868/1000,"")</f>
        <v>17.291484000000001</v>
      </c>
      <c r="AD105" s="185" t="str">
        <f>IF(GUS_2020!AD105&lt;&gt;"",GUS_2020!AD105*41.868/1000,"")</f>
        <v/>
      </c>
      <c r="AE105" s="185">
        <f>IF(GUS_2020!AE105&lt;&gt;"",GUS_2020!AE105*41.868/1000,"")</f>
        <v>111.327012</v>
      </c>
      <c r="AF105" s="185">
        <f>IF(GUS_2020!AF105&lt;&gt;"",GUS_2020!AF105*41.868/1000,"")</f>
        <v>177.05977200000001</v>
      </c>
      <c r="AG105" s="185">
        <f>IF(GUS_2020!AG105&lt;&gt;"",GUS_2020!AG105*41.868/1000,"")</f>
        <v>0.16747200000000001</v>
      </c>
      <c r="AH105" s="185" t="str">
        <f>IF(GUS_2020!AH105&lt;&gt;"",GUS_2020!AH105*41.868/1000,"")</f>
        <v/>
      </c>
      <c r="AI105" s="185">
        <f>IF(GUS_2020!AI105&lt;&gt;"",GUS_2020!AI105*41.868/1000,"")</f>
        <v>0.62802000000000002</v>
      </c>
      <c r="AJ105" s="185">
        <f>IF(GUS_2020!AJ105&lt;&gt;"",GUS_2020!AJ105*41.868/1000,"")</f>
        <v>0</v>
      </c>
      <c r="AK105" s="185" t="str">
        <f>IF(GUS_2020!AK105&lt;&gt;"",GUS_2020!AK105*41.868/1000,"")</f>
        <v/>
      </c>
      <c r="AL105" s="185">
        <f>IF(GUS_2020!AL105&lt;&gt;"",GUS_2020!AL105*41.868/1000,"")</f>
        <v>710.87677199999996</v>
      </c>
      <c r="AM105" s="185">
        <f>IF(GUS_2020!AM105&lt;&gt;"",GUS_2020!AM105*41.868/1000,"")</f>
        <v>2.8470240000000002</v>
      </c>
      <c r="AN105" s="185" t="str">
        <f>IF(GUS_2020!AN105&lt;&gt;"",GUS_2020!AN105*41.868/1000,"")</f>
        <v/>
      </c>
      <c r="AO105" s="185" t="str">
        <f>IF(GUS_2020!AO105&lt;&gt;"",GUS_2020!AO105*41.868/1000,"")</f>
        <v/>
      </c>
      <c r="AP105" s="185" t="str">
        <f>IF(GUS_2020!AP105&lt;&gt;"",GUS_2020!AP105*41.868/1000,"")</f>
        <v/>
      </c>
      <c r="AQ105" s="185">
        <f>IF(GUS_2020!AQ105&lt;&gt;"",GUS_2020!AQ105*41.868/1000,"")</f>
        <v>2.7632880000000002</v>
      </c>
      <c r="AR105" s="185" t="str">
        <f>IF(GUS_2020!AR105&lt;&gt;"",GUS_2020!AR105*41.868/1000,"")</f>
        <v/>
      </c>
      <c r="AS105" s="185">
        <f>IF(GUS_2020!AS105&lt;&gt;"",GUS_2020!AS105*41.868/1000,"")</f>
        <v>0</v>
      </c>
      <c r="AT105" s="185">
        <f>IF(GUS_2020!AT105&lt;&gt;"",GUS_2020!AT105*41.868/1000,"")</f>
        <v>386.69284800000003</v>
      </c>
      <c r="AU105" s="185">
        <f>IF(GUS_2020!AU105&lt;&gt;"",GUS_2020!AU105*41.868/1000,"")</f>
        <v>279.80384400000003</v>
      </c>
      <c r="AV105" s="185" t="str">
        <f>IF(GUS_2020!AV105&lt;&gt;"",GUS_2020!AV105*41.868/1000,"")</f>
        <v/>
      </c>
      <c r="AW105" s="185" t="str">
        <f>IF(GUS_2020!AW105&lt;&gt;"",GUS_2020!AW105*41.868/1000,"")</f>
        <v/>
      </c>
      <c r="AX105" s="185" t="str">
        <f>IF(GUS_2020!AX105&lt;&gt;"",GUS_2020!AX105*41.868/1000,"")</f>
        <v/>
      </c>
      <c r="AY105" s="185" t="str">
        <f>IF(GUS_2020!AY105&lt;&gt;"",GUS_2020!AY105*41.868/1000,"")</f>
        <v/>
      </c>
      <c r="AZ105" s="185">
        <f>IF(GUS_2020!AZ105&lt;&gt;"",GUS_2020!AZ105*41.868/1000,"")</f>
        <v>3.34944</v>
      </c>
      <c r="BA105" s="185">
        <f>IF(GUS_2020!BA105&lt;&gt;"",GUS_2020!BA105*41.868/1000,"")</f>
        <v>1.088568</v>
      </c>
      <c r="BB105" s="185">
        <f>IF(GUS_2020!BB105&lt;&gt;"",GUS_2020!BB105*41.868/1000,"")</f>
        <v>213.02438400000003</v>
      </c>
      <c r="BC105" s="185" t="str">
        <f>IF(GUS_2020!BC105&lt;&gt;"",GUS_2020!BC105*41.868/1000,"")</f>
        <v/>
      </c>
      <c r="BD105" s="185">
        <f>IF(GUS_2020!BD105&lt;&gt;"",GUS_2020!BD105*41.868/1000,"")</f>
        <v>3.8518560000000002</v>
      </c>
      <c r="BE105" s="185">
        <f>IF(GUS_2020!BE105&lt;&gt;"",GUS_2020!BE105*41.868/1000,"")</f>
        <v>2.4283440000000001</v>
      </c>
      <c r="BF105" s="185" t="str">
        <f>IF(GUS_2020!BF105&lt;&gt;"",GUS_2020!BF105*41.868/1000,"")</f>
        <v/>
      </c>
      <c r="BG105" s="185">
        <f>IF(GUS_2020!BG105&lt;&gt;"",GUS_2020!BG105*41.868/1000,"")</f>
        <v>7.6618440000000003</v>
      </c>
      <c r="BH105" s="185">
        <f>IF(GUS_2020!BH105&lt;&gt;"",GUS_2020!BH105*41.868/1000,"")</f>
        <v>0.79549200000000009</v>
      </c>
      <c r="BI105" s="185">
        <f>IF(GUS_2020!BI105&lt;&gt;"",GUS_2020!BI105*41.868/1000,"")</f>
        <v>35.043516000000004</v>
      </c>
      <c r="BJ105" s="185" t="str">
        <f>IF(GUS_2020!BJ105&lt;&gt;"",GUS_2020!BJ105*41.868/1000,"")</f>
        <v/>
      </c>
      <c r="BK105" s="185" t="str">
        <f>IF(GUS_2020!BK105&lt;&gt;"",GUS_2020!BK105*41.868/1000,"")</f>
        <v/>
      </c>
      <c r="BL105" s="185">
        <f>IF(GUS_2020!BL105&lt;&gt;"",GUS_2020!BL105*41.868/1000,"")</f>
        <v>4.1868000000000002E-2</v>
      </c>
      <c r="BM105" s="185">
        <f>IF(GUS_2020!BM105&lt;&gt;"",GUS_2020!BM105*41.868/1000,"")</f>
        <v>12.476664000000001</v>
      </c>
      <c r="BN105" s="185">
        <f>IF(GUS_2020!BN105&lt;&gt;"",GUS_2020!BN105*41.868/1000,"")</f>
        <v>34.792308000000006</v>
      </c>
      <c r="BO105" s="185">
        <f>IF(GUS_2020!BO105&lt;&gt;"",GUS_2020!BO105*41.868/1000,"")</f>
        <v>26.376840000000001</v>
      </c>
      <c r="BP105" s="185">
        <f>IF(GUS_2020!BP105&lt;&gt;"",GUS_2020!BP105*41.868/1000,"")</f>
        <v>8.4154680000000006</v>
      </c>
      <c r="BQ105" s="185" t="str">
        <f>IF(GUS_2020!BQ105&lt;&gt;"",GUS_2020!BQ105*41.868/1000,"")</f>
        <v/>
      </c>
      <c r="BR105" s="185">
        <f>IF(GUS_2020!BR105&lt;&gt;"",GUS_2020!BR105*41.868/1000,"")</f>
        <v>234.54453600000002</v>
      </c>
      <c r="BS105" s="185">
        <f>IF(GUS_2020!BS105&lt;&gt;"",GUS_2020!BS105*41.868/1000,"")</f>
        <v>488.97637200000003</v>
      </c>
    </row>
    <row r="106" spans="1:80" ht="20.399999999999999">
      <c r="A106" s="184" t="s">
        <v>533</v>
      </c>
      <c r="B106" s="185">
        <f>IF(GUS_2020!B106&lt;&gt;"",GUS_2020!B106*41.868/1000,"")</f>
        <v>674.24227199999996</v>
      </c>
      <c r="C106" s="185">
        <f>IF(GUS_2020!C106&lt;&gt;"",GUS_2020!C106*41.868/1000,"")</f>
        <v>108.605592</v>
      </c>
      <c r="D106" s="185">
        <f>IF(GUS_2020!D106&lt;&gt;"",GUS_2020!D106*41.868/1000,"")</f>
        <v>3.4750440000000005</v>
      </c>
      <c r="E106" s="185">
        <f>IF(GUS_2020!E106&lt;&gt;"",GUS_2020!E106*41.868/1000,"")</f>
        <v>0.25120800000000004</v>
      </c>
      <c r="F106" s="185">
        <f>IF(GUS_2020!F106&lt;&gt;"",GUS_2020!F106*41.868/1000,"")</f>
        <v>92.151468000000008</v>
      </c>
      <c r="G106" s="185" t="str">
        <f>IF(GUS_2020!G106&lt;&gt;"",GUS_2020!G106*41.868/1000,"")</f>
        <v/>
      </c>
      <c r="H106" s="185">
        <f>IF(GUS_2020!H106&lt;&gt;"",GUS_2020!H106*41.868/1000,"")</f>
        <v>1.25604</v>
      </c>
      <c r="I106" s="185">
        <f>IF(GUS_2020!I106&lt;&gt;"",GUS_2020!I106*41.868/1000,"")</f>
        <v>0</v>
      </c>
      <c r="J106" s="185">
        <f>IF(GUS_2020!J106&lt;&gt;"",GUS_2020!J106*41.868/1000,"")</f>
        <v>11.388096000000001</v>
      </c>
      <c r="K106" s="185" t="str">
        <f>IF(GUS_2020!K106&lt;&gt;"",GUS_2020!K106*41.868/1000,"")</f>
        <v/>
      </c>
      <c r="L106" s="185" t="str">
        <f>IF(GUS_2020!L106&lt;&gt;"",GUS_2020!L106*41.868/1000,"")</f>
        <v/>
      </c>
      <c r="M106" s="185">
        <f>IF(GUS_2020!M106&lt;&gt;"",GUS_2020!M106*41.868/1000,"")</f>
        <v>4.1868000000000002E-2</v>
      </c>
      <c r="N106" s="185">
        <f>IF(GUS_2020!N106&lt;&gt;"",GUS_2020!N106*41.868/1000,"")</f>
        <v>15.867972000000002</v>
      </c>
      <c r="O106" s="185" t="str">
        <f>IF(GUS_2020!O106&lt;&gt;"",GUS_2020!O106*41.868/1000,"")</f>
        <v/>
      </c>
      <c r="P106" s="185">
        <f>IF(GUS_2020!P106&lt;&gt;"",GUS_2020!P106*41.868/1000,"")</f>
        <v>6.0289920000000006</v>
      </c>
      <c r="Q106" s="185">
        <f>IF(GUS_2020!Q106&lt;&gt;"",GUS_2020!Q106*41.868/1000,"")</f>
        <v>7.9967880000000005</v>
      </c>
      <c r="R106" s="185">
        <f>IF(GUS_2020!R106&lt;&gt;"",GUS_2020!R106*41.868/1000,"")</f>
        <v>1.800324</v>
      </c>
      <c r="S106" s="185" t="str">
        <f>IF(GUS_2020!S106&lt;&gt;"",GUS_2020!S106*41.868/1000,"")</f>
        <v/>
      </c>
      <c r="T106" s="185" t="str">
        <f>IF(GUS_2020!T106&lt;&gt;"",GUS_2020!T106*41.868/1000,"")</f>
        <v/>
      </c>
      <c r="U106" s="185" t="str">
        <f>IF(GUS_2020!U106&lt;&gt;"",GUS_2020!U106*41.868/1000,"")</f>
        <v/>
      </c>
      <c r="V106" s="185" t="str">
        <f>IF(GUS_2020!V106&lt;&gt;"",GUS_2020!V106*41.868/1000,"")</f>
        <v/>
      </c>
      <c r="W106" s="185">
        <f>IF(GUS_2020!W106&lt;&gt;"",GUS_2020!W106*41.868/1000,"")</f>
        <v>39.314052000000004</v>
      </c>
      <c r="X106" s="185" t="str">
        <f>IF(GUS_2020!X106&lt;&gt;"",GUS_2020!X106*41.868/1000,"")</f>
        <v/>
      </c>
      <c r="Y106" s="185" t="str">
        <f>IF(GUS_2020!Y106&lt;&gt;"",GUS_2020!Y106*41.868/1000,"")</f>
        <v/>
      </c>
      <c r="Z106" s="185" t="str">
        <f>IF(GUS_2020!Z106&lt;&gt;"",GUS_2020!Z106*41.868/1000,"")</f>
        <v/>
      </c>
      <c r="AA106" s="185" t="str">
        <f>IF(GUS_2020!AA106&lt;&gt;"",GUS_2020!AA106*41.868/1000,"")</f>
        <v/>
      </c>
      <c r="AB106" s="185" t="str">
        <f>IF(GUS_2020!AB106&lt;&gt;"",GUS_2020!AB106*41.868/1000,"")</f>
        <v/>
      </c>
      <c r="AC106" s="185">
        <f>IF(GUS_2020!AC106&lt;&gt;"",GUS_2020!AC106*41.868/1000,"")</f>
        <v>17.291484000000001</v>
      </c>
      <c r="AD106" s="185" t="str">
        <f>IF(GUS_2020!AD106&lt;&gt;"",GUS_2020!AD106*41.868/1000,"")</f>
        <v/>
      </c>
      <c r="AE106" s="185">
        <f>IF(GUS_2020!AE106&lt;&gt;"",GUS_2020!AE106*41.868/1000,"")</f>
        <v>3.391308</v>
      </c>
      <c r="AF106" s="185">
        <f>IF(GUS_2020!AF106&lt;&gt;"",GUS_2020!AF106*41.868/1000,"")</f>
        <v>8.3736000000000005E-2</v>
      </c>
      <c r="AG106" s="185" t="str">
        <f>IF(GUS_2020!AG106&lt;&gt;"",GUS_2020!AG106*41.868/1000,"")</f>
        <v/>
      </c>
      <c r="AH106" s="185" t="str">
        <f>IF(GUS_2020!AH106&lt;&gt;"",GUS_2020!AH106*41.868/1000,"")</f>
        <v/>
      </c>
      <c r="AI106" s="185">
        <f>IF(GUS_2020!AI106&lt;&gt;"",GUS_2020!AI106*41.868/1000,"")</f>
        <v>0</v>
      </c>
      <c r="AJ106" s="185">
        <f>IF(GUS_2020!AJ106&lt;&gt;"",GUS_2020!AJ106*41.868/1000,"")</f>
        <v>0</v>
      </c>
      <c r="AK106" s="185" t="str">
        <f>IF(GUS_2020!AK106&lt;&gt;"",GUS_2020!AK106*41.868/1000,"")</f>
        <v/>
      </c>
      <c r="AL106" s="185">
        <f>IF(GUS_2020!AL106&lt;&gt;"",GUS_2020!AL106*41.868/1000,"")</f>
        <v>13.314024000000002</v>
      </c>
      <c r="AM106" s="185">
        <f>IF(GUS_2020!AM106&lt;&gt;"",GUS_2020!AM106*41.868/1000,"")</f>
        <v>2.4283440000000001</v>
      </c>
      <c r="AN106" s="185" t="str">
        <f>IF(GUS_2020!AN106&lt;&gt;"",GUS_2020!AN106*41.868/1000,"")</f>
        <v/>
      </c>
      <c r="AO106" s="185" t="str">
        <f>IF(GUS_2020!AO106&lt;&gt;"",GUS_2020!AO106*41.868/1000,"")</f>
        <v/>
      </c>
      <c r="AP106" s="185" t="str">
        <f>IF(GUS_2020!AP106&lt;&gt;"",GUS_2020!AP106*41.868/1000,"")</f>
        <v/>
      </c>
      <c r="AQ106" s="185">
        <f>IF(GUS_2020!AQ106&lt;&gt;"",GUS_2020!AQ106*41.868/1000,"")</f>
        <v>2.7632880000000002</v>
      </c>
      <c r="AR106" s="185" t="str">
        <f>IF(GUS_2020!AR106&lt;&gt;"",GUS_2020!AR106*41.868/1000,"")</f>
        <v/>
      </c>
      <c r="AS106" s="185">
        <f>IF(GUS_2020!AS106&lt;&gt;"",GUS_2020!AS106*41.868/1000,"")</f>
        <v>0</v>
      </c>
      <c r="AT106" s="185">
        <f>IF(GUS_2020!AT106&lt;&gt;"",GUS_2020!AT106*41.868/1000,"")</f>
        <v>161.48487600000001</v>
      </c>
      <c r="AU106" s="185">
        <f>IF(GUS_2020!AU106&lt;&gt;"",GUS_2020!AU106*41.868/1000,"")</f>
        <v>84.196548000000007</v>
      </c>
      <c r="AV106" s="185" t="str">
        <f>IF(GUS_2020!AV106&lt;&gt;"",GUS_2020!AV106*41.868/1000,"")</f>
        <v/>
      </c>
      <c r="AW106" s="185" t="str">
        <f>IF(GUS_2020!AW106&lt;&gt;"",GUS_2020!AW106*41.868/1000,"")</f>
        <v/>
      </c>
      <c r="AX106" s="185" t="str">
        <f>IF(GUS_2020!AX106&lt;&gt;"",GUS_2020!AX106*41.868/1000,"")</f>
        <v/>
      </c>
      <c r="AY106" s="185" t="str">
        <f>IF(GUS_2020!AY106&lt;&gt;"",GUS_2020!AY106*41.868/1000,"")</f>
        <v/>
      </c>
      <c r="AZ106" s="185" t="str">
        <f>IF(GUS_2020!AZ106&lt;&gt;"",GUS_2020!AZ106*41.868/1000,"")</f>
        <v/>
      </c>
      <c r="BA106" s="185" t="str">
        <f>IF(GUS_2020!BA106&lt;&gt;"",GUS_2020!BA106*41.868/1000,"")</f>
        <v/>
      </c>
      <c r="BB106" s="185">
        <f>IF(GUS_2020!BB106&lt;&gt;"",GUS_2020!BB106*41.868/1000,"")</f>
        <v>81.014579999999995</v>
      </c>
      <c r="BC106" s="185" t="str">
        <f>IF(GUS_2020!BC106&lt;&gt;"",GUS_2020!BC106*41.868/1000,"")</f>
        <v/>
      </c>
      <c r="BD106" s="185">
        <f>IF(GUS_2020!BD106&lt;&gt;"",GUS_2020!BD106*41.868/1000,"")</f>
        <v>0.75362400000000007</v>
      </c>
      <c r="BE106" s="185">
        <f>IF(GUS_2020!BE106&lt;&gt;"",GUS_2020!BE106*41.868/1000,"")</f>
        <v>2.4283440000000001</v>
      </c>
      <c r="BF106" s="185" t="str">
        <f>IF(GUS_2020!BF106&lt;&gt;"",GUS_2020!BF106*41.868/1000,"")</f>
        <v/>
      </c>
      <c r="BG106" s="185" t="str">
        <f>IF(GUS_2020!BG106&lt;&gt;"",GUS_2020!BG106*41.868/1000,"")</f>
        <v/>
      </c>
      <c r="BH106" s="185" t="str">
        <f>IF(GUS_2020!BH106&lt;&gt;"",GUS_2020!BH106*41.868/1000,"")</f>
        <v/>
      </c>
      <c r="BI106" s="185" t="str">
        <f>IF(GUS_2020!BI106&lt;&gt;"",GUS_2020!BI106*41.868/1000,"")</f>
        <v/>
      </c>
      <c r="BJ106" s="185" t="str">
        <f>IF(GUS_2020!BJ106&lt;&gt;"",GUS_2020!BJ106*41.868/1000,"")</f>
        <v/>
      </c>
      <c r="BK106" s="185" t="str">
        <f>IF(GUS_2020!BK106&lt;&gt;"",GUS_2020!BK106*41.868/1000,"")</f>
        <v/>
      </c>
      <c r="BL106" s="185">
        <f>IF(GUS_2020!BL106&lt;&gt;"",GUS_2020!BL106*41.868/1000,"")</f>
        <v>0</v>
      </c>
      <c r="BM106" s="185" t="str">
        <f>IF(GUS_2020!BM106&lt;&gt;"",GUS_2020!BM106*41.868/1000,"")</f>
        <v/>
      </c>
      <c r="BN106" s="185">
        <f>IF(GUS_2020!BN106&lt;&gt;"",GUS_2020!BN106*41.868/1000,"")</f>
        <v>33.410664000000004</v>
      </c>
      <c r="BO106" s="185">
        <f>IF(GUS_2020!BO106&lt;&gt;"",GUS_2020!BO106*41.868/1000,"")</f>
        <v>26.209368000000001</v>
      </c>
      <c r="BP106" s="185">
        <f>IF(GUS_2020!BP106&lt;&gt;"",GUS_2020!BP106*41.868/1000,"")</f>
        <v>7.2012960000000001</v>
      </c>
      <c r="BQ106" s="185" t="str">
        <f>IF(GUS_2020!BQ106&lt;&gt;"",GUS_2020!BQ106*41.868/1000,"")</f>
        <v/>
      </c>
      <c r="BR106" s="185">
        <f>IF(GUS_2020!BR106&lt;&gt;"",GUS_2020!BR106*41.868/1000,"")</f>
        <v>35.797139999999999</v>
      </c>
      <c r="BS106" s="185">
        <f>IF(GUS_2020!BS106&lt;&gt;"",GUS_2020!BS106*41.868/1000,"")</f>
        <v>195.52356</v>
      </c>
    </row>
    <row r="107" spans="1:80" ht="20.399999999999999">
      <c r="A107" s="184" t="s">
        <v>534</v>
      </c>
      <c r="B107" s="185">
        <f>IF(GUS_2020!B107&lt;&gt;"",GUS_2020!B107*41.868/1000,"")</f>
        <v>59.368824000000004</v>
      </c>
      <c r="C107" s="185">
        <f>IF(GUS_2020!C107&lt;&gt;"",GUS_2020!C107*41.868/1000,"")</f>
        <v>2.219004</v>
      </c>
      <c r="D107" s="185">
        <f>IF(GUS_2020!D107&lt;&gt;"",GUS_2020!D107*41.868/1000,"")</f>
        <v>0.96296400000000004</v>
      </c>
      <c r="E107" s="185">
        <f>IF(GUS_2020!E107&lt;&gt;"",GUS_2020!E107*41.868/1000,"")</f>
        <v>0.16747200000000001</v>
      </c>
      <c r="F107" s="185">
        <f>IF(GUS_2020!F107&lt;&gt;"",GUS_2020!F107*41.868/1000,"")</f>
        <v>0.54428399999999999</v>
      </c>
      <c r="G107" s="185" t="str">
        <f>IF(GUS_2020!G107&lt;&gt;"",GUS_2020!G107*41.868/1000,"")</f>
        <v/>
      </c>
      <c r="H107" s="185" t="str">
        <f>IF(GUS_2020!H107&lt;&gt;"",GUS_2020!H107*41.868/1000,"")</f>
        <v/>
      </c>
      <c r="I107" s="185" t="str">
        <f>IF(GUS_2020!I107&lt;&gt;"",GUS_2020!I107*41.868/1000,"")</f>
        <v/>
      </c>
      <c r="J107" s="185">
        <f>IF(GUS_2020!J107&lt;&gt;"",GUS_2020!J107*41.868/1000,"")</f>
        <v>0.54428399999999999</v>
      </c>
      <c r="K107" s="185" t="str">
        <f>IF(GUS_2020!K107&lt;&gt;"",GUS_2020!K107*41.868/1000,"")</f>
        <v/>
      </c>
      <c r="L107" s="185" t="str">
        <f>IF(GUS_2020!L107&lt;&gt;"",GUS_2020!L107*41.868/1000,"")</f>
        <v/>
      </c>
      <c r="M107" s="185" t="str">
        <f>IF(GUS_2020!M107&lt;&gt;"",GUS_2020!M107*41.868/1000,"")</f>
        <v/>
      </c>
      <c r="N107" s="185">
        <f>IF(GUS_2020!N107&lt;&gt;"",GUS_2020!N107*41.868/1000,"")</f>
        <v>12.602268</v>
      </c>
      <c r="O107" s="185" t="str">
        <f>IF(GUS_2020!O107&lt;&gt;"",GUS_2020!O107*41.868/1000,"")</f>
        <v/>
      </c>
      <c r="P107" s="185">
        <f>IF(GUS_2020!P107&lt;&gt;"",GUS_2020!P107*41.868/1000,"")</f>
        <v>4.0611960000000007</v>
      </c>
      <c r="Q107" s="185">
        <f>IF(GUS_2020!Q107&lt;&gt;"",GUS_2020!Q107*41.868/1000,"")</f>
        <v>7.9967880000000005</v>
      </c>
      <c r="R107" s="185">
        <f>IF(GUS_2020!R107&lt;&gt;"",GUS_2020!R107*41.868/1000,"")</f>
        <v>0.50241600000000008</v>
      </c>
      <c r="S107" s="185" t="str">
        <f>IF(GUS_2020!S107&lt;&gt;"",GUS_2020!S107*41.868/1000,"")</f>
        <v/>
      </c>
      <c r="T107" s="185" t="str">
        <f>IF(GUS_2020!T107&lt;&gt;"",GUS_2020!T107*41.868/1000,"")</f>
        <v/>
      </c>
      <c r="U107" s="185" t="str">
        <f>IF(GUS_2020!U107&lt;&gt;"",GUS_2020!U107*41.868/1000,"")</f>
        <v/>
      </c>
      <c r="V107" s="185" t="str">
        <f>IF(GUS_2020!V107&lt;&gt;"",GUS_2020!V107*41.868/1000,"")</f>
        <v/>
      </c>
      <c r="W107" s="185">
        <f>IF(GUS_2020!W107&lt;&gt;"",GUS_2020!W107*41.868/1000,"")</f>
        <v>0.16747200000000001</v>
      </c>
      <c r="X107" s="185" t="str">
        <f>IF(GUS_2020!X107&lt;&gt;"",GUS_2020!X107*41.868/1000,"")</f>
        <v/>
      </c>
      <c r="Y107" s="185" t="str">
        <f>IF(GUS_2020!Y107&lt;&gt;"",GUS_2020!Y107*41.868/1000,"")</f>
        <v/>
      </c>
      <c r="Z107" s="185" t="str">
        <f>IF(GUS_2020!Z107&lt;&gt;"",GUS_2020!Z107*41.868/1000,"")</f>
        <v/>
      </c>
      <c r="AA107" s="185" t="str">
        <f>IF(GUS_2020!AA107&lt;&gt;"",GUS_2020!AA107*41.868/1000,"")</f>
        <v/>
      </c>
      <c r="AB107" s="185" t="str">
        <f>IF(GUS_2020!AB107&lt;&gt;"",GUS_2020!AB107*41.868/1000,"")</f>
        <v/>
      </c>
      <c r="AC107" s="185" t="str">
        <f>IF(GUS_2020!AC107&lt;&gt;"",GUS_2020!AC107*41.868/1000,"")</f>
        <v/>
      </c>
      <c r="AD107" s="185" t="str">
        <f>IF(GUS_2020!AD107&lt;&gt;"",GUS_2020!AD107*41.868/1000,"")</f>
        <v/>
      </c>
      <c r="AE107" s="185">
        <f>IF(GUS_2020!AE107&lt;&gt;"",GUS_2020!AE107*41.868/1000,"")</f>
        <v>4.1868000000000002E-2</v>
      </c>
      <c r="AF107" s="185">
        <f>IF(GUS_2020!AF107&lt;&gt;"",GUS_2020!AF107*41.868/1000,"")</f>
        <v>0</v>
      </c>
      <c r="AG107" s="185" t="str">
        <f>IF(GUS_2020!AG107&lt;&gt;"",GUS_2020!AG107*41.868/1000,"")</f>
        <v/>
      </c>
      <c r="AH107" s="185" t="str">
        <f>IF(GUS_2020!AH107&lt;&gt;"",GUS_2020!AH107*41.868/1000,"")</f>
        <v/>
      </c>
      <c r="AI107" s="185" t="str">
        <f>IF(GUS_2020!AI107&lt;&gt;"",GUS_2020!AI107*41.868/1000,"")</f>
        <v/>
      </c>
      <c r="AJ107" s="185" t="str">
        <f>IF(GUS_2020!AJ107&lt;&gt;"",GUS_2020!AJ107*41.868/1000,"")</f>
        <v/>
      </c>
      <c r="AK107" s="185" t="str">
        <f>IF(GUS_2020!AK107&lt;&gt;"",GUS_2020!AK107*41.868/1000,"")</f>
        <v/>
      </c>
      <c r="AL107" s="185">
        <f>IF(GUS_2020!AL107&lt;&gt;"",GUS_2020!AL107*41.868/1000,"")</f>
        <v>8.3736000000000005E-2</v>
      </c>
      <c r="AM107" s="185" t="str">
        <f>IF(GUS_2020!AM107&lt;&gt;"",GUS_2020!AM107*41.868/1000,"")</f>
        <v/>
      </c>
      <c r="AN107" s="185" t="str">
        <f>IF(GUS_2020!AN107&lt;&gt;"",GUS_2020!AN107*41.868/1000,"")</f>
        <v/>
      </c>
      <c r="AO107" s="185" t="str">
        <f>IF(GUS_2020!AO107&lt;&gt;"",GUS_2020!AO107*41.868/1000,"")</f>
        <v/>
      </c>
      <c r="AP107" s="185" t="str">
        <f>IF(GUS_2020!AP107&lt;&gt;"",GUS_2020!AP107*41.868/1000,"")</f>
        <v/>
      </c>
      <c r="AQ107" s="185">
        <f>IF(GUS_2020!AQ107&lt;&gt;"",GUS_2020!AQ107*41.868/1000,"")</f>
        <v>4.1868000000000002E-2</v>
      </c>
      <c r="AR107" s="185" t="str">
        <f>IF(GUS_2020!AR107&lt;&gt;"",GUS_2020!AR107*41.868/1000,"")</f>
        <v/>
      </c>
      <c r="AS107" s="185">
        <f>IF(GUS_2020!AS107&lt;&gt;"",GUS_2020!AS107*41.868/1000,"")</f>
        <v>0</v>
      </c>
      <c r="AT107" s="185">
        <f>IF(GUS_2020!AT107&lt;&gt;"",GUS_2020!AT107*41.868/1000,"")</f>
        <v>21.394548000000004</v>
      </c>
      <c r="AU107" s="185" t="str">
        <f>IF(GUS_2020!AU107&lt;&gt;"",GUS_2020!AU107*41.868/1000,"")</f>
        <v/>
      </c>
      <c r="AV107" s="185" t="str">
        <f>IF(GUS_2020!AV107&lt;&gt;"",GUS_2020!AV107*41.868/1000,"")</f>
        <v/>
      </c>
      <c r="AW107" s="185" t="str">
        <f>IF(GUS_2020!AW107&lt;&gt;"",GUS_2020!AW107*41.868/1000,"")</f>
        <v/>
      </c>
      <c r="AX107" s="185" t="str">
        <f>IF(GUS_2020!AX107&lt;&gt;"",GUS_2020!AX107*41.868/1000,"")</f>
        <v/>
      </c>
      <c r="AY107" s="185" t="str">
        <f>IF(GUS_2020!AY107&lt;&gt;"",GUS_2020!AY107*41.868/1000,"")</f>
        <v/>
      </c>
      <c r="AZ107" s="185" t="str">
        <f>IF(GUS_2020!AZ107&lt;&gt;"",GUS_2020!AZ107*41.868/1000,"")</f>
        <v/>
      </c>
      <c r="BA107" s="185" t="str">
        <f>IF(GUS_2020!BA107&lt;&gt;"",GUS_2020!BA107*41.868/1000,"")</f>
        <v/>
      </c>
      <c r="BB107" s="185" t="str">
        <f>IF(GUS_2020!BB107&lt;&gt;"",GUS_2020!BB107*41.868/1000,"")</f>
        <v/>
      </c>
      <c r="BC107" s="185" t="str">
        <f>IF(GUS_2020!BC107&lt;&gt;"",GUS_2020!BC107*41.868/1000,"")</f>
        <v/>
      </c>
      <c r="BD107" s="185" t="str">
        <f>IF(GUS_2020!BD107&lt;&gt;"",GUS_2020!BD107*41.868/1000,"")</f>
        <v/>
      </c>
      <c r="BE107" s="185" t="str">
        <f>IF(GUS_2020!BE107&lt;&gt;"",GUS_2020!BE107*41.868/1000,"")</f>
        <v/>
      </c>
      <c r="BF107" s="185" t="str">
        <f>IF(GUS_2020!BF107&lt;&gt;"",GUS_2020!BF107*41.868/1000,"")</f>
        <v/>
      </c>
      <c r="BG107" s="185" t="str">
        <f>IF(GUS_2020!BG107&lt;&gt;"",GUS_2020!BG107*41.868/1000,"")</f>
        <v/>
      </c>
      <c r="BH107" s="185" t="str">
        <f>IF(GUS_2020!BH107&lt;&gt;"",GUS_2020!BH107*41.868/1000,"")</f>
        <v/>
      </c>
      <c r="BI107" s="185" t="str">
        <f>IF(GUS_2020!BI107&lt;&gt;"",GUS_2020!BI107*41.868/1000,"")</f>
        <v/>
      </c>
      <c r="BJ107" s="185" t="str">
        <f>IF(GUS_2020!BJ107&lt;&gt;"",GUS_2020!BJ107*41.868/1000,"")</f>
        <v/>
      </c>
      <c r="BK107" s="185" t="str">
        <f>IF(GUS_2020!BK107&lt;&gt;"",GUS_2020!BK107*41.868/1000,"")</f>
        <v/>
      </c>
      <c r="BL107" s="185" t="str">
        <f>IF(GUS_2020!BL107&lt;&gt;"",GUS_2020!BL107*41.868/1000,"")</f>
        <v/>
      </c>
      <c r="BM107" s="185" t="str">
        <f>IF(GUS_2020!BM107&lt;&gt;"",GUS_2020!BM107*41.868/1000,"")</f>
        <v/>
      </c>
      <c r="BN107" s="185">
        <f>IF(GUS_2020!BN107&lt;&gt;"",GUS_2020!BN107*41.868/1000,"")</f>
        <v>0</v>
      </c>
      <c r="BO107" s="185">
        <f>IF(GUS_2020!BO107&lt;&gt;"",GUS_2020!BO107*41.868/1000,"")</f>
        <v>0</v>
      </c>
      <c r="BP107" s="185" t="str">
        <f>IF(GUS_2020!BP107&lt;&gt;"",GUS_2020!BP107*41.868/1000,"")</f>
        <v/>
      </c>
      <c r="BQ107" s="185" t="str">
        <f>IF(GUS_2020!BQ107&lt;&gt;"",GUS_2020!BQ107*41.868/1000,"")</f>
        <v/>
      </c>
      <c r="BR107" s="185">
        <f>IF(GUS_2020!BR107&lt;&gt;"",GUS_2020!BR107*41.868/1000,"")</f>
        <v>2.9307600000000003</v>
      </c>
      <c r="BS107" s="185">
        <f>IF(GUS_2020!BS107&lt;&gt;"",GUS_2020!BS107*41.868/1000,"")</f>
        <v>20.054772</v>
      </c>
    </row>
    <row r="108" spans="1:80" ht="20.399999999999999">
      <c r="A108" s="184" t="s">
        <v>535</v>
      </c>
      <c r="B108" s="185">
        <f>IF(GUS_2020!B108&lt;&gt;"",GUS_2020!B108*41.868/1000,"")</f>
        <v>131.842332</v>
      </c>
      <c r="C108" s="185">
        <f>IF(GUS_2020!C108&lt;&gt;"",GUS_2020!C108*41.868/1000,"")</f>
        <v>46.557215999999997</v>
      </c>
      <c r="D108" s="185">
        <f>IF(GUS_2020!D108&lt;&gt;"",GUS_2020!D108*41.868/1000,"")</f>
        <v>0.50241600000000008</v>
      </c>
      <c r="E108" s="185" t="str">
        <f>IF(GUS_2020!E108&lt;&gt;"",GUS_2020!E108*41.868/1000,"")</f>
        <v/>
      </c>
      <c r="F108" s="185">
        <f>IF(GUS_2020!F108&lt;&gt;"",GUS_2020!F108*41.868/1000,"")</f>
        <v>43.249644000000004</v>
      </c>
      <c r="G108" s="185" t="str">
        <f>IF(GUS_2020!G108&lt;&gt;"",GUS_2020!G108*41.868/1000,"")</f>
        <v/>
      </c>
      <c r="H108" s="185" t="str">
        <f>IF(GUS_2020!H108&lt;&gt;"",GUS_2020!H108*41.868/1000,"")</f>
        <v/>
      </c>
      <c r="I108" s="185" t="str">
        <f>IF(GUS_2020!I108&lt;&gt;"",GUS_2020!I108*41.868/1000,"")</f>
        <v/>
      </c>
      <c r="J108" s="185">
        <f>IF(GUS_2020!J108&lt;&gt;"",GUS_2020!J108*41.868/1000,"")</f>
        <v>2.8051559999999998</v>
      </c>
      <c r="K108" s="185" t="str">
        <f>IF(GUS_2020!K108&lt;&gt;"",GUS_2020!K108*41.868/1000,"")</f>
        <v/>
      </c>
      <c r="L108" s="185" t="str">
        <f>IF(GUS_2020!L108&lt;&gt;"",GUS_2020!L108*41.868/1000,"")</f>
        <v/>
      </c>
      <c r="M108" s="185" t="str">
        <f>IF(GUS_2020!M108&lt;&gt;"",GUS_2020!M108*41.868/1000,"")</f>
        <v/>
      </c>
      <c r="N108" s="185">
        <f>IF(GUS_2020!N108&lt;&gt;"",GUS_2020!N108*41.868/1000,"")</f>
        <v>0.25120800000000004</v>
      </c>
      <c r="O108" s="185" t="str">
        <f>IF(GUS_2020!O108&lt;&gt;"",GUS_2020!O108*41.868/1000,"")</f>
        <v/>
      </c>
      <c r="P108" s="185">
        <f>IF(GUS_2020!P108&lt;&gt;"",GUS_2020!P108*41.868/1000,"")</f>
        <v>0.25120800000000004</v>
      </c>
      <c r="Q108" s="185" t="str">
        <f>IF(GUS_2020!Q108&lt;&gt;"",GUS_2020!Q108*41.868/1000,"")</f>
        <v/>
      </c>
      <c r="R108" s="185" t="str">
        <f>IF(GUS_2020!R108&lt;&gt;"",GUS_2020!R108*41.868/1000,"")</f>
        <v/>
      </c>
      <c r="S108" s="185" t="str">
        <f>IF(GUS_2020!S108&lt;&gt;"",GUS_2020!S108*41.868/1000,"")</f>
        <v/>
      </c>
      <c r="T108" s="185" t="str">
        <f>IF(GUS_2020!T108&lt;&gt;"",GUS_2020!T108*41.868/1000,"")</f>
        <v/>
      </c>
      <c r="U108" s="185" t="str">
        <f>IF(GUS_2020!U108&lt;&gt;"",GUS_2020!U108*41.868/1000,"")</f>
        <v/>
      </c>
      <c r="V108" s="185" t="str">
        <f>IF(GUS_2020!V108&lt;&gt;"",GUS_2020!V108*41.868/1000,"")</f>
        <v/>
      </c>
      <c r="W108" s="185">
        <f>IF(GUS_2020!W108&lt;&gt;"",GUS_2020!W108*41.868/1000,"")</f>
        <v>19.636092000000001</v>
      </c>
      <c r="X108" s="185" t="str">
        <f>IF(GUS_2020!X108&lt;&gt;"",GUS_2020!X108*41.868/1000,"")</f>
        <v/>
      </c>
      <c r="Y108" s="185" t="str">
        <f>IF(GUS_2020!Y108&lt;&gt;"",GUS_2020!Y108*41.868/1000,"")</f>
        <v/>
      </c>
      <c r="Z108" s="185" t="str">
        <f>IF(GUS_2020!Z108&lt;&gt;"",GUS_2020!Z108*41.868/1000,"")</f>
        <v/>
      </c>
      <c r="AA108" s="185" t="str">
        <f>IF(GUS_2020!AA108&lt;&gt;"",GUS_2020!AA108*41.868/1000,"")</f>
        <v/>
      </c>
      <c r="AB108" s="185" t="str">
        <f>IF(GUS_2020!AB108&lt;&gt;"",GUS_2020!AB108*41.868/1000,"")</f>
        <v/>
      </c>
      <c r="AC108" s="185">
        <f>IF(GUS_2020!AC108&lt;&gt;"",GUS_2020!AC108*41.868/1000,"")</f>
        <v>17.291484000000001</v>
      </c>
      <c r="AD108" s="185" t="str">
        <f>IF(GUS_2020!AD108&lt;&gt;"",GUS_2020!AD108*41.868/1000,"")</f>
        <v/>
      </c>
      <c r="AE108" s="185">
        <f>IF(GUS_2020!AE108&lt;&gt;"",GUS_2020!AE108*41.868/1000,"")</f>
        <v>0.25120800000000004</v>
      </c>
      <c r="AF108" s="185">
        <f>IF(GUS_2020!AF108&lt;&gt;"",GUS_2020!AF108*41.868/1000,"")</f>
        <v>0</v>
      </c>
      <c r="AG108" s="185" t="str">
        <f>IF(GUS_2020!AG108&lt;&gt;"",GUS_2020!AG108*41.868/1000,"")</f>
        <v/>
      </c>
      <c r="AH108" s="185" t="str">
        <f>IF(GUS_2020!AH108&lt;&gt;"",GUS_2020!AH108*41.868/1000,"")</f>
        <v/>
      </c>
      <c r="AI108" s="185" t="str">
        <f>IF(GUS_2020!AI108&lt;&gt;"",GUS_2020!AI108*41.868/1000,"")</f>
        <v/>
      </c>
      <c r="AJ108" s="185">
        <f>IF(GUS_2020!AJ108&lt;&gt;"",GUS_2020!AJ108*41.868/1000,"")</f>
        <v>0</v>
      </c>
      <c r="AK108" s="185" t="str">
        <f>IF(GUS_2020!AK108&lt;&gt;"",GUS_2020!AK108*41.868/1000,"")</f>
        <v/>
      </c>
      <c r="AL108" s="185">
        <f>IF(GUS_2020!AL108&lt;&gt;"",GUS_2020!AL108*41.868/1000,"")</f>
        <v>1.8421920000000001</v>
      </c>
      <c r="AM108" s="185">
        <f>IF(GUS_2020!AM108&lt;&gt;"",GUS_2020!AM108*41.868/1000,"")</f>
        <v>0.20934</v>
      </c>
      <c r="AN108" s="185" t="str">
        <f>IF(GUS_2020!AN108&lt;&gt;"",GUS_2020!AN108*41.868/1000,"")</f>
        <v/>
      </c>
      <c r="AO108" s="185" t="str">
        <f>IF(GUS_2020!AO108&lt;&gt;"",GUS_2020!AO108*41.868/1000,"")</f>
        <v/>
      </c>
      <c r="AP108" s="185" t="str">
        <f>IF(GUS_2020!AP108&lt;&gt;"",GUS_2020!AP108*41.868/1000,"")</f>
        <v/>
      </c>
      <c r="AQ108" s="185" t="str">
        <f>IF(GUS_2020!AQ108&lt;&gt;"",GUS_2020!AQ108*41.868/1000,"")</f>
        <v/>
      </c>
      <c r="AR108" s="185" t="str">
        <f>IF(GUS_2020!AR108&lt;&gt;"",GUS_2020!AR108*41.868/1000,"")</f>
        <v/>
      </c>
      <c r="AS108" s="185">
        <f>IF(GUS_2020!AS108&lt;&gt;"",GUS_2020!AS108*41.868/1000,"")</f>
        <v>0</v>
      </c>
      <c r="AT108" s="185">
        <f>IF(GUS_2020!AT108&lt;&gt;"",GUS_2020!AT108*41.868/1000,"")</f>
        <v>17.040276000000002</v>
      </c>
      <c r="AU108" s="185">
        <f>IF(GUS_2020!AU108&lt;&gt;"",GUS_2020!AU108*41.868/1000,"")</f>
        <v>0.33494400000000002</v>
      </c>
      <c r="AV108" s="185" t="str">
        <f>IF(GUS_2020!AV108&lt;&gt;"",GUS_2020!AV108*41.868/1000,"")</f>
        <v/>
      </c>
      <c r="AW108" s="185" t="str">
        <f>IF(GUS_2020!AW108&lt;&gt;"",GUS_2020!AW108*41.868/1000,"")</f>
        <v/>
      </c>
      <c r="AX108" s="185" t="str">
        <f>IF(GUS_2020!AX108&lt;&gt;"",GUS_2020!AX108*41.868/1000,"")</f>
        <v/>
      </c>
      <c r="AY108" s="185" t="str">
        <f>IF(GUS_2020!AY108&lt;&gt;"",GUS_2020!AY108*41.868/1000,"")</f>
        <v/>
      </c>
      <c r="AZ108" s="185" t="str">
        <f>IF(GUS_2020!AZ108&lt;&gt;"",GUS_2020!AZ108*41.868/1000,"")</f>
        <v/>
      </c>
      <c r="BA108" s="185" t="str">
        <f>IF(GUS_2020!BA108&lt;&gt;"",GUS_2020!BA108*41.868/1000,"")</f>
        <v/>
      </c>
      <c r="BB108" s="185">
        <f>IF(GUS_2020!BB108&lt;&gt;"",GUS_2020!BB108*41.868/1000,"")</f>
        <v>0.33494400000000002</v>
      </c>
      <c r="BC108" s="185" t="str">
        <f>IF(GUS_2020!BC108&lt;&gt;"",GUS_2020!BC108*41.868/1000,"")</f>
        <v/>
      </c>
      <c r="BD108" s="185">
        <f>IF(GUS_2020!BD108&lt;&gt;"",GUS_2020!BD108*41.868/1000,"")</f>
        <v>0</v>
      </c>
      <c r="BE108" s="185" t="str">
        <f>IF(GUS_2020!BE108&lt;&gt;"",GUS_2020!BE108*41.868/1000,"")</f>
        <v/>
      </c>
      <c r="BF108" s="185" t="str">
        <f>IF(GUS_2020!BF108&lt;&gt;"",GUS_2020!BF108*41.868/1000,"")</f>
        <v/>
      </c>
      <c r="BG108" s="185" t="str">
        <f>IF(GUS_2020!BG108&lt;&gt;"",GUS_2020!BG108*41.868/1000,"")</f>
        <v/>
      </c>
      <c r="BH108" s="185" t="str">
        <f>IF(GUS_2020!BH108&lt;&gt;"",GUS_2020!BH108*41.868/1000,"")</f>
        <v/>
      </c>
      <c r="BI108" s="185" t="str">
        <f>IF(GUS_2020!BI108&lt;&gt;"",GUS_2020!BI108*41.868/1000,"")</f>
        <v/>
      </c>
      <c r="BJ108" s="185" t="str">
        <f>IF(GUS_2020!BJ108&lt;&gt;"",GUS_2020!BJ108*41.868/1000,"")</f>
        <v/>
      </c>
      <c r="BK108" s="185" t="str">
        <f>IF(GUS_2020!BK108&lt;&gt;"",GUS_2020!BK108*41.868/1000,"")</f>
        <v/>
      </c>
      <c r="BL108" s="185">
        <f>IF(GUS_2020!BL108&lt;&gt;"",GUS_2020!BL108*41.868/1000,"")</f>
        <v>0</v>
      </c>
      <c r="BM108" s="185" t="str">
        <f>IF(GUS_2020!BM108&lt;&gt;"",GUS_2020!BM108*41.868/1000,"")</f>
        <v/>
      </c>
      <c r="BN108" s="185">
        <f>IF(GUS_2020!BN108&lt;&gt;"",GUS_2020!BN108*41.868/1000,"")</f>
        <v>0.33494400000000002</v>
      </c>
      <c r="BO108" s="185">
        <f>IF(GUS_2020!BO108&lt;&gt;"",GUS_2020!BO108*41.868/1000,"")</f>
        <v>0.33494400000000002</v>
      </c>
      <c r="BP108" s="185" t="str">
        <f>IF(GUS_2020!BP108&lt;&gt;"",GUS_2020!BP108*41.868/1000,"")</f>
        <v/>
      </c>
      <c r="BQ108" s="185" t="str">
        <f>IF(GUS_2020!BQ108&lt;&gt;"",GUS_2020!BQ108*41.868/1000,"")</f>
        <v/>
      </c>
      <c r="BR108" s="185">
        <f>IF(GUS_2020!BR108&lt;&gt;"",GUS_2020!BR108*41.868/1000,"")</f>
        <v>14.611932000000001</v>
      </c>
      <c r="BS108" s="185">
        <f>IF(GUS_2020!BS108&lt;&gt;"",GUS_2020!BS108*41.868/1000,"")</f>
        <v>33.033851999999996</v>
      </c>
    </row>
    <row r="109" spans="1:80" ht="20.399999999999999">
      <c r="A109" s="184" t="s">
        <v>536</v>
      </c>
      <c r="B109" s="185">
        <f>IF(GUS_2020!B109&lt;&gt;"",GUS_2020!B109*41.868/1000,"")</f>
        <v>23.948496000000002</v>
      </c>
      <c r="C109" s="185">
        <f>IF(GUS_2020!C109&lt;&gt;"",GUS_2020!C109*41.868/1000,"")</f>
        <v>5.2753680000000003</v>
      </c>
      <c r="D109" s="185">
        <f>IF(GUS_2020!D109&lt;&gt;"",GUS_2020!D109*41.868/1000,"")</f>
        <v>8.3736000000000005E-2</v>
      </c>
      <c r="E109" s="185" t="str">
        <f>IF(GUS_2020!E109&lt;&gt;"",GUS_2020!E109*41.868/1000,"")</f>
        <v/>
      </c>
      <c r="F109" s="185">
        <f>IF(GUS_2020!F109&lt;&gt;"",GUS_2020!F109*41.868/1000,"")</f>
        <v>0.37681200000000004</v>
      </c>
      <c r="G109" s="185" t="str">
        <f>IF(GUS_2020!G109&lt;&gt;"",GUS_2020!G109*41.868/1000,"")</f>
        <v/>
      </c>
      <c r="H109" s="185" t="str">
        <f>IF(GUS_2020!H109&lt;&gt;"",GUS_2020!H109*41.868/1000,"")</f>
        <v/>
      </c>
      <c r="I109" s="185" t="str">
        <f>IF(GUS_2020!I109&lt;&gt;"",GUS_2020!I109*41.868/1000,"")</f>
        <v/>
      </c>
      <c r="J109" s="185">
        <f>IF(GUS_2020!J109&lt;&gt;"",GUS_2020!J109*41.868/1000,"")</f>
        <v>4.814820000000001</v>
      </c>
      <c r="K109" s="185" t="str">
        <f>IF(GUS_2020!K109&lt;&gt;"",GUS_2020!K109*41.868/1000,"")</f>
        <v/>
      </c>
      <c r="L109" s="185" t="str">
        <f>IF(GUS_2020!L109&lt;&gt;"",GUS_2020!L109*41.868/1000,"")</f>
        <v/>
      </c>
      <c r="M109" s="185" t="str">
        <f>IF(GUS_2020!M109&lt;&gt;"",GUS_2020!M109*41.868/1000,"")</f>
        <v/>
      </c>
      <c r="N109" s="185">
        <f>IF(GUS_2020!N109&lt;&gt;"",GUS_2020!N109*41.868/1000,"")</f>
        <v>1.3816440000000001</v>
      </c>
      <c r="O109" s="185" t="str">
        <f>IF(GUS_2020!O109&lt;&gt;"",GUS_2020!O109*41.868/1000,"")</f>
        <v/>
      </c>
      <c r="P109" s="185">
        <f>IF(GUS_2020!P109&lt;&gt;"",GUS_2020!P109*41.868/1000,"")</f>
        <v>8.3736000000000005E-2</v>
      </c>
      <c r="Q109" s="185" t="str">
        <f>IF(GUS_2020!Q109&lt;&gt;"",GUS_2020!Q109*41.868/1000,"")</f>
        <v/>
      </c>
      <c r="R109" s="185">
        <f>IF(GUS_2020!R109&lt;&gt;"",GUS_2020!R109*41.868/1000,"")</f>
        <v>1.2979080000000001</v>
      </c>
      <c r="S109" s="185" t="str">
        <f>IF(GUS_2020!S109&lt;&gt;"",GUS_2020!S109*41.868/1000,"")</f>
        <v/>
      </c>
      <c r="T109" s="185" t="str">
        <f>IF(GUS_2020!T109&lt;&gt;"",GUS_2020!T109*41.868/1000,"")</f>
        <v/>
      </c>
      <c r="U109" s="185" t="str">
        <f>IF(GUS_2020!U109&lt;&gt;"",GUS_2020!U109*41.868/1000,"")</f>
        <v/>
      </c>
      <c r="V109" s="185" t="str">
        <f>IF(GUS_2020!V109&lt;&gt;"",GUS_2020!V109*41.868/1000,"")</f>
        <v/>
      </c>
      <c r="W109" s="185">
        <f>IF(GUS_2020!W109&lt;&gt;"",GUS_2020!W109*41.868/1000,"")</f>
        <v>0.46054800000000001</v>
      </c>
      <c r="X109" s="185" t="str">
        <f>IF(GUS_2020!X109&lt;&gt;"",GUS_2020!X109*41.868/1000,"")</f>
        <v/>
      </c>
      <c r="Y109" s="185" t="str">
        <f>IF(GUS_2020!Y109&lt;&gt;"",GUS_2020!Y109*41.868/1000,"")</f>
        <v/>
      </c>
      <c r="Z109" s="185" t="str">
        <f>IF(GUS_2020!Z109&lt;&gt;"",GUS_2020!Z109*41.868/1000,"")</f>
        <v/>
      </c>
      <c r="AA109" s="185" t="str">
        <f>IF(GUS_2020!AA109&lt;&gt;"",GUS_2020!AA109*41.868/1000,"")</f>
        <v/>
      </c>
      <c r="AB109" s="185" t="str">
        <f>IF(GUS_2020!AB109&lt;&gt;"",GUS_2020!AB109*41.868/1000,"")</f>
        <v/>
      </c>
      <c r="AC109" s="185" t="str">
        <f>IF(GUS_2020!AC109&lt;&gt;"",GUS_2020!AC109*41.868/1000,"")</f>
        <v/>
      </c>
      <c r="AD109" s="185" t="str">
        <f>IF(GUS_2020!AD109&lt;&gt;"",GUS_2020!AD109*41.868/1000,"")</f>
        <v/>
      </c>
      <c r="AE109" s="185">
        <f>IF(GUS_2020!AE109&lt;&gt;"",GUS_2020!AE109*41.868/1000,"")</f>
        <v>4.1868000000000002E-2</v>
      </c>
      <c r="AF109" s="185">
        <f>IF(GUS_2020!AF109&lt;&gt;"",GUS_2020!AF109*41.868/1000,"")</f>
        <v>0</v>
      </c>
      <c r="AG109" s="185" t="str">
        <f>IF(GUS_2020!AG109&lt;&gt;"",GUS_2020!AG109*41.868/1000,"")</f>
        <v/>
      </c>
      <c r="AH109" s="185" t="str">
        <f>IF(GUS_2020!AH109&lt;&gt;"",GUS_2020!AH109*41.868/1000,"")</f>
        <v/>
      </c>
      <c r="AI109" s="185" t="str">
        <f>IF(GUS_2020!AI109&lt;&gt;"",GUS_2020!AI109*41.868/1000,"")</f>
        <v/>
      </c>
      <c r="AJ109" s="185">
        <f>IF(GUS_2020!AJ109&lt;&gt;"",GUS_2020!AJ109*41.868/1000,"")</f>
        <v>0</v>
      </c>
      <c r="AK109" s="185" t="str">
        <f>IF(GUS_2020!AK109&lt;&gt;"",GUS_2020!AK109*41.868/1000,"")</f>
        <v/>
      </c>
      <c r="AL109" s="185">
        <f>IF(GUS_2020!AL109&lt;&gt;"",GUS_2020!AL109*41.868/1000,"")</f>
        <v>0.12560400000000002</v>
      </c>
      <c r="AM109" s="185">
        <f>IF(GUS_2020!AM109&lt;&gt;"",GUS_2020!AM109*41.868/1000,"")</f>
        <v>0.33494400000000002</v>
      </c>
      <c r="AN109" s="185" t="str">
        <f>IF(GUS_2020!AN109&lt;&gt;"",GUS_2020!AN109*41.868/1000,"")</f>
        <v/>
      </c>
      <c r="AO109" s="185" t="str">
        <f>IF(GUS_2020!AO109&lt;&gt;"",GUS_2020!AO109*41.868/1000,"")</f>
        <v/>
      </c>
      <c r="AP109" s="185" t="str">
        <f>IF(GUS_2020!AP109&lt;&gt;"",GUS_2020!AP109*41.868/1000,"")</f>
        <v/>
      </c>
      <c r="AQ109" s="185">
        <f>IF(GUS_2020!AQ109&lt;&gt;"",GUS_2020!AQ109*41.868/1000,"")</f>
        <v>0</v>
      </c>
      <c r="AR109" s="185" t="str">
        <f>IF(GUS_2020!AR109&lt;&gt;"",GUS_2020!AR109*41.868/1000,"")</f>
        <v/>
      </c>
      <c r="AS109" s="185" t="str">
        <f>IF(GUS_2020!AS109&lt;&gt;"",GUS_2020!AS109*41.868/1000,"")</f>
        <v/>
      </c>
      <c r="AT109" s="185">
        <f>IF(GUS_2020!AT109&lt;&gt;"",GUS_2020!AT109*41.868/1000,"")</f>
        <v>7.6618440000000003</v>
      </c>
      <c r="AU109" s="185" t="str">
        <f>IF(GUS_2020!AU109&lt;&gt;"",GUS_2020!AU109*41.868/1000,"")</f>
        <v/>
      </c>
      <c r="AV109" s="185" t="str">
        <f>IF(GUS_2020!AV109&lt;&gt;"",GUS_2020!AV109*41.868/1000,"")</f>
        <v/>
      </c>
      <c r="AW109" s="185" t="str">
        <f>IF(GUS_2020!AW109&lt;&gt;"",GUS_2020!AW109*41.868/1000,"")</f>
        <v/>
      </c>
      <c r="AX109" s="185" t="str">
        <f>IF(GUS_2020!AX109&lt;&gt;"",GUS_2020!AX109*41.868/1000,"")</f>
        <v/>
      </c>
      <c r="AY109" s="185" t="str">
        <f>IF(GUS_2020!AY109&lt;&gt;"",GUS_2020!AY109*41.868/1000,"")</f>
        <v/>
      </c>
      <c r="AZ109" s="185" t="str">
        <f>IF(GUS_2020!AZ109&lt;&gt;"",GUS_2020!AZ109*41.868/1000,"")</f>
        <v/>
      </c>
      <c r="BA109" s="185" t="str">
        <f>IF(GUS_2020!BA109&lt;&gt;"",GUS_2020!BA109*41.868/1000,"")</f>
        <v/>
      </c>
      <c r="BB109" s="185" t="str">
        <f>IF(GUS_2020!BB109&lt;&gt;"",GUS_2020!BB109*41.868/1000,"")</f>
        <v/>
      </c>
      <c r="BC109" s="185" t="str">
        <f>IF(GUS_2020!BC109&lt;&gt;"",GUS_2020!BC109*41.868/1000,"")</f>
        <v/>
      </c>
      <c r="BD109" s="185" t="str">
        <f>IF(GUS_2020!BD109&lt;&gt;"",GUS_2020!BD109*41.868/1000,"")</f>
        <v/>
      </c>
      <c r="BE109" s="185" t="str">
        <f>IF(GUS_2020!BE109&lt;&gt;"",GUS_2020!BE109*41.868/1000,"")</f>
        <v/>
      </c>
      <c r="BF109" s="185" t="str">
        <f>IF(GUS_2020!BF109&lt;&gt;"",GUS_2020!BF109*41.868/1000,"")</f>
        <v/>
      </c>
      <c r="BG109" s="185" t="str">
        <f>IF(GUS_2020!BG109&lt;&gt;"",GUS_2020!BG109*41.868/1000,"")</f>
        <v/>
      </c>
      <c r="BH109" s="185" t="str">
        <f>IF(GUS_2020!BH109&lt;&gt;"",GUS_2020!BH109*41.868/1000,"")</f>
        <v/>
      </c>
      <c r="BI109" s="185" t="str">
        <f>IF(GUS_2020!BI109&lt;&gt;"",GUS_2020!BI109*41.868/1000,"")</f>
        <v/>
      </c>
      <c r="BJ109" s="185" t="str">
        <f>IF(GUS_2020!BJ109&lt;&gt;"",GUS_2020!BJ109*41.868/1000,"")</f>
        <v/>
      </c>
      <c r="BK109" s="185" t="str">
        <f>IF(GUS_2020!BK109&lt;&gt;"",GUS_2020!BK109*41.868/1000,"")</f>
        <v/>
      </c>
      <c r="BL109" s="185" t="str">
        <f>IF(GUS_2020!BL109&lt;&gt;"",GUS_2020!BL109*41.868/1000,"")</f>
        <v/>
      </c>
      <c r="BM109" s="185" t="str">
        <f>IF(GUS_2020!BM109&lt;&gt;"",GUS_2020!BM109*41.868/1000,"")</f>
        <v/>
      </c>
      <c r="BN109" s="185" t="str">
        <f>IF(GUS_2020!BN109&lt;&gt;"",GUS_2020!BN109*41.868/1000,"")</f>
        <v/>
      </c>
      <c r="BO109" s="185" t="str">
        <f>IF(GUS_2020!BO109&lt;&gt;"",GUS_2020!BO109*41.868/1000,"")</f>
        <v/>
      </c>
      <c r="BP109" s="185" t="str">
        <f>IF(GUS_2020!BP109&lt;&gt;"",GUS_2020!BP109*41.868/1000,"")</f>
        <v/>
      </c>
      <c r="BQ109" s="185" t="str">
        <f>IF(GUS_2020!BQ109&lt;&gt;"",GUS_2020!BQ109*41.868/1000,"")</f>
        <v/>
      </c>
      <c r="BR109" s="185">
        <f>IF(GUS_2020!BR109&lt;&gt;"",GUS_2020!BR109*41.868/1000,"")</f>
        <v>0.92109600000000003</v>
      </c>
      <c r="BS109" s="185">
        <f>IF(GUS_2020!BS109&lt;&gt;"",GUS_2020!BS109*41.868/1000,"")</f>
        <v>8.2061280000000014</v>
      </c>
    </row>
    <row r="110" spans="1:80" ht="20.399999999999999">
      <c r="A110" s="184" t="s">
        <v>537</v>
      </c>
      <c r="B110" s="185">
        <f>IF(GUS_2020!B110&lt;&gt;"",GUS_2020!B110*41.868/1000,"")</f>
        <v>126.39949200000001</v>
      </c>
      <c r="C110" s="185">
        <f>IF(GUS_2020!C110&lt;&gt;"",GUS_2020!C110*41.868/1000,"")</f>
        <v>19.971036000000002</v>
      </c>
      <c r="D110" s="185">
        <f>IF(GUS_2020!D110&lt;&gt;"",GUS_2020!D110*41.868/1000,"")</f>
        <v>1.9677960000000001</v>
      </c>
      <c r="E110" s="185" t="str">
        <f>IF(GUS_2020!E110&lt;&gt;"",GUS_2020!E110*41.868/1000,"")</f>
        <v/>
      </c>
      <c r="F110" s="185">
        <f>IF(GUS_2020!F110&lt;&gt;"",GUS_2020!F110*41.868/1000,"")</f>
        <v>15.030612000000001</v>
      </c>
      <c r="G110" s="185" t="str">
        <f>IF(GUS_2020!G110&lt;&gt;"",GUS_2020!G110*41.868/1000,"")</f>
        <v/>
      </c>
      <c r="H110" s="185">
        <f>IF(GUS_2020!H110&lt;&gt;"",GUS_2020!H110*41.868/1000,"")</f>
        <v>0.58615200000000001</v>
      </c>
      <c r="I110" s="185">
        <f>IF(GUS_2020!I110&lt;&gt;"",GUS_2020!I110*41.868/1000,"")</f>
        <v>0</v>
      </c>
      <c r="J110" s="185">
        <f>IF(GUS_2020!J110&lt;&gt;"",GUS_2020!J110*41.868/1000,"")</f>
        <v>2.4283440000000001</v>
      </c>
      <c r="K110" s="185" t="str">
        <f>IF(GUS_2020!K110&lt;&gt;"",GUS_2020!K110*41.868/1000,"")</f>
        <v/>
      </c>
      <c r="L110" s="185" t="str">
        <f>IF(GUS_2020!L110&lt;&gt;"",GUS_2020!L110*41.868/1000,"")</f>
        <v/>
      </c>
      <c r="M110" s="185" t="str">
        <f>IF(GUS_2020!M110&lt;&gt;"",GUS_2020!M110*41.868/1000,"")</f>
        <v/>
      </c>
      <c r="N110" s="185">
        <f>IF(GUS_2020!N110&lt;&gt;"",GUS_2020!N110*41.868/1000,"")</f>
        <v>1.6328520000000002</v>
      </c>
      <c r="O110" s="185" t="str">
        <f>IF(GUS_2020!O110&lt;&gt;"",GUS_2020!O110*41.868/1000,"")</f>
        <v/>
      </c>
      <c r="P110" s="185">
        <f>IF(GUS_2020!P110&lt;&gt;"",GUS_2020!P110*41.868/1000,"")</f>
        <v>1.6328520000000002</v>
      </c>
      <c r="Q110" s="185" t="str">
        <f>IF(GUS_2020!Q110&lt;&gt;"",GUS_2020!Q110*41.868/1000,"")</f>
        <v/>
      </c>
      <c r="R110" s="185" t="str">
        <f>IF(GUS_2020!R110&lt;&gt;"",GUS_2020!R110*41.868/1000,"")</f>
        <v/>
      </c>
      <c r="S110" s="185" t="str">
        <f>IF(GUS_2020!S110&lt;&gt;"",GUS_2020!S110*41.868/1000,"")</f>
        <v/>
      </c>
      <c r="T110" s="185" t="str">
        <f>IF(GUS_2020!T110&lt;&gt;"",GUS_2020!T110*41.868/1000,"")</f>
        <v/>
      </c>
      <c r="U110" s="185" t="str">
        <f>IF(GUS_2020!U110&lt;&gt;"",GUS_2020!U110*41.868/1000,"")</f>
        <v/>
      </c>
      <c r="V110" s="185" t="str">
        <f>IF(GUS_2020!V110&lt;&gt;"",GUS_2020!V110*41.868/1000,"")</f>
        <v/>
      </c>
      <c r="W110" s="185">
        <f>IF(GUS_2020!W110&lt;&gt;"",GUS_2020!W110*41.868/1000,"")</f>
        <v>4.1030640000000007</v>
      </c>
      <c r="X110" s="185" t="str">
        <f>IF(GUS_2020!X110&lt;&gt;"",GUS_2020!X110*41.868/1000,"")</f>
        <v/>
      </c>
      <c r="Y110" s="185" t="str">
        <f>IF(GUS_2020!Y110&lt;&gt;"",GUS_2020!Y110*41.868/1000,"")</f>
        <v/>
      </c>
      <c r="Z110" s="185" t="str">
        <f>IF(GUS_2020!Z110&lt;&gt;"",GUS_2020!Z110*41.868/1000,"")</f>
        <v/>
      </c>
      <c r="AA110" s="185" t="str">
        <f>IF(GUS_2020!AA110&lt;&gt;"",GUS_2020!AA110*41.868/1000,"")</f>
        <v/>
      </c>
      <c r="AB110" s="185" t="str">
        <f>IF(GUS_2020!AB110&lt;&gt;"",GUS_2020!AB110*41.868/1000,"")</f>
        <v/>
      </c>
      <c r="AC110" s="185" t="str">
        <f>IF(GUS_2020!AC110&lt;&gt;"",GUS_2020!AC110*41.868/1000,"")</f>
        <v/>
      </c>
      <c r="AD110" s="185" t="str">
        <f>IF(GUS_2020!AD110&lt;&gt;"",GUS_2020!AD110*41.868/1000,"")</f>
        <v/>
      </c>
      <c r="AE110" s="185">
        <f>IF(GUS_2020!AE110&lt;&gt;"",GUS_2020!AE110*41.868/1000,"")</f>
        <v>0.25120800000000004</v>
      </c>
      <c r="AF110" s="185">
        <f>IF(GUS_2020!AF110&lt;&gt;"",GUS_2020!AF110*41.868/1000,"")</f>
        <v>0</v>
      </c>
      <c r="AG110" s="185" t="str">
        <f>IF(GUS_2020!AG110&lt;&gt;"",GUS_2020!AG110*41.868/1000,"")</f>
        <v/>
      </c>
      <c r="AH110" s="185" t="str">
        <f>IF(GUS_2020!AH110&lt;&gt;"",GUS_2020!AH110*41.868/1000,"")</f>
        <v/>
      </c>
      <c r="AI110" s="185" t="str">
        <f>IF(GUS_2020!AI110&lt;&gt;"",GUS_2020!AI110*41.868/1000,"")</f>
        <v/>
      </c>
      <c r="AJ110" s="185">
        <f>IF(GUS_2020!AJ110&lt;&gt;"",GUS_2020!AJ110*41.868/1000,"")</f>
        <v>0</v>
      </c>
      <c r="AK110" s="185" t="str">
        <f>IF(GUS_2020!AK110&lt;&gt;"",GUS_2020!AK110*41.868/1000,"")</f>
        <v/>
      </c>
      <c r="AL110" s="185">
        <f>IF(GUS_2020!AL110&lt;&gt;"",GUS_2020!AL110*41.868/1000,"")</f>
        <v>0.96296400000000004</v>
      </c>
      <c r="AM110" s="185">
        <f>IF(GUS_2020!AM110&lt;&gt;"",GUS_2020!AM110*41.868/1000,"")</f>
        <v>0.16747200000000001</v>
      </c>
      <c r="AN110" s="185" t="str">
        <f>IF(GUS_2020!AN110&lt;&gt;"",GUS_2020!AN110*41.868/1000,"")</f>
        <v/>
      </c>
      <c r="AO110" s="185" t="str">
        <f>IF(GUS_2020!AO110&lt;&gt;"",GUS_2020!AO110*41.868/1000,"")</f>
        <v/>
      </c>
      <c r="AP110" s="185" t="str">
        <f>IF(GUS_2020!AP110&lt;&gt;"",GUS_2020!AP110*41.868/1000,"")</f>
        <v/>
      </c>
      <c r="AQ110" s="185">
        <f>IF(GUS_2020!AQ110&lt;&gt;"",GUS_2020!AQ110*41.868/1000,"")</f>
        <v>2.7214200000000002</v>
      </c>
      <c r="AR110" s="185" t="str">
        <f>IF(GUS_2020!AR110&lt;&gt;"",GUS_2020!AR110*41.868/1000,"")</f>
        <v/>
      </c>
      <c r="AS110" s="185" t="str">
        <f>IF(GUS_2020!AS110&lt;&gt;"",GUS_2020!AS110*41.868/1000,"")</f>
        <v/>
      </c>
      <c r="AT110" s="185">
        <f>IF(GUS_2020!AT110&lt;&gt;"",GUS_2020!AT110*41.868/1000,"")</f>
        <v>44.338211999999999</v>
      </c>
      <c r="AU110" s="185">
        <f>IF(GUS_2020!AU110&lt;&gt;"",GUS_2020!AU110*41.868/1000,"")</f>
        <v>2.7214200000000002</v>
      </c>
      <c r="AV110" s="185" t="str">
        <f>IF(GUS_2020!AV110&lt;&gt;"",GUS_2020!AV110*41.868/1000,"")</f>
        <v/>
      </c>
      <c r="AW110" s="185" t="str">
        <f>IF(GUS_2020!AW110&lt;&gt;"",GUS_2020!AW110*41.868/1000,"")</f>
        <v/>
      </c>
      <c r="AX110" s="185" t="str">
        <f>IF(GUS_2020!AX110&lt;&gt;"",GUS_2020!AX110*41.868/1000,"")</f>
        <v/>
      </c>
      <c r="AY110" s="185" t="str">
        <f>IF(GUS_2020!AY110&lt;&gt;"",GUS_2020!AY110*41.868/1000,"")</f>
        <v/>
      </c>
      <c r="AZ110" s="185" t="str">
        <f>IF(GUS_2020!AZ110&lt;&gt;"",GUS_2020!AZ110*41.868/1000,"")</f>
        <v/>
      </c>
      <c r="BA110" s="185" t="str">
        <f>IF(GUS_2020!BA110&lt;&gt;"",GUS_2020!BA110*41.868/1000,"")</f>
        <v/>
      </c>
      <c r="BB110" s="185">
        <f>IF(GUS_2020!BB110&lt;&gt;"",GUS_2020!BB110*41.868/1000,"")</f>
        <v>0.293076</v>
      </c>
      <c r="BC110" s="185" t="str">
        <f>IF(GUS_2020!BC110&lt;&gt;"",GUS_2020!BC110*41.868/1000,"")</f>
        <v/>
      </c>
      <c r="BD110" s="185" t="str">
        <f>IF(GUS_2020!BD110&lt;&gt;"",GUS_2020!BD110*41.868/1000,"")</f>
        <v/>
      </c>
      <c r="BE110" s="185">
        <f>IF(GUS_2020!BE110&lt;&gt;"",GUS_2020!BE110*41.868/1000,"")</f>
        <v>2.4283440000000001</v>
      </c>
      <c r="BF110" s="185" t="str">
        <f>IF(GUS_2020!BF110&lt;&gt;"",GUS_2020!BF110*41.868/1000,"")</f>
        <v/>
      </c>
      <c r="BG110" s="185" t="str">
        <f>IF(GUS_2020!BG110&lt;&gt;"",GUS_2020!BG110*41.868/1000,"")</f>
        <v/>
      </c>
      <c r="BH110" s="185" t="str">
        <f>IF(GUS_2020!BH110&lt;&gt;"",GUS_2020!BH110*41.868/1000,"")</f>
        <v/>
      </c>
      <c r="BI110" s="185" t="str">
        <f>IF(GUS_2020!BI110&lt;&gt;"",GUS_2020!BI110*41.868/1000,"")</f>
        <v/>
      </c>
      <c r="BJ110" s="185" t="str">
        <f>IF(GUS_2020!BJ110&lt;&gt;"",GUS_2020!BJ110*41.868/1000,"")</f>
        <v/>
      </c>
      <c r="BK110" s="185" t="str">
        <f>IF(GUS_2020!BK110&lt;&gt;"",GUS_2020!BK110*41.868/1000,"")</f>
        <v/>
      </c>
      <c r="BL110" s="185" t="str">
        <f>IF(GUS_2020!BL110&lt;&gt;"",GUS_2020!BL110*41.868/1000,"")</f>
        <v/>
      </c>
      <c r="BM110" s="185" t="str">
        <f>IF(GUS_2020!BM110&lt;&gt;"",GUS_2020!BM110*41.868/1000,"")</f>
        <v/>
      </c>
      <c r="BN110" s="185">
        <f>IF(GUS_2020!BN110&lt;&gt;"",GUS_2020!BN110*41.868/1000,"")</f>
        <v>32.489568000000006</v>
      </c>
      <c r="BO110" s="185">
        <f>IF(GUS_2020!BO110&lt;&gt;"",GUS_2020!BO110*41.868/1000,"")</f>
        <v>25.330140000000004</v>
      </c>
      <c r="BP110" s="185">
        <f>IF(GUS_2020!BP110&lt;&gt;"",GUS_2020!BP110*41.868/1000,"")</f>
        <v>7.2012960000000001</v>
      </c>
      <c r="BQ110" s="185" t="str">
        <f>IF(GUS_2020!BQ110&lt;&gt;"",GUS_2020!BQ110*41.868/1000,"")</f>
        <v/>
      </c>
      <c r="BR110" s="185">
        <f>IF(GUS_2020!BR110&lt;&gt;"",GUS_2020!BR110*41.868/1000,"")</f>
        <v>1.0467</v>
      </c>
      <c r="BS110" s="185">
        <f>IF(GUS_2020!BS110&lt;&gt;"",GUS_2020!BS110*41.868/1000,"")</f>
        <v>20.012904000000002</v>
      </c>
    </row>
    <row r="111" spans="1:80" ht="20.399999999999999">
      <c r="A111" s="184" t="s">
        <v>538</v>
      </c>
      <c r="B111" s="185">
        <f>IF(GUS_2020!B111&lt;&gt;"",GUS_2020!B111*41.868/1000,"")</f>
        <v>18.798732000000001</v>
      </c>
      <c r="C111" s="185">
        <f>IF(GUS_2020!C111&lt;&gt;"",GUS_2020!C111*41.868/1000,"")</f>
        <v>0.46054800000000001</v>
      </c>
      <c r="D111" s="185" t="str">
        <f>IF(GUS_2020!D111&lt;&gt;"",GUS_2020!D111*41.868/1000,"")</f>
        <v/>
      </c>
      <c r="E111" s="185" t="str">
        <f>IF(GUS_2020!E111&lt;&gt;"",GUS_2020!E111*41.868/1000,"")</f>
        <v/>
      </c>
      <c r="F111" s="185">
        <f>IF(GUS_2020!F111&lt;&gt;"",GUS_2020!F111*41.868/1000,"")</f>
        <v>0.46054800000000001</v>
      </c>
      <c r="G111" s="185" t="str">
        <f>IF(GUS_2020!G111&lt;&gt;"",GUS_2020!G111*41.868/1000,"")</f>
        <v/>
      </c>
      <c r="H111" s="185" t="str">
        <f>IF(GUS_2020!H111&lt;&gt;"",GUS_2020!H111*41.868/1000,"")</f>
        <v/>
      </c>
      <c r="I111" s="185" t="str">
        <f>IF(GUS_2020!I111&lt;&gt;"",GUS_2020!I111*41.868/1000,"")</f>
        <v/>
      </c>
      <c r="J111" s="185">
        <f>IF(GUS_2020!J111&lt;&gt;"",GUS_2020!J111*41.868/1000,"")</f>
        <v>0</v>
      </c>
      <c r="K111" s="185" t="str">
        <f>IF(GUS_2020!K111&lt;&gt;"",GUS_2020!K111*41.868/1000,"")</f>
        <v/>
      </c>
      <c r="L111" s="185" t="str">
        <f>IF(GUS_2020!L111&lt;&gt;"",GUS_2020!L111*41.868/1000,"")</f>
        <v/>
      </c>
      <c r="M111" s="185" t="str">
        <f>IF(GUS_2020!M111&lt;&gt;"",GUS_2020!M111*41.868/1000,"")</f>
        <v/>
      </c>
      <c r="N111" s="185" t="str">
        <f>IF(GUS_2020!N111&lt;&gt;"",GUS_2020!N111*41.868/1000,"")</f>
        <v/>
      </c>
      <c r="O111" s="185" t="str">
        <f>IF(GUS_2020!O111&lt;&gt;"",GUS_2020!O111*41.868/1000,"")</f>
        <v/>
      </c>
      <c r="P111" s="185" t="str">
        <f>IF(GUS_2020!P111&lt;&gt;"",GUS_2020!P111*41.868/1000,"")</f>
        <v/>
      </c>
      <c r="Q111" s="185" t="str">
        <f>IF(GUS_2020!Q111&lt;&gt;"",GUS_2020!Q111*41.868/1000,"")</f>
        <v/>
      </c>
      <c r="R111" s="185" t="str">
        <f>IF(GUS_2020!R111&lt;&gt;"",GUS_2020!R111*41.868/1000,"")</f>
        <v/>
      </c>
      <c r="S111" s="185" t="str">
        <f>IF(GUS_2020!S111&lt;&gt;"",GUS_2020!S111*41.868/1000,"")</f>
        <v/>
      </c>
      <c r="T111" s="185" t="str">
        <f>IF(GUS_2020!T111&lt;&gt;"",GUS_2020!T111*41.868/1000,"")</f>
        <v/>
      </c>
      <c r="U111" s="185" t="str">
        <f>IF(GUS_2020!U111&lt;&gt;"",GUS_2020!U111*41.868/1000,"")</f>
        <v/>
      </c>
      <c r="V111" s="185" t="str">
        <f>IF(GUS_2020!V111&lt;&gt;"",GUS_2020!V111*41.868/1000,"")</f>
        <v/>
      </c>
      <c r="W111" s="185">
        <f>IF(GUS_2020!W111&lt;&gt;"",GUS_2020!W111*41.868/1000,"")</f>
        <v>0.62802000000000002</v>
      </c>
      <c r="X111" s="185" t="str">
        <f>IF(GUS_2020!X111&lt;&gt;"",GUS_2020!X111*41.868/1000,"")</f>
        <v/>
      </c>
      <c r="Y111" s="185" t="str">
        <f>IF(GUS_2020!Y111&lt;&gt;"",GUS_2020!Y111*41.868/1000,"")</f>
        <v/>
      </c>
      <c r="Z111" s="185" t="str">
        <f>IF(GUS_2020!Z111&lt;&gt;"",GUS_2020!Z111*41.868/1000,"")</f>
        <v/>
      </c>
      <c r="AA111" s="185" t="str">
        <f>IF(GUS_2020!AA111&lt;&gt;"",GUS_2020!AA111*41.868/1000,"")</f>
        <v/>
      </c>
      <c r="AB111" s="185" t="str">
        <f>IF(GUS_2020!AB111&lt;&gt;"",GUS_2020!AB111*41.868/1000,"")</f>
        <v/>
      </c>
      <c r="AC111" s="185" t="str">
        <f>IF(GUS_2020!AC111&lt;&gt;"",GUS_2020!AC111*41.868/1000,"")</f>
        <v/>
      </c>
      <c r="AD111" s="185" t="str">
        <f>IF(GUS_2020!AD111&lt;&gt;"",GUS_2020!AD111*41.868/1000,"")</f>
        <v/>
      </c>
      <c r="AE111" s="185">
        <f>IF(GUS_2020!AE111&lt;&gt;"",GUS_2020!AE111*41.868/1000,"")</f>
        <v>0.16747200000000001</v>
      </c>
      <c r="AF111" s="185">
        <f>IF(GUS_2020!AF111&lt;&gt;"",GUS_2020!AF111*41.868/1000,"")</f>
        <v>0</v>
      </c>
      <c r="AG111" s="185" t="str">
        <f>IF(GUS_2020!AG111&lt;&gt;"",GUS_2020!AG111*41.868/1000,"")</f>
        <v/>
      </c>
      <c r="AH111" s="185" t="str">
        <f>IF(GUS_2020!AH111&lt;&gt;"",GUS_2020!AH111*41.868/1000,"")</f>
        <v/>
      </c>
      <c r="AI111" s="185">
        <f>IF(GUS_2020!AI111&lt;&gt;"",GUS_2020!AI111*41.868/1000,"")</f>
        <v>0</v>
      </c>
      <c r="AJ111" s="185">
        <f>IF(GUS_2020!AJ111&lt;&gt;"",GUS_2020!AJ111*41.868/1000,"")</f>
        <v>0</v>
      </c>
      <c r="AK111" s="185" t="str">
        <f>IF(GUS_2020!AK111&lt;&gt;"",GUS_2020!AK111*41.868/1000,"")</f>
        <v/>
      </c>
      <c r="AL111" s="185">
        <f>IF(GUS_2020!AL111&lt;&gt;"",GUS_2020!AL111*41.868/1000,"")</f>
        <v>0.41868</v>
      </c>
      <c r="AM111" s="185" t="str">
        <f>IF(GUS_2020!AM111&lt;&gt;"",GUS_2020!AM111*41.868/1000,"")</f>
        <v/>
      </c>
      <c r="AN111" s="185" t="str">
        <f>IF(GUS_2020!AN111&lt;&gt;"",GUS_2020!AN111*41.868/1000,"")</f>
        <v/>
      </c>
      <c r="AO111" s="185" t="str">
        <f>IF(GUS_2020!AO111&lt;&gt;"",GUS_2020!AO111*41.868/1000,"")</f>
        <v/>
      </c>
      <c r="AP111" s="185" t="str">
        <f>IF(GUS_2020!AP111&lt;&gt;"",GUS_2020!AP111*41.868/1000,"")</f>
        <v/>
      </c>
      <c r="AQ111" s="185" t="str">
        <f>IF(GUS_2020!AQ111&lt;&gt;"",GUS_2020!AQ111*41.868/1000,"")</f>
        <v/>
      </c>
      <c r="AR111" s="185" t="str">
        <f>IF(GUS_2020!AR111&lt;&gt;"",GUS_2020!AR111*41.868/1000,"")</f>
        <v/>
      </c>
      <c r="AS111" s="185" t="str">
        <f>IF(GUS_2020!AS111&lt;&gt;"",GUS_2020!AS111*41.868/1000,"")</f>
        <v/>
      </c>
      <c r="AT111" s="185">
        <f>IF(GUS_2020!AT111&lt;&gt;"",GUS_2020!AT111*41.868/1000,"")</f>
        <v>5.3172360000000003</v>
      </c>
      <c r="AU111" s="185">
        <f>IF(GUS_2020!AU111&lt;&gt;"",GUS_2020!AU111*41.868/1000,"")</f>
        <v>4.1868000000000002E-2</v>
      </c>
      <c r="AV111" s="185" t="str">
        <f>IF(GUS_2020!AV111&lt;&gt;"",GUS_2020!AV111*41.868/1000,"")</f>
        <v/>
      </c>
      <c r="AW111" s="185" t="str">
        <f>IF(GUS_2020!AW111&lt;&gt;"",GUS_2020!AW111*41.868/1000,"")</f>
        <v/>
      </c>
      <c r="AX111" s="185" t="str">
        <f>IF(GUS_2020!AX111&lt;&gt;"",GUS_2020!AX111*41.868/1000,"")</f>
        <v/>
      </c>
      <c r="AY111" s="185" t="str">
        <f>IF(GUS_2020!AY111&lt;&gt;"",GUS_2020!AY111*41.868/1000,"")</f>
        <v/>
      </c>
      <c r="AZ111" s="185" t="str">
        <f>IF(GUS_2020!AZ111&lt;&gt;"",GUS_2020!AZ111*41.868/1000,"")</f>
        <v/>
      </c>
      <c r="BA111" s="185" t="str">
        <f>IF(GUS_2020!BA111&lt;&gt;"",GUS_2020!BA111*41.868/1000,"")</f>
        <v/>
      </c>
      <c r="BB111" s="185">
        <f>IF(GUS_2020!BB111&lt;&gt;"",GUS_2020!BB111*41.868/1000,"")</f>
        <v>4.1868000000000002E-2</v>
      </c>
      <c r="BC111" s="185" t="str">
        <f>IF(GUS_2020!BC111&lt;&gt;"",GUS_2020!BC111*41.868/1000,"")</f>
        <v/>
      </c>
      <c r="BD111" s="185" t="str">
        <f>IF(GUS_2020!BD111&lt;&gt;"",GUS_2020!BD111*41.868/1000,"")</f>
        <v/>
      </c>
      <c r="BE111" s="185" t="str">
        <f>IF(GUS_2020!BE111&lt;&gt;"",GUS_2020!BE111*41.868/1000,"")</f>
        <v/>
      </c>
      <c r="BF111" s="185" t="str">
        <f>IF(GUS_2020!BF111&lt;&gt;"",GUS_2020!BF111*41.868/1000,"")</f>
        <v/>
      </c>
      <c r="BG111" s="185" t="str">
        <f>IF(GUS_2020!BG111&lt;&gt;"",GUS_2020!BG111*41.868/1000,"")</f>
        <v/>
      </c>
      <c r="BH111" s="185" t="str">
        <f>IF(GUS_2020!BH111&lt;&gt;"",GUS_2020!BH111*41.868/1000,"")</f>
        <v/>
      </c>
      <c r="BI111" s="185" t="str">
        <f>IF(GUS_2020!BI111&lt;&gt;"",GUS_2020!BI111*41.868/1000,"")</f>
        <v/>
      </c>
      <c r="BJ111" s="185" t="str">
        <f>IF(GUS_2020!BJ111&lt;&gt;"",GUS_2020!BJ111*41.868/1000,"")</f>
        <v/>
      </c>
      <c r="BK111" s="185" t="str">
        <f>IF(GUS_2020!BK111&lt;&gt;"",GUS_2020!BK111*41.868/1000,"")</f>
        <v/>
      </c>
      <c r="BL111" s="185" t="str">
        <f>IF(GUS_2020!BL111&lt;&gt;"",GUS_2020!BL111*41.868/1000,"")</f>
        <v/>
      </c>
      <c r="BM111" s="185" t="str">
        <f>IF(GUS_2020!BM111&lt;&gt;"",GUS_2020!BM111*41.868/1000,"")</f>
        <v/>
      </c>
      <c r="BN111" s="185">
        <f>IF(GUS_2020!BN111&lt;&gt;"",GUS_2020!BN111*41.868/1000,"")</f>
        <v>0</v>
      </c>
      <c r="BO111" s="185">
        <f>IF(GUS_2020!BO111&lt;&gt;"",GUS_2020!BO111*41.868/1000,"")</f>
        <v>0</v>
      </c>
      <c r="BP111" s="185" t="str">
        <f>IF(GUS_2020!BP111&lt;&gt;"",GUS_2020!BP111*41.868/1000,"")</f>
        <v/>
      </c>
      <c r="BQ111" s="185" t="str">
        <f>IF(GUS_2020!BQ111&lt;&gt;"",GUS_2020!BQ111*41.868/1000,"")</f>
        <v/>
      </c>
      <c r="BR111" s="185">
        <f>IF(GUS_2020!BR111&lt;&gt;"",GUS_2020!BR111*41.868/1000,"")</f>
        <v>1.7165880000000002</v>
      </c>
      <c r="BS111" s="185">
        <f>IF(GUS_2020!BS111&lt;&gt;"",GUS_2020!BS111*41.868/1000,"")</f>
        <v>10.67634</v>
      </c>
    </row>
    <row r="112" spans="1:80" ht="20.399999999999999">
      <c r="A112" s="184" t="s">
        <v>539</v>
      </c>
      <c r="B112" s="185">
        <f>IF(GUS_2020!B112&lt;&gt;"",GUS_2020!B112*41.868/1000,"")</f>
        <v>30.479904000000001</v>
      </c>
      <c r="C112" s="185">
        <f>IF(GUS_2020!C112&lt;&gt;"",GUS_2020!C112*41.868/1000,"")</f>
        <v>1.0048320000000002</v>
      </c>
      <c r="D112" s="185" t="str">
        <f>IF(GUS_2020!D112&lt;&gt;"",GUS_2020!D112*41.868/1000,"")</f>
        <v/>
      </c>
      <c r="E112" s="185" t="str">
        <f>IF(GUS_2020!E112&lt;&gt;"",GUS_2020!E112*41.868/1000,"")</f>
        <v/>
      </c>
      <c r="F112" s="185">
        <f>IF(GUS_2020!F112&lt;&gt;"",GUS_2020!F112*41.868/1000,"")</f>
        <v>0.92109600000000003</v>
      </c>
      <c r="G112" s="185" t="str">
        <f>IF(GUS_2020!G112&lt;&gt;"",GUS_2020!G112*41.868/1000,"")</f>
        <v/>
      </c>
      <c r="H112" s="185">
        <f>IF(GUS_2020!H112&lt;&gt;"",GUS_2020!H112*41.868/1000,"")</f>
        <v>0</v>
      </c>
      <c r="I112" s="185" t="str">
        <f>IF(GUS_2020!I112&lt;&gt;"",GUS_2020!I112*41.868/1000,"")</f>
        <v/>
      </c>
      <c r="J112" s="185">
        <f>IF(GUS_2020!J112&lt;&gt;"",GUS_2020!J112*41.868/1000,"")</f>
        <v>8.3736000000000005E-2</v>
      </c>
      <c r="K112" s="185" t="str">
        <f>IF(GUS_2020!K112&lt;&gt;"",GUS_2020!K112*41.868/1000,"")</f>
        <v/>
      </c>
      <c r="L112" s="185" t="str">
        <f>IF(GUS_2020!L112&lt;&gt;"",GUS_2020!L112*41.868/1000,"")</f>
        <v/>
      </c>
      <c r="M112" s="185" t="str">
        <f>IF(GUS_2020!M112&lt;&gt;"",GUS_2020!M112*41.868/1000,"")</f>
        <v/>
      </c>
      <c r="N112" s="185">
        <f>IF(GUS_2020!N112&lt;&gt;"",GUS_2020!N112*41.868/1000,"")</f>
        <v>0</v>
      </c>
      <c r="O112" s="185" t="str">
        <f>IF(GUS_2020!O112&lt;&gt;"",GUS_2020!O112*41.868/1000,"")</f>
        <v/>
      </c>
      <c r="P112" s="185">
        <f>IF(GUS_2020!P112&lt;&gt;"",GUS_2020!P112*41.868/1000,"")</f>
        <v>0</v>
      </c>
      <c r="Q112" s="185" t="str">
        <f>IF(GUS_2020!Q112&lt;&gt;"",GUS_2020!Q112*41.868/1000,"")</f>
        <v/>
      </c>
      <c r="R112" s="185" t="str">
        <f>IF(GUS_2020!R112&lt;&gt;"",GUS_2020!R112*41.868/1000,"")</f>
        <v/>
      </c>
      <c r="S112" s="185" t="str">
        <f>IF(GUS_2020!S112&lt;&gt;"",GUS_2020!S112*41.868/1000,"")</f>
        <v/>
      </c>
      <c r="T112" s="185" t="str">
        <f>IF(GUS_2020!T112&lt;&gt;"",GUS_2020!T112*41.868/1000,"")</f>
        <v/>
      </c>
      <c r="U112" s="185" t="str">
        <f>IF(GUS_2020!U112&lt;&gt;"",GUS_2020!U112*41.868/1000,"")</f>
        <v/>
      </c>
      <c r="V112" s="185" t="str">
        <f>IF(GUS_2020!V112&lt;&gt;"",GUS_2020!V112*41.868/1000,"")</f>
        <v/>
      </c>
      <c r="W112" s="185">
        <f>IF(GUS_2020!W112&lt;&gt;"",GUS_2020!W112*41.868/1000,"")</f>
        <v>0.96296400000000004</v>
      </c>
      <c r="X112" s="185" t="str">
        <f>IF(GUS_2020!X112&lt;&gt;"",GUS_2020!X112*41.868/1000,"")</f>
        <v/>
      </c>
      <c r="Y112" s="185" t="str">
        <f>IF(GUS_2020!Y112&lt;&gt;"",GUS_2020!Y112*41.868/1000,"")</f>
        <v/>
      </c>
      <c r="Z112" s="185" t="str">
        <f>IF(GUS_2020!Z112&lt;&gt;"",GUS_2020!Z112*41.868/1000,"")</f>
        <v/>
      </c>
      <c r="AA112" s="185" t="str">
        <f>IF(GUS_2020!AA112&lt;&gt;"",GUS_2020!AA112*41.868/1000,"")</f>
        <v/>
      </c>
      <c r="AB112" s="185" t="str">
        <f>IF(GUS_2020!AB112&lt;&gt;"",GUS_2020!AB112*41.868/1000,"")</f>
        <v/>
      </c>
      <c r="AC112" s="185" t="str">
        <f>IF(GUS_2020!AC112&lt;&gt;"",GUS_2020!AC112*41.868/1000,"")</f>
        <v/>
      </c>
      <c r="AD112" s="185" t="str">
        <f>IF(GUS_2020!AD112&lt;&gt;"",GUS_2020!AD112*41.868/1000,"")</f>
        <v/>
      </c>
      <c r="AE112" s="185">
        <f>IF(GUS_2020!AE112&lt;&gt;"",GUS_2020!AE112*41.868/1000,"")</f>
        <v>0.41868</v>
      </c>
      <c r="AF112" s="185">
        <f>IF(GUS_2020!AF112&lt;&gt;"",GUS_2020!AF112*41.868/1000,"")</f>
        <v>0</v>
      </c>
      <c r="AG112" s="185" t="str">
        <f>IF(GUS_2020!AG112&lt;&gt;"",GUS_2020!AG112*41.868/1000,"")</f>
        <v/>
      </c>
      <c r="AH112" s="185" t="str">
        <f>IF(GUS_2020!AH112&lt;&gt;"",GUS_2020!AH112*41.868/1000,"")</f>
        <v/>
      </c>
      <c r="AI112" s="185">
        <f>IF(GUS_2020!AI112&lt;&gt;"",GUS_2020!AI112*41.868/1000,"")</f>
        <v>0</v>
      </c>
      <c r="AJ112" s="185">
        <f>IF(GUS_2020!AJ112&lt;&gt;"",GUS_2020!AJ112*41.868/1000,"")</f>
        <v>0</v>
      </c>
      <c r="AK112" s="185" t="str">
        <f>IF(GUS_2020!AK112&lt;&gt;"",GUS_2020!AK112*41.868/1000,"")</f>
        <v/>
      </c>
      <c r="AL112" s="185">
        <f>IF(GUS_2020!AL112&lt;&gt;"",GUS_2020!AL112*41.868/1000,"")</f>
        <v>0.50241600000000008</v>
      </c>
      <c r="AM112" s="185">
        <f>IF(GUS_2020!AM112&lt;&gt;"",GUS_2020!AM112*41.868/1000,"")</f>
        <v>0</v>
      </c>
      <c r="AN112" s="185" t="str">
        <f>IF(GUS_2020!AN112&lt;&gt;"",GUS_2020!AN112*41.868/1000,"")</f>
        <v/>
      </c>
      <c r="AO112" s="185" t="str">
        <f>IF(GUS_2020!AO112&lt;&gt;"",GUS_2020!AO112*41.868/1000,"")</f>
        <v/>
      </c>
      <c r="AP112" s="185" t="str">
        <f>IF(GUS_2020!AP112&lt;&gt;"",GUS_2020!AP112*41.868/1000,"")</f>
        <v/>
      </c>
      <c r="AQ112" s="185" t="str">
        <f>IF(GUS_2020!AQ112&lt;&gt;"",GUS_2020!AQ112*41.868/1000,"")</f>
        <v/>
      </c>
      <c r="AR112" s="185" t="str">
        <f>IF(GUS_2020!AR112&lt;&gt;"",GUS_2020!AR112*41.868/1000,"")</f>
        <v/>
      </c>
      <c r="AS112" s="185">
        <f>IF(GUS_2020!AS112&lt;&gt;"",GUS_2020!AS112*41.868/1000,"")</f>
        <v>0</v>
      </c>
      <c r="AT112" s="185">
        <f>IF(GUS_2020!AT112&lt;&gt;"",GUS_2020!AT112*41.868/1000,"")</f>
        <v>9.420300000000001</v>
      </c>
      <c r="AU112" s="185">
        <f>IF(GUS_2020!AU112&lt;&gt;"",GUS_2020!AU112*41.868/1000,"")</f>
        <v>4.1868000000000002E-2</v>
      </c>
      <c r="AV112" s="185" t="str">
        <f>IF(GUS_2020!AV112&lt;&gt;"",GUS_2020!AV112*41.868/1000,"")</f>
        <v/>
      </c>
      <c r="AW112" s="185" t="str">
        <f>IF(GUS_2020!AW112&lt;&gt;"",GUS_2020!AW112*41.868/1000,"")</f>
        <v/>
      </c>
      <c r="AX112" s="185" t="str">
        <f>IF(GUS_2020!AX112&lt;&gt;"",GUS_2020!AX112*41.868/1000,"")</f>
        <v/>
      </c>
      <c r="AY112" s="185" t="str">
        <f>IF(GUS_2020!AY112&lt;&gt;"",GUS_2020!AY112*41.868/1000,"")</f>
        <v/>
      </c>
      <c r="AZ112" s="185" t="str">
        <f>IF(GUS_2020!AZ112&lt;&gt;"",GUS_2020!AZ112*41.868/1000,"")</f>
        <v/>
      </c>
      <c r="BA112" s="185" t="str">
        <f>IF(GUS_2020!BA112&lt;&gt;"",GUS_2020!BA112*41.868/1000,"")</f>
        <v/>
      </c>
      <c r="BB112" s="185">
        <f>IF(GUS_2020!BB112&lt;&gt;"",GUS_2020!BB112*41.868/1000,"")</f>
        <v>4.1868000000000002E-2</v>
      </c>
      <c r="BC112" s="185" t="str">
        <f>IF(GUS_2020!BC112&lt;&gt;"",GUS_2020!BC112*41.868/1000,"")</f>
        <v/>
      </c>
      <c r="BD112" s="185" t="str">
        <f>IF(GUS_2020!BD112&lt;&gt;"",GUS_2020!BD112*41.868/1000,"")</f>
        <v/>
      </c>
      <c r="BE112" s="185" t="str">
        <f>IF(GUS_2020!BE112&lt;&gt;"",GUS_2020!BE112*41.868/1000,"")</f>
        <v/>
      </c>
      <c r="BF112" s="185" t="str">
        <f>IF(GUS_2020!BF112&lt;&gt;"",GUS_2020!BF112*41.868/1000,"")</f>
        <v/>
      </c>
      <c r="BG112" s="185" t="str">
        <f>IF(GUS_2020!BG112&lt;&gt;"",GUS_2020!BG112*41.868/1000,"")</f>
        <v/>
      </c>
      <c r="BH112" s="185" t="str">
        <f>IF(GUS_2020!BH112&lt;&gt;"",GUS_2020!BH112*41.868/1000,"")</f>
        <v/>
      </c>
      <c r="BI112" s="185" t="str">
        <f>IF(GUS_2020!BI112&lt;&gt;"",GUS_2020!BI112*41.868/1000,"")</f>
        <v/>
      </c>
      <c r="BJ112" s="185" t="str">
        <f>IF(GUS_2020!BJ112&lt;&gt;"",GUS_2020!BJ112*41.868/1000,"")</f>
        <v/>
      </c>
      <c r="BK112" s="185" t="str">
        <f>IF(GUS_2020!BK112&lt;&gt;"",GUS_2020!BK112*41.868/1000,"")</f>
        <v/>
      </c>
      <c r="BL112" s="185" t="str">
        <f>IF(GUS_2020!BL112&lt;&gt;"",GUS_2020!BL112*41.868/1000,"")</f>
        <v/>
      </c>
      <c r="BM112" s="185" t="str">
        <f>IF(GUS_2020!BM112&lt;&gt;"",GUS_2020!BM112*41.868/1000,"")</f>
        <v/>
      </c>
      <c r="BN112" s="185">
        <f>IF(GUS_2020!BN112&lt;&gt;"",GUS_2020!BN112*41.868/1000,"")</f>
        <v>0</v>
      </c>
      <c r="BO112" s="185">
        <f>IF(GUS_2020!BO112&lt;&gt;"",GUS_2020!BO112*41.868/1000,"")</f>
        <v>0</v>
      </c>
      <c r="BP112" s="185" t="str">
        <f>IF(GUS_2020!BP112&lt;&gt;"",GUS_2020!BP112*41.868/1000,"")</f>
        <v/>
      </c>
      <c r="BQ112" s="185" t="str">
        <f>IF(GUS_2020!BQ112&lt;&gt;"",GUS_2020!BQ112*41.868/1000,"")</f>
        <v/>
      </c>
      <c r="BR112" s="185">
        <f>IF(GUS_2020!BR112&lt;&gt;"",GUS_2020!BR112*41.868/1000,"")</f>
        <v>2.0096640000000003</v>
      </c>
      <c r="BS112" s="185">
        <f>IF(GUS_2020!BS112&lt;&gt;"",GUS_2020!BS112*41.868/1000,"")</f>
        <v>16.998407999999998</v>
      </c>
    </row>
    <row r="113" spans="1:71" ht="20.399999999999999">
      <c r="A113" s="184" t="s">
        <v>540</v>
      </c>
      <c r="B113" s="185">
        <f>IF(GUS_2020!B113&lt;&gt;"",GUS_2020!B113*41.868/1000,"")</f>
        <v>17.793900000000001</v>
      </c>
      <c r="C113" s="185">
        <f>IF(GUS_2020!C113&lt;&gt;"",GUS_2020!C113*41.868/1000,"")</f>
        <v>0.37681200000000004</v>
      </c>
      <c r="D113" s="185" t="str">
        <f>IF(GUS_2020!D113&lt;&gt;"",GUS_2020!D113*41.868/1000,"")</f>
        <v/>
      </c>
      <c r="E113" s="185" t="str">
        <f>IF(GUS_2020!E113&lt;&gt;"",GUS_2020!E113*41.868/1000,"")</f>
        <v/>
      </c>
      <c r="F113" s="185">
        <f>IF(GUS_2020!F113&lt;&gt;"",GUS_2020!F113*41.868/1000,"")</f>
        <v>0.37681200000000004</v>
      </c>
      <c r="G113" s="185" t="str">
        <f>IF(GUS_2020!G113&lt;&gt;"",GUS_2020!G113*41.868/1000,"")</f>
        <v/>
      </c>
      <c r="H113" s="185" t="str">
        <f>IF(GUS_2020!H113&lt;&gt;"",GUS_2020!H113*41.868/1000,"")</f>
        <v/>
      </c>
      <c r="I113" s="185" t="str">
        <f>IF(GUS_2020!I113&lt;&gt;"",GUS_2020!I113*41.868/1000,"")</f>
        <v/>
      </c>
      <c r="J113" s="185">
        <f>IF(GUS_2020!J113&lt;&gt;"",GUS_2020!J113*41.868/1000,"")</f>
        <v>0</v>
      </c>
      <c r="K113" s="185" t="str">
        <f>IF(GUS_2020!K113&lt;&gt;"",GUS_2020!K113*41.868/1000,"")</f>
        <v/>
      </c>
      <c r="L113" s="185" t="str">
        <f>IF(GUS_2020!L113&lt;&gt;"",GUS_2020!L113*41.868/1000,"")</f>
        <v/>
      </c>
      <c r="M113" s="185" t="str">
        <f>IF(GUS_2020!M113&lt;&gt;"",GUS_2020!M113*41.868/1000,"")</f>
        <v/>
      </c>
      <c r="N113" s="185" t="str">
        <f>IF(GUS_2020!N113&lt;&gt;"",GUS_2020!N113*41.868/1000,"")</f>
        <v/>
      </c>
      <c r="O113" s="185" t="str">
        <f>IF(GUS_2020!O113&lt;&gt;"",GUS_2020!O113*41.868/1000,"")</f>
        <v/>
      </c>
      <c r="P113" s="185" t="str">
        <f>IF(GUS_2020!P113&lt;&gt;"",GUS_2020!P113*41.868/1000,"")</f>
        <v/>
      </c>
      <c r="Q113" s="185" t="str">
        <f>IF(GUS_2020!Q113&lt;&gt;"",GUS_2020!Q113*41.868/1000,"")</f>
        <v/>
      </c>
      <c r="R113" s="185" t="str">
        <f>IF(GUS_2020!R113&lt;&gt;"",GUS_2020!R113*41.868/1000,"")</f>
        <v/>
      </c>
      <c r="S113" s="185" t="str">
        <f>IF(GUS_2020!S113&lt;&gt;"",GUS_2020!S113*41.868/1000,"")</f>
        <v/>
      </c>
      <c r="T113" s="185" t="str">
        <f>IF(GUS_2020!T113&lt;&gt;"",GUS_2020!T113*41.868/1000,"")</f>
        <v/>
      </c>
      <c r="U113" s="185" t="str">
        <f>IF(GUS_2020!U113&lt;&gt;"",GUS_2020!U113*41.868/1000,"")</f>
        <v/>
      </c>
      <c r="V113" s="185" t="str">
        <f>IF(GUS_2020!V113&lt;&gt;"",GUS_2020!V113*41.868/1000,"")</f>
        <v/>
      </c>
      <c r="W113" s="185">
        <f>IF(GUS_2020!W113&lt;&gt;"",GUS_2020!W113*41.868/1000,"")</f>
        <v>3.4331760000000004</v>
      </c>
      <c r="X113" s="185" t="str">
        <f>IF(GUS_2020!X113&lt;&gt;"",GUS_2020!X113*41.868/1000,"")</f>
        <v/>
      </c>
      <c r="Y113" s="185" t="str">
        <f>IF(GUS_2020!Y113&lt;&gt;"",GUS_2020!Y113*41.868/1000,"")</f>
        <v/>
      </c>
      <c r="Z113" s="185" t="str">
        <f>IF(GUS_2020!Z113&lt;&gt;"",GUS_2020!Z113*41.868/1000,"")</f>
        <v/>
      </c>
      <c r="AA113" s="185" t="str">
        <f>IF(GUS_2020!AA113&lt;&gt;"",GUS_2020!AA113*41.868/1000,"")</f>
        <v/>
      </c>
      <c r="AB113" s="185" t="str">
        <f>IF(GUS_2020!AB113&lt;&gt;"",GUS_2020!AB113*41.868/1000,"")</f>
        <v/>
      </c>
      <c r="AC113" s="185" t="str">
        <f>IF(GUS_2020!AC113&lt;&gt;"",GUS_2020!AC113*41.868/1000,"")</f>
        <v/>
      </c>
      <c r="AD113" s="185" t="str">
        <f>IF(GUS_2020!AD113&lt;&gt;"",GUS_2020!AD113*41.868/1000,"")</f>
        <v/>
      </c>
      <c r="AE113" s="185">
        <f>IF(GUS_2020!AE113&lt;&gt;"",GUS_2020!AE113*41.868/1000,"")</f>
        <v>0.25120800000000004</v>
      </c>
      <c r="AF113" s="185">
        <f>IF(GUS_2020!AF113&lt;&gt;"",GUS_2020!AF113*41.868/1000,"")</f>
        <v>0</v>
      </c>
      <c r="AG113" s="185" t="str">
        <f>IF(GUS_2020!AG113&lt;&gt;"",GUS_2020!AG113*41.868/1000,"")</f>
        <v/>
      </c>
      <c r="AH113" s="185" t="str">
        <f>IF(GUS_2020!AH113&lt;&gt;"",GUS_2020!AH113*41.868/1000,"")</f>
        <v/>
      </c>
      <c r="AI113" s="185" t="str">
        <f>IF(GUS_2020!AI113&lt;&gt;"",GUS_2020!AI113*41.868/1000,"")</f>
        <v/>
      </c>
      <c r="AJ113" s="185">
        <f>IF(GUS_2020!AJ113&lt;&gt;"",GUS_2020!AJ113*41.868/1000,"")</f>
        <v>0</v>
      </c>
      <c r="AK113" s="185" t="str">
        <f>IF(GUS_2020!AK113&lt;&gt;"",GUS_2020!AK113*41.868/1000,"")</f>
        <v/>
      </c>
      <c r="AL113" s="185">
        <f>IF(GUS_2020!AL113&lt;&gt;"",GUS_2020!AL113*41.868/1000,"")</f>
        <v>3.1819680000000004</v>
      </c>
      <c r="AM113" s="185" t="str">
        <f>IF(GUS_2020!AM113&lt;&gt;"",GUS_2020!AM113*41.868/1000,"")</f>
        <v/>
      </c>
      <c r="AN113" s="185" t="str">
        <f>IF(GUS_2020!AN113&lt;&gt;"",GUS_2020!AN113*41.868/1000,"")</f>
        <v/>
      </c>
      <c r="AO113" s="185" t="str">
        <f>IF(GUS_2020!AO113&lt;&gt;"",GUS_2020!AO113*41.868/1000,"")</f>
        <v/>
      </c>
      <c r="AP113" s="185" t="str">
        <f>IF(GUS_2020!AP113&lt;&gt;"",GUS_2020!AP113*41.868/1000,"")</f>
        <v/>
      </c>
      <c r="AQ113" s="185" t="str">
        <f>IF(GUS_2020!AQ113&lt;&gt;"",GUS_2020!AQ113*41.868/1000,"")</f>
        <v/>
      </c>
      <c r="AR113" s="185" t="str">
        <f>IF(GUS_2020!AR113&lt;&gt;"",GUS_2020!AR113*41.868/1000,"")</f>
        <v/>
      </c>
      <c r="AS113" s="185">
        <f>IF(GUS_2020!AS113&lt;&gt;"",GUS_2020!AS113*41.868/1000,"")</f>
        <v>0</v>
      </c>
      <c r="AT113" s="185">
        <f>IF(GUS_2020!AT113&lt;&gt;"",GUS_2020!AT113*41.868/1000,"")</f>
        <v>1.4653800000000001</v>
      </c>
      <c r="AU113" s="185">
        <f>IF(GUS_2020!AU113&lt;&gt;"",GUS_2020!AU113*41.868/1000,"")</f>
        <v>0</v>
      </c>
      <c r="AV113" s="185" t="str">
        <f>IF(GUS_2020!AV113&lt;&gt;"",GUS_2020!AV113*41.868/1000,"")</f>
        <v/>
      </c>
      <c r="AW113" s="185" t="str">
        <f>IF(GUS_2020!AW113&lt;&gt;"",GUS_2020!AW113*41.868/1000,"")</f>
        <v/>
      </c>
      <c r="AX113" s="185" t="str">
        <f>IF(GUS_2020!AX113&lt;&gt;"",GUS_2020!AX113*41.868/1000,"")</f>
        <v/>
      </c>
      <c r="AY113" s="185" t="str">
        <f>IF(GUS_2020!AY113&lt;&gt;"",GUS_2020!AY113*41.868/1000,"")</f>
        <v/>
      </c>
      <c r="AZ113" s="185" t="str">
        <f>IF(GUS_2020!AZ113&lt;&gt;"",GUS_2020!AZ113*41.868/1000,"")</f>
        <v/>
      </c>
      <c r="BA113" s="185" t="str">
        <f>IF(GUS_2020!BA113&lt;&gt;"",GUS_2020!BA113*41.868/1000,"")</f>
        <v/>
      </c>
      <c r="BB113" s="185">
        <f>IF(GUS_2020!BB113&lt;&gt;"",GUS_2020!BB113*41.868/1000,"")</f>
        <v>0</v>
      </c>
      <c r="BC113" s="185" t="str">
        <f>IF(GUS_2020!BC113&lt;&gt;"",GUS_2020!BC113*41.868/1000,"")</f>
        <v/>
      </c>
      <c r="BD113" s="185" t="str">
        <f>IF(GUS_2020!BD113&lt;&gt;"",GUS_2020!BD113*41.868/1000,"")</f>
        <v/>
      </c>
      <c r="BE113" s="185" t="str">
        <f>IF(GUS_2020!BE113&lt;&gt;"",GUS_2020!BE113*41.868/1000,"")</f>
        <v/>
      </c>
      <c r="BF113" s="185" t="str">
        <f>IF(GUS_2020!BF113&lt;&gt;"",GUS_2020!BF113*41.868/1000,"")</f>
        <v/>
      </c>
      <c r="BG113" s="185" t="str">
        <f>IF(GUS_2020!BG113&lt;&gt;"",GUS_2020!BG113*41.868/1000,"")</f>
        <v/>
      </c>
      <c r="BH113" s="185" t="str">
        <f>IF(GUS_2020!BH113&lt;&gt;"",GUS_2020!BH113*41.868/1000,"")</f>
        <v/>
      </c>
      <c r="BI113" s="185" t="str">
        <f>IF(GUS_2020!BI113&lt;&gt;"",GUS_2020!BI113*41.868/1000,"")</f>
        <v/>
      </c>
      <c r="BJ113" s="185" t="str">
        <f>IF(GUS_2020!BJ113&lt;&gt;"",GUS_2020!BJ113*41.868/1000,"")</f>
        <v/>
      </c>
      <c r="BK113" s="185" t="str">
        <f>IF(GUS_2020!BK113&lt;&gt;"",GUS_2020!BK113*41.868/1000,"")</f>
        <v/>
      </c>
      <c r="BL113" s="185" t="str">
        <f>IF(GUS_2020!BL113&lt;&gt;"",GUS_2020!BL113*41.868/1000,"")</f>
        <v/>
      </c>
      <c r="BM113" s="185" t="str">
        <f>IF(GUS_2020!BM113&lt;&gt;"",GUS_2020!BM113*41.868/1000,"")</f>
        <v/>
      </c>
      <c r="BN113" s="185">
        <f>IF(GUS_2020!BN113&lt;&gt;"",GUS_2020!BN113*41.868/1000,"")</f>
        <v>4.1868000000000002E-2</v>
      </c>
      <c r="BO113" s="185">
        <f>IF(GUS_2020!BO113&lt;&gt;"",GUS_2020!BO113*41.868/1000,"")</f>
        <v>4.1868000000000002E-2</v>
      </c>
      <c r="BP113" s="185" t="str">
        <f>IF(GUS_2020!BP113&lt;&gt;"",GUS_2020!BP113*41.868/1000,"")</f>
        <v/>
      </c>
      <c r="BQ113" s="185" t="str">
        <f>IF(GUS_2020!BQ113&lt;&gt;"",GUS_2020!BQ113*41.868/1000,"")</f>
        <v/>
      </c>
      <c r="BR113" s="185">
        <f>IF(GUS_2020!BR113&lt;&gt;"",GUS_2020!BR113*41.868/1000,"")</f>
        <v>2.4702120000000001</v>
      </c>
      <c r="BS113" s="185">
        <f>IF(GUS_2020!BS113&lt;&gt;"",GUS_2020!BS113*41.868/1000,"")</f>
        <v>9.9645840000000003</v>
      </c>
    </row>
    <row r="114" spans="1:71" ht="20.399999999999999">
      <c r="A114" s="184" t="s">
        <v>541</v>
      </c>
      <c r="B114" s="185">
        <f>IF(GUS_2020!B114&lt;&gt;"",GUS_2020!B114*41.868/1000,"")</f>
        <v>89.220708000000002</v>
      </c>
      <c r="C114" s="185">
        <f>IF(GUS_2020!C114&lt;&gt;"",GUS_2020!C114*41.868/1000,"")</f>
        <v>22.106304000000002</v>
      </c>
      <c r="D114" s="185" t="str">
        <f>IF(GUS_2020!D114&lt;&gt;"",GUS_2020!D114*41.868/1000,"")</f>
        <v/>
      </c>
      <c r="E114" s="185">
        <f>IF(GUS_2020!E114&lt;&gt;"",GUS_2020!E114*41.868/1000,"")</f>
        <v>8.3736000000000005E-2</v>
      </c>
      <c r="F114" s="185">
        <f>IF(GUS_2020!F114&lt;&gt;"",GUS_2020!F114*41.868/1000,"")</f>
        <v>21.310812000000002</v>
      </c>
      <c r="G114" s="185" t="str">
        <f>IF(GUS_2020!G114&lt;&gt;"",GUS_2020!G114*41.868/1000,"")</f>
        <v/>
      </c>
      <c r="H114" s="185" t="str">
        <f>IF(GUS_2020!H114&lt;&gt;"",GUS_2020!H114*41.868/1000,"")</f>
        <v/>
      </c>
      <c r="I114" s="185">
        <f>IF(GUS_2020!I114&lt;&gt;"",GUS_2020!I114*41.868/1000,"")</f>
        <v>0</v>
      </c>
      <c r="J114" s="185">
        <f>IF(GUS_2020!J114&lt;&gt;"",GUS_2020!J114*41.868/1000,"")</f>
        <v>0.66988800000000004</v>
      </c>
      <c r="K114" s="185" t="str">
        <f>IF(GUS_2020!K114&lt;&gt;"",GUS_2020!K114*41.868/1000,"")</f>
        <v/>
      </c>
      <c r="L114" s="185" t="str">
        <f>IF(GUS_2020!L114&lt;&gt;"",GUS_2020!L114*41.868/1000,"")</f>
        <v/>
      </c>
      <c r="M114" s="185" t="str">
        <f>IF(GUS_2020!M114&lt;&gt;"",GUS_2020!M114*41.868/1000,"")</f>
        <v/>
      </c>
      <c r="N114" s="185" t="str">
        <f>IF(GUS_2020!N114&lt;&gt;"",GUS_2020!N114*41.868/1000,"")</f>
        <v/>
      </c>
      <c r="O114" s="185" t="str">
        <f>IF(GUS_2020!O114&lt;&gt;"",GUS_2020!O114*41.868/1000,"")</f>
        <v/>
      </c>
      <c r="P114" s="185" t="str">
        <f>IF(GUS_2020!P114&lt;&gt;"",GUS_2020!P114*41.868/1000,"")</f>
        <v/>
      </c>
      <c r="Q114" s="185" t="str">
        <f>IF(GUS_2020!Q114&lt;&gt;"",GUS_2020!Q114*41.868/1000,"")</f>
        <v/>
      </c>
      <c r="R114" s="185" t="str">
        <f>IF(GUS_2020!R114&lt;&gt;"",GUS_2020!R114*41.868/1000,"")</f>
        <v/>
      </c>
      <c r="S114" s="185" t="str">
        <f>IF(GUS_2020!S114&lt;&gt;"",GUS_2020!S114*41.868/1000,"")</f>
        <v/>
      </c>
      <c r="T114" s="185" t="str">
        <f>IF(GUS_2020!T114&lt;&gt;"",GUS_2020!T114*41.868/1000,"")</f>
        <v/>
      </c>
      <c r="U114" s="185" t="str">
        <f>IF(GUS_2020!U114&lt;&gt;"",GUS_2020!U114*41.868/1000,"")</f>
        <v/>
      </c>
      <c r="V114" s="185" t="str">
        <f>IF(GUS_2020!V114&lt;&gt;"",GUS_2020!V114*41.868/1000,"")</f>
        <v/>
      </c>
      <c r="W114" s="185">
        <f>IF(GUS_2020!W114&lt;&gt;"",GUS_2020!W114*41.868/1000,"")</f>
        <v>2.5120800000000001</v>
      </c>
      <c r="X114" s="185" t="str">
        <f>IF(GUS_2020!X114&lt;&gt;"",GUS_2020!X114*41.868/1000,"")</f>
        <v/>
      </c>
      <c r="Y114" s="185" t="str">
        <f>IF(GUS_2020!Y114&lt;&gt;"",GUS_2020!Y114*41.868/1000,"")</f>
        <v/>
      </c>
      <c r="Z114" s="185" t="str">
        <f>IF(GUS_2020!Z114&lt;&gt;"",GUS_2020!Z114*41.868/1000,"")</f>
        <v/>
      </c>
      <c r="AA114" s="185" t="str">
        <f>IF(GUS_2020!AA114&lt;&gt;"",GUS_2020!AA114*41.868/1000,"")</f>
        <v/>
      </c>
      <c r="AB114" s="185" t="str">
        <f>IF(GUS_2020!AB114&lt;&gt;"",GUS_2020!AB114*41.868/1000,"")</f>
        <v/>
      </c>
      <c r="AC114" s="185" t="str">
        <f>IF(GUS_2020!AC114&lt;&gt;"",GUS_2020!AC114*41.868/1000,"")</f>
        <v/>
      </c>
      <c r="AD114" s="185" t="str">
        <f>IF(GUS_2020!AD114&lt;&gt;"",GUS_2020!AD114*41.868/1000,"")</f>
        <v/>
      </c>
      <c r="AE114" s="185">
        <f>IF(GUS_2020!AE114&lt;&gt;"",GUS_2020!AE114*41.868/1000,"")</f>
        <v>1.0467</v>
      </c>
      <c r="AF114" s="185">
        <f>IF(GUS_2020!AF114&lt;&gt;"",GUS_2020!AF114*41.868/1000,"")</f>
        <v>0</v>
      </c>
      <c r="AG114" s="185" t="str">
        <f>IF(GUS_2020!AG114&lt;&gt;"",GUS_2020!AG114*41.868/1000,"")</f>
        <v/>
      </c>
      <c r="AH114" s="185" t="str">
        <f>IF(GUS_2020!AH114&lt;&gt;"",GUS_2020!AH114*41.868/1000,"")</f>
        <v/>
      </c>
      <c r="AI114" s="185" t="str">
        <f>IF(GUS_2020!AI114&lt;&gt;"",GUS_2020!AI114*41.868/1000,"")</f>
        <v/>
      </c>
      <c r="AJ114" s="185">
        <f>IF(GUS_2020!AJ114&lt;&gt;"",GUS_2020!AJ114*41.868/1000,"")</f>
        <v>0</v>
      </c>
      <c r="AK114" s="185" t="str">
        <f>IF(GUS_2020!AK114&lt;&gt;"",GUS_2020!AK114*41.868/1000,"")</f>
        <v/>
      </c>
      <c r="AL114" s="185">
        <f>IF(GUS_2020!AL114&lt;&gt;"",GUS_2020!AL114*41.868/1000,"")</f>
        <v>0.92109600000000003</v>
      </c>
      <c r="AM114" s="185">
        <f>IF(GUS_2020!AM114&lt;&gt;"",GUS_2020!AM114*41.868/1000,"")</f>
        <v>0.50241600000000008</v>
      </c>
      <c r="AN114" s="185" t="str">
        <f>IF(GUS_2020!AN114&lt;&gt;"",GUS_2020!AN114*41.868/1000,"")</f>
        <v/>
      </c>
      <c r="AO114" s="185" t="str">
        <f>IF(GUS_2020!AO114&lt;&gt;"",GUS_2020!AO114*41.868/1000,"")</f>
        <v/>
      </c>
      <c r="AP114" s="185" t="str">
        <f>IF(GUS_2020!AP114&lt;&gt;"",GUS_2020!AP114*41.868/1000,"")</f>
        <v/>
      </c>
      <c r="AQ114" s="185" t="str">
        <f>IF(GUS_2020!AQ114&lt;&gt;"",GUS_2020!AQ114*41.868/1000,"")</f>
        <v/>
      </c>
      <c r="AR114" s="185" t="str">
        <f>IF(GUS_2020!AR114&lt;&gt;"",GUS_2020!AR114*41.868/1000,"")</f>
        <v/>
      </c>
      <c r="AS114" s="185">
        <f>IF(GUS_2020!AS114&lt;&gt;"",GUS_2020!AS114*41.868/1000,"")</f>
        <v>0</v>
      </c>
      <c r="AT114" s="185">
        <f>IF(GUS_2020!AT114&lt;&gt;"",GUS_2020!AT114*41.868/1000,"")</f>
        <v>34.289892000000002</v>
      </c>
      <c r="AU114" s="185">
        <f>IF(GUS_2020!AU114&lt;&gt;"",GUS_2020!AU114*41.868/1000,"")</f>
        <v>1.25604</v>
      </c>
      <c r="AV114" s="185" t="str">
        <f>IF(GUS_2020!AV114&lt;&gt;"",GUS_2020!AV114*41.868/1000,"")</f>
        <v/>
      </c>
      <c r="AW114" s="185" t="str">
        <f>IF(GUS_2020!AW114&lt;&gt;"",GUS_2020!AW114*41.868/1000,"")</f>
        <v/>
      </c>
      <c r="AX114" s="185" t="str">
        <f>IF(GUS_2020!AX114&lt;&gt;"",GUS_2020!AX114*41.868/1000,"")</f>
        <v/>
      </c>
      <c r="AY114" s="185" t="str">
        <f>IF(GUS_2020!AY114&lt;&gt;"",GUS_2020!AY114*41.868/1000,"")</f>
        <v/>
      </c>
      <c r="AZ114" s="185" t="str">
        <f>IF(GUS_2020!AZ114&lt;&gt;"",GUS_2020!AZ114*41.868/1000,"")</f>
        <v/>
      </c>
      <c r="BA114" s="185" t="str">
        <f>IF(GUS_2020!BA114&lt;&gt;"",GUS_2020!BA114*41.868/1000,"")</f>
        <v/>
      </c>
      <c r="BB114" s="185">
        <f>IF(GUS_2020!BB114&lt;&gt;"",GUS_2020!BB114*41.868/1000,"")</f>
        <v>0.66988800000000004</v>
      </c>
      <c r="BC114" s="185" t="str">
        <f>IF(GUS_2020!BC114&lt;&gt;"",GUS_2020!BC114*41.868/1000,"")</f>
        <v/>
      </c>
      <c r="BD114" s="185">
        <f>IF(GUS_2020!BD114&lt;&gt;"",GUS_2020!BD114*41.868/1000,"")</f>
        <v>0.58615200000000001</v>
      </c>
      <c r="BE114" s="185" t="str">
        <f>IF(GUS_2020!BE114&lt;&gt;"",GUS_2020!BE114*41.868/1000,"")</f>
        <v/>
      </c>
      <c r="BF114" s="185" t="str">
        <f>IF(GUS_2020!BF114&lt;&gt;"",GUS_2020!BF114*41.868/1000,"")</f>
        <v/>
      </c>
      <c r="BG114" s="185" t="str">
        <f>IF(GUS_2020!BG114&lt;&gt;"",GUS_2020!BG114*41.868/1000,"")</f>
        <v/>
      </c>
      <c r="BH114" s="185" t="str">
        <f>IF(GUS_2020!BH114&lt;&gt;"",GUS_2020!BH114*41.868/1000,"")</f>
        <v/>
      </c>
      <c r="BI114" s="185" t="str">
        <f>IF(GUS_2020!BI114&lt;&gt;"",GUS_2020!BI114*41.868/1000,"")</f>
        <v/>
      </c>
      <c r="BJ114" s="185" t="str">
        <f>IF(GUS_2020!BJ114&lt;&gt;"",GUS_2020!BJ114*41.868/1000,"")</f>
        <v/>
      </c>
      <c r="BK114" s="185" t="str">
        <f>IF(GUS_2020!BK114&lt;&gt;"",GUS_2020!BK114*41.868/1000,"")</f>
        <v/>
      </c>
      <c r="BL114" s="185" t="str">
        <f>IF(GUS_2020!BL114&lt;&gt;"",GUS_2020!BL114*41.868/1000,"")</f>
        <v/>
      </c>
      <c r="BM114" s="185" t="str">
        <f>IF(GUS_2020!BM114&lt;&gt;"",GUS_2020!BM114*41.868/1000,"")</f>
        <v/>
      </c>
      <c r="BN114" s="185">
        <f>IF(GUS_2020!BN114&lt;&gt;"",GUS_2020!BN114*41.868/1000,"")</f>
        <v>0</v>
      </c>
      <c r="BO114" s="185">
        <f>IF(GUS_2020!BO114&lt;&gt;"",GUS_2020!BO114*41.868/1000,"")</f>
        <v>0</v>
      </c>
      <c r="BP114" s="185" t="str">
        <f>IF(GUS_2020!BP114&lt;&gt;"",GUS_2020!BP114*41.868/1000,"")</f>
        <v/>
      </c>
      <c r="BQ114" s="185" t="str">
        <f>IF(GUS_2020!BQ114&lt;&gt;"",GUS_2020!BQ114*41.868/1000,"")</f>
        <v/>
      </c>
      <c r="BR114" s="185">
        <f>IF(GUS_2020!BR114&lt;&gt;"",GUS_2020!BR114*41.868/1000,"")</f>
        <v>2.386476</v>
      </c>
      <c r="BS114" s="185">
        <f>IF(GUS_2020!BS114&lt;&gt;"",GUS_2020!BS114*41.868/1000,"")</f>
        <v>26.753652000000002</v>
      </c>
    </row>
    <row r="115" spans="1:71" ht="20.399999999999999">
      <c r="A115" s="184" t="s">
        <v>542</v>
      </c>
      <c r="B115" s="185">
        <f>IF(GUS_2020!B115&lt;&gt;"",GUS_2020!B115*41.868/1000,"")</f>
        <v>79.256124000000014</v>
      </c>
      <c r="C115" s="185">
        <f>IF(GUS_2020!C115&lt;&gt;"",GUS_2020!C115*41.868/1000,"")</f>
        <v>6.6570120000000008</v>
      </c>
      <c r="D115" s="185" t="str">
        <f>IF(GUS_2020!D115&lt;&gt;"",GUS_2020!D115*41.868/1000,"")</f>
        <v/>
      </c>
      <c r="E115" s="185" t="str">
        <f>IF(GUS_2020!E115&lt;&gt;"",GUS_2020!E115*41.868/1000,"")</f>
        <v/>
      </c>
      <c r="F115" s="185">
        <f>IF(GUS_2020!F115&lt;&gt;"",GUS_2020!F115*41.868/1000,"")</f>
        <v>6.6570120000000008</v>
      </c>
      <c r="G115" s="185" t="str">
        <f>IF(GUS_2020!G115&lt;&gt;"",GUS_2020!G115*41.868/1000,"")</f>
        <v/>
      </c>
      <c r="H115" s="185" t="str">
        <f>IF(GUS_2020!H115&lt;&gt;"",GUS_2020!H115*41.868/1000,"")</f>
        <v/>
      </c>
      <c r="I115" s="185" t="str">
        <f>IF(GUS_2020!I115&lt;&gt;"",GUS_2020!I115*41.868/1000,"")</f>
        <v/>
      </c>
      <c r="J115" s="185" t="str">
        <f>IF(GUS_2020!J115&lt;&gt;"",GUS_2020!J115*41.868/1000,"")</f>
        <v/>
      </c>
      <c r="K115" s="185" t="str">
        <f>IF(GUS_2020!K115&lt;&gt;"",GUS_2020!K115*41.868/1000,"")</f>
        <v/>
      </c>
      <c r="L115" s="185" t="str">
        <f>IF(GUS_2020!L115&lt;&gt;"",GUS_2020!L115*41.868/1000,"")</f>
        <v/>
      </c>
      <c r="M115" s="185" t="str">
        <f>IF(GUS_2020!M115&lt;&gt;"",GUS_2020!M115*41.868/1000,"")</f>
        <v/>
      </c>
      <c r="N115" s="185" t="str">
        <f>IF(GUS_2020!N115&lt;&gt;"",GUS_2020!N115*41.868/1000,"")</f>
        <v/>
      </c>
      <c r="O115" s="185" t="str">
        <f>IF(GUS_2020!O115&lt;&gt;"",GUS_2020!O115*41.868/1000,"")</f>
        <v/>
      </c>
      <c r="P115" s="185" t="str">
        <f>IF(GUS_2020!P115&lt;&gt;"",GUS_2020!P115*41.868/1000,"")</f>
        <v/>
      </c>
      <c r="Q115" s="185" t="str">
        <f>IF(GUS_2020!Q115&lt;&gt;"",GUS_2020!Q115*41.868/1000,"")</f>
        <v/>
      </c>
      <c r="R115" s="185" t="str">
        <f>IF(GUS_2020!R115&lt;&gt;"",GUS_2020!R115*41.868/1000,"")</f>
        <v/>
      </c>
      <c r="S115" s="185" t="str">
        <f>IF(GUS_2020!S115&lt;&gt;"",GUS_2020!S115*41.868/1000,"")</f>
        <v/>
      </c>
      <c r="T115" s="185" t="str">
        <f>IF(GUS_2020!T115&lt;&gt;"",GUS_2020!T115*41.868/1000,"")</f>
        <v/>
      </c>
      <c r="U115" s="185" t="str">
        <f>IF(GUS_2020!U115&lt;&gt;"",GUS_2020!U115*41.868/1000,"")</f>
        <v/>
      </c>
      <c r="V115" s="185" t="str">
        <f>IF(GUS_2020!V115&lt;&gt;"",GUS_2020!V115*41.868/1000,"")</f>
        <v/>
      </c>
      <c r="W115" s="185">
        <f>IF(GUS_2020!W115&lt;&gt;"",GUS_2020!W115*41.868/1000,"")</f>
        <v>1.5072480000000001</v>
      </c>
      <c r="X115" s="185" t="str">
        <f>IF(GUS_2020!X115&lt;&gt;"",GUS_2020!X115*41.868/1000,"")</f>
        <v/>
      </c>
      <c r="Y115" s="185" t="str">
        <f>IF(GUS_2020!Y115&lt;&gt;"",GUS_2020!Y115*41.868/1000,"")</f>
        <v/>
      </c>
      <c r="Z115" s="185" t="str">
        <f>IF(GUS_2020!Z115&lt;&gt;"",GUS_2020!Z115*41.868/1000,"")</f>
        <v/>
      </c>
      <c r="AA115" s="185" t="str">
        <f>IF(GUS_2020!AA115&lt;&gt;"",GUS_2020!AA115*41.868/1000,"")</f>
        <v/>
      </c>
      <c r="AB115" s="185" t="str">
        <f>IF(GUS_2020!AB115&lt;&gt;"",GUS_2020!AB115*41.868/1000,"")</f>
        <v/>
      </c>
      <c r="AC115" s="185" t="str">
        <f>IF(GUS_2020!AC115&lt;&gt;"",GUS_2020!AC115*41.868/1000,"")</f>
        <v/>
      </c>
      <c r="AD115" s="185" t="str">
        <f>IF(GUS_2020!AD115&lt;&gt;"",GUS_2020!AD115*41.868/1000,"")</f>
        <v/>
      </c>
      <c r="AE115" s="185">
        <f>IF(GUS_2020!AE115&lt;&gt;"",GUS_2020!AE115*41.868/1000,"")</f>
        <v>0.12560400000000002</v>
      </c>
      <c r="AF115" s="185">
        <f>IF(GUS_2020!AF115&lt;&gt;"",GUS_2020!AF115*41.868/1000,"")</f>
        <v>0</v>
      </c>
      <c r="AG115" s="185" t="str">
        <f>IF(GUS_2020!AG115&lt;&gt;"",GUS_2020!AG115*41.868/1000,"")</f>
        <v/>
      </c>
      <c r="AH115" s="185" t="str">
        <f>IF(GUS_2020!AH115&lt;&gt;"",GUS_2020!AH115*41.868/1000,"")</f>
        <v/>
      </c>
      <c r="AI115" s="185" t="str">
        <f>IF(GUS_2020!AI115&lt;&gt;"",GUS_2020!AI115*41.868/1000,"")</f>
        <v/>
      </c>
      <c r="AJ115" s="185">
        <f>IF(GUS_2020!AJ115&lt;&gt;"",GUS_2020!AJ115*41.868/1000,"")</f>
        <v>0</v>
      </c>
      <c r="AK115" s="185" t="str">
        <f>IF(GUS_2020!AK115&lt;&gt;"",GUS_2020!AK115*41.868/1000,"")</f>
        <v/>
      </c>
      <c r="AL115" s="185">
        <f>IF(GUS_2020!AL115&lt;&gt;"",GUS_2020!AL115*41.868/1000,"")</f>
        <v>0.41868</v>
      </c>
      <c r="AM115" s="185">
        <f>IF(GUS_2020!AM115&lt;&gt;"",GUS_2020!AM115*41.868/1000,"")</f>
        <v>0.96296400000000004</v>
      </c>
      <c r="AN115" s="185" t="str">
        <f>IF(GUS_2020!AN115&lt;&gt;"",GUS_2020!AN115*41.868/1000,"")</f>
        <v/>
      </c>
      <c r="AO115" s="185" t="str">
        <f>IF(GUS_2020!AO115&lt;&gt;"",GUS_2020!AO115*41.868/1000,"")</f>
        <v/>
      </c>
      <c r="AP115" s="185" t="str">
        <f>IF(GUS_2020!AP115&lt;&gt;"",GUS_2020!AP115*41.868/1000,"")</f>
        <v/>
      </c>
      <c r="AQ115" s="185" t="str">
        <f>IF(GUS_2020!AQ115&lt;&gt;"",GUS_2020!AQ115*41.868/1000,"")</f>
        <v/>
      </c>
      <c r="AR115" s="185" t="str">
        <f>IF(GUS_2020!AR115&lt;&gt;"",GUS_2020!AR115*41.868/1000,"")</f>
        <v/>
      </c>
      <c r="AS115" s="185">
        <f>IF(GUS_2020!AS115&lt;&gt;"",GUS_2020!AS115*41.868/1000,"")</f>
        <v>0</v>
      </c>
      <c r="AT115" s="185">
        <f>IF(GUS_2020!AT115&lt;&gt;"",GUS_2020!AT115*41.868/1000,"")</f>
        <v>9.2946960000000001</v>
      </c>
      <c r="AU115" s="185">
        <f>IF(GUS_2020!AU115&lt;&gt;"",GUS_2020!AU115*41.868/1000,"")</f>
        <v>40.528224000000002</v>
      </c>
      <c r="AV115" s="185" t="str">
        <f>IF(GUS_2020!AV115&lt;&gt;"",GUS_2020!AV115*41.868/1000,"")</f>
        <v/>
      </c>
      <c r="AW115" s="185" t="str">
        <f>IF(GUS_2020!AW115&lt;&gt;"",GUS_2020!AW115*41.868/1000,"")</f>
        <v/>
      </c>
      <c r="AX115" s="185" t="str">
        <f>IF(GUS_2020!AX115&lt;&gt;"",GUS_2020!AX115*41.868/1000,"")</f>
        <v/>
      </c>
      <c r="AY115" s="185" t="str">
        <f>IF(GUS_2020!AY115&lt;&gt;"",GUS_2020!AY115*41.868/1000,"")</f>
        <v/>
      </c>
      <c r="AZ115" s="185" t="str">
        <f>IF(GUS_2020!AZ115&lt;&gt;"",GUS_2020!AZ115*41.868/1000,"")</f>
        <v/>
      </c>
      <c r="BA115" s="185" t="str">
        <f>IF(GUS_2020!BA115&lt;&gt;"",GUS_2020!BA115*41.868/1000,"")</f>
        <v/>
      </c>
      <c r="BB115" s="185">
        <f>IF(GUS_2020!BB115&lt;&gt;"",GUS_2020!BB115*41.868/1000,"")</f>
        <v>40.402620000000006</v>
      </c>
      <c r="BC115" s="185" t="str">
        <f>IF(GUS_2020!BC115&lt;&gt;"",GUS_2020!BC115*41.868/1000,"")</f>
        <v/>
      </c>
      <c r="BD115" s="185">
        <f>IF(GUS_2020!BD115&lt;&gt;"",GUS_2020!BD115*41.868/1000,"")</f>
        <v>0.12560400000000002</v>
      </c>
      <c r="BE115" s="185" t="str">
        <f>IF(GUS_2020!BE115&lt;&gt;"",GUS_2020!BE115*41.868/1000,"")</f>
        <v/>
      </c>
      <c r="BF115" s="185" t="str">
        <f>IF(GUS_2020!BF115&lt;&gt;"",GUS_2020!BF115*41.868/1000,"")</f>
        <v/>
      </c>
      <c r="BG115" s="185" t="str">
        <f>IF(GUS_2020!BG115&lt;&gt;"",GUS_2020!BG115*41.868/1000,"")</f>
        <v/>
      </c>
      <c r="BH115" s="185" t="str">
        <f>IF(GUS_2020!BH115&lt;&gt;"",GUS_2020!BH115*41.868/1000,"")</f>
        <v/>
      </c>
      <c r="BI115" s="185" t="str">
        <f>IF(GUS_2020!BI115&lt;&gt;"",GUS_2020!BI115*41.868/1000,"")</f>
        <v/>
      </c>
      <c r="BJ115" s="185" t="str">
        <f>IF(GUS_2020!BJ115&lt;&gt;"",GUS_2020!BJ115*41.868/1000,"")</f>
        <v/>
      </c>
      <c r="BK115" s="185" t="str">
        <f>IF(GUS_2020!BK115&lt;&gt;"",GUS_2020!BK115*41.868/1000,"")</f>
        <v/>
      </c>
      <c r="BL115" s="185" t="str">
        <f>IF(GUS_2020!BL115&lt;&gt;"",GUS_2020!BL115*41.868/1000,"")</f>
        <v/>
      </c>
      <c r="BM115" s="185" t="str">
        <f>IF(GUS_2020!BM115&lt;&gt;"",GUS_2020!BM115*41.868/1000,"")</f>
        <v/>
      </c>
      <c r="BN115" s="185">
        <f>IF(GUS_2020!BN115&lt;&gt;"",GUS_2020!BN115*41.868/1000,"")</f>
        <v>0.54428399999999999</v>
      </c>
      <c r="BO115" s="185">
        <f>IF(GUS_2020!BO115&lt;&gt;"",GUS_2020!BO115*41.868/1000,"")</f>
        <v>0.54428399999999999</v>
      </c>
      <c r="BP115" s="185" t="str">
        <f>IF(GUS_2020!BP115&lt;&gt;"",GUS_2020!BP115*41.868/1000,"")</f>
        <v/>
      </c>
      <c r="BQ115" s="185" t="str">
        <f>IF(GUS_2020!BQ115&lt;&gt;"",GUS_2020!BQ115*41.868/1000,"")</f>
        <v/>
      </c>
      <c r="BR115" s="185">
        <f>IF(GUS_2020!BR115&lt;&gt;"",GUS_2020!BR115*41.868/1000,"")</f>
        <v>3.0563639999999999</v>
      </c>
      <c r="BS115" s="185">
        <f>IF(GUS_2020!BS115&lt;&gt;"",GUS_2020!BS115*41.868/1000,"")</f>
        <v>17.710163999999999</v>
      </c>
    </row>
    <row r="116" spans="1:71" ht="20.399999999999999">
      <c r="A116" s="184" t="s">
        <v>543</v>
      </c>
      <c r="B116" s="185">
        <f>IF(GUS_2020!B116&lt;&gt;"",GUS_2020!B116*41.868/1000,"")</f>
        <v>49.906656000000005</v>
      </c>
      <c r="C116" s="185">
        <f>IF(GUS_2020!C116&lt;&gt;"",GUS_2020!C116*41.868/1000,"")</f>
        <v>1.172304</v>
      </c>
      <c r="D116" s="185" t="str">
        <f>IF(GUS_2020!D116&lt;&gt;"",GUS_2020!D116*41.868/1000,"")</f>
        <v/>
      </c>
      <c r="E116" s="185" t="str">
        <f>IF(GUS_2020!E116&lt;&gt;"",GUS_2020!E116*41.868/1000,"")</f>
        <v/>
      </c>
      <c r="F116" s="185">
        <f>IF(GUS_2020!F116&lt;&gt;"",GUS_2020!F116*41.868/1000,"")</f>
        <v>1.172304</v>
      </c>
      <c r="G116" s="185" t="str">
        <f>IF(GUS_2020!G116&lt;&gt;"",GUS_2020!G116*41.868/1000,"")</f>
        <v/>
      </c>
      <c r="H116" s="185" t="str">
        <f>IF(GUS_2020!H116&lt;&gt;"",GUS_2020!H116*41.868/1000,"")</f>
        <v/>
      </c>
      <c r="I116" s="185" t="str">
        <f>IF(GUS_2020!I116&lt;&gt;"",GUS_2020!I116*41.868/1000,"")</f>
        <v/>
      </c>
      <c r="J116" s="185" t="str">
        <f>IF(GUS_2020!J116&lt;&gt;"",GUS_2020!J116*41.868/1000,"")</f>
        <v/>
      </c>
      <c r="K116" s="185" t="str">
        <f>IF(GUS_2020!K116&lt;&gt;"",GUS_2020!K116*41.868/1000,"")</f>
        <v/>
      </c>
      <c r="L116" s="185" t="str">
        <f>IF(GUS_2020!L116&lt;&gt;"",GUS_2020!L116*41.868/1000,"")</f>
        <v/>
      </c>
      <c r="M116" s="185" t="str">
        <f>IF(GUS_2020!M116&lt;&gt;"",GUS_2020!M116*41.868/1000,"")</f>
        <v/>
      </c>
      <c r="N116" s="185" t="str">
        <f>IF(GUS_2020!N116&lt;&gt;"",GUS_2020!N116*41.868/1000,"")</f>
        <v/>
      </c>
      <c r="O116" s="185" t="str">
        <f>IF(GUS_2020!O116&lt;&gt;"",GUS_2020!O116*41.868/1000,"")</f>
        <v/>
      </c>
      <c r="P116" s="185" t="str">
        <f>IF(GUS_2020!P116&lt;&gt;"",GUS_2020!P116*41.868/1000,"")</f>
        <v/>
      </c>
      <c r="Q116" s="185" t="str">
        <f>IF(GUS_2020!Q116&lt;&gt;"",GUS_2020!Q116*41.868/1000,"")</f>
        <v/>
      </c>
      <c r="R116" s="185" t="str">
        <f>IF(GUS_2020!R116&lt;&gt;"",GUS_2020!R116*41.868/1000,"")</f>
        <v/>
      </c>
      <c r="S116" s="185" t="str">
        <f>IF(GUS_2020!S116&lt;&gt;"",GUS_2020!S116*41.868/1000,"")</f>
        <v/>
      </c>
      <c r="T116" s="185" t="str">
        <f>IF(GUS_2020!T116&lt;&gt;"",GUS_2020!T116*41.868/1000,"")</f>
        <v/>
      </c>
      <c r="U116" s="185" t="str">
        <f>IF(GUS_2020!U116&lt;&gt;"",GUS_2020!U116*41.868/1000,"")</f>
        <v/>
      </c>
      <c r="V116" s="185" t="str">
        <f>IF(GUS_2020!V116&lt;&gt;"",GUS_2020!V116*41.868/1000,"")</f>
        <v/>
      </c>
      <c r="W116" s="185">
        <f>IF(GUS_2020!W116&lt;&gt;"",GUS_2020!W116*41.868/1000,"")</f>
        <v>0.46054800000000001</v>
      </c>
      <c r="X116" s="185" t="str">
        <f>IF(GUS_2020!X116&lt;&gt;"",GUS_2020!X116*41.868/1000,"")</f>
        <v/>
      </c>
      <c r="Y116" s="185" t="str">
        <f>IF(GUS_2020!Y116&lt;&gt;"",GUS_2020!Y116*41.868/1000,"")</f>
        <v/>
      </c>
      <c r="Z116" s="185" t="str">
        <f>IF(GUS_2020!Z116&lt;&gt;"",GUS_2020!Z116*41.868/1000,"")</f>
        <v/>
      </c>
      <c r="AA116" s="185" t="str">
        <f>IF(GUS_2020!AA116&lt;&gt;"",GUS_2020!AA116*41.868/1000,"")</f>
        <v/>
      </c>
      <c r="AB116" s="185" t="str">
        <f>IF(GUS_2020!AB116&lt;&gt;"",GUS_2020!AB116*41.868/1000,"")</f>
        <v/>
      </c>
      <c r="AC116" s="185" t="str">
        <f>IF(GUS_2020!AC116&lt;&gt;"",GUS_2020!AC116*41.868/1000,"")</f>
        <v/>
      </c>
      <c r="AD116" s="185" t="str">
        <f>IF(GUS_2020!AD116&lt;&gt;"",GUS_2020!AD116*41.868/1000,"")</f>
        <v/>
      </c>
      <c r="AE116" s="185">
        <f>IF(GUS_2020!AE116&lt;&gt;"",GUS_2020!AE116*41.868/1000,"")</f>
        <v>0.12560400000000002</v>
      </c>
      <c r="AF116" s="185">
        <f>IF(GUS_2020!AF116&lt;&gt;"",GUS_2020!AF116*41.868/1000,"")</f>
        <v>0</v>
      </c>
      <c r="AG116" s="185" t="str">
        <f>IF(GUS_2020!AG116&lt;&gt;"",GUS_2020!AG116*41.868/1000,"")</f>
        <v/>
      </c>
      <c r="AH116" s="185" t="str">
        <f>IF(GUS_2020!AH116&lt;&gt;"",GUS_2020!AH116*41.868/1000,"")</f>
        <v/>
      </c>
      <c r="AI116" s="185" t="str">
        <f>IF(GUS_2020!AI116&lt;&gt;"",GUS_2020!AI116*41.868/1000,"")</f>
        <v/>
      </c>
      <c r="AJ116" s="185">
        <f>IF(GUS_2020!AJ116&lt;&gt;"",GUS_2020!AJ116*41.868/1000,"")</f>
        <v>0</v>
      </c>
      <c r="AK116" s="185" t="str">
        <f>IF(GUS_2020!AK116&lt;&gt;"",GUS_2020!AK116*41.868/1000,"")</f>
        <v/>
      </c>
      <c r="AL116" s="185">
        <f>IF(GUS_2020!AL116&lt;&gt;"",GUS_2020!AL116*41.868/1000,"")</f>
        <v>0.25120800000000004</v>
      </c>
      <c r="AM116" s="185">
        <f>IF(GUS_2020!AM116&lt;&gt;"",GUS_2020!AM116*41.868/1000,"")</f>
        <v>8.3736000000000005E-2</v>
      </c>
      <c r="AN116" s="185" t="str">
        <f>IF(GUS_2020!AN116&lt;&gt;"",GUS_2020!AN116*41.868/1000,"")</f>
        <v/>
      </c>
      <c r="AO116" s="185" t="str">
        <f>IF(GUS_2020!AO116&lt;&gt;"",GUS_2020!AO116*41.868/1000,"")</f>
        <v/>
      </c>
      <c r="AP116" s="185" t="str">
        <f>IF(GUS_2020!AP116&lt;&gt;"",GUS_2020!AP116*41.868/1000,"")</f>
        <v/>
      </c>
      <c r="AQ116" s="185" t="str">
        <f>IF(GUS_2020!AQ116&lt;&gt;"",GUS_2020!AQ116*41.868/1000,"")</f>
        <v/>
      </c>
      <c r="AR116" s="185" t="str">
        <f>IF(GUS_2020!AR116&lt;&gt;"",GUS_2020!AR116*41.868/1000,"")</f>
        <v/>
      </c>
      <c r="AS116" s="185">
        <f>IF(GUS_2020!AS116&lt;&gt;"",GUS_2020!AS116*41.868/1000,"")</f>
        <v>0</v>
      </c>
      <c r="AT116" s="185">
        <f>IF(GUS_2020!AT116&lt;&gt;"",GUS_2020!AT116*41.868/1000,"")</f>
        <v>1.6328520000000002</v>
      </c>
      <c r="AU116" s="185">
        <f>IF(GUS_2020!AU116&lt;&gt;"",GUS_2020!AU116*41.868/1000,"")</f>
        <v>34.792308000000006</v>
      </c>
      <c r="AV116" s="185" t="str">
        <f>IF(GUS_2020!AV116&lt;&gt;"",GUS_2020!AV116*41.868/1000,"")</f>
        <v/>
      </c>
      <c r="AW116" s="185" t="str">
        <f>IF(GUS_2020!AW116&lt;&gt;"",GUS_2020!AW116*41.868/1000,"")</f>
        <v/>
      </c>
      <c r="AX116" s="185" t="str">
        <f>IF(GUS_2020!AX116&lt;&gt;"",GUS_2020!AX116*41.868/1000,"")</f>
        <v/>
      </c>
      <c r="AY116" s="185" t="str">
        <f>IF(GUS_2020!AY116&lt;&gt;"",GUS_2020!AY116*41.868/1000,"")</f>
        <v/>
      </c>
      <c r="AZ116" s="185" t="str">
        <f>IF(GUS_2020!AZ116&lt;&gt;"",GUS_2020!AZ116*41.868/1000,"")</f>
        <v/>
      </c>
      <c r="BA116" s="185" t="str">
        <f>IF(GUS_2020!BA116&lt;&gt;"",GUS_2020!BA116*41.868/1000,"")</f>
        <v/>
      </c>
      <c r="BB116" s="185">
        <f>IF(GUS_2020!BB116&lt;&gt;"",GUS_2020!BB116*41.868/1000,"")</f>
        <v>34.750440000000005</v>
      </c>
      <c r="BC116" s="185" t="str">
        <f>IF(GUS_2020!BC116&lt;&gt;"",GUS_2020!BC116*41.868/1000,"")</f>
        <v/>
      </c>
      <c r="BD116" s="185">
        <f>IF(GUS_2020!BD116&lt;&gt;"",GUS_2020!BD116*41.868/1000,"")</f>
        <v>4.1868000000000002E-2</v>
      </c>
      <c r="BE116" s="185" t="str">
        <f>IF(GUS_2020!BE116&lt;&gt;"",GUS_2020!BE116*41.868/1000,"")</f>
        <v/>
      </c>
      <c r="BF116" s="185" t="str">
        <f>IF(GUS_2020!BF116&lt;&gt;"",GUS_2020!BF116*41.868/1000,"")</f>
        <v/>
      </c>
      <c r="BG116" s="185" t="str">
        <f>IF(GUS_2020!BG116&lt;&gt;"",GUS_2020!BG116*41.868/1000,"")</f>
        <v/>
      </c>
      <c r="BH116" s="185" t="str">
        <f>IF(GUS_2020!BH116&lt;&gt;"",GUS_2020!BH116*41.868/1000,"")</f>
        <v/>
      </c>
      <c r="BI116" s="185" t="str">
        <f>IF(GUS_2020!BI116&lt;&gt;"",GUS_2020!BI116*41.868/1000,"")</f>
        <v/>
      </c>
      <c r="BJ116" s="185" t="str">
        <f>IF(GUS_2020!BJ116&lt;&gt;"",GUS_2020!BJ116*41.868/1000,"")</f>
        <v/>
      </c>
      <c r="BK116" s="185" t="str">
        <f>IF(GUS_2020!BK116&lt;&gt;"",GUS_2020!BK116*41.868/1000,"")</f>
        <v/>
      </c>
      <c r="BL116" s="185" t="str">
        <f>IF(GUS_2020!BL116&lt;&gt;"",GUS_2020!BL116*41.868/1000,"")</f>
        <v/>
      </c>
      <c r="BM116" s="185" t="str">
        <f>IF(GUS_2020!BM116&lt;&gt;"",GUS_2020!BM116*41.868/1000,"")</f>
        <v/>
      </c>
      <c r="BN116" s="185" t="str">
        <f>IF(GUS_2020!BN116&lt;&gt;"",GUS_2020!BN116*41.868/1000,"")</f>
        <v/>
      </c>
      <c r="BO116" s="185" t="str">
        <f>IF(GUS_2020!BO116&lt;&gt;"",GUS_2020!BO116*41.868/1000,"")</f>
        <v/>
      </c>
      <c r="BP116" s="185" t="str">
        <f>IF(GUS_2020!BP116&lt;&gt;"",GUS_2020!BP116*41.868/1000,"")</f>
        <v/>
      </c>
      <c r="BQ116" s="185" t="str">
        <f>IF(GUS_2020!BQ116&lt;&gt;"",GUS_2020!BQ116*41.868/1000,"")</f>
        <v/>
      </c>
      <c r="BR116" s="185">
        <f>IF(GUS_2020!BR116&lt;&gt;"",GUS_2020!BR116*41.868/1000,"")</f>
        <v>3.0144960000000003</v>
      </c>
      <c r="BS116" s="185">
        <f>IF(GUS_2020!BS116&lt;&gt;"",GUS_2020!BS116*41.868/1000,"")</f>
        <v>8.7922799999999999</v>
      </c>
    </row>
    <row r="117" spans="1:71" ht="20.399999999999999">
      <c r="A117" s="184" t="s">
        <v>544</v>
      </c>
      <c r="B117" s="185">
        <f>IF(GUS_2020!B117&lt;&gt;"",GUS_2020!B117*41.868/1000,"")</f>
        <v>8.2061280000000014</v>
      </c>
      <c r="C117" s="185">
        <f>IF(GUS_2020!C117&lt;&gt;"",GUS_2020!C117*41.868/1000,"")</f>
        <v>1.0048320000000002</v>
      </c>
      <c r="D117" s="185" t="str">
        <f>IF(GUS_2020!D117&lt;&gt;"",GUS_2020!D117*41.868/1000,"")</f>
        <v/>
      </c>
      <c r="E117" s="185" t="str">
        <f>IF(GUS_2020!E117&lt;&gt;"",GUS_2020!E117*41.868/1000,"")</f>
        <v/>
      </c>
      <c r="F117" s="185">
        <f>IF(GUS_2020!F117&lt;&gt;"",GUS_2020!F117*41.868/1000,"")</f>
        <v>0.33494400000000002</v>
      </c>
      <c r="G117" s="185" t="str">
        <f>IF(GUS_2020!G117&lt;&gt;"",GUS_2020!G117*41.868/1000,"")</f>
        <v/>
      </c>
      <c r="H117" s="185">
        <f>IF(GUS_2020!H117&lt;&gt;"",GUS_2020!H117*41.868/1000,"")</f>
        <v>0.62802000000000002</v>
      </c>
      <c r="I117" s="185">
        <f>IF(GUS_2020!I117&lt;&gt;"",GUS_2020!I117*41.868/1000,"")</f>
        <v>0</v>
      </c>
      <c r="J117" s="185" t="str">
        <f>IF(GUS_2020!J117&lt;&gt;"",GUS_2020!J117*41.868/1000,"")</f>
        <v/>
      </c>
      <c r="K117" s="185" t="str">
        <f>IF(GUS_2020!K117&lt;&gt;"",GUS_2020!K117*41.868/1000,"")</f>
        <v/>
      </c>
      <c r="L117" s="185" t="str">
        <f>IF(GUS_2020!L117&lt;&gt;"",GUS_2020!L117*41.868/1000,"")</f>
        <v/>
      </c>
      <c r="M117" s="185">
        <f>IF(GUS_2020!M117&lt;&gt;"",GUS_2020!M117*41.868/1000,"")</f>
        <v>4.1868000000000002E-2</v>
      </c>
      <c r="N117" s="185" t="str">
        <f>IF(GUS_2020!N117&lt;&gt;"",GUS_2020!N117*41.868/1000,"")</f>
        <v/>
      </c>
      <c r="O117" s="185" t="str">
        <f>IF(GUS_2020!O117&lt;&gt;"",GUS_2020!O117*41.868/1000,"")</f>
        <v/>
      </c>
      <c r="P117" s="185" t="str">
        <f>IF(GUS_2020!P117&lt;&gt;"",GUS_2020!P117*41.868/1000,"")</f>
        <v/>
      </c>
      <c r="Q117" s="185" t="str">
        <f>IF(GUS_2020!Q117&lt;&gt;"",GUS_2020!Q117*41.868/1000,"")</f>
        <v/>
      </c>
      <c r="R117" s="185" t="str">
        <f>IF(GUS_2020!R117&lt;&gt;"",GUS_2020!R117*41.868/1000,"")</f>
        <v/>
      </c>
      <c r="S117" s="185" t="str">
        <f>IF(GUS_2020!S117&lt;&gt;"",GUS_2020!S117*41.868/1000,"")</f>
        <v/>
      </c>
      <c r="T117" s="185" t="str">
        <f>IF(GUS_2020!T117&lt;&gt;"",GUS_2020!T117*41.868/1000,"")</f>
        <v/>
      </c>
      <c r="U117" s="185" t="str">
        <f>IF(GUS_2020!U117&lt;&gt;"",GUS_2020!U117*41.868/1000,"")</f>
        <v/>
      </c>
      <c r="V117" s="185" t="str">
        <f>IF(GUS_2020!V117&lt;&gt;"",GUS_2020!V117*41.868/1000,"")</f>
        <v/>
      </c>
      <c r="W117" s="185">
        <f>IF(GUS_2020!W117&lt;&gt;"",GUS_2020!W117*41.868/1000,"")</f>
        <v>4.5217440000000009</v>
      </c>
      <c r="X117" s="185" t="str">
        <f>IF(GUS_2020!X117&lt;&gt;"",GUS_2020!X117*41.868/1000,"")</f>
        <v/>
      </c>
      <c r="Y117" s="185" t="str">
        <f>IF(GUS_2020!Y117&lt;&gt;"",GUS_2020!Y117*41.868/1000,"")</f>
        <v/>
      </c>
      <c r="Z117" s="185" t="str">
        <f>IF(GUS_2020!Z117&lt;&gt;"",GUS_2020!Z117*41.868/1000,"")</f>
        <v/>
      </c>
      <c r="AA117" s="185" t="str">
        <f>IF(GUS_2020!AA117&lt;&gt;"",GUS_2020!AA117*41.868/1000,"")</f>
        <v/>
      </c>
      <c r="AB117" s="185" t="str">
        <f>IF(GUS_2020!AB117&lt;&gt;"",GUS_2020!AB117*41.868/1000,"")</f>
        <v/>
      </c>
      <c r="AC117" s="185" t="str">
        <f>IF(GUS_2020!AC117&lt;&gt;"",GUS_2020!AC117*41.868/1000,"")</f>
        <v/>
      </c>
      <c r="AD117" s="185" t="str">
        <f>IF(GUS_2020!AD117&lt;&gt;"",GUS_2020!AD117*41.868/1000,"")</f>
        <v/>
      </c>
      <c r="AE117" s="185">
        <f>IF(GUS_2020!AE117&lt;&gt;"",GUS_2020!AE117*41.868/1000,"")</f>
        <v>0.12560400000000002</v>
      </c>
      <c r="AF117" s="185">
        <f>IF(GUS_2020!AF117&lt;&gt;"",GUS_2020!AF117*41.868/1000,"")</f>
        <v>0</v>
      </c>
      <c r="AG117" s="185" t="str">
        <f>IF(GUS_2020!AG117&lt;&gt;"",GUS_2020!AG117*41.868/1000,"")</f>
        <v/>
      </c>
      <c r="AH117" s="185" t="str">
        <f>IF(GUS_2020!AH117&lt;&gt;"",GUS_2020!AH117*41.868/1000,"")</f>
        <v/>
      </c>
      <c r="AI117" s="185" t="str">
        <f>IF(GUS_2020!AI117&lt;&gt;"",GUS_2020!AI117*41.868/1000,"")</f>
        <v/>
      </c>
      <c r="AJ117" s="185">
        <f>IF(GUS_2020!AJ117&lt;&gt;"",GUS_2020!AJ117*41.868/1000,"")</f>
        <v>0</v>
      </c>
      <c r="AK117" s="185" t="str">
        <f>IF(GUS_2020!AK117&lt;&gt;"",GUS_2020!AK117*41.868/1000,"")</f>
        <v/>
      </c>
      <c r="AL117" s="185">
        <f>IF(GUS_2020!AL117&lt;&gt;"",GUS_2020!AL117*41.868/1000,"")</f>
        <v>4.2286680000000008</v>
      </c>
      <c r="AM117" s="185">
        <f>IF(GUS_2020!AM117&lt;&gt;"",GUS_2020!AM117*41.868/1000,"")</f>
        <v>0.12560400000000002</v>
      </c>
      <c r="AN117" s="185" t="str">
        <f>IF(GUS_2020!AN117&lt;&gt;"",GUS_2020!AN117*41.868/1000,"")</f>
        <v/>
      </c>
      <c r="AO117" s="185" t="str">
        <f>IF(GUS_2020!AO117&lt;&gt;"",GUS_2020!AO117*41.868/1000,"")</f>
        <v/>
      </c>
      <c r="AP117" s="185" t="str">
        <f>IF(GUS_2020!AP117&lt;&gt;"",GUS_2020!AP117*41.868/1000,"")</f>
        <v/>
      </c>
      <c r="AQ117" s="185" t="str">
        <f>IF(GUS_2020!AQ117&lt;&gt;"",GUS_2020!AQ117*41.868/1000,"")</f>
        <v/>
      </c>
      <c r="AR117" s="185" t="str">
        <f>IF(GUS_2020!AR117&lt;&gt;"",GUS_2020!AR117*41.868/1000,"")</f>
        <v/>
      </c>
      <c r="AS117" s="185" t="str">
        <f>IF(GUS_2020!AS117&lt;&gt;"",GUS_2020!AS117*41.868/1000,"")</f>
        <v/>
      </c>
      <c r="AT117" s="185">
        <f>IF(GUS_2020!AT117&lt;&gt;"",GUS_2020!AT117*41.868/1000,"")</f>
        <v>0.96296400000000004</v>
      </c>
      <c r="AU117" s="185">
        <f>IF(GUS_2020!AU117&lt;&gt;"",GUS_2020!AU117*41.868/1000,"")</f>
        <v>0</v>
      </c>
      <c r="AV117" s="185" t="str">
        <f>IF(GUS_2020!AV117&lt;&gt;"",GUS_2020!AV117*41.868/1000,"")</f>
        <v/>
      </c>
      <c r="AW117" s="185" t="str">
        <f>IF(GUS_2020!AW117&lt;&gt;"",GUS_2020!AW117*41.868/1000,"")</f>
        <v/>
      </c>
      <c r="AX117" s="185" t="str">
        <f>IF(GUS_2020!AX117&lt;&gt;"",GUS_2020!AX117*41.868/1000,"")</f>
        <v/>
      </c>
      <c r="AY117" s="185" t="str">
        <f>IF(GUS_2020!AY117&lt;&gt;"",GUS_2020!AY117*41.868/1000,"")</f>
        <v/>
      </c>
      <c r="AZ117" s="185" t="str">
        <f>IF(GUS_2020!AZ117&lt;&gt;"",GUS_2020!AZ117*41.868/1000,"")</f>
        <v/>
      </c>
      <c r="BA117" s="185" t="str">
        <f>IF(GUS_2020!BA117&lt;&gt;"",GUS_2020!BA117*41.868/1000,"")</f>
        <v/>
      </c>
      <c r="BB117" s="185">
        <f>IF(GUS_2020!BB117&lt;&gt;"",GUS_2020!BB117*41.868/1000,"")</f>
        <v>0</v>
      </c>
      <c r="BC117" s="185" t="str">
        <f>IF(GUS_2020!BC117&lt;&gt;"",GUS_2020!BC117*41.868/1000,"")</f>
        <v/>
      </c>
      <c r="BD117" s="185" t="str">
        <f>IF(GUS_2020!BD117&lt;&gt;"",GUS_2020!BD117*41.868/1000,"")</f>
        <v/>
      </c>
      <c r="BE117" s="185" t="str">
        <f>IF(GUS_2020!BE117&lt;&gt;"",GUS_2020!BE117*41.868/1000,"")</f>
        <v/>
      </c>
      <c r="BF117" s="185" t="str">
        <f>IF(GUS_2020!BF117&lt;&gt;"",GUS_2020!BF117*41.868/1000,"")</f>
        <v/>
      </c>
      <c r="BG117" s="185" t="str">
        <f>IF(GUS_2020!BG117&lt;&gt;"",GUS_2020!BG117*41.868/1000,"")</f>
        <v/>
      </c>
      <c r="BH117" s="185" t="str">
        <f>IF(GUS_2020!BH117&lt;&gt;"",GUS_2020!BH117*41.868/1000,"")</f>
        <v/>
      </c>
      <c r="BI117" s="185" t="str">
        <f>IF(GUS_2020!BI117&lt;&gt;"",GUS_2020!BI117*41.868/1000,"")</f>
        <v/>
      </c>
      <c r="BJ117" s="185" t="str">
        <f>IF(GUS_2020!BJ117&lt;&gt;"",GUS_2020!BJ117*41.868/1000,"")</f>
        <v/>
      </c>
      <c r="BK117" s="185" t="str">
        <f>IF(GUS_2020!BK117&lt;&gt;"",GUS_2020!BK117*41.868/1000,"")</f>
        <v/>
      </c>
      <c r="BL117" s="185" t="str">
        <f>IF(GUS_2020!BL117&lt;&gt;"",GUS_2020!BL117*41.868/1000,"")</f>
        <v/>
      </c>
      <c r="BM117" s="185" t="str">
        <f>IF(GUS_2020!BM117&lt;&gt;"",GUS_2020!BM117*41.868/1000,"")</f>
        <v/>
      </c>
      <c r="BN117" s="185">
        <f>IF(GUS_2020!BN117&lt;&gt;"",GUS_2020!BN117*41.868/1000,"")</f>
        <v>0</v>
      </c>
      <c r="BO117" s="185">
        <f>IF(GUS_2020!BO117&lt;&gt;"",GUS_2020!BO117*41.868/1000,"")</f>
        <v>0</v>
      </c>
      <c r="BP117" s="185" t="str">
        <f>IF(GUS_2020!BP117&lt;&gt;"",GUS_2020!BP117*41.868/1000,"")</f>
        <v/>
      </c>
      <c r="BQ117" s="185" t="str">
        <f>IF(GUS_2020!BQ117&lt;&gt;"",GUS_2020!BQ117*41.868/1000,"")</f>
        <v/>
      </c>
      <c r="BR117" s="185">
        <f>IF(GUS_2020!BR117&lt;&gt;"",GUS_2020!BR117*41.868/1000,"")</f>
        <v>0.293076</v>
      </c>
      <c r="BS117" s="185">
        <f>IF(GUS_2020!BS117&lt;&gt;"",GUS_2020!BS117*41.868/1000,"")</f>
        <v>1.3816440000000001</v>
      </c>
    </row>
    <row r="118" spans="1:71" ht="20.399999999999999">
      <c r="A118" s="184" t="s">
        <v>545</v>
      </c>
      <c r="B118" s="185">
        <f>IF(GUS_2020!B118&lt;&gt;"",GUS_2020!B118*41.868/1000,"")</f>
        <v>4.8566880000000001</v>
      </c>
      <c r="C118" s="185">
        <f>IF(GUS_2020!C118&lt;&gt;"",GUS_2020!C118*41.868/1000,"")</f>
        <v>0.33494400000000002</v>
      </c>
      <c r="D118" s="185" t="str">
        <f>IF(GUS_2020!D118&lt;&gt;"",GUS_2020!D118*41.868/1000,"")</f>
        <v/>
      </c>
      <c r="E118" s="185" t="str">
        <f>IF(GUS_2020!E118&lt;&gt;"",GUS_2020!E118*41.868/1000,"")</f>
        <v/>
      </c>
      <c r="F118" s="185">
        <f>IF(GUS_2020!F118&lt;&gt;"",GUS_2020!F118*41.868/1000,"")</f>
        <v>0.33494400000000002</v>
      </c>
      <c r="G118" s="185" t="str">
        <f>IF(GUS_2020!G118&lt;&gt;"",GUS_2020!G118*41.868/1000,"")</f>
        <v/>
      </c>
      <c r="H118" s="185">
        <f>IF(GUS_2020!H118&lt;&gt;"",GUS_2020!H118*41.868/1000,"")</f>
        <v>0</v>
      </c>
      <c r="I118" s="185">
        <f>IF(GUS_2020!I118&lt;&gt;"",GUS_2020!I118*41.868/1000,"")</f>
        <v>0</v>
      </c>
      <c r="J118" s="185">
        <f>IF(GUS_2020!J118&lt;&gt;"",GUS_2020!J118*41.868/1000,"")</f>
        <v>0</v>
      </c>
      <c r="K118" s="185" t="str">
        <f>IF(GUS_2020!K118&lt;&gt;"",GUS_2020!K118*41.868/1000,"")</f>
        <v/>
      </c>
      <c r="L118" s="185" t="str">
        <f>IF(GUS_2020!L118&lt;&gt;"",GUS_2020!L118*41.868/1000,"")</f>
        <v/>
      </c>
      <c r="M118" s="185" t="str">
        <f>IF(GUS_2020!M118&lt;&gt;"",GUS_2020!M118*41.868/1000,"")</f>
        <v/>
      </c>
      <c r="N118" s="185" t="str">
        <f>IF(GUS_2020!N118&lt;&gt;"",GUS_2020!N118*41.868/1000,"")</f>
        <v/>
      </c>
      <c r="O118" s="185" t="str">
        <f>IF(GUS_2020!O118&lt;&gt;"",GUS_2020!O118*41.868/1000,"")</f>
        <v/>
      </c>
      <c r="P118" s="185" t="str">
        <f>IF(GUS_2020!P118&lt;&gt;"",GUS_2020!P118*41.868/1000,"")</f>
        <v/>
      </c>
      <c r="Q118" s="185" t="str">
        <f>IF(GUS_2020!Q118&lt;&gt;"",GUS_2020!Q118*41.868/1000,"")</f>
        <v/>
      </c>
      <c r="R118" s="185" t="str">
        <f>IF(GUS_2020!R118&lt;&gt;"",GUS_2020!R118*41.868/1000,"")</f>
        <v/>
      </c>
      <c r="S118" s="185" t="str">
        <f>IF(GUS_2020!S118&lt;&gt;"",GUS_2020!S118*41.868/1000,"")</f>
        <v/>
      </c>
      <c r="T118" s="185" t="str">
        <f>IF(GUS_2020!T118&lt;&gt;"",GUS_2020!T118*41.868/1000,"")</f>
        <v/>
      </c>
      <c r="U118" s="185" t="str">
        <f>IF(GUS_2020!U118&lt;&gt;"",GUS_2020!U118*41.868/1000,"")</f>
        <v/>
      </c>
      <c r="V118" s="185" t="str">
        <f>IF(GUS_2020!V118&lt;&gt;"",GUS_2020!V118*41.868/1000,"")</f>
        <v/>
      </c>
      <c r="W118" s="185">
        <f>IF(GUS_2020!W118&lt;&gt;"",GUS_2020!W118*41.868/1000,"")</f>
        <v>0.16747200000000001</v>
      </c>
      <c r="X118" s="185" t="str">
        <f>IF(GUS_2020!X118&lt;&gt;"",GUS_2020!X118*41.868/1000,"")</f>
        <v/>
      </c>
      <c r="Y118" s="185" t="str">
        <f>IF(GUS_2020!Y118&lt;&gt;"",GUS_2020!Y118*41.868/1000,"")</f>
        <v/>
      </c>
      <c r="Z118" s="185" t="str">
        <f>IF(GUS_2020!Z118&lt;&gt;"",GUS_2020!Z118*41.868/1000,"")</f>
        <v/>
      </c>
      <c r="AA118" s="185" t="str">
        <f>IF(GUS_2020!AA118&lt;&gt;"",GUS_2020!AA118*41.868/1000,"")</f>
        <v/>
      </c>
      <c r="AB118" s="185" t="str">
        <f>IF(GUS_2020!AB118&lt;&gt;"",GUS_2020!AB118*41.868/1000,"")</f>
        <v/>
      </c>
      <c r="AC118" s="185" t="str">
        <f>IF(GUS_2020!AC118&lt;&gt;"",GUS_2020!AC118*41.868/1000,"")</f>
        <v/>
      </c>
      <c r="AD118" s="185" t="str">
        <f>IF(GUS_2020!AD118&lt;&gt;"",GUS_2020!AD118*41.868/1000,"")</f>
        <v/>
      </c>
      <c r="AE118" s="185">
        <f>IF(GUS_2020!AE118&lt;&gt;"",GUS_2020!AE118*41.868/1000,"")</f>
        <v>4.1868000000000002E-2</v>
      </c>
      <c r="AF118" s="185">
        <f>IF(GUS_2020!AF118&lt;&gt;"",GUS_2020!AF118*41.868/1000,"")</f>
        <v>0</v>
      </c>
      <c r="AG118" s="185" t="str">
        <f>IF(GUS_2020!AG118&lt;&gt;"",GUS_2020!AG118*41.868/1000,"")</f>
        <v/>
      </c>
      <c r="AH118" s="185" t="str">
        <f>IF(GUS_2020!AH118&lt;&gt;"",GUS_2020!AH118*41.868/1000,"")</f>
        <v/>
      </c>
      <c r="AI118" s="185" t="str">
        <f>IF(GUS_2020!AI118&lt;&gt;"",GUS_2020!AI118*41.868/1000,"")</f>
        <v/>
      </c>
      <c r="AJ118" s="185" t="str">
        <f>IF(GUS_2020!AJ118&lt;&gt;"",GUS_2020!AJ118*41.868/1000,"")</f>
        <v/>
      </c>
      <c r="AK118" s="185" t="str">
        <f>IF(GUS_2020!AK118&lt;&gt;"",GUS_2020!AK118*41.868/1000,"")</f>
        <v/>
      </c>
      <c r="AL118" s="185">
        <f>IF(GUS_2020!AL118&lt;&gt;"",GUS_2020!AL118*41.868/1000,"")</f>
        <v>0.12560400000000002</v>
      </c>
      <c r="AM118" s="185">
        <f>IF(GUS_2020!AM118&lt;&gt;"",GUS_2020!AM118*41.868/1000,"")</f>
        <v>0</v>
      </c>
      <c r="AN118" s="185" t="str">
        <f>IF(GUS_2020!AN118&lt;&gt;"",GUS_2020!AN118*41.868/1000,"")</f>
        <v/>
      </c>
      <c r="AO118" s="185" t="str">
        <f>IF(GUS_2020!AO118&lt;&gt;"",GUS_2020!AO118*41.868/1000,"")</f>
        <v/>
      </c>
      <c r="AP118" s="185" t="str">
        <f>IF(GUS_2020!AP118&lt;&gt;"",GUS_2020!AP118*41.868/1000,"")</f>
        <v/>
      </c>
      <c r="AQ118" s="185" t="str">
        <f>IF(GUS_2020!AQ118&lt;&gt;"",GUS_2020!AQ118*41.868/1000,"")</f>
        <v/>
      </c>
      <c r="AR118" s="185" t="str">
        <f>IF(GUS_2020!AR118&lt;&gt;"",GUS_2020!AR118*41.868/1000,"")</f>
        <v/>
      </c>
      <c r="AS118" s="185">
        <f>IF(GUS_2020!AS118&lt;&gt;"",GUS_2020!AS118*41.868/1000,"")</f>
        <v>0</v>
      </c>
      <c r="AT118" s="185">
        <f>IF(GUS_2020!AT118&lt;&gt;"",GUS_2020!AT118*41.868/1000,"")</f>
        <v>1.9677960000000001</v>
      </c>
      <c r="AU118" s="185">
        <f>IF(GUS_2020!AU118&lt;&gt;"",GUS_2020!AU118*41.868/1000,"")</f>
        <v>0</v>
      </c>
      <c r="AV118" s="185" t="str">
        <f>IF(GUS_2020!AV118&lt;&gt;"",GUS_2020!AV118*41.868/1000,"")</f>
        <v/>
      </c>
      <c r="AW118" s="185" t="str">
        <f>IF(GUS_2020!AW118&lt;&gt;"",GUS_2020!AW118*41.868/1000,"")</f>
        <v/>
      </c>
      <c r="AX118" s="185" t="str">
        <f>IF(GUS_2020!AX118&lt;&gt;"",GUS_2020!AX118*41.868/1000,"")</f>
        <v/>
      </c>
      <c r="AY118" s="185" t="str">
        <f>IF(GUS_2020!AY118&lt;&gt;"",GUS_2020!AY118*41.868/1000,"")</f>
        <v/>
      </c>
      <c r="AZ118" s="185" t="str">
        <f>IF(GUS_2020!AZ118&lt;&gt;"",GUS_2020!AZ118*41.868/1000,"")</f>
        <v/>
      </c>
      <c r="BA118" s="185" t="str">
        <f>IF(GUS_2020!BA118&lt;&gt;"",GUS_2020!BA118*41.868/1000,"")</f>
        <v/>
      </c>
      <c r="BB118" s="185">
        <f>IF(GUS_2020!BB118&lt;&gt;"",GUS_2020!BB118*41.868/1000,"")</f>
        <v>0</v>
      </c>
      <c r="BC118" s="185" t="str">
        <f>IF(GUS_2020!BC118&lt;&gt;"",GUS_2020!BC118*41.868/1000,"")</f>
        <v/>
      </c>
      <c r="BD118" s="185" t="str">
        <f>IF(GUS_2020!BD118&lt;&gt;"",GUS_2020!BD118*41.868/1000,"")</f>
        <v/>
      </c>
      <c r="BE118" s="185" t="str">
        <f>IF(GUS_2020!BE118&lt;&gt;"",GUS_2020!BE118*41.868/1000,"")</f>
        <v/>
      </c>
      <c r="BF118" s="185" t="str">
        <f>IF(GUS_2020!BF118&lt;&gt;"",GUS_2020!BF118*41.868/1000,"")</f>
        <v/>
      </c>
      <c r="BG118" s="185" t="str">
        <f>IF(GUS_2020!BG118&lt;&gt;"",GUS_2020!BG118*41.868/1000,"")</f>
        <v/>
      </c>
      <c r="BH118" s="185" t="str">
        <f>IF(GUS_2020!BH118&lt;&gt;"",GUS_2020!BH118*41.868/1000,"")</f>
        <v/>
      </c>
      <c r="BI118" s="185" t="str">
        <f>IF(GUS_2020!BI118&lt;&gt;"",GUS_2020!BI118*41.868/1000,"")</f>
        <v/>
      </c>
      <c r="BJ118" s="185" t="str">
        <f>IF(GUS_2020!BJ118&lt;&gt;"",GUS_2020!BJ118*41.868/1000,"")</f>
        <v/>
      </c>
      <c r="BK118" s="185" t="str">
        <f>IF(GUS_2020!BK118&lt;&gt;"",GUS_2020!BK118*41.868/1000,"")</f>
        <v/>
      </c>
      <c r="BL118" s="185" t="str">
        <f>IF(GUS_2020!BL118&lt;&gt;"",GUS_2020!BL118*41.868/1000,"")</f>
        <v/>
      </c>
      <c r="BM118" s="185" t="str">
        <f>IF(GUS_2020!BM118&lt;&gt;"",GUS_2020!BM118*41.868/1000,"")</f>
        <v/>
      </c>
      <c r="BN118" s="185" t="str">
        <f>IF(GUS_2020!BN118&lt;&gt;"",GUS_2020!BN118*41.868/1000,"")</f>
        <v/>
      </c>
      <c r="BO118" s="185" t="str">
        <f>IF(GUS_2020!BO118&lt;&gt;"",GUS_2020!BO118*41.868/1000,"")</f>
        <v/>
      </c>
      <c r="BP118" s="185" t="str">
        <f>IF(GUS_2020!BP118&lt;&gt;"",GUS_2020!BP118*41.868/1000,"")</f>
        <v/>
      </c>
      <c r="BQ118" s="185" t="str">
        <f>IF(GUS_2020!BQ118&lt;&gt;"",GUS_2020!BQ118*41.868/1000,"")</f>
        <v/>
      </c>
      <c r="BR118" s="185">
        <f>IF(GUS_2020!BR118&lt;&gt;"",GUS_2020!BR118*41.868/1000,"")</f>
        <v>0.293076</v>
      </c>
      <c r="BS118" s="185">
        <f>IF(GUS_2020!BS118&lt;&gt;"",GUS_2020!BS118*41.868/1000,"")</f>
        <v>2.0933999999999999</v>
      </c>
    </row>
    <row r="119" spans="1:71" ht="20.399999999999999">
      <c r="A119" s="184" t="s">
        <v>546</v>
      </c>
      <c r="B119" s="185">
        <f>IF(GUS_2020!B119&lt;&gt;"",GUS_2020!B119*41.868/1000,"")</f>
        <v>34.122419999999998</v>
      </c>
      <c r="C119" s="185">
        <f>IF(GUS_2020!C119&lt;&gt;"",GUS_2020!C119*41.868/1000,"")</f>
        <v>1.3816440000000001</v>
      </c>
      <c r="D119" s="185" t="str">
        <f>IF(GUS_2020!D119&lt;&gt;"",GUS_2020!D119*41.868/1000,"")</f>
        <v/>
      </c>
      <c r="E119" s="185" t="str">
        <f>IF(GUS_2020!E119&lt;&gt;"",GUS_2020!E119*41.868/1000,"")</f>
        <v/>
      </c>
      <c r="F119" s="185">
        <f>IF(GUS_2020!F119&lt;&gt;"",GUS_2020!F119*41.868/1000,"")</f>
        <v>1.3816440000000001</v>
      </c>
      <c r="G119" s="185" t="str">
        <f>IF(GUS_2020!G119&lt;&gt;"",GUS_2020!G119*41.868/1000,"")</f>
        <v/>
      </c>
      <c r="H119" s="185">
        <f>IF(GUS_2020!H119&lt;&gt;"",GUS_2020!H119*41.868/1000,"")</f>
        <v>0</v>
      </c>
      <c r="I119" s="185" t="str">
        <f>IF(GUS_2020!I119&lt;&gt;"",GUS_2020!I119*41.868/1000,"")</f>
        <v/>
      </c>
      <c r="J119" s="185" t="str">
        <f>IF(GUS_2020!J119&lt;&gt;"",GUS_2020!J119*41.868/1000,"")</f>
        <v/>
      </c>
      <c r="K119" s="185" t="str">
        <f>IF(GUS_2020!K119&lt;&gt;"",GUS_2020!K119*41.868/1000,"")</f>
        <v/>
      </c>
      <c r="L119" s="185" t="str">
        <f>IF(GUS_2020!L119&lt;&gt;"",GUS_2020!L119*41.868/1000,"")</f>
        <v/>
      </c>
      <c r="M119" s="185" t="str">
        <f>IF(GUS_2020!M119&lt;&gt;"",GUS_2020!M119*41.868/1000,"")</f>
        <v/>
      </c>
      <c r="N119" s="185" t="str">
        <f>IF(GUS_2020!N119&lt;&gt;"",GUS_2020!N119*41.868/1000,"")</f>
        <v/>
      </c>
      <c r="O119" s="185" t="str">
        <f>IF(GUS_2020!O119&lt;&gt;"",GUS_2020!O119*41.868/1000,"")</f>
        <v/>
      </c>
      <c r="P119" s="185" t="str">
        <f>IF(GUS_2020!P119&lt;&gt;"",GUS_2020!P119*41.868/1000,"")</f>
        <v/>
      </c>
      <c r="Q119" s="185" t="str">
        <f>IF(GUS_2020!Q119&lt;&gt;"",GUS_2020!Q119*41.868/1000,"")</f>
        <v/>
      </c>
      <c r="R119" s="185" t="str">
        <f>IF(GUS_2020!R119&lt;&gt;"",GUS_2020!R119*41.868/1000,"")</f>
        <v/>
      </c>
      <c r="S119" s="185" t="str">
        <f>IF(GUS_2020!S119&lt;&gt;"",GUS_2020!S119*41.868/1000,"")</f>
        <v/>
      </c>
      <c r="T119" s="185" t="str">
        <f>IF(GUS_2020!T119&lt;&gt;"",GUS_2020!T119*41.868/1000,"")</f>
        <v/>
      </c>
      <c r="U119" s="185" t="str">
        <f>IF(GUS_2020!U119&lt;&gt;"",GUS_2020!U119*41.868/1000,"")</f>
        <v/>
      </c>
      <c r="V119" s="185" t="str">
        <f>IF(GUS_2020!V119&lt;&gt;"",GUS_2020!V119*41.868/1000,"")</f>
        <v/>
      </c>
      <c r="W119" s="185">
        <f>IF(GUS_2020!W119&lt;&gt;"",GUS_2020!W119*41.868/1000,"")</f>
        <v>0.75362400000000007</v>
      </c>
      <c r="X119" s="185" t="str">
        <f>IF(GUS_2020!X119&lt;&gt;"",GUS_2020!X119*41.868/1000,"")</f>
        <v/>
      </c>
      <c r="Y119" s="185" t="str">
        <f>IF(GUS_2020!Y119&lt;&gt;"",GUS_2020!Y119*41.868/1000,"")</f>
        <v/>
      </c>
      <c r="Z119" s="185" t="str">
        <f>IF(GUS_2020!Z119&lt;&gt;"",GUS_2020!Z119*41.868/1000,"")</f>
        <v/>
      </c>
      <c r="AA119" s="185" t="str">
        <f>IF(GUS_2020!AA119&lt;&gt;"",GUS_2020!AA119*41.868/1000,"")</f>
        <v/>
      </c>
      <c r="AB119" s="185" t="str">
        <f>IF(GUS_2020!AB119&lt;&gt;"",GUS_2020!AB119*41.868/1000,"")</f>
        <v/>
      </c>
      <c r="AC119" s="185" t="str">
        <f>IF(GUS_2020!AC119&lt;&gt;"",GUS_2020!AC119*41.868/1000,"")</f>
        <v/>
      </c>
      <c r="AD119" s="185" t="str">
        <f>IF(GUS_2020!AD119&lt;&gt;"",GUS_2020!AD119*41.868/1000,"")</f>
        <v/>
      </c>
      <c r="AE119" s="185">
        <f>IF(GUS_2020!AE119&lt;&gt;"",GUS_2020!AE119*41.868/1000,"")</f>
        <v>0.46054800000000001</v>
      </c>
      <c r="AF119" s="185">
        <f>IF(GUS_2020!AF119&lt;&gt;"",GUS_2020!AF119*41.868/1000,"")</f>
        <v>0</v>
      </c>
      <c r="AG119" s="185" t="str">
        <f>IF(GUS_2020!AG119&lt;&gt;"",GUS_2020!AG119*41.868/1000,"")</f>
        <v/>
      </c>
      <c r="AH119" s="185" t="str">
        <f>IF(GUS_2020!AH119&lt;&gt;"",GUS_2020!AH119*41.868/1000,"")</f>
        <v/>
      </c>
      <c r="AI119" s="185" t="str">
        <f>IF(GUS_2020!AI119&lt;&gt;"",GUS_2020!AI119*41.868/1000,"")</f>
        <v/>
      </c>
      <c r="AJ119" s="185" t="str">
        <f>IF(GUS_2020!AJ119&lt;&gt;"",GUS_2020!AJ119*41.868/1000,"")</f>
        <v/>
      </c>
      <c r="AK119" s="185" t="str">
        <f>IF(GUS_2020!AK119&lt;&gt;"",GUS_2020!AK119*41.868/1000,"")</f>
        <v/>
      </c>
      <c r="AL119" s="185">
        <f>IF(GUS_2020!AL119&lt;&gt;"",GUS_2020!AL119*41.868/1000,"")</f>
        <v>0.25120800000000004</v>
      </c>
      <c r="AM119" s="185">
        <f>IF(GUS_2020!AM119&lt;&gt;"",GUS_2020!AM119*41.868/1000,"")</f>
        <v>4.1868000000000002E-2</v>
      </c>
      <c r="AN119" s="185" t="str">
        <f>IF(GUS_2020!AN119&lt;&gt;"",GUS_2020!AN119*41.868/1000,"")</f>
        <v/>
      </c>
      <c r="AO119" s="185" t="str">
        <f>IF(GUS_2020!AO119&lt;&gt;"",GUS_2020!AO119*41.868/1000,"")</f>
        <v/>
      </c>
      <c r="AP119" s="185" t="str">
        <f>IF(GUS_2020!AP119&lt;&gt;"",GUS_2020!AP119*41.868/1000,"")</f>
        <v/>
      </c>
      <c r="AQ119" s="185" t="str">
        <f>IF(GUS_2020!AQ119&lt;&gt;"",GUS_2020!AQ119*41.868/1000,"")</f>
        <v/>
      </c>
      <c r="AR119" s="185" t="str">
        <f>IF(GUS_2020!AR119&lt;&gt;"",GUS_2020!AR119*41.868/1000,"")</f>
        <v/>
      </c>
      <c r="AS119" s="185">
        <f>IF(GUS_2020!AS119&lt;&gt;"",GUS_2020!AS119*41.868/1000,"")</f>
        <v>0</v>
      </c>
      <c r="AT119" s="185">
        <f>IF(GUS_2020!AT119&lt;&gt;"",GUS_2020!AT119*41.868/1000,"")</f>
        <v>6.6570120000000008</v>
      </c>
      <c r="AU119" s="185">
        <f>IF(GUS_2020!AU119&lt;&gt;"",GUS_2020!AU119*41.868/1000,"")</f>
        <v>4.479876</v>
      </c>
      <c r="AV119" s="185" t="str">
        <f>IF(GUS_2020!AV119&lt;&gt;"",GUS_2020!AV119*41.868/1000,"")</f>
        <v/>
      </c>
      <c r="AW119" s="185" t="str">
        <f>IF(GUS_2020!AW119&lt;&gt;"",GUS_2020!AW119*41.868/1000,"")</f>
        <v/>
      </c>
      <c r="AX119" s="185" t="str">
        <f>IF(GUS_2020!AX119&lt;&gt;"",GUS_2020!AX119*41.868/1000,"")</f>
        <v/>
      </c>
      <c r="AY119" s="185" t="str">
        <f>IF(GUS_2020!AY119&lt;&gt;"",GUS_2020!AY119*41.868/1000,"")</f>
        <v/>
      </c>
      <c r="AZ119" s="185" t="str">
        <f>IF(GUS_2020!AZ119&lt;&gt;"",GUS_2020!AZ119*41.868/1000,"")</f>
        <v/>
      </c>
      <c r="BA119" s="185" t="str">
        <f>IF(GUS_2020!BA119&lt;&gt;"",GUS_2020!BA119*41.868/1000,"")</f>
        <v/>
      </c>
      <c r="BB119" s="185">
        <f>IF(GUS_2020!BB119&lt;&gt;"",GUS_2020!BB119*41.868/1000,"")</f>
        <v>4.479876</v>
      </c>
      <c r="BC119" s="185" t="str">
        <f>IF(GUS_2020!BC119&lt;&gt;"",GUS_2020!BC119*41.868/1000,"")</f>
        <v/>
      </c>
      <c r="BD119" s="185" t="str">
        <f>IF(GUS_2020!BD119&lt;&gt;"",GUS_2020!BD119*41.868/1000,"")</f>
        <v/>
      </c>
      <c r="BE119" s="185" t="str">
        <f>IF(GUS_2020!BE119&lt;&gt;"",GUS_2020!BE119*41.868/1000,"")</f>
        <v/>
      </c>
      <c r="BF119" s="185" t="str">
        <f>IF(GUS_2020!BF119&lt;&gt;"",GUS_2020!BF119*41.868/1000,"")</f>
        <v/>
      </c>
      <c r="BG119" s="185" t="str">
        <f>IF(GUS_2020!BG119&lt;&gt;"",GUS_2020!BG119*41.868/1000,"")</f>
        <v/>
      </c>
      <c r="BH119" s="185" t="str">
        <f>IF(GUS_2020!BH119&lt;&gt;"",GUS_2020!BH119*41.868/1000,"")</f>
        <v/>
      </c>
      <c r="BI119" s="185" t="str">
        <f>IF(GUS_2020!BI119&lt;&gt;"",GUS_2020!BI119*41.868/1000,"")</f>
        <v/>
      </c>
      <c r="BJ119" s="185" t="str">
        <f>IF(GUS_2020!BJ119&lt;&gt;"",GUS_2020!BJ119*41.868/1000,"")</f>
        <v/>
      </c>
      <c r="BK119" s="185" t="str">
        <f>IF(GUS_2020!BK119&lt;&gt;"",GUS_2020!BK119*41.868/1000,"")</f>
        <v/>
      </c>
      <c r="BL119" s="185" t="str">
        <f>IF(GUS_2020!BL119&lt;&gt;"",GUS_2020!BL119*41.868/1000,"")</f>
        <v/>
      </c>
      <c r="BM119" s="185" t="str">
        <f>IF(GUS_2020!BM119&lt;&gt;"",GUS_2020!BM119*41.868/1000,"")</f>
        <v/>
      </c>
      <c r="BN119" s="185">
        <f>IF(GUS_2020!BN119&lt;&gt;"",GUS_2020!BN119*41.868/1000,"")</f>
        <v>0</v>
      </c>
      <c r="BO119" s="185">
        <f>IF(GUS_2020!BO119&lt;&gt;"",GUS_2020!BO119*41.868/1000,"")</f>
        <v>0</v>
      </c>
      <c r="BP119" s="185" t="str">
        <f>IF(GUS_2020!BP119&lt;&gt;"",GUS_2020!BP119*41.868/1000,"")</f>
        <v/>
      </c>
      <c r="BQ119" s="185" t="str">
        <f>IF(GUS_2020!BQ119&lt;&gt;"",GUS_2020!BQ119*41.868/1000,"")</f>
        <v/>
      </c>
      <c r="BR119" s="185">
        <f>IF(GUS_2020!BR119&lt;&gt;"",GUS_2020!BR119*41.868/1000,"")</f>
        <v>1.0048320000000002</v>
      </c>
      <c r="BS119" s="185">
        <f>IF(GUS_2020!BS119&lt;&gt;"",GUS_2020!BS119*41.868/1000,"")</f>
        <v>19.803564000000001</v>
      </c>
    </row>
    <row r="120" spans="1:71" ht="20.399999999999999">
      <c r="A120" s="184" t="s">
        <v>547</v>
      </c>
      <c r="B120" s="185">
        <f>IF(GUS_2020!B120&lt;&gt;"",GUS_2020!B120*41.868/1000,"")</f>
        <v>912.68053199999997</v>
      </c>
      <c r="C120" s="185" t="str">
        <f>IF(GUS_2020!C120&lt;&gt;"",GUS_2020!C120*41.868/1000,"")</f>
        <v/>
      </c>
      <c r="D120" s="185" t="str">
        <f>IF(GUS_2020!D120&lt;&gt;"",GUS_2020!D120*41.868/1000,"")</f>
        <v/>
      </c>
      <c r="E120" s="185" t="str">
        <f>IF(GUS_2020!E120&lt;&gt;"",GUS_2020!E120*41.868/1000,"")</f>
        <v/>
      </c>
      <c r="F120" s="185" t="str">
        <f>IF(GUS_2020!F120&lt;&gt;"",GUS_2020!F120*41.868/1000,"")</f>
        <v/>
      </c>
      <c r="G120" s="185" t="str">
        <f>IF(GUS_2020!G120&lt;&gt;"",GUS_2020!G120*41.868/1000,"")</f>
        <v/>
      </c>
      <c r="H120" s="185" t="str">
        <f>IF(GUS_2020!H120&lt;&gt;"",GUS_2020!H120*41.868/1000,"")</f>
        <v/>
      </c>
      <c r="I120" s="185" t="str">
        <f>IF(GUS_2020!I120&lt;&gt;"",GUS_2020!I120*41.868/1000,"")</f>
        <v/>
      </c>
      <c r="J120" s="185" t="str">
        <f>IF(GUS_2020!J120&lt;&gt;"",GUS_2020!J120*41.868/1000,"")</f>
        <v/>
      </c>
      <c r="K120" s="185" t="str">
        <f>IF(GUS_2020!K120&lt;&gt;"",GUS_2020!K120*41.868/1000,"")</f>
        <v/>
      </c>
      <c r="L120" s="185" t="str">
        <f>IF(GUS_2020!L120&lt;&gt;"",GUS_2020!L120*41.868/1000,"")</f>
        <v/>
      </c>
      <c r="M120" s="185" t="str">
        <f>IF(GUS_2020!M120&lt;&gt;"",GUS_2020!M120*41.868/1000,"")</f>
        <v/>
      </c>
      <c r="N120" s="185" t="str">
        <f>IF(GUS_2020!N120&lt;&gt;"",GUS_2020!N120*41.868/1000,"")</f>
        <v/>
      </c>
      <c r="O120" s="185" t="str">
        <f>IF(GUS_2020!O120&lt;&gt;"",GUS_2020!O120*41.868/1000,"")</f>
        <v/>
      </c>
      <c r="P120" s="185" t="str">
        <f>IF(GUS_2020!P120&lt;&gt;"",GUS_2020!P120*41.868/1000,"")</f>
        <v/>
      </c>
      <c r="Q120" s="185" t="str">
        <f>IF(GUS_2020!Q120&lt;&gt;"",GUS_2020!Q120*41.868/1000,"")</f>
        <v/>
      </c>
      <c r="R120" s="185" t="str">
        <f>IF(GUS_2020!R120&lt;&gt;"",GUS_2020!R120*41.868/1000,"")</f>
        <v/>
      </c>
      <c r="S120" s="185" t="str">
        <f>IF(GUS_2020!S120&lt;&gt;"",GUS_2020!S120*41.868/1000,"")</f>
        <v/>
      </c>
      <c r="T120" s="185" t="str">
        <f>IF(GUS_2020!T120&lt;&gt;"",GUS_2020!T120*41.868/1000,"")</f>
        <v/>
      </c>
      <c r="U120" s="185" t="str">
        <f>IF(GUS_2020!U120&lt;&gt;"",GUS_2020!U120*41.868/1000,"")</f>
        <v/>
      </c>
      <c r="V120" s="185" t="str">
        <f>IF(GUS_2020!V120&lt;&gt;"",GUS_2020!V120*41.868/1000,"")</f>
        <v/>
      </c>
      <c r="W120" s="185">
        <f>IF(GUS_2020!W120&lt;&gt;"",GUS_2020!W120*41.868/1000,"")</f>
        <v>843.0959160000001</v>
      </c>
      <c r="X120" s="185" t="str">
        <f>IF(GUS_2020!X120&lt;&gt;"",GUS_2020!X120*41.868/1000,"")</f>
        <v/>
      </c>
      <c r="Y120" s="185" t="str">
        <f>IF(GUS_2020!Y120&lt;&gt;"",GUS_2020!Y120*41.868/1000,"")</f>
        <v/>
      </c>
      <c r="Z120" s="185" t="str">
        <f>IF(GUS_2020!Z120&lt;&gt;"",GUS_2020!Z120*41.868/1000,"")</f>
        <v/>
      </c>
      <c r="AA120" s="185" t="str">
        <f>IF(GUS_2020!AA120&lt;&gt;"",GUS_2020!AA120*41.868/1000,"")</f>
        <v/>
      </c>
      <c r="AB120" s="185" t="str">
        <f>IF(GUS_2020!AB120&lt;&gt;"",GUS_2020!AB120*41.868/1000,"")</f>
        <v/>
      </c>
      <c r="AC120" s="185" t="str">
        <f>IF(GUS_2020!AC120&lt;&gt;"",GUS_2020!AC120*41.868/1000,"")</f>
        <v/>
      </c>
      <c r="AD120" s="185" t="str">
        <f>IF(GUS_2020!AD120&lt;&gt;"",GUS_2020!AD120*41.868/1000,"")</f>
        <v/>
      </c>
      <c r="AE120" s="185">
        <f>IF(GUS_2020!AE120&lt;&gt;"",GUS_2020!AE120*41.868/1000,"")</f>
        <v>79.800408000000004</v>
      </c>
      <c r="AF120" s="185">
        <f>IF(GUS_2020!AF120&lt;&gt;"",GUS_2020!AF120*41.868/1000,"")</f>
        <v>176.97603600000002</v>
      </c>
      <c r="AG120" s="185">
        <f>IF(GUS_2020!AG120&lt;&gt;"",GUS_2020!AG120*41.868/1000,"")</f>
        <v>0.16747200000000001</v>
      </c>
      <c r="AH120" s="185" t="str">
        <f>IF(GUS_2020!AH120&lt;&gt;"",GUS_2020!AH120*41.868/1000,"")</f>
        <v/>
      </c>
      <c r="AI120" s="185">
        <f>IF(GUS_2020!AI120&lt;&gt;"",GUS_2020!AI120*41.868/1000,"")</f>
        <v>0.58615200000000001</v>
      </c>
      <c r="AJ120" s="185" t="str">
        <f>IF(GUS_2020!AJ120&lt;&gt;"",GUS_2020!AJ120*41.868/1000,"")</f>
        <v/>
      </c>
      <c r="AK120" s="185" t="str">
        <f>IF(GUS_2020!AK120&lt;&gt;"",GUS_2020!AK120*41.868/1000,"")</f>
        <v/>
      </c>
      <c r="AL120" s="185">
        <f>IF(GUS_2020!AL120&lt;&gt;"",GUS_2020!AL120*41.868/1000,"")</f>
        <v>585.56584799999996</v>
      </c>
      <c r="AM120" s="185" t="str">
        <f>IF(GUS_2020!AM120&lt;&gt;"",GUS_2020!AM120*41.868/1000,"")</f>
        <v/>
      </c>
      <c r="AN120" s="185" t="str">
        <f>IF(GUS_2020!AN120&lt;&gt;"",GUS_2020!AN120*41.868/1000,"")</f>
        <v/>
      </c>
      <c r="AO120" s="185" t="str">
        <f>IF(GUS_2020!AO120&lt;&gt;"",GUS_2020!AO120*41.868/1000,"")</f>
        <v/>
      </c>
      <c r="AP120" s="185" t="str">
        <f>IF(GUS_2020!AP120&lt;&gt;"",GUS_2020!AP120*41.868/1000,"")</f>
        <v/>
      </c>
      <c r="AQ120" s="185" t="str">
        <f>IF(GUS_2020!AQ120&lt;&gt;"",GUS_2020!AQ120*41.868/1000,"")</f>
        <v/>
      </c>
      <c r="AR120" s="185" t="str">
        <f>IF(GUS_2020!AR120&lt;&gt;"",GUS_2020!AR120*41.868/1000,"")</f>
        <v/>
      </c>
      <c r="AS120" s="185" t="str">
        <f>IF(GUS_2020!AS120&lt;&gt;"",GUS_2020!AS120*41.868/1000,"")</f>
        <v/>
      </c>
      <c r="AT120" s="185">
        <f>IF(GUS_2020!AT120&lt;&gt;"",GUS_2020!AT120*41.868/1000,"")</f>
        <v>14.6538</v>
      </c>
      <c r="AU120" s="185">
        <f>IF(GUS_2020!AU120&lt;&gt;"",GUS_2020!AU120*41.868/1000,"")</f>
        <v>43.542720000000003</v>
      </c>
      <c r="AV120" s="185" t="str">
        <f>IF(GUS_2020!AV120&lt;&gt;"",GUS_2020!AV120*41.868/1000,"")</f>
        <v/>
      </c>
      <c r="AW120" s="185" t="str">
        <f>IF(GUS_2020!AW120&lt;&gt;"",GUS_2020!AW120*41.868/1000,"")</f>
        <v/>
      </c>
      <c r="AX120" s="185" t="str">
        <f>IF(GUS_2020!AX120&lt;&gt;"",GUS_2020!AX120*41.868/1000,"")</f>
        <v/>
      </c>
      <c r="AY120" s="185" t="str">
        <f>IF(GUS_2020!AY120&lt;&gt;"",GUS_2020!AY120*41.868/1000,"")</f>
        <v/>
      </c>
      <c r="AZ120" s="185" t="str">
        <f>IF(GUS_2020!AZ120&lt;&gt;"",GUS_2020!AZ120*41.868/1000,"")</f>
        <v/>
      </c>
      <c r="BA120" s="185" t="str">
        <f>IF(GUS_2020!BA120&lt;&gt;"",GUS_2020!BA120*41.868/1000,"")</f>
        <v/>
      </c>
      <c r="BB120" s="185" t="str">
        <f>IF(GUS_2020!BB120&lt;&gt;"",GUS_2020!BB120*41.868/1000,"")</f>
        <v/>
      </c>
      <c r="BC120" s="185" t="str">
        <f>IF(GUS_2020!BC120&lt;&gt;"",GUS_2020!BC120*41.868/1000,"")</f>
        <v/>
      </c>
      <c r="BD120" s="185" t="str">
        <f>IF(GUS_2020!BD120&lt;&gt;"",GUS_2020!BD120*41.868/1000,"")</f>
        <v/>
      </c>
      <c r="BE120" s="185" t="str">
        <f>IF(GUS_2020!BE120&lt;&gt;"",GUS_2020!BE120*41.868/1000,"")</f>
        <v/>
      </c>
      <c r="BF120" s="185" t="str">
        <f>IF(GUS_2020!BF120&lt;&gt;"",GUS_2020!BF120*41.868/1000,"")</f>
        <v/>
      </c>
      <c r="BG120" s="185">
        <f>IF(GUS_2020!BG120&lt;&gt;"",GUS_2020!BG120*41.868/1000,"")</f>
        <v>7.6618440000000003</v>
      </c>
      <c r="BH120" s="185">
        <f>IF(GUS_2020!BH120&lt;&gt;"",GUS_2020!BH120*41.868/1000,"")</f>
        <v>0.79549200000000009</v>
      </c>
      <c r="BI120" s="185">
        <f>IF(GUS_2020!BI120&lt;&gt;"",GUS_2020!BI120*41.868/1000,"")</f>
        <v>35.043516000000004</v>
      </c>
      <c r="BJ120" s="185" t="str">
        <f>IF(GUS_2020!BJ120&lt;&gt;"",GUS_2020!BJ120*41.868/1000,"")</f>
        <v/>
      </c>
      <c r="BK120" s="185" t="str">
        <f>IF(GUS_2020!BK120&lt;&gt;"",GUS_2020!BK120*41.868/1000,"")</f>
        <v/>
      </c>
      <c r="BL120" s="185" t="str">
        <f>IF(GUS_2020!BL120&lt;&gt;"",GUS_2020!BL120*41.868/1000,"")</f>
        <v/>
      </c>
      <c r="BM120" s="185" t="str">
        <f>IF(GUS_2020!BM120&lt;&gt;"",GUS_2020!BM120*41.868/1000,"")</f>
        <v/>
      </c>
      <c r="BN120" s="185" t="str">
        <f>IF(GUS_2020!BN120&lt;&gt;"",GUS_2020!BN120*41.868/1000,"")</f>
        <v/>
      </c>
      <c r="BO120" s="185" t="str">
        <f>IF(GUS_2020!BO120&lt;&gt;"",GUS_2020!BO120*41.868/1000,"")</f>
        <v/>
      </c>
      <c r="BP120" s="185" t="str">
        <f>IF(GUS_2020!BP120&lt;&gt;"",GUS_2020!BP120*41.868/1000,"")</f>
        <v/>
      </c>
      <c r="BQ120" s="185" t="str">
        <f>IF(GUS_2020!BQ120&lt;&gt;"",GUS_2020!BQ120*41.868/1000,"")</f>
        <v/>
      </c>
      <c r="BR120" s="185" t="str">
        <f>IF(GUS_2020!BR120&lt;&gt;"",GUS_2020!BR120*41.868/1000,"")</f>
        <v/>
      </c>
      <c r="BS120" s="185">
        <f>IF(GUS_2020!BS120&lt;&gt;"",GUS_2020!BS120*41.868/1000,"")</f>
        <v>11.429964</v>
      </c>
    </row>
    <row r="121" spans="1:71" ht="20.399999999999999">
      <c r="A121" s="184" t="s">
        <v>548</v>
      </c>
      <c r="B121" s="185">
        <f>IF(GUS_2020!B121&lt;&gt;"",GUS_2020!B121*41.868/1000,"")</f>
        <v>13.900176000000002</v>
      </c>
      <c r="C121" s="185" t="str">
        <f>IF(GUS_2020!C121&lt;&gt;"",GUS_2020!C121*41.868/1000,"")</f>
        <v/>
      </c>
      <c r="D121" s="185" t="str">
        <f>IF(GUS_2020!D121&lt;&gt;"",GUS_2020!D121*41.868/1000,"")</f>
        <v/>
      </c>
      <c r="E121" s="185" t="str">
        <f>IF(GUS_2020!E121&lt;&gt;"",GUS_2020!E121*41.868/1000,"")</f>
        <v/>
      </c>
      <c r="F121" s="185" t="str">
        <f>IF(GUS_2020!F121&lt;&gt;"",GUS_2020!F121*41.868/1000,"")</f>
        <v/>
      </c>
      <c r="G121" s="185" t="str">
        <f>IF(GUS_2020!G121&lt;&gt;"",GUS_2020!G121*41.868/1000,"")</f>
        <v/>
      </c>
      <c r="H121" s="185" t="str">
        <f>IF(GUS_2020!H121&lt;&gt;"",GUS_2020!H121*41.868/1000,"")</f>
        <v/>
      </c>
      <c r="I121" s="185" t="str">
        <f>IF(GUS_2020!I121&lt;&gt;"",GUS_2020!I121*41.868/1000,"")</f>
        <v/>
      </c>
      <c r="J121" s="185" t="str">
        <f>IF(GUS_2020!J121&lt;&gt;"",GUS_2020!J121*41.868/1000,"")</f>
        <v/>
      </c>
      <c r="K121" s="185" t="str">
        <f>IF(GUS_2020!K121&lt;&gt;"",GUS_2020!K121*41.868/1000,"")</f>
        <v/>
      </c>
      <c r="L121" s="185" t="str">
        <f>IF(GUS_2020!L121&lt;&gt;"",GUS_2020!L121*41.868/1000,"")</f>
        <v/>
      </c>
      <c r="M121" s="185" t="str">
        <f>IF(GUS_2020!M121&lt;&gt;"",GUS_2020!M121*41.868/1000,"")</f>
        <v/>
      </c>
      <c r="N121" s="185" t="str">
        <f>IF(GUS_2020!N121&lt;&gt;"",GUS_2020!N121*41.868/1000,"")</f>
        <v/>
      </c>
      <c r="O121" s="185" t="str">
        <f>IF(GUS_2020!O121&lt;&gt;"",GUS_2020!O121*41.868/1000,"")</f>
        <v/>
      </c>
      <c r="P121" s="185" t="str">
        <f>IF(GUS_2020!P121&lt;&gt;"",GUS_2020!P121*41.868/1000,"")</f>
        <v/>
      </c>
      <c r="Q121" s="185" t="str">
        <f>IF(GUS_2020!Q121&lt;&gt;"",GUS_2020!Q121*41.868/1000,"")</f>
        <v/>
      </c>
      <c r="R121" s="185" t="str">
        <f>IF(GUS_2020!R121&lt;&gt;"",GUS_2020!R121*41.868/1000,"")</f>
        <v/>
      </c>
      <c r="S121" s="185" t="str">
        <f>IF(GUS_2020!S121&lt;&gt;"",GUS_2020!S121*41.868/1000,"")</f>
        <v/>
      </c>
      <c r="T121" s="185" t="str">
        <f>IF(GUS_2020!T121&lt;&gt;"",GUS_2020!T121*41.868/1000,"")</f>
        <v/>
      </c>
      <c r="U121" s="185" t="str">
        <f>IF(GUS_2020!U121&lt;&gt;"",GUS_2020!U121*41.868/1000,"")</f>
        <v/>
      </c>
      <c r="V121" s="185" t="str">
        <f>IF(GUS_2020!V121&lt;&gt;"",GUS_2020!V121*41.868/1000,"")</f>
        <v/>
      </c>
      <c r="W121" s="185">
        <f>IF(GUS_2020!W121&lt;&gt;"",GUS_2020!W121*41.868/1000,"")</f>
        <v>3.4750440000000005</v>
      </c>
      <c r="X121" s="185" t="str">
        <f>IF(GUS_2020!X121&lt;&gt;"",GUS_2020!X121*41.868/1000,"")</f>
        <v/>
      </c>
      <c r="Y121" s="185" t="str">
        <f>IF(GUS_2020!Y121&lt;&gt;"",GUS_2020!Y121*41.868/1000,"")</f>
        <v/>
      </c>
      <c r="Z121" s="185" t="str">
        <f>IF(GUS_2020!Z121&lt;&gt;"",GUS_2020!Z121*41.868/1000,"")</f>
        <v/>
      </c>
      <c r="AA121" s="185" t="str">
        <f>IF(GUS_2020!AA121&lt;&gt;"",GUS_2020!AA121*41.868/1000,"")</f>
        <v/>
      </c>
      <c r="AB121" s="185" t="str">
        <f>IF(GUS_2020!AB121&lt;&gt;"",GUS_2020!AB121*41.868/1000,"")</f>
        <v/>
      </c>
      <c r="AC121" s="185" t="str">
        <f>IF(GUS_2020!AC121&lt;&gt;"",GUS_2020!AC121*41.868/1000,"")</f>
        <v/>
      </c>
      <c r="AD121" s="185" t="str">
        <f>IF(GUS_2020!AD121&lt;&gt;"",GUS_2020!AD121*41.868/1000,"")</f>
        <v/>
      </c>
      <c r="AE121" s="185" t="str">
        <f>IF(GUS_2020!AE121&lt;&gt;"",GUS_2020!AE121*41.868/1000,"")</f>
        <v/>
      </c>
      <c r="AF121" s="185" t="str">
        <f>IF(GUS_2020!AF121&lt;&gt;"",GUS_2020!AF121*41.868/1000,"")</f>
        <v/>
      </c>
      <c r="AG121" s="185" t="str">
        <f>IF(GUS_2020!AG121&lt;&gt;"",GUS_2020!AG121*41.868/1000,"")</f>
        <v/>
      </c>
      <c r="AH121" s="185" t="str">
        <f>IF(GUS_2020!AH121&lt;&gt;"",GUS_2020!AH121*41.868/1000,"")</f>
        <v/>
      </c>
      <c r="AI121" s="185" t="str">
        <f>IF(GUS_2020!AI121&lt;&gt;"",GUS_2020!AI121*41.868/1000,"")</f>
        <v/>
      </c>
      <c r="AJ121" s="185" t="str">
        <f>IF(GUS_2020!AJ121&lt;&gt;"",GUS_2020!AJ121*41.868/1000,"")</f>
        <v/>
      </c>
      <c r="AK121" s="185" t="str">
        <f>IF(GUS_2020!AK121&lt;&gt;"",GUS_2020!AK121*41.868/1000,"")</f>
        <v/>
      </c>
      <c r="AL121" s="185">
        <f>IF(GUS_2020!AL121&lt;&gt;"",GUS_2020!AL121*41.868/1000,"")</f>
        <v>3.4750440000000005</v>
      </c>
      <c r="AM121" s="185" t="str">
        <f>IF(GUS_2020!AM121&lt;&gt;"",GUS_2020!AM121*41.868/1000,"")</f>
        <v/>
      </c>
      <c r="AN121" s="185" t="str">
        <f>IF(GUS_2020!AN121&lt;&gt;"",GUS_2020!AN121*41.868/1000,"")</f>
        <v/>
      </c>
      <c r="AO121" s="185" t="str">
        <f>IF(GUS_2020!AO121&lt;&gt;"",GUS_2020!AO121*41.868/1000,"")</f>
        <v/>
      </c>
      <c r="AP121" s="185" t="str">
        <f>IF(GUS_2020!AP121&lt;&gt;"",GUS_2020!AP121*41.868/1000,"")</f>
        <v/>
      </c>
      <c r="AQ121" s="185" t="str">
        <f>IF(GUS_2020!AQ121&lt;&gt;"",GUS_2020!AQ121*41.868/1000,"")</f>
        <v/>
      </c>
      <c r="AR121" s="185" t="str">
        <f>IF(GUS_2020!AR121&lt;&gt;"",GUS_2020!AR121*41.868/1000,"")</f>
        <v/>
      </c>
      <c r="AS121" s="185" t="str">
        <f>IF(GUS_2020!AS121&lt;&gt;"",GUS_2020!AS121*41.868/1000,"")</f>
        <v/>
      </c>
      <c r="AT121" s="185" t="str">
        <f>IF(GUS_2020!AT121&lt;&gt;"",GUS_2020!AT121*41.868/1000,"")</f>
        <v/>
      </c>
      <c r="AU121" s="185" t="str">
        <f>IF(GUS_2020!AU121&lt;&gt;"",GUS_2020!AU121*41.868/1000,"")</f>
        <v/>
      </c>
      <c r="AV121" s="185" t="str">
        <f>IF(GUS_2020!AV121&lt;&gt;"",GUS_2020!AV121*41.868/1000,"")</f>
        <v/>
      </c>
      <c r="AW121" s="185" t="str">
        <f>IF(GUS_2020!AW121&lt;&gt;"",GUS_2020!AW121*41.868/1000,"")</f>
        <v/>
      </c>
      <c r="AX121" s="185" t="str">
        <f>IF(GUS_2020!AX121&lt;&gt;"",GUS_2020!AX121*41.868/1000,"")</f>
        <v/>
      </c>
      <c r="AY121" s="185" t="str">
        <f>IF(GUS_2020!AY121&lt;&gt;"",GUS_2020!AY121*41.868/1000,"")</f>
        <v/>
      </c>
      <c r="AZ121" s="185" t="str">
        <f>IF(GUS_2020!AZ121&lt;&gt;"",GUS_2020!AZ121*41.868/1000,"")</f>
        <v/>
      </c>
      <c r="BA121" s="185" t="str">
        <f>IF(GUS_2020!BA121&lt;&gt;"",GUS_2020!BA121*41.868/1000,"")</f>
        <v/>
      </c>
      <c r="BB121" s="185" t="str">
        <f>IF(GUS_2020!BB121&lt;&gt;"",GUS_2020!BB121*41.868/1000,"")</f>
        <v/>
      </c>
      <c r="BC121" s="185" t="str">
        <f>IF(GUS_2020!BC121&lt;&gt;"",GUS_2020!BC121*41.868/1000,"")</f>
        <v/>
      </c>
      <c r="BD121" s="185" t="str">
        <f>IF(GUS_2020!BD121&lt;&gt;"",GUS_2020!BD121*41.868/1000,"")</f>
        <v/>
      </c>
      <c r="BE121" s="185" t="str">
        <f>IF(GUS_2020!BE121&lt;&gt;"",GUS_2020!BE121*41.868/1000,"")</f>
        <v/>
      </c>
      <c r="BF121" s="185" t="str">
        <f>IF(GUS_2020!BF121&lt;&gt;"",GUS_2020!BF121*41.868/1000,"")</f>
        <v/>
      </c>
      <c r="BG121" s="185" t="str">
        <f>IF(GUS_2020!BG121&lt;&gt;"",GUS_2020!BG121*41.868/1000,"")</f>
        <v/>
      </c>
      <c r="BH121" s="185" t="str">
        <f>IF(GUS_2020!BH121&lt;&gt;"",GUS_2020!BH121*41.868/1000,"")</f>
        <v/>
      </c>
      <c r="BI121" s="185" t="str">
        <f>IF(GUS_2020!BI121&lt;&gt;"",GUS_2020!BI121*41.868/1000,"")</f>
        <v/>
      </c>
      <c r="BJ121" s="185" t="str">
        <f>IF(GUS_2020!BJ121&lt;&gt;"",GUS_2020!BJ121*41.868/1000,"")</f>
        <v/>
      </c>
      <c r="BK121" s="185" t="str">
        <f>IF(GUS_2020!BK121&lt;&gt;"",GUS_2020!BK121*41.868/1000,"")</f>
        <v/>
      </c>
      <c r="BL121" s="185" t="str">
        <f>IF(GUS_2020!BL121&lt;&gt;"",GUS_2020!BL121*41.868/1000,"")</f>
        <v/>
      </c>
      <c r="BM121" s="185" t="str">
        <f>IF(GUS_2020!BM121&lt;&gt;"",GUS_2020!BM121*41.868/1000,"")</f>
        <v/>
      </c>
      <c r="BN121" s="185" t="str">
        <f>IF(GUS_2020!BN121&lt;&gt;"",GUS_2020!BN121*41.868/1000,"")</f>
        <v/>
      </c>
      <c r="BO121" s="185" t="str">
        <f>IF(GUS_2020!BO121&lt;&gt;"",GUS_2020!BO121*41.868/1000,"")</f>
        <v/>
      </c>
      <c r="BP121" s="185" t="str">
        <f>IF(GUS_2020!BP121&lt;&gt;"",GUS_2020!BP121*41.868/1000,"")</f>
        <v/>
      </c>
      <c r="BQ121" s="185" t="str">
        <f>IF(GUS_2020!BQ121&lt;&gt;"",GUS_2020!BQ121*41.868/1000,"")</f>
        <v/>
      </c>
      <c r="BR121" s="185" t="str">
        <f>IF(GUS_2020!BR121&lt;&gt;"",GUS_2020!BR121*41.868/1000,"")</f>
        <v/>
      </c>
      <c r="BS121" s="185">
        <f>IF(GUS_2020!BS121&lt;&gt;"",GUS_2020!BS121*41.868/1000,"")</f>
        <v>10.425132000000001</v>
      </c>
    </row>
    <row r="122" spans="1:71" ht="20.399999999999999">
      <c r="A122" s="184" t="s">
        <v>549</v>
      </c>
      <c r="B122" s="185">
        <f>IF(GUS_2020!B122&lt;&gt;"",GUS_2020!B122*41.868/1000,"")</f>
        <v>883.41480000000001</v>
      </c>
      <c r="C122" s="185" t="str">
        <f>IF(GUS_2020!C122&lt;&gt;"",GUS_2020!C122*41.868/1000,"")</f>
        <v/>
      </c>
      <c r="D122" s="185" t="str">
        <f>IF(GUS_2020!D122&lt;&gt;"",GUS_2020!D122*41.868/1000,"")</f>
        <v/>
      </c>
      <c r="E122" s="185" t="str">
        <f>IF(GUS_2020!E122&lt;&gt;"",GUS_2020!E122*41.868/1000,"")</f>
        <v/>
      </c>
      <c r="F122" s="185" t="str">
        <f>IF(GUS_2020!F122&lt;&gt;"",GUS_2020!F122*41.868/1000,"")</f>
        <v/>
      </c>
      <c r="G122" s="185" t="str">
        <f>IF(GUS_2020!G122&lt;&gt;"",GUS_2020!G122*41.868/1000,"")</f>
        <v/>
      </c>
      <c r="H122" s="185" t="str">
        <f>IF(GUS_2020!H122&lt;&gt;"",GUS_2020!H122*41.868/1000,"")</f>
        <v/>
      </c>
      <c r="I122" s="185" t="str">
        <f>IF(GUS_2020!I122&lt;&gt;"",GUS_2020!I122*41.868/1000,"")</f>
        <v/>
      </c>
      <c r="J122" s="185" t="str">
        <f>IF(GUS_2020!J122&lt;&gt;"",GUS_2020!J122*41.868/1000,"")</f>
        <v/>
      </c>
      <c r="K122" s="185" t="str">
        <f>IF(GUS_2020!K122&lt;&gt;"",GUS_2020!K122*41.868/1000,"")</f>
        <v/>
      </c>
      <c r="L122" s="185" t="str">
        <f>IF(GUS_2020!L122&lt;&gt;"",GUS_2020!L122*41.868/1000,"")</f>
        <v/>
      </c>
      <c r="M122" s="185" t="str">
        <f>IF(GUS_2020!M122&lt;&gt;"",GUS_2020!M122*41.868/1000,"")</f>
        <v/>
      </c>
      <c r="N122" s="185" t="str">
        <f>IF(GUS_2020!N122&lt;&gt;"",GUS_2020!N122*41.868/1000,"")</f>
        <v/>
      </c>
      <c r="O122" s="185" t="str">
        <f>IF(GUS_2020!O122&lt;&gt;"",GUS_2020!O122*41.868/1000,"")</f>
        <v/>
      </c>
      <c r="P122" s="185" t="str">
        <f>IF(GUS_2020!P122&lt;&gt;"",GUS_2020!P122*41.868/1000,"")</f>
        <v/>
      </c>
      <c r="Q122" s="185" t="str">
        <f>IF(GUS_2020!Q122&lt;&gt;"",GUS_2020!Q122*41.868/1000,"")</f>
        <v/>
      </c>
      <c r="R122" s="185" t="str">
        <f>IF(GUS_2020!R122&lt;&gt;"",GUS_2020!R122*41.868/1000,"")</f>
        <v/>
      </c>
      <c r="S122" s="185" t="str">
        <f>IF(GUS_2020!S122&lt;&gt;"",GUS_2020!S122*41.868/1000,"")</f>
        <v/>
      </c>
      <c r="T122" s="185" t="str">
        <f>IF(GUS_2020!T122&lt;&gt;"",GUS_2020!T122*41.868/1000,"")</f>
        <v/>
      </c>
      <c r="U122" s="185" t="str">
        <f>IF(GUS_2020!U122&lt;&gt;"",GUS_2020!U122*41.868/1000,"")</f>
        <v/>
      </c>
      <c r="V122" s="185" t="str">
        <f>IF(GUS_2020!V122&lt;&gt;"",GUS_2020!V122*41.868/1000,"")</f>
        <v/>
      </c>
      <c r="W122" s="185">
        <f>IF(GUS_2020!W122&lt;&gt;"",GUS_2020!W122*41.868/1000,"")</f>
        <v>838.78351199999997</v>
      </c>
      <c r="X122" s="185" t="str">
        <f>IF(GUS_2020!X122&lt;&gt;"",GUS_2020!X122*41.868/1000,"")</f>
        <v/>
      </c>
      <c r="Y122" s="185" t="str">
        <f>IF(GUS_2020!Y122&lt;&gt;"",GUS_2020!Y122*41.868/1000,"")</f>
        <v/>
      </c>
      <c r="Z122" s="185" t="str">
        <f>IF(GUS_2020!Z122&lt;&gt;"",GUS_2020!Z122*41.868/1000,"")</f>
        <v/>
      </c>
      <c r="AA122" s="185" t="str">
        <f>IF(GUS_2020!AA122&lt;&gt;"",GUS_2020!AA122*41.868/1000,"")</f>
        <v/>
      </c>
      <c r="AB122" s="185" t="str">
        <f>IF(GUS_2020!AB122&lt;&gt;"",GUS_2020!AB122*41.868/1000,"")</f>
        <v/>
      </c>
      <c r="AC122" s="185" t="str">
        <f>IF(GUS_2020!AC122&lt;&gt;"",GUS_2020!AC122*41.868/1000,"")</f>
        <v/>
      </c>
      <c r="AD122" s="185" t="str">
        <f>IF(GUS_2020!AD122&lt;&gt;"",GUS_2020!AD122*41.868/1000,"")</f>
        <v/>
      </c>
      <c r="AE122" s="185">
        <f>IF(GUS_2020!AE122&lt;&gt;"",GUS_2020!AE122*41.868/1000,"")</f>
        <v>79.800408000000004</v>
      </c>
      <c r="AF122" s="185">
        <f>IF(GUS_2020!AF122&lt;&gt;"",GUS_2020!AF122*41.868/1000,"")</f>
        <v>176.97603600000002</v>
      </c>
      <c r="AG122" s="185" t="str">
        <f>IF(GUS_2020!AG122&lt;&gt;"",GUS_2020!AG122*41.868/1000,"")</f>
        <v/>
      </c>
      <c r="AH122" s="185" t="str">
        <f>IF(GUS_2020!AH122&lt;&gt;"",GUS_2020!AH122*41.868/1000,"")</f>
        <v/>
      </c>
      <c r="AI122" s="185" t="str">
        <f>IF(GUS_2020!AI122&lt;&gt;"",GUS_2020!AI122*41.868/1000,"")</f>
        <v/>
      </c>
      <c r="AJ122" s="185" t="str">
        <f>IF(GUS_2020!AJ122&lt;&gt;"",GUS_2020!AJ122*41.868/1000,"")</f>
        <v/>
      </c>
      <c r="AK122" s="185" t="str">
        <f>IF(GUS_2020!AK122&lt;&gt;"",GUS_2020!AK122*41.868/1000,"")</f>
        <v/>
      </c>
      <c r="AL122" s="185">
        <f>IF(GUS_2020!AL122&lt;&gt;"",GUS_2020!AL122*41.868/1000,"")</f>
        <v>582.00706800000012</v>
      </c>
      <c r="AM122" s="185" t="str">
        <f>IF(GUS_2020!AM122&lt;&gt;"",GUS_2020!AM122*41.868/1000,"")</f>
        <v/>
      </c>
      <c r="AN122" s="185" t="str">
        <f>IF(GUS_2020!AN122&lt;&gt;"",GUS_2020!AN122*41.868/1000,"")</f>
        <v/>
      </c>
      <c r="AO122" s="185" t="str">
        <f>IF(GUS_2020!AO122&lt;&gt;"",GUS_2020!AO122*41.868/1000,"")</f>
        <v/>
      </c>
      <c r="AP122" s="185" t="str">
        <f>IF(GUS_2020!AP122&lt;&gt;"",GUS_2020!AP122*41.868/1000,"")</f>
        <v/>
      </c>
      <c r="AQ122" s="185" t="str">
        <f>IF(GUS_2020!AQ122&lt;&gt;"",GUS_2020!AQ122*41.868/1000,"")</f>
        <v/>
      </c>
      <c r="AR122" s="185" t="str">
        <f>IF(GUS_2020!AR122&lt;&gt;"",GUS_2020!AR122*41.868/1000,"")</f>
        <v/>
      </c>
      <c r="AS122" s="185" t="str">
        <f>IF(GUS_2020!AS122&lt;&gt;"",GUS_2020!AS122*41.868/1000,"")</f>
        <v/>
      </c>
      <c r="AT122" s="185">
        <f>IF(GUS_2020!AT122&lt;&gt;"",GUS_2020!AT122*41.868/1000,"")</f>
        <v>0.83735999999999999</v>
      </c>
      <c r="AU122" s="185">
        <f>IF(GUS_2020!AU122&lt;&gt;"",GUS_2020!AU122*41.868/1000,"")</f>
        <v>43.542720000000003</v>
      </c>
      <c r="AV122" s="185" t="str">
        <f>IF(GUS_2020!AV122&lt;&gt;"",GUS_2020!AV122*41.868/1000,"")</f>
        <v/>
      </c>
      <c r="AW122" s="185" t="str">
        <f>IF(GUS_2020!AW122&lt;&gt;"",GUS_2020!AW122*41.868/1000,"")</f>
        <v/>
      </c>
      <c r="AX122" s="185" t="str">
        <f>IF(GUS_2020!AX122&lt;&gt;"",GUS_2020!AX122*41.868/1000,"")</f>
        <v/>
      </c>
      <c r="AY122" s="185" t="str">
        <f>IF(GUS_2020!AY122&lt;&gt;"",GUS_2020!AY122*41.868/1000,"")</f>
        <v/>
      </c>
      <c r="AZ122" s="185" t="str">
        <f>IF(GUS_2020!AZ122&lt;&gt;"",GUS_2020!AZ122*41.868/1000,"")</f>
        <v/>
      </c>
      <c r="BA122" s="185" t="str">
        <f>IF(GUS_2020!BA122&lt;&gt;"",GUS_2020!BA122*41.868/1000,"")</f>
        <v/>
      </c>
      <c r="BB122" s="185" t="str">
        <f>IF(GUS_2020!BB122&lt;&gt;"",GUS_2020!BB122*41.868/1000,"")</f>
        <v/>
      </c>
      <c r="BC122" s="185" t="str">
        <f>IF(GUS_2020!BC122&lt;&gt;"",GUS_2020!BC122*41.868/1000,"")</f>
        <v/>
      </c>
      <c r="BD122" s="185" t="str">
        <f>IF(GUS_2020!BD122&lt;&gt;"",GUS_2020!BD122*41.868/1000,"")</f>
        <v/>
      </c>
      <c r="BE122" s="185" t="str">
        <f>IF(GUS_2020!BE122&lt;&gt;"",GUS_2020!BE122*41.868/1000,"")</f>
        <v/>
      </c>
      <c r="BF122" s="185" t="str">
        <f>IF(GUS_2020!BF122&lt;&gt;"",GUS_2020!BF122*41.868/1000,"")</f>
        <v/>
      </c>
      <c r="BG122" s="221">
        <f>IF(GUS_2020!BG122&lt;&gt;"",GUS_2020!BG122*41.868/1000,"")</f>
        <v>7.6618440000000003</v>
      </c>
      <c r="BH122" s="221">
        <f>IF(GUS_2020!BH122&lt;&gt;"",GUS_2020!BH122*41.868/1000,"")</f>
        <v>0.79549200000000009</v>
      </c>
      <c r="BI122" s="221">
        <f>IF(GUS_2020!BI122&lt;&gt;"",GUS_2020!BI122*41.868/1000,"")</f>
        <v>35.043516000000004</v>
      </c>
      <c r="BJ122" s="185" t="str">
        <f>IF(GUS_2020!BJ122&lt;&gt;"",GUS_2020!BJ122*41.868/1000,"")</f>
        <v/>
      </c>
      <c r="BK122" s="185" t="str">
        <f>IF(GUS_2020!BK122&lt;&gt;"",GUS_2020!BK122*41.868/1000,"")</f>
        <v/>
      </c>
      <c r="BL122" s="185" t="str">
        <f>IF(GUS_2020!BL122&lt;&gt;"",GUS_2020!BL122*41.868/1000,"")</f>
        <v/>
      </c>
      <c r="BM122" s="185" t="str">
        <f>IF(GUS_2020!BM122&lt;&gt;"",GUS_2020!BM122*41.868/1000,"")</f>
        <v/>
      </c>
      <c r="BN122" s="185" t="str">
        <f>IF(GUS_2020!BN122&lt;&gt;"",GUS_2020!BN122*41.868/1000,"")</f>
        <v/>
      </c>
      <c r="BO122" s="185" t="str">
        <f>IF(GUS_2020!BO122&lt;&gt;"",GUS_2020!BO122*41.868/1000,"")</f>
        <v/>
      </c>
      <c r="BP122" s="185" t="str">
        <f>IF(GUS_2020!BP122&lt;&gt;"",GUS_2020!BP122*41.868/1000,"")</f>
        <v/>
      </c>
      <c r="BQ122" s="185" t="str">
        <f>IF(GUS_2020!BQ122&lt;&gt;"",GUS_2020!BQ122*41.868/1000,"")</f>
        <v/>
      </c>
      <c r="BR122" s="185" t="str">
        <f>IF(GUS_2020!BR122&lt;&gt;"",GUS_2020!BR122*41.868/1000,"")</f>
        <v/>
      </c>
      <c r="BS122" s="185">
        <f>IF(GUS_2020!BS122&lt;&gt;"",GUS_2020!BS122*41.868/1000,"")</f>
        <v>0.25120800000000004</v>
      </c>
    </row>
    <row r="123" spans="1:71" ht="20.399999999999999">
      <c r="A123" s="184" t="s">
        <v>550</v>
      </c>
      <c r="B123" s="185">
        <f>IF(GUS_2020!B123&lt;&gt;"",GUS_2020!B123*41.868/1000,"")</f>
        <v>0.75362400000000007</v>
      </c>
      <c r="C123" s="185" t="str">
        <f>IF(GUS_2020!C123&lt;&gt;"",GUS_2020!C123*41.868/1000,"")</f>
        <v/>
      </c>
      <c r="D123" s="185" t="str">
        <f>IF(GUS_2020!D123&lt;&gt;"",GUS_2020!D123*41.868/1000,"")</f>
        <v/>
      </c>
      <c r="E123" s="185" t="str">
        <f>IF(GUS_2020!E123&lt;&gt;"",GUS_2020!E123*41.868/1000,"")</f>
        <v/>
      </c>
      <c r="F123" s="185" t="str">
        <f>IF(GUS_2020!F123&lt;&gt;"",GUS_2020!F123*41.868/1000,"")</f>
        <v/>
      </c>
      <c r="G123" s="185" t="str">
        <f>IF(GUS_2020!G123&lt;&gt;"",GUS_2020!G123*41.868/1000,"")</f>
        <v/>
      </c>
      <c r="H123" s="185" t="str">
        <f>IF(GUS_2020!H123&lt;&gt;"",GUS_2020!H123*41.868/1000,"")</f>
        <v/>
      </c>
      <c r="I123" s="185" t="str">
        <f>IF(GUS_2020!I123&lt;&gt;"",GUS_2020!I123*41.868/1000,"")</f>
        <v/>
      </c>
      <c r="J123" s="185" t="str">
        <f>IF(GUS_2020!J123&lt;&gt;"",GUS_2020!J123*41.868/1000,"")</f>
        <v/>
      </c>
      <c r="K123" s="185" t="str">
        <f>IF(GUS_2020!K123&lt;&gt;"",GUS_2020!K123*41.868/1000,"")</f>
        <v/>
      </c>
      <c r="L123" s="185" t="str">
        <f>IF(GUS_2020!L123&lt;&gt;"",GUS_2020!L123*41.868/1000,"")</f>
        <v/>
      </c>
      <c r="M123" s="185" t="str">
        <f>IF(GUS_2020!M123&lt;&gt;"",GUS_2020!M123*41.868/1000,"")</f>
        <v/>
      </c>
      <c r="N123" s="185" t="str">
        <f>IF(GUS_2020!N123&lt;&gt;"",GUS_2020!N123*41.868/1000,"")</f>
        <v/>
      </c>
      <c r="O123" s="185" t="str">
        <f>IF(GUS_2020!O123&lt;&gt;"",GUS_2020!O123*41.868/1000,"")</f>
        <v/>
      </c>
      <c r="P123" s="185" t="str">
        <f>IF(GUS_2020!P123&lt;&gt;"",GUS_2020!P123*41.868/1000,"")</f>
        <v/>
      </c>
      <c r="Q123" s="185" t="str">
        <f>IF(GUS_2020!Q123&lt;&gt;"",GUS_2020!Q123*41.868/1000,"")</f>
        <v/>
      </c>
      <c r="R123" s="185" t="str">
        <f>IF(GUS_2020!R123&lt;&gt;"",GUS_2020!R123*41.868/1000,"")</f>
        <v/>
      </c>
      <c r="S123" s="185" t="str">
        <f>IF(GUS_2020!S123&lt;&gt;"",GUS_2020!S123*41.868/1000,"")</f>
        <v/>
      </c>
      <c r="T123" s="185" t="str">
        <f>IF(GUS_2020!T123&lt;&gt;"",GUS_2020!T123*41.868/1000,"")</f>
        <v/>
      </c>
      <c r="U123" s="185" t="str">
        <f>IF(GUS_2020!U123&lt;&gt;"",GUS_2020!U123*41.868/1000,"")</f>
        <v/>
      </c>
      <c r="V123" s="185" t="str">
        <f>IF(GUS_2020!V123&lt;&gt;"",GUS_2020!V123*41.868/1000,"")</f>
        <v/>
      </c>
      <c r="W123" s="185">
        <f>IF(GUS_2020!W123&lt;&gt;"",GUS_2020!W123*41.868/1000,"")</f>
        <v>0.75362400000000007</v>
      </c>
      <c r="X123" s="185" t="str">
        <f>IF(GUS_2020!X123&lt;&gt;"",GUS_2020!X123*41.868/1000,"")</f>
        <v/>
      </c>
      <c r="Y123" s="185" t="str">
        <f>IF(GUS_2020!Y123&lt;&gt;"",GUS_2020!Y123*41.868/1000,"")</f>
        <v/>
      </c>
      <c r="Z123" s="185" t="str">
        <f>IF(GUS_2020!Z123&lt;&gt;"",GUS_2020!Z123*41.868/1000,"")</f>
        <v/>
      </c>
      <c r="AA123" s="185" t="str">
        <f>IF(GUS_2020!AA123&lt;&gt;"",GUS_2020!AA123*41.868/1000,"")</f>
        <v/>
      </c>
      <c r="AB123" s="185" t="str">
        <f>IF(GUS_2020!AB123&lt;&gt;"",GUS_2020!AB123*41.868/1000,"")</f>
        <v/>
      </c>
      <c r="AC123" s="185" t="str">
        <f>IF(GUS_2020!AC123&lt;&gt;"",GUS_2020!AC123*41.868/1000,"")</f>
        <v/>
      </c>
      <c r="AD123" s="185" t="str">
        <f>IF(GUS_2020!AD123&lt;&gt;"",GUS_2020!AD123*41.868/1000,"")</f>
        <v/>
      </c>
      <c r="AE123" s="185" t="str">
        <f>IF(GUS_2020!AE123&lt;&gt;"",GUS_2020!AE123*41.868/1000,"")</f>
        <v/>
      </c>
      <c r="AF123" s="185" t="str">
        <f>IF(GUS_2020!AF123&lt;&gt;"",GUS_2020!AF123*41.868/1000,"")</f>
        <v/>
      </c>
      <c r="AG123" s="185">
        <f>IF(GUS_2020!AG123&lt;&gt;"",GUS_2020!AG123*41.868/1000,"")</f>
        <v>0.16747200000000001</v>
      </c>
      <c r="AH123" s="185" t="str">
        <f>IF(GUS_2020!AH123&lt;&gt;"",GUS_2020!AH123*41.868/1000,"")</f>
        <v/>
      </c>
      <c r="AI123" s="185">
        <f>IF(GUS_2020!AI123&lt;&gt;"",GUS_2020!AI123*41.868/1000,"")</f>
        <v>0.58615200000000001</v>
      </c>
      <c r="AJ123" s="185" t="str">
        <f>IF(GUS_2020!AJ123&lt;&gt;"",GUS_2020!AJ123*41.868/1000,"")</f>
        <v/>
      </c>
      <c r="AK123" s="185" t="str">
        <f>IF(GUS_2020!AK123&lt;&gt;"",GUS_2020!AK123*41.868/1000,"")</f>
        <v/>
      </c>
      <c r="AL123" s="185" t="str">
        <f>IF(GUS_2020!AL123&lt;&gt;"",GUS_2020!AL123*41.868/1000,"")</f>
        <v/>
      </c>
      <c r="AM123" s="185" t="str">
        <f>IF(GUS_2020!AM123&lt;&gt;"",GUS_2020!AM123*41.868/1000,"")</f>
        <v/>
      </c>
      <c r="AN123" s="185" t="str">
        <f>IF(GUS_2020!AN123&lt;&gt;"",GUS_2020!AN123*41.868/1000,"")</f>
        <v/>
      </c>
      <c r="AO123" s="185" t="str">
        <f>IF(GUS_2020!AO123&lt;&gt;"",GUS_2020!AO123*41.868/1000,"")</f>
        <v/>
      </c>
      <c r="AP123" s="185" t="str">
        <f>IF(GUS_2020!AP123&lt;&gt;"",GUS_2020!AP123*41.868/1000,"")</f>
        <v/>
      </c>
      <c r="AQ123" s="185" t="str">
        <f>IF(GUS_2020!AQ123&lt;&gt;"",GUS_2020!AQ123*41.868/1000,"")</f>
        <v/>
      </c>
      <c r="AR123" s="185" t="str">
        <f>IF(GUS_2020!AR123&lt;&gt;"",GUS_2020!AR123*41.868/1000,"")</f>
        <v/>
      </c>
      <c r="AS123" s="185" t="str">
        <f>IF(GUS_2020!AS123&lt;&gt;"",GUS_2020!AS123*41.868/1000,"")</f>
        <v/>
      </c>
      <c r="AT123" s="185" t="str">
        <f>IF(GUS_2020!AT123&lt;&gt;"",GUS_2020!AT123*41.868/1000,"")</f>
        <v/>
      </c>
      <c r="AU123" s="185" t="str">
        <f>IF(GUS_2020!AU123&lt;&gt;"",GUS_2020!AU123*41.868/1000,"")</f>
        <v/>
      </c>
      <c r="AV123" s="185" t="str">
        <f>IF(GUS_2020!AV123&lt;&gt;"",GUS_2020!AV123*41.868/1000,"")</f>
        <v/>
      </c>
      <c r="AW123" s="185" t="str">
        <f>IF(GUS_2020!AW123&lt;&gt;"",GUS_2020!AW123*41.868/1000,"")</f>
        <v/>
      </c>
      <c r="AX123" s="185" t="str">
        <f>IF(GUS_2020!AX123&lt;&gt;"",GUS_2020!AX123*41.868/1000,"")</f>
        <v/>
      </c>
      <c r="AY123" s="185" t="str">
        <f>IF(GUS_2020!AY123&lt;&gt;"",GUS_2020!AY123*41.868/1000,"")</f>
        <v/>
      </c>
      <c r="AZ123" s="185" t="str">
        <f>IF(GUS_2020!AZ123&lt;&gt;"",GUS_2020!AZ123*41.868/1000,"")</f>
        <v/>
      </c>
      <c r="BA123" s="185" t="str">
        <f>IF(GUS_2020!BA123&lt;&gt;"",GUS_2020!BA123*41.868/1000,"")</f>
        <v/>
      </c>
      <c r="BB123" s="185" t="str">
        <f>IF(GUS_2020!BB123&lt;&gt;"",GUS_2020!BB123*41.868/1000,"")</f>
        <v/>
      </c>
      <c r="BC123" s="185" t="str">
        <f>IF(GUS_2020!BC123&lt;&gt;"",GUS_2020!BC123*41.868/1000,"")</f>
        <v/>
      </c>
      <c r="BD123" s="185" t="str">
        <f>IF(GUS_2020!BD123&lt;&gt;"",GUS_2020!BD123*41.868/1000,"")</f>
        <v/>
      </c>
      <c r="BE123" s="185" t="str">
        <f>IF(GUS_2020!BE123&lt;&gt;"",GUS_2020!BE123*41.868/1000,"")</f>
        <v/>
      </c>
      <c r="BF123" s="185" t="str">
        <f>IF(GUS_2020!BF123&lt;&gt;"",GUS_2020!BF123*41.868/1000,"")</f>
        <v/>
      </c>
      <c r="BG123" s="185" t="str">
        <f>IF(GUS_2020!BG123&lt;&gt;"",GUS_2020!BG123*41.868/1000,"")</f>
        <v/>
      </c>
      <c r="BH123" s="185" t="str">
        <f>IF(GUS_2020!BH123&lt;&gt;"",GUS_2020!BH123*41.868/1000,"")</f>
        <v/>
      </c>
      <c r="BI123" s="185" t="str">
        <f>IF(GUS_2020!BI123&lt;&gt;"",GUS_2020!BI123*41.868/1000,"")</f>
        <v/>
      </c>
      <c r="BJ123" s="185" t="str">
        <f>IF(GUS_2020!BJ123&lt;&gt;"",GUS_2020!BJ123*41.868/1000,"")</f>
        <v/>
      </c>
      <c r="BK123" s="185" t="str">
        <f>IF(GUS_2020!BK123&lt;&gt;"",GUS_2020!BK123*41.868/1000,"")</f>
        <v/>
      </c>
      <c r="BL123" s="185" t="str">
        <f>IF(GUS_2020!BL123&lt;&gt;"",GUS_2020!BL123*41.868/1000,"")</f>
        <v/>
      </c>
      <c r="BM123" s="185" t="str">
        <f>IF(GUS_2020!BM123&lt;&gt;"",GUS_2020!BM123*41.868/1000,"")</f>
        <v/>
      </c>
      <c r="BN123" s="185" t="str">
        <f>IF(GUS_2020!BN123&lt;&gt;"",GUS_2020!BN123*41.868/1000,"")</f>
        <v/>
      </c>
      <c r="BO123" s="185" t="str">
        <f>IF(GUS_2020!BO123&lt;&gt;"",GUS_2020!BO123*41.868/1000,"")</f>
        <v/>
      </c>
      <c r="BP123" s="185" t="str">
        <f>IF(GUS_2020!BP123&lt;&gt;"",GUS_2020!BP123*41.868/1000,"")</f>
        <v/>
      </c>
      <c r="BQ123" s="185" t="str">
        <f>IF(GUS_2020!BQ123&lt;&gt;"",GUS_2020!BQ123*41.868/1000,"")</f>
        <v/>
      </c>
      <c r="BR123" s="185" t="str">
        <f>IF(GUS_2020!BR123&lt;&gt;"",GUS_2020!BR123*41.868/1000,"")</f>
        <v/>
      </c>
      <c r="BS123" s="185" t="str">
        <f>IF(GUS_2020!BS123&lt;&gt;"",GUS_2020!BS123*41.868/1000,"")</f>
        <v/>
      </c>
    </row>
    <row r="124" spans="1:71" ht="20.399999999999999">
      <c r="A124" s="184" t="s">
        <v>551</v>
      </c>
      <c r="B124" s="185">
        <f>IF(GUS_2020!B124&lt;&gt;"",GUS_2020!B124*41.868/1000,"")</f>
        <v>4.1868000000000002E-2</v>
      </c>
      <c r="C124" s="185" t="str">
        <f>IF(GUS_2020!C124&lt;&gt;"",GUS_2020!C124*41.868/1000,"")</f>
        <v/>
      </c>
      <c r="D124" s="185" t="str">
        <f>IF(GUS_2020!D124&lt;&gt;"",GUS_2020!D124*41.868/1000,"")</f>
        <v/>
      </c>
      <c r="E124" s="185" t="str">
        <f>IF(GUS_2020!E124&lt;&gt;"",GUS_2020!E124*41.868/1000,"")</f>
        <v/>
      </c>
      <c r="F124" s="185" t="str">
        <f>IF(GUS_2020!F124&lt;&gt;"",GUS_2020!F124*41.868/1000,"")</f>
        <v/>
      </c>
      <c r="G124" s="185" t="str">
        <f>IF(GUS_2020!G124&lt;&gt;"",GUS_2020!G124*41.868/1000,"")</f>
        <v/>
      </c>
      <c r="H124" s="185" t="str">
        <f>IF(GUS_2020!H124&lt;&gt;"",GUS_2020!H124*41.868/1000,"")</f>
        <v/>
      </c>
      <c r="I124" s="185" t="str">
        <f>IF(GUS_2020!I124&lt;&gt;"",GUS_2020!I124*41.868/1000,"")</f>
        <v/>
      </c>
      <c r="J124" s="185" t="str">
        <f>IF(GUS_2020!J124&lt;&gt;"",GUS_2020!J124*41.868/1000,"")</f>
        <v/>
      </c>
      <c r="K124" s="185" t="str">
        <f>IF(GUS_2020!K124&lt;&gt;"",GUS_2020!K124*41.868/1000,"")</f>
        <v/>
      </c>
      <c r="L124" s="185" t="str">
        <f>IF(GUS_2020!L124&lt;&gt;"",GUS_2020!L124*41.868/1000,"")</f>
        <v/>
      </c>
      <c r="M124" s="185" t="str">
        <f>IF(GUS_2020!M124&lt;&gt;"",GUS_2020!M124*41.868/1000,"")</f>
        <v/>
      </c>
      <c r="N124" s="185" t="str">
        <f>IF(GUS_2020!N124&lt;&gt;"",GUS_2020!N124*41.868/1000,"")</f>
        <v/>
      </c>
      <c r="O124" s="185" t="str">
        <f>IF(GUS_2020!O124&lt;&gt;"",GUS_2020!O124*41.868/1000,"")</f>
        <v/>
      </c>
      <c r="P124" s="185" t="str">
        <f>IF(GUS_2020!P124&lt;&gt;"",GUS_2020!P124*41.868/1000,"")</f>
        <v/>
      </c>
      <c r="Q124" s="185" t="str">
        <f>IF(GUS_2020!Q124&lt;&gt;"",GUS_2020!Q124*41.868/1000,"")</f>
        <v/>
      </c>
      <c r="R124" s="185" t="str">
        <f>IF(GUS_2020!R124&lt;&gt;"",GUS_2020!R124*41.868/1000,"")</f>
        <v/>
      </c>
      <c r="S124" s="185" t="str">
        <f>IF(GUS_2020!S124&lt;&gt;"",GUS_2020!S124*41.868/1000,"")</f>
        <v/>
      </c>
      <c r="T124" s="185" t="str">
        <f>IF(GUS_2020!T124&lt;&gt;"",GUS_2020!T124*41.868/1000,"")</f>
        <v/>
      </c>
      <c r="U124" s="185" t="str">
        <f>IF(GUS_2020!U124&lt;&gt;"",GUS_2020!U124*41.868/1000,"")</f>
        <v/>
      </c>
      <c r="V124" s="185" t="str">
        <f>IF(GUS_2020!V124&lt;&gt;"",GUS_2020!V124*41.868/1000,"")</f>
        <v/>
      </c>
      <c r="W124" s="185">
        <f>IF(GUS_2020!W124&lt;&gt;"",GUS_2020!W124*41.868/1000,"")</f>
        <v>4.1868000000000002E-2</v>
      </c>
      <c r="X124" s="185" t="str">
        <f>IF(GUS_2020!X124&lt;&gt;"",GUS_2020!X124*41.868/1000,"")</f>
        <v/>
      </c>
      <c r="Y124" s="185" t="str">
        <f>IF(GUS_2020!Y124&lt;&gt;"",GUS_2020!Y124*41.868/1000,"")</f>
        <v/>
      </c>
      <c r="Z124" s="185" t="str">
        <f>IF(GUS_2020!Z124&lt;&gt;"",GUS_2020!Z124*41.868/1000,"")</f>
        <v/>
      </c>
      <c r="AA124" s="185" t="str">
        <f>IF(GUS_2020!AA124&lt;&gt;"",GUS_2020!AA124*41.868/1000,"")</f>
        <v/>
      </c>
      <c r="AB124" s="185" t="str">
        <f>IF(GUS_2020!AB124&lt;&gt;"",GUS_2020!AB124*41.868/1000,"")</f>
        <v/>
      </c>
      <c r="AC124" s="185" t="str">
        <f>IF(GUS_2020!AC124&lt;&gt;"",GUS_2020!AC124*41.868/1000,"")</f>
        <v/>
      </c>
      <c r="AD124" s="185" t="str">
        <f>IF(GUS_2020!AD124&lt;&gt;"",GUS_2020!AD124*41.868/1000,"")</f>
        <v/>
      </c>
      <c r="AE124" s="185" t="str">
        <f>IF(GUS_2020!AE124&lt;&gt;"",GUS_2020!AE124*41.868/1000,"")</f>
        <v/>
      </c>
      <c r="AF124" s="185" t="str">
        <f>IF(GUS_2020!AF124&lt;&gt;"",GUS_2020!AF124*41.868/1000,"")</f>
        <v/>
      </c>
      <c r="AG124" s="185" t="str">
        <f>IF(GUS_2020!AG124&lt;&gt;"",GUS_2020!AG124*41.868/1000,"")</f>
        <v/>
      </c>
      <c r="AH124" s="185" t="str">
        <f>IF(GUS_2020!AH124&lt;&gt;"",GUS_2020!AH124*41.868/1000,"")</f>
        <v/>
      </c>
      <c r="AI124" s="185" t="str">
        <f>IF(GUS_2020!AI124&lt;&gt;"",GUS_2020!AI124*41.868/1000,"")</f>
        <v/>
      </c>
      <c r="AJ124" s="185" t="str">
        <f>IF(GUS_2020!AJ124&lt;&gt;"",GUS_2020!AJ124*41.868/1000,"")</f>
        <v/>
      </c>
      <c r="AK124" s="185" t="str">
        <f>IF(GUS_2020!AK124&lt;&gt;"",GUS_2020!AK124*41.868/1000,"")</f>
        <v/>
      </c>
      <c r="AL124" s="185">
        <f>IF(GUS_2020!AL124&lt;&gt;"",GUS_2020!AL124*41.868/1000,"")</f>
        <v>4.1868000000000002E-2</v>
      </c>
      <c r="AM124" s="185" t="str">
        <f>IF(GUS_2020!AM124&lt;&gt;"",GUS_2020!AM124*41.868/1000,"")</f>
        <v/>
      </c>
      <c r="AN124" s="185" t="str">
        <f>IF(GUS_2020!AN124&lt;&gt;"",GUS_2020!AN124*41.868/1000,"")</f>
        <v/>
      </c>
      <c r="AO124" s="185" t="str">
        <f>IF(GUS_2020!AO124&lt;&gt;"",GUS_2020!AO124*41.868/1000,"")</f>
        <v/>
      </c>
      <c r="AP124" s="185" t="str">
        <f>IF(GUS_2020!AP124&lt;&gt;"",GUS_2020!AP124*41.868/1000,"")</f>
        <v/>
      </c>
      <c r="AQ124" s="185" t="str">
        <f>IF(GUS_2020!AQ124&lt;&gt;"",GUS_2020!AQ124*41.868/1000,"")</f>
        <v/>
      </c>
      <c r="AR124" s="185" t="str">
        <f>IF(GUS_2020!AR124&lt;&gt;"",GUS_2020!AR124*41.868/1000,"")</f>
        <v/>
      </c>
      <c r="AS124" s="185" t="str">
        <f>IF(GUS_2020!AS124&lt;&gt;"",GUS_2020!AS124*41.868/1000,"")</f>
        <v/>
      </c>
      <c r="AT124" s="185" t="str">
        <f>IF(GUS_2020!AT124&lt;&gt;"",GUS_2020!AT124*41.868/1000,"")</f>
        <v/>
      </c>
      <c r="AU124" s="185" t="str">
        <f>IF(GUS_2020!AU124&lt;&gt;"",GUS_2020!AU124*41.868/1000,"")</f>
        <v/>
      </c>
      <c r="AV124" s="185" t="str">
        <f>IF(GUS_2020!AV124&lt;&gt;"",GUS_2020!AV124*41.868/1000,"")</f>
        <v/>
      </c>
      <c r="AW124" s="185" t="str">
        <f>IF(GUS_2020!AW124&lt;&gt;"",GUS_2020!AW124*41.868/1000,"")</f>
        <v/>
      </c>
      <c r="AX124" s="185" t="str">
        <f>IF(GUS_2020!AX124&lt;&gt;"",GUS_2020!AX124*41.868/1000,"")</f>
        <v/>
      </c>
      <c r="AY124" s="185" t="str">
        <f>IF(GUS_2020!AY124&lt;&gt;"",GUS_2020!AY124*41.868/1000,"")</f>
        <v/>
      </c>
      <c r="AZ124" s="185" t="str">
        <f>IF(GUS_2020!AZ124&lt;&gt;"",GUS_2020!AZ124*41.868/1000,"")</f>
        <v/>
      </c>
      <c r="BA124" s="185" t="str">
        <f>IF(GUS_2020!BA124&lt;&gt;"",GUS_2020!BA124*41.868/1000,"")</f>
        <v/>
      </c>
      <c r="BB124" s="185" t="str">
        <f>IF(GUS_2020!BB124&lt;&gt;"",GUS_2020!BB124*41.868/1000,"")</f>
        <v/>
      </c>
      <c r="BC124" s="185" t="str">
        <f>IF(GUS_2020!BC124&lt;&gt;"",GUS_2020!BC124*41.868/1000,"")</f>
        <v/>
      </c>
      <c r="BD124" s="185" t="str">
        <f>IF(GUS_2020!BD124&lt;&gt;"",GUS_2020!BD124*41.868/1000,"")</f>
        <v/>
      </c>
      <c r="BE124" s="185" t="str">
        <f>IF(GUS_2020!BE124&lt;&gt;"",GUS_2020!BE124*41.868/1000,"")</f>
        <v/>
      </c>
      <c r="BF124" s="185" t="str">
        <f>IF(GUS_2020!BF124&lt;&gt;"",GUS_2020!BF124*41.868/1000,"")</f>
        <v/>
      </c>
      <c r="BG124" s="185" t="str">
        <f>IF(GUS_2020!BG124&lt;&gt;"",GUS_2020!BG124*41.868/1000,"")</f>
        <v/>
      </c>
      <c r="BH124" s="185" t="str">
        <f>IF(GUS_2020!BH124&lt;&gt;"",GUS_2020!BH124*41.868/1000,"")</f>
        <v/>
      </c>
      <c r="BI124" s="185" t="str">
        <f>IF(GUS_2020!BI124&lt;&gt;"",GUS_2020!BI124*41.868/1000,"")</f>
        <v/>
      </c>
      <c r="BJ124" s="185" t="str">
        <f>IF(GUS_2020!BJ124&lt;&gt;"",GUS_2020!BJ124*41.868/1000,"")</f>
        <v/>
      </c>
      <c r="BK124" s="185" t="str">
        <f>IF(GUS_2020!BK124&lt;&gt;"",GUS_2020!BK124*41.868/1000,"")</f>
        <v/>
      </c>
      <c r="BL124" s="185" t="str">
        <f>IF(GUS_2020!BL124&lt;&gt;"",GUS_2020!BL124*41.868/1000,"")</f>
        <v/>
      </c>
      <c r="BM124" s="185" t="str">
        <f>IF(GUS_2020!BM124&lt;&gt;"",GUS_2020!BM124*41.868/1000,"")</f>
        <v/>
      </c>
      <c r="BN124" s="185" t="str">
        <f>IF(GUS_2020!BN124&lt;&gt;"",GUS_2020!BN124*41.868/1000,"")</f>
        <v/>
      </c>
      <c r="BO124" s="185" t="str">
        <f>IF(GUS_2020!BO124&lt;&gt;"",GUS_2020!BO124*41.868/1000,"")</f>
        <v/>
      </c>
      <c r="BP124" s="185" t="str">
        <f>IF(GUS_2020!BP124&lt;&gt;"",GUS_2020!BP124*41.868/1000,"")</f>
        <v/>
      </c>
      <c r="BQ124" s="185" t="str">
        <f>IF(GUS_2020!BQ124&lt;&gt;"",GUS_2020!BQ124*41.868/1000,"")</f>
        <v/>
      </c>
      <c r="BR124" s="185" t="str">
        <f>IF(GUS_2020!BR124&lt;&gt;"",GUS_2020!BR124*41.868/1000,"")</f>
        <v/>
      </c>
      <c r="BS124" s="185" t="str">
        <f>IF(GUS_2020!BS124&lt;&gt;"",GUS_2020!BS124*41.868/1000,"")</f>
        <v/>
      </c>
    </row>
    <row r="125" spans="1:71" ht="20.399999999999999">
      <c r="A125" s="184" t="s">
        <v>552</v>
      </c>
      <c r="B125" s="185">
        <f>IF(GUS_2020!B125&lt;&gt;"",GUS_2020!B125*41.868/1000,"")</f>
        <v>14.570064</v>
      </c>
      <c r="C125" s="185" t="str">
        <f>IF(GUS_2020!C125&lt;&gt;"",GUS_2020!C125*41.868/1000,"")</f>
        <v/>
      </c>
      <c r="D125" s="185" t="str">
        <f>IF(GUS_2020!D125&lt;&gt;"",GUS_2020!D125*41.868/1000,"")</f>
        <v/>
      </c>
      <c r="E125" s="185" t="str">
        <f>IF(GUS_2020!E125&lt;&gt;"",GUS_2020!E125*41.868/1000,"")</f>
        <v/>
      </c>
      <c r="F125" s="185" t="str">
        <f>IF(GUS_2020!F125&lt;&gt;"",GUS_2020!F125*41.868/1000,"")</f>
        <v/>
      </c>
      <c r="G125" s="185" t="str">
        <f>IF(GUS_2020!G125&lt;&gt;"",GUS_2020!G125*41.868/1000,"")</f>
        <v/>
      </c>
      <c r="H125" s="185" t="str">
        <f>IF(GUS_2020!H125&lt;&gt;"",GUS_2020!H125*41.868/1000,"")</f>
        <v/>
      </c>
      <c r="I125" s="185" t="str">
        <f>IF(GUS_2020!I125&lt;&gt;"",GUS_2020!I125*41.868/1000,"")</f>
        <v/>
      </c>
      <c r="J125" s="185" t="str">
        <f>IF(GUS_2020!J125&lt;&gt;"",GUS_2020!J125*41.868/1000,"")</f>
        <v/>
      </c>
      <c r="K125" s="185" t="str">
        <f>IF(GUS_2020!K125&lt;&gt;"",GUS_2020!K125*41.868/1000,"")</f>
        <v/>
      </c>
      <c r="L125" s="185" t="str">
        <f>IF(GUS_2020!L125&lt;&gt;"",GUS_2020!L125*41.868/1000,"")</f>
        <v/>
      </c>
      <c r="M125" s="185" t="str">
        <f>IF(GUS_2020!M125&lt;&gt;"",GUS_2020!M125*41.868/1000,"")</f>
        <v/>
      </c>
      <c r="N125" s="185" t="str">
        <f>IF(GUS_2020!N125&lt;&gt;"",GUS_2020!N125*41.868/1000,"")</f>
        <v/>
      </c>
      <c r="O125" s="185" t="str">
        <f>IF(GUS_2020!O125&lt;&gt;"",GUS_2020!O125*41.868/1000,"")</f>
        <v/>
      </c>
      <c r="P125" s="185" t="str">
        <f>IF(GUS_2020!P125&lt;&gt;"",GUS_2020!P125*41.868/1000,"")</f>
        <v/>
      </c>
      <c r="Q125" s="185" t="str">
        <f>IF(GUS_2020!Q125&lt;&gt;"",GUS_2020!Q125*41.868/1000,"")</f>
        <v/>
      </c>
      <c r="R125" s="185" t="str">
        <f>IF(GUS_2020!R125&lt;&gt;"",GUS_2020!R125*41.868/1000,"")</f>
        <v/>
      </c>
      <c r="S125" s="185" t="str">
        <f>IF(GUS_2020!S125&lt;&gt;"",GUS_2020!S125*41.868/1000,"")</f>
        <v/>
      </c>
      <c r="T125" s="185" t="str">
        <f>IF(GUS_2020!T125&lt;&gt;"",GUS_2020!T125*41.868/1000,"")</f>
        <v/>
      </c>
      <c r="U125" s="185" t="str">
        <f>IF(GUS_2020!U125&lt;&gt;"",GUS_2020!U125*41.868/1000,"")</f>
        <v/>
      </c>
      <c r="V125" s="185" t="str">
        <f>IF(GUS_2020!V125&lt;&gt;"",GUS_2020!V125*41.868/1000,"")</f>
        <v/>
      </c>
      <c r="W125" s="185">
        <f>IF(GUS_2020!W125&lt;&gt;"",GUS_2020!W125*41.868/1000,"")</f>
        <v>0</v>
      </c>
      <c r="X125" s="185" t="str">
        <f>IF(GUS_2020!X125&lt;&gt;"",GUS_2020!X125*41.868/1000,"")</f>
        <v/>
      </c>
      <c r="Y125" s="185" t="str">
        <f>IF(GUS_2020!Y125&lt;&gt;"",GUS_2020!Y125*41.868/1000,"")</f>
        <v/>
      </c>
      <c r="Z125" s="185" t="str">
        <f>IF(GUS_2020!Z125&lt;&gt;"",GUS_2020!Z125*41.868/1000,"")</f>
        <v/>
      </c>
      <c r="AA125" s="185" t="str">
        <f>IF(GUS_2020!AA125&lt;&gt;"",GUS_2020!AA125*41.868/1000,"")</f>
        <v/>
      </c>
      <c r="AB125" s="185" t="str">
        <f>IF(GUS_2020!AB125&lt;&gt;"",GUS_2020!AB125*41.868/1000,"")</f>
        <v/>
      </c>
      <c r="AC125" s="185" t="str">
        <f>IF(GUS_2020!AC125&lt;&gt;"",GUS_2020!AC125*41.868/1000,"")</f>
        <v/>
      </c>
      <c r="AD125" s="185" t="str">
        <f>IF(GUS_2020!AD125&lt;&gt;"",GUS_2020!AD125*41.868/1000,"")</f>
        <v/>
      </c>
      <c r="AE125" s="185" t="str">
        <f>IF(GUS_2020!AE125&lt;&gt;"",GUS_2020!AE125*41.868/1000,"")</f>
        <v/>
      </c>
      <c r="AF125" s="185" t="str">
        <f>IF(GUS_2020!AF125&lt;&gt;"",GUS_2020!AF125*41.868/1000,"")</f>
        <v/>
      </c>
      <c r="AG125" s="185" t="str">
        <f>IF(GUS_2020!AG125&lt;&gt;"",GUS_2020!AG125*41.868/1000,"")</f>
        <v/>
      </c>
      <c r="AH125" s="185" t="str">
        <f>IF(GUS_2020!AH125&lt;&gt;"",GUS_2020!AH125*41.868/1000,"")</f>
        <v/>
      </c>
      <c r="AI125" s="185" t="str">
        <f>IF(GUS_2020!AI125&lt;&gt;"",GUS_2020!AI125*41.868/1000,"")</f>
        <v/>
      </c>
      <c r="AJ125" s="185" t="str">
        <f>IF(GUS_2020!AJ125&lt;&gt;"",GUS_2020!AJ125*41.868/1000,"")</f>
        <v/>
      </c>
      <c r="AK125" s="185" t="str">
        <f>IF(GUS_2020!AK125&lt;&gt;"",GUS_2020!AK125*41.868/1000,"")</f>
        <v/>
      </c>
      <c r="AL125" s="185">
        <f>IF(GUS_2020!AL125&lt;&gt;"",GUS_2020!AL125*41.868/1000,"")</f>
        <v>0</v>
      </c>
      <c r="AM125" s="185" t="str">
        <f>IF(GUS_2020!AM125&lt;&gt;"",GUS_2020!AM125*41.868/1000,"")</f>
        <v/>
      </c>
      <c r="AN125" s="185" t="str">
        <f>IF(GUS_2020!AN125&lt;&gt;"",GUS_2020!AN125*41.868/1000,"")</f>
        <v/>
      </c>
      <c r="AO125" s="185" t="str">
        <f>IF(GUS_2020!AO125&lt;&gt;"",GUS_2020!AO125*41.868/1000,"")</f>
        <v/>
      </c>
      <c r="AP125" s="185" t="str">
        <f>IF(GUS_2020!AP125&lt;&gt;"",GUS_2020!AP125*41.868/1000,"")</f>
        <v/>
      </c>
      <c r="AQ125" s="185" t="str">
        <f>IF(GUS_2020!AQ125&lt;&gt;"",GUS_2020!AQ125*41.868/1000,"")</f>
        <v/>
      </c>
      <c r="AR125" s="185" t="str">
        <f>IF(GUS_2020!AR125&lt;&gt;"",GUS_2020!AR125*41.868/1000,"")</f>
        <v/>
      </c>
      <c r="AS125" s="185" t="str">
        <f>IF(GUS_2020!AS125&lt;&gt;"",GUS_2020!AS125*41.868/1000,"")</f>
        <v/>
      </c>
      <c r="AT125" s="185">
        <f>IF(GUS_2020!AT125&lt;&gt;"",GUS_2020!AT125*41.868/1000,"")</f>
        <v>13.81644</v>
      </c>
      <c r="AU125" s="185" t="str">
        <f>IF(GUS_2020!AU125&lt;&gt;"",GUS_2020!AU125*41.868/1000,"")</f>
        <v/>
      </c>
      <c r="AV125" s="185" t="str">
        <f>IF(GUS_2020!AV125&lt;&gt;"",GUS_2020!AV125*41.868/1000,"")</f>
        <v/>
      </c>
      <c r="AW125" s="185" t="str">
        <f>IF(GUS_2020!AW125&lt;&gt;"",GUS_2020!AW125*41.868/1000,"")</f>
        <v/>
      </c>
      <c r="AX125" s="185" t="str">
        <f>IF(GUS_2020!AX125&lt;&gt;"",GUS_2020!AX125*41.868/1000,"")</f>
        <v/>
      </c>
      <c r="AY125" s="185" t="str">
        <f>IF(GUS_2020!AY125&lt;&gt;"",GUS_2020!AY125*41.868/1000,"")</f>
        <v/>
      </c>
      <c r="AZ125" s="185" t="str">
        <f>IF(GUS_2020!AZ125&lt;&gt;"",GUS_2020!AZ125*41.868/1000,"")</f>
        <v/>
      </c>
      <c r="BA125" s="185" t="str">
        <f>IF(GUS_2020!BA125&lt;&gt;"",GUS_2020!BA125*41.868/1000,"")</f>
        <v/>
      </c>
      <c r="BB125" s="185" t="str">
        <f>IF(GUS_2020!BB125&lt;&gt;"",GUS_2020!BB125*41.868/1000,"")</f>
        <v/>
      </c>
      <c r="BC125" s="185" t="str">
        <f>IF(GUS_2020!BC125&lt;&gt;"",GUS_2020!BC125*41.868/1000,"")</f>
        <v/>
      </c>
      <c r="BD125" s="185" t="str">
        <f>IF(GUS_2020!BD125&lt;&gt;"",GUS_2020!BD125*41.868/1000,"")</f>
        <v/>
      </c>
      <c r="BE125" s="185" t="str">
        <f>IF(GUS_2020!BE125&lt;&gt;"",GUS_2020!BE125*41.868/1000,"")</f>
        <v/>
      </c>
      <c r="BF125" s="185" t="str">
        <f>IF(GUS_2020!BF125&lt;&gt;"",GUS_2020!BF125*41.868/1000,"")</f>
        <v/>
      </c>
      <c r="BG125" s="185" t="str">
        <f>IF(GUS_2020!BG125&lt;&gt;"",GUS_2020!BG125*41.868/1000,"")</f>
        <v/>
      </c>
      <c r="BH125" s="185" t="str">
        <f>IF(GUS_2020!BH125&lt;&gt;"",GUS_2020!BH125*41.868/1000,"")</f>
        <v/>
      </c>
      <c r="BI125" s="185" t="str">
        <f>IF(GUS_2020!BI125&lt;&gt;"",GUS_2020!BI125*41.868/1000,"")</f>
        <v/>
      </c>
      <c r="BJ125" s="185" t="str">
        <f>IF(GUS_2020!BJ125&lt;&gt;"",GUS_2020!BJ125*41.868/1000,"")</f>
        <v/>
      </c>
      <c r="BK125" s="185" t="str">
        <f>IF(GUS_2020!BK125&lt;&gt;"",GUS_2020!BK125*41.868/1000,"")</f>
        <v/>
      </c>
      <c r="BL125" s="185" t="str">
        <f>IF(GUS_2020!BL125&lt;&gt;"",GUS_2020!BL125*41.868/1000,"")</f>
        <v/>
      </c>
      <c r="BM125" s="185" t="str">
        <f>IF(GUS_2020!BM125&lt;&gt;"",GUS_2020!BM125*41.868/1000,"")</f>
        <v/>
      </c>
      <c r="BN125" s="185" t="str">
        <f>IF(GUS_2020!BN125&lt;&gt;"",GUS_2020!BN125*41.868/1000,"")</f>
        <v/>
      </c>
      <c r="BO125" s="185" t="str">
        <f>IF(GUS_2020!BO125&lt;&gt;"",GUS_2020!BO125*41.868/1000,"")</f>
        <v/>
      </c>
      <c r="BP125" s="185" t="str">
        <f>IF(GUS_2020!BP125&lt;&gt;"",GUS_2020!BP125*41.868/1000,"")</f>
        <v/>
      </c>
      <c r="BQ125" s="185" t="str">
        <f>IF(GUS_2020!BQ125&lt;&gt;"",GUS_2020!BQ125*41.868/1000,"")</f>
        <v/>
      </c>
      <c r="BR125" s="185" t="str">
        <f>IF(GUS_2020!BR125&lt;&gt;"",GUS_2020!BR125*41.868/1000,"")</f>
        <v/>
      </c>
      <c r="BS125" s="185">
        <f>IF(GUS_2020!BS125&lt;&gt;"",GUS_2020!BS125*41.868/1000,"")</f>
        <v>0.75362400000000007</v>
      </c>
    </row>
    <row r="126" spans="1:71" ht="20.399999999999999">
      <c r="A126" s="184" t="s">
        <v>563</v>
      </c>
      <c r="B126" s="185" t="str">
        <f>IF(GUS_2020!B126&lt;&gt;"",GUS_2020!B126*41.868/1000,"")</f>
        <v/>
      </c>
      <c r="C126" s="185" t="str">
        <f>IF(GUS_2020!C126&lt;&gt;"",GUS_2020!C126*41.868/1000,"")</f>
        <v/>
      </c>
      <c r="D126" s="185" t="str">
        <f>IF(GUS_2020!D126&lt;&gt;"",GUS_2020!D126*41.868/1000,"")</f>
        <v/>
      </c>
      <c r="E126" s="185" t="str">
        <f>IF(GUS_2020!E126&lt;&gt;"",GUS_2020!E126*41.868/1000,"")</f>
        <v/>
      </c>
      <c r="F126" s="185" t="str">
        <f>IF(GUS_2020!F126&lt;&gt;"",GUS_2020!F126*41.868/1000,"")</f>
        <v/>
      </c>
      <c r="G126" s="185" t="str">
        <f>IF(GUS_2020!G126&lt;&gt;"",GUS_2020!G126*41.868/1000,"")</f>
        <v/>
      </c>
      <c r="H126" s="185" t="str">
        <f>IF(GUS_2020!H126&lt;&gt;"",GUS_2020!H126*41.868/1000,"")</f>
        <v/>
      </c>
      <c r="I126" s="185" t="str">
        <f>IF(GUS_2020!I126&lt;&gt;"",GUS_2020!I126*41.868/1000,"")</f>
        <v/>
      </c>
      <c r="J126" s="185" t="str">
        <f>IF(GUS_2020!J126&lt;&gt;"",GUS_2020!J126*41.868/1000,"")</f>
        <v/>
      </c>
      <c r="K126" s="185" t="str">
        <f>IF(GUS_2020!K126&lt;&gt;"",GUS_2020!K126*41.868/1000,"")</f>
        <v/>
      </c>
      <c r="L126" s="185" t="str">
        <f>IF(GUS_2020!L126&lt;&gt;"",GUS_2020!L126*41.868/1000,"")</f>
        <v/>
      </c>
      <c r="M126" s="185" t="str">
        <f>IF(GUS_2020!M126&lt;&gt;"",GUS_2020!M126*41.868/1000,"")</f>
        <v/>
      </c>
      <c r="N126" s="185" t="str">
        <f>IF(GUS_2020!N126&lt;&gt;"",GUS_2020!N126*41.868/1000,"")</f>
        <v/>
      </c>
      <c r="O126" s="185" t="str">
        <f>IF(GUS_2020!O126&lt;&gt;"",GUS_2020!O126*41.868/1000,"")</f>
        <v/>
      </c>
      <c r="P126" s="185" t="str">
        <f>IF(GUS_2020!P126&lt;&gt;"",GUS_2020!P126*41.868/1000,"")</f>
        <v/>
      </c>
      <c r="Q126" s="185" t="str">
        <f>IF(GUS_2020!Q126&lt;&gt;"",GUS_2020!Q126*41.868/1000,"")</f>
        <v/>
      </c>
      <c r="R126" s="185" t="str">
        <f>IF(GUS_2020!R126&lt;&gt;"",GUS_2020!R126*41.868/1000,"")</f>
        <v/>
      </c>
      <c r="S126" s="185" t="str">
        <f>IF(GUS_2020!S126&lt;&gt;"",GUS_2020!S126*41.868/1000,"")</f>
        <v/>
      </c>
      <c r="T126" s="185" t="str">
        <f>IF(GUS_2020!T126&lt;&gt;"",GUS_2020!T126*41.868/1000,"")</f>
        <v/>
      </c>
      <c r="U126" s="185" t="str">
        <f>IF(GUS_2020!U126&lt;&gt;"",GUS_2020!U126*41.868/1000,"")</f>
        <v/>
      </c>
      <c r="V126" s="185" t="str">
        <f>IF(GUS_2020!V126&lt;&gt;"",GUS_2020!V126*41.868/1000,"")</f>
        <v/>
      </c>
      <c r="W126" s="185" t="str">
        <f>IF(GUS_2020!W126&lt;&gt;"",GUS_2020!W126*41.868/1000,"")</f>
        <v/>
      </c>
      <c r="X126" s="185" t="str">
        <f>IF(GUS_2020!X126&lt;&gt;"",GUS_2020!X126*41.868/1000,"")</f>
        <v/>
      </c>
      <c r="Y126" s="185" t="str">
        <f>IF(GUS_2020!Y126&lt;&gt;"",GUS_2020!Y126*41.868/1000,"")</f>
        <v/>
      </c>
      <c r="Z126" s="185" t="str">
        <f>IF(GUS_2020!Z126&lt;&gt;"",GUS_2020!Z126*41.868/1000,"")</f>
        <v/>
      </c>
      <c r="AA126" s="185" t="str">
        <f>IF(GUS_2020!AA126&lt;&gt;"",GUS_2020!AA126*41.868/1000,"")</f>
        <v/>
      </c>
      <c r="AB126" s="185" t="str">
        <f>IF(GUS_2020!AB126&lt;&gt;"",GUS_2020!AB126*41.868/1000,"")</f>
        <v/>
      </c>
      <c r="AC126" s="185" t="str">
        <f>IF(GUS_2020!AC126&lt;&gt;"",GUS_2020!AC126*41.868/1000,"")</f>
        <v/>
      </c>
      <c r="AD126" s="185" t="str">
        <f>IF(GUS_2020!AD126&lt;&gt;"",GUS_2020!AD126*41.868/1000,"")</f>
        <v/>
      </c>
      <c r="AE126" s="185" t="str">
        <f>IF(GUS_2020!AE126&lt;&gt;"",GUS_2020!AE126*41.868/1000,"")</f>
        <v/>
      </c>
      <c r="AF126" s="185" t="str">
        <f>IF(GUS_2020!AF126&lt;&gt;"",GUS_2020!AF126*41.868/1000,"")</f>
        <v/>
      </c>
      <c r="AG126" s="185" t="str">
        <f>IF(GUS_2020!AG126&lt;&gt;"",GUS_2020!AG126*41.868/1000,"")</f>
        <v/>
      </c>
      <c r="AH126" s="185" t="str">
        <f>IF(GUS_2020!AH126&lt;&gt;"",GUS_2020!AH126*41.868/1000,"")</f>
        <v/>
      </c>
      <c r="AI126" s="185" t="str">
        <f>IF(GUS_2020!AI126&lt;&gt;"",GUS_2020!AI126*41.868/1000,"")</f>
        <v/>
      </c>
      <c r="AJ126" s="185" t="str">
        <f>IF(GUS_2020!AJ126&lt;&gt;"",GUS_2020!AJ126*41.868/1000,"")</f>
        <v/>
      </c>
      <c r="AK126" s="185" t="str">
        <f>IF(GUS_2020!AK126&lt;&gt;"",GUS_2020!AK126*41.868/1000,"")</f>
        <v/>
      </c>
      <c r="AL126" s="185" t="str">
        <f>IF(GUS_2020!AL126&lt;&gt;"",GUS_2020!AL126*41.868/1000,"")</f>
        <v/>
      </c>
      <c r="AM126" s="185" t="str">
        <f>IF(GUS_2020!AM126&lt;&gt;"",GUS_2020!AM126*41.868/1000,"")</f>
        <v/>
      </c>
      <c r="AN126" s="185" t="str">
        <f>IF(GUS_2020!AN126&lt;&gt;"",GUS_2020!AN126*41.868/1000,"")</f>
        <v/>
      </c>
      <c r="AO126" s="185" t="str">
        <f>IF(GUS_2020!AO126&lt;&gt;"",GUS_2020!AO126*41.868/1000,"")</f>
        <v/>
      </c>
      <c r="AP126" s="185" t="str">
        <f>IF(GUS_2020!AP126&lt;&gt;"",GUS_2020!AP126*41.868/1000,"")</f>
        <v/>
      </c>
      <c r="AQ126" s="185" t="str">
        <f>IF(GUS_2020!AQ126&lt;&gt;"",GUS_2020!AQ126*41.868/1000,"")</f>
        <v/>
      </c>
      <c r="AR126" s="185" t="str">
        <f>IF(GUS_2020!AR126&lt;&gt;"",GUS_2020!AR126*41.868/1000,"")</f>
        <v/>
      </c>
      <c r="AS126" s="185" t="str">
        <f>IF(GUS_2020!AS126&lt;&gt;"",GUS_2020!AS126*41.868/1000,"")</f>
        <v/>
      </c>
      <c r="AT126" s="185" t="str">
        <f>IF(GUS_2020!AT126&lt;&gt;"",GUS_2020!AT126*41.868/1000,"")</f>
        <v/>
      </c>
      <c r="AU126" s="185" t="str">
        <f>IF(GUS_2020!AU126&lt;&gt;"",GUS_2020!AU126*41.868/1000,"")</f>
        <v/>
      </c>
      <c r="AV126" s="185" t="str">
        <f>IF(GUS_2020!AV126&lt;&gt;"",GUS_2020!AV126*41.868/1000,"")</f>
        <v/>
      </c>
      <c r="AW126" s="185" t="str">
        <f>IF(GUS_2020!AW126&lt;&gt;"",GUS_2020!AW126*41.868/1000,"")</f>
        <v/>
      </c>
      <c r="AX126" s="185" t="str">
        <f>IF(GUS_2020!AX126&lt;&gt;"",GUS_2020!AX126*41.868/1000,"")</f>
        <v/>
      </c>
      <c r="AY126" s="185" t="str">
        <f>IF(GUS_2020!AY126&lt;&gt;"",GUS_2020!AY126*41.868/1000,"")</f>
        <v/>
      </c>
      <c r="AZ126" s="185" t="str">
        <f>IF(GUS_2020!AZ126&lt;&gt;"",GUS_2020!AZ126*41.868/1000,"")</f>
        <v/>
      </c>
      <c r="BA126" s="185" t="str">
        <f>IF(GUS_2020!BA126&lt;&gt;"",GUS_2020!BA126*41.868/1000,"")</f>
        <v/>
      </c>
      <c r="BB126" s="185" t="str">
        <f>IF(GUS_2020!BB126&lt;&gt;"",GUS_2020!BB126*41.868/1000,"")</f>
        <v/>
      </c>
      <c r="BC126" s="185" t="str">
        <f>IF(GUS_2020!BC126&lt;&gt;"",GUS_2020!BC126*41.868/1000,"")</f>
        <v/>
      </c>
      <c r="BD126" s="185" t="str">
        <f>IF(GUS_2020!BD126&lt;&gt;"",GUS_2020!BD126*41.868/1000,"")</f>
        <v/>
      </c>
      <c r="BE126" s="185" t="str">
        <f>IF(GUS_2020!BE126&lt;&gt;"",GUS_2020!BE126*41.868/1000,"")</f>
        <v/>
      </c>
      <c r="BF126" s="185" t="str">
        <f>IF(GUS_2020!BF126&lt;&gt;"",GUS_2020!BF126*41.868/1000,"")</f>
        <v/>
      </c>
      <c r="BG126" s="185" t="str">
        <f>IF(GUS_2020!BG126&lt;&gt;"",GUS_2020!BG126*41.868/1000,"")</f>
        <v/>
      </c>
      <c r="BH126" s="185" t="str">
        <f>IF(GUS_2020!BH126&lt;&gt;"",GUS_2020!BH126*41.868/1000,"")</f>
        <v/>
      </c>
      <c r="BI126" s="185" t="str">
        <f>IF(GUS_2020!BI126&lt;&gt;"",GUS_2020!BI126*41.868/1000,"")</f>
        <v/>
      </c>
      <c r="BJ126" s="185" t="str">
        <f>IF(GUS_2020!BJ126&lt;&gt;"",GUS_2020!BJ126*41.868/1000,"")</f>
        <v/>
      </c>
      <c r="BK126" s="185" t="str">
        <f>IF(GUS_2020!BK126&lt;&gt;"",GUS_2020!BK126*41.868/1000,"")</f>
        <v/>
      </c>
      <c r="BL126" s="185" t="str">
        <f>IF(GUS_2020!BL126&lt;&gt;"",GUS_2020!BL126*41.868/1000,"")</f>
        <v/>
      </c>
      <c r="BM126" s="185" t="str">
        <f>IF(GUS_2020!BM126&lt;&gt;"",GUS_2020!BM126*41.868/1000,"")</f>
        <v/>
      </c>
      <c r="BN126" s="185" t="str">
        <f>IF(GUS_2020!BN126&lt;&gt;"",GUS_2020!BN126*41.868/1000,"")</f>
        <v/>
      </c>
      <c r="BO126" s="185" t="str">
        <f>IF(GUS_2020!BO126&lt;&gt;"",GUS_2020!BO126*41.868/1000,"")</f>
        <v/>
      </c>
      <c r="BP126" s="185" t="str">
        <f>IF(GUS_2020!BP126&lt;&gt;"",GUS_2020!BP126*41.868/1000,"")</f>
        <v/>
      </c>
      <c r="BQ126" s="185" t="str">
        <f>IF(GUS_2020!BQ126&lt;&gt;"",GUS_2020!BQ126*41.868/1000,"")</f>
        <v/>
      </c>
      <c r="BR126" s="185" t="str">
        <f>IF(GUS_2020!BR126&lt;&gt;"",GUS_2020!BR126*41.868/1000,"")</f>
        <v/>
      </c>
      <c r="BS126" s="185" t="str">
        <f>IF(GUS_2020!BS126&lt;&gt;"",GUS_2020!BS126*41.868/1000,"")</f>
        <v/>
      </c>
    </row>
    <row r="127" spans="1:71" ht="20.399999999999999">
      <c r="A127" s="184" t="s">
        <v>554</v>
      </c>
      <c r="B127" s="185">
        <f>IF(GUS_2020!B127&lt;&gt;"",GUS_2020!B127*41.868/1000,"")</f>
        <v>1255.9981319999999</v>
      </c>
      <c r="C127" s="185">
        <f>IF(GUS_2020!C127&lt;&gt;"",GUS_2020!C127*41.868/1000,"")</f>
        <v>270.551016</v>
      </c>
      <c r="D127" s="185" t="str">
        <f>IF(GUS_2020!D127&lt;&gt;"",GUS_2020!D127*41.868/1000,"")</f>
        <v/>
      </c>
      <c r="E127" s="185">
        <f>IF(GUS_2020!E127&lt;&gt;"",GUS_2020!E127*41.868/1000,"")</f>
        <v>0</v>
      </c>
      <c r="F127" s="185">
        <f>IF(GUS_2020!F127&lt;&gt;"",GUS_2020!F127*41.868/1000,"")</f>
        <v>267.99706800000001</v>
      </c>
      <c r="G127" s="185" t="str">
        <f>IF(GUS_2020!G127&lt;&gt;"",GUS_2020!G127*41.868/1000,"")</f>
        <v/>
      </c>
      <c r="H127" s="185">
        <f>IF(GUS_2020!H127&lt;&gt;"",GUS_2020!H127*41.868/1000,"")</f>
        <v>1.0048320000000002</v>
      </c>
      <c r="I127" s="185">
        <f>IF(GUS_2020!I127&lt;&gt;"",GUS_2020!I127*41.868/1000,"")</f>
        <v>0</v>
      </c>
      <c r="J127" s="185">
        <f>IF(GUS_2020!J127&lt;&gt;"",GUS_2020!J127*41.868/1000,"")</f>
        <v>1.5491159999999999</v>
      </c>
      <c r="K127" s="185" t="str">
        <f>IF(GUS_2020!K127&lt;&gt;"",GUS_2020!K127*41.868/1000,"")</f>
        <v/>
      </c>
      <c r="L127" s="185" t="str">
        <f>IF(GUS_2020!L127&lt;&gt;"",GUS_2020!L127*41.868/1000,"")</f>
        <v/>
      </c>
      <c r="M127" s="185">
        <f>IF(GUS_2020!M127&lt;&gt;"",GUS_2020!M127*41.868/1000,"")</f>
        <v>4.1868000000000002E-2</v>
      </c>
      <c r="N127" s="185" t="str">
        <f>IF(GUS_2020!N127&lt;&gt;"",GUS_2020!N127*41.868/1000,"")</f>
        <v/>
      </c>
      <c r="O127" s="185" t="str">
        <f>IF(GUS_2020!O127&lt;&gt;"",GUS_2020!O127*41.868/1000,"")</f>
        <v/>
      </c>
      <c r="P127" s="185" t="str">
        <f>IF(GUS_2020!P127&lt;&gt;"",GUS_2020!P127*41.868/1000,"")</f>
        <v/>
      </c>
      <c r="Q127" s="185" t="str">
        <f>IF(GUS_2020!Q127&lt;&gt;"",GUS_2020!Q127*41.868/1000,"")</f>
        <v/>
      </c>
      <c r="R127" s="185" t="str">
        <f>IF(GUS_2020!R127&lt;&gt;"",GUS_2020!R127*41.868/1000,"")</f>
        <v/>
      </c>
      <c r="S127" s="185" t="str">
        <f>IF(GUS_2020!S127&lt;&gt;"",GUS_2020!S127*41.868/1000,"")</f>
        <v/>
      </c>
      <c r="T127" s="185" t="str">
        <f>IF(GUS_2020!T127&lt;&gt;"",GUS_2020!T127*41.868/1000,"")</f>
        <v/>
      </c>
      <c r="U127" s="185" t="str">
        <f>IF(GUS_2020!U127&lt;&gt;"",GUS_2020!U127*41.868/1000,"")</f>
        <v/>
      </c>
      <c r="V127" s="185" t="str">
        <f>IF(GUS_2020!V127&lt;&gt;"",GUS_2020!V127*41.868/1000,"")</f>
        <v/>
      </c>
      <c r="W127" s="185">
        <f>IF(GUS_2020!W127&lt;&gt;"",GUS_2020!W127*41.868/1000,"")</f>
        <v>140.634612</v>
      </c>
      <c r="X127" s="185" t="str">
        <f>IF(GUS_2020!X127&lt;&gt;"",GUS_2020!X127*41.868/1000,"")</f>
        <v/>
      </c>
      <c r="Y127" s="185" t="str">
        <f>IF(GUS_2020!Y127&lt;&gt;"",GUS_2020!Y127*41.868/1000,"")</f>
        <v/>
      </c>
      <c r="Z127" s="185" t="str">
        <f>IF(GUS_2020!Z127&lt;&gt;"",GUS_2020!Z127*41.868/1000,"")</f>
        <v/>
      </c>
      <c r="AA127" s="185" t="str">
        <f>IF(GUS_2020!AA127&lt;&gt;"",GUS_2020!AA127*41.868/1000,"")</f>
        <v/>
      </c>
      <c r="AB127" s="185" t="str">
        <f>IF(GUS_2020!AB127&lt;&gt;"",GUS_2020!AB127*41.868/1000,"")</f>
        <v/>
      </c>
      <c r="AC127" s="185" t="str">
        <f>IF(GUS_2020!AC127&lt;&gt;"",GUS_2020!AC127*41.868/1000,"")</f>
        <v/>
      </c>
      <c r="AD127" s="185" t="str">
        <f>IF(GUS_2020!AD127&lt;&gt;"",GUS_2020!AD127*41.868/1000,"")</f>
        <v/>
      </c>
      <c r="AE127" s="185">
        <f>IF(GUS_2020!AE127&lt;&gt;"",GUS_2020!AE127*41.868/1000,"")</f>
        <v>28.135296000000004</v>
      </c>
      <c r="AF127" s="185">
        <f>IF(GUS_2020!AF127&lt;&gt;"",GUS_2020!AF127*41.868/1000,"")</f>
        <v>4.1868000000000002E-2</v>
      </c>
      <c r="AG127" s="185" t="str">
        <f>IF(GUS_2020!AG127&lt;&gt;"",GUS_2020!AG127*41.868/1000,"")</f>
        <v/>
      </c>
      <c r="AH127" s="185" t="str">
        <f>IF(GUS_2020!AH127&lt;&gt;"",GUS_2020!AH127*41.868/1000,"")</f>
        <v/>
      </c>
      <c r="AI127" s="185" t="str">
        <f>IF(GUS_2020!AI127&lt;&gt;"",GUS_2020!AI127*41.868/1000,"")</f>
        <v/>
      </c>
      <c r="AJ127" s="185">
        <f>IF(GUS_2020!AJ127&lt;&gt;"",GUS_2020!AJ127*41.868/1000,"")</f>
        <v>0</v>
      </c>
      <c r="AK127" s="185" t="str">
        <f>IF(GUS_2020!AK127&lt;&gt;"",GUS_2020!AK127*41.868/1000,"")</f>
        <v/>
      </c>
      <c r="AL127" s="185">
        <f>IF(GUS_2020!AL127&lt;&gt;"",GUS_2020!AL127*41.868/1000,"")</f>
        <v>111.99690000000001</v>
      </c>
      <c r="AM127" s="185">
        <f>IF(GUS_2020!AM127&lt;&gt;"",GUS_2020!AM127*41.868/1000,"")</f>
        <v>0.41868</v>
      </c>
      <c r="AN127" s="185" t="str">
        <f>IF(GUS_2020!AN127&lt;&gt;"",GUS_2020!AN127*41.868/1000,"")</f>
        <v/>
      </c>
      <c r="AO127" s="185" t="str">
        <f>IF(GUS_2020!AO127&lt;&gt;"",GUS_2020!AO127*41.868/1000,"")</f>
        <v/>
      </c>
      <c r="AP127" s="185" t="str">
        <f>IF(GUS_2020!AP127&lt;&gt;"",GUS_2020!AP127*41.868/1000,"")</f>
        <v/>
      </c>
      <c r="AQ127" s="185" t="str">
        <f>IF(GUS_2020!AQ127&lt;&gt;"",GUS_2020!AQ127*41.868/1000,"")</f>
        <v/>
      </c>
      <c r="AR127" s="185" t="str">
        <f>IF(GUS_2020!AR127&lt;&gt;"",GUS_2020!AR127*41.868/1000,"")</f>
        <v/>
      </c>
      <c r="AS127" s="185" t="str">
        <f>IF(GUS_2020!AS127&lt;&gt;"",GUS_2020!AS127*41.868/1000,"")</f>
        <v/>
      </c>
      <c r="AT127" s="185">
        <f>IF(GUS_2020!AT127&lt;&gt;"",GUS_2020!AT127*41.868/1000,"")</f>
        <v>210.55417200000002</v>
      </c>
      <c r="AU127" s="185">
        <f>IF(GUS_2020!AU127&lt;&gt;"",GUS_2020!AU127*41.868/1000,"")</f>
        <v>152.10644400000001</v>
      </c>
      <c r="AV127" s="185" t="str">
        <f>IF(GUS_2020!AV127&lt;&gt;"",GUS_2020!AV127*41.868/1000,"")</f>
        <v/>
      </c>
      <c r="AW127" s="185" t="str">
        <f>IF(GUS_2020!AW127&lt;&gt;"",GUS_2020!AW127*41.868/1000,"")</f>
        <v/>
      </c>
      <c r="AX127" s="185" t="str">
        <f>IF(GUS_2020!AX127&lt;&gt;"",GUS_2020!AX127*41.868/1000,"")</f>
        <v/>
      </c>
      <c r="AY127" s="185" t="str">
        <f>IF(GUS_2020!AY127&lt;&gt;"",GUS_2020!AY127*41.868/1000,"")</f>
        <v/>
      </c>
      <c r="AZ127" s="185">
        <f>IF(GUS_2020!AZ127&lt;&gt;"",GUS_2020!AZ127*41.868/1000,"")</f>
        <v>3.34944</v>
      </c>
      <c r="BA127" s="185">
        <f>IF(GUS_2020!BA127&lt;&gt;"",GUS_2020!BA127*41.868/1000,"")</f>
        <v>1.088568</v>
      </c>
      <c r="BB127" s="185">
        <f>IF(GUS_2020!BB127&lt;&gt;"",GUS_2020!BB127*41.868/1000,"")</f>
        <v>132.009804</v>
      </c>
      <c r="BC127" s="185" t="str">
        <f>IF(GUS_2020!BC127&lt;&gt;"",GUS_2020!BC127*41.868/1000,"")</f>
        <v/>
      </c>
      <c r="BD127" s="185">
        <f>IF(GUS_2020!BD127&lt;&gt;"",GUS_2020!BD127*41.868/1000,"")</f>
        <v>3.0982319999999999</v>
      </c>
      <c r="BE127" s="185">
        <f>IF(GUS_2020!BE127&lt;&gt;"",GUS_2020!BE127*41.868/1000,"")</f>
        <v>0</v>
      </c>
      <c r="BF127" s="185" t="str">
        <f>IF(GUS_2020!BF127&lt;&gt;"",GUS_2020!BF127*41.868/1000,"")</f>
        <v/>
      </c>
      <c r="BG127" s="185" t="str">
        <f>IF(GUS_2020!BG127&lt;&gt;"",GUS_2020!BG127*41.868/1000,"")</f>
        <v/>
      </c>
      <c r="BH127" s="185" t="str">
        <f>IF(GUS_2020!BH127&lt;&gt;"",GUS_2020!BH127*41.868/1000,"")</f>
        <v/>
      </c>
      <c r="BI127" s="185" t="str">
        <f>IF(GUS_2020!BI127&lt;&gt;"",GUS_2020!BI127*41.868/1000,"")</f>
        <v/>
      </c>
      <c r="BJ127" s="185" t="str">
        <f>IF(GUS_2020!BJ127&lt;&gt;"",GUS_2020!BJ127*41.868/1000,"")</f>
        <v/>
      </c>
      <c r="BK127" s="185" t="str">
        <f>IF(GUS_2020!BK127&lt;&gt;"",GUS_2020!BK127*41.868/1000,"")</f>
        <v/>
      </c>
      <c r="BL127" s="185">
        <f>IF(GUS_2020!BL127&lt;&gt;"",GUS_2020!BL127*41.868/1000,"")</f>
        <v>4.1868000000000002E-2</v>
      </c>
      <c r="BM127" s="185">
        <f>IF(GUS_2020!BM127&lt;&gt;"",GUS_2020!BM127*41.868/1000,"")</f>
        <v>12.476664000000001</v>
      </c>
      <c r="BN127" s="185">
        <f>IF(GUS_2020!BN127&lt;&gt;"",GUS_2020!BN127*41.868/1000,"")</f>
        <v>1.3816440000000001</v>
      </c>
      <c r="BO127" s="185">
        <f>IF(GUS_2020!BO127&lt;&gt;"",GUS_2020!BO127*41.868/1000,"")</f>
        <v>0.16747200000000001</v>
      </c>
      <c r="BP127" s="185">
        <f>IF(GUS_2020!BP127&lt;&gt;"",GUS_2020!BP127*41.868/1000,"")</f>
        <v>1.214172</v>
      </c>
      <c r="BQ127" s="185" t="str">
        <f>IF(GUS_2020!BQ127&lt;&gt;"",GUS_2020!BQ127*41.868/1000,"")</f>
        <v/>
      </c>
      <c r="BR127" s="185">
        <f>IF(GUS_2020!BR127&lt;&gt;"",GUS_2020!BR127*41.868/1000,"")</f>
        <v>198.74739600000001</v>
      </c>
      <c r="BS127" s="185">
        <f>IF(GUS_2020!BS127&lt;&gt;"",GUS_2020!BS127*41.868/1000,"")</f>
        <v>282.06471600000003</v>
      </c>
    </row>
    <row r="128" spans="1:71" ht="20.399999999999999">
      <c r="A128" s="184" t="s">
        <v>555</v>
      </c>
      <c r="B128" s="185">
        <f>IF(GUS_2020!B128&lt;&gt;"",GUS_2020!B128*41.868/1000,"")</f>
        <v>310.11627600000003</v>
      </c>
      <c r="C128" s="185">
        <f>IF(GUS_2020!C128&lt;&gt;"",GUS_2020!C128*41.868/1000,"")</f>
        <v>21.268944000000001</v>
      </c>
      <c r="D128" s="185" t="str">
        <f>IF(GUS_2020!D128&lt;&gt;"",GUS_2020!D128*41.868/1000,"")</f>
        <v/>
      </c>
      <c r="E128" s="185">
        <f>IF(GUS_2020!E128&lt;&gt;"",GUS_2020!E128*41.868/1000,"")</f>
        <v>0</v>
      </c>
      <c r="F128" s="185">
        <f>IF(GUS_2020!F128&lt;&gt;"",GUS_2020!F128*41.868/1000,"")</f>
        <v>20.808396000000002</v>
      </c>
      <c r="G128" s="185" t="str">
        <f>IF(GUS_2020!G128&lt;&gt;"",GUS_2020!G128*41.868/1000,"")</f>
        <v/>
      </c>
      <c r="H128" s="185">
        <f>IF(GUS_2020!H128&lt;&gt;"",GUS_2020!H128*41.868/1000,"")</f>
        <v>4.1868000000000002E-2</v>
      </c>
      <c r="I128" s="185" t="str">
        <f>IF(GUS_2020!I128&lt;&gt;"",GUS_2020!I128*41.868/1000,"")</f>
        <v/>
      </c>
      <c r="J128" s="185">
        <f>IF(GUS_2020!J128&lt;&gt;"",GUS_2020!J128*41.868/1000,"")</f>
        <v>0.41868</v>
      </c>
      <c r="K128" s="185" t="str">
        <f>IF(GUS_2020!K128&lt;&gt;"",GUS_2020!K128*41.868/1000,"")</f>
        <v/>
      </c>
      <c r="L128" s="185" t="str">
        <f>IF(GUS_2020!L128&lt;&gt;"",GUS_2020!L128*41.868/1000,"")</f>
        <v/>
      </c>
      <c r="M128" s="185" t="str">
        <f>IF(GUS_2020!M128&lt;&gt;"",GUS_2020!M128*41.868/1000,"")</f>
        <v/>
      </c>
      <c r="N128" s="185" t="str">
        <f>IF(GUS_2020!N128&lt;&gt;"",GUS_2020!N128*41.868/1000,"")</f>
        <v/>
      </c>
      <c r="O128" s="185" t="str">
        <f>IF(GUS_2020!O128&lt;&gt;"",GUS_2020!O128*41.868/1000,"")</f>
        <v/>
      </c>
      <c r="P128" s="185" t="str">
        <f>IF(GUS_2020!P128&lt;&gt;"",GUS_2020!P128*41.868/1000,"")</f>
        <v/>
      </c>
      <c r="Q128" s="185" t="str">
        <f>IF(GUS_2020!Q128&lt;&gt;"",GUS_2020!Q128*41.868/1000,"")</f>
        <v/>
      </c>
      <c r="R128" s="185" t="str">
        <f>IF(GUS_2020!R128&lt;&gt;"",GUS_2020!R128*41.868/1000,"")</f>
        <v/>
      </c>
      <c r="S128" s="185" t="str">
        <f>IF(GUS_2020!S128&lt;&gt;"",GUS_2020!S128*41.868/1000,"")</f>
        <v/>
      </c>
      <c r="T128" s="185" t="str">
        <f>IF(GUS_2020!T128&lt;&gt;"",GUS_2020!T128*41.868/1000,"")</f>
        <v/>
      </c>
      <c r="U128" s="185" t="str">
        <f>IF(GUS_2020!U128&lt;&gt;"",GUS_2020!U128*41.868/1000,"")</f>
        <v/>
      </c>
      <c r="V128" s="185" t="str">
        <f>IF(GUS_2020!V128&lt;&gt;"",GUS_2020!V128*41.868/1000,"")</f>
        <v/>
      </c>
      <c r="W128" s="185">
        <f>IF(GUS_2020!W128&lt;&gt;"",GUS_2020!W128*41.868/1000,"")</f>
        <v>14.905008000000002</v>
      </c>
      <c r="X128" s="185" t="str">
        <f>IF(GUS_2020!X128&lt;&gt;"",GUS_2020!X128*41.868/1000,"")</f>
        <v/>
      </c>
      <c r="Y128" s="185" t="str">
        <f>IF(GUS_2020!Y128&lt;&gt;"",GUS_2020!Y128*41.868/1000,"")</f>
        <v/>
      </c>
      <c r="Z128" s="185" t="str">
        <f>IF(GUS_2020!Z128&lt;&gt;"",GUS_2020!Z128*41.868/1000,"")</f>
        <v/>
      </c>
      <c r="AA128" s="185" t="str">
        <f>IF(GUS_2020!AA128&lt;&gt;"",GUS_2020!AA128*41.868/1000,"")</f>
        <v/>
      </c>
      <c r="AB128" s="185" t="str">
        <f>IF(GUS_2020!AB128&lt;&gt;"",GUS_2020!AB128*41.868/1000,"")</f>
        <v/>
      </c>
      <c r="AC128" s="185" t="str">
        <f>IF(GUS_2020!AC128&lt;&gt;"",GUS_2020!AC128*41.868/1000,"")</f>
        <v/>
      </c>
      <c r="AD128" s="185" t="str">
        <f>IF(GUS_2020!AD128&lt;&gt;"",GUS_2020!AD128*41.868/1000,"")</f>
        <v/>
      </c>
      <c r="AE128" s="185">
        <f>IF(GUS_2020!AE128&lt;&gt;"",GUS_2020!AE128*41.868/1000,"")</f>
        <v>2.3027400000000005</v>
      </c>
      <c r="AF128" s="185" t="str">
        <f>IF(GUS_2020!AF128&lt;&gt;"",GUS_2020!AF128*41.868/1000,"")</f>
        <v/>
      </c>
      <c r="AG128" s="185" t="str">
        <f>IF(GUS_2020!AG128&lt;&gt;"",GUS_2020!AG128*41.868/1000,"")</f>
        <v/>
      </c>
      <c r="AH128" s="185" t="str">
        <f>IF(GUS_2020!AH128&lt;&gt;"",GUS_2020!AH128*41.868/1000,"")</f>
        <v/>
      </c>
      <c r="AI128" s="185" t="str">
        <f>IF(GUS_2020!AI128&lt;&gt;"",GUS_2020!AI128*41.868/1000,"")</f>
        <v/>
      </c>
      <c r="AJ128" s="185">
        <f>IF(GUS_2020!AJ128&lt;&gt;"",GUS_2020!AJ128*41.868/1000,"")</f>
        <v>0</v>
      </c>
      <c r="AK128" s="185" t="str">
        <f>IF(GUS_2020!AK128&lt;&gt;"",GUS_2020!AK128*41.868/1000,"")</f>
        <v/>
      </c>
      <c r="AL128" s="185">
        <f>IF(GUS_2020!AL128&lt;&gt;"",GUS_2020!AL128*41.868/1000,"")</f>
        <v>12.602268</v>
      </c>
      <c r="AM128" s="185" t="str">
        <f>IF(GUS_2020!AM128&lt;&gt;"",GUS_2020!AM128*41.868/1000,"")</f>
        <v/>
      </c>
      <c r="AN128" s="185" t="str">
        <f>IF(GUS_2020!AN128&lt;&gt;"",GUS_2020!AN128*41.868/1000,"")</f>
        <v/>
      </c>
      <c r="AO128" s="185" t="str">
        <f>IF(GUS_2020!AO128&lt;&gt;"",GUS_2020!AO128*41.868/1000,"")</f>
        <v/>
      </c>
      <c r="AP128" s="185" t="str">
        <f>IF(GUS_2020!AP128&lt;&gt;"",GUS_2020!AP128*41.868/1000,"")</f>
        <v/>
      </c>
      <c r="AQ128" s="185" t="str">
        <f>IF(GUS_2020!AQ128&lt;&gt;"",GUS_2020!AQ128*41.868/1000,"")</f>
        <v/>
      </c>
      <c r="AR128" s="185" t="str">
        <f>IF(GUS_2020!AR128&lt;&gt;"",GUS_2020!AR128*41.868/1000,"")</f>
        <v/>
      </c>
      <c r="AS128" s="185" t="str">
        <f>IF(GUS_2020!AS128&lt;&gt;"",GUS_2020!AS128*41.868/1000,"")</f>
        <v/>
      </c>
      <c r="AT128" s="185">
        <f>IF(GUS_2020!AT128&lt;&gt;"",GUS_2020!AT128*41.868/1000,"")</f>
        <v>47.896992000000004</v>
      </c>
      <c r="AU128" s="185">
        <f>IF(GUS_2020!AU128&lt;&gt;"",GUS_2020!AU128*41.868/1000,"")</f>
        <v>11.597436</v>
      </c>
      <c r="AV128" s="185" t="str">
        <f>IF(GUS_2020!AV128&lt;&gt;"",GUS_2020!AV128*41.868/1000,"")</f>
        <v/>
      </c>
      <c r="AW128" s="185" t="str">
        <f>IF(GUS_2020!AW128&lt;&gt;"",GUS_2020!AW128*41.868/1000,"")</f>
        <v/>
      </c>
      <c r="AX128" s="185" t="str">
        <f>IF(GUS_2020!AX128&lt;&gt;"",GUS_2020!AX128*41.868/1000,"")</f>
        <v/>
      </c>
      <c r="AY128" s="185" t="str">
        <f>IF(GUS_2020!AY128&lt;&gt;"",GUS_2020!AY128*41.868/1000,"")</f>
        <v/>
      </c>
      <c r="AZ128" s="185">
        <f>IF(GUS_2020!AZ128&lt;&gt;"",GUS_2020!AZ128*41.868/1000,"")</f>
        <v>0.25120800000000004</v>
      </c>
      <c r="BA128" s="185">
        <f>IF(GUS_2020!BA128&lt;&gt;"",GUS_2020!BA128*41.868/1000,"")</f>
        <v>0.25120800000000004</v>
      </c>
      <c r="BB128" s="185">
        <f>IF(GUS_2020!BB128&lt;&gt;"",GUS_2020!BB128*41.868/1000,"")</f>
        <v>7.4525040000000011</v>
      </c>
      <c r="BC128" s="185" t="str">
        <f>IF(GUS_2020!BC128&lt;&gt;"",GUS_2020!BC128*41.868/1000,"")</f>
        <v/>
      </c>
      <c r="BD128" s="185">
        <f>IF(GUS_2020!BD128&lt;&gt;"",GUS_2020!BD128*41.868/1000,"")</f>
        <v>2.7214200000000002</v>
      </c>
      <c r="BE128" s="185">
        <f>IF(GUS_2020!BE128&lt;&gt;"",GUS_2020!BE128*41.868/1000,"")</f>
        <v>0</v>
      </c>
      <c r="BF128" s="185" t="str">
        <f>IF(GUS_2020!BF128&lt;&gt;"",GUS_2020!BF128*41.868/1000,"")</f>
        <v/>
      </c>
      <c r="BG128" s="185" t="str">
        <f>IF(GUS_2020!BG128&lt;&gt;"",GUS_2020!BG128*41.868/1000,"")</f>
        <v/>
      </c>
      <c r="BH128" s="185" t="str">
        <f>IF(GUS_2020!BH128&lt;&gt;"",GUS_2020!BH128*41.868/1000,"")</f>
        <v/>
      </c>
      <c r="BI128" s="185" t="str">
        <f>IF(GUS_2020!BI128&lt;&gt;"",GUS_2020!BI128*41.868/1000,"")</f>
        <v/>
      </c>
      <c r="BJ128" s="185" t="str">
        <f>IF(GUS_2020!BJ128&lt;&gt;"",GUS_2020!BJ128*41.868/1000,"")</f>
        <v/>
      </c>
      <c r="BK128" s="185" t="str">
        <f>IF(GUS_2020!BK128&lt;&gt;"",GUS_2020!BK128*41.868/1000,"")</f>
        <v/>
      </c>
      <c r="BL128" s="185">
        <f>IF(GUS_2020!BL128&lt;&gt;"",GUS_2020!BL128*41.868/1000,"")</f>
        <v>4.1868000000000002E-2</v>
      </c>
      <c r="BM128" s="185">
        <f>IF(GUS_2020!BM128&lt;&gt;"",GUS_2020!BM128*41.868/1000,"")</f>
        <v>0.83735999999999999</v>
      </c>
      <c r="BN128" s="185">
        <f>IF(GUS_2020!BN128&lt;&gt;"",GUS_2020!BN128*41.868/1000,"")</f>
        <v>1.3816440000000001</v>
      </c>
      <c r="BO128" s="185">
        <f>IF(GUS_2020!BO128&lt;&gt;"",GUS_2020!BO128*41.868/1000,"")</f>
        <v>0.16747200000000001</v>
      </c>
      <c r="BP128" s="185">
        <f>IF(GUS_2020!BP128&lt;&gt;"",GUS_2020!BP128*41.868/1000,"")</f>
        <v>1.214172</v>
      </c>
      <c r="BQ128" s="185" t="str">
        <f>IF(GUS_2020!BQ128&lt;&gt;"",GUS_2020!BQ128*41.868/1000,"")</f>
        <v/>
      </c>
      <c r="BR128" s="185">
        <f>IF(GUS_2020!BR128&lt;&gt;"",GUS_2020!BR128*41.868/1000,"")</f>
        <v>45.719856</v>
      </c>
      <c r="BS128" s="185">
        <f>IF(GUS_2020!BS128&lt;&gt;"",GUS_2020!BS128*41.868/1000,"")</f>
        <v>167.38826399999999</v>
      </c>
    </row>
    <row r="129" spans="1:73" ht="20.399999999999999">
      <c r="A129" s="184" t="s">
        <v>556</v>
      </c>
      <c r="B129" s="185">
        <f>IF(GUS_2020!B129&lt;&gt;"",GUS_2020!B129*41.868/1000,"")</f>
        <v>784.73192400000005</v>
      </c>
      <c r="C129" s="185">
        <f>IF(GUS_2020!C129&lt;&gt;"",GUS_2020!C129*41.868/1000,"")</f>
        <v>217.71360000000001</v>
      </c>
      <c r="D129" s="185" t="str">
        <f>IF(GUS_2020!D129&lt;&gt;"",GUS_2020!D129*41.868/1000,"")</f>
        <v/>
      </c>
      <c r="E129" s="185" t="str">
        <f>IF(GUS_2020!E129&lt;&gt;"",GUS_2020!E129*41.868/1000,"")</f>
        <v/>
      </c>
      <c r="F129" s="185">
        <f>IF(GUS_2020!F129&lt;&gt;"",GUS_2020!F129*41.868/1000,"")</f>
        <v>216.03888000000001</v>
      </c>
      <c r="G129" s="185" t="str">
        <f>IF(GUS_2020!G129&lt;&gt;"",GUS_2020!G129*41.868/1000,"")</f>
        <v/>
      </c>
      <c r="H129" s="185">
        <f>IF(GUS_2020!H129&lt;&gt;"",GUS_2020!H129*41.868/1000,"")</f>
        <v>0.71175600000000006</v>
      </c>
      <c r="I129" s="185" t="str">
        <f>IF(GUS_2020!I129&lt;&gt;"",GUS_2020!I129*41.868/1000,"")</f>
        <v/>
      </c>
      <c r="J129" s="185">
        <f>IF(GUS_2020!J129&lt;&gt;"",GUS_2020!J129*41.868/1000,"")</f>
        <v>0.96296400000000004</v>
      </c>
      <c r="K129" s="185" t="str">
        <f>IF(GUS_2020!K129&lt;&gt;"",GUS_2020!K129*41.868/1000,"")</f>
        <v/>
      </c>
      <c r="L129" s="185" t="str">
        <f>IF(GUS_2020!L129&lt;&gt;"",GUS_2020!L129*41.868/1000,"")</f>
        <v/>
      </c>
      <c r="M129" s="185" t="str">
        <f>IF(GUS_2020!M129&lt;&gt;"",GUS_2020!M129*41.868/1000,"")</f>
        <v/>
      </c>
      <c r="N129" s="185" t="str">
        <f>IF(GUS_2020!N129&lt;&gt;"",GUS_2020!N129*41.868/1000,"")</f>
        <v/>
      </c>
      <c r="O129" s="185" t="str">
        <f>IF(GUS_2020!O129&lt;&gt;"",GUS_2020!O129*41.868/1000,"")</f>
        <v/>
      </c>
      <c r="P129" s="185" t="str">
        <f>IF(GUS_2020!P129&lt;&gt;"",GUS_2020!P129*41.868/1000,"")</f>
        <v/>
      </c>
      <c r="Q129" s="185" t="str">
        <f>IF(GUS_2020!Q129&lt;&gt;"",GUS_2020!Q129*41.868/1000,"")</f>
        <v/>
      </c>
      <c r="R129" s="185" t="str">
        <f>IF(GUS_2020!R129&lt;&gt;"",GUS_2020!R129*41.868/1000,"")</f>
        <v/>
      </c>
      <c r="S129" s="185" t="str">
        <f>IF(GUS_2020!S129&lt;&gt;"",GUS_2020!S129*41.868/1000,"")</f>
        <v/>
      </c>
      <c r="T129" s="185" t="str">
        <f>IF(GUS_2020!T129&lt;&gt;"",GUS_2020!T129*41.868/1000,"")</f>
        <v/>
      </c>
      <c r="U129" s="185" t="str">
        <f>IF(GUS_2020!U129&lt;&gt;"",GUS_2020!U129*41.868/1000,"")</f>
        <v/>
      </c>
      <c r="V129" s="185" t="str">
        <f>IF(GUS_2020!V129&lt;&gt;"",GUS_2020!V129*41.868/1000,"")</f>
        <v/>
      </c>
      <c r="W129" s="185">
        <f>IF(GUS_2020!W129&lt;&gt;"",GUS_2020!W129*41.868/1000,"")</f>
        <v>25.832556</v>
      </c>
      <c r="X129" s="185" t="str">
        <f>IF(GUS_2020!X129&lt;&gt;"",GUS_2020!X129*41.868/1000,"")</f>
        <v/>
      </c>
      <c r="Y129" s="185" t="str">
        <f>IF(GUS_2020!Y129&lt;&gt;"",GUS_2020!Y129*41.868/1000,"")</f>
        <v/>
      </c>
      <c r="Z129" s="185" t="str">
        <f>IF(GUS_2020!Z129&lt;&gt;"",GUS_2020!Z129*41.868/1000,"")</f>
        <v/>
      </c>
      <c r="AA129" s="185" t="str">
        <f>IF(GUS_2020!AA129&lt;&gt;"",GUS_2020!AA129*41.868/1000,"")</f>
        <v/>
      </c>
      <c r="AB129" s="185" t="str">
        <f>IF(GUS_2020!AB129&lt;&gt;"",GUS_2020!AB129*41.868/1000,"")</f>
        <v/>
      </c>
      <c r="AC129" s="185" t="str">
        <f>IF(GUS_2020!AC129&lt;&gt;"",GUS_2020!AC129*41.868/1000,"")</f>
        <v/>
      </c>
      <c r="AD129" s="185" t="str">
        <f>IF(GUS_2020!AD129&lt;&gt;"",GUS_2020!AD129*41.868/1000,"")</f>
        <v/>
      </c>
      <c r="AE129" s="185">
        <f>IF(GUS_2020!AE129&lt;&gt;"",GUS_2020!AE129*41.868/1000,"")</f>
        <v>22.985532000000003</v>
      </c>
      <c r="AF129" s="185" t="str">
        <f>IF(GUS_2020!AF129&lt;&gt;"",GUS_2020!AF129*41.868/1000,"")</f>
        <v/>
      </c>
      <c r="AG129" s="185" t="str">
        <f>IF(GUS_2020!AG129&lt;&gt;"",GUS_2020!AG129*41.868/1000,"")</f>
        <v/>
      </c>
      <c r="AH129" s="185" t="str">
        <f>IF(GUS_2020!AH129&lt;&gt;"",GUS_2020!AH129*41.868/1000,"")</f>
        <v/>
      </c>
      <c r="AI129" s="185" t="str">
        <f>IF(GUS_2020!AI129&lt;&gt;"",GUS_2020!AI129*41.868/1000,"")</f>
        <v/>
      </c>
      <c r="AJ129" s="185" t="str">
        <f>IF(GUS_2020!AJ129&lt;&gt;"",GUS_2020!AJ129*41.868/1000,"")</f>
        <v/>
      </c>
      <c r="AK129" s="185" t="str">
        <f>IF(GUS_2020!AK129&lt;&gt;"",GUS_2020!AK129*41.868/1000,"")</f>
        <v/>
      </c>
      <c r="AL129" s="185">
        <f>IF(GUS_2020!AL129&lt;&gt;"",GUS_2020!AL129*41.868/1000,"")</f>
        <v>2.8470240000000002</v>
      </c>
      <c r="AM129" s="185" t="str">
        <f>IF(GUS_2020!AM129&lt;&gt;"",GUS_2020!AM129*41.868/1000,"")</f>
        <v/>
      </c>
      <c r="AN129" s="185" t="str">
        <f>IF(GUS_2020!AN129&lt;&gt;"",GUS_2020!AN129*41.868/1000,"")</f>
        <v/>
      </c>
      <c r="AO129" s="185" t="str">
        <f>IF(GUS_2020!AO129&lt;&gt;"",GUS_2020!AO129*41.868/1000,"")</f>
        <v/>
      </c>
      <c r="AP129" s="185" t="str">
        <f>IF(GUS_2020!AP129&lt;&gt;"",GUS_2020!AP129*41.868/1000,"")</f>
        <v/>
      </c>
      <c r="AQ129" s="185" t="str">
        <f>IF(GUS_2020!AQ129&lt;&gt;"",GUS_2020!AQ129*41.868/1000,"")</f>
        <v/>
      </c>
      <c r="AR129" s="185" t="str">
        <f>IF(GUS_2020!AR129&lt;&gt;"",GUS_2020!AR129*41.868/1000,"")</f>
        <v/>
      </c>
      <c r="AS129" s="185" t="str">
        <f>IF(GUS_2020!AS129&lt;&gt;"",GUS_2020!AS129*41.868/1000,"")</f>
        <v/>
      </c>
      <c r="AT129" s="185">
        <f>IF(GUS_2020!AT129&lt;&gt;"",GUS_2020!AT129*41.868/1000,"")</f>
        <v>160.814988</v>
      </c>
      <c r="AU129" s="185">
        <f>IF(GUS_2020!AU129&lt;&gt;"",GUS_2020!AU129*41.868/1000,"")</f>
        <v>120.07742399999999</v>
      </c>
      <c r="AV129" s="185" t="str">
        <f>IF(GUS_2020!AV129&lt;&gt;"",GUS_2020!AV129*41.868/1000,"")</f>
        <v/>
      </c>
      <c r="AW129" s="185" t="str">
        <f>IF(GUS_2020!AW129&lt;&gt;"",GUS_2020!AW129*41.868/1000,"")</f>
        <v/>
      </c>
      <c r="AX129" s="185" t="str">
        <f>IF(GUS_2020!AX129&lt;&gt;"",GUS_2020!AX129*41.868/1000,"")</f>
        <v/>
      </c>
      <c r="AY129" s="185" t="str">
        <f>IF(GUS_2020!AY129&lt;&gt;"",GUS_2020!AY129*41.868/1000,"")</f>
        <v/>
      </c>
      <c r="AZ129" s="185">
        <f>IF(GUS_2020!AZ129&lt;&gt;"",GUS_2020!AZ129*41.868/1000,"")</f>
        <v>3.1401000000000003</v>
      </c>
      <c r="BA129" s="185">
        <f>IF(GUS_2020!BA129&lt;&gt;"",GUS_2020!BA129*41.868/1000,"")</f>
        <v>0.79549200000000009</v>
      </c>
      <c r="BB129" s="185">
        <f>IF(GUS_2020!BB129&lt;&gt;"",GUS_2020!BB129*41.868/1000,"")</f>
        <v>104.50252800000001</v>
      </c>
      <c r="BC129" s="185" t="str">
        <f>IF(GUS_2020!BC129&lt;&gt;"",GUS_2020!BC129*41.868/1000,"")</f>
        <v/>
      </c>
      <c r="BD129" s="185" t="str">
        <f>IF(GUS_2020!BD129&lt;&gt;"",GUS_2020!BD129*41.868/1000,"")</f>
        <v/>
      </c>
      <c r="BE129" s="185" t="str">
        <f>IF(GUS_2020!BE129&lt;&gt;"",GUS_2020!BE129*41.868/1000,"")</f>
        <v/>
      </c>
      <c r="BF129" s="185" t="str">
        <f>IF(GUS_2020!BF129&lt;&gt;"",GUS_2020!BF129*41.868/1000,"")</f>
        <v/>
      </c>
      <c r="BG129" s="185" t="str">
        <f>IF(GUS_2020!BG129&lt;&gt;"",GUS_2020!BG129*41.868/1000,"")</f>
        <v/>
      </c>
      <c r="BH129" s="185" t="str">
        <f>IF(GUS_2020!BH129&lt;&gt;"",GUS_2020!BH129*41.868/1000,"")</f>
        <v/>
      </c>
      <c r="BI129" s="185" t="str">
        <f>IF(GUS_2020!BI129&lt;&gt;"",GUS_2020!BI129*41.868/1000,"")</f>
        <v/>
      </c>
      <c r="BJ129" s="185" t="str">
        <f>IF(GUS_2020!BJ129&lt;&gt;"",GUS_2020!BJ129*41.868/1000,"")</f>
        <v/>
      </c>
      <c r="BK129" s="185" t="str">
        <f>IF(GUS_2020!BK129&lt;&gt;"",GUS_2020!BK129*41.868/1000,"")</f>
        <v/>
      </c>
      <c r="BL129" s="185" t="str">
        <f>IF(GUS_2020!BL129&lt;&gt;"",GUS_2020!BL129*41.868/1000,"")</f>
        <v/>
      </c>
      <c r="BM129" s="185">
        <f>IF(GUS_2020!BM129&lt;&gt;"",GUS_2020!BM129*41.868/1000,"")</f>
        <v>11.639303999999999</v>
      </c>
      <c r="BN129" s="185" t="str">
        <f>IF(GUS_2020!BN129&lt;&gt;"",GUS_2020!BN129*41.868/1000,"")</f>
        <v/>
      </c>
      <c r="BO129" s="185" t="str">
        <f>IF(GUS_2020!BO129&lt;&gt;"",GUS_2020!BO129*41.868/1000,"")</f>
        <v/>
      </c>
      <c r="BP129" s="185" t="str">
        <f>IF(GUS_2020!BP129&lt;&gt;"",GUS_2020!BP129*41.868/1000,"")</f>
        <v/>
      </c>
      <c r="BQ129" s="185" t="str">
        <f>IF(GUS_2020!BQ129&lt;&gt;"",GUS_2020!BQ129*41.868/1000,"")</f>
        <v/>
      </c>
      <c r="BR129" s="185">
        <f>IF(GUS_2020!BR129&lt;&gt;"",GUS_2020!BR129*41.868/1000,"")</f>
        <v>152.27391599999999</v>
      </c>
      <c r="BS129" s="185">
        <f>IF(GUS_2020!BS129&lt;&gt;"",GUS_2020!BS129*41.868/1000,"")</f>
        <v>108.01944</v>
      </c>
      <c r="BU129" s="170">
        <f>BS129/3.6</f>
        <v>30.005400000000002</v>
      </c>
    </row>
    <row r="130" spans="1:73" ht="20.399999999999999">
      <c r="A130" s="184" t="s">
        <v>557</v>
      </c>
      <c r="B130" s="185">
        <f>IF(GUS_2020!B130&lt;&gt;"",GUS_2020!B130*41.868/1000,"")</f>
        <v>161.06619599999999</v>
      </c>
      <c r="C130" s="185">
        <f>IF(GUS_2020!C130&lt;&gt;"",GUS_2020!C130*41.868/1000,"")</f>
        <v>31.568472</v>
      </c>
      <c r="D130" s="185" t="str">
        <f>IF(GUS_2020!D130&lt;&gt;"",GUS_2020!D130*41.868/1000,"")</f>
        <v/>
      </c>
      <c r="E130" s="185" t="str">
        <f>IF(GUS_2020!E130&lt;&gt;"",GUS_2020!E130*41.868/1000,"")</f>
        <v/>
      </c>
      <c r="F130" s="185">
        <f>IF(GUS_2020!F130&lt;&gt;"",GUS_2020!F130*41.868/1000,"")</f>
        <v>31.149792000000001</v>
      </c>
      <c r="G130" s="185" t="str">
        <f>IF(GUS_2020!G130&lt;&gt;"",GUS_2020!G130*41.868/1000,"")</f>
        <v/>
      </c>
      <c r="H130" s="185">
        <f>IF(GUS_2020!H130&lt;&gt;"",GUS_2020!H130*41.868/1000,"")</f>
        <v>0.20934</v>
      </c>
      <c r="I130" s="185">
        <f>IF(GUS_2020!I130&lt;&gt;"",GUS_2020!I130*41.868/1000,"")</f>
        <v>0</v>
      </c>
      <c r="J130" s="185">
        <f>IF(GUS_2020!J130&lt;&gt;"",GUS_2020!J130*41.868/1000,"")</f>
        <v>0.16747200000000001</v>
      </c>
      <c r="K130" s="185" t="str">
        <f>IF(GUS_2020!K130&lt;&gt;"",GUS_2020!K130*41.868/1000,"")</f>
        <v/>
      </c>
      <c r="L130" s="185" t="str">
        <f>IF(GUS_2020!L130&lt;&gt;"",GUS_2020!L130*41.868/1000,"")</f>
        <v/>
      </c>
      <c r="M130" s="185">
        <f>IF(GUS_2020!M130&lt;&gt;"",GUS_2020!M130*41.868/1000,"")</f>
        <v>4.1868000000000002E-2</v>
      </c>
      <c r="N130" s="185" t="str">
        <f>IF(GUS_2020!N130&lt;&gt;"",GUS_2020!N130*41.868/1000,"")</f>
        <v/>
      </c>
      <c r="O130" s="185" t="str">
        <f>IF(GUS_2020!O130&lt;&gt;"",GUS_2020!O130*41.868/1000,"")</f>
        <v/>
      </c>
      <c r="P130" s="185" t="str">
        <f>IF(GUS_2020!P130&lt;&gt;"",GUS_2020!P130*41.868/1000,"")</f>
        <v/>
      </c>
      <c r="Q130" s="185" t="str">
        <f>IF(GUS_2020!Q130&lt;&gt;"",GUS_2020!Q130*41.868/1000,"")</f>
        <v/>
      </c>
      <c r="R130" s="185" t="str">
        <f>IF(GUS_2020!R130&lt;&gt;"",GUS_2020!R130*41.868/1000,"")</f>
        <v/>
      </c>
      <c r="S130" s="185" t="str">
        <f>IF(GUS_2020!S130&lt;&gt;"",GUS_2020!S130*41.868/1000,"")</f>
        <v/>
      </c>
      <c r="T130" s="185" t="str">
        <f>IF(GUS_2020!T130&lt;&gt;"",GUS_2020!T130*41.868/1000,"")</f>
        <v/>
      </c>
      <c r="U130" s="185" t="str">
        <f>IF(GUS_2020!U130&lt;&gt;"",GUS_2020!U130*41.868/1000,"")</f>
        <v/>
      </c>
      <c r="V130" s="185" t="str">
        <f>IF(GUS_2020!V130&lt;&gt;"",GUS_2020!V130*41.868/1000,"")</f>
        <v/>
      </c>
      <c r="W130" s="185">
        <f>IF(GUS_2020!W130&lt;&gt;"",GUS_2020!W130*41.868/1000,"")</f>
        <v>99.897048000000012</v>
      </c>
      <c r="X130" s="185" t="str">
        <f>IF(GUS_2020!X130&lt;&gt;"",GUS_2020!X130*41.868/1000,"")</f>
        <v/>
      </c>
      <c r="Y130" s="185" t="str">
        <f>IF(GUS_2020!Y130&lt;&gt;"",GUS_2020!Y130*41.868/1000,"")</f>
        <v/>
      </c>
      <c r="Z130" s="185" t="str">
        <f>IF(GUS_2020!Z130&lt;&gt;"",GUS_2020!Z130*41.868/1000,"")</f>
        <v/>
      </c>
      <c r="AA130" s="185" t="str">
        <f>IF(GUS_2020!AA130&lt;&gt;"",GUS_2020!AA130*41.868/1000,"")</f>
        <v/>
      </c>
      <c r="AB130" s="185" t="str">
        <f>IF(GUS_2020!AB130&lt;&gt;"",GUS_2020!AB130*41.868/1000,"")</f>
        <v/>
      </c>
      <c r="AC130" s="185" t="str">
        <f>IF(GUS_2020!AC130&lt;&gt;"",GUS_2020!AC130*41.868/1000,"")</f>
        <v/>
      </c>
      <c r="AD130" s="185" t="str">
        <f>IF(GUS_2020!AD130&lt;&gt;"",GUS_2020!AD130*41.868/1000,"")</f>
        <v/>
      </c>
      <c r="AE130" s="185">
        <f>IF(GUS_2020!AE130&lt;&gt;"",GUS_2020!AE130*41.868/1000,"")</f>
        <v>2.8470240000000002</v>
      </c>
      <c r="AF130" s="185">
        <f>IF(GUS_2020!AF130&lt;&gt;"",GUS_2020!AF130*41.868/1000,"")</f>
        <v>4.1868000000000002E-2</v>
      </c>
      <c r="AG130" s="185" t="str">
        <f>IF(GUS_2020!AG130&lt;&gt;"",GUS_2020!AG130*41.868/1000,"")</f>
        <v/>
      </c>
      <c r="AH130" s="185" t="str">
        <f>IF(GUS_2020!AH130&lt;&gt;"",GUS_2020!AH130*41.868/1000,"")</f>
        <v/>
      </c>
      <c r="AI130" s="185" t="str">
        <f>IF(GUS_2020!AI130&lt;&gt;"",GUS_2020!AI130*41.868/1000,"")</f>
        <v/>
      </c>
      <c r="AJ130" s="185" t="str">
        <f>IF(GUS_2020!AJ130&lt;&gt;"",GUS_2020!AJ130*41.868/1000,"")</f>
        <v/>
      </c>
      <c r="AK130" s="185" t="str">
        <f>IF(GUS_2020!AK130&lt;&gt;"",GUS_2020!AK130*41.868/1000,"")</f>
        <v/>
      </c>
      <c r="AL130" s="185">
        <f>IF(GUS_2020!AL130&lt;&gt;"",GUS_2020!AL130*41.868/1000,"")</f>
        <v>96.589476000000005</v>
      </c>
      <c r="AM130" s="185">
        <f>IF(GUS_2020!AM130&lt;&gt;"",GUS_2020!AM130*41.868/1000,"")</f>
        <v>0.41868</v>
      </c>
      <c r="AN130" s="185" t="str">
        <f>IF(GUS_2020!AN130&lt;&gt;"",GUS_2020!AN130*41.868/1000,"")</f>
        <v/>
      </c>
      <c r="AO130" s="185" t="str">
        <f>IF(GUS_2020!AO130&lt;&gt;"",GUS_2020!AO130*41.868/1000,"")</f>
        <v/>
      </c>
      <c r="AP130" s="185" t="str">
        <f>IF(GUS_2020!AP130&lt;&gt;"",GUS_2020!AP130*41.868/1000,"")</f>
        <v/>
      </c>
      <c r="AQ130" s="185" t="str">
        <f>IF(GUS_2020!AQ130&lt;&gt;"",GUS_2020!AQ130*41.868/1000,"")</f>
        <v/>
      </c>
      <c r="AR130" s="185" t="str">
        <f>IF(GUS_2020!AR130&lt;&gt;"",GUS_2020!AR130*41.868/1000,"")</f>
        <v/>
      </c>
      <c r="AS130" s="185" t="str">
        <f>IF(GUS_2020!AS130&lt;&gt;"",GUS_2020!AS130*41.868/1000,"")</f>
        <v/>
      </c>
      <c r="AT130" s="185">
        <f>IF(GUS_2020!AT130&lt;&gt;"",GUS_2020!AT130*41.868/1000,"")</f>
        <v>1.800324</v>
      </c>
      <c r="AU130" s="185">
        <f>IF(GUS_2020!AU130&lt;&gt;"",GUS_2020!AU130*41.868/1000,"")</f>
        <v>20.431584000000001</v>
      </c>
      <c r="AV130" s="185" t="str">
        <f>IF(GUS_2020!AV130&lt;&gt;"",GUS_2020!AV130*41.868/1000,"")</f>
        <v/>
      </c>
      <c r="AW130" s="185" t="str">
        <f>IF(GUS_2020!AW130&lt;&gt;"",GUS_2020!AW130*41.868/1000,"")</f>
        <v/>
      </c>
      <c r="AX130" s="185" t="str">
        <f>IF(GUS_2020!AX130&lt;&gt;"",GUS_2020!AX130*41.868/1000,"")</f>
        <v/>
      </c>
      <c r="AY130" s="185" t="str">
        <f>IF(GUS_2020!AY130&lt;&gt;"",GUS_2020!AY130*41.868/1000,"")</f>
        <v/>
      </c>
      <c r="AZ130" s="185" t="str">
        <f>IF(GUS_2020!AZ130&lt;&gt;"",GUS_2020!AZ130*41.868/1000,"")</f>
        <v/>
      </c>
      <c r="BA130" s="185" t="str">
        <f>IF(GUS_2020!BA130&lt;&gt;"",GUS_2020!BA130*41.868/1000,"")</f>
        <v/>
      </c>
      <c r="BB130" s="185">
        <f>IF(GUS_2020!BB130&lt;&gt;"",GUS_2020!BB130*41.868/1000,"")</f>
        <v>20.054772</v>
      </c>
      <c r="BC130" s="185" t="str">
        <f>IF(GUS_2020!BC130&lt;&gt;"",GUS_2020!BC130*41.868/1000,"")</f>
        <v/>
      </c>
      <c r="BD130" s="185">
        <f>IF(GUS_2020!BD130&lt;&gt;"",GUS_2020!BD130*41.868/1000,"")</f>
        <v>0.37681200000000004</v>
      </c>
      <c r="BE130" s="185" t="str">
        <f>IF(GUS_2020!BE130&lt;&gt;"",GUS_2020!BE130*41.868/1000,"")</f>
        <v/>
      </c>
      <c r="BF130" s="185" t="str">
        <f>IF(GUS_2020!BF130&lt;&gt;"",GUS_2020!BF130*41.868/1000,"")</f>
        <v/>
      </c>
      <c r="BG130" s="185" t="str">
        <f>IF(GUS_2020!BG130&lt;&gt;"",GUS_2020!BG130*41.868/1000,"")</f>
        <v/>
      </c>
      <c r="BH130" s="185" t="str">
        <f>IF(GUS_2020!BH130&lt;&gt;"",GUS_2020!BH130*41.868/1000,"")</f>
        <v/>
      </c>
      <c r="BI130" s="185" t="str">
        <f>IF(GUS_2020!BI130&lt;&gt;"",GUS_2020!BI130*41.868/1000,"")</f>
        <v/>
      </c>
      <c r="BJ130" s="185" t="str">
        <f>IF(GUS_2020!BJ130&lt;&gt;"",GUS_2020!BJ130*41.868/1000,"")</f>
        <v/>
      </c>
      <c r="BK130" s="185" t="str">
        <f>IF(GUS_2020!BK130&lt;&gt;"",GUS_2020!BK130*41.868/1000,"")</f>
        <v/>
      </c>
      <c r="BL130" s="185" t="str">
        <f>IF(GUS_2020!BL130&lt;&gt;"",GUS_2020!BL130*41.868/1000,"")</f>
        <v/>
      </c>
      <c r="BM130" s="185" t="str">
        <f>IF(GUS_2020!BM130&lt;&gt;"",GUS_2020!BM130*41.868/1000,"")</f>
        <v/>
      </c>
      <c r="BN130" s="185" t="str">
        <f>IF(GUS_2020!BN130&lt;&gt;"",GUS_2020!BN130*41.868/1000,"")</f>
        <v/>
      </c>
      <c r="BO130" s="185" t="str">
        <f>IF(GUS_2020!BO130&lt;&gt;"",GUS_2020!BO130*41.868/1000,"")</f>
        <v/>
      </c>
      <c r="BP130" s="185" t="str">
        <f>IF(GUS_2020!BP130&lt;&gt;"",GUS_2020!BP130*41.868/1000,"")</f>
        <v/>
      </c>
      <c r="BQ130" s="185" t="str">
        <f>IF(GUS_2020!BQ130&lt;&gt;"",GUS_2020!BQ130*41.868/1000,"")</f>
        <v/>
      </c>
      <c r="BR130" s="185">
        <f>IF(GUS_2020!BR130&lt;&gt;"",GUS_2020!BR130*41.868/1000,"")</f>
        <v>0.79549200000000009</v>
      </c>
      <c r="BS130" s="185">
        <f>IF(GUS_2020!BS130&lt;&gt;"",GUS_2020!BS130*41.868/1000,"")</f>
        <v>6.6151439999999999</v>
      </c>
    </row>
    <row r="131" spans="1:73" ht="20.399999999999999">
      <c r="A131" s="184" t="s">
        <v>558</v>
      </c>
      <c r="B131" s="185">
        <f>IF(GUS_2020!B131&lt;&gt;"",GUS_2020!B131*41.868/1000,"")</f>
        <v>4.1868000000000002E-2</v>
      </c>
      <c r="C131" s="185" t="str">
        <f>IF(GUS_2020!C131&lt;&gt;"",GUS_2020!C131*41.868/1000,"")</f>
        <v/>
      </c>
      <c r="D131" s="185" t="str">
        <f>IF(GUS_2020!D131&lt;&gt;"",GUS_2020!D131*41.868/1000,"")</f>
        <v/>
      </c>
      <c r="E131" s="185" t="str">
        <f>IF(GUS_2020!E131&lt;&gt;"",GUS_2020!E131*41.868/1000,"")</f>
        <v/>
      </c>
      <c r="F131" s="185" t="str">
        <f>IF(GUS_2020!F131&lt;&gt;"",GUS_2020!F131*41.868/1000,"")</f>
        <v/>
      </c>
      <c r="G131" s="185" t="str">
        <f>IF(GUS_2020!G131&lt;&gt;"",GUS_2020!G131*41.868/1000,"")</f>
        <v/>
      </c>
      <c r="H131" s="185" t="str">
        <f>IF(GUS_2020!H131&lt;&gt;"",GUS_2020!H131*41.868/1000,"")</f>
        <v/>
      </c>
      <c r="I131" s="185" t="str">
        <f>IF(GUS_2020!I131&lt;&gt;"",GUS_2020!I131*41.868/1000,"")</f>
        <v/>
      </c>
      <c r="J131" s="185" t="str">
        <f>IF(GUS_2020!J131&lt;&gt;"",GUS_2020!J131*41.868/1000,"")</f>
        <v/>
      </c>
      <c r="K131" s="185" t="str">
        <f>IF(GUS_2020!K131&lt;&gt;"",GUS_2020!K131*41.868/1000,"")</f>
        <v/>
      </c>
      <c r="L131" s="185" t="str">
        <f>IF(GUS_2020!L131&lt;&gt;"",GUS_2020!L131*41.868/1000,"")</f>
        <v/>
      </c>
      <c r="M131" s="185" t="str">
        <f>IF(GUS_2020!M131&lt;&gt;"",GUS_2020!M131*41.868/1000,"")</f>
        <v/>
      </c>
      <c r="N131" s="185" t="str">
        <f>IF(GUS_2020!N131&lt;&gt;"",GUS_2020!N131*41.868/1000,"")</f>
        <v/>
      </c>
      <c r="O131" s="185" t="str">
        <f>IF(GUS_2020!O131&lt;&gt;"",GUS_2020!O131*41.868/1000,"")</f>
        <v/>
      </c>
      <c r="P131" s="185" t="str">
        <f>IF(GUS_2020!P131&lt;&gt;"",GUS_2020!P131*41.868/1000,"")</f>
        <v/>
      </c>
      <c r="Q131" s="185" t="str">
        <f>IF(GUS_2020!Q131&lt;&gt;"",GUS_2020!Q131*41.868/1000,"")</f>
        <v/>
      </c>
      <c r="R131" s="185" t="str">
        <f>IF(GUS_2020!R131&lt;&gt;"",GUS_2020!R131*41.868/1000,"")</f>
        <v/>
      </c>
      <c r="S131" s="185" t="str">
        <f>IF(GUS_2020!S131&lt;&gt;"",GUS_2020!S131*41.868/1000,"")</f>
        <v/>
      </c>
      <c r="T131" s="185" t="str">
        <f>IF(GUS_2020!T131&lt;&gt;"",GUS_2020!T131*41.868/1000,"")</f>
        <v/>
      </c>
      <c r="U131" s="185" t="str">
        <f>IF(GUS_2020!U131&lt;&gt;"",GUS_2020!U131*41.868/1000,"")</f>
        <v/>
      </c>
      <c r="V131" s="185" t="str">
        <f>IF(GUS_2020!V131&lt;&gt;"",GUS_2020!V131*41.868/1000,"")</f>
        <v/>
      </c>
      <c r="W131" s="185" t="str">
        <f>IF(GUS_2020!W131&lt;&gt;"",GUS_2020!W131*41.868/1000,"")</f>
        <v/>
      </c>
      <c r="X131" s="185" t="str">
        <f>IF(GUS_2020!X131&lt;&gt;"",GUS_2020!X131*41.868/1000,"")</f>
        <v/>
      </c>
      <c r="Y131" s="185" t="str">
        <f>IF(GUS_2020!Y131&lt;&gt;"",GUS_2020!Y131*41.868/1000,"")</f>
        <v/>
      </c>
      <c r="Z131" s="185" t="str">
        <f>IF(GUS_2020!Z131&lt;&gt;"",GUS_2020!Z131*41.868/1000,"")</f>
        <v/>
      </c>
      <c r="AA131" s="185" t="str">
        <f>IF(GUS_2020!AA131&lt;&gt;"",GUS_2020!AA131*41.868/1000,"")</f>
        <v/>
      </c>
      <c r="AB131" s="185" t="str">
        <f>IF(GUS_2020!AB131&lt;&gt;"",GUS_2020!AB131*41.868/1000,"")</f>
        <v/>
      </c>
      <c r="AC131" s="185" t="str">
        <f>IF(GUS_2020!AC131&lt;&gt;"",GUS_2020!AC131*41.868/1000,"")</f>
        <v/>
      </c>
      <c r="AD131" s="185" t="str">
        <f>IF(GUS_2020!AD131&lt;&gt;"",GUS_2020!AD131*41.868/1000,"")</f>
        <v/>
      </c>
      <c r="AE131" s="185" t="str">
        <f>IF(GUS_2020!AE131&lt;&gt;"",GUS_2020!AE131*41.868/1000,"")</f>
        <v/>
      </c>
      <c r="AF131" s="185" t="str">
        <f>IF(GUS_2020!AF131&lt;&gt;"",GUS_2020!AF131*41.868/1000,"")</f>
        <v/>
      </c>
      <c r="AG131" s="185" t="str">
        <f>IF(GUS_2020!AG131&lt;&gt;"",GUS_2020!AG131*41.868/1000,"")</f>
        <v/>
      </c>
      <c r="AH131" s="185" t="str">
        <f>IF(GUS_2020!AH131&lt;&gt;"",GUS_2020!AH131*41.868/1000,"")</f>
        <v/>
      </c>
      <c r="AI131" s="185" t="str">
        <f>IF(GUS_2020!AI131&lt;&gt;"",GUS_2020!AI131*41.868/1000,"")</f>
        <v/>
      </c>
      <c r="AJ131" s="185" t="str">
        <f>IF(GUS_2020!AJ131&lt;&gt;"",GUS_2020!AJ131*41.868/1000,"")</f>
        <v/>
      </c>
      <c r="AK131" s="185" t="str">
        <f>IF(GUS_2020!AK131&lt;&gt;"",GUS_2020!AK131*41.868/1000,"")</f>
        <v/>
      </c>
      <c r="AL131" s="185" t="str">
        <f>IF(GUS_2020!AL131&lt;&gt;"",GUS_2020!AL131*41.868/1000,"")</f>
        <v/>
      </c>
      <c r="AM131" s="185" t="str">
        <f>IF(GUS_2020!AM131&lt;&gt;"",GUS_2020!AM131*41.868/1000,"")</f>
        <v/>
      </c>
      <c r="AN131" s="185" t="str">
        <f>IF(GUS_2020!AN131&lt;&gt;"",GUS_2020!AN131*41.868/1000,"")</f>
        <v/>
      </c>
      <c r="AO131" s="185" t="str">
        <f>IF(GUS_2020!AO131&lt;&gt;"",GUS_2020!AO131*41.868/1000,"")</f>
        <v/>
      </c>
      <c r="AP131" s="185" t="str">
        <f>IF(GUS_2020!AP131&lt;&gt;"",GUS_2020!AP131*41.868/1000,"")</f>
        <v/>
      </c>
      <c r="AQ131" s="185" t="str">
        <f>IF(GUS_2020!AQ131&lt;&gt;"",GUS_2020!AQ131*41.868/1000,"")</f>
        <v/>
      </c>
      <c r="AR131" s="185" t="str">
        <f>IF(GUS_2020!AR131&lt;&gt;"",GUS_2020!AR131*41.868/1000,"")</f>
        <v/>
      </c>
      <c r="AS131" s="185" t="str">
        <f>IF(GUS_2020!AS131&lt;&gt;"",GUS_2020!AS131*41.868/1000,"")</f>
        <v/>
      </c>
      <c r="AT131" s="185" t="str">
        <f>IF(GUS_2020!AT131&lt;&gt;"",GUS_2020!AT131*41.868/1000,"")</f>
        <v/>
      </c>
      <c r="AU131" s="185" t="str">
        <f>IF(GUS_2020!AU131&lt;&gt;"",GUS_2020!AU131*41.868/1000,"")</f>
        <v/>
      </c>
      <c r="AV131" s="185" t="str">
        <f>IF(GUS_2020!AV131&lt;&gt;"",GUS_2020!AV131*41.868/1000,"")</f>
        <v/>
      </c>
      <c r="AW131" s="185" t="str">
        <f>IF(GUS_2020!AW131&lt;&gt;"",GUS_2020!AW131*41.868/1000,"")</f>
        <v/>
      </c>
      <c r="AX131" s="185" t="str">
        <f>IF(GUS_2020!AX131&lt;&gt;"",GUS_2020!AX131*41.868/1000,"")</f>
        <v/>
      </c>
      <c r="AY131" s="185" t="str">
        <f>IF(GUS_2020!AY131&lt;&gt;"",GUS_2020!AY131*41.868/1000,"")</f>
        <v/>
      </c>
      <c r="AZ131" s="185" t="str">
        <f>IF(GUS_2020!AZ131&lt;&gt;"",GUS_2020!AZ131*41.868/1000,"")</f>
        <v/>
      </c>
      <c r="BA131" s="185" t="str">
        <f>IF(GUS_2020!BA131&lt;&gt;"",GUS_2020!BA131*41.868/1000,"")</f>
        <v/>
      </c>
      <c r="BB131" s="185" t="str">
        <f>IF(GUS_2020!BB131&lt;&gt;"",GUS_2020!BB131*41.868/1000,"")</f>
        <v/>
      </c>
      <c r="BC131" s="185" t="str">
        <f>IF(GUS_2020!BC131&lt;&gt;"",GUS_2020!BC131*41.868/1000,"")</f>
        <v/>
      </c>
      <c r="BD131" s="185" t="str">
        <f>IF(GUS_2020!BD131&lt;&gt;"",GUS_2020!BD131*41.868/1000,"")</f>
        <v/>
      </c>
      <c r="BE131" s="185" t="str">
        <f>IF(GUS_2020!BE131&lt;&gt;"",GUS_2020!BE131*41.868/1000,"")</f>
        <v/>
      </c>
      <c r="BF131" s="185" t="str">
        <f>IF(GUS_2020!BF131&lt;&gt;"",GUS_2020!BF131*41.868/1000,"")</f>
        <v/>
      </c>
      <c r="BG131" s="185" t="str">
        <f>IF(GUS_2020!BG131&lt;&gt;"",GUS_2020!BG131*41.868/1000,"")</f>
        <v/>
      </c>
      <c r="BH131" s="185" t="str">
        <f>IF(GUS_2020!BH131&lt;&gt;"",GUS_2020!BH131*41.868/1000,"")</f>
        <v/>
      </c>
      <c r="BI131" s="185" t="str">
        <f>IF(GUS_2020!BI131&lt;&gt;"",GUS_2020!BI131*41.868/1000,"")</f>
        <v/>
      </c>
      <c r="BJ131" s="185" t="str">
        <f>IF(GUS_2020!BJ131&lt;&gt;"",GUS_2020!BJ131*41.868/1000,"")</f>
        <v/>
      </c>
      <c r="BK131" s="185" t="str">
        <f>IF(GUS_2020!BK131&lt;&gt;"",GUS_2020!BK131*41.868/1000,"")</f>
        <v/>
      </c>
      <c r="BL131" s="185" t="str">
        <f>IF(GUS_2020!BL131&lt;&gt;"",GUS_2020!BL131*41.868/1000,"")</f>
        <v/>
      </c>
      <c r="BM131" s="185" t="str">
        <f>IF(GUS_2020!BM131&lt;&gt;"",GUS_2020!BM131*41.868/1000,"")</f>
        <v/>
      </c>
      <c r="BN131" s="185" t="str">
        <f>IF(GUS_2020!BN131&lt;&gt;"",GUS_2020!BN131*41.868/1000,"")</f>
        <v/>
      </c>
      <c r="BO131" s="185" t="str">
        <f>IF(GUS_2020!BO131&lt;&gt;"",GUS_2020!BO131*41.868/1000,"")</f>
        <v/>
      </c>
      <c r="BP131" s="185" t="str">
        <f>IF(GUS_2020!BP131&lt;&gt;"",GUS_2020!BP131*41.868/1000,"")</f>
        <v/>
      </c>
      <c r="BQ131" s="185" t="str">
        <f>IF(GUS_2020!BQ131&lt;&gt;"",GUS_2020!BQ131*41.868/1000,"")</f>
        <v/>
      </c>
      <c r="BR131" s="185" t="str">
        <f>IF(GUS_2020!BR131&lt;&gt;"",GUS_2020!BR131*41.868/1000,"")</f>
        <v/>
      </c>
      <c r="BS131" s="185">
        <f>IF(GUS_2020!BS131&lt;&gt;"",GUS_2020!BS131*41.868/1000,"")</f>
        <v>4.1868000000000002E-2</v>
      </c>
    </row>
    <row r="132" spans="1:73" ht="20.399999999999999">
      <c r="A132" s="184" t="s">
        <v>564</v>
      </c>
      <c r="B132" s="185">
        <f>IF(GUS_2020!B132&lt;&gt;"",GUS_2020!B132*41.868/1000,"")</f>
        <v>0</v>
      </c>
      <c r="C132" s="185" t="str">
        <f>IF(GUS_2020!C132&lt;&gt;"",GUS_2020!C132*41.868/1000,"")</f>
        <v/>
      </c>
      <c r="D132" s="185" t="str">
        <f>IF(GUS_2020!D132&lt;&gt;"",GUS_2020!D132*41.868/1000,"")</f>
        <v/>
      </c>
      <c r="E132" s="185" t="str">
        <f>IF(GUS_2020!E132&lt;&gt;"",GUS_2020!E132*41.868/1000,"")</f>
        <v/>
      </c>
      <c r="F132" s="185" t="str">
        <f>IF(GUS_2020!F132&lt;&gt;"",GUS_2020!F132*41.868/1000,"")</f>
        <v/>
      </c>
      <c r="G132" s="185" t="str">
        <f>IF(GUS_2020!G132&lt;&gt;"",GUS_2020!G132*41.868/1000,"")</f>
        <v/>
      </c>
      <c r="H132" s="185" t="str">
        <f>IF(GUS_2020!H132&lt;&gt;"",GUS_2020!H132*41.868/1000,"")</f>
        <v/>
      </c>
      <c r="I132" s="185" t="str">
        <f>IF(GUS_2020!I132&lt;&gt;"",GUS_2020!I132*41.868/1000,"")</f>
        <v/>
      </c>
      <c r="J132" s="185" t="str">
        <f>IF(GUS_2020!J132&lt;&gt;"",GUS_2020!J132*41.868/1000,"")</f>
        <v/>
      </c>
      <c r="K132" s="185" t="str">
        <f>IF(GUS_2020!K132&lt;&gt;"",GUS_2020!K132*41.868/1000,"")</f>
        <v/>
      </c>
      <c r="L132" s="185" t="str">
        <f>IF(GUS_2020!L132&lt;&gt;"",GUS_2020!L132*41.868/1000,"")</f>
        <v/>
      </c>
      <c r="M132" s="185" t="str">
        <f>IF(GUS_2020!M132&lt;&gt;"",GUS_2020!M132*41.868/1000,"")</f>
        <v/>
      </c>
      <c r="N132" s="185" t="str">
        <f>IF(GUS_2020!N132&lt;&gt;"",GUS_2020!N132*41.868/1000,"")</f>
        <v/>
      </c>
      <c r="O132" s="185" t="str">
        <f>IF(GUS_2020!O132&lt;&gt;"",GUS_2020!O132*41.868/1000,"")</f>
        <v/>
      </c>
      <c r="P132" s="185" t="str">
        <f>IF(GUS_2020!P132&lt;&gt;"",GUS_2020!P132*41.868/1000,"")</f>
        <v/>
      </c>
      <c r="Q132" s="185" t="str">
        <f>IF(GUS_2020!Q132&lt;&gt;"",GUS_2020!Q132*41.868/1000,"")</f>
        <v/>
      </c>
      <c r="R132" s="185" t="str">
        <f>IF(GUS_2020!R132&lt;&gt;"",GUS_2020!R132*41.868/1000,"")</f>
        <v/>
      </c>
      <c r="S132" s="185" t="str">
        <f>IF(GUS_2020!S132&lt;&gt;"",GUS_2020!S132*41.868/1000,"")</f>
        <v/>
      </c>
      <c r="T132" s="185" t="str">
        <f>IF(GUS_2020!T132&lt;&gt;"",GUS_2020!T132*41.868/1000,"")</f>
        <v/>
      </c>
      <c r="U132" s="185" t="str">
        <f>IF(GUS_2020!U132&lt;&gt;"",GUS_2020!U132*41.868/1000,"")</f>
        <v/>
      </c>
      <c r="V132" s="185" t="str">
        <f>IF(GUS_2020!V132&lt;&gt;"",GUS_2020!V132*41.868/1000,"")</f>
        <v/>
      </c>
      <c r="W132" s="185">
        <f>IF(GUS_2020!W132&lt;&gt;"",GUS_2020!W132*41.868/1000,"")</f>
        <v>0</v>
      </c>
      <c r="X132" s="185" t="str">
        <f>IF(GUS_2020!X132&lt;&gt;"",GUS_2020!X132*41.868/1000,"")</f>
        <v/>
      </c>
      <c r="Y132" s="185" t="str">
        <f>IF(GUS_2020!Y132&lt;&gt;"",GUS_2020!Y132*41.868/1000,"")</f>
        <v/>
      </c>
      <c r="Z132" s="185" t="str">
        <f>IF(GUS_2020!Z132&lt;&gt;"",GUS_2020!Z132*41.868/1000,"")</f>
        <v/>
      </c>
      <c r="AA132" s="185" t="str">
        <f>IF(GUS_2020!AA132&lt;&gt;"",GUS_2020!AA132*41.868/1000,"")</f>
        <v/>
      </c>
      <c r="AB132" s="185" t="str">
        <f>IF(GUS_2020!AB132&lt;&gt;"",GUS_2020!AB132*41.868/1000,"")</f>
        <v/>
      </c>
      <c r="AC132" s="185" t="str">
        <f>IF(GUS_2020!AC132&lt;&gt;"",GUS_2020!AC132*41.868/1000,"")</f>
        <v/>
      </c>
      <c r="AD132" s="185" t="str">
        <f>IF(GUS_2020!AD132&lt;&gt;"",GUS_2020!AD132*41.868/1000,"")</f>
        <v/>
      </c>
      <c r="AE132" s="185" t="str">
        <f>IF(GUS_2020!AE132&lt;&gt;"",GUS_2020!AE132*41.868/1000,"")</f>
        <v/>
      </c>
      <c r="AF132" s="185" t="str">
        <f>IF(GUS_2020!AF132&lt;&gt;"",GUS_2020!AF132*41.868/1000,"")</f>
        <v/>
      </c>
      <c r="AG132" s="185" t="str">
        <f>IF(GUS_2020!AG132&lt;&gt;"",GUS_2020!AG132*41.868/1000,"")</f>
        <v/>
      </c>
      <c r="AH132" s="185" t="str">
        <f>IF(GUS_2020!AH132&lt;&gt;"",GUS_2020!AH132*41.868/1000,"")</f>
        <v/>
      </c>
      <c r="AI132" s="185" t="str">
        <f>IF(GUS_2020!AI132&lt;&gt;"",GUS_2020!AI132*41.868/1000,"")</f>
        <v/>
      </c>
      <c r="AJ132" s="185">
        <f>IF(GUS_2020!AJ132&lt;&gt;"",GUS_2020!AJ132*41.868/1000,"")</f>
        <v>0</v>
      </c>
      <c r="AK132" s="185" t="str">
        <f>IF(GUS_2020!AK132&lt;&gt;"",GUS_2020!AK132*41.868/1000,"")</f>
        <v/>
      </c>
      <c r="AL132" s="185" t="str">
        <f>IF(GUS_2020!AL132&lt;&gt;"",GUS_2020!AL132*41.868/1000,"")</f>
        <v/>
      </c>
      <c r="AM132" s="185" t="str">
        <f>IF(GUS_2020!AM132&lt;&gt;"",GUS_2020!AM132*41.868/1000,"")</f>
        <v/>
      </c>
      <c r="AN132" s="185" t="str">
        <f>IF(GUS_2020!AN132&lt;&gt;"",GUS_2020!AN132*41.868/1000,"")</f>
        <v/>
      </c>
      <c r="AO132" s="185" t="str">
        <f>IF(GUS_2020!AO132&lt;&gt;"",GUS_2020!AO132*41.868/1000,"")</f>
        <v/>
      </c>
      <c r="AP132" s="185" t="str">
        <f>IF(GUS_2020!AP132&lt;&gt;"",GUS_2020!AP132*41.868/1000,"")</f>
        <v/>
      </c>
      <c r="AQ132" s="185" t="str">
        <f>IF(GUS_2020!AQ132&lt;&gt;"",GUS_2020!AQ132*41.868/1000,"")</f>
        <v/>
      </c>
      <c r="AR132" s="185" t="str">
        <f>IF(GUS_2020!AR132&lt;&gt;"",GUS_2020!AR132*41.868/1000,"")</f>
        <v/>
      </c>
      <c r="AS132" s="185" t="str">
        <f>IF(GUS_2020!AS132&lt;&gt;"",GUS_2020!AS132*41.868/1000,"")</f>
        <v/>
      </c>
      <c r="AT132" s="185" t="str">
        <f>IF(GUS_2020!AT132&lt;&gt;"",GUS_2020!AT132*41.868/1000,"")</f>
        <v/>
      </c>
      <c r="AU132" s="185" t="str">
        <f>IF(GUS_2020!AU132&lt;&gt;"",GUS_2020!AU132*41.868/1000,"")</f>
        <v/>
      </c>
      <c r="AV132" s="185" t="str">
        <f>IF(GUS_2020!AV132&lt;&gt;"",GUS_2020!AV132*41.868/1000,"")</f>
        <v/>
      </c>
      <c r="AW132" s="185" t="str">
        <f>IF(GUS_2020!AW132&lt;&gt;"",GUS_2020!AW132*41.868/1000,"")</f>
        <v/>
      </c>
      <c r="AX132" s="185" t="str">
        <f>IF(GUS_2020!AX132&lt;&gt;"",GUS_2020!AX132*41.868/1000,"")</f>
        <v/>
      </c>
      <c r="AY132" s="185" t="str">
        <f>IF(GUS_2020!AY132&lt;&gt;"",GUS_2020!AY132*41.868/1000,"")</f>
        <v/>
      </c>
      <c r="AZ132" s="185" t="str">
        <f>IF(GUS_2020!AZ132&lt;&gt;"",GUS_2020!AZ132*41.868/1000,"")</f>
        <v/>
      </c>
      <c r="BA132" s="185" t="str">
        <f>IF(GUS_2020!BA132&lt;&gt;"",GUS_2020!BA132*41.868/1000,"")</f>
        <v/>
      </c>
      <c r="BB132" s="185" t="str">
        <f>IF(GUS_2020!BB132&lt;&gt;"",GUS_2020!BB132*41.868/1000,"")</f>
        <v/>
      </c>
      <c r="BC132" s="185" t="str">
        <f>IF(GUS_2020!BC132&lt;&gt;"",GUS_2020!BC132*41.868/1000,"")</f>
        <v/>
      </c>
      <c r="BD132" s="185" t="str">
        <f>IF(GUS_2020!BD132&lt;&gt;"",GUS_2020!BD132*41.868/1000,"")</f>
        <v/>
      </c>
      <c r="BE132" s="185" t="str">
        <f>IF(GUS_2020!BE132&lt;&gt;"",GUS_2020!BE132*41.868/1000,"")</f>
        <v/>
      </c>
      <c r="BF132" s="185" t="str">
        <f>IF(GUS_2020!BF132&lt;&gt;"",GUS_2020!BF132*41.868/1000,"")</f>
        <v/>
      </c>
      <c r="BG132" s="185" t="str">
        <f>IF(GUS_2020!BG132&lt;&gt;"",GUS_2020!BG132*41.868/1000,"")</f>
        <v/>
      </c>
      <c r="BH132" s="185" t="str">
        <f>IF(GUS_2020!BH132&lt;&gt;"",GUS_2020!BH132*41.868/1000,"")</f>
        <v/>
      </c>
      <c r="BI132" s="185" t="str">
        <f>IF(GUS_2020!BI132&lt;&gt;"",GUS_2020!BI132*41.868/1000,"")</f>
        <v/>
      </c>
      <c r="BJ132" s="185" t="str">
        <f>IF(GUS_2020!BJ132&lt;&gt;"",GUS_2020!BJ132*41.868/1000,"")</f>
        <v/>
      </c>
      <c r="BK132" s="185" t="str">
        <f>IF(GUS_2020!BK132&lt;&gt;"",GUS_2020!BK132*41.868/1000,"")</f>
        <v/>
      </c>
      <c r="BL132" s="185" t="str">
        <f>IF(GUS_2020!BL132&lt;&gt;"",GUS_2020!BL132*41.868/1000,"")</f>
        <v/>
      </c>
      <c r="BM132" s="185" t="str">
        <f>IF(GUS_2020!BM132&lt;&gt;"",GUS_2020!BM132*41.868/1000,"")</f>
        <v/>
      </c>
      <c r="BN132" s="185" t="str">
        <f>IF(GUS_2020!BN132&lt;&gt;"",GUS_2020!BN132*41.868/1000,"")</f>
        <v/>
      </c>
      <c r="BO132" s="185" t="str">
        <f>IF(GUS_2020!BO132&lt;&gt;"",GUS_2020!BO132*41.868/1000,"")</f>
        <v/>
      </c>
      <c r="BP132" s="185" t="str">
        <f>IF(GUS_2020!BP132&lt;&gt;"",GUS_2020!BP132*41.868/1000,"")</f>
        <v/>
      </c>
      <c r="BQ132" s="185" t="str">
        <f>IF(GUS_2020!BQ132&lt;&gt;"",GUS_2020!BQ132*41.868/1000,"")</f>
        <v/>
      </c>
      <c r="BR132" s="185" t="str">
        <f>IF(GUS_2020!BR132&lt;&gt;"",GUS_2020!BR132*41.868/1000,"")</f>
        <v/>
      </c>
      <c r="BS132" s="185" t="str">
        <f>IF(GUS_2020!BS132&lt;&gt;"",GUS_2020!BS132*41.868/1000,"")</f>
        <v/>
      </c>
    </row>
    <row r="133" spans="1:73" ht="20.399999999999999">
      <c r="A133" s="184" t="s">
        <v>560</v>
      </c>
      <c r="B133" s="185">
        <f>IF(GUS_2020!B133&lt;&gt;"",GUS_2020!B133*41.868/1000,"")</f>
        <v>41.030639999999998</v>
      </c>
      <c r="C133" s="185">
        <f>IF(GUS_2020!C133&lt;&gt;"",GUS_2020!C133*41.868/1000,"")</f>
        <v>11.346228000000002</v>
      </c>
      <c r="D133" s="185">
        <f>IF(GUS_2020!D133&lt;&gt;"",GUS_2020!D133*41.868/1000,"")</f>
        <v>4.563612</v>
      </c>
      <c r="E133" s="185">
        <f>IF(GUS_2020!E133&lt;&gt;"",GUS_2020!E133*41.868/1000,"")</f>
        <v>14.779404000000001</v>
      </c>
      <c r="F133" s="185">
        <f>IF(GUS_2020!F133&lt;&gt;"",GUS_2020!F133*41.868/1000,"")</f>
        <v>0</v>
      </c>
      <c r="G133" s="185" t="str">
        <f>IF(GUS_2020!G133&lt;&gt;"",GUS_2020!G133*41.868/1000,"")</f>
        <v/>
      </c>
      <c r="H133" s="185">
        <f>IF(GUS_2020!H133&lt;&gt;"",GUS_2020!H133*41.868/1000,"")</f>
        <v>3.6843840000000001</v>
      </c>
      <c r="I133" s="185">
        <f>IF(GUS_2020!I133&lt;&gt;"",GUS_2020!I133*41.868/1000,"")</f>
        <v>-4.1868000000000002E-2</v>
      </c>
      <c r="J133" s="185">
        <f>IF(GUS_2020!J133&lt;&gt;"",GUS_2020!J133*41.868/1000,"")</f>
        <v>-11.806775999999999</v>
      </c>
      <c r="K133" s="185" t="str">
        <f>IF(GUS_2020!K133&lt;&gt;"",GUS_2020!K133*41.868/1000,"")</f>
        <v/>
      </c>
      <c r="L133" s="185">
        <f>IF(GUS_2020!L133&lt;&gt;"",GUS_2020!L133*41.868/1000,"")</f>
        <v>0.12560400000000002</v>
      </c>
      <c r="M133" s="185">
        <f>IF(GUS_2020!M133&lt;&gt;"",GUS_2020!M133*41.868/1000,"")</f>
        <v>0</v>
      </c>
      <c r="N133" s="185">
        <f>IF(GUS_2020!N133&lt;&gt;"",GUS_2020!N133*41.868/1000,"")</f>
        <v>0.58615200000000001</v>
      </c>
      <c r="O133" s="185" t="str">
        <f>IF(GUS_2020!O133&lt;&gt;"",GUS_2020!O133*41.868/1000,"")</f>
        <v/>
      </c>
      <c r="P133" s="185">
        <f>IF(GUS_2020!P133&lt;&gt;"",GUS_2020!P133*41.868/1000,"")</f>
        <v>0.58615200000000001</v>
      </c>
      <c r="Q133" s="185" t="str">
        <f>IF(GUS_2020!Q133&lt;&gt;"",GUS_2020!Q133*41.868/1000,"")</f>
        <v/>
      </c>
      <c r="R133" s="185" t="str">
        <f>IF(GUS_2020!R133&lt;&gt;"",GUS_2020!R133*41.868/1000,"")</f>
        <v/>
      </c>
      <c r="S133" s="185" t="str">
        <f>IF(GUS_2020!S133&lt;&gt;"",GUS_2020!S133*41.868/1000,"")</f>
        <v/>
      </c>
      <c r="T133" s="185" t="str">
        <f>IF(GUS_2020!T133&lt;&gt;"",GUS_2020!T133*41.868/1000,"")</f>
        <v/>
      </c>
      <c r="U133" s="185" t="str">
        <f>IF(GUS_2020!U133&lt;&gt;"",GUS_2020!U133*41.868/1000,"")</f>
        <v/>
      </c>
      <c r="V133" s="185" t="str">
        <f>IF(GUS_2020!V133&lt;&gt;"",GUS_2020!V133*41.868/1000,"")</f>
        <v/>
      </c>
      <c r="W133" s="185">
        <f>IF(GUS_2020!W133&lt;&gt;"",GUS_2020!W133*41.868/1000,"")</f>
        <v>-9.127224</v>
      </c>
      <c r="X133" s="185">
        <f>IF(GUS_2020!X133&lt;&gt;"",GUS_2020!X133*41.868/1000,"")</f>
        <v>-7.3687680000000002</v>
      </c>
      <c r="Y133" s="185" t="str">
        <f>IF(GUS_2020!Y133&lt;&gt;"",GUS_2020!Y133*41.868/1000,"")</f>
        <v/>
      </c>
      <c r="Z133" s="185">
        <f>IF(GUS_2020!Z133&lt;&gt;"",GUS_2020!Z133*41.868/1000,"")</f>
        <v>-0.12560400000000002</v>
      </c>
      <c r="AA133" s="185" t="str">
        <f>IF(GUS_2020!AA133&lt;&gt;"",GUS_2020!AA133*41.868/1000,"")</f>
        <v/>
      </c>
      <c r="AB133" s="185" t="str">
        <f>IF(GUS_2020!AB133&lt;&gt;"",GUS_2020!AB133*41.868/1000,"")</f>
        <v/>
      </c>
      <c r="AC133" s="185" t="str">
        <f>IF(GUS_2020!AC133&lt;&gt;"",GUS_2020!AC133*41.868/1000,"")</f>
        <v/>
      </c>
      <c r="AD133" s="185" t="str">
        <f>IF(GUS_2020!AD133&lt;&gt;"",GUS_2020!AD133*41.868/1000,"")</f>
        <v/>
      </c>
      <c r="AE133" s="185">
        <f>IF(GUS_2020!AE133&lt;&gt;"",GUS_2020!AE133*41.868/1000,"")</f>
        <v>-5.2753680000000003</v>
      </c>
      <c r="AF133" s="185" t="str">
        <f>IF(GUS_2020!AF133&lt;&gt;"",GUS_2020!AF133*41.868/1000,"")</f>
        <v/>
      </c>
      <c r="AG133" s="185" t="str">
        <f>IF(GUS_2020!AG133&lt;&gt;"",GUS_2020!AG133*41.868/1000,"")</f>
        <v/>
      </c>
      <c r="AH133" s="185" t="str">
        <f>IF(GUS_2020!AH133&lt;&gt;"",GUS_2020!AH133*41.868/1000,"")</f>
        <v/>
      </c>
      <c r="AI133" s="185">
        <f>IF(GUS_2020!AI133&lt;&gt;"",GUS_2020!AI133*41.868/1000,"")</f>
        <v>0</v>
      </c>
      <c r="AJ133" s="185" t="str">
        <f>IF(GUS_2020!AJ133&lt;&gt;"",GUS_2020!AJ133*41.868/1000,"")</f>
        <v/>
      </c>
      <c r="AK133" s="185">
        <f>IF(GUS_2020!AK133&lt;&gt;"",GUS_2020!AK133*41.868/1000,"")</f>
        <v>0.71175600000000006</v>
      </c>
      <c r="AL133" s="185">
        <f>IF(GUS_2020!AL133&lt;&gt;"",GUS_2020!AL133*41.868/1000,"")</f>
        <v>0.50241600000000008</v>
      </c>
      <c r="AM133" s="185">
        <f>IF(GUS_2020!AM133&lt;&gt;"",GUS_2020!AM133*41.868/1000,"")</f>
        <v>0.62802000000000002</v>
      </c>
      <c r="AN133" s="185" t="str">
        <f>IF(GUS_2020!AN133&lt;&gt;"",GUS_2020!AN133*41.868/1000,"")</f>
        <v/>
      </c>
      <c r="AO133" s="185">
        <f>IF(GUS_2020!AO133&lt;&gt;"",GUS_2020!AO133*41.868/1000,"")</f>
        <v>1.0048320000000002</v>
      </c>
      <c r="AP133" s="185" t="str">
        <f>IF(GUS_2020!AP133&lt;&gt;"",GUS_2020!AP133*41.868/1000,"")</f>
        <v/>
      </c>
      <c r="AQ133" s="185">
        <f>IF(GUS_2020!AQ133&lt;&gt;"",GUS_2020!AQ133*41.868/1000,"")</f>
        <v>0.20934</v>
      </c>
      <c r="AR133" s="185" t="str">
        <f>IF(GUS_2020!AR133&lt;&gt;"",GUS_2020!AR133*41.868/1000,"")</f>
        <v/>
      </c>
      <c r="AS133" s="185">
        <f>IF(GUS_2020!AS133&lt;&gt;"",GUS_2020!AS133*41.868/1000,"")</f>
        <v>0.58615200000000001</v>
      </c>
      <c r="AT133" s="185">
        <f>IF(GUS_2020!AT133&lt;&gt;"",GUS_2020!AT133*41.868/1000,"")</f>
        <v>38.267352000000002</v>
      </c>
      <c r="AU133" s="185" t="str">
        <f>IF(GUS_2020!AU133&lt;&gt;"",GUS_2020!AU133*41.868/1000,"")</f>
        <v/>
      </c>
      <c r="AV133" s="185" t="str">
        <f>IF(GUS_2020!AV133&lt;&gt;"",GUS_2020!AV133*41.868/1000,"")</f>
        <v/>
      </c>
      <c r="AW133" s="185" t="str">
        <f>IF(GUS_2020!AW133&lt;&gt;"",GUS_2020!AW133*41.868/1000,"")</f>
        <v/>
      </c>
      <c r="AX133" s="185" t="str">
        <f>IF(GUS_2020!AX133&lt;&gt;"",GUS_2020!AX133*41.868/1000,"")</f>
        <v/>
      </c>
      <c r="AY133" s="185" t="str">
        <f>IF(GUS_2020!AY133&lt;&gt;"",GUS_2020!AY133*41.868/1000,"")</f>
        <v/>
      </c>
      <c r="AZ133" s="185" t="str">
        <f>IF(GUS_2020!AZ133&lt;&gt;"",GUS_2020!AZ133*41.868/1000,"")</f>
        <v/>
      </c>
      <c r="BA133" s="185" t="str">
        <f>IF(GUS_2020!BA133&lt;&gt;"",GUS_2020!BA133*41.868/1000,"")</f>
        <v/>
      </c>
      <c r="BB133" s="185" t="str">
        <f>IF(GUS_2020!BB133&lt;&gt;"",GUS_2020!BB133*41.868/1000,"")</f>
        <v/>
      </c>
      <c r="BC133" s="185" t="str">
        <f>IF(GUS_2020!BC133&lt;&gt;"",GUS_2020!BC133*41.868/1000,"")</f>
        <v/>
      </c>
      <c r="BD133" s="185" t="str">
        <f>IF(GUS_2020!BD133&lt;&gt;"",GUS_2020!BD133*41.868/1000,"")</f>
        <v/>
      </c>
      <c r="BE133" s="185" t="str">
        <f>IF(GUS_2020!BE133&lt;&gt;"",GUS_2020!BE133*41.868/1000,"")</f>
        <v/>
      </c>
      <c r="BF133" s="185" t="str">
        <f>IF(GUS_2020!BF133&lt;&gt;"",GUS_2020!BF133*41.868/1000,"")</f>
        <v/>
      </c>
      <c r="BG133" s="185" t="str">
        <f>IF(GUS_2020!BG133&lt;&gt;"",GUS_2020!BG133*41.868/1000,"")</f>
        <v/>
      </c>
      <c r="BH133" s="185">
        <f>IF(GUS_2020!BH133&lt;&gt;"",GUS_2020!BH133*41.868/1000,"")</f>
        <v>0</v>
      </c>
      <c r="BI133" s="185" t="str">
        <f>IF(GUS_2020!BI133&lt;&gt;"",GUS_2020!BI133*41.868/1000,"")</f>
        <v/>
      </c>
      <c r="BJ133" s="185" t="str">
        <f>IF(GUS_2020!BJ133&lt;&gt;"",GUS_2020!BJ133*41.868/1000,"")</f>
        <v/>
      </c>
      <c r="BK133" s="185" t="str">
        <f>IF(GUS_2020!BK133&lt;&gt;"",GUS_2020!BK133*41.868/1000,"")</f>
        <v/>
      </c>
      <c r="BL133" s="185" t="str">
        <f>IF(GUS_2020!BL133&lt;&gt;"",GUS_2020!BL133*41.868/1000,"")</f>
        <v/>
      </c>
      <c r="BM133" s="185" t="str">
        <f>IF(GUS_2020!BM133&lt;&gt;"",GUS_2020!BM133*41.868/1000,"")</f>
        <v/>
      </c>
      <c r="BN133" s="185" t="str">
        <f>IF(GUS_2020!BN133&lt;&gt;"",GUS_2020!BN133*41.868/1000,"")</f>
        <v/>
      </c>
      <c r="BO133" s="185" t="str">
        <f>IF(GUS_2020!BO133&lt;&gt;"",GUS_2020!BO133*41.868/1000,"")</f>
        <v/>
      </c>
      <c r="BP133" s="185" t="str">
        <f>IF(GUS_2020!BP133&lt;&gt;"",GUS_2020!BP133*41.868/1000,"")</f>
        <v/>
      </c>
      <c r="BQ133" s="185" t="str">
        <f>IF(GUS_2020!BQ133&lt;&gt;"",GUS_2020!BQ133*41.868/1000,"")</f>
        <v/>
      </c>
      <c r="BR133" s="185">
        <f>IF(GUS_2020!BR133&lt;&gt;"",GUS_2020!BR133*41.868/1000,"")</f>
        <v>0</v>
      </c>
      <c r="BS133" s="185" t="str">
        <f>IF(GUS_2020!BS133&lt;&gt;"",GUS_2020!BS133*41.868/1000,"")</f>
        <v/>
      </c>
    </row>
  </sheetData>
  <mergeCells count="19">
    <mergeCell ref="BR5:BS5"/>
    <mergeCell ref="AT5:AW5"/>
    <mergeCell ref="AX5:BA5"/>
    <mergeCell ref="BB5:BE5"/>
    <mergeCell ref="BF5:BI5"/>
    <mergeCell ref="BJ5:BM5"/>
    <mergeCell ref="BN5:BQ5"/>
    <mergeCell ref="AP5:AS5"/>
    <mergeCell ref="A4:A5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B2:J57"/>
  <sheetViews>
    <sheetView workbookViewId="0">
      <selection activeCell="B2" sqref="B2:J2"/>
    </sheetView>
  </sheetViews>
  <sheetFormatPr defaultRowHeight="13.2"/>
  <cols>
    <col min="1" max="1" width="3.44140625" customWidth="1"/>
    <col min="2" max="3" width="13.109375" customWidth="1"/>
    <col min="4" max="4" width="24.6640625" customWidth="1"/>
    <col min="5" max="5" width="47.44140625" customWidth="1"/>
    <col min="6" max="6" width="9.5546875" bestFit="1" customWidth="1"/>
    <col min="7" max="7" width="11.33203125" bestFit="1" customWidth="1"/>
    <col min="8" max="8" width="8.6640625" bestFit="1" customWidth="1"/>
    <col min="9" max="9" width="9.33203125" customWidth="1"/>
    <col min="10" max="10" width="7.44140625" bestFit="1" customWidth="1"/>
    <col min="11" max="11" width="3.33203125" customWidth="1"/>
  </cols>
  <sheetData>
    <row r="2" spans="2:10" ht="17.399999999999999">
      <c r="B2" s="347" t="s">
        <v>752</v>
      </c>
      <c r="C2" s="347"/>
      <c r="D2" s="348"/>
      <c r="E2" s="347"/>
      <c r="F2" s="347"/>
      <c r="G2" s="348"/>
      <c r="H2" s="347"/>
      <c r="I2" s="347"/>
      <c r="J2" s="348"/>
    </row>
    <row r="3" spans="2:10">
      <c r="D3" s="10"/>
      <c r="E3" s="10"/>
      <c r="F3" s="10"/>
      <c r="G3" s="10"/>
      <c r="H3" s="10"/>
      <c r="I3" s="10"/>
      <c r="J3" s="10"/>
    </row>
    <row r="4" spans="2:10" ht="18.75" customHeight="1" thickBot="1">
      <c r="B4" s="334" t="s">
        <v>565</v>
      </c>
      <c r="C4" s="334"/>
      <c r="D4" s="334"/>
      <c r="E4" s="334"/>
      <c r="F4" s="334"/>
      <c r="G4" s="334"/>
      <c r="H4" s="334"/>
      <c r="I4" s="334"/>
      <c r="J4" s="334"/>
    </row>
    <row r="5" spans="2:10" ht="13.8" thickBot="1">
      <c r="B5" s="351" t="s">
        <v>566</v>
      </c>
      <c r="C5" s="351" t="s">
        <v>600</v>
      </c>
      <c r="D5" s="351" t="s">
        <v>567</v>
      </c>
      <c r="E5" s="351" t="s">
        <v>568</v>
      </c>
      <c r="F5" s="351" t="s">
        <v>569</v>
      </c>
      <c r="G5" s="351" t="s">
        <v>570</v>
      </c>
      <c r="H5" s="351" t="s">
        <v>571</v>
      </c>
      <c r="I5" s="351" t="s">
        <v>572</v>
      </c>
      <c r="J5" s="351" t="s">
        <v>573</v>
      </c>
    </row>
    <row r="6" spans="2:10">
      <c r="B6" s="354" t="s">
        <v>696</v>
      </c>
      <c r="C6" s="354"/>
      <c r="D6" s="354"/>
      <c r="E6" s="354"/>
      <c r="F6" s="354"/>
      <c r="G6" s="354"/>
      <c r="H6" s="354"/>
      <c r="I6" s="354"/>
      <c r="J6" s="354"/>
    </row>
    <row r="7" spans="2:10" ht="18.75" customHeight="1">
      <c r="B7" s="356" t="s">
        <v>753</v>
      </c>
      <c r="C7" s="355"/>
      <c r="D7" s="355"/>
      <c r="E7" s="355"/>
      <c r="F7" s="355"/>
      <c r="G7" s="355"/>
      <c r="H7" s="355"/>
      <c r="I7" s="355"/>
      <c r="J7" s="355"/>
    </row>
    <row r="8" spans="2:10" ht="18.75" customHeight="1">
      <c r="B8" s="349" t="s">
        <v>574</v>
      </c>
      <c r="C8" s="349" t="s">
        <v>617</v>
      </c>
      <c r="D8" s="349" t="s">
        <v>575</v>
      </c>
      <c r="E8" s="349" t="s">
        <v>680</v>
      </c>
      <c r="F8" s="349" t="s">
        <v>562</v>
      </c>
      <c r="G8" s="349"/>
      <c r="H8" s="349"/>
      <c r="I8" s="349"/>
      <c r="J8" s="349"/>
    </row>
    <row r="9" spans="2:10" ht="18.75" customHeight="1">
      <c r="B9" s="350" t="s">
        <v>574</v>
      </c>
      <c r="C9" s="350" t="s">
        <v>617</v>
      </c>
      <c r="D9" s="350" t="s">
        <v>576</v>
      </c>
      <c r="E9" s="350" t="s">
        <v>82</v>
      </c>
      <c r="F9" s="350" t="s">
        <v>562</v>
      </c>
      <c r="G9" s="350"/>
      <c r="H9" s="350"/>
      <c r="I9" s="350"/>
      <c r="J9" s="350"/>
    </row>
    <row r="10" spans="2:10" ht="18.75" customHeight="1">
      <c r="B10" s="349" t="s">
        <v>574</v>
      </c>
      <c r="C10" s="349" t="s">
        <v>617</v>
      </c>
      <c r="D10" s="349" t="s">
        <v>577</v>
      </c>
      <c r="E10" s="349" t="s">
        <v>578</v>
      </c>
      <c r="F10" s="349" t="s">
        <v>562</v>
      </c>
      <c r="G10" s="349"/>
      <c r="H10" s="349"/>
      <c r="I10" s="349"/>
      <c r="J10" s="349"/>
    </row>
    <row r="11" spans="2:10" ht="18.75" customHeight="1">
      <c r="B11" s="350" t="s">
        <v>574</v>
      </c>
      <c r="C11" s="350" t="s">
        <v>617</v>
      </c>
      <c r="D11" s="350" t="s">
        <v>694</v>
      </c>
      <c r="E11" s="350" t="s">
        <v>579</v>
      </c>
      <c r="F11" s="350" t="s">
        <v>562</v>
      </c>
      <c r="G11" s="350"/>
      <c r="H11" s="350"/>
      <c r="I11" s="350"/>
      <c r="J11" s="350"/>
    </row>
    <row r="12" spans="2:10" ht="18.75" customHeight="1">
      <c r="B12" s="349" t="s">
        <v>574</v>
      </c>
      <c r="C12" s="349" t="s">
        <v>617</v>
      </c>
      <c r="D12" s="349" t="s">
        <v>580</v>
      </c>
      <c r="E12" s="349" t="s">
        <v>581</v>
      </c>
      <c r="F12" s="349" t="s">
        <v>562</v>
      </c>
      <c r="G12" s="349"/>
      <c r="H12" s="349"/>
      <c r="I12" s="349"/>
      <c r="J12" s="349"/>
    </row>
    <row r="13" spans="2:10" ht="18.75" customHeight="1">
      <c r="B13" s="350" t="s">
        <v>574</v>
      </c>
      <c r="C13" s="350" t="s">
        <v>617</v>
      </c>
      <c r="D13" s="350" t="s">
        <v>632</v>
      </c>
      <c r="E13" s="350" t="s">
        <v>593</v>
      </c>
      <c r="F13" s="350" t="s">
        <v>562</v>
      </c>
      <c r="G13" s="350"/>
      <c r="H13" s="350"/>
      <c r="I13" s="350"/>
      <c r="J13" s="350"/>
    </row>
    <row r="14" spans="2:10" ht="18.75" customHeight="1">
      <c r="B14" s="349" t="s">
        <v>574</v>
      </c>
      <c r="C14" s="349" t="s">
        <v>617</v>
      </c>
      <c r="D14" s="349" t="s">
        <v>590</v>
      </c>
      <c r="E14" s="349" t="s">
        <v>591</v>
      </c>
      <c r="F14" s="349" t="s">
        <v>562</v>
      </c>
      <c r="G14" s="349"/>
      <c r="H14" s="349"/>
      <c r="I14" s="349"/>
      <c r="J14" s="349"/>
    </row>
    <row r="15" spans="2:10" ht="18.75" customHeight="1">
      <c r="B15" s="350" t="s">
        <v>574</v>
      </c>
      <c r="C15" s="350" t="s">
        <v>617</v>
      </c>
      <c r="D15" s="350" t="s">
        <v>628</v>
      </c>
      <c r="E15" s="350" t="s">
        <v>629</v>
      </c>
      <c r="F15" s="350" t="s">
        <v>562</v>
      </c>
      <c r="G15" s="350"/>
      <c r="H15" s="350"/>
      <c r="I15" s="350"/>
      <c r="J15" s="350"/>
    </row>
    <row r="16" spans="2:10" ht="18.75" customHeight="1">
      <c r="B16" s="349" t="s">
        <v>574</v>
      </c>
      <c r="C16" s="349" t="s">
        <v>617</v>
      </c>
      <c r="D16" s="349" t="s">
        <v>627</v>
      </c>
      <c r="E16" s="349" t="s">
        <v>592</v>
      </c>
      <c r="F16" s="349" t="s">
        <v>562</v>
      </c>
      <c r="G16" s="349"/>
      <c r="H16" s="349"/>
      <c r="I16" s="349"/>
      <c r="J16" s="349"/>
    </row>
    <row r="17" spans="2:10" ht="18.75" customHeight="1">
      <c r="B17" s="350" t="s">
        <v>574</v>
      </c>
      <c r="C17" s="350" t="s">
        <v>617</v>
      </c>
      <c r="D17" s="350" t="s">
        <v>630</v>
      </c>
      <c r="E17" s="350" t="s">
        <v>631</v>
      </c>
      <c r="F17" s="350" t="s">
        <v>562</v>
      </c>
      <c r="G17" s="350"/>
      <c r="H17" s="350"/>
      <c r="I17" s="350"/>
      <c r="J17" s="350"/>
    </row>
    <row r="18" spans="2:10" ht="18.75" customHeight="1">
      <c r="B18" s="349" t="s">
        <v>574</v>
      </c>
      <c r="C18" s="349" t="s">
        <v>617</v>
      </c>
      <c r="D18" s="349" t="s">
        <v>582</v>
      </c>
      <c r="E18" s="349" t="s">
        <v>583</v>
      </c>
      <c r="F18" s="349" t="s">
        <v>562</v>
      </c>
      <c r="G18" s="349"/>
      <c r="H18" s="349"/>
      <c r="I18" s="349"/>
      <c r="J18" s="349"/>
    </row>
    <row r="19" spans="2:10" ht="18.75" customHeight="1">
      <c r="B19" s="350" t="s">
        <v>574</v>
      </c>
      <c r="C19" s="350" t="s">
        <v>617</v>
      </c>
      <c r="D19" s="350" t="s">
        <v>584</v>
      </c>
      <c r="E19" s="350" t="s">
        <v>122</v>
      </c>
      <c r="F19" s="350" t="s">
        <v>562</v>
      </c>
      <c r="G19" s="350"/>
      <c r="H19" s="350"/>
      <c r="I19" s="350"/>
      <c r="J19" s="350"/>
    </row>
    <row r="20" spans="2:10" ht="18.75" customHeight="1">
      <c r="B20" s="349" t="s">
        <v>574</v>
      </c>
      <c r="C20" s="349" t="s">
        <v>617</v>
      </c>
      <c r="D20" s="349" t="s">
        <v>585</v>
      </c>
      <c r="E20" s="349" t="s">
        <v>586</v>
      </c>
      <c r="F20" s="349" t="s">
        <v>562</v>
      </c>
      <c r="G20" s="349"/>
      <c r="H20" s="349"/>
      <c r="I20" s="349"/>
      <c r="J20" s="349"/>
    </row>
    <row r="21" spans="2:10" ht="18.75" customHeight="1">
      <c r="B21" s="350" t="s">
        <v>574</v>
      </c>
      <c r="C21" s="350" t="s">
        <v>617</v>
      </c>
      <c r="D21" s="350" t="s">
        <v>587</v>
      </c>
      <c r="E21" s="350" t="s">
        <v>588</v>
      </c>
      <c r="F21" s="350" t="s">
        <v>562</v>
      </c>
      <c r="G21" s="350"/>
      <c r="H21" s="350"/>
      <c r="I21" s="350"/>
      <c r="J21" s="350"/>
    </row>
    <row r="22" spans="2:10" ht="18.75" customHeight="1">
      <c r="B22" s="349" t="s">
        <v>574</v>
      </c>
      <c r="C22" s="349" t="s">
        <v>617</v>
      </c>
      <c r="D22" s="349" t="s">
        <v>589</v>
      </c>
      <c r="E22" s="349" t="s">
        <v>127</v>
      </c>
      <c r="F22" s="349" t="s">
        <v>562</v>
      </c>
      <c r="G22" s="349"/>
      <c r="H22" s="349"/>
      <c r="I22" s="349"/>
      <c r="J22" s="349"/>
    </row>
    <row r="23" spans="2:10" ht="18.75" customHeight="1">
      <c r="B23" s="350" t="s">
        <v>574</v>
      </c>
      <c r="C23" s="350" t="s">
        <v>617</v>
      </c>
      <c r="D23" s="350" t="s">
        <v>594</v>
      </c>
      <c r="E23" s="350" t="s">
        <v>595</v>
      </c>
      <c r="F23" s="350" t="s">
        <v>562</v>
      </c>
      <c r="G23" s="350"/>
      <c r="H23" s="350"/>
      <c r="I23" s="350"/>
      <c r="J23" s="350"/>
    </row>
    <row r="24" spans="2:10" ht="18.75" customHeight="1" thickBot="1">
      <c r="B24" s="352" t="s">
        <v>574</v>
      </c>
      <c r="C24" s="352" t="s">
        <v>617</v>
      </c>
      <c r="D24" s="352" t="s">
        <v>596</v>
      </c>
      <c r="E24" s="353" t="s">
        <v>597</v>
      </c>
      <c r="F24" s="352" t="s">
        <v>562</v>
      </c>
      <c r="G24" s="352"/>
      <c r="H24" s="352"/>
      <c r="I24" s="352"/>
      <c r="J24" s="352"/>
    </row>
    <row r="25" spans="2:10" ht="15.6" customHeight="1"/>
    <row r="26" spans="2:10" ht="15.75" customHeight="1"/>
    <row r="27" spans="2:10" ht="15.75" customHeight="1"/>
    <row r="28" spans="2:10" ht="15.75" customHeight="1"/>
    <row r="29" spans="2:10" ht="15.75" customHeight="1"/>
    <row r="30" spans="2:10" ht="15.75" customHeight="1"/>
    <row r="31" spans="2:10" ht="15.75" customHeight="1"/>
    <row r="32" spans="2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/>
  <dimension ref="A1:J108"/>
  <sheetViews>
    <sheetView workbookViewId="0">
      <selection activeCell="B2" sqref="B2:J2"/>
    </sheetView>
  </sheetViews>
  <sheetFormatPr defaultRowHeight="13.2"/>
  <cols>
    <col min="1" max="1" width="3.44140625" customWidth="1"/>
    <col min="2" max="2" width="15.33203125" customWidth="1"/>
    <col min="3" max="3" width="6.88671875" customWidth="1"/>
    <col min="4" max="4" width="35.109375" customWidth="1"/>
    <col min="5" max="5" width="23.88671875" customWidth="1"/>
    <col min="6" max="6" width="11.109375" customWidth="1"/>
    <col min="7" max="7" width="9.33203125" customWidth="1"/>
    <col min="8" max="8" width="10.88671875" customWidth="1"/>
    <col min="9" max="9" width="11.6640625" customWidth="1"/>
    <col min="10" max="10" width="10.109375" customWidth="1"/>
    <col min="11" max="11" width="3.44140625" customWidth="1"/>
  </cols>
  <sheetData>
    <row r="1" spans="1:10" ht="17.399999999999999">
      <c r="A1" s="7"/>
      <c r="B1" s="8"/>
    </row>
    <row r="2" spans="1:10" ht="17.399999999999999">
      <c r="B2" s="347" t="s">
        <v>755</v>
      </c>
      <c r="C2" s="347"/>
      <c r="D2" s="348"/>
      <c r="E2" s="347"/>
      <c r="F2" s="347"/>
      <c r="G2" s="348"/>
      <c r="H2" s="347"/>
      <c r="I2" s="347"/>
      <c r="J2" s="348"/>
    </row>
    <row r="3" spans="1:10" ht="22.5" customHeight="1">
      <c r="A3" s="9"/>
      <c r="C3" s="10"/>
      <c r="D3" s="10"/>
      <c r="E3" s="10"/>
      <c r="F3" s="10"/>
      <c r="G3" s="10"/>
      <c r="H3" s="10"/>
      <c r="I3" s="10"/>
      <c r="J3" s="10"/>
    </row>
    <row r="4" spans="1:10" ht="18.75" customHeight="1">
      <c r="B4" s="334" t="s">
        <v>598</v>
      </c>
      <c r="C4" s="334"/>
      <c r="D4" s="334"/>
      <c r="E4" s="334"/>
      <c r="F4" s="334"/>
      <c r="G4" s="334"/>
      <c r="H4" s="334"/>
      <c r="I4" s="334"/>
      <c r="J4" s="334"/>
    </row>
    <row r="5" spans="1:10" ht="26.4">
      <c r="B5" s="302" t="s">
        <v>599</v>
      </c>
      <c r="C5" s="302" t="s">
        <v>600</v>
      </c>
      <c r="D5" s="302" t="s">
        <v>601</v>
      </c>
      <c r="E5" s="302" t="s">
        <v>602</v>
      </c>
      <c r="F5" s="302" t="s">
        <v>603</v>
      </c>
      <c r="G5" s="302" t="s">
        <v>604</v>
      </c>
      <c r="H5" s="302" t="s">
        <v>605</v>
      </c>
      <c r="I5" s="302" t="s">
        <v>606</v>
      </c>
      <c r="J5" s="302" t="s">
        <v>607</v>
      </c>
    </row>
    <row r="6" spans="1:10" ht="39.6">
      <c r="B6" s="335" t="s">
        <v>608</v>
      </c>
      <c r="C6" s="335" t="s">
        <v>609</v>
      </c>
      <c r="D6" s="335" t="s">
        <v>610</v>
      </c>
      <c r="E6" s="335" t="s">
        <v>611</v>
      </c>
      <c r="F6" s="335" t="s">
        <v>612</v>
      </c>
      <c r="G6" s="335" t="s">
        <v>613</v>
      </c>
      <c r="H6" s="335" t="s">
        <v>614</v>
      </c>
      <c r="I6" s="335" t="s">
        <v>615</v>
      </c>
      <c r="J6" s="335" t="s">
        <v>616</v>
      </c>
    </row>
    <row r="7" spans="1:10" ht="18.75" customHeight="1">
      <c r="B7" s="303" t="s">
        <v>696</v>
      </c>
      <c r="C7" s="303"/>
      <c r="D7" s="303" t="s">
        <v>697</v>
      </c>
      <c r="E7" s="303"/>
      <c r="F7" s="303"/>
      <c r="G7" s="303"/>
      <c r="H7" s="303"/>
      <c r="I7" s="303"/>
      <c r="J7" s="303"/>
    </row>
    <row r="8" spans="1:10" ht="18.75" customHeight="1">
      <c r="B8" s="301" t="s">
        <v>155</v>
      </c>
      <c r="C8" s="301" t="s">
        <v>617</v>
      </c>
      <c r="D8" s="301" t="s">
        <v>710</v>
      </c>
      <c r="E8" s="301" t="s">
        <v>729</v>
      </c>
      <c r="F8" s="301" t="s">
        <v>562</v>
      </c>
      <c r="G8" s="301" t="s">
        <v>618</v>
      </c>
      <c r="H8" s="301"/>
      <c r="I8" s="301"/>
      <c r="J8" s="301"/>
    </row>
    <row r="9" spans="1:10" ht="18.75" customHeight="1">
      <c r="B9" s="336" t="s">
        <v>155</v>
      </c>
      <c r="C9" s="336" t="s">
        <v>617</v>
      </c>
      <c r="D9" s="326" t="s">
        <v>699</v>
      </c>
      <c r="E9" s="326" t="s">
        <v>730</v>
      </c>
      <c r="F9" s="336" t="s">
        <v>562</v>
      </c>
      <c r="G9" s="336" t="s">
        <v>618</v>
      </c>
      <c r="H9" s="326"/>
      <c r="I9" s="326"/>
      <c r="J9" s="326"/>
    </row>
    <row r="10" spans="1:10" ht="18.75" customHeight="1">
      <c r="B10" s="301" t="s">
        <v>155</v>
      </c>
      <c r="C10" s="301" t="s">
        <v>617</v>
      </c>
      <c r="D10" s="316" t="s">
        <v>711</v>
      </c>
      <c r="E10" s="316" t="s">
        <v>731</v>
      </c>
      <c r="F10" s="301" t="s">
        <v>562</v>
      </c>
      <c r="G10" s="301" t="s">
        <v>618</v>
      </c>
      <c r="H10" s="316"/>
      <c r="I10" s="316"/>
      <c r="J10" s="316"/>
    </row>
    <row r="11" spans="1:10" ht="18.75" customHeight="1">
      <c r="B11" s="336" t="s">
        <v>155</v>
      </c>
      <c r="C11" s="336" t="s">
        <v>617</v>
      </c>
      <c r="D11" s="326" t="s">
        <v>700</v>
      </c>
      <c r="E11" s="326" t="s">
        <v>732</v>
      </c>
      <c r="F11" s="336" t="s">
        <v>562</v>
      </c>
      <c r="G11" s="336" t="s">
        <v>618</v>
      </c>
      <c r="H11" s="326"/>
      <c r="I11" s="326"/>
      <c r="J11" s="326"/>
    </row>
    <row r="12" spans="1:10" ht="18.75" customHeight="1">
      <c r="B12" s="301" t="s">
        <v>155</v>
      </c>
      <c r="C12" s="301" t="s">
        <v>617</v>
      </c>
      <c r="D12" s="316" t="s">
        <v>712</v>
      </c>
      <c r="E12" s="316" t="s">
        <v>733</v>
      </c>
      <c r="F12" s="301" t="s">
        <v>562</v>
      </c>
      <c r="G12" s="301" t="s">
        <v>618</v>
      </c>
      <c r="H12" s="316"/>
      <c r="I12" s="316"/>
      <c r="J12" s="316"/>
    </row>
    <row r="13" spans="1:10" ht="18.75" customHeight="1">
      <c r="B13" s="336" t="s">
        <v>155</v>
      </c>
      <c r="C13" s="336" t="s">
        <v>617</v>
      </c>
      <c r="D13" s="326" t="s">
        <v>713</v>
      </c>
      <c r="E13" s="326" t="s">
        <v>734</v>
      </c>
      <c r="F13" s="336" t="s">
        <v>562</v>
      </c>
      <c r="G13" s="336" t="s">
        <v>618</v>
      </c>
      <c r="H13" s="326"/>
      <c r="I13" s="326"/>
      <c r="J13" s="326"/>
    </row>
    <row r="14" spans="1:10" ht="18.75" customHeight="1">
      <c r="B14" s="301" t="s">
        <v>155</v>
      </c>
      <c r="C14" s="301" t="s">
        <v>617</v>
      </c>
      <c r="D14" s="316" t="s">
        <v>701</v>
      </c>
      <c r="E14" s="316" t="s">
        <v>735</v>
      </c>
      <c r="F14" s="301" t="s">
        <v>562</v>
      </c>
      <c r="G14" s="301" t="s">
        <v>618</v>
      </c>
      <c r="H14" s="316"/>
      <c r="I14" s="316"/>
      <c r="J14" s="316"/>
    </row>
    <row r="15" spans="1:10" ht="18.75" customHeight="1">
      <c r="B15" s="336" t="s">
        <v>155</v>
      </c>
      <c r="C15" s="336" t="s">
        <v>617</v>
      </c>
      <c r="D15" s="326" t="s">
        <v>702</v>
      </c>
      <c r="E15" s="326" t="s">
        <v>736</v>
      </c>
      <c r="F15" s="336" t="s">
        <v>562</v>
      </c>
      <c r="G15" s="336" t="s">
        <v>618</v>
      </c>
      <c r="H15" s="326"/>
      <c r="I15" s="326"/>
      <c r="J15" s="326"/>
    </row>
    <row r="16" spans="1:10" ht="18.75" customHeight="1">
      <c r="B16" s="301" t="s">
        <v>155</v>
      </c>
      <c r="C16" s="301" t="s">
        <v>617</v>
      </c>
      <c r="D16" s="316" t="s">
        <v>703</v>
      </c>
      <c r="E16" s="316" t="s">
        <v>737</v>
      </c>
      <c r="F16" s="301" t="s">
        <v>562</v>
      </c>
      <c r="G16" s="301" t="s">
        <v>618</v>
      </c>
      <c r="H16" s="316"/>
      <c r="I16" s="316"/>
      <c r="J16" s="316"/>
    </row>
    <row r="17" spans="2:10" ht="18.75" customHeight="1">
      <c r="B17" s="336" t="s">
        <v>155</v>
      </c>
      <c r="C17" s="336" t="s">
        <v>617</v>
      </c>
      <c r="D17" s="326" t="s">
        <v>704</v>
      </c>
      <c r="E17" s="326" t="s">
        <v>738</v>
      </c>
      <c r="F17" s="336" t="s">
        <v>562</v>
      </c>
      <c r="G17" s="336" t="s">
        <v>618</v>
      </c>
      <c r="H17" s="326"/>
      <c r="I17" s="326"/>
      <c r="J17" s="326"/>
    </row>
    <row r="18" spans="2:10" ht="18.75" customHeight="1">
      <c r="B18" s="301" t="s">
        <v>155</v>
      </c>
      <c r="C18" s="301" t="s">
        <v>617</v>
      </c>
      <c r="D18" s="316" t="s">
        <v>705</v>
      </c>
      <c r="E18" s="316" t="s">
        <v>739</v>
      </c>
      <c r="F18" s="301" t="s">
        <v>562</v>
      </c>
      <c r="G18" s="301" t="s">
        <v>618</v>
      </c>
      <c r="H18" s="316"/>
      <c r="I18" s="316"/>
      <c r="J18" s="316"/>
    </row>
    <row r="19" spans="2:10" ht="18.75" customHeight="1">
      <c r="B19" s="336" t="s">
        <v>155</v>
      </c>
      <c r="C19" s="336" t="s">
        <v>617</v>
      </c>
      <c r="D19" s="326" t="s">
        <v>706</v>
      </c>
      <c r="E19" s="326" t="s">
        <v>740</v>
      </c>
      <c r="F19" s="336" t="s">
        <v>562</v>
      </c>
      <c r="G19" s="336" t="s">
        <v>618</v>
      </c>
      <c r="H19" s="326"/>
      <c r="I19" s="326"/>
      <c r="J19" s="326"/>
    </row>
    <row r="20" spans="2:10" ht="18.75" customHeight="1">
      <c r="B20" s="301" t="s">
        <v>155</v>
      </c>
      <c r="C20" s="301" t="s">
        <v>617</v>
      </c>
      <c r="D20" s="316" t="s">
        <v>707</v>
      </c>
      <c r="E20" s="316" t="s">
        <v>741</v>
      </c>
      <c r="F20" s="301" t="s">
        <v>562</v>
      </c>
      <c r="G20" s="301" t="s">
        <v>618</v>
      </c>
      <c r="H20" s="316"/>
      <c r="I20" s="316"/>
      <c r="J20" s="316"/>
    </row>
    <row r="21" spans="2:10" ht="18.75" customHeight="1">
      <c r="B21" s="336" t="s">
        <v>155</v>
      </c>
      <c r="C21" s="336" t="s">
        <v>617</v>
      </c>
      <c r="D21" s="326" t="s">
        <v>708</v>
      </c>
      <c r="E21" s="326" t="s">
        <v>742</v>
      </c>
      <c r="F21" s="336" t="s">
        <v>562</v>
      </c>
      <c r="G21" s="336" t="s">
        <v>618</v>
      </c>
      <c r="H21" s="326"/>
      <c r="I21" s="326"/>
      <c r="J21" s="326"/>
    </row>
    <row r="22" spans="2:10" ht="18.75" customHeight="1">
      <c r="B22" s="301" t="s">
        <v>155</v>
      </c>
      <c r="C22" s="301" t="s">
        <v>617</v>
      </c>
      <c r="D22" s="316" t="s">
        <v>709</v>
      </c>
      <c r="E22" s="316" t="s">
        <v>743</v>
      </c>
      <c r="F22" s="301" t="s">
        <v>562</v>
      </c>
      <c r="G22" s="301" t="s">
        <v>618</v>
      </c>
      <c r="H22" s="316"/>
      <c r="I22" s="316"/>
      <c r="J22" s="316"/>
    </row>
    <row r="23" spans="2:10" ht="18.75" customHeight="1">
      <c r="B23" s="336" t="s">
        <v>155</v>
      </c>
      <c r="C23" s="336" t="s">
        <v>617</v>
      </c>
      <c r="D23" s="326" t="s">
        <v>714</v>
      </c>
      <c r="E23" s="326" t="s">
        <v>744</v>
      </c>
      <c r="F23" s="336" t="s">
        <v>562</v>
      </c>
      <c r="G23" s="336" t="s">
        <v>618</v>
      </c>
      <c r="H23" s="326"/>
      <c r="I23" s="326"/>
      <c r="J23" s="326"/>
    </row>
    <row r="24" spans="2:10" ht="18.75" customHeight="1">
      <c r="B24" s="301" t="s">
        <v>155</v>
      </c>
      <c r="C24" s="301" t="s">
        <v>617</v>
      </c>
      <c r="D24" s="316" t="s">
        <v>715</v>
      </c>
      <c r="E24" s="316" t="s">
        <v>745</v>
      </c>
      <c r="F24" s="301" t="s">
        <v>562</v>
      </c>
      <c r="G24" s="301" t="s">
        <v>618</v>
      </c>
      <c r="H24" s="316"/>
      <c r="I24" s="316"/>
      <c r="J24" s="316"/>
    </row>
    <row r="25" spans="2:10" ht="18.75" customHeight="1" thickBot="1">
      <c r="B25" s="337" t="s">
        <v>155</v>
      </c>
      <c r="C25" s="337" t="s">
        <v>617</v>
      </c>
      <c r="D25" s="328" t="s">
        <v>728</v>
      </c>
      <c r="E25" s="328" t="s">
        <v>746</v>
      </c>
      <c r="F25" s="328" t="s">
        <v>562</v>
      </c>
      <c r="G25" s="328" t="s">
        <v>618</v>
      </c>
      <c r="H25" s="328" t="s">
        <v>679</v>
      </c>
      <c r="I25" s="328"/>
      <c r="J25" s="328"/>
    </row>
    <row r="26" spans="2:10" ht="18.75" customHeight="1">
      <c r="B26" s="346"/>
      <c r="C26" s="346"/>
      <c r="D26" s="2"/>
      <c r="E26" s="2"/>
      <c r="F26" s="222"/>
      <c r="G26" s="222"/>
      <c r="H26" s="222"/>
    </row>
    <row r="27" spans="2:10" ht="18.75" customHeight="1"/>
    <row r="28" spans="2:10" ht="18.75" customHeight="1"/>
    <row r="29" spans="2:10" ht="18.75" customHeight="1"/>
    <row r="30" spans="2:10" ht="18.75" customHeight="1"/>
    <row r="31" spans="2:10" ht="18.75" customHeight="1"/>
    <row r="32" spans="2:10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</sheetData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/>
  <dimension ref="B1:AO45"/>
  <sheetViews>
    <sheetView tabSelected="1" zoomScaleNormal="100" workbookViewId="0">
      <selection activeCell="F30" sqref="F30"/>
    </sheetView>
  </sheetViews>
  <sheetFormatPr defaultRowHeight="13.2"/>
  <cols>
    <col min="1" max="1" width="3.44140625" customWidth="1"/>
    <col min="2" max="2" width="40" customWidth="1"/>
    <col min="3" max="3" width="38.6640625" customWidth="1"/>
    <col min="4" max="4" width="24.33203125" customWidth="1"/>
    <col min="5" max="5" width="11.88671875" customWidth="1"/>
    <col min="6" max="11" width="15.5546875" customWidth="1"/>
    <col min="12" max="12" width="14.44140625" customWidth="1"/>
    <col min="13" max="18" width="12" customWidth="1"/>
    <col min="19" max="19" width="10.33203125" customWidth="1"/>
    <col min="20" max="20" width="3.44140625" customWidth="1"/>
    <col min="34" max="34" width="20.33203125" customWidth="1"/>
    <col min="39" max="39" width="11.6640625" customWidth="1"/>
  </cols>
  <sheetData>
    <row r="1" spans="2:41">
      <c r="C1" s="6"/>
    </row>
    <row r="2" spans="2:41" ht="17.399999999999999">
      <c r="B2" s="357" t="s">
        <v>754</v>
      </c>
      <c r="C2" s="5"/>
      <c r="D2" s="5"/>
    </row>
    <row r="3" spans="2:41">
      <c r="B3" s="3"/>
      <c r="D3" s="1"/>
      <c r="I3" s="4"/>
      <c r="J3" s="4"/>
      <c r="K3" s="4"/>
      <c r="L3" s="4"/>
      <c r="N3" s="4"/>
      <c r="O3" s="4"/>
      <c r="P3" s="4"/>
      <c r="R3" s="4"/>
      <c r="S3" s="4"/>
    </row>
    <row r="4" spans="2:41" ht="18.75" customHeight="1" thickBot="1">
      <c r="B4" s="317"/>
      <c r="C4" s="317"/>
      <c r="D4" s="318" t="s">
        <v>692</v>
      </c>
      <c r="E4" s="319"/>
      <c r="F4" s="319"/>
      <c r="G4" s="319"/>
      <c r="H4" s="317"/>
      <c r="I4" s="317"/>
      <c r="J4" s="317"/>
      <c r="K4" s="317"/>
      <c r="L4" s="317"/>
      <c r="M4" s="319"/>
      <c r="N4" s="319"/>
      <c r="O4" s="319"/>
      <c r="P4" s="317"/>
      <c r="Q4" s="317"/>
      <c r="R4" s="317"/>
      <c r="S4" s="317"/>
      <c r="AC4" s="222" t="s">
        <v>720</v>
      </c>
      <c r="AD4" s="222" t="s">
        <v>721</v>
      </c>
      <c r="AE4">
        <v>4.5</v>
      </c>
      <c r="AM4" t="s">
        <v>727</v>
      </c>
      <c r="AN4">
        <v>34.299999999999997</v>
      </c>
    </row>
    <row r="5" spans="2:41" s="2" customFormat="1" ht="55.8" thickBot="1">
      <c r="B5" s="320" t="s">
        <v>601</v>
      </c>
      <c r="C5" s="320" t="s">
        <v>698</v>
      </c>
      <c r="D5" s="320" t="s">
        <v>619</v>
      </c>
      <c r="E5" s="331" t="s">
        <v>716</v>
      </c>
      <c r="F5" s="320" t="s">
        <v>621</v>
      </c>
      <c r="G5" s="320" t="s">
        <v>622</v>
      </c>
      <c r="H5" s="320" t="s">
        <v>623</v>
      </c>
      <c r="I5" s="320" t="s">
        <v>624</v>
      </c>
      <c r="J5" s="320" t="s">
        <v>625</v>
      </c>
      <c r="K5" s="320" t="s">
        <v>620</v>
      </c>
      <c r="L5" s="321" t="s">
        <v>717</v>
      </c>
      <c r="M5" s="322" t="s">
        <v>633</v>
      </c>
      <c r="N5" s="322" t="s">
        <v>634</v>
      </c>
      <c r="O5" s="322" t="s">
        <v>635</v>
      </c>
      <c r="P5" s="322" t="s">
        <v>636</v>
      </c>
      <c r="Q5" s="322" t="s">
        <v>637</v>
      </c>
      <c r="R5" s="322" t="s">
        <v>638</v>
      </c>
      <c r="S5" s="321" t="s">
        <v>678</v>
      </c>
      <c r="AD5" s="2" t="s">
        <v>719</v>
      </c>
      <c r="AE5" s="2" t="s">
        <v>722</v>
      </c>
      <c r="AG5" s="369" t="s">
        <v>1</v>
      </c>
      <c r="AH5" s="310" t="s">
        <v>723</v>
      </c>
      <c r="AI5" s="310" t="s">
        <v>725</v>
      </c>
      <c r="AM5" s="2" t="s">
        <v>726</v>
      </c>
    </row>
    <row r="6" spans="2:41" s="2" customFormat="1" ht="18" thickBot="1">
      <c r="B6" s="323" t="s">
        <v>696</v>
      </c>
      <c r="C6" s="323"/>
      <c r="D6" s="323"/>
      <c r="E6" s="324" t="s">
        <v>626</v>
      </c>
      <c r="F6" s="323" t="s">
        <v>626</v>
      </c>
      <c r="G6" s="323" t="s">
        <v>626</v>
      </c>
      <c r="H6" s="323" t="s">
        <v>626</v>
      </c>
      <c r="I6" s="323" t="s">
        <v>626</v>
      </c>
      <c r="J6" s="323" t="s">
        <v>626</v>
      </c>
      <c r="K6" s="323" t="s">
        <v>626</v>
      </c>
      <c r="L6" s="324" t="s">
        <v>562</v>
      </c>
      <c r="M6" s="323" t="s">
        <v>562</v>
      </c>
      <c r="N6" s="323" t="s">
        <v>562</v>
      </c>
      <c r="O6" s="323" t="s">
        <v>562</v>
      </c>
      <c r="P6" s="323" t="s">
        <v>562</v>
      </c>
      <c r="Q6" s="323" t="s">
        <v>562</v>
      </c>
      <c r="R6" s="323" t="s">
        <v>562</v>
      </c>
      <c r="S6" s="324"/>
      <c r="V6" s="300" t="s">
        <v>693</v>
      </c>
      <c r="W6" s="299"/>
      <c r="X6" s="299"/>
      <c r="Y6" s="299"/>
      <c r="AC6" s="304" t="s">
        <v>1</v>
      </c>
      <c r="AD6" s="305" t="s">
        <v>718</v>
      </c>
      <c r="AG6" s="370"/>
      <c r="AH6" s="311" t="s">
        <v>724</v>
      </c>
      <c r="AI6" s="311" t="s">
        <v>724</v>
      </c>
      <c r="AL6">
        <v>2021</v>
      </c>
      <c r="AM6">
        <v>3</v>
      </c>
      <c r="AN6" s="2">
        <f>AM6*$AN$4</f>
        <v>102.89999999999999</v>
      </c>
    </row>
    <row r="7" spans="2:41" s="2" customFormat="1" ht="18.75" customHeight="1" thickBot="1">
      <c r="B7" s="330" t="str">
        <f>SUP_Processes!D8</f>
        <v>N-IMP_PRI_HC</v>
      </c>
      <c r="C7" s="330" t="str">
        <f>SUP_Processes!E8</f>
        <v>Import - Hard Coal</v>
      </c>
      <c r="D7" s="330" t="str">
        <f>SUP_Comm!D8</f>
        <v>PRI_HC</v>
      </c>
      <c r="E7" s="342">
        <v>12.4</v>
      </c>
      <c r="F7" s="343">
        <v>20.83</v>
      </c>
      <c r="G7" s="343">
        <v>13.8</v>
      </c>
      <c r="H7" s="343">
        <v>14.26</v>
      </c>
      <c r="I7" s="343">
        <v>14.72</v>
      </c>
      <c r="J7" s="343">
        <v>15.64</v>
      </c>
      <c r="K7" s="343">
        <v>16.559999999999999</v>
      </c>
      <c r="L7" s="325"/>
      <c r="M7" s="316"/>
      <c r="N7" s="316"/>
      <c r="O7" s="316"/>
      <c r="P7" s="316"/>
      <c r="Q7" s="316"/>
      <c r="R7" s="316"/>
      <c r="S7" s="325"/>
      <c r="V7" s="2" t="s">
        <v>575</v>
      </c>
      <c r="AC7" s="306">
        <v>2023</v>
      </c>
      <c r="AD7" s="307">
        <v>44.62</v>
      </c>
      <c r="AE7" s="2">
        <f>ROUND(AD7*$AE$4/3.6,6)</f>
        <v>55.774999999999999</v>
      </c>
      <c r="AG7" s="312">
        <v>2022</v>
      </c>
      <c r="AH7" s="313">
        <v>57.37</v>
      </c>
      <c r="AI7" s="313">
        <v>40.049999999999997</v>
      </c>
      <c r="AL7">
        <v>2022</v>
      </c>
      <c r="AM7">
        <v>3.1</v>
      </c>
      <c r="AN7" s="2">
        <f t="shared" ref="AN7:AN28" si="0">AM7*$AN$4</f>
        <v>106.33</v>
      </c>
    </row>
    <row r="8" spans="2:41" s="2" customFormat="1" ht="18.75" customHeight="1" thickBot="1">
      <c r="B8" s="326" t="str">
        <f>SUP_Processes!D9</f>
        <v>N-IMP_PRI_BC</v>
      </c>
      <c r="C8" s="326" t="str">
        <f>SUP_Processes!E9</f>
        <v>Import - Brown Coal - Existing Mines</v>
      </c>
      <c r="D8" s="326" t="str">
        <f>SUP_Comm!D9</f>
        <v>PRI_BC</v>
      </c>
      <c r="E8" s="332">
        <v>6.19</v>
      </c>
      <c r="F8" s="344">
        <v>14.66</v>
      </c>
      <c r="G8" s="344">
        <v>9.84</v>
      </c>
      <c r="H8" s="344">
        <v>10.3</v>
      </c>
      <c r="I8" s="344">
        <v>10.77</v>
      </c>
      <c r="J8" s="344">
        <v>11.59</v>
      </c>
      <c r="K8" s="344">
        <v>12.42</v>
      </c>
      <c r="L8" s="327"/>
      <c r="M8" s="326"/>
      <c r="N8" s="326"/>
      <c r="O8" s="326"/>
      <c r="P8" s="326"/>
      <c r="Q8" s="326"/>
      <c r="R8" s="326"/>
      <c r="S8" s="327"/>
      <c r="V8" s="2" t="s">
        <v>576</v>
      </c>
      <c r="AC8" s="306">
        <v>2024</v>
      </c>
      <c r="AD8" s="307">
        <v>45.89</v>
      </c>
      <c r="AE8" s="2">
        <f t="shared" ref="AE8:AE17" si="1">ROUND(AD8*$AE$4/3.6,6)</f>
        <v>57.362499999999997</v>
      </c>
      <c r="AG8" s="312">
        <v>2023</v>
      </c>
      <c r="AH8" s="313">
        <v>41.91</v>
      </c>
      <c r="AI8" s="313">
        <v>29.34</v>
      </c>
      <c r="AL8">
        <v>2023</v>
      </c>
      <c r="AM8">
        <v>3.1</v>
      </c>
      <c r="AN8" s="2">
        <f t="shared" si="0"/>
        <v>106.33</v>
      </c>
    </row>
    <row r="9" spans="2:41" s="2" customFormat="1" ht="18.75" customHeight="1" thickBot="1">
      <c r="B9" s="316" t="str">
        <f>SUP_Processes!D10</f>
        <v>N-IMP_PRI_BC_NEW</v>
      </c>
      <c r="C9" s="316" t="str">
        <f>SUP_Processes!E10</f>
        <v>Import - Brown Coal - New Mines</v>
      </c>
      <c r="D9" s="316" t="str">
        <f>SUP_Comm!D10</f>
        <v>PRI_BC_NEW</v>
      </c>
      <c r="E9" s="340">
        <f>E8</f>
        <v>6.19</v>
      </c>
      <c r="F9" s="341">
        <f t="shared" ref="F9:K9" si="2">F8</f>
        <v>14.66</v>
      </c>
      <c r="G9" s="341">
        <f t="shared" si="2"/>
        <v>9.84</v>
      </c>
      <c r="H9" s="341">
        <f t="shared" si="2"/>
        <v>10.3</v>
      </c>
      <c r="I9" s="341">
        <f t="shared" si="2"/>
        <v>10.77</v>
      </c>
      <c r="J9" s="341">
        <f t="shared" si="2"/>
        <v>11.59</v>
      </c>
      <c r="K9" s="341">
        <f t="shared" si="2"/>
        <v>12.42</v>
      </c>
      <c r="L9" s="325"/>
      <c r="M9" s="316"/>
      <c r="N9" s="316"/>
      <c r="O9" s="316"/>
      <c r="P9" s="316"/>
      <c r="Q9" s="316"/>
      <c r="R9" s="316"/>
      <c r="S9" s="325"/>
      <c r="V9" s="2" t="s">
        <v>577</v>
      </c>
      <c r="AC9" s="306">
        <v>2025</v>
      </c>
      <c r="AD9" s="307">
        <v>43.7</v>
      </c>
      <c r="AG9" s="312">
        <v>2024</v>
      </c>
      <c r="AH9" s="313">
        <v>31.31</v>
      </c>
      <c r="AI9" s="313">
        <v>21.97</v>
      </c>
      <c r="AL9">
        <v>2024</v>
      </c>
      <c r="AM9">
        <v>3.1</v>
      </c>
      <c r="AN9" s="2">
        <f t="shared" si="0"/>
        <v>106.33</v>
      </c>
    </row>
    <row r="10" spans="2:41" s="2" customFormat="1" ht="18.75" customHeight="1" thickBot="1">
      <c r="B10" s="326" t="str">
        <f>SUP_Processes!D11</f>
        <v>N-IMP_SEC_OIL_FUE</v>
      </c>
      <c r="C10" s="326" t="str">
        <f>SUP_Processes!E11</f>
        <v>Import - Fuel Oil</v>
      </c>
      <c r="D10" s="326" t="str">
        <f>SUP_Comm!D24</f>
        <v>SEC_OIL_FUE</v>
      </c>
      <c r="E10" s="332">
        <v>79.75</v>
      </c>
      <c r="F10" s="333">
        <v>79.75</v>
      </c>
      <c r="G10" s="333">
        <v>79.75</v>
      </c>
      <c r="H10" s="333">
        <v>79.75</v>
      </c>
      <c r="I10" s="333">
        <v>79.75</v>
      </c>
      <c r="J10" s="333">
        <v>79.75</v>
      </c>
      <c r="K10" s="333">
        <v>79.75</v>
      </c>
      <c r="L10" s="327"/>
      <c r="M10" s="326"/>
      <c r="N10" s="326"/>
      <c r="O10" s="326"/>
      <c r="P10" s="326"/>
      <c r="Q10" s="326"/>
      <c r="R10" s="326"/>
      <c r="S10" s="327"/>
      <c r="V10" s="2" t="s">
        <v>596</v>
      </c>
      <c r="AC10" s="306">
        <v>2026</v>
      </c>
      <c r="AD10" s="307">
        <v>36.78</v>
      </c>
      <c r="AE10" s="2">
        <f t="shared" si="1"/>
        <v>45.975000000000001</v>
      </c>
      <c r="AG10" s="312">
        <v>2025</v>
      </c>
      <c r="AL10">
        <v>2025</v>
      </c>
      <c r="AM10">
        <v>4.9000000000000004</v>
      </c>
      <c r="AN10" s="2">
        <f t="shared" si="0"/>
        <v>168.07</v>
      </c>
      <c r="AO10" s="2">
        <f>AN10</f>
        <v>168.07</v>
      </c>
    </row>
    <row r="11" spans="2:41" s="2" customFormat="1" ht="18.75" customHeight="1" thickBot="1">
      <c r="B11" s="316" t="str">
        <f>SUP_Processes!D12</f>
        <v>N-IMP_SEC_OIL_DSL</v>
      </c>
      <c r="C11" s="316" t="str">
        <f>SUP_Processes!E12</f>
        <v>Import - Diesel</v>
      </c>
      <c r="D11" s="316" t="str">
        <f>SUP_Comm!D23</f>
        <v>SEC_OIL_DSL</v>
      </c>
      <c r="E11" s="340">
        <v>79.75</v>
      </c>
      <c r="F11" s="341">
        <v>79.75</v>
      </c>
      <c r="G11" s="341">
        <v>79.75</v>
      </c>
      <c r="H11" s="341">
        <v>79.75</v>
      </c>
      <c r="I11" s="341">
        <v>79.75</v>
      </c>
      <c r="J11" s="341">
        <v>79.75</v>
      </c>
      <c r="K11" s="341">
        <v>79.75</v>
      </c>
      <c r="L11" s="325"/>
      <c r="M11" s="316"/>
      <c r="N11" s="316"/>
      <c r="O11" s="316"/>
      <c r="P11" s="316"/>
      <c r="Q11" s="316"/>
      <c r="R11" s="316"/>
      <c r="S11" s="325"/>
      <c r="V11" s="2" t="s">
        <v>594</v>
      </c>
      <c r="AC11" s="306">
        <v>2027</v>
      </c>
      <c r="AD11" s="307">
        <v>30.63</v>
      </c>
      <c r="AE11" s="2">
        <f t="shared" si="1"/>
        <v>38.287500000000001</v>
      </c>
      <c r="AG11" s="312">
        <v>2026</v>
      </c>
      <c r="AH11" s="313">
        <v>15.59</v>
      </c>
      <c r="AI11" s="313">
        <v>11</v>
      </c>
      <c r="AL11">
        <v>2026</v>
      </c>
      <c r="AM11">
        <v>5.9</v>
      </c>
      <c r="AN11" s="2">
        <f t="shared" si="0"/>
        <v>202.37</v>
      </c>
    </row>
    <row r="12" spans="2:41" s="2" customFormat="1" ht="18.75" customHeight="1" thickBot="1">
      <c r="B12" s="326" t="str">
        <f>SUP_Processes!D13</f>
        <v>N-IMP_PRI_GAS_NAT_MP</v>
      </c>
      <c r="C12" s="326" t="str">
        <f>SUP_Processes!E13</f>
        <v>Import - Natural Gas</v>
      </c>
      <c r="D12" s="326" t="str">
        <f>SUP_Comm!D11</f>
        <v>PRI_GAS_NAT_MP</v>
      </c>
      <c r="E12" s="332">
        <v>21</v>
      </c>
      <c r="F12" s="333">
        <f>ROUND(AD9*$AE$4/3.6,6)</f>
        <v>54.625</v>
      </c>
      <c r="G12" s="333">
        <f>ROUND(AD14*$AE$4/3.6,6)</f>
        <v>37.15</v>
      </c>
      <c r="H12" s="333">
        <f>ROUND(AD18*$AE$4/3.6,6)</f>
        <v>42.35</v>
      </c>
      <c r="I12" s="333">
        <f>ROUND(AD19*$AE$4/3.6,6)</f>
        <v>47.2</v>
      </c>
      <c r="J12" s="333">
        <f>ROUND(AD20*$AE$4/3.6,6)</f>
        <v>52.0625</v>
      </c>
      <c r="K12" s="333">
        <f>ROUND(AD21*$AE$4/3.6,6)</f>
        <v>56.912500000000001</v>
      </c>
      <c r="L12" s="327"/>
      <c r="M12" s="326">
        <v>168.07</v>
      </c>
      <c r="N12" s="326">
        <v>397.87999999999994</v>
      </c>
      <c r="O12" s="326">
        <v>469.90999999999991</v>
      </c>
      <c r="P12" s="326">
        <v>473.34</v>
      </c>
      <c r="Q12" s="326">
        <v>473.34</v>
      </c>
      <c r="R12" s="326">
        <v>473.34</v>
      </c>
      <c r="S12" s="327"/>
      <c r="V12" s="2" t="s">
        <v>694</v>
      </c>
      <c r="AC12" s="306">
        <v>2028</v>
      </c>
      <c r="AD12" s="307">
        <v>28.42</v>
      </c>
      <c r="AE12" s="2">
        <f t="shared" si="1"/>
        <v>35.524999999999999</v>
      </c>
      <c r="AG12" s="312">
        <v>2027</v>
      </c>
      <c r="AH12" s="313">
        <v>12.91</v>
      </c>
      <c r="AI12" s="313">
        <v>9.1300000000000008</v>
      </c>
      <c r="AL12">
        <v>2027</v>
      </c>
      <c r="AM12">
        <v>7.3</v>
      </c>
      <c r="AN12" s="2">
        <f t="shared" si="0"/>
        <v>250.39</v>
      </c>
    </row>
    <row r="13" spans="2:41" s="2" customFormat="1" ht="18.75" customHeight="1" thickBot="1">
      <c r="B13" s="316" t="str">
        <f>SUP_Processes!D14</f>
        <v>N-IMP_PRI_HYD</v>
      </c>
      <c r="C13" s="316" t="str">
        <f>SUP_Processes!E14</f>
        <v>Import - Hydro</v>
      </c>
      <c r="D13" s="316" t="str">
        <f>SUP_Comm!D19</f>
        <v>PRI_HYD</v>
      </c>
      <c r="E13" s="325">
        <v>1E-3</v>
      </c>
      <c r="F13" s="316">
        <v>1E-3</v>
      </c>
      <c r="G13" s="316">
        <v>1E-3</v>
      </c>
      <c r="H13" s="316">
        <v>1E-3</v>
      </c>
      <c r="I13" s="316">
        <v>1E-3</v>
      </c>
      <c r="J13" s="316">
        <v>1E-3</v>
      </c>
      <c r="K13" s="316">
        <v>1E-3</v>
      </c>
      <c r="L13" s="325"/>
      <c r="M13" s="316"/>
      <c r="N13" s="316"/>
      <c r="O13" s="316"/>
      <c r="P13" s="316"/>
      <c r="Q13" s="316"/>
      <c r="R13" s="316"/>
      <c r="S13" s="325"/>
      <c r="V13" s="2" t="s">
        <v>584</v>
      </c>
      <c r="AC13" s="306">
        <v>2029</v>
      </c>
      <c r="AD13" s="307">
        <v>29.02</v>
      </c>
      <c r="AE13" s="2">
        <f t="shared" si="1"/>
        <v>36.274999999999999</v>
      </c>
      <c r="AG13" s="312">
        <v>2028</v>
      </c>
      <c r="AH13" s="313">
        <v>12.91</v>
      </c>
      <c r="AI13" s="313">
        <v>9.15</v>
      </c>
      <c r="AL13">
        <v>2028</v>
      </c>
      <c r="AM13">
        <v>8.6999999999999993</v>
      </c>
      <c r="AN13" s="2">
        <f t="shared" si="0"/>
        <v>298.40999999999997</v>
      </c>
    </row>
    <row r="14" spans="2:41" s="2" customFormat="1" ht="18.75" customHeight="1" thickBot="1">
      <c r="B14" s="326" t="str">
        <f>SUP_Processes!D15</f>
        <v>N-IMP_PRI_WIND_ON</v>
      </c>
      <c r="C14" s="326" t="str">
        <f>SUP_Processes!E15</f>
        <v>Import - Wind Onshore</v>
      </c>
      <c r="D14" s="326" t="str">
        <f>SUP_Comm!D20</f>
        <v>PRI_WIND_ON</v>
      </c>
      <c r="E14" s="327">
        <v>1E-3</v>
      </c>
      <c r="F14" s="326">
        <v>1E-3</v>
      </c>
      <c r="G14" s="326">
        <v>1E-3</v>
      </c>
      <c r="H14" s="326">
        <v>1E-3</v>
      </c>
      <c r="I14" s="326">
        <v>1E-3</v>
      </c>
      <c r="J14" s="326">
        <v>1E-3</v>
      </c>
      <c r="K14" s="326">
        <v>1E-3</v>
      </c>
      <c r="L14" s="327"/>
      <c r="M14" s="326"/>
      <c r="N14" s="326"/>
      <c r="O14" s="326"/>
      <c r="P14" s="326"/>
      <c r="Q14" s="326"/>
      <c r="R14" s="326"/>
      <c r="S14" s="327"/>
      <c r="V14" s="2" t="s">
        <v>585</v>
      </c>
      <c r="AC14" s="306">
        <v>2030</v>
      </c>
      <c r="AD14" s="307">
        <v>29.72</v>
      </c>
      <c r="AG14" s="312">
        <v>2029</v>
      </c>
      <c r="AH14" s="313">
        <v>13.35</v>
      </c>
      <c r="AI14" s="313">
        <v>9.5</v>
      </c>
      <c r="AL14">
        <v>2029</v>
      </c>
      <c r="AM14">
        <v>9.5</v>
      </c>
      <c r="AN14" s="2">
        <f t="shared" si="0"/>
        <v>325.84999999999997</v>
      </c>
    </row>
    <row r="15" spans="2:41" s="2" customFormat="1" ht="18.75" customHeight="1" thickBot="1">
      <c r="B15" s="316" t="str">
        <f>SUP_Processes!D16</f>
        <v>N-IMP_PRI_WIND_OF</v>
      </c>
      <c r="C15" s="316" t="str">
        <f>SUP_Processes!E16</f>
        <v>Import - Wind Offshore</v>
      </c>
      <c r="D15" s="316" t="str">
        <f>SUP_Comm!D21</f>
        <v>PRI_WIND_OF</v>
      </c>
      <c r="E15" s="325">
        <v>1E-3</v>
      </c>
      <c r="F15" s="316">
        <v>1E-3</v>
      </c>
      <c r="G15" s="316">
        <v>1E-3</v>
      </c>
      <c r="H15" s="316">
        <v>1E-3</v>
      </c>
      <c r="I15" s="316">
        <v>1E-3</v>
      </c>
      <c r="J15" s="316">
        <v>1E-3</v>
      </c>
      <c r="K15" s="316">
        <v>1E-3</v>
      </c>
      <c r="L15" s="325"/>
      <c r="M15" s="316"/>
      <c r="N15" s="316"/>
      <c r="O15" s="316"/>
      <c r="P15" s="316"/>
      <c r="Q15" s="316"/>
      <c r="R15" s="316"/>
      <c r="S15" s="325"/>
      <c r="V15" s="2" t="s">
        <v>587</v>
      </c>
      <c r="AC15" s="306">
        <v>2031</v>
      </c>
      <c r="AD15" s="307">
        <v>30.84</v>
      </c>
      <c r="AE15" s="2">
        <f t="shared" si="1"/>
        <v>38.549999999999997</v>
      </c>
      <c r="AG15" s="312">
        <v>2030</v>
      </c>
      <c r="AL15">
        <v>2030</v>
      </c>
      <c r="AM15">
        <v>11.6</v>
      </c>
      <c r="AN15" s="2">
        <f t="shared" si="0"/>
        <v>397.87999999999994</v>
      </c>
      <c r="AO15" s="2">
        <f>AN15</f>
        <v>397.87999999999994</v>
      </c>
    </row>
    <row r="16" spans="2:41" s="2" customFormat="1" ht="18.75" customHeight="1" thickBot="1">
      <c r="B16" s="326" t="str">
        <f>SUP_Processes!D17</f>
        <v>N-IMP_PRI_SOL</v>
      </c>
      <c r="C16" s="326" t="str">
        <f>SUP_Processes!E17</f>
        <v>Import - Solar</v>
      </c>
      <c r="D16" s="326" t="str">
        <f>SUP_Comm!D18</f>
        <v>PRI_SOL</v>
      </c>
      <c r="E16" s="327">
        <v>1E-3</v>
      </c>
      <c r="F16" s="326">
        <v>1E-3</v>
      </c>
      <c r="G16" s="326">
        <v>1E-3</v>
      </c>
      <c r="H16" s="326">
        <v>1E-3</v>
      </c>
      <c r="I16" s="326">
        <v>1E-3</v>
      </c>
      <c r="J16" s="326">
        <v>1E-3</v>
      </c>
      <c r="K16" s="326">
        <v>1E-3</v>
      </c>
      <c r="L16" s="327"/>
      <c r="M16" s="326"/>
      <c r="N16" s="326"/>
      <c r="O16" s="326"/>
      <c r="P16" s="326"/>
      <c r="Q16" s="326"/>
      <c r="R16" s="326"/>
      <c r="S16" s="327"/>
      <c r="V16" s="2" t="s">
        <v>582</v>
      </c>
      <c r="AC16" s="306">
        <v>2032</v>
      </c>
      <c r="AD16" s="307">
        <v>33.64</v>
      </c>
      <c r="AE16" s="2">
        <f t="shared" si="1"/>
        <v>42.05</v>
      </c>
      <c r="AG16" s="312">
        <v>2031</v>
      </c>
      <c r="AH16" s="313">
        <v>13.89</v>
      </c>
      <c r="AI16" s="313">
        <v>9.93</v>
      </c>
      <c r="AL16">
        <v>2031</v>
      </c>
      <c r="AM16">
        <v>12</v>
      </c>
      <c r="AN16" s="2">
        <f t="shared" si="0"/>
        <v>411.59999999999997</v>
      </c>
    </row>
    <row r="17" spans="2:41" s="2" customFormat="1" ht="18.75" customHeight="1" thickBot="1">
      <c r="B17" s="316" t="str">
        <f>SUP_Processes!D18</f>
        <v>N-IMP_PRI_GEO</v>
      </c>
      <c r="C17" s="316" t="str">
        <f>SUP_Processes!E18</f>
        <v>Import - Geothermal</v>
      </c>
      <c r="D17" s="316" t="str">
        <f>SUP_Comm!D22</f>
        <v>PRI_GEO</v>
      </c>
      <c r="E17" s="325">
        <v>1E-3</v>
      </c>
      <c r="F17" s="316">
        <v>1E-3</v>
      </c>
      <c r="G17" s="316">
        <v>1E-3</v>
      </c>
      <c r="H17" s="316">
        <v>1E-3</v>
      </c>
      <c r="I17" s="316">
        <v>1E-3</v>
      </c>
      <c r="J17" s="316">
        <v>1E-3</v>
      </c>
      <c r="K17" s="316">
        <v>1E-3</v>
      </c>
      <c r="L17" s="325"/>
      <c r="M17" s="316"/>
      <c r="N17" s="316"/>
      <c r="O17" s="316"/>
      <c r="P17" s="316"/>
      <c r="Q17" s="316"/>
      <c r="R17" s="316"/>
      <c r="S17" s="325"/>
      <c r="V17" s="2" t="s">
        <v>589</v>
      </c>
      <c r="AC17" s="306">
        <v>2033</v>
      </c>
      <c r="AD17" s="307">
        <v>36.74</v>
      </c>
      <c r="AE17" s="2">
        <f t="shared" si="1"/>
        <v>45.924999999999997</v>
      </c>
      <c r="AG17" s="312">
        <v>2032</v>
      </c>
      <c r="AH17" s="313">
        <v>13.98</v>
      </c>
      <c r="AI17" s="313">
        <v>10.02</v>
      </c>
      <c r="AL17">
        <v>2032</v>
      </c>
      <c r="AM17">
        <v>12.3</v>
      </c>
      <c r="AN17" s="2">
        <f t="shared" si="0"/>
        <v>421.89</v>
      </c>
    </row>
    <row r="18" spans="2:41" s="2" customFormat="1" ht="18.75" customHeight="1" thickBot="1">
      <c r="B18" s="326" t="str">
        <f>SUP_Processes!D19</f>
        <v>N-IMP_PRI_BIO_WOOD</v>
      </c>
      <c r="C18" s="326" t="str">
        <f>SUP_Processes!E19</f>
        <v>Import - Solid Biomass</v>
      </c>
      <c r="D18" s="326" t="str">
        <f>SUP_Comm!D14</f>
        <v>PRI_BIO_WOOD</v>
      </c>
      <c r="E18" s="332">
        <v>25</v>
      </c>
      <c r="F18" s="333">
        <v>25</v>
      </c>
      <c r="G18" s="333">
        <v>25</v>
      </c>
      <c r="H18" s="333">
        <v>25</v>
      </c>
      <c r="I18" s="333">
        <v>25</v>
      </c>
      <c r="J18" s="333">
        <v>25</v>
      </c>
      <c r="K18" s="333">
        <v>25</v>
      </c>
      <c r="L18" s="327"/>
      <c r="M18" s="326"/>
      <c r="N18" s="326"/>
      <c r="O18" s="326"/>
      <c r="P18" s="326"/>
      <c r="Q18" s="326"/>
      <c r="R18" s="326"/>
      <c r="S18" s="327"/>
      <c r="V18" s="2" t="s">
        <v>590</v>
      </c>
      <c r="AC18" s="308">
        <v>2035</v>
      </c>
      <c r="AD18" s="309">
        <v>33.880000000000003</v>
      </c>
      <c r="AG18" s="312">
        <v>2033</v>
      </c>
      <c r="AH18" s="313">
        <v>14.08</v>
      </c>
      <c r="AI18" s="313">
        <v>10.11</v>
      </c>
      <c r="AL18">
        <v>2033</v>
      </c>
      <c r="AM18">
        <v>12.7</v>
      </c>
      <c r="AN18" s="2">
        <f t="shared" si="0"/>
        <v>435.60999999999996</v>
      </c>
    </row>
    <row r="19" spans="2:41" s="2" customFormat="1" ht="18.75" customHeight="1" thickBot="1">
      <c r="B19" s="316" t="str">
        <f>SUP_Processes!D20</f>
        <v>N-IMP_PRI_BIOG_LF</v>
      </c>
      <c r="C19" s="316" t="str">
        <f>SUP_Processes!E20</f>
        <v>Import - Biogas - Landfield</v>
      </c>
      <c r="D19" s="316" t="str">
        <f>SUP_Comm!D15</f>
        <v>PRI_BIOG_LF</v>
      </c>
      <c r="E19" s="340">
        <f>ROUND(418/3.6,6)</f>
        <v>116.11111099999999</v>
      </c>
      <c r="F19" s="341">
        <f t="shared" ref="F19:K20" si="3">ROUND(418/3.6,6)</f>
        <v>116.11111099999999</v>
      </c>
      <c r="G19" s="341">
        <f t="shared" si="3"/>
        <v>116.11111099999999</v>
      </c>
      <c r="H19" s="341">
        <f t="shared" si="3"/>
        <v>116.11111099999999</v>
      </c>
      <c r="I19" s="341">
        <f t="shared" si="3"/>
        <v>116.11111099999999</v>
      </c>
      <c r="J19" s="341">
        <f t="shared" si="3"/>
        <v>116.11111099999999</v>
      </c>
      <c r="K19" s="341">
        <f t="shared" si="3"/>
        <v>116.11111099999999</v>
      </c>
      <c r="L19" s="325"/>
      <c r="M19" s="316"/>
      <c r="N19" s="316"/>
      <c r="O19" s="316"/>
      <c r="P19" s="316"/>
      <c r="Q19" s="316"/>
      <c r="R19" s="316"/>
      <c r="S19" s="325"/>
      <c r="V19" s="2" t="s">
        <v>628</v>
      </c>
      <c r="AC19" s="308">
        <v>2040</v>
      </c>
      <c r="AD19" s="309">
        <v>37.76</v>
      </c>
      <c r="AG19" s="312">
        <v>2034</v>
      </c>
      <c r="AH19" s="313">
        <v>14.17</v>
      </c>
      <c r="AI19" s="313">
        <v>10.210000000000001</v>
      </c>
      <c r="AL19">
        <v>2034</v>
      </c>
      <c r="AM19">
        <v>13.5</v>
      </c>
      <c r="AN19" s="2">
        <f t="shared" si="0"/>
        <v>463.04999999999995</v>
      </c>
    </row>
    <row r="20" spans="2:41" s="2" customFormat="1" ht="18.75" customHeight="1" thickBot="1">
      <c r="B20" s="326" t="str">
        <f>SUP_Processes!D21</f>
        <v>N-IMP_PRI_BIOG_WWTP</v>
      </c>
      <c r="C20" s="326" t="str">
        <f>SUP_Processes!E21</f>
        <v>Import - Biogas - Waste Water Treatment</v>
      </c>
      <c r="D20" s="326" t="str">
        <f>SUP_Comm!D16</f>
        <v>PRI_BIOG_WWTP</v>
      </c>
      <c r="E20" s="332">
        <f>ROUND(418/3.6,6)</f>
        <v>116.11111099999999</v>
      </c>
      <c r="F20" s="333">
        <f t="shared" si="3"/>
        <v>116.11111099999999</v>
      </c>
      <c r="G20" s="333">
        <f t="shared" si="3"/>
        <v>116.11111099999999</v>
      </c>
      <c r="H20" s="333">
        <f t="shared" si="3"/>
        <v>116.11111099999999</v>
      </c>
      <c r="I20" s="333">
        <f t="shared" si="3"/>
        <v>116.11111099999999</v>
      </c>
      <c r="J20" s="333">
        <f t="shared" si="3"/>
        <v>116.11111099999999</v>
      </c>
      <c r="K20" s="333">
        <f t="shared" si="3"/>
        <v>116.11111099999999</v>
      </c>
      <c r="L20" s="327"/>
      <c r="M20" s="326"/>
      <c r="N20" s="326"/>
      <c r="O20" s="326"/>
      <c r="P20" s="326"/>
      <c r="Q20" s="326"/>
      <c r="R20" s="326"/>
      <c r="S20" s="327"/>
      <c r="V20" s="2" t="s">
        <v>627</v>
      </c>
      <c r="AC20" s="308">
        <v>2045</v>
      </c>
      <c r="AD20" s="309">
        <v>41.65</v>
      </c>
      <c r="AG20" s="312">
        <v>2035</v>
      </c>
      <c r="AL20">
        <v>2035</v>
      </c>
      <c r="AM20">
        <v>13.7</v>
      </c>
      <c r="AN20" s="2">
        <f t="shared" si="0"/>
        <v>469.90999999999991</v>
      </c>
      <c r="AO20" s="2">
        <f>AN20</f>
        <v>469.90999999999991</v>
      </c>
    </row>
    <row r="21" spans="2:41" s="2" customFormat="1" ht="18.75" customHeight="1" thickBot="1">
      <c r="B21" s="316" t="str">
        <f>SUP_Processes!D22</f>
        <v>N-IMP_PRI_BIOG_AGR</v>
      </c>
      <c r="C21" s="316" t="str">
        <f>SUP_Processes!E22</f>
        <v>Import - Biogas - Agriculture</v>
      </c>
      <c r="D21" s="316" t="str">
        <f>SUP_Comm!D17</f>
        <v>PRI_BIOG_AGR</v>
      </c>
      <c r="E21" s="340">
        <f>ROUND(425/3.6,6)</f>
        <v>118.055556</v>
      </c>
      <c r="F21" s="341">
        <f t="shared" ref="F21:K21" si="4">ROUND(425/3.6,6)</f>
        <v>118.055556</v>
      </c>
      <c r="G21" s="341">
        <f t="shared" si="4"/>
        <v>118.055556</v>
      </c>
      <c r="H21" s="341">
        <f t="shared" si="4"/>
        <v>118.055556</v>
      </c>
      <c r="I21" s="341">
        <f t="shared" si="4"/>
        <v>118.055556</v>
      </c>
      <c r="J21" s="341">
        <f t="shared" si="4"/>
        <v>118.055556</v>
      </c>
      <c r="K21" s="341">
        <f t="shared" si="4"/>
        <v>118.055556</v>
      </c>
      <c r="L21" s="325"/>
      <c r="M21" s="316"/>
      <c r="N21" s="316"/>
      <c r="O21" s="316"/>
      <c r="P21" s="316"/>
      <c r="Q21" s="316"/>
      <c r="R21" s="316"/>
      <c r="S21" s="325"/>
      <c r="V21" s="2" t="s">
        <v>630</v>
      </c>
      <c r="AC21" s="308">
        <v>2050</v>
      </c>
      <c r="AD21" s="309">
        <v>45.53</v>
      </c>
      <c r="AG21" s="312">
        <v>2036</v>
      </c>
      <c r="AH21" s="313">
        <v>14.35</v>
      </c>
      <c r="AI21" s="313">
        <v>10.39</v>
      </c>
      <c r="AL21">
        <v>2036</v>
      </c>
      <c r="AM21">
        <v>13.8</v>
      </c>
      <c r="AN21" s="2">
        <f t="shared" si="0"/>
        <v>473.34</v>
      </c>
    </row>
    <row r="22" spans="2:41" s="2" customFormat="1" ht="18.75" customHeight="1" thickBot="1">
      <c r="B22" s="326" t="str">
        <f>SUP_Processes!D23</f>
        <v>N-IMP_PRI_URAN</v>
      </c>
      <c r="C22" s="326" t="str">
        <f>SUP_Processes!E23</f>
        <v>Import - Uranium</v>
      </c>
      <c r="D22" s="326" t="str">
        <f>SUP_Comm!D12</f>
        <v>PRI_URAN</v>
      </c>
      <c r="E22" s="332">
        <v>2.2999999999999998</v>
      </c>
      <c r="F22" s="333">
        <v>2.2999999999999998</v>
      </c>
      <c r="G22" s="333">
        <v>2.2999999999999998</v>
      </c>
      <c r="H22" s="333">
        <v>2.2999999999999998</v>
      </c>
      <c r="I22" s="333">
        <v>2.2999999999999998</v>
      </c>
      <c r="J22" s="333">
        <v>2.4</v>
      </c>
      <c r="K22" s="333">
        <v>2.4</v>
      </c>
      <c r="L22" s="327"/>
      <c r="M22" s="326"/>
      <c r="N22" s="326"/>
      <c r="O22" s="326"/>
      <c r="P22" s="326"/>
      <c r="Q22" s="326"/>
      <c r="R22" s="326"/>
      <c r="S22" s="327"/>
      <c r="V22" s="2" t="s">
        <v>580</v>
      </c>
      <c r="AG22" s="312">
        <v>2037</v>
      </c>
      <c r="AH22" s="313">
        <v>14.44</v>
      </c>
      <c r="AI22" s="313">
        <v>10.49</v>
      </c>
      <c r="AL22">
        <v>2037</v>
      </c>
      <c r="AM22">
        <v>13.8</v>
      </c>
      <c r="AN22" s="2">
        <f t="shared" si="0"/>
        <v>473.34</v>
      </c>
    </row>
    <row r="23" spans="2:41" s="2" customFormat="1" ht="18.75" customHeight="1" thickBot="1">
      <c r="B23" s="316" t="str">
        <f>SUP_Processes!D24</f>
        <v>N-IMP_PRI_BIO_RDF</v>
      </c>
      <c r="C23" s="316" t="str">
        <f>SUP_Processes!E24</f>
        <v>Import - Refuse Derived Fuel</v>
      </c>
      <c r="D23" s="316" t="str">
        <f>SUP_Comm!D13</f>
        <v>PRI_RDF</v>
      </c>
      <c r="E23" s="325">
        <v>1E-3</v>
      </c>
      <c r="F23" s="316">
        <v>1E-3</v>
      </c>
      <c r="G23" s="316">
        <v>1E-3</v>
      </c>
      <c r="H23" s="316">
        <v>1E-3</v>
      </c>
      <c r="I23" s="316">
        <v>1E-3</v>
      </c>
      <c r="J23" s="316">
        <v>1E-3</v>
      </c>
      <c r="K23" s="316">
        <v>1E-3</v>
      </c>
      <c r="L23" s="325"/>
      <c r="M23" s="316"/>
      <c r="N23" s="316"/>
      <c r="O23" s="316"/>
      <c r="P23" s="316"/>
      <c r="Q23" s="316"/>
      <c r="R23" s="316"/>
      <c r="S23" s="325"/>
      <c r="V23" s="2" t="s">
        <v>695</v>
      </c>
      <c r="AG23" s="312">
        <v>2038</v>
      </c>
      <c r="AH23" s="313">
        <v>14.54</v>
      </c>
      <c r="AI23" s="313">
        <v>10.58</v>
      </c>
      <c r="AL23">
        <v>2038</v>
      </c>
      <c r="AM23">
        <v>13.8</v>
      </c>
      <c r="AN23" s="2">
        <f t="shared" si="0"/>
        <v>473.34</v>
      </c>
    </row>
    <row r="24" spans="2:41" s="2" customFormat="1" ht="18.75" customHeight="1" thickBot="1">
      <c r="B24" s="328" t="str">
        <f>SUP_Processes!D25</f>
        <v>N-IMP_ELC_HV</v>
      </c>
      <c r="C24" s="328" t="str">
        <f>SUP_Processes!E25</f>
        <v>Import - Electricity from abroad</v>
      </c>
      <c r="D24" s="328" t="s">
        <v>666</v>
      </c>
      <c r="E24" s="329">
        <v>99</v>
      </c>
      <c r="F24" s="328">
        <v>99</v>
      </c>
      <c r="G24" s="328">
        <v>99</v>
      </c>
      <c r="H24" s="328">
        <v>99</v>
      </c>
      <c r="I24" s="328">
        <v>99</v>
      </c>
      <c r="J24" s="328">
        <v>99</v>
      </c>
      <c r="K24" s="328">
        <v>99</v>
      </c>
      <c r="L24" s="345">
        <f>GUS_2020_PJ!BS8</f>
        <v>74.231964000000005</v>
      </c>
      <c r="M24" s="328">
        <v>0</v>
      </c>
      <c r="N24" s="328">
        <v>0</v>
      </c>
      <c r="O24" s="328">
        <v>0</v>
      </c>
      <c r="P24" s="328">
        <v>0</v>
      </c>
      <c r="Q24" s="328">
        <v>0</v>
      </c>
      <c r="R24" s="328">
        <v>0</v>
      </c>
      <c r="S24" s="329"/>
      <c r="AG24" s="312">
        <v>2039</v>
      </c>
      <c r="AH24" s="313">
        <v>14.63</v>
      </c>
      <c r="AI24" s="313">
        <v>10.67</v>
      </c>
      <c r="AL24">
        <v>2039</v>
      </c>
      <c r="AM24">
        <v>13.8</v>
      </c>
      <c r="AN24" s="2">
        <f t="shared" si="0"/>
        <v>473.34</v>
      </c>
    </row>
    <row r="25" spans="2:41" s="2" customFormat="1" ht="15.75" customHeight="1" thickBot="1"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AG25" s="312">
        <v>2040</v>
      </c>
      <c r="AL25">
        <v>2040</v>
      </c>
      <c r="AM25">
        <v>13.8</v>
      </c>
      <c r="AN25" s="2">
        <f t="shared" si="0"/>
        <v>473.34</v>
      </c>
      <c r="AO25" s="2">
        <f>AN25</f>
        <v>473.34</v>
      </c>
    </row>
    <row r="26" spans="2:41" s="2" customFormat="1" ht="15.75" customHeight="1" thickBot="1"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AG26" s="312">
        <v>2041</v>
      </c>
      <c r="AH26" s="313">
        <v>14.9</v>
      </c>
      <c r="AI26" s="313">
        <v>10.93</v>
      </c>
      <c r="AL26">
        <v>2041</v>
      </c>
      <c r="AM26">
        <v>13.8</v>
      </c>
      <c r="AN26" s="2">
        <f t="shared" si="0"/>
        <v>473.34</v>
      </c>
    </row>
    <row r="27" spans="2:41" s="2" customFormat="1" ht="15.75" customHeight="1" thickBot="1"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AG27" s="312">
        <v>2042</v>
      </c>
      <c r="AH27" s="313">
        <v>15.09</v>
      </c>
      <c r="AI27" s="313">
        <v>11.09</v>
      </c>
      <c r="AL27">
        <v>2042</v>
      </c>
      <c r="AM27">
        <v>13.8</v>
      </c>
      <c r="AN27" s="2">
        <f t="shared" si="0"/>
        <v>473.34</v>
      </c>
    </row>
    <row r="28" spans="2:41" s="2" customFormat="1" ht="15.75" customHeight="1" thickBot="1">
      <c r="B28"/>
      <c r="E28"/>
      <c r="F28"/>
      <c r="G28"/>
      <c r="H28"/>
      <c r="I28"/>
      <c r="J28"/>
      <c r="K28"/>
      <c r="R28"/>
      <c r="S28"/>
      <c r="AG28" s="312">
        <v>2043</v>
      </c>
      <c r="AH28" s="313">
        <v>15.27</v>
      </c>
      <c r="AI28" s="313">
        <v>11.26</v>
      </c>
      <c r="AL28">
        <v>2043</v>
      </c>
      <c r="AM28">
        <v>13.8</v>
      </c>
      <c r="AN28" s="2">
        <f t="shared" si="0"/>
        <v>473.34</v>
      </c>
    </row>
    <row r="29" spans="2:41" s="2" customFormat="1" ht="15.75" customHeight="1" thickBot="1"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V29"/>
      <c r="AG29" s="312">
        <v>2044</v>
      </c>
      <c r="AH29" s="313">
        <v>15.46</v>
      </c>
      <c r="AI29" s="313">
        <v>11.42</v>
      </c>
      <c r="AL29" s="314">
        <v>2045</v>
      </c>
      <c r="AM29" s="315"/>
      <c r="AN29" s="315">
        <f>AN28</f>
        <v>473.34</v>
      </c>
      <c r="AO29" s="2">
        <f>AN29</f>
        <v>473.34</v>
      </c>
    </row>
    <row r="30" spans="2:41" s="2" customFormat="1" ht="15.75" customHeight="1" thickBot="1">
      <c r="V30"/>
      <c r="AG30" s="312">
        <v>2045</v>
      </c>
      <c r="AL30" s="315">
        <v>2050</v>
      </c>
      <c r="AM30" s="315"/>
      <c r="AN30" s="315">
        <f>AN29</f>
        <v>473.34</v>
      </c>
      <c r="AO30" s="2">
        <f>AN30</f>
        <v>473.34</v>
      </c>
    </row>
    <row r="31" spans="2:41" s="2" customFormat="1" ht="15.75" customHeight="1" thickBot="1">
      <c r="V31"/>
      <c r="AG31" s="312">
        <v>2046</v>
      </c>
      <c r="AH31" s="313">
        <v>15.82</v>
      </c>
      <c r="AI31" s="313">
        <v>11.75</v>
      </c>
    </row>
    <row r="32" spans="2:41" s="2" customFormat="1" ht="15.75" customHeight="1" thickBot="1">
      <c r="V32"/>
      <c r="AG32" s="312">
        <v>2047</v>
      </c>
      <c r="AH32" s="313">
        <v>16.010000000000002</v>
      </c>
      <c r="AI32" s="313">
        <v>11.92</v>
      </c>
    </row>
    <row r="33" spans="2:35" s="2" customFormat="1" ht="15.75" customHeight="1" thickBot="1">
      <c r="V33"/>
      <c r="AG33" s="312">
        <v>2048</v>
      </c>
      <c r="AH33" s="313">
        <v>16.190000000000001</v>
      </c>
      <c r="AI33" s="313">
        <v>12.08</v>
      </c>
    </row>
    <row r="34" spans="2:35" s="2" customFormat="1" ht="15.75" customHeight="1" thickBot="1">
      <c r="V34"/>
      <c r="AG34" s="312">
        <v>2049</v>
      </c>
      <c r="AH34" s="313">
        <v>16.38</v>
      </c>
      <c r="AI34" s="313">
        <v>12.25</v>
      </c>
    </row>
    <row r="35" spans="2:35" s="2" customFormat="1" ht="15" thickBot="1">
      <c r="V35"/>
      <c r="AG35" s="312">
        <v>2050</v>
      </c>
    </row>
    <row r="36" spans="2:35" s="2" customFormat="1">
      <c r="B36"/>
      <c r="V36"/>
    </row>
    <row r="37" spans="2:35" s="2" customFormat="1">
      <c r="B37"/>
      <c r="V37"/>
    </row>
    <row r="38" spans="2:35" s="2" customFormat="1">
      <c r="B38"/>
      <c r="V38"/>
    </row>
    <row r="39" spans="2:35" s="2" customFormat="1">
      <c r="B39"/>
      <c r="V39"/>
    </row>
    <row r="40" spans="2:35" s="2" customFormat="1">
      <c r="B40"/>
      <c r="V40"/>
    </row>
    <row r="41" spans="2:35" s="2" customFormat="1">
      <c r="B41"/>
      <c r="V41"/>
    </row>
    <row r="42" spans="2:35" s="2" customFormat="1">
      <c r="V42"/>
    </row>
    <row r="43" spans="2:35" s="2" customFormat="1">
      <c r="V43"/>
    </row>
    <row r="44" spans="2:35" s="2" customFormat="1">
      <c r="V44"/>
    </row>
    <row r="45" spans="2:35">
      <c r="C45" s="2"/>
      <c r="D45" s="222"/>
    </row>
  </sheetData>
  <mergeCells count="1">
    <mergeCell ref="AG5:AG6"/>
  </mergeCells>
  <pageMargins left="0.75" right="0.75" top="1" bottom="1" header="0.5" footer="0.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74E61858-1475-4B29-A71B-32FB4BD33E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DF829E-AC18-487E-AA54-6458ACFD19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FCA136-3D2D-4792-8BC1-1D9AE2E72B68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Cover</vt:lpstr>
      <vt:lpstr>Metadane</vt:lpstr>
      <vt:lpstr>EUROSTAT_2020</vt:lpstr>
      <vt:lpstr>GUS_2020</vt:lpstr>
      <vt:lpstr>GUS_2020_PJ</vt:lpstr>
      <vt:lpstr>SUP_Comm</vt:lpstr>
      <vt:lpstr>SUP_Processes</vt:lpstr>
      <vt:lpstr>IMPORT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2025-06-10T09:36:33Z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se_Yr_Bal">
    <vt:lpwstr>EuroStat.MDB</vt:lpwstr>
  </property>
  <property fmtid="{D5CDD505-2E9C-101B-9397-08002B2CF9AE}" pid="3" name="ImportCode:EuroStat.MDB">
    <vt:lpwstr>702311200000000</vt:lpwstr>
  </property>
  <property fmtid="{D5CDD505-2E9C-101B-9397-08002B2CF9AE}" pid="4" name="Project">
    <vt:lpwstr>NEEDS</vt:lpwstr>
  </property>
  <property fmtid="{D5CDD505-2E9C-101B-9397-08002B2CF9AE}" pid="5" name="TmplVersion">
    <vt:lpwstr>Vrsn000059</vt:lpwstr>
  </property>
  <property fmtid="{D5CDD505-2E9C-101B-9397-08002B2CF9AE}" pid="6" name="ContentTypeId">
    <vt:lpwstr>0x010100A7D98A4600D5044F9F854C890D6CC50E</vt:lpwstr>
  </property>
  <property fmtid="{D5CDD505-2E9C-101B-9397-08002B2CF9AE}" pid="7" name="MediaServiceImageTags">
    <vt:lpwstr/>
  </property>
  <property fmtid="{D5CDD505-2E9C-101B-9397-08002B2CF9AE}" pid="8" name="SaveCode">
    <vt:r8>414584934711456</vt:r8>
  </property>
</Properties>
</file>