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8E863B24-0DAB-4D8C-8575-29E716C61C52}" xr6:coauthVersionLast="47" xr6:coauthVersionMax="47" xr10:uidLastSave="{00000000-0000-0000-0000-000000000000}"/>
  <bookViews>
    <workbookView xWindow="-1284" yWindow="252" windowWidth="17280" windowHeight="8880" activeTab="2" xr2:uid="{00000000-000D-0000-FFFF-FFFF00000000}"/>
  </bookViews>
  <sheets>
    <sheet name="Cover" sheetId="5" r:id="rId1"/>
    <sheet name="Metadane" sheetId="6" r:id="rId2"/>
    <sheet name="STOCK_BEZP" sheetId="4" r:id="rId3"/>
    <sheet name="PP_INFO" sheetId="3" r:id="rId4"/>
  </sheets>
  <definedNames>
    <definedName name="_xlnm._FilterDatabase" localSheetId="2" hidden="1">STOCK_BEZP!$B$6:$M$222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J14" i="4"/>
  <c r="J13" i="4"/>
  <c r="N7" i="4" l="1"/>
  <c r="J7" i="4"/>
  <c r="K7" i="4"/>
  <c r="L7" i="4"/>
  <c r="M7" i="4"/>
  <c r="I7" i="4"/>
  <c r="H41" i="3"/>
  <c r="I41" i="3"/>
  <c r="J41" i="3"/>
  <c r="K41" i="3"/>
  <c r="L41" i="3"/>
  <c r="L42" i="3" s="1"/>
  <c r="H42" i="3"/>
  <c r="I42" i="3"/>
  <c r="J42" i="3"/>
  <c r="K42" i="3"/>
  <c r="G42" i="3"/>
  <c r="G41" i="3"/>
  <c r="F41" i="3"/>
  <c r="H38" i="3"/>
  <c r="I38" i="3"/>
  <c r="J38" i="3"/>
  <c r="K38" i="3"/>
  <c r="L38" i="3"/>
  <c r="H39" i="3"/>
  <c r="I39" i="3"/>
  <c r="J39" i="3"/>
  <c r="K39" i="3"/>
  <c r="L39" i="3"/>
  <c r="G39" i="3"/>
  <c r="G38" i="3"/>
  <c r="D218" i="4"/>
  <c r="D219" i="4" s="1"/>
  <c r="D220" i="4" s="1"/>
  <c r="D221" i="4" s="1"/>
  <c r="D222" i="4" s="1"/>
  <c r="D211" i="4"/>
  <c r="D212" i="4" s="1"/>
  <c r="D213" i="4" s="1"/>
  <c r="D214" i="4" s="1"/>
  <c r="D215" i="4" s="1"/>
  <c r="D204" i="4"/>
  <c r="D205" i="4" s="1"/>
  <c r="D206" i="4" s="1"/>
  <c r="D207" i="4" s="1"/>
  <c r="D208" i="4" s="1"/>
  <c r="D197" i="4"/>
  <c r="D198" i="4" s="1"/>
  <c r="D199" i="4" s="1"/>
  <c r="D200" i="4" s="1"/>
  <c r="D201" i="4" s="1"/>
  <c r="D155" i="4"/>
  <c r="D156" i="4" s="1"/>
  <c r="D157" i="4" s="1"/>
  <c r="D158" i="4" s="1"/>
  <c r="D159" i="4" s="1"/>
  <c r="D141" i="4"/>
  <c r="D142" i="4" s="1"/>
  <c r="D143" i="4" s="1"/>
  <c r="D144" i="4" s="1"/>
  <c r="D145" i="4" s="1"/>
  <c r="D134" i="4"/>
  <c r="D135" i="4" s="1"/>
  <c r="D136" i="4" s="1"/>
  <c r="D137" i="4" s="1"/>
  <c r="D138" i="4" s="1"/>
  <c r="D120" i="4"/>
  <c r="D121" i="4" s="1"/>
  <c r="D122" i="4" s="1"/>
  <c r="D123" i="4" s="1"/>
  <c r="D124" i="4" s="1"/>
  <c r="D113" i="4"/>
  <c r="D114" i="4" s="1"/>
  <c r="D115" i="4" s="1"/>
  <c r="D116" i="4" s="1"/>
  <c r="D117" i="4" s="1"/>
  <c r="D85" i="4"/>
  <c r="D86" i="4" s="1"/>
  <c r="D87" i="4" s="1"/>
  <c r="D88" i="4" s="1"/>
  <c r="D89" i="4" s="1"/>
  <c r="D71" i="4"/>
  <c r="D72" i="4" s="1"/>
  <c r="D73" i="4" s="1"/>
  <c r="D74" i="4" s="1"/>
  <c r="D75" i="4" s="1"/>
  <c r="D64" i="4"/>
  <c r="D65" i="4" s="1"/>
  <c r="D66" i="4" s="1"/>
  <c r="D67" i="4" s="1"/>
  <c r="D68" i="4" s="1"/>
  <c r="D43" i="4"/>
  <c r="D44" i="4" s="1"/>
  <c r="D45" i="4" s="1"/>
  <c r="D46" i="4" s="1"/>
  <c r="D47" i="4" s="1"/>
  <c r="D29" i="4"/>
  <c r="D30" i="4" s="1"/>
  <c r="D31" i="4" s="1"/>
  <c r="D32" i="4" s="1"/>
  <c r="D33" i="4" s="1"/>
  <c r="D15" i="4"/>
  <c r="D16" i="4" s="1"/>
  <c r="D17" i="4" s="1"/>
  <c r="D18" i="4" s="1"/>
  <c r="D19" i="4" s="1"/>
</calcChain>
</file>

<file path=xl/sharedStrings.xml><?xml version="1.0" encoding="utf-8"?>
<sst xmlns="http://schemas.openxmlformats.org/spreadsheetml/2006/main" count="523" uniqueCount="132">
  <si>
    <t>LimType</t>
  </si>
  <si>
    <t>Attribute</t>
  </si>
  <si>
    <t>Year</t>
  </si>
  <si>
    <t>Pset_PN</t>
  </si>
  <si>
    <t>\I:</t>
  </si>
  <si>
    <t>Comm-OUT</t>
  </si>
  <si>
    <t>TechName</t>
  </si>
  <si>
    <t>*TechDesc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</si>
  <si>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</si>
  <si>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</si>
  <si>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</si>
  <si>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</si>
  <si>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</si>
  <si>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</si>
  <si>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</si>
  <si>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GW</t>
  </si>
  <si>
    <t>ELC_HV</t>
  </si>
  <si>
    <t>ELE_EX_BELCHATOW</t>
  </si>
  <si>
    <t>Power Plant Belchatow</t>
  </si>
  <si>
    <t>ELE_EX_BELCHATOW_2</t>
  </si>
  <si>
    <t>Power Plant Belchatow 2</t>
  </si>
  <si>
    <t>ELE_EX_TUROW</t>
  </si>
  <si>
    <t>Power Plant Turow</t>
  </si>
  <si>
    <t>ELE_EX_TUROW_2</t>
  </si>
  <si>
    <t>Power Plant Turow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</si>
  <si>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</si>
  <si>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</si>
  <si>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</si>
  <si>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</si>
  <si>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</si>
  <si>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</si>
  <si>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</si>
  <si>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</si>
  <si>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</si>
  <si>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</si>
  <si>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</si>
  <si>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</si>
  <si>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</si>
  <si>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</si>
  <si>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</si>
  <si>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</si>
  <si>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ELE_EX_RYBNIK</t>
  </si>
  <si>
    <t>Power Plant Rybnik</t>
  </si>
  <si>
    <t>ELE_EX_POLANIEC</t>
  </si>
  <si>
    <t>Power Plant Polaniec</t>
  </si>
  <si>
    <t>ELE_EX_DOLNA_ODRA</t>
  </si>
  <si>
    <t>Power Plant Dolna Odra</t>
  </si>
  <si>
    <t>ELE_EX_JAWORZNO_3</t>
  </si>
  <si>
    <t>Power Plant Jaworzno 3</t>
  </si>
  <si>
    <t>ELE_EX_JAWORZNO_2</t>
  </si>
  <si>
    <t>Power Plant Jaworzno 2</t>
  </si>
  <si>
    <t>ELE_EX_JAWORZNO</t>
  </si>
  <si>
    <t>Power Plant Jaworzno</t>
  </si>
  <si>
    <t>ELE_EX_LAZISKA_2</t>
  </si>
  <si>
    <t>Power Plant Laziska 2</t>
  </si>
  <si>
    <t>ELE_EX_LAZISKA_3</t>
  </si>
  <si>
    <t>Power Plant Laziska 3</t>
  </si>
  <si>
    <t>ELE_EX_LAGISZA</t>
  </si>
  <si>
    <t>Power Plant Lagisza</t>
  </si>
  <si>
    <t>ELE_EX_LAGISZA_2</t>
  </si>
  <si>
    <t>Power Plant Lagisza 2</t>
  </si>
  <si>
    <t>ELE_EX_OSTROLEKA_B</t>
  </si>
  <si>
    <t>Power Plant Ostroleka B</t>
  </si>
  <si>
    <t>ELE_EX_SIERSZA</t>
  </si>
  <si>
    <t>Power Plant Siersza</t>
  </si>
  <si>
    <t>ELE_EX_SKAWINA</t>
  </si>
  <si>
    <t>Power Plant Skawina</t>
  </si>
  <si>
    <t>ELE_EX_STALOWA_WOLA</t>
  </si>
  <si>
    <t>Power Plant Stalowa Wola</t>
  </si>
  <si>
    <t>ELE_EX_BLACHOWNIA</t>
  </si>
  <si>
    <t>Power Plant Blachownia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</si>
  <si>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</si>
  <si>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</si>
  <si>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</si>
  <si>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</si>
  <si>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</si>
  <si>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</si>
  <si>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</si>
  <si>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</si>
  <si>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PL</t>
  </si>
  <si>
    <t>PRC_RESID</t>
  </si>
  <si>
    <t>~TFM_INS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</si>
  <si>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</si>
  <si>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</si>
  <si>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</si>
  <si>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</si>
  <si>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</si>
  <si>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</si>
  <si>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</si>
  <si>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</si>
  <si>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</si>
  <si>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</si>
  <si>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</si>
  <si>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ścieżki wycofań istniejących mocy elektrowni</t>
  </si>
  <si>
    <t>Scenariusze BEZP_1, BEZP_2</t>
  </si>
  <si>
    <t>Moduł:</t>
  </si>
  <si>
    <t>Rozszerzenie</t>
  </si>
  <si>
    <t>Cała ścieżka do aktualizacji, szczególnie najbliższe lata 2025-2035</t>
  </si>
  <si>
    <t>Ścieżka odstawień mocy istniejących elektrowni</t>
  </si>
  <si>
    <t>out</t>
  </si>
  <si>
    <t>2026 - 2027</t>
  </si>
  <si>
    <t>po 0,46</t>
  </si>
  <si>
    <t>(tylko Jaworzno III)</t>
  </si>
  <si>
    <t>(Jaworzno II i Jaworzno Nowe)</t>
  </si>
  <si>
    <t>Bełchatów (bez B14)</t>
  </si>
  <si>
    <t>2030-2036</t>
  </si>
  <si>
    <t>Bełchatów B14</t>
  </si>
  <si>
    <t>nie działa</t>
  </si>
  <si>
    <t>Pątnów 2</t>
  </si>
  <si>
    <t>Polaniec</t>
  </si>
  <si>
    <t>Turów 1</t>
  </si>
  <si>
    <t>Turów 2 (B7)</t>
  </si>
  <si>
    <t>Pątnów 1</t>
  </si>
  <si>
    <t>Kozienice (do 2028)</t>
  </si>
  <si>
    <t>Kozienice 2 (do 2034)</t>
  </si>
  <si>
    <t>Kozienice 3 (do 2048)</t>
  </si>
  <si>
    <t>Opole 1</t>
  </si>
  <si>
    <t>Opole 2</t>
  </si>
  <si>
    <t>Rybnik</t>
  </si>
  <si>
    <t>????</t>
  </si>
  <si>
    <t>Dolna Odra</t>
  </si>
  <si>
    <t>Łaziska</t>
  </si>
  <si>
    <t>Łagisza</t>
  </si>
  <si>
    <t>Ostrołęka B</t>
  </si>
  <si>
    <t>Konin (tylko Biomasa)</t>
  </si>
  <si>
    <t>(brak danych)</t>
  </si>
  <si>
    <t>Siersza</t>
  </si>
  <si>
    <t>Skawina</t>
  </si>
  <si>
    <t>Polaniec2</t>
  </si>
  <si>
    <t>Konin (węglówka) nie działa</t>
  </si>
  <si>
    <t>Jaworzno Biomasa</t>
  </si>
  <si>
    <t>Stalowa Wola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</si>
</sst>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"/>
  </numFmts>
  <fonts count="112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26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5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7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/>
    <xf numFmtId="0" fontId="103" fillId="0" borderId="0"/>
    <xf numFmtId="0" fontId="1" fillId="0" borderId="0"/>
    <xf numFmtId="0" fontId="102" fillId="0" borderId="0" applyNumberFormat="0" applyFill="0" applyBorder="0" applyAlignment="0" applyProtection="0"/>
    <xf numFmtId="0" fontId="16" fillId="0" borderId="0"/>
  </cellStyleXfs>
  <cellXfs count="77">
    <xf numFmtId="0" fontId="0" fillId="0" borderId="0" xfId="0"/>
    <xf numFmtId="0" fontId="0" fillId="44" borderId="0" xfId="0" applyFill="1"/>
    <xf numFmtId="0" fontId="101" fillId="41" borderId="18" xfId="800" applyFont="1" applyFill="1" applyBorder="1" applyAlignment="1">
      <alignment horizontal="center" vertical="center"/>
    </xf>
    <xf numFmtId="0" fontId="2" fillId="41" borderId="21" xfId="1261" applyFont="1" applyFill="1" applyBorder="1" applyAlignment="1">
      <alignment horizontal="center" vertical="center" wrapText="1"/>
    </xf>
    <xf numFmtId="0" fontId="16" fillId="42" borderId="19" xfId="1262" applyFont="1" applyFill="1" applyBorder="1" applyAlignment="1">
      <alignment horizontal="center" vertical="center" wrapText="1"/>
    </xf>
    <xf numFmtId="0" fontId="16" fillId="46" borderId="20" xfId="1262" applyFont="1" applyFill="1" applyBorder="1" applyAlignment="1">
      <alignment horizontal="center" vertical="center" wrapText="1"/>
    </xf>
    <xf numFmtId="183" fontId="0" fillId="44" borderId="0" xfId="0" applyNumberFormat="1" applyFill="1" applyAlignment="1">
      <alignment horizontal="right"/>
    </xf>
    <xf numFmtId="0" fontId="0" fillId="45" borderId="0" xfId="0" applyFill="1"/>
    <xf numFmtId="183" fontId="0" fillId="45" borderId="0" xfId="0" applyNumberFormat="1" applyFill="1" applyAlignment="1">
      <alignment horizontal="right"/>
    </xf>
    <xf numFmtId="0" fontId="0" fillId="45" borderId="21" xfId="0" applyFill="1" applyBorder="1"/>
    <xf numFmtId="183" fontId="0" fillId="45" borderId="21" xfId="0" applyNumberFormat="1" applyFill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3" fillId="41" borderId="0" xfId="1263" applyFill="1"/>
    <xf numFmtId="0" fontId="103" fillId="44" borderId="0" xfId="1263" applyFill="1"/>
    <xf numFmtId="0" fontId="103" fillId="42" borderId="22" xfId="1263" applyFill="1" applyBorder="1"/>
    <xf numFmtId="0" fontId="103" fillId="42" borderId="21" xfId="1263" applyFill="1" applyBorder="1"/>
    <xf numFmtId="0" fontId="103" fillId="42" borderId="23" xfId="1263" applyFill="1" applyBorder="1"/>
    <xf numFmtId="0" fontId="103" fillId="42" borderId="24" xfId="1263" applyFill="1" applyBorder="1"/>
    <xf numFmtId="0" fontId="103" fillId="44" borderId="22" xfId="1263" applyFill="1" applyBorder="1"/>
    <xf numFmtId="0" fontId="103" fillId="44" borderId="21" xfId="1263" applyFill="1" applyBorder="1"/>
    <xf numFmtId="0" fontId="103" fillId="44" borderId="23" xfId="1263" applyFill="1" applyBorder="1"/>
    <xf numFmtId="0" fontId="103" fillId="42" borderId="25" xfId="1263" applyFill="1" applyBorder="1"/>
    <xf numFmtId="0" fontId="103" fillId="44" borderId="24" xfId="1263" applyFill="1" applyBorder="1"/>
    <xf numFmtId="0" fontId="103" fillId="44" borderId="25" xfId="1263" applyFill="1" applyBorder="1"/>
    <xf numFmtId="0" fontId="1" fillId="0" borderId="0" xfId="1264"/>
    <xf numFmtId="14" fontId="103" fillId="44" borderId="0" xfId="1263" applyNumberFormat="1" applyFill="1" applyAlignment="1">
      <alignment horizontal="left" vertical="top"/>
    </xf>
    <xf numFmtId="0" fontId="103" fillId="44" borderId="0" xfId="1263" applyFill="1" applyAlignment="1">
      <alignment vertical="top" wrapText="1"/>
    </xf>
    <xf numFmtId="0" fontId="104" fillId="44" borderId="0" xfId="1263" applyFont="1" applyFill="1" applyAlignment="1">
      <alignment horizontal="left"/>
    </xf>
    <xf numFmtId="0" fontId="103" fillId="44" borderId="0" xfId="1263" applyFill="1" applyAlignment="1">
      <alignment horizontal="left" vertical="top" wrapText="1"/>
    </xf>
    <xf numFmtId="14" fontId="103" fillId="44" borderId="0" xfId="1263" applyNumberFormat="1" applyFill="1"/>
    <xf numFmtId="0" fontId="106" fillId="44" borderId="0" xfId="1265" applyFont="1" applyFill="1"/>
    <xf numFmtId="0" fontId="103" fillId="44" borderId="26" xfId="1263" applyFill="1" applyBorder="1"/>
    <xf numFmtId="0" fontId="103" fillId="44" borderId="27" xfId="1263" applyFill="1" applyBorder="1"/>
    <xf numFmtId="0" fontId="103" fillId="44" borderId="28" xfId="1263" applyFill="1" applyBorder="1"/>
    <xf numFmtId="0" fontId="103" fillId="42" borderId="26" xfId="1263" applyFill="1" applyBorder="1"/>
    <xf numFmtId="0" fontId="103" fillId="42" borderId="27" xfId="1263" applyFill="1" applyBorder="1"/>
    <xf numFmtId="0" fontId="103" fillId="42" borderId="28" xfId="1263" applyFill="1" applyBorder="1"/>
    <xf numFmtId="0" fontId="16" fillId="44" borderId="0" xfId="1266" applyFill="1"/>
    <xf numFmtId="0" fontId="104" fillId="44" borderId="0" xfId="1263" applyFont="1" applyFill="1"/>
    <xf numFmtId="14" fontId="103" fillId="44" borderId="32" xfId="1263" applyNumberFormat="1" applyFill="1" applyBorder="1" applyAlignment="1">
      <alignment horizontal="left" vertical="top"/>
    </xf>
    <xf numFmtId="0" fontId="103" fillId="44" borderId="32" xfId="1263" applyFill="1" applyBorder="1" applyAlignment="1">
      <alignment vertical="top" wrapText="1"/>
    </xf>
    <xf numFmtId="0" fontId="103" fillId="44" borderId="32" xfId="1263" applyFill="1" applyBorder="1" applyAlignment="1">
      <alignment horizontal="left" vertical="top"/>
    </xf>
    <xf numFmtId="0" fontId="103" fillId="44" borderId="32" xfId="1263" applyFill="1" applyBorder="1" applyAlignment="1">
      <alignment horizontal="center" vertical="top"/>
    </xf>
    <xf numFmtId="0" fontId="104" fillId="44" borderId="32" xfId="1263" applyFont="1" applyFill="1" applyBorder="1" applyAlignment="1">
      <alignment vertical="top"/>
    </xf>
    <xf numFmtId="0" fontId="104" fillId="44" borderId="32" xfId="1263" applyFont="1" applyFill="1" applyBorder="1" applyAlignment="1">
      <alignment horizontal="left" vertical="top"/>
    </xf>
    <xf numFmtId="0" fontId="103" fillId="44" borderId="27" xfId="1263" applyFill="1" applyBorder="1" applyAlignment="1">
      <alignment horizontal="left" vertical="top"/>
    </xf>
    <xf numFmtId="0" fontId="109" fillId="43" borderId="0" xfId="0" applyFont="1" applyFill="1"/>
    <xf numFmtId="0" fontId="109" fillId="43" borderId="0" xfId="0" applyFont="1" applyFill="1" applyAlignment="1">
      <alignment horizontal="center"/>
    </xf>
    <xf numFmtId="0" fontId="109" fillId="43" borderId="0" xfId="0" applyFont="1" applyFill="1" applyAlignment="1">
      <alignment horizontal="left"/>
    </xf>
    <xf numFmtId="0" fontId="108" fillId="41" borderId="18" xfId="0" applyFont="1" applyFill="1" applyBorder="1" applyAlignment="1">
      <alignment horizontal="center" vertical="center" wrapText="1"/>
    </xf>
    <xf numFmtId="0" fontId="107" fillId="42" borderId="19" xfId="0" applyFont="1" applyFill="1" applyBorder="1" applyAlignment="1">
      <alignment horizontal="center" vertical="center" wrapText="1"/>
    </xf>
    <xf numFmtId="0" fontId="107" fillId="47" borderId="0" xfId="0" applyFont="1" applyFill="1"/>
    <xf numFmtId="0" fontId="107" fillId="47" borderId="0" xfId="0" applyFont="1" applyFill="1" applyAlignment="1">
      <alignment horizontal="center"/>
    </xf>
    <xf numFmtId="0" fontId="107" fillId="47" borderId="0" xfId="0" applyFont="1" applyFill="1" applyAlignment="1">
      <alignment horizontal="left"/>
    </xf>
    <xf numFmtId="0" fontId="107" fillId="48" borderId="33" xfId="0" applyFont="1" applyFill="1" applyBorder="1"/>
    <xf numFmtId="0" fontId="107" fillId="48" borderId="33" xfId="0" applyFont="1" applyFill="1" applyBorder="1" applyAlignment="1">
      <alignment horizontal="center"/>
    </xf>
    <xf numFmtId="0" fontId="107" fillId="48" borderId="33" xfId="0" applyFont="1" applyFill="1" applyBorder="1" applyAlignment="1">
      <alignment horizontal="left"/>
    </xf>
    <xf numFmtId="0" fontId="107" fillId="44" borderId="0" xfId="0" applyFont="1" applyFill="1"/>
    <xf numFmtId="0" fontId="107" fillId="44" borderId="0" xfId="0" applyFont="1" applyFill="1" applyAlignment="1">
      <alignment horizontal="center"/>
    </xf>
    <xf numFmtId="0" fontId="107" fillId="44" borderId="0" xfId="0" applyFont="1" applyFill="1" applyAlignment="1">
      <alignment horizontal="left"/>
    </xf>
    <xf numFmtId="0" fontId="110" fillId="49" borderId="0" xfId="0" applyFont="1" applyFill="1" applyAlignment="1">
      <alignment horizontal="center"/>
    </xf>
    <xf numFmtId="0" fontId="110" fillId="49" borderId="0" xfId="0" applyFont="1" applyFill="1" applyAlignment="1">
      <alignment horizontal="left"/>
    </xf>
    <xf numFmtId="0" fontId="111" fillId="49" borderId="0" xfId="0" applyFont="1" applyFill="1"/>
    <xf numFmtId="0" fontId="101" fillId="50" borderId="0" xfId="0" applyFont="1" applyFill="1"/>
    <xf numFmtId="0" fontId="0" fillId="50" borderId="0" xfId="0" applyFill="1"/>
    <xf numFmtId="0" fontId="16" fillId="0" borderId="0" xfId="0" applyFont="1"/>
    <xf numFmtId="0" fontId="104" fillId="44" borderId="0" xfId="1263" applyFont="1" applyFill="1" applyAlignment="1">
      <alignment horizontal="left"/>
    </xf>
    <xf numFmtId="0" fontId="104" fillId="44" borderId="0" xfId="1263" applyFont="1" applyFill="1" applyAlignment="1">
      <alignment horizontal="left" vertical="center"/>
    </xf>
    <xf numFmtId="14" fontId="103" fillId="44" borderId="0" xfId="1263" applyNumberFormat="1" applyFill="1" applyAlignment="1">
      <alignment horizontal="left" vertical="top" wrapText="1"/>
    </xf>
    <xf numFmtId="0" fontId="103" fillId="44" borderId="0" xfId="1263" applyFill="1" applyAlignment="1">
      <alignment horizontal="left" vertical="top" wrapText="1"/>
    </xf>
    <xf numFmtId="0" fontId="105" fillId="44" borderId="0" xfId="1263" applyFont="1" applyFill="1" applyAlignment="1">
      <alignment horizontal="left" vertical="top" wrapText="1"/>
    </xf>
    <xf numFmtId="0" fontId="104" fillId="44" borderId="0" xfId="1263" applyFont="1" applyFill="1" applyAlignment="1">
      <alignment horizontal="center"/>
    </xf>
    <xf numFmtId="0" fontId="104" fillId="44" borderId="29" xfId="1263" applyFont="1" applyFill="1" applyBorder="1" applyAlignment="1">
      <alignment horizontal="left" vertical="center"/>
    </xf>
    <xf numFmtId="0" fontId="104" fillId="44" borderId="30" xfId="1263" applyFont="1" applyFill="1" applyBorder="1" applyAlignment="1">
      <alignment horizontal="left" vertical="center"/>
    </xf>
    <xf numFmtId="0" fontId="104" fillId="44" borderId="31" xfId="1263" applyFont="1" applyFill="1" applyBorder="1" applyAlignment="1">
      <alignment horizontal="left" vertical="center"/>
    </xf>
  </cellXfs>
  <cellStyles count="126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5" xr:uid="{9F05F905-F458-4BCA-9A0D-2C741BB15BC8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62" xr:uid="{3454639D-9066-46DE-893B-84FBA677F26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61" xr:uid="{F9534523-2A21-4609-A5A5-DDF55F563B8F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4" xr:uid="{FB19DC0D-83A7-4AE1-ACCB-E4889CB9F036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10" xfId="1266" xr:uid="{E6772DB1-AA3F-42EC-A3DC-A75A3561A772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3" xr:uid="{8C3561B5-55C2-4A5E-B4FC-AC18A80B066E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D903402-DD75-4A7A-8079-F8DFFAA0EF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6761C7-CB69-45BE-BA0A-98A58F9B039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0074BC3-9288-4CE0-AE83-627814AD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C782B-355E-4234-A888-037AB872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B13-F88C-46E3-AE4D-91346368DA08}">
  <dimension ref="A1:O49"/>
  <sheetViews>
    <sheetView topLeftCell="A15" workbookViewId="0">
      <selection activeCell="F18" sqref="F18:I20"/>
    </sheetView>
  </sheetViews>
  <sheetFormatPr defaultColWidth="9.109375" defaultRowHeight="18"/>
  <cols>
    <col min="1" max="3" width="4" style="15" customWidth="1"/>
    <col min="4" max="9" width="14.21875" style="15" customWidth="1"/>
    <col min="10" max="12" width="4" style="15" customWidth="1"/>
    <col min="13" max="16384" width="9.109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69"/>
      <c r="E6" s="69"/>
      <c r="F6" s="69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70"/>
      <c r="E8" s="70"/>
      <c r="F8" s="70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68" t="s">
        <v>82</v>
      </c>
      <c r="E14" s="68"/>
      <c r="F14" s="71" t="s">
        <v>83</v>
      </c>
      <c r="G14" s="71"/>
      <c r="H14" s="71"/>
      <c r="J14" s="25"/>
      <c r="K14" s="23"/>
      <c r="L14" s="14"/>
    </row>
    <row r="15" spans="1:15">
      <c r="A15" s="14"/>
      <c r="B15" s="19"/>
      <c r="C15" s="24"/>
      <c r="D15" s="29"/>
      <c r="E15" s="29"/>
      <c r="F15" s="71"/>
      <c r="G15" s="71"/>
      <c r="H15" s="71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68" t="s">
        <v>84</v>
      </c>
      <c r="E18" s="68"/>
      <c r="F18" s="72" t="s">
        <v>93</v>
      </c>
      <c r="G18" s="72"/>
      <c r="H18" s="72"/>
      <c r="I18" s="72"/>
      <c r="J18" s="25"/>
      <c r="K18" s="23"/>
      <c r="L18" s="14"/>
    </row>
    <row r="19" spans="1:12">
      <c r="A19" s="14"/>
      <c r="B19" s="19"/>
      <c r="C19" s="24"/>
      <c r="D19" s="29"/>
      <c r="E19" s="29"/>
      <c r="F19" s="72"/>
      <c r="G19" s="72"/>
      <c r="H19" s="72"/>
      <c r="I19" s="72"/>
      <c r="J19" s="25"/>
      <c r="K19" s="23"/>
      <c r="L19" s="14"/>
    </row>
    <row r="20" spans="1:12">
      <c r="A20" s="14"/>
      <c r="B20" s="19"/>
      <c r="C20" s="24"/>
      <c r="D20" s="29"/>
      <c r="E20" s="29"/>
      <c r="F20" s="72"/>
      <c r="G20" s="72"/>
      <c r="H20" s="72"/>
      <c r="I20" s="72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68" t="s">
        <v>85</v>
      </c>
      <c r="E22" s="68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86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68" t="s">
        <v>87</v>
      </c>
      <c r="E28" s="68"/>
      <c r="F28" s="15" t="s">
        <v>88</v>
      </c>
      <c r="J28" s="25"/>
      <c r="K28" s="23"/>
      <c r="L28" s="14"/>
    </row>
    <row r="29" spans="1:12">
      <c r="A29" s="14"/>
      <c r="B29" s="19"/>
      <c r="C29" s="24"/>
      <c r="F29" s="15" t="s">
        <v>89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68" t="s">
        <v>90</v>
      </c>
      <c r="E32" s="68"/>
      <c r="F32" s="15" t="s">
        <v>88</v>
      </c>
      <c r="J32" s="25"/>
      <c r="K32" s="23"/>
      <c r="L32" s="14"/>
    </row>
    <row r="33" spans="1:12">
      <c r="A33" s="14"/>
      <c r="B33" s="19"/>
      <c r="C33" s="24"/>
      <c r="F33" s="32" t="s">
        <v>91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707B1C8-B096-46D9-B6E6-F41C8A72069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62F-BDCD-4167-9826-6D5F313757B9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">
      <c r="A3" s="14"/>
      <c r="B3" s="19"/>
      <c r="C3" s="20"/>
      <c r="D3" s="21"/>
      <c r="E3" s="21"/>
      <c r="F3" s="21"/>
      <c r="G3" s="22"/>
      <c r="H3" s="23"/>
      <c r="I3" s="14"/>
    </row>
    <row r="4" spans="1:9" ht="18">
      <c r="A4" s="14"/>
      <c r="B4" s="19"/>
      <c r="C4" s="24"/>
      <c r="D4" s="73" t="s">
        <v>92</v>
      </c>
      <c r="E4" s="73"/>
      <c r="F4" s="73"/>
      <c r="G4" s="25"/>
      <c r="H4" s="23"/>
      <c r="I4" s="14"/>
    </row>
    <row r="5" spans="1:9" ht="18">
      <c r="A5" s="14"/>
      <c r="B5" s="19"/>
      <c r="C5" s="24"/>
      <c r="D5" s="40"/>
      <c r="E5" s="40"/>
      <c r="F5" s="40"/>
      <c r="G5" s="25"/>
      <c r="H5" s="23"/>
      <c r="I5" s="14"/>
    </row>
    <row r="6" spans="1:9" ht="18">
      <c r="A6" s="14"/>
      <c r="B6" s="19"/>
      <c r="C6" s="24"/>
      <c r="D6" s="74" t="s">
        <v>94</v>
      </c>
      <c r="E6" s="75"/>
      <c r="F6" s="76"/>
      <c r="G6" s="25"/>
      <c r="H6" s="23"/>
      <c r="I6" s="14"/>
    </row>
    <row r="7" spans="1:9" ht="18">
      <c r="A7" s="14"/>
      <c r="B7" s="19"/>
      <c r="C7" s="24"/>
      <c r="D7" s="41"/>
      <c r="E7" s="42"/>
      <c r="F7" s="42"/>
      <c r="G7" s="25"/>
      <c r="H7" s="23"/>
      <c r="I7" s="14"/>
    </row>
    <row r="8" spans="1:9" ht="18">
      <c r="A8" s="14"/>
      <c r="B8" s="19"/>
      <c r="C8" s="24"/>
      <c r="D8" s="46" t="s">
        <v>95</v>
      </c>
      <c r="E8" s="44" t="s">
        <v>96</v>
      </c>
      <c r="F8" s="44"/>
      <c r="G8" s="25"/>
      <c r="H8" s="23"/>
      <c r="I8" s="14"/>
    </row>
    <row r="9" spans="1:9" ht="18">
      <c r="A9" s="14"/>
      <c r="B9" s="19"/>
      <c r="C9" s="24"/>
      <c r="D9" s="43"/>
      <c r="E9" s="44"/>
      <c r="F9" s="44"/>
      <c r="G9" s="25"/>
      <c r="H9" s="23"/>
      <c r="I9" s="14"/>
    </row>
    <row r="10" spans="1:9" ht="18">
      <c r="A10" s="14"/>
      <c r="B10" s="19"/>
      <c r="C10" s="24"/>
      <c r="D10" s="43"/>
      <c r="E10" s="44"/>
      <c r="F10" s="44"/>
      <c r="G10" s="25"/>
      <c r="H10" s="23"/>
      <c r="I10" s="14"/>
    </row>
    <row r="11" spans="1:9" ht="18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1E4C-71AD-44AD-8298-761DB002D879}">
  <dimension ref="B2:N223"/>
  <sheetViews>
    <sheetView tabSelected="1" topLeftCell="A212" workbookViewId="0">
      <selection activeCell="H212" sqref="H212"/>
    </sheetView>
  </sheetViews>
  <sheetFormatPr defaultRowHeight="13.2"/>
  <cols>
    <col min="1" max="1" width="3.44140625" customWidth="1"/>
    <col min="2" max="2" width="15.44140625" customWidth="1"/>
    <col min="3" max="3" width="20" style="12" customWidth="1"/>
    <col min="4" max="4" width="27.6640625" style="13" customWidth="1"/>
    <col min="5" max="5" width="21.44140625" style="12" customWidth="1"/>
    <col min="6" max="6" width="23.6640625" style="12" customWidth="1"/>
    <col min="7" max="7" width="3.44140625" customWidth="1"/>
    <col min="8" max="12" width="15.88671875" customWidth="1"/>
    <col min="13" max="13" width="15.6640625" customWidth="1"/>
    <col min="14" max="14" width="37.6640625" customWidth="1"/>
  </cols>
  <sheetData>
    <row r="2" spans="2:14" ht="17.399999999999999">
      <c r="B2" s="64" t="s">
        <v>98</v>
      </c>
      <c r="C2" s="62"/>
      <c r="D2" s="63"/>
      <c r="E2" s="62"/>
      <c r="F2" s="62"/>
    </row>
    <row r="4" spans="2:14" ht="18.75" customHeight="1">
      <c r="B4" s="48" t="s">
        <v>81</v>
      </c>
      <c r="C4" s="49"/>
      <c r="D4" s="50"/>
      <c r="E4" s="49"/>
      <c r="F4" s="49"/>
    </row>
    <row r="5" spans="2:14">
      <c r="B5" s="51" t="s">
        <v>0</v>
      </c>
      <c r="C5" s="51" t="s">
        <v>1</v>
      </c>
      <c r="D5" s="51" t="s">
        <v>3</v>
      </c>
      <c r="E5" s="51" t="s">
        <v>2</v>
      </c>
      <c r="F5" s="51" t="s">
        <v>79</v>
      </c>
    </row>
    <row r="6" spans="2:14" ht="13.8" thickBot="1">
      <c r="B6" s="52" t="s">
        <v>4</v>
      </c>
      <c r="C6" s="52"/>
      <c r="D6" s="52"/>
      <c r="E6" s="52"/>
      <c r="F6" s="52" t="s">
        <v>15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</row>
    <row r="7" spans="2:14" ht="18.75" customHeight="1">
      <c r="B7" s="59"/>
      <c r="C7" s="60" t="s">
        <v>80</v>
      </c>
      <c r="D7" s="61" t="s">
        <v>17</v>
      </c>
      <c r="E7" s="60">
        <v>2025</v>
      </c>
      <c r="F7" s="60">
        <v>3.9220000000000002</v>
      </c>
      <c r="I7">
        <f t="shared" ref="I7:N7" si="0">SUMIF($E$7:$E$222,I$6,$F$7:$F$222)</f>
        <v>21.287799999999994</v>
      </c>
      <c r="J7">
        <f t="shared" si="0"/>
        <v>14.350799999999998</v>
      </c>
      <c r="K7">
        <f t="shared" si="0"/>
        <v>7.4627999999999988</v>
      </c>
      <c r="L7">
        <f t="shared" si="0"/>
        <v>5.5804</v>
      </c>
      <c r="M7">
        <f t="shared" si="0"/>
        <v>2.7039999999999997</v>
      </c>
      <c r="N7">
        <f t="shared" si="0"/>
        <v>1.712</v>
      </c>
    </row>
    <row r="8" spans="2:14" ht="18.75" customHeight="1">
      <c r="B8" s="53"/>
      <c r="C8" s="54" t="s">
        <v>80</v>
      </c>
      <c r="D8" s="55" t="s">
        <v>17</v>
      </c>
      <c r="E8" s="54">
        <v>2030</v>
      </c>
      <c r="F8" s="54">
        <v>3.58</v>
      </c>
      <c r="H8" s="66"/>
      <c r="I8" s="66"/>
      <c r="J8" s="66"/>
      <c r="K8" s="66"/>
    </row>
    <row r="9" spans="2:14" ht="18.75" customHeight="1">
      <c r="B9" s="59"/>
      <c r="C9" s="60" t="s">
        <v>80</v>
      </c>
      <c r="D9" s="61" t="s">
        <v>17</v>
      </c>
      <c r="E9" s="60">
        <v>2035</v>
      </c>
      <c r="F9" s="60">
        <v>0.72</v>
      </c>
      <c r="H9" s="65" t="s">
        <v>97</v>
      </c>
      <c r="I9" s="66"/>
      <c r="J9" s="66"/>
      <c r="K9" s="66"/>
    </row>
    <row r="10" spans="2:14" ht="18.75" customHeight="1">
      <c r="B10" s="53"/>
      <c r="C10" s="54" t="s">
        <v>80</v>
      </c>
      <c r="D10" s="55" t="s">
        <v>17</v>
      </c>
      <c r="E10" s="54">
        <v>2040</v>
      </c>
      <c r="F10" s="54">
        <v>0</v>
      </c>
      <c r="H10" s="66"/>
      <c r="I10" s="66"/>
      <c r="J10" s="66"/>
      <c r="K10" s="66"/>
    </row>
    <row r="11" spans="2:14" ht="18.75" customHeight="1">
      <c r="B11" s="59"/>
      <c r="C11" s="60" t="s">
        <v>80</v>
      </c>
      <c r="D11" s="61" t="s">
        <v>17</v>
      </c>
      <c r="E11" s="60">
        <v>2045</v>
      </c>
      <c r="F11" s="60">
        <v>0</v>
      </c>
      <c r="J11" s="67" t="s">
        <v>104</v>
      </c>
    </row>
    <row r="12" spans="2:14" ht="18.75" customHeight="1">
      <c r="B12" s="53"/>
      <c r="C12" s="54" t="s">
        <v>80</v>
      </c>
      <c r="D12" s="55" t="s">
        <v>17</v>
      </c>
      <c r="E12" s="54">
        <v>2050</v>
      </c>
      <c r="F12" s="54">
        <v>0</v>
      </c>
      <c r="I12">
        <v>2025</v>
      </c>
      <c r="J12">
        <v>4.2110000000000003</v>
      </c>
      <c r="L12" s="67" t="s">
        <v>105</v>
      </c>
    </row>
    <row r="13" spans="2:14" ht="18.75" customHeight="1">
      <c r="B13" s="56" t="s">
        <v>4</v>
      </c>
      <c r="C13" s="57"/>
      <c r="D13" s="58"/>
      <c r="E13" s="57"/>
      <c r="F13" s="57"/>
      <c r="I13">
        <v>2030</v>
      </c>
      <c r="J13">
        <f>J12-0.362</f>
        <v>3.8490000000000002</v>
      </c>
    </row>
    <row r="14" spans="2:14" ht="18.75" customHeight="1">
      <c r="B14" s="59"/>
      <c r="C14" s="60" t="s">
        <v>80</v>
      </c>
      <c r="D14" s="61" t="s">
        <v>19</v>
      </c>
      <c r="E14" s="60">
        <v>2025</v>
      </c>
      <c r="F14" s="60">
        <v>0.79300000000000004</v>
      </c>
      <c r="I14">
        <v>2035</v>
      </c>
      <c r="J14">
        <f>J13-3.069</f>
        <v>0.78000000000000025</v>
      </c>
      <c r="K14" s="67" t="s">
        <v>99</v>
      </c>
    </row>
    <row r="15" spans="2:14" ht="18.75" customHeight="1">
      <c r="B15" s="53"/>
      <c r="C15" s="54" t="s">
        <v>80</v>
      </c>
      <c r="D15" s="55" t="str">
        <f>D14</f>
        <v>ELE_EX_BELCHATOW_2</v>
      </c>
      <c r="E15" s="54">
        <v>2030</v>
      </c>
      <c r="F15" s="54">
        <v>0.79300000000000004</v>
      </c>
      <c r="I15">
        <v>2040</v>
      </c>
      <c r="J15">
        <v>0</v>
      </c>
    </row>
    <row r="16" spans="2:14" ht="18.75" customHeight="1">
      <c r="B16" s="59"/>
      <c r="C16" s="60" t="s">
        <v>80</v>
      </c>
      <c r="D16" s="61" t="str">
        <f t="shared" ref="D16:D19" si="1">D15</f>
        <v>ELE_EX_BELCHATOW_2</v>
      </c>
      <c r="E16" s="60">
        <v>2035</v>
      </c>
      <c r="F16" s="60">
        <v>0.79300000000000004</v>
      </c>
    </row>
    <row r="17" spans="2:12" ht="18.75" customHeight="1">
      <c r="B17" s="53"/>
      <c r="C17" s="54" t="s">
        <v>80</v>
      </c>
      <c r="D17" s="55" t="str">
        <f t="shared" si="1"/>
        <v>ELE_EX_BELCHATOW_2</v>
      </c>
      <c r="E17" s="54">
        <v>2040</v>
      </c>
      <c r="F17" s="54">
        <v>0</v>
      </c>
      <c r="J17" s="67" t="s">
        <v>106</v>
      </c>
    </row>
    <row r="18" spans="2:12" ht="18.75" customHeight="1">
      <c r="B18" s="59"/>
      <c r="C18" s="60" t="s">
        <v>80</v>
      </c>
      <c r="D18" s="61" t="str">
        <f t="shared" si="1"/>
        <v>ELE_EX_BELCHATOW_2</v>
      </c>
      <c r="E18" s="60">
        <v>2045</v>
      </c>
      <c r="F18" s="60">
        <v>0</v>
      </c>
      <c r="I18">
        <v>2025</v>
      </c>
      <c r="J18">
        <v>0.88600000000000001</v>
      </c>
    </row>
    <row r="19" spans="2:12" ht="18.75" customHeight="1">
      <c r="B19" s="53"/>
      <c r="C19" s="54" t="s">
        <v>80</v>
      </c>
      <c r="D19" s="55" t="str">
        <f t="shared" si="1"/>
        <v>ELE_EX_BELCHATOW_2</v>
      </c>
      <c r="E19" s="54">
        <v>2050</v>
      </c>
      <c r="F19" s="54">
        <v>0</v>
      </c>
      <c r="I19">
        <v>2030</v>
      </c>
      <c r="J19">
        <v>0.88600000000000001</v>
      </c>
    </row>
    <row r="20" spans="2:12" ht="18.75" customHeight="1">
      <c r="B20" s="56" t="s">
        <v>4</v>
      </c>
      <c r="C20" s="57"/>
      <c r="D20" s="58"/>
      <c r="E20" s="57"/>
      <c r="F20" s="57"/>
      <c r="I20">
        <v>2035</v>
      </c>
      <c r="J20">
        <v>0.88600000000000001</v>
      </c>
      <c r="K20" s="67" t="s">
        <v>99</v>
      </c>
      <c r="L20">
        <v>2035</v>
      </c>
    </row>
    <row r="21" spans="2:12" ht="18.75" customHeight="1">
      <c r="B21" s="59"/>
      <c r="C21" s="60" t="s">
        <v>80</v>
      </c>
      <c r="D21" s="61" t="s">
        <v>21</v>
      </c>
      <c r="E21" s="60">
        <v>2025</v>
      </c>
      <c r="F21" s="60">
        <v>1.403</v>
      </c>
      <c r="J21">
        <v>0</v>
      </c>
    </row>
    <row r="22" spans="2:12" ht="18.75" customHeight="1">
      <c r="B22" s="53"/>
      <c r="C22" s="54" t="s">
        <v>80</v>
      </c>
      <c r="D22" s="55" t="s">
        <v>21</v>
      </c>
      <c r="E22" s="54">
        <v>2030</v>
      </c>
      <c r="F22" s="54">
        <v>1.403</v>
      </c>
    </row>
    <row r="23" spans="2:12" ht="18.75" customHeight="1">
      <c r="B23" s="59"/>
      <c r="C23" s="60" t="s">
        <v>80</v>
      </c>
      <c r="D23" s="61" t="s">
        <v>21</v>
      </c>
      <c r="E23" s="60">
        <v>2035</v>
      </c>
      <c r="F23" s="60">
        <v>1.403</v>
      </c>
      <c r="J23" s="67" t="s">
        <v>110</v>
      </c>
    </row>
    <row r="24" spans="2:12" ht="18.75" customHeight="1">
      <c r="B24" s="53"/>
      <c r="C24" s="54" t="s">
        <v>80</v>
      </c>
      <c r="D24" s="55" t="s">
        <v>21</v>
      </c>
      <c r="E24" s="54">
        <v>2040</v>
      </c>
      <c r="F24" s="54">
        <v>1.403</v>
      </c>
      <c r="I24">
        <v>2025</v>
      </c>
      <c r="J24">
        <v>1.548</v>
      </c>
    </row>
    <row r="25" spans="2:12" ht="18.75" customHeight="1">
      <c r="B25" s="59"/>
      <c r="C25" s="60" t="s">
        <v>80</v>
      </c>
      <c r="D25" s="61" t="s">
        <v>21</v>
      </c>
      <c r="E25" s="60">
        <v>2045</v>
      </c>
      <c r="F25" s="60">
        <v>0</v>
      </c>
      <c r="I25">
        <v>2030</v>
      </c>
      <c r="J25">
        <v>1.548</v>
      </c>
    </row>
    <row r="26" spans="2:12" ht="18.75" customHeight="1">
      <c r="B26" s="53"/>
      <c r="C26" s="54" t="s">
        <v>80</v>
      </c>
      <c r="D26" s="55" t="s">
        <v>21</v>
      </c>
      <c r="E26" s="54">
        <v>2050</v>
      </c>
      <c r="F26" s="54">
        <v>0</v>
      </c>
      <c r="I26">
        <v>2035</v>
      </c>
      <c r="J26">
        <v>1.548</v>
      </c>
    </row>
    <row r="27" spans="2:12" ht="18.75" customHeight="1">
      <c r="B27" s="56" t="s">
        <v>4</v>
      </c>
      <c r="C27" s="57"/>
      <c r="D27" s="58"/>
      <c r="E27" s="57"/>
      <c r="F27" s="57"/>
      <c r="I27">
        <v>2040</v>
      </c>
      <c r="J27">
        <v>1.548</v>
      </c>
      <c r="K27" s="67" t="s">
        <v>99</v>
      </c>
      <c r="L27">
        <v>2044</v>
      </c>
    </row>
    <row r="28" spans="2:12" ht="18.75" customHeight="1">
      <c r="B28" s="59"/>
      <c r="C28" s="60" t="s">
        <v>80</v>
      </c>
      <c r="D28" s="61" t="s">
        <v>23</v>
      </c>
      <c r="E28" s="60">
        <v>2025</v>
      </c>
      <c r="F28" s="60">
        <v>0.439</v>
      </c>
      <c r="I28">
        <v>2045</v>
      </c>
      <c r="J28">
        <v>0</v>
      </c>
    </row>
    <row r="29" spans="2:12" ht="18.75" customHeight="1">
      <c r="B29" s="53"/>
      <c r="C29" s="54" t="s">
        <v>80</v>
      </c>
      <c r="D29" s="55" t="str">
        <f>D28</f>
        <v>ELE_EX_TUROW_2</v>
      </c>
      <c r="E29" s="54">
        <v>2030</v>
      </c>
      <c r="F29" s="54">
        <v>0.439</v>
      </c>
    </row>
    <row r="30" spans="2:12" ht="18.75" customHeight="1">
      <c r="B30" s="59"/>
      <c r="C30" s="60" t="s">
        <v>80</v>
      </c>
      <c r="D30" s="61" t="str">
        <f t="shared" ref="D30:D33" si="2">D29</f>
        <v>ELE_EX_TUROW_2</v>
      </c>
      <c r="E30" s="60">
        <v>2035</v>
      </c>
      <c r="F30" s="60">
        <v>0.439</v>
      </c>
      <c r="J30" s="67" t="s">
        <v>111</v>
      </c>
    </row>
    <row r="31" spans="2:12" ht="18.75" customHeight="1">
      <c r="B31" s="53"/>
      <c r="C31" s="54" t="s">
        <v>80</v>
      </c>
      <c r="D31" s="55" t="str">
        <f t="shared" si="2"/>
        <v>ELE_EX_TUROW_2</v>
      </c>
      <c r="E31" s="54">
        <v>2040</v>
      </c>
      <c r="F31" s="54">
        <v>0.439</v>
      </c>
      <c r="I31">
        <v>2025</v>
      </c>
      <c r="J31">
        <v>0.51300000000000001</v>
      </c>
    </row>
    <row r="32" spans="2:12" ht="18.75" customHeight="1">
      <c r="B32" s="59"/>
      <c r="C32" s="60" t="s">
        <v>80</v>
      </c>
      <c r="D32" s="61" t="str">
        <f t="shared" si="2"/>
        <v>ELE_EX_TUROW_2</v>
      </c>
      <c r="E32" s="60">
        <v>2045</v>
      </c>
      <c r="F32" s="60">
        <v>0</v>
      </c>
      <c r="I32">
        <v>2030</v>
      </c>
      <c r="J32">
        <v>0.51300000000000001</v>
      </c>
    </row>
    <row r="33" spans="2:12" ht="18.75" customHeight="1">
      <c r="B33" s="53"/>
      <c r="C33" s="54" t="s">
        <v>80</v>
      </c>
      <c r="D33" s="55" t="str">
        <f t="shared" si="2"/>
        <v>ELE_EX_TUROW_2</v>
      </c>
      <c r="E33" s="54">
        <v>2050</v>
      </c>
      <c r="F33" s="54">
        <v>0</v>
      </c>
      <c r="I33">
        <v>2035</v>
      </c>
      <c r="J33">
        <v>0.51300000000000001</v>
      </c>
    </row>
    <row r="34" spans="2:12" ht="18.75" customHeight="1">
      <c r="B34" s="56" t="s">
        <v>4</v>
      </c>
      <c r="C34" s="57"/>
      <c r="D34" s="58"/>
      <c r="E34" s="57"/>
      <c r="F34" s="57"/>
      <c r="I34">
        <v>2040</v>
      </c>
      <c r="J34">
        <v>0.51300000000000001</v>
      </c>
      <c r="K34" s="67" t="s">
        <v>99</v>
      </c>
      <c r="L34">
        <v>2044</v>
      </c>
    </row>
    <row r="35" spans="2:12" ht="18.75" customHeight="1">
      <c r="B35" s="59"/>
      <c r="C35" s="60" t="s">
        <v>80</v>
      </c>
      <c r="D35" s="61" t="s">
        <v>25</v>
      </c>
      <c r="E35" s="60">
        <v>2025</v>
      </c>
      <c r="F35" s="60">
        <v>0</v>
      </c>
      <c r="I35">
        <v>2045</v>
      </c>
      <c r="J35">
        <v>0</v>
      </c>
    </row>
    <row r="36" spans="2:12" ht="18.75" customHeight="1">
      <c r="B36" s="53"/>
      <c r="C36" s="54" t="s">
        <v>80</v>
      </c>
      <c r="D36" s="55" t="s">
        <v>25</v>
      </c>
      <c r="E36" s="54">
        <v>2030</v>
      </c>
      <c r="F36" s="54">
        <v>0</v>
      </c>
    </row>
    <row r="37" spans="2:12" ht="18.75" customHeight="1">
      <c r="B37" s="59"/>
      <c r="C37" s="60" t="s">
        <v>80</v>
      </c>
      <c r="D37" s="61" t="s">
        <v>25</v>
      </c>
      <c r="E37" s="60">
        <v>2035</v>
      </c>
      <c r="F37" s="60">
        <v>0</v>
      </c>
      <c r="I37" s="67" t="s">
        <v>112</v>
      </c>
    </row>
    <row r="38" spans="2:12" ht="18.75" customHeight="1">
      <c r="B38" s="53"/>
      <c r="C38" s="54" t="s">
        <v>80</v>
      </c>
      <c r="D38" s="55" t="s">
        <v>25</v>
      </c>
      <c r="E38" s="54">
        <v>2040</v>
      </c>
      <c r="F38" s="54">
        <v>0</v>
      </c>
      <c r="I38" s="67" t="s">
        <v>107</v>
      </c>
    </row>
    <row r="39" spans="2:12" ht="18.75" customHeight="1">
      <c r="B39" s="59"/>
      <c r="C39" s="60" t="s">
        <v>80</v>
      </c>
      <c r="D39" s="61" t="s">
        <v>25</v>
      </c>
      <c r="E39" s="60">
        <v>2045</v>
      </c>
      <c r="F39" s="60">
        <v>0</v>
      </c>
    </row>
    <row r="40" spans="2:12" ht="18.75" customHeight="1">
      <c r="B40" s="53"/>
      <c r="C40" s="54" t="s">
        <v>80</v>
      </c>
      <c r="D40" s="55" t="s">
        <v>25</v>
      </c>
      <c r="E40" s="54">
        <v>2050</v>
      </c>
      <c r="F40" s="54">
        <v>0</v>
      </c>
    </row>
    <row r="41" spans="2:12" ht="18.75" customHeight="1">
      <c r="B41" s="56" t="s">
        <v>4</v>
      </c>
      <c r="C41" s="57"/>
      <c r="D41" s="58"/>
      <c r="E41" s="57"/>
      <c r="F41" s="57"/>
      <c r="J41" s="67" t="s">
        <v>108</v>
      </c>
    </row>
    <row r="42" spans="2:12" ht="18.75" customHeight="1">
      <c r="B42" s="59"/>
      <c r="C42" s="60" t="s">
        <v>80</v>
      </c>
      <c r="D42" s="61" t="s">
        <v>27</v>
      </c>
      <c r="E42" s="60">
        <v>2025</v>
      </c>
      <c r="F42" s="60">
        <v>0.45100000000000001</v>
      </c>
      <c r="I42">
        <v>2025</v>
      </c>
      <c r="J42">
        <v>0.46400000000000002</v>
      </c>
      <c r="K42" s="67" t="s">
        <v>99</v>
      </c>
      <c r="L42">
        <v>2025</v>
      </c>
    </row>
    <row r="43" spans="2:12" ht="18.75" customHeight="1">
      <c r="B43" s="53"/>
      <c r="C43" s="54" t="s">
        <v>80</v>
      </c>
      <c r="D43" s="55" t="str">
        <f>D42</f>
        <v>ELE_EX_PATNOW_2</v>
      </c>
      <c r="E43" s="54">
        <v>2030</v>
      </c>
      <c r="F43" s="54">
        <v>0</v>
      </c>
      <c r="I43">
        <v>2030</v>
      </c>
      <c r="J43">
        <v>0</v>
      </c>
    </row>
    <row r="44" spans="2:12" ht="18.75" customHeight="1">
      <c r="B44" s="59"/>
      <c r="C44" s="60" t="s">
        <v>80</v>
      </c>
      <c r="D44" s="61" t="str">
        <f t="shared" ref="D44:D47" si="3">D43</f>
        <v>ELE_EX_PATNOW_2</v>
      </c>
      <c r="E44" s="60">
        <v>2035</v>
      </c>
      <c r="F44" s="60">
        <v>0</v>
      </c>
    </row>
    <row r="45" spans="2:12" ht="18.75" customHeight="1">
      <c r="B45" s="53"/>
      <c r="C45" s="54" t="s">
        <v>80</v>
      </c>
      <c r="D45" s="55" t="str">
        <f t="shared" si="3"/>
        <v>ELE_EX_PATNOW_2</v>
      </c>
      <c r="E45" s="54">
        <v>2040</v>
      </c>
      <c r="F45" s="54">
        <v>0</v>
      </c>
    </row>
    <row r="46" spans="2:12" ht="18.75" customHeight="1">
      <c r="B46" s="59"/>
      <c r="C46" s="60" t="s">
        <v>80</v>
      </c>
      <c r="D46" s="61" t="str">
        <f t="shared" si="3"/>
        <v>ELE_EX_PATNOW_2</v>
      </c>
      <c r="E46" s="60">
        <v>2045</v>
      </c>
      <c r="F46" s="60">
        <v>0</v>
      </c>
    </row>
    <row r="47" spans="2:12" ht="18.75" customHeight="1">
      <c r="B47" s="53"/>
      <c r="C47" s="54" t="s">
        <v>80</v>
      </c>
      <c r="D47" s="55" t="str">
        <f t="shared" si="3"/>
        <v>ELE_EX_PATNOW_2</v>
      </c>
      <c r="E47" s="54">
        <v>2050</v>
      </c>
      <c r="F47" s="54">
        <v>0</v>
      </c>
    </row>
    <row r="48" spans="2:12" ht="18.75" customHeight="1">
      <c r="B48" s="56" t="s">
        <v>4</v>
      </c>
      <c r="C48" s="57"/>
      <c r="D48" s="58"/>
      <c r="E48" s="57"/>
      <c r="F48" s="57"/>
      <c r="J48" t="s">
        <v>129</v>
      </c>
    </row>
    <row r="49" spans="2:12" ht="18.75" customHeight="1">
      <c r="B49" s="59"/>
      <c r="C49" s="60" t="s">
        <v>80</v>
      </c>
      <c r="D49" s="61" t="s">
        <v>29</v>
      </c>
      <c r="E49" s="60">
        <v>2025</v>
      </c>
      <c r="F49" s="60">
        <v>0</v>
      </c>
    </row>
    <row r="50" spans="2:12" ht="18.75" customHeight="1">
      <c r="B50" s="53"/>
      <c r="C50" s="54" t="s">
        <v>80</v>
      </c>
      <c r="D50" s="55" t="s">
        <v>29</v>
      </c>
      <c r="E50" s="54">
        <v>2030</v>
      </c>
      <c r="F50" s="54">
        <v>0</v>
      </c>
    </row>
    <row r="51" spans="2:12" ht="18.75" customHeight="1">
      <c r="B51" s="59"/>
      <c r="C51" s="60" t="s">
        <v>80</v>
      </c>
      <c r="D51" s="61" t="s">
        <v>29</v>
      </c>
      <c r="E51" s="60">
        <v>2035</v>
      </c>
      <c r="F51" s="60">
        <v>0</v>
      </c>
    </row>
    <row r="52" spans="2:12" ht="18.75" customHeight="1">
      <c r="B52" s="53"/>
      <c r="C52" s="54" t="s">
        <v>80</v>
      </c>
      <c r="D52" s="55" t="s">
        <v>29</v>
      </c>
      <c r="E52" s="54">
        <v>2040</v>
      </c>
      <c r="F52" s="54">
        <v>0</v>
      </c>
    </row>
    <row r="53" spans="2:12" ht="18.75" customHeight="1">
      <c r="B53" s="59"/>
      <c r="C53" s="60" t="s">
        <v>80</v>
      </c>
      <c r="D53" s="61" t="s">
        <v>29</v>
      </c>
      <c r="E53" s="60">
        <v>2045</v>
      </c>
      <c r="F53" s="60">
        <v>0</v>
      </c>
    </row>
    <row r="54" spans="2:12" ht="18.75" customHeight="1">
      <c r="B54" s="53"/>
      <c r="C54" s="54" t="s">
        <v>80</v>
      </c>
      <c r="D54" s="55" t="s">
        <v>29</v>
      </c>
      <c r="E54" s="54">
        <v>2050</v>
      </c>
      <c r="F54" s="54">
        <v>0</v>
      </c>
    </row>
    <row r="55" spans="2:12" ht="18.75" customHeight="1">
      <c r="B55" s="56" t="s">
        <v>4</v>
      </c>
      <c r="C55" s="57"/>
      <c r="D55" s="58"/>
      <c r="E55" s="57"/>
      <c r="F55" s="57"/>
      <c r="J55" s="67" t="s">
        <v>113</v>
      </c>
    </row>
    <row r="56" spans="2:12" ht="18.75" customHeight="1">
      <c r="B56" s="59"/>
      <c r="C56" s="60" t="s">
        <v>80</v>
      </c>
      <c r="D56" s="61" t="s">
        <v>31</v>
      </c>
      <c r="E56" s="60">
        <v>2025</v>
      </c>
      <c r="F56" s="60">
        <v>1.466</v>
      </c>
      <c r="I56">
        <v>2025</v>
      </c>
      <c r="J56">
        <v>1.84</v>
      </c>
      <c r="K56" s="67" t="s">
        <v>99</v>
      </c>
      <c r="L56">
        <v>2028</v>
      </c>
    </row>
    <row r="57" spans="2:12" ht="18.75" customHeight="1">
      <c r="B57" s="53"/>
      <c r="C57" s="54" t="s">
        <v>80</v>
      </c>
      <c r="D57" s="55" t="s">
        <v>31</v>
      </c>
      <c r="E57" s="54">
        <v>2030</v>
      </c>
      <c r="F57" s="54">
        <v>0</v>
      </c>
      <c r="I57">
        <v>2030</v>
      </c>
      <c r="J57">
        <v>0</v>
      </c>
    </row>
    <row r="58" spans="2:12" ht="18.75" customHeight="1">
      <c r="B58" s="59"/>
      <c r="C58" s="60" t="s">
        <v>80</v>
      </c>
      <c r="D58" s="61" t="s">
        <v>31</v>
      </c>
      <c r="E58" s="60">
        <v>2035</v>
      </c>
      <c r="F58" s="60">
        <v>0</v>
      </c>
    </row>
    <row r="59" spans="2:12" ht="18.75" customHeight="1">
      <c r="B59" s="53"/>
      <c r="C59" s="54" t="s">
        <v>80</v>
      </c>
      <c r="D59" s="55" t="s">
        <v>31</v>
      </c>
      <c r="E59" s="54">
        <v>2040</v>
      </c>
      <c r="F59" s="54">
        <v>0</v>
      </c>
    </row>
    <row r="60" spans="2:12" ht="18.75" customHeight="1">
      <c r="B60" s="59"/>
      <c r="C60" s="60" t="s">
        <v>80</v>
      </c>
      <c r="D60" s="61" t="s">
        <v>31</v>
      </c>
      <c r="E60" s="60">
        <v>2045</v>
      </c>
      <c r="F60" s="60">
        <v>0</v>
      </c>
    </row>
    <row r="61" spans="2:12" ht="18.75" customHeight="1">
      <c r="B61" s="53"/>
      <c r="C61" s="54" t="s">
        <v>80</v>
      </c>
      <c r="D61" s="55" t="s">
        <v>31</v>
      </c>
      <c r="E61" s="54">
        <v>2050</v>
      </c>
      <c r="F61" s="54">
        <v>0</v>
      </c>
    </row>
    <row r="62" spans="2:12" ht="18.75" customHeight="1">
      <c r="B62" s="56" t="s">
        <v>4</v>
      </c>
      <c r="C62" s="57"/>
      <c r="D62" s="58"/>
      <c r="E62" s="57"/>
      <c r="F62" s="57"/>
      <c r="J62" s="67" t="s">
        <v>114</v>
      </c>
    </row>
    <row r="63" spans="2:12" ht="18.75" customHeight="1">
      <c r="B63" s="59"/>
      <c r="C63" s="60" t="s">
        <v>80</v>
      </c>
      <c r="D63" s="61" t="s">
        <v>33</v>
      </c>
      <c r="E63" s="60">
        <v>2025</v>
      </c>
      <c r="F63" s="60">
        <v>1.0449999999999999</v>
      </c>
      <c r="I63">
        <v>2025</v>
      </c>
      <c r="J63">
        <v>1.1200000000000001</v>
      </c>
    </row>
    <row r="64" spans="2:12" ht="18.75" customHeight="1">
      <c r="B64" s="53"/>
      <c r="C64" s="54" t="s">
        <v>80</v>
      </c>
      <c r="D64" s="55" t="str">
        <f>D63</f>
        <v>ELE_EX_KOZIENICE_2</v>
      </c>
      <c r="E64" s="54">
        <v>2030</v>
      </c>
      <c r="F64" s="54">
        <v>1.0449999999999999</v>
      </c>
      <c r="I64">
        <v>2030</v>
      </c>
      <c r="J64">
        <v>1.1200000000000001</v>
      </c>
      <c r="K64" s="67" t="s">
        <v>99</v>
      </c>
      <c r="L64">
        <v>2034</v>
      </c>
    </row>
    <row r="65" spans="2:12" ht="18.75" customHeight="1">
      <c r="B65" s="59"/>
      <c r="C65" s="60" t="s">
        <v>80</v>
      </c>
      <c r="D65" s="61" t="str">
        <f t="shared" ref="D65:D68" si="4">D64</f>
        <v>ELE_EX_KOZIENICE_2</v>
      </c>
      <c r="E65" s="60">
        <v>2035</v>
      </c>
      <c r="F65" s="60">
        <v>0</v>
      </c>
      <c r="I65">
        <v>2035</v>
      </c>
      <c r="J65">
        <v>0</v>
      </c>
    </row>
    <row r="66" spans="2:12" ht="18.75" customHeight="1">
      <c r="B66" s="53"/>
      <c r="C66" s="54" t="s">
        <v>80</v>
      </c>
      <c r="D66" s="55" t="str">
        <f t="shared" si="4"/>
        <v>ELE_EX_KOZIENICE_2</v>
      </c>
      <c r="E66" s="54">
        <v>2040</v>
      </c>
      <c r="F66" s="54">
        <v>0</v>
      </c>
    </row>
    <row r="67" spans="2:12" ht="18.75" customHeight="1">
      <c r="B67" s="59"/>
      <c r="C67" s="60" t="s">
        <v>80</v>
      </c>
      <c r="D67" s="61" t="str">
        <f t="shared" si="4"/>
        <v>ELE_EX_KOZIENICE_2</v>
      </c>
      <c r="E67" s="60">
        <v>2045</v>
      </c>
      <c r="F67" s="60">
        <v>0</v>
      </c>
    </row>
    <row r="68" spans="2:12" ht="18.75" customHeight="1">
      <c r="B68" s="53"/>
      <c r="C68" s="54" t="s">
        <v>80</v>
      </c>
      <c r="D68" s="55" t="str">
        <f t="shared" si="4"/>
        <v>ELE_EX_KOZIENICE_2</v>
      </c>
      <c r="E68" s="54">
        <v>2050</v>
      </c>
      <c r="F68" s="54">
        <v>0</v>
      </c>
      <c r="J68" s="67" t="s">
        <v>115</v>
      </c>
    </row>
    <row r="69" spans="2:12" ht="18.75" customHeight="1">
      <c r="B69" s="56" t="s">
        <v>4</v>
      </c>
      <c r="C69" s="57"/>
      <c r="D69" s="58"/>
      <c r="E69" s="57"/>
      <c r="F69" s="57"/>
      <c r="I69">
        <v>2025</v>
      </c>
      <c r="J69">
        <v>1.1120000000000001</v>
      </c>
    </row>
    <row r="70" spans="2:12" ht="18.75" customHeight="1">
      <c r="B70" s="59"/>
      <c r="C70" s="60" t="s">
        <v>80</v>
      </c>
      <c r="D70" s="61" t="s">
        <v>35</v>
      </c>
      <c r="E70" s="60">
        <v>2025</v>
      </c>
      <c r="F70" s="60">
        <v>0.99199999999999999</v>
      </c>
      <c r="I70">
        <v>2030</v>
      </c>
      <c r="J70">
        <v>1.1120000000000001</v>
      </c>
    </row>
    <row r="71" spans="2:12" ht="18.75" customHeight="1">
      <c r="B71" s="53"/>
      <c r="C71" s="54" t="s">
        <v>80</v>
      </c>
      <c r="D71" s="55" t="str">
        <f>D70</f>
        <v>ELE_EX_KOZIENICE_3</v>
      </c>
      <c r="E71" s="54">
        <v>2030</v>
      </c>
      <c r="F71" s="54">
        <v>0.99199999999999999</v>
      </c>
      <c r="I71">
        <v>2035</v>
      </c>
      <c r="J71">
        <v>1.1120000000000001</v>
      </c>
    </row>
    <row r="72" spans="2:12" ht="18.75" customHeight="1">
      <c r="B72" s="59"/>
      <c r="C72" s="60" t="s">
        <v>80</v>
      </c>
      <c r="D72" s="61" t="str">
        <f t="shared" ref="D72:D75" si="5">D71</f>
        <v>ELE_EX_KOZIENICE_3</v>
      </c>
      <c r="E72" s="60">
        <v>2035</v>
      </c>
      <c r="F72" s="60">
        <v>0.99199999999999999</v>
      </c>
      <c r="I72">
        <v>2040</v>
      </c>
      <c r="J72">
        <v>1.1120000000000001</v>
      </c>
    </row>
    <row r="73" spans="2:12" ht="18.75" customHeight="1">
      <c r="B73" s="53"/>
      <c r="C73" s="54" t="s">
        <v>80</v>
      </c>
      <c r="D73" s="55" t="str">
        <f t="shared" si="5"/>
        <v>ELE_EX_KOZIENICE_3</v>
      </c>
      <c r="E73" s="54">
        <v>2040</v>
      </c>
      <c r="F73" s="54">
        <v>0.99199999999999999</v>
      </c>
      <c r="I73">
        <v>2045</v>
      </c>
      <c r="J73">
        <v>1.1120000000000001</v>
      </c>
      <c r="K73" s="67" t="s">
        <v>99</v>
      </c>
      <c r="L73">
        <v>2048</v>
      </c>
    </row>
    <row r="74" spans="2:12" ht="18.75" customHeight="1">
      <c r="B74" s="59"/>
      <c r="C74" s="60" t="s">
        <v>80</v>
      </c>
      <c r="D74" s="61" t="str">
        <f t="shared" si="5"/>
        <v>ELE_EX_KOZIENICE_3</v>
      </c>
      <c r="E74" s="60">
        <v>2045</v>
      </c>
      <c r="F74" s="60">
        <v>0.99199999999999999</v>
      </c>
      <c r="I74">
        <v>2050</v>
      </c>
      <c r="J74">
        <v>0</v>
      </c>
    </row>
    <row r="75" spans="2:12" ht="18.75" customHeight="1">
      <c r="B75" s="53"/>
      <c r="C75" s="54" t="s">
        <v>80</v>
      </c>
      <c r="D75" s="55" t="str">
        <f t="shared" si="5"/>
        <v>ELE_EX_KOZIENICE_3</v>
      </c>
      <c r="E75" s="54">
        <v>2050</v>
      </c>
      <c r="F75" s="54">
        <v>0</v>
      </c>
    </row>
    <row r="76" spans="2:12" ht="18.75" customHeight="1">
      <c r="B76" s="56" t="s">
        <v>4</v>
      </c>
      <c r="C76" s="57"/>
      <c r="D76" s="58"/>
      <c r="E76" s="57"/>
      <c r="F76" s="57"/>
      <c r="J76" s="67" t="s">
        <v>116</v>
      </c>
      <c r="L76" s="67" t="s">
        <v>119</v>
      </c>
    </row>
    <row r="77" spans="2:12" ht="18.75" customHeight="1">
      <c r="B77" s="59"/>
      <c r="C77" s="60" t="s">
        <v>80</v>
      </c>
      <c r="D77" s="61" t="s">
        <v>37</v>
      </c>
      <c r="E77" s="60">
        <v>2025</v>
      </c>
      <c r="F77" s="60">
        <v>1.4490000000000001</v>
      </c>
      <c r="I77">
        <v>2025</v>
      </c>
      <c r="J77">
        <v>1.492</v>
      </c>
      <c r="L77">
        <v>2031</v>
      </c>
    </row>
    <row r="78" spans="2:12" ht="18.75" customHeight="1">
      <c r="B78" s="53"/>
      <c r="C78" s="54" t="s">
        <v>80</v>
      </c>
      <c r="D78" s="55" t="s">
        <v>37</v>
      </c>
      <c r="E78" s="54">
        <v>2030</v>
      </c>
      <c r="F78" s="54">
        <v>1.4490000000000001</v>
      </c>
      <c r="I78">
        <v>2030</v>
      </c>
      <c r="J78">
        <v>1.492</v>
      </c>
      <c r="K78" s="67" t="s">
        <v>99</v>
      </c>
    </row>
    <row r="79" spans="2:12" ht="18.75" customHeight="1">
      <c r="B79" s="59"/>
      <c r="C79" s="60" t="s">
        <v>80</v>
      </c>
      <c r="D79" s="61" t="s">
        <v>37</v>
      </c>
      <c r="E79" s="60">
        <v>2035</v>
      </c>
      <c r="F79" s="60">
        <v>0</v>
      </c>
      <c r="I79">
        <v>2035</v>
      </c>
      <c r="J79">
        <v>0</v>
      </c>
    </row>
    <row r="80" spans="2:12" ht="18.75" customHeight="1">
      <c r="B80" s="53"/>
      <c r="C80" s="54" t="s">
        <v>80</v>
      </c>
      <c r="D80" s="55" t="s">
        <v>37</v>
      </c>
      <c r="E80" s="54">
        <v>2040</v>
      </c>
      <c r="F80" s="54">
        <v>0</v>
      </c>
    </row>
    <row r="81" spans="2:13" ht="18.75" customHeight="1">
      <c r="B81" s="59"/>
      <c r="C81" s="60" t="s">
        <v>80</v>
      </c>
      <c r="D81" s="61" t="s">
        <v>37</v>
      </c>
      <c r="E81" s="60">
        <v>2045</v>
      </c>
      <c r="F81" s="60">
        <v>0</v>
      </c>
    </row>
    <row r="82" spans="2:13" ht="18.75" customHeight="1">
      <c r="B82" s="53"/>
      <c r="C82" s="54" t="s">
        <v>80</v>
      </c>
      <c r="D82" s="55" t="s">
        <v>37</v>
      </c>
      <c r="E82" s="54">
        <v>2050</v>
      </c>
      <c r="F82" s="54">
        <v>0</v>
      </c>
    </row>
    <row r="83" spans="2:13" ht="18.75" customHeight="1">
      <c r="B83" s="56" t="s">
        <v>4</v>
      </c>
      <c r="C83" s="57"/>
      <c r="D83" s="58"/>
      <c r="E83" s="57"/>
      <c r="F83" s="57"/>
      <c r="J83" s="67" t="s">
        <v>117</v>
      </c>
    </row>
    <row r="84" spans="2:13" ht="18.75" customHeight="1">
      <c r="B84" s="59"/>
      <c r="C84" s="60" t="s">
        <v>80</v>
      </c>
      <c r="D84" s="61" t="s">
        <v>39</v>
      </c>
      <c r="E84" s="60">
        <v>2025</v>
      </c>
      <c r="F84" s="60">
        <v>1.712</v>
      </c>
      <c r="I84">
        <v>2025</v>
      </c>
      <c r="J84">
        <v>1.9159999999999999</v>
      </c>
    </row>
    <row r="85" spans="2:13" ht="18.75" customHeight="1">
      <c r="B85" s="53"/>
      <c r="C85" s="54" t="s">
        <v>80</v>
      </c>
      <c r="D85" s="55" t="str">
        <f>D84</f>
        <v>ELE_EX_OPOLE_2</v>
      </c>
      <c r="E85" s="54">
        <v>2030</v>
      </c>
      <c r="F85" s="54">
        <v>1.712</v>
      </c>
      <c r="I85">
        <v>2030</v>
      </c>
      <c r="J85">
        <v>1.9159999999999999</v>
      </c>
    </row>
    <row r="86" spans="2:13" ht="18.75" customHeight="1">
      <c r="B86" s="59"/>
      <c r="C86" s="60" t="s">
        <v>80</v>
      </c>
      <c r="D86" s="61" t="str">
        <f t="shared" ref="D86:D89" si="6">D85</f>
        <v>ELE_EX_OPOLE_2</v>
      </c>
      <c r="E86" s="60">
        <v>2035</v>
      </c>
      <c r="F86" s="60">
        <v>1.712</v>
      </c>
      <c r="I86">
        <v>2035</v>
      </c>
      <c r="J86">
        <v>1.9159999999999999</v>
      </c>
    </row>
    <row r="87" spans="2:13" ht="18.75" customHeight="1">
      <c r="B87" s="53"/>
      <c r="C87" s="54" t="s">
        <v>80</v>
      </c>
      <c r="D87" s="55" t="str">
        <f t="shared" si="6"/>
        <v>ELE_EX_OPOLE_2</v>
      </c>
      <c r="E87" s="54">
        <v>2040</v>
      </c>
      <c r="F87" s="54">
        <v>1.712</v>
      </c>
      <c r="I87">
        <v>2040</v>
      </c>
      <c r="J87">
        <v>1.9159999999999999</v>
      </c>
    </row>
    <row r="88" spans="2:13" ht="18.75" customHeight="1">
      <c r="B88" s="59"/>
      <c r="C88" s="60" t="s">
        <v>80</v>
      </c>
      <c r="D88" s="61" t="str">
        <f t="shared" si="6"/>
        <v>ELE_EX_OPOLE_2</v>
      </c>
      <c r="E88" s="60">
        <v>2045</v>
      </c>
      <c r="F88" s="60">
        <v>1.712</v>
      </c>
      <c r="I88">
        <v>2045</v>
      </c>
      <c r="J88">
        <v>1.9159999999999999</v>
      </c>
    </row>
    <row r="89" spans="2:13" ht="18.75" customHeight="1">
      <c r="B89" s="53"/>
      <c r="C89" s="54" t="s">
        <v>80</v>
      </c>
      <c r="D89" s="55" t="str">
        <f t="shared" si="6"/>
        <v>ELE_EX_OPOLE_2</v>
      </c>
      <c r="E89" s="54">
        <v>2050</v>
      </c>
      <c r="F89" s="54">
        <v>1.712</v>
      </c>
      <c r="I89">
        <v>2050</v>
      </c>
      <c r="J89">
        <v>1.9159999999999999</v>
      </c>
      <c r="K89" s="67" t="s">
        <v>99</v>
      </c>
      <c r="L89">
        <v>2025</v>
      </c>
    </row>
    <row r="90" spans="2:13" ht="18.75" customHeight="1">
      <c r="B90" s="56" t="s">
        <v>4</v>
      </c>
      <c r="C90" s="57"/>
      <c r="D90" s="58"/>
      <c r="E90" s="57"/>
      <c r="F90" s="57"/>
    </row>
    <row r="91" spans="2:13" ht="18.75" customHeight="1">
      <c r="B91" s="59"/>
      <c r="C91" s="60" t="s">
        <v>80</v>
      </c>
      <c r="D91" s="61" t="s">
        <v>41</v>
      </c>
      <c r="E91" s="60">
        <v>2025</v>
      </c>
      <c r="F91" s="60">
        <v>0.82599999999999996</v>
      </c>
      <c r="J91" s="67" t="s">
        <v>118</v>
      </c>
    </row>
    <row r="92" spans="2:13" ht="18.75" customHeight="1">
      <c r="B92" s="53"/>
      <c r="C92" s="54" t="s">
        <v>80</v>
      </c>
      <c r="D92" s="55" t="s">
        <v>41</v>
      </c>
      <c r="E92" s="54">
        <v>2030</v>
      </c>
      <c r="F92" s="54">
        <v>0</v>
      </c>
      <c r="I92">
        <v>2025</v>
      </c>
      <c r="J92">
        <v>0.92</v>
      </c>
      <c r="K92" s="67" t="s">
        <v>99</v>
      </c>
      <c r="L92" s="67" t="s">
        <v>100</v>
      </c>
      <c r="M92" s="67" t="s">
        <v>101</v>
      </c>
    </row>
    <row r="93" spans="2:13" ht="18.75" customHeight="1">
      <c r="B93" s="59"/>
      <c r="C93" s="60" t="s">
        <v>80</v>
      </c>
      <c r="D93" s="61" t="s">
        <v>41</v>
      </c>
      <c r="E93" s="60">
        <v>2035</v>
      </c>
      <c r="F93" s="60">
        <v>0</v>
      </c>
      <c r="J93">
        <v>0</v>
      </c>
    </row>
    <row r="94" spans="2:13" ht="18.75" customHeight="1">
      <c r="B94" s="53"/>
      <c r="C94" s="54" t="s">
        <v>80</v>
      </c>
      <c r="D94" s="55" t="s">
        <v>41</v>
      </c>
      <c r="E94" s="54">
        <v>2040</v>
      </c>
      <c r="F94" s="54">
        <v>0</v>
      </c>
    </row>
    <row r="95" spans="2:13" ht="18.75" customHeight="1">
      <c r="B95" s="59"/>
      <c r="C95" s="60" t="s">
        <v>80</v>
      </c>
      <c r="D95" s="61" t="s">
        <v>41</v>
      </c>
      <c r="E95" s="60">
        <v>2045</v>
      </c>
      <c r="F95" s="60">
        <v>0</v>
      </c>
    </row>
    <row r="96" spans="2:13" ht="18.75" customHeight="1">
      <c r="B96" s="53"/>
      <c r="C96" s="54" t="s">
        <v>80</v>
      </c>
      <c r="D96" s="55" t="s">
        <v>41</v>
      </c>
      <c r="E96" s="54">
        <v>2050</v>
      </c>
      <c r="F96" s="54">
        <v>0</v>
      </c>
    </row>
    <row r="97" spans="2:12" ht="18.75" customHeight="1">
      <c r="B97" s="56" t="s">
        <v>4</v>
      </c>
      <c r="C97" s="57"/>
      <c r="D97" s="58"/>
      <c r="E97" s="57"/>
      <c r="F97" s="57"/>
      <c r="J97" s="67" t="s">
        <v>109</v>
      </c>
    </row>
    <row r="98" spans="2:12" ht="18.75" customHeight="1">
      <c r="B98" s="59"/>
      <c r="C98" s="60" t="s">
        <v>80</v>
      </c>
      <c r="D98" s="61" t="s">
        <v>43</v>
      </c>
      <c r="E98" s="60">
        <v>2025</v>
      </c>
      <c r="F98" s="60">
        <v>1.325</v>
      </c>
      <c r="I98">
        <v>2025</v>
      </c>
      <c r="J98">
        <v>1.4490000000000001</v>
      </c>
    </row>
    <row r="99" spans="2:12" ht="18.75" customHeight="1">
      <c r="B99" s="53"/>
      <c r="C99" s="54" t="s">
        <v>80</v>
      </c>
      <c r="D99" s="55" t="s">
        <v>43</v>
      </c>
      <c r="E99" s="54">
        <v>2030</v>
      </c>
      <c r="F99" s="54">
        <v>1.325</v>
      </c>
      <c r="I99">
        <v>2030</v>
      </c>
      <c r="J99">
        <v>1.4490000000000001</v>
      </c>
      <c r="K99" s="67" t="s">
        <v>99</v>
      </c>
      <c r="L99">
        <v>2033</v>
      </c>
    </row>
    <row r="100" spans="2:12" ht="18.75" customHeight="1">
      <c r="B100" s="59"/>
      <c r="C100" s="60" t="s">
        <v>80</v>
      </c>
      <c r="D100" s="61" t="s">
        <v>43</v>
      </c>
      <c r="E100" s="60">
        <v>2035</v>
      </c>
      <c r="F100" s="60">
        <v>0</v>
      </c>
      <c r="I100">
        <v>2035</v>
      </c>
      <c r="J100">
        <v>0</v>
      </c>
    </row>
    <row r="101" spans="2:12" ht="18.75" customHeight="1">
      <c r="B101" s="53"/>
      <c r="C101" s="54" t="s">
        <v>80</v>
      </c>
      <c r="D101" s="55" t="s">
        <v>43</v>
      </c>
      <c r="E101" s="54">
        <v>2040</v>
      </c>
      <c r="F101" s="54">
        <v>0</v>
      </c>
    </row>
    <row r="102" spans="2:12" ht="18.75" customHeight="1">
      <c r="B102" s="59"/>
      <c r="C102" s="60" t="s">
        <v>80</v>
      </c>
      <c r="D102" s="61" t="s">
        <v>43</v>
      </c>
      <c r="E102" s="60">
        <v>2045</v>
      </c>
      <c r="F102" s="60">
        <v>0</v>
      </c>
    </row>
    <row r="103" spans="2:12" ht="18.75" customHeight="1">
      <c r="B103" s="53"/>
      <c r="C103" s="54" t="s">
        <v>80</v>
      </c>
      <c r="D103" s="55" t="s">
        <v>43</v>
      </c>
      <c r="E103" s="54">
        <v>2050</v>
      </c>
      <c r="F103" s="54">
        <v>0</v>
      </c>
    </row>
    <row r="104" spans="2:12" ht="18.75" customHeight="1">
      <c r="B104" s="56" t="s">
        <v>4</v>
      </c>
      <c r="C104" s="57"/>
      <c r="D104" s="58"/>
      <c r="E104" s="57"/>
      <c r="F104" s="57"/>
      <c r="J104" s="67" t="s">
        <v>120</v>
      </c>
    </row>
    <row r="105" spans="2:12" ht="18.75" customHeight="1">
      <c r="B105" s="59"/>
      <c r="C105" s="60" t="s">
        <v>80</v>
      </c>
      <c r="D105" s="61" t="s">
        <v>45</v>
      </c>
      <c r="E105" s="60">
        <v>2025</v>
      </c>
      <c r="F105" s="60">
        <v>0.82499999999999996</v>
      </c>
      <c r="I105">
        <v>2025</v>
      </c>
      <c r="J105">
        <v>0.9</v>
      </c>
      <c r="K105" s="67" t="s">
        <v>99</v>
      </c>
      <c r="L105">
        <v>2025</v>
      </c>
    </row>
    <row r="106" spans="2:12" ht="18.75" customHeight="1">
      <c r="B106" s="53"/>
      <c r="C106" s="54" t="s">
        <v>80</v>
      </c>
      <c r="D106" s="55" t="s">
        <v>45</v>
      </c>
      <c r="E106" s="54">
        <v>2030</v>
      </c>
      <c r="F106" s="54">
        <v>0</v>
      </c>
      <c r="J106">
        <v>0</v>
      </c>
    </row>
    <row r="107" spans="2:12" ht="18.75" customHeight="1">
      <c r="B107" s="59"/>
      <c r="C107" s="60" t="s">
        <v>80</v>
      </c>
      <c r="D107" s="61" t="s">
        <v>45</v>
      </c>
      <c r="E107" s="60">
        <v>2035</v>
      </c>
      <c r="F107" s="60">
        <v>0</v>
      </c>
    </row>
    <row r="108" spans="2:12" ht="18.75" customHeight="1">
      <c r="B108" s="53"/>
      <c r="C108" s="54" t="s">
        <v>80</v>
      </c>
      <c r="D108" s="55" t="s">
        <v>45</v>
      </c>
      <c r="E108" s="54">
        <v>2040</v>
      </c>
      <c r="F108" s="54">
        <v>0</v>
      </c>
    </row>
    <row r="109" spans="2:12" ht="18.75" customHeight="1">
      <c r="B109" s="59"/>
      <c r="C109" s="60" t="s">
        <v>80</v>
      </c>
      <c r="D109" s="61" t="s">
        <v>45</v>
      </c>
      <c r="E109" s="60">
        <v>2045</v>
      </c>
      <c r="F109" s="60">
        <v>0</v>
      </c>
    </row>
    <row r="110" spans="2:12" ht="18.75" customHeight="1">
      <c r="B110" s="53"/>
      <c r="C110" s="54" t="s">
        <v>80</v>
      </c>
      <c r="D110" s="55" t="s">
        <v>45</v>
      </c>
      <c r="E110" s="54">
        <v>2050</v>
      </c>
      <c r="F110" s="54">
        <v>0</v>
      </c>
    </row>
    <row r="111" spans="2:12" ht="18.75" customHeight="1">
      <c r="B111" s="56" t="s">
        <v>4</v>
      </c>
      <c r="C111" s="57"/>
      <c r="D111" s="58"/>
      <c r="E111" s="57"/>
      <c r="F111" s="57"/>
      <c r="K111" s="67" t="s">
        <v>102</v>
      </c>
    </row>
    <row r="112" spans="2:12" ht="18.75" customHeight="1">
      <c r="B112" s="59"/>
      <c r="C112" s="60" t="s">
        <v>80</v>
      </c>
      <c r="D112" s="61" t="s">
        <v>47</v>
      </c>
      <c r="E112" s="60">
        <v>2025</v>
      </c>
      <c r="F112" s="60">
        <v>1.0249999999999999</v>
      </c>
      <c r="I112">
        <v>2025</v>
      </c>
      <c r="J112">
        <v>1.38</v>
      </c>
      <c r="K112" s="67" t="s">
        <v>99</v>
      </c>
      <c r="L112">
        <v>2028</v>
      </c>
    </row>
    <row r="113" spans="2:12" ht="18.75" customHeight="1">
      <c r="B113" s="53"/>
      <c r="C113" s="54" t="s">
        <v>80</v>
      </c>
      <c r="D113" s="55" t="str">
        <f>D112</f>
        <v>ELE_EX_JAWORZNO_3</v>
      </c>
      <c r="E113" s="54">
        <v>2030</v>
      </c>
      <c r="F113" s="54">
        <v>0</v>
      </c>
      <c r="J113">
        <v>0</v>
      </c>
    </row>
    <row r="114" spans="2:12" ht="18.75" customHeight="1">
      <c r="B114" s="59"/>
      <c r="C114" s="60" t="s">
        <v>80</v>
      </c>
      <c r="D114" s="61" t="str">
        <f t="shared" ref="D114:D117" si="7">D113</f>
        <v>ELE_EX_JAWORZNO_3</v>
      </c>
      <c r="E114" s="60">
        <v>2035</v>
      </c>
      <c r="F114" s="60">
        <v>0</v>
      </c>
    </row>
    <row r="115" spans="2:12" ht="18.75" customHeight="1">
      <c r="B115" s="53"/>
      <c r="C115" s="54" t="s">
        <v>80</v>
      </c>
      <c r="D115" s="55" t="str">
        <f t="shared" si="7"/>
        <v>ELE_EX_JAWORZNO_3</v>
      </c>
      <c r="E115" s="54">
        <v>2040</v>
      </c>
      <c r="F115" s="54">
        <v>0</v>
      </c>
    </row>
    <row r="116" spans="2:12" ht="18.75" customHeight="1">
      <c r="B116" s="59"/>
      <c r="C116" s="60" t="s">
        <v>80</v>
      </c>
      <c r="D116" s="61" t="str">
        <f t="shared" si="7"/>
        <v>ELE_EX_JAWORZNO_3</v>
      </c>
      <c r="E116" s="60">
        <v>2045</v>
      </c>
      <c r="F116" s="60">
        <v>0</v>
      </c>
    </row>
    <row r="117" spans="2:12" ht="18.75" customHeight="1">
      <c r="B117" s="53"/>
      <c r="C117" s="54" t="s">
        <v>80</v>
      </c>
      <c r="D117" s="55" t="str">
        <f t="shared" si="7"/>
        <v>ELE_EX_JAWORZNO_3</v>
      </c>
      <c r="E117" s="54">
        <v>2050</v>
      </c>
      <c r="F117" s="54">
        <v>0</v>
      </c>
    </row>
    <row r="118" spans="2:12" ht="18.75" customHeight="1">
      <c r="B118" s="56" t="s">
        <v>4</v>
      </c>
      <c r="C118" s="57"/>
      <c r="D118" s="58"/>
      <c r="E118" s="57"/>
      <c r="F118" s="57"/>
      <c r="K118" s="67" t="s">
        <v>103</v>
      </c>
    </row>
    <row r="119" spans="2:12" ht="18.75" customHeight="1">
      <c r="B119" s="59"/>
      <c r="C119" s="60" t="s">
        <v>80</v>
      </c>
      <c r="D119" s="61" t="s">
        <v>49</v>
      </c>
      <c r="E119" s="60">
        <v>2025</v>
      </c>
      <c r="F119" s="60">
        <v>0.83699999999999997</v>
      </c>
      <c r="I119">
        <v>2025</v>
      </c>
      <c r="J119">
        <v>1.05</v>
      </c>
      <c r="L119">
        <v>2026</v>
      </c>
    </row>
    <row r="120" spans="2:12" ht="18.75" customHeight="1">
      <c r="B120" s="53"/>
      <c r="C120" s="54" t="s">
        <v>80</v>
      </c>
      <c r="D120" s="55" t="str">
        <f>D119</f>
        <v>ELE_EX_JAWORZNO_2</v>
      </c>
      <c r="E120" s="54">
        <v>2030</v>
      </c>
      <c r="F120" s="54">
        <v>0.83699999999999997</v>
      </c>
      <c r="I120">
        <v>2030</v>
      </c>
      <c r="J120">
        <v>1.04</v>
      </c>
    </row>
    <row r="121" spans="2:12" ht="18.75" customHeight="1">
      <c r="B121" s="59"/>
      <c r="C121" s="60" t="s">
        <v>80</v>
      </c>
      <c r="D121" s="61" t="str">
        <f t="shared" ref="D121:D124" si="8">D120</f>
        <v>ELE_EX_JAWORZNO_2</v>
      </c>
      <c r="E121" s="60">
        <v>2035</v>
      </c>
      <c r="F121" s="60">
        <v>0.83699999999999997</v>
      </c>
      <c r="I121">
        <v>2035</v>
      </c>
      <c r="J121">
        <v>1.04</v>
      </c>
    </row>
    <row r="122" spans="2:12" ht="18.75" customHeight="1">
      <c r="B122" s="53"/>
      <c r="C122" s="54" t="s">
        <v>80</v>
      </c>
      <c r="D122" s="55" t="str">
        <f t="shared" si="8"/>
        <v>ELE_EX_JAWORZNO_2</v>
      </c>
      <c r="E122" s="54">
        <v>2040</v>
      </c>
      <c r="F122" s="54">
        <v>0.83699999999999997</v>
      </c>
      <c r="I122">
        <v>2040</v>
      </c>
      <c r="J122">
        <v>1.04</v>
      </c>
      <c r="K122" s="67" t="s">
        <v>99</v>
      </c>
      <c r="L122">
        <v>2040</v>
      </c>
    </row>
    <row r="123" spans="2:12" ht="18.75" customHeight="1">
      <c r="B123" s="59"/>
      <c r="C123" s="60" t="s">
        <v>80</v>
      </c>
      <c r="D123" s="61" t="str">
        <f t="shared" si="8"/>
        <v>ELE_EX_JAWORZNO_2</v>
      </c>
      <c r="E123" s="60">
        <v>2045</v>
      </c>
      <c r="F123" s="60">
        <v>0</v>
      </c>
      <c r="I123">
        <v>2045</v>
      </c>
      <c r="J123">
        <v>0</v>
      </c>
    </row>
    <row r="124" spans="2:12" ht="18.75" customHeight="1">
      <c r="B124" s="53"/>
      <c r="C124" s="54" t="s">
        <v>80</v>
      </c>
      <c r="D124" s="55" t="str">
        <f t="shared" si="8"/>
        <v>ELE_EX_JAWORZNO_2</v>
      </c>
      <c r="E124" s="54">
        <v>2050</v>
      </c>
      <c r="F124" s="54">
        <v>0</v>
      </c>
    </row>
    <row r="125" spans="2:12" ht="18.75" customHeight="1">
      <c r="B125" s="56" t="s">
        <v>4</v>
      </c>
      <c r="C125" s="57"/>
      <c r="D125" s="58"/>
      <c r="E125" s="57"/>
      <c r="F125" s="57"/>
    </row>
    <row r="126" spans="2:12" ht="18.75" customHeight="1">
      <c r="B126" s="59"/>
      <c r="C126" s="60" t="s">
        <v>80</v>
      </c>
      <c r="D126" s="61" t="s">
        <v>51</v>
      </c>
      <c r="E126" s="60">
        <v>2025</v>
      </c>
      <c r="F126" s="60">
        <v>0</v>
      </c>
    </row>
    <row r="127" spans="2:12" ht="18.75" customHeight="1">
      <c r="B127" s="53"/>
      <c r="C127" s="54" t="s">
        <v>80</v>
      </c>
      <c r="D127" s="55" t="s">
        <v>51</v>
      </c>
      <c r="E127" s="54">
        <v>2030</v>
      </c>
      <c r="F127" s="54">
        <v>0</v>
      </c>
    </row>
    <row r="128" spans="2:12" ht="18.75" customHeight="1">
      <c r="B128" s="59"/>
      <c r="C128" s="60" t="s">
        <v>80</v>
      </c>
      <c r="D128" s="61" t="s">
        <v>51</v>
      </c>
      <c r="E128" s="60">
        <v>2035</v>
      </c>
      <c r="F128" s="60">
        <v>0</v>
      </c>
    </row>
    <row r="129" spans="2:12" ht="18.75" customHeight="1">
      <c r="B129" s="53"/>
      <c r="C129" s="54" t="s">
        <v>80</v>
      </c>
      <c r="D129" s="55" t="s">
        <v>51</v>
      </c>
      <c r="E129" s="54">
        <v>2040</v>
      </c>
      <c r="F129" s="54">
        <v>0</v>
      </c>
    </row>
    <row r="130" spans="2:12" ht="18.75" customHeight="1">
      <c r="B130" s="59"/>
      <c r="C130" s="60" t="s">
        <v>80</v>
      </c>
      <c r="D130" s="61" t="s">
        <v>51</v>
      </c>
      <c r="E130" s="60">
        <v>2045</v>
      </c>
      <c r="F130" s="60">
        <v>0</v>
      </c>
    </row>
    <row r="131" spans="2:12" ht="18.75" customHeight="1">
      <c r="B131" s="53"/>
      <c r="C131" s="54" t="s">
        <v>80</v>
      </c>
      <c r="D131" s="55" t="s">
        <v>51</v>
      </c>
      <c r="E131" s="54">
        <v>2050</v>
      </c>
      <c r="F131" s="54">
        <v>0</v>
      </c>
    </row>
    <row r="132" spans="2:12" ht="18.75" customHeight="1">
      <c r="B132" s="56" t="s">
        <v>4</v>
      </c>
      <c r="C132" s="57"/>
      <c r="D132" s="58"/>
      <c r="E132" s="57"/>
      <c r="F132" s="57"/>
    </row>
    <row r="133" spans="2:12" ht="18.75" customHeight="1">
      <c r="B133" s="59"/>
      <c r="C133" s="60" t="s">
        <v>80</v>
      </c>
      <c r="D133" s="61" t="s">
        <v>53</v>
      </c>
      <c r="E133" s="60">
        <v>2025</v>
      </c>
      <c r="F133" s="60">
        <v>0</v>
      </c>
    </row>
    <row r="134" spans="2:12" ht="18.75" customHeight="1">
      <c r="B134" s="53"/>
      <c r="C134" s="54" t="s">
        <v>80</v>
      </c>
      <c r="D134" s="55" t="str">
        <f>D133</f>
        <v>ELE_EX_LAZISKA_2</v>
      </c>
      <c r="E134" s="54">
        <v>2030</v>
      </c>
      <c r="F134" s="54">
        <v>0</v>
      </c>
    </row>
    <row r="135" spans="2:12" ht="18.75" customHeight="1">
      <c r="B135" s="59"/>
      <c r="C135" s="60" t="s">
        <v>80</v>
      </c>
      <c r="D135" s="61" t="str">
        <f t="shared" ref="D135:D138" si="9">D134</f>
        <v>ELE_EX_LAZISKA_2</v>
      </c>
      <c r="E135" s="60">
        <v>2035</v>
      </c>
      <c r="F135" s="60">
        <v>0</v>
      </c>
    </row>
    <row r="136" spans="2:12" ht="18.75" customHeight="1">
      <c r="B136" s="53"/>
      <c r="C136" s="54" t="s">
        <v>80</v>
      </c>
      <c r="D136" s="55" t="str">
        <f t="shared" si="9"/>
        <v>ELE_EX_LAZISKA_2</v>
      </c>
      <c r="E136" s="54">
        <v>2040</v>
      </c>
      <c r="F136" s="54">
        <v>0</v>
      </c>
    </row>
    <row r="137" spans="2:12" ht="18.75" customHeight="1">
      <c r="B137" s="59"/>
      <c r="C137" s="60" t="s">
        <v>80</v>
      </c>
      <c r="D137" s="61" t="str">
        <f t="shared" si="9"/>
        <v>ELE_EX_LAZISKA_2</v>
      </c>
      <c r="E137" s="60">
        <v>2045</v>
      </c>
      <c r="F137" s="60">
        <v>0</v>
      </c>
    </row>
    <row r="138" spans="2:12" ht="18.75" customHeight="1">
      <c r="B138" s="53"/>
      <c r="C138" s="54" t="s">
        <v>80</v>
      </c>
      <c r="D138" s="55" t="str">
        <f t="shared" si="9"/>
        <v>ELE_EX_LAZISKA_2</v>
      </c>
      <c r="E138" s="54">
        <v>2050</v>
      </c>
      <c r="F138" s="54">
        <v>0</v>
      </c>
    </row>
    <row r="139" spans="2:12" ht="18.75" customHeight="1">
      <c r="B139" s="56" t="s">
        <v>4</v>
      </c>
      <c r="C139" s="57"/>
      <c r="D139" s="58"/>
      <c r="E139" s="57"/>
      <c r="F139" s="57"/>
      <c r="J139" s="67" t="s">
        <v>121</v>
      </c>
    </row>
    <row r="140" spans="2:12" ht="18.75" customHeight="1">
      <c r="B140" s="59"/>
      <c r="C140" s="60" t="s">
        <v>80</v>
      </c>
      <c r="D140" s="61" t="s">
        <v>55</v>
      </c>
      <c r="E140" s="60">
        <v>2025</v>
      </c>
      <c r="F140" s="60">
        <v>0.83099999999999996</v>
      </c>
      <c r="I140">
        <v>2025</v>
      </c>
      <c r="J140">
        <v>0.92</v>
      </c>
      <c r="K140" s="67" t="s">
        <v>99</v>
      </c>
      <c r="L140">
        <v>2028</v>
      </c>
    </row>
    <row r="141" spans="2:12" ht="18.75" customHeight="1">
      <c r="B141" s="53"/>
      <c r="C141" s="54" t="s">
        <v>80</v>
      </c>
      <c r="D141" s="55" t="str">
        <f>D140</f>
        <v>ELE_EX_LAZISKA_3</v>
      </c>
      <c r="E141" s="54">
        <v>2030</v>
      </c>
      <c r="F141" s="54">
        <v>0</v>
      </c>
    </row>
    <row r="142" spans="2:12" ht="18.75" customHeight="1">
      <c r="B142" s="59"/>
      <c r="C142" s="60" t="s">
        <v>80</v>
      </c>
      <c r="D142" s="61" t="str">
        <f t="shared" ref="D142:D145" si="10">D141</f>
        <v>ELE_EX_LAZISKA_3</v>
      </c>
      <c r="E142" s="60">
        <v>2035</v>
      </c>
      <c r="F142" s="60">
        <v>0</v>
      </c>
    </row>
    <row r="143" spans="2:12" ht="18.75" customHeight="1">
      <c r="B143" s="53"/>
      <c r="C143" s="54" t="s">
        <v>80</v>
      </c>
      <c r="D143" s="55" t="str">
        <f t="shared" si="10"/>
        <v>ELE_EX_LAZISKA_3</v>
      </c>
      <c r="E143" s="54">
        <v>2040</v>
      </c>
      <c r="F143" s="54">
        <v>0</v>
      </c>
    </row>
    <row r="144" spans="2:12" ht="18.75" customHeight="1">
      <c r="B144" s="59"/>
      <c r="C144" s="60" t="s">
        <v>80</v>
      </c>
      <c r="D144" s="61" t="str">
        <f t="shared" si="10"/>
        <v>ELE_EX_LAZISKA_3</v>
      </c>
      <c r="E144" s="60">
        <v>2045</v>
      </c>
      <c r="F144" s="60">
        <v>0</v>
      </c>
    </row>
    <row r="145" spans="2:12" ht="18.75" customHeight="1">
      <c r="B145" s="53"/>
      <c r="C145" s="54" t="s">
        <v>80</v>
      </c>
      <c r="D145" s="55" t="str">
        <f t="shared" si="10"/>
        <v>ELE_EX_LAZISKA_3</v>
      </c>
      <c r="E145" s="54">
        <v>2050</v>
      </c>
      <c r="F145" s="54">
        <v>0</v>
      </c>
    </row>
    <row r="146" spans="2:12" ht="18.75" customHeight="1">
      <c r="B146" s="56" t="s">
        <v>4</v>
      </c>
      <c r="C146" s="57"/>
      <c r="D146" s="58"/>
      <c r="E146" s="57"/>
      <c r="F146" s="57"/>
    </row>
    <row r="147" spans="2:12" ht="18.75" customHeight="1">
      <c r="B147" s="59"/>
      <c r="C147" s="60" t="s">
        <v>80</v>
      </c>
      <c r="D147" s="61" t="s">
        <v>57</v>
      </c>
      <c r="E147" s="60">
        <v>2025</v>
      </c>
      <c r="F147" s="60">
        <v>0</v>
      </c>
    </row>
    <row r="148" spans="2:12" ht="18.75" customHeight="1">
      <c r="B148" s="53"/>
      <c r="C148" s="54" t="s">
        <v>80</v>
      </c>
      <c r="D148" s="55" t="s">
        <v>57</v>
      </c>
      <c r="E148" s="54">
        <v>2030</v>
      </c>
      <c r="F148" s="54">
        <v>0</v>
      </c>
    </row>
    <row r="149" spans="2:12" ht="18.75" customHeight="1">
      <c r="B149" s="59"/>
      <c r="C149" s="60" t="s">
        <v>80</v>
      </c>
      <c r="D149" s="61" t="s">
        <v>57</v>
      </c>
      <c r="E149" s="60">
        <v>2035</v>
      </c>
      <c r="F149" s="60">
        <v>0</v>
      </c>
    </row>
    <row r="150" spans="2:12" ht="18.75" customHeight="1">
      <c r="B150" s="53"/>
      <c r="C150" s="54" t="s">
        <v>80</v>
      </c>
      <c r="D150" s="55" t="s">
        <v>57</v>
      </c>
      <c r="E150" s="54">
        <v>2040</v>
      </c>
      <c r="F150" s="54">
        <v>0</v>
      </c>
    </row>
    <row r="151" spans="2:12" ht="18.75" customHeight="1">
      <c r="B151" s="59"/>
      <c r="C151" s="60" t="s">
        <v>80</v>
      </c>
      <c r="D151" s="61" t="s">
        <v>57</v>
      </c>
      <c r="E151" s="60">
        <v>2045</v>
      </c>
      <c r="F151" s="60">
        <v>0</v>
      </c>
    </row>
    <row r="152" spans="2:12" ht="18.75" customHeight="1">
      <c r="B152" s="53"/>
      <c r="C152" s="54" t="s">
        <v>80</v>
      </c>
      <c r="D152" s="55" t="s">
        <v>57</v>
      </c>
      <c r="E152" s="54">
        <v>2050</v>
      </c>
      <c r="F152" s="54">
        <v>0</v>
      </c>
    </row>
    <row r="153" spans="2:12" ht="18.75" customHeight="1">
      <c r="B153" s="56" t="s">
        <v>4</v>
      </c>
      <c r="C153" s="57"/>
      <c r="D153" s="58"/>
      <c r="E153" s="57"/>
      <c r="F153" s="57"/>
      <c r="J153" s="67" t="s">
        <v>122</v>
      </c>
    </row>
    <row r="154" spans="2:12" ht="18.75" customHeight="1">
      <c r="B154" s="59"/>
      <c r="C154" s="60" t="s">
        <v>80</v>
      </c>
      <c r="D154" s="61" t="s">
        <v>59</v>
      </c>
      <c r="E154" s="60">
        <v>2025</v>
      </c>
      <c r="F154" s="60">
        <v>0.42799999999999999</v>
      </c>
      <c r="I154">
        <v>2025</v>
      </c>
      <c r="J154">
        <v>0.46</v>
      </c>
      <c r="K154" s="67" t="s">
        <v>99</v>
      </c>
      <c r="L154">
        <v>2028</v>
      </c>
    </row>
    <row r="155" spans="2:12" ht="18.75" customHeight="1">
      <c r="B155" s="53"/>
      <c r="C155" s="54" t="s">
        <v>80</v>
      </c>
      <c r="D155" s="55" t="str">
        <f>D154</f>
        <v>ELE_EX_LAGISZA_2</v>
      </c>
      <c r="E155" s="54">
        <v>2030</v>
      </c>
      <c r="F155" s="54">
        <v>0</v>
      </c>
      <c r="I155">
        <v>2030</v>
      </c>
      <c r="J155">
        <v>0</v>
      </c>
    </row>
    <row r="156" spans="2:12" ht="18.75" customHeight="1">
      <c r="B156" s="59"/>
      <c r="C156" s="60" t="s">
        <v>80</v>
      </c>
      <c r="D156" s="61" t="str">
        <f t="shared" ref="D156:D159" si="11">D155</f>
        <v>ELE_EX_LAGISZA_2</v>
      </c>
      <c r="E156" s="60">
        <v>2035</v>
      </c>
      <c r="F156" s="60">
        <v>0</v>
      </c>
    </row>
    <row r="157" spans="2:12" ht="18.75" customHeight="1">
      <c r="B157" s="53"/>
      <c r="C157" s="54" t="s">
        <v>80</v>
      </c>
      <c r="D157" s="55" t="str">
        <f t="shared" si="11"/>
        <v>ELE_EX_LAGISZA_2</v>
      </c>
      <c r="E157" s="54">
        <v>2040</v>
      </c>
      <c r="F157" s="54">
        <v>0</v>
      </c>
    </row>
    <row r="158" spans="2:12" ht="18.75" customHeight="1">
      <c r="B158" s="59"/>
      <c r="C158" s="60" t="s">
        <v>80</v>
      </c>
      <c r="D158" s="61" t="str">
        <f t="shared" si="11"/>
        <v>ELE_EX_LAGISZA_2</v>
      </c>
      <c r="E158" s="60">
        <v>2045</v>
      </c>
      <c r="F158" s="60">
        <v>0</v>
      </c>
    </row>
    <row r="159" spans="2:12" ht="18.75" customHeight="1">
      <c r="B159" s="53"/>
      <c r="C159" s="54" t="s">
        <v>80</v>
      </c>
      <c r="D159" s="55" t="str">
        <f t="shared" si="11"/>
        <v>ELE_EX_LAGISZA_2</v>
      </c>
      <c r="E159" s="54">
        <v>2050</v>
      </c>
      <c r="F159" s="54">
        <v>0</v>
      </c>
    </row>
    <row r="160" spans="2:12" ht="18.75" customHeight="1">
      <c r="B160" s="56" t="s">
        <v>4</v>
      </c>
      <c r="C160" s="57"/>
      <c r="D160" s="58"/>
      <c r="E160" s="57"/>
      <c r="F160" s="57"/>
      <c r="J160" s="67" t="s">
        <v>123</v>
      </c>
    </row>
    <row r="161" spans="2:12" ht="18.75" customHeight="1">
      <c r="B161" s="59"/>
      <c r="C161" s="60" t="s">
        <v>80</v>
      </c>
      <c r="D161" s="61" t="s">
        <v>61</v>
      </c>
      <c r="E161" s="60">
        <v>2025</v>
      </c>
      <c r="F161" s="60">
        <v>0.628</v>
      </c>
      <c r="I161">
        <v>2025</v>
      </c>
      <c r="J161">
        <v>0.69</v>
      </c>
      <c r="L161">
        <v>2025</v>
      </c>
    </row>
    <row r="162" spans="2:12" ht="18.75" customHeight="1">
      <c r="B162" s="53"/>
      <c r="C162" s="54" t="s">
        <v>80</v>
      </c>
      <c r="D162" s="55" t="s">
        <v>61</v>
      </c>
      <c r="E162" s="54">
        <v>2030</v>
      </c>
      <c r="F162" s="54">
        <v>0.20899999999999999</v>
      </c>
      <c r="I162">
        <v>2030</v>
      </c>
      <c r="J162">
        <v>0.23</v>
      </c>
      <c r="K162" s="67" t="s">
        <v>99</v>
      </c>
      <c r="L162">
        <v>2030</v>
      </c>
    </row>
    <row r="163" spans="2:12" ht="18.75" customHeight="1">
      <c r="B163" s="59"/>
      <c r="C163" s="60" t="s">
        <v>80</v>
      </c>
      <c r="D163" s="61" t="s">
        <v>61</v>
      </c>
      <c r="E163" s="60">
        <v>2035</v>
      </c>
      <c r="F163" s="60">
        <v>0</v>
      </c>
      <c r="J163">
        <v>0</v>
      </c>
    </row>
    <row r="164" spans="2:12" ht="18.75" customHeight="1">
      <c r="B164" s="53"/>
      <c r="C164" s="54" t="s">
        <v>80</v>
      </c>
      <c r="D164" s="55" t="s">
        <v>61</v>
      </c>
      <c r="E164" s="54">
        <v>2040</v>
      </c>
      <c r="F164" s="54">
        <v>0</v>
      </c>
    </row>
    <row r="165" spans="2:12" ht="18.75" customHeight="1">
      <c r="B165" s="59"/>
      <c r="C165" s="60" t="s">
        <v>80</v>
      </c>
      <c r="D165" s="61" t="s">
        <v>61</v>
      </c>
      <c r="E165" s="60">
        <v>2045</v>
      </c>
      <c r="F165" s="60">
        <v>0</v>
      </c>
    </row>
    <row r="166" spans="2:12" ht="18.75" customHeight="1">
      <c r="B166" s="53"/>
      <c r="C166" s="54" t="s">
        <v>80</v>
      </c>
      <c r="D166" s="55" t="s">
        <v>61</v>
      </c>
      <c r="E166" s="54">
        <v>2050</v>
      </c>
      <c r="F166" s="54">
        <v>0</v>
      </c>
    </row>
    <row r="167" spans="2:12" ht="18.75" customHeight="1">
      <c r="B167" s="56" t="s">
        <v>4</v>
      </c>
      <c r="C167" s="57"/>
      <c r="D167" s="58"/>
      <c r="E167" s="57"/>
      <c r="F167" s="57"/>
      <c r="J167" t="s">
        <v>126</v>
      </c>
    </row>
    <row r="168" spans="2:12" ht="18.75" customHeight="1">
      <c r="B168" s="59"/>
      <c r="C168" s="60" t="s">
        <v>80</v>
      </c>
      <c r="D168" s="61" t="s">
        <v>63</v>
      </c>
      <c r="E168" s="60">
        <v>2025</v>
      </c>
      <c r="F168" s="60">
        <v>0.28100000000000003</v>
      </c>
      <c r="I168">
        <v>2025</v>
      </c>
      <c r="J168">
        <v>0.30599999999999999</v>
      </c>
      <c r="K168" t="s">
        <v>99</v>
      </c>
      <c r="L168">
        <v>2028</v>
      </c>
    </row>
    <row r="169" spans="2:12" ht="18.75" customHeight="1">
      <c r="B169" s="53"/>
      <c r="C169" s="54" t="s">
        <v>80</v>
      </c>
      <c r="D169" s="55" t="s">
        <v>63</v>
      </c>
      <c r="E169" s="54">
        <v>2030</v>
      </c>
      <c r="F169" s="54">
        <v>0</v>
      </c>
      <c r="I169">
        <v>2030</v>
      </c>
      <c r="J169">
        <v>0</v>
      </c>
    </row>
    <row r="170" spans="2:12" ht="18.75" customHeight="1">
      <c r="B170" s="59"/>
      <c r="C170" s="60" t="s">
        <v>80</v>
      </c>
      <c r="D170" s="61" t="s">
        <v>63</v>
      </c>
      <c r="E170" s="60">
        <v>2035</v>
      </c>
      <c r="F170" s="60">
        <v>0</v>
      </c>
    </row>
    <row r="171" spans="2:12" ht="18.75" customHeight="1">
      <c r="B171" s="53"/>
      <c r="C171" s="54" t="s">
        <v>80</v>
      </c>
      <c r="D171" s="55" t="s">
        <v>63</v>
      </c>
      <c r="E171" s="54">
        <v>2040</v>
      </c>
      <c r="F171" s="54">
        <v>0</v>
      </c>
    </row>
    <row r="172" spans="2:12" ht="18.75" customHeight="1">
      <c r="B172" s="59"/>
      <c r="C172" s="60" t="s">
        <v>80</v>
      </c>
      <c r="D172" s="61" t="s">
        <v>63</v>
      </c>
      <c r="E172" s="60">
        <v>2045</v>
      </c>
      <c r="F172" s="60">
        <v>0</v>
      </c>
    </row>
    <row r="173" spans="2:12" ht="18.75" customHeight="1">
      <c r="B173" s="53"/>
      <c r="C173" s="54" t="s">
        <v>80</v>
      </c>
      <c r="D173" s="55" t="s">
        <v>63</v>
      </c>
      <c r="E173" s="54">
        <v>2050</v>
      </c>
      <c r="F173" s="54">
        <v>0</v>
      </c>
    </row>
    <row r="174" spans="2:12" ht="18.75" customHeight="1">
      <c r="B174" s="56" t="s">
        <v>4</v>
      </c>
      <c r="C174" s="57"/>
      <c r="D174" s="58"/>
      <c r="E174" s="57"/>
      <c r="F174" s="57"/>
      <c r="J174" t="s">
        <v>127</v>
      </c>
    </row>
    <row r="175" spans="2:12" ht="18.75" customHeight="1">
      <c r="B175" s="59"/>
      <c r="C175" s="60" t="s">
        <v>80</v>
      </c>
      <c r="D175" s="61" t="s">
        <v>65</v>
      </c>
      <c r="E175" s="60">
        <v>2025</v>
      </c>
      <c r="F175" s="60">
        <v>0.30360000000000004</v>
      </c>
      <c r="I175">
        <v>2025</v>
      </c>
      <c r="J175">
        <v>0.33</v>
      </c>
      <c r="L175" t="s">
        <v>125</v>
      </c>
    </row>
    <row r="176" spans="2:12" ht="18.75" customHeight="1">
      <c r="B176" s="53"/>
      <c r="C176" s="54" t="s">
        <v>80</v>
      </c>
      <c r="D176" s="55" t="s">
        <v>65</v>
      </c>
      <c r="E176" s="54">
        <v>2030</v>
      </c>
      <c r="F176" s="54">
        <v>0.30360000000000004</v>
      </c>
      <c r="I176">
        <v>2030</v>
      </c>
      <c r="J176">
        <v>0.33</v>
      </c>
    </row>
    <row r="177" spans="2:11" ht="18.75" customHeight="1">
      <c r="B177" s="59"/>
      <c r="C177" s="60" t="s">
        <v>80</v>
      </c>
      <c r="D177" s="61" t="s">
        <v>65</v>
      </c>
      <c r="E177" s="60">
        <v>2035</v>
      </c>
      <c r="F177" s="60">
        <v>0.30360000000000004</v>
      </c>
      <c r="I177">
        <v>2035</v>
      </c>
      <c r="J177">
        <v>0.33</v>
      </c>
      <c r="K177" t="s">
        <v>99</v>
      </c>
    </row>
    <row r="178" spans="2:11" ht="18.75" customHeight="1">
      <c r="B178" s="53"/>
      <c r="C178" s="54" t="s">
        <v>80</v>
      </c>
      <c r="D178" s="55" t="s">
        <v>65</v>
      </c>
      <c r="E178" s="54">
        <v>2040</v>
      </c>
      <c r="F178" s="54">
        <v>0</v>
      </c>
      <c r="I178">
        <v>2040</v>
      </c>
      <c r="J178">
        <v>0</v>
      </c>
    </row>
    <row r="179" spans="2:11" ht="18.75" customHeight="1">
      <c r="B179" s="59"/>
      <c r="C179" s="60" t="s">
        <v>80</v>
      </c>
      <c r="D179" s="61" t="s">
        <v>65</v>
      </c>
      <c r="E179" s="60">
        <v>2045</v>
      </c>
      <c r="F179" s="60">
        <v>0</v>
      </c>
    </row>
    <row r="180" spans="2:11" ht="18.75" customHeight="1">
      <c r="B180" s="53"/>
      <c r="C180" s="54" t="s">
        <v>80</v>
      </c>
      <c r="D180" s="55" t="s">
        <v>65</v>
      </c>
      <c r="E180" s="54">
        <v>2050</v>
      </c>
      <c r="F180" s="54">
        <v>0</v>
      </c>
    </row>
    <row r="181" spans="2:11" ht="18.75" customHeight="1">
      <c r="B181" s="56" t="s">
        <v>4</v>
      </c>
      <c r="C181" s="57"/>
      <c r="D181" s="58"/>
      <c r="E181" s="57"/>
      <c r="F181" s="57"/>
    </row>
    <row r="182" spans="2:11" ht="18.75" customHeight="1">
      <c r="B182" s="59"/>
      <c r="C182" s="60" t="s">
        <v>80</v>
      </c>
      <c r="D182" s="61" t="s">
        <v>67</v>
      </c>
      <c r="E182" s="60">
        <v>2025</v>
      </c>
      <c r="F182" s="60">
        <v>0</v>
      </c>
    </row>
    <row r="183" spans="2:11" ht="18.75" customHeight="1">
      <c r="B183" s="53"/>
      <c r="C183" s="54" t="s">
        <v>80</v>
      </c>
      <c r="D183" s="55" t="s">
        <v>67</v>
      </c>
      <c r="E183" s="54">
        <v>2030</v>
      </c>
      <c r="F183" s="54">
        <v>0</v>
      </c>
    </row>
    <row r="184" spans="2:11" ht="18.75" customHeight="1">
      <c r="B184" s="59"/>
      <c r="C184" s="60" t="s">
        <v>80</v>
      </c>
      <c r="D184" s="61" t="s">
        <v>67</v>
      </c>
      <c r="E184" s="60">
        <v>2035</v>
      </c>
      <c r="F184" s="60">
        <v>0</v>
      </c>
    </row>
    <row r="185" spans="2:11" ht="18.75" customHeight="1">
      <c r="B185" s="53"/>
      <c r="C185" s="54" t="s">
        <v>80</v>
      </c>
      <c r="D185" s="55" t="s">
        <v>67</v>
      </c>
      <c r="E185" s="54">
        <v>2040</v>
      </c>
      <c r="F185" s="54">
        <v>0</v>
      </c>
    </row>
    <row r="186" spans="2:11" ht="18.75" customHeight="1">
      <c r="B186" s="59"/>
      <c r="C186" s="60" t="s">
        <v>80</v>
      </c>
      <c r="D186" s="61" t="s">
        <v>67</v>
      </c>
      <c r="E186" s="60">
        <v>2045</v>
      </c>
      <c r="F186" s="60">
        <v>0</v>
      </c>
    </row>
    <row r="187" spans="2:11" ht="18.75" customHeight="1">
      <c r="B187" s="53"/>
      <c r="C187" s="54" t="s">
        <v>80</v>
      </c>
      <c r="D187" s="55" t="s">
        <v>67</v>
      </c>
      <c r="E187" s="54">
        <v>2050</v>
      </c>
      <c r="F187" s="54">
        <v>0</v>
      </c>
    </row>
    <row r="188" spans="2:11" ht="18.75" customHeight="1">
      <c r="B188" s="56" t="s">
        <v>4</v>
      </c>
      <c r="C188" s="57"/>
      <c r="D188" s="58"/>
      <c r="E188" s="57"/>
      <c r="F188" s="57"/>
    </row>
    <row r="189" spans="2:11" ht="18.75" customHeight="1">
      <c r="B189" s="59"/>
      <c r="C189" s="60" t="s">
        <v>80</v>
      </c>
      <c r="D189" s="61" t="s">
        <v>69</v>
      </c>
      <c r="E189" s="60">
        <v>2025</v>
      </c>
      <c r="F189" s="60">
        <v>0</v>
      </c>
    </row>
    <row r="190" spans="2:11" ht="18.75" customHeight="1">
      <c r="B190" s="53"/>
      <c r="C190" s="54" t="s">
        <v>80</v>
      </c>
      <c r="D190" s="55" t="s">
        <v>69</v>
      </c>
      <c r="E190" s="54">
        <v>2030</v>
      </c>
      <c r="F190" s="54">
        <v>0</v>
      </c>
    </row>
    <row r="191" spans="2:11" ht="18.75" customHeight="1">
      <c r="B191" s="59"/>
      <c r="C191" s="60" t="s">
        <v>80</v>
      </c>
      <c r="D191" s="61" t="s">
        <v>69</v>
      </c>
      <c r="E191" s="60">
        <v>2035</v>
      </c>
      <c r="F191" s="60">
        <v>0</v>
      </c>
    </row>
    <row r="192" spans="2:11" ht="18.75" customHeight="1">
      <c r="B192" s="53"/>
      <c r="C192" s="54" t="s">
        <v>80</v>
      </c>
      <c r="D192" s="55" t="s">
        <v>69</v>
      </c>
      <c r="E192" s="54">
        <v>2040</v>
      </c>
      <c r="F192" s="54">
        <v>0</v>
      </c>
    </row>
    <row r="193" spans="2:12" ht="18.75" customHeight="1">
      <c r="B193" s="59"/>
      <c r="C193" s="60" t="s">
        <v>80</v>
      </c>
      <c r="D193" s="61" t="s">
        <v>69</v>
      </c>
      <c r="E193" s="60">
        <v>2045</v>
      </c>
      <c r="F193" s="60">
        <v>0</v>
      </c>
    </row>
    <row r="194" spans="2:12" ht="18.75" customHeight="1">
      <c r="B194" s="53"/>
      <c r="C194" s="54" t="s">
        <v>80</v>
      </c>
      <c r="D194" s="55" t="s">
        <v>69</v>
      </c>
      <c r="E194" s="54">
        <v>2050</v>
      </c>
      <c r="F194" s="54">
        <v>0</v>
      </c>
    </row>
    <row r="195" spans="2:12" ht="18.75" customHeight="1">
      <c r="B195" s="56" t="s">
        <v>4</v>
      </c>
      <c r="C195" s="57"/>
      <c r="D195" s="58"/>
      <c r="E195" s="57"/>
      <c r="F195" s="57"/>
      <c r="J195" t="s">
        <v>128</v>
      </c>
    </row>
    <row r="196" spans="2:12" ht="18.75" customHeight="1">
      <c r="B196" s="59"/>
      <c r="C196" s="60" t="s">
        <v>80</v>
      </c>
      <c r="D196" s="61" t="s">
        <v>71</v>
      </c>
      <c r="E196" s="60">
        <v>2025</v>
      </c>
      <c r="F196" s="60">
        <v>0.19739999999999999</v>
      </c>
      <c r="I196">
        <v>2025</v>
      </c>
      <c r="J196">
        <v>0.23</v>
      </c>
    </row>
    <row r="197" spans="2:12" ht="18.75" customHeight="1">
      <c r="B197" s="53"/>
      <c r="C197" s="54" t="s">
        <v>80</v>
      </c>
      <c r="D197" s="55" t="str">
        <f>D196</f>
        <v>ELE_EX_POLANIEC_2</v>
      </c>
      <c r="E197" s="54">
        <v>2030</v>
      </c>
      <c r="F197" s="54">
        <v>0.19739999999999999</v>
      </c>
      <c r="I197">
        <v>2030</v>
      </c>
      <c r="J197">
        <v>0.23</v>
      </c>
    </row>
    <row r="198" spans="2:12" ht="18.75" customHeight="1">
      <c r="B198" s="59"/>
      <c r="C198" s="60" t="s">
        <v>80</v>
      </c>
      <c r="D198" s="61" t="str">
        <f t="shared" ref="D198:D201" si="12">D197</f>
        <v>ELE_EX_POLANIEC_2</v>
      </c>
      <c r="E198" s="60">
        <v>2035</v>
      </c>
      <c r="F198" s="60">
        <v>0.19739999999999999</v>
      </c>
      <c r="I198">
        <v>2035</v>
      </c>
      <c r="J198">
        <v>0.23</v>
      </c>
    </row>
    <row r="199" spans="2:12" ht="18.75" customHeight="1">
      <c r="B199" s="53"/>
      <c r="C199" s="54" t="s">
        <v>80</v>
      </c>
      <c r="D199" s="55" t="str">
        <f t="shared" si="12"/>
        <v>ELE_EX_POLANIEC_2</v>
      </c>
      <c r="E199" s="54">
        <v>2040</v>
      </c>
      <c r="F199" s="54">
        <v>0.19739999999999999</v>
      </c>
      <c r="I199">
        <v>2040</v>
      </c>
      <c r="J199">
        <v>0.23</v>
      </c>
      <c r="K199" t="s">
        <v>99</v>
      </c>
      <c r="L199">
        <v>2042</v>
      </c>
    </row>
    <row r="200" spans="2:12" ht="18.75" customHeight="1">
      <c r="B200" s="59"/>
      <c r="C200" s="60" t="s">
        <v>80</v>
      </c>
      <c r="D200" s="61" t="str">
        <f t="shared" si="12"/>
        <v>ELE_EX_POLANIEC_2</v>
      </c>
      <c r="E200" s="60">
        <v>2045</v>
      </c>
      <c r="F200" s="60">
        <v>0</v>
      </c>
      <c r="I200">
        <v>2045</v>
      </c>
      <c r="J200">
        <v>0</v>
      </c>
    </row>
    <row r="201" spans="2:12" ht="18.75" customHeight="1">
      <c r="B201" s="53"/>
      <c r="C201" s="54" t="s">
        <v>80</v>
      </c>
      <c r="D201" s="55" t="str">
        <f t="shared" si="12"/>
        <v>ELE_EX_POLANIEC_2</v>
      </c>
      <c r="E201" s="54">
        <v>2050</v>
      </c>
      <c r="F201" s="54">
        <v>0</v>
      </c>
    </row>
    <row r="202" spans="2:12" ht="18.75" customHeight="1">
      <c r="B202" s="56" t="s">
        <v>4</v>
      </c>
      <c r="C202" s="57"/>
      <c r="D202" s="58"/>
      <c r="E202" s="57"/>
      <c r="F202" s="57"/>
      <c r="J202" t="s">
        <v>124</v>
      </c>
    </row>
    <row r="203" spans="2:12" ht="18.75" customHeight="1">
      <c r="B203" s="59"/>
      <c r="C203" s="60" t="s">
        <v>80</v>
      </c>
      <c r="D203" s="61" t="s">
        <v>73</v>
      </c>
      <c r="E203" s="60">
        <v>2025</v>
      </c>
      <c r="F203" s="60">
        <v>4.3900000000000002E-2</v>
      </c>
      <c r="I203">
        <v>2025</v>
      </c>
      <c r="J203">
        <v>0.1</v>
      </c>
    </row>
    <row r="204" spans="2:12" ht="18.75" customHeight="1">
      <c r="B204" s="53"/>
      <c r="C204" s="54" t="s">
        <v>80</v>
      </c>
      <c r="D204" s="55" t="str">
        <f>D203</f>
        <v>ELE_EX_KONIN_2</v>
      </c>
      <c r="E204" s="54">
        <v>2030</v>
      </c>
      <c r="F204" s="54">
        <v>4.3900000000000002E-2</v>
      </c>
      <c r="I204">
        <v>2030</v>
      </c>
      <c r="J204">
        <v>0.1</v>
      </c>
    </row>
    <row r="205" spans="2:12" ht="18.75" customHeight="1">
      <c r="B205" s="59"/>
      <c r="C205" s="60" t="s">
        <v>80</v>
      </c>
      <c r="D205" s="61" t="str">
        <f t="shared" ref="D205:D208" si="13">D204</f>
        <v>ELE_EX_KONIN_2</v>
      </c>
      <c r="E205" s="60">
        <v>2035</v>
      </c>
      <c r="F205" s="60">
        <v>4.3900000000000002E-2</v>
      </c>
      <c r="I205">
        <v>2035</v>
      </c>
      <c r="J205">
        <v>0.1</v>
      </c>
      <c r="K205" t="s">
        <v>99</v>
      </c>
      <c r="L205" t="s">
        <v>125</v>
      </c>
    </row>
    <row r="206" spans="2:12" ht="18.75" customHeight="1">
      <c r="B206" s="53"/>
      <c r="C206" s="54" t="s">
        <v>80</v>
      </c>
      <c r="D206" s="55" t="str">
        <f t="shared" si="13"/>
        <v>ELE_EX_KONIN_2</v>
      </c>
      <c r="E206" s="54">
        <v>2040</v>
      </c>
      <c r="F206" s="54">
        <v>0</v>
      </c>
      <c r="J206">
        <v>0</v>
      </c>
    </row>
    <row r="207" spans="2:12" ht="18.75" customHeight="1">
      <c r="B207" s="59"/>
      <c r="C207" s="60" t="s">
        <v>80</v>
      </c>
      <c r="D207" s="61" t="str">
        <f t="shared" si="13"/>
        <v>ELE_EX_KONIN_2</v>
      </c>
      <c r="E207" s="60">
        <v>2045</v>
      </c>
      <c r="F207" s="60">
        <v>0</v>
      </c>
    </row>
    <row r="208" spans="2:12" ht="18.75" customHeight="1">
      <c r="B208" s="53"/>
      <c r="C208" s="54" t="s">
        <v>80</v>
      </c>
      <c r="D208" s="55" t="str">
        <f t="shared" si="13"/>
        <v>ELE_EX_KONIN_2</v>
      </c>
      <c r="E208" s="54">
        <v>2050</v>
      </c>
      <c r="F208" s="54">
        <v>0</v>
      </c>
    </row>
    <row r="209" spans="2:12" ht="18.75" customHeight="1">
      <c r="B209" s="56" t="s">
        <v>4</v>
      </c>
      <c r="C209" s="57"/>
      <c r="D209" s="58"/>
      <c r="E209" s="57"/>
      <c r="F209" s="57"/>
      <c r="J209" t="s">
        <v>130</v>
      </c>
    </row>
    <row r="210" spans="2:12" ht="18.75" customHeight="1">
      <c r="B210" s="59"/>
      <c r="C210" s="60" t="s">
        <v>80</v>
      </c>
      <c r="D210" s="61" t="s">
        <v>75</v>
      </c>
      <c r="E210" s="60">
        <v>2025</v>
      </c>
      <c r="F210" s="60">
        <v>4.2999999999999997E-2</v>
      </c>
      <c r="I210">
        <v>2025</v>
      </c>
      <c r="J210">
        <v>0.05</v>
      </c>
      <c r="K210" t="s">
        <v>99</v>
      </c>
      <c r="L210">
        <v>2026</v>
      </c>
    </row>
    <row r="211" spans="2:12" ht="18.75" customHeight="1">
      <c r="B211" s="53"/>
      <c r="C211" s="54" t="s">
        <v>80</v>
      </c>
      <c r="D211" s="55" t="str">
        <f>D210</f>
        <v>ELE_EX_JAWORZNO_4</v>
      </c>
      <c r="E211" s="54">
        <v>2030</v>
      </c>
      <c r="F211" s="54">
        <v>0</v>
      </c>
      <c r="I211">
        <v>2030</v>
      </c>
      <c r="J211">
        <v>0</v>
      </c>
    </row>
    <row r="212" spans="2:12" ht="18.75" customHeight="1">
      <c r="B212" s="59"/>
      <c r="C212" s="60" t="s">
        <v>80</v>
      </c>
      <c r="D212" s="61" t="str">
        <f t="shared" ref="D212:D215" si="14">D211</f>
        <v>ELE_EX_JAWORZNO_4</v>
      </c>
      <c r="E212" s="60">
        <v>2035</v>
      </c>
      <c r="F212" s="60">
        <v>0</v>
      </c>
    </row>
    <row r="213" spans="2:12" ht="18.75" customHeight="1">
      <c r="B213" s="53"/>
      <c r="C213" s="54" t="s">
        <v>80</v>
      </c>
      <c r="D213" s="55" t="str">
        <f t="shared" si="14"/>
        <v>ELE_EX_JAWORZNO_4</v>
      </c>
      <c r="E213" s="54">
        <v>2040</v>
      </c>
      <c r="F213" s="54">
        <v>0</v>
      </c>
    </row>
    <row r="214" spans="2:12" ht="18.75" customHeight="1">
      <c r="B214" s="59"/>
      <c r="C214" s="60" t="s">
        <v>80</v>
      </c>
      <c r="D214" s="61" t="str">
        <f t="shared" si="14"/>
        <v>ELE_EX_JAWORZNO_4</v>
      </c>
      <c r="E214" s="60">
        <v>2045</v>
      </c>
      <c r="F214" s="60">
        <v>0</v>
      </c>
    </row>
    <row r="215" spans="2:12" ht="18.75" customHeight="1">
      <c r="B215" s="53"/>
      <c r="C215" s="54" t="s">
        <v>80</v>
      </c>
      <c r="D215" s="55" t="str">
        <f t="shared" si="14"/>
        <v>ELE_EX_JAWORZNO_4</v>
      </c>
      <c r="E215" s="54">
        <v>2050</v>
      </c>
      <c r="F215" s="54">
        <v>0</v>
      </c>
    </row>
    <row r="216" spans="2:12" ht="18.75" customHeight="1">
      <c r="B216" s="56" t="s">
        <v>4</v>
      </c>
      <c r="C216" s="57"/>
      <c r="D216" s="58"/>
      <c r="E216" s="57"/>
      <c r="F216" s="57"/>
      <c r="J216" t="s">
        <v>131</v>
      </c>
    </row>
    <row r="217" spans="2:12" ht="18.75" customHeight="1">
      <c r="B217" s="59"/>
      <c r="C217" s="60" t="s">
        <v>80</v>
      </c>
      <c r="D217" s="61" t="s">
        <v>77</v>
      </c>
      <c r="E217" s="60">
        <v>2025</v>
      </c>
      <c r="F217" s="60">
        <v>2.1899999999999999E-2</v>
      </c>
      <c r="I217">
        <v>2025</v>
      </c>
      <c r="J217">
        <v>0.02</v>
      </c>
      <c r="L217" t="s">
        <v>125</v>
      </c>
    </row>
    <row r="218" spans="2:12" ht="18.75" customHeight="1">
      <c r="B218" s="53"/>
      <c r="C218" s="54" t="s">
        <v>80</v>
      </c>
      <c r="D218" s="55" t="str">
        <f>D217</f>
        <v>ELE_EX_STALOWA_WOLA_2</v>
      </c>
      <c r="E218" s="54">
        <v>2030</v>
      </c>
      <c r="F218" s="54">
        <v>2.1899999999999999E-2</v>
      </c>
      <c r="I218">
        <v>2030</v>
      </c>
      <c r="J218">
        <v>0.02</v>
      </c>
    </row>
    <row r="219" spans="2:12" ht="18.75" customHeight="1">
      <c r="B219" s="59"/>
      <c r="C219" s="60" t="s">
        <v>80</v>
      </c>
      <c r="D219" s="61" t="str">
        <f t="shared" ref="D219:D222" si="15">D218</f>
        <v>ELE_EX_STALOWA_WOLA_2</v>
      </c>
      <c r="E219" s="60">
        <v>2035</v>
      </c>
      <c r="F219" s="60">
        <v>2.1899999999999999E-2</v>
      </c>
      <c r="I219">
        <v>2035</v>
      </c>
      <c r="J219">
        <v>0.02</v>
      </c>
      <c r="K219" t="s">
        <v>99</v>
      </c>
    </row>
    <row r="220" spans="2:12" ht="18.75" customHeight="1">
      <c r="B220" s="53"/>
      <c r="C220" s="54" t="s">
        <v>80</v>
      </c>
      <c r="D220" s="55" t="str">
        <f t="shared" si="15"/>
        <v>ELE_EX_STALOWA_WOLA_2</v>
      </c>
      <c r="E220" s="54">
        <v>2040</v>
      </c>
      <c r="F220" s="54">
        <v>0</v>
      </c>
      <c r="J220">
        <v>0</v>
      </c>
    </row>
    <row r="221" spans="2:12" ht="18.75" customHeight="1">
      <c r="B221" s="59"/>
      <c r="C221" s="60" t="s">
        <v>80</v>
      </c>
      <c r="D221" s="61" t="str">
        <f t="shared" si="15"/>
        <v>ELE_EX_STALOWA_WOLA_2</v>
      </c>
      <c r="E221" s="60">
        <v>2045</v>
      </c>
      <c r="F221" s="60">
        <v>0</v>
      </c>
    </row>
    <row r="222" spans="2:12" ht="18.75" customHeight="1">
      <c r="B222" s="53"/>
      <c r="C222" s="54" t="s">
        <v>80</v>
      </c>
      <c r="D222" s="55" t="str">
        <f t="shared" si="15"/>
        <v>ELE_EX_STALOWA_WOLA_2</v>
      </c>
      <c r="E222" s="54">
        <v>2050</v>
      </c>
      <c r="F222" s="54">
        <v>0</v>
      </c>
    </row>
    <row r="223" spans="2:12" ht="18.600000000000001" customHeight="1">
      <c r="B223" s="56" t="s">
        <v>4</v>
      </c>
      <c r="C223" s="57"/>
      <c r="D223" s="58"/>
      <c r="E223" s="57"/>
      <c r="F2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029-05C6-4B78-9433-D9D3A56C9DB7}">
  <dimension ref="C2:L42"/>
  <sheetViews>
    <sheetView workbookViewId="0"/>
  </sheetViews>
  <sheetFormatPr defaultRowHeight="13.2"/>
  <cols>
    <col min="3" max="5" width="41.6640625" customWidth="1"/>
    <col min="6" max="6" width="32.109375" customWidth="1"/>
    <col min="7" max="7" width="33.88671875" customWidth="1"/>
    <col min="8" max="12" width="21.5546875" customWidth="1"/>
    <col min="13" max="16" width="41.6640625" customWidth="1"/>
  </cols>
  <sheetData>
    <row r="2" spans="3:12">
      <c r="C2" s="2" t="s">
        <v>6</v>
      </c>
      <c r="D2" s="2" t="s">
        <v>7</v>
      </c>
      <c r="E2" s="2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3:12" ht="13.8" thickBot="1">
      <c r="C3" s="4" t="s">
        <v>4</v>
      </c>
      <c r="D3" s="5"/>
      <c r="E3" s="5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</row>
    <row r="4" spans="3:12">
      <c r="C4" s="1" t="s">
        <v>17</v>
      </c>
      <c r="D4" s="1" t="s">
        <v>18</v>
      </c>
      <c r="E4" s="1" t="s">
        <v>16</v>
      </c>
      <c r="F4" s="6">
        <v>3.9220000000000002</v>
      </c>
      <c r="G4" s="6">
        <v>3.9220000000000002</v>
      </c>
      <c r="H4" s="6">
        <v>3.58</v>
      </c>
      <c r="I4" s="6">
        <v>1.081</v>
      </c>
      <c r="J4" s="6">
        <v>0.36</v>
      </c>
      <c r="K4" s="6">
        <v>0</v>
      </c>
      <c r="L4" s="6">
        <v>0</v>
      </c>
    </row>
    <row r="5" spans="3:12">
      <c r="C5" s="7" t="s">
        <v>19</v>
      </c>
      <c r="D5" s="7" t="s">
        <v>20</v>
      </c>
      <c r="E5" s="7" t="s">
        <v>16</v>
      </c>
      <c r="F5" s="8">
        <v>0.79300000000000004</v>
      </c>
      <c r="G5" s="8">
        <v>0.79300000000000004</v>
      </c>
      <c r="H5" s="8">
        <v>0.79300000000000004</v>
      </c>
      <c r="I5" s="8">
        <v>0</v>
      </c>
      <c r="J5" s="8">
        <v>0</v>
      </c>
      <c r="K5" s="8">
        <v>0</v>
      </c>
      <c r="L5" s="8">
        <v>0</v>
      </c>
    </row>
    <row r="6" spans="3:12">
      <c r="C6" s="7" t="s">
        <v>21</v>
      </c>
      <c r="D6" s="7" t="s">
        <v>22</v>
      </c>
      <c r="E6" s="7" t="s">
        <v>16</v>
      </c>
      <c r="F6" s="8">
        <v>1.389</v>
      </c>
      <c r="G6" s="8">
        <v>1.403</v>
      </c>
      <c r="H6" s="8">
        <v>1.403</v>
      </c>
      <c r="I6" s="8">
        <v>1.1739999999999999</v>
      </c>
      <c r="J6" s="8">
        <v>0.23899999999999999</v>
      </c>
      <c r="K6" s="8">
        <v>0</v>
      </c>
      <c r="L6" s="8">
        <v>0</v>
      </c>
    </row>
    <row r="7" spans="3:12">
      <c r="C7" s="1" t="s">
        <v>23</v>
      </c>
      <c r="D7" s="1" t="s">
        <v>24</v>
      </c>
      <c r="E7" s="1" t="s">
        <v>16</v>
      </c>
      <c r="F7" s="6">
        <v>0</v>
      </c>
      <c r="G7" s="6">
        <v>0.439</v>
      </c>
      <c r="H7" s="6">
        <v>0.439</v>
      </c>
      <c r="I7" s="6">
        <v>0.439</v>
      </c>
      <c r="J7" s="6">
        <v>0.439</v>
      </c>
      <c r="K7" s="6">
        <v>0.439</v>
      </c>
      <c r="L7" s="6">
        <v>0</v>
      </c>
    </row>
    <row r="8" spans="3:12">
      <c r="C8" s="1" t="s">
        <v>25</v>
      </c>
      <c r="D8" s="1" t="s">
        <v>26</v>
      </c>
      <c r="E8" s="1" t="s">
        <v>16</v>
      </c>
      <c r="F8" s="6">
        <v>0.77</v>
      </c>
      <c r="G8" s="6">
        <v>0.40500000000000003</v>
      </c>
      <c r="H8" s="6">
        <v>0.40500000000000003</v>
      </c>
      <c r="I8" s="6">
        <v>0</v>
      </c>
      <c r="J8" s="6">
        <v>0</v>
      </c>
      <c r="K8" s="6">
        <v>0</v>
      </c>
      <c r="L8" s="6">
        <v>0</v>
      </c>
    </row>
    <row r="9" spans="3:12">
      <c r="C9" s="7" t="s">
        <v>27</v>
      </c>
      <c r="D9" s="7" t="s">
        <v>28</v>
      </c>
      <c r="E9" s="7" t="s">
        <v>16</v>
      </c>
      <c r="F9" s="8">
        <v>0.45100000000000001</v>
      </c>
      <c r="G9" s="8">
        <v>0.45100000000000001</v>
      </c>
      <c r="H9" s="8">
        <v>0.45100000000000001</v>
      </c>
      <c r="I9" s="8">
        <v>0.45100000000000001</v>
      </c>
      <c r="J9" s="8">
        <v>0.45100000000000001</v>
      </c>
      <c r="K9" s="8">
        <v>0.45100000000000001</v>
      </c>
      <c r="L9" s="8">
        <v>0</v>
      </c>
    </row>
    <row r="10" spans="3:12">
      <c r="C10" s="1" t="s">
        <v>29</v>
      </c>
      <c r="D10" s="1" t="s">
        <v>30</v>
      </c>
      <c r="E10" s="1" t="s">
        <v>16</v>
      </c>
      <c r="F10" s="6">
        <v>0.11776000000000002</v>
      </c>
      <c r="G10" s="6">
        <v>0.11776000000000002</v>
      </c>
      <c r="H10" s="6">
        <v>0.11776000000000002</v>
      </c>
      <c r="I10" s="6">
        <v>0</v>
      </c>
      <c r="J10" s="6">
        <v>0</v>
      </c>
      <c r="K10" s="6">
        <v>0</v>
      </c>
      <c r="L10" s="6">
        <v>0</v>
      </c>
    </row>
    <row r="11" spans="3:12">
      <c r="C11" s="9" t="s">
        <v>31</v>
      </c>
      <c r="D11" s="9" t="s">
        <v>32</v>
      </c>
      <c r="E11" s="9" t="s">
        <v>16</v>
      </c>
      <c r="F11" s="10">
        <v>1.673</v>
      </c>
      <c r="G11" s="10">
        <v>1.466</v>
      </c>
      <c r="H11" s="10">
        <v>0.84199999999999997</v>
      </c>
      <c r="I11" s="10">
        <v>0</v>
      </c>
      <c r="J11" s="10">
        <v>0</v>
      </c>
      <c r="K11" s="10">
        <v>0</v>
      </c>
      <c r="L11" s="10">
        <v>0</v>
      </c>
    </row>
    <row r="12" spans="3:12">
      <c r="C12" s="1" t="s">
        <v>33</v>
      </c>
      <c r="D12" s="1" t="s">
        <v>34</v>
      </c>
      <c r="E12" s="1" t="s">
        <v>16</v>
      </c>
      <c r="F12" s="6">
        <v>1.0449999999999999</v>
      </c>
      <c r="G12" s="6">
        <v>1.0449999999999999</v>
      </c>
      <c r="H12" s="6">
        <v>1.0449999999999999</v>
      </c>
      <c r="I12" s="6">
        <v>1.0449999999999999</v>
      </c>
      <c r="J12" s="6">
        <v>1.0449999999999999</v>
      </c>
      <c r="K12" s="6">
        <v>0</v>
      </c>
      <c r="L12" s="6">
        <v>0</v>
      </c>
    </row>
    <row r="13" spans="3:12">
      <c r="C13" s="7" t="s">
        <v>35</v>
      </c>
      <c r="D13" s="7" t="s">
        <v>36</v>
      </c>
      <c r="E13" s="7" t="s">
        <v>16</v>
      </c>
      <c r="F13" s="8">
        <v>0.99199999999999999</v>
      </c>
      <c r="G13" s="8">
        <v>0.99199999999999999</v>
      </c>
      <c r="H13" s="8">
        <v>0.99199999999999999</v>
      </c>
      <c r="I13" s="8">
        <v>0.99199999999999999</v>
      </c>
      <c r="J13" s="8">
        <v>0.99199999999999999</v>
      </c>
      <c r="K13" s="8">
        <v>0.99199999999999999</v>
      </c>
      <c r="L13" s="8">
        <v>0</v>
      </c>
    </row>
    <row r="14" spans="3:12">
      <c r="C14" s="1" t="s">
        <v>37</v>
      </c>
      <c r="D14" s="1" t="s">
        <v>38</v>
      </c>
      <c r="E14" s="1" t="s">
        <v>16</v>
      </c>
      <c r="F14" s="6">
        <v>1.4490000000000001</v>
      </c>
      <c r="G14" s="6">
        <v>1.4490000000000001</v>
      </c>
      <c r="H14" s="6">
        <v>1.4490000000000001</v>
      </c>
      <c r="I14" s="6">
        <v>1.0840000000000001</v>
      </c>
      <c r="J14" s="6">
        <v>0</v>
      </c>
      <c r="K14" s="6">
        <v>0</v>
      </c>
      <c r="L14" s="6">
        <v>0</v>
      </c>
    </row>
    <row r="15" spans="3:12">
      <c r="C15" s="7" t="s">
        <v>39</v>
      </c>
      <c r="D15" s="7" t="s">
        <v>40</v>
      </c>
      <c r="E15" s="7" t="s">
        <v>16</v>
      </c>
      <c r="F15" s="8">
        <v>1.712</v>
      </c>
      <c r="G15" s="8">
        <v>1.712</v>
      </c>
      <c r="H15" s="8">
        <v>1.712</v>
      </c>
      <c r="I15" s="8">
        <v>1.712</v>
      </c>
      <c r="J15" s="8">
        <v>1.712</v>
      </c>
      <c r="K15" s="8">
        <v>1.712</v>
      </c>
      <c r="L15" s="8">
        <v>0</v>
      </c>
    </row>
    <row r="16" spans="3:12">
      <c r="C16" s="1" t="s">
        <v>41</v>
      </c>
      <c r="D16" s="1" t="s">
        <v>42</v>
      </c>
      <c r="E16" s="1" t="s">
        <v>16</v>
      </c>
      <c r="F16" s="6">
        <v>1.6519999999999999</v>
      </c>
      <c r="G16" s="6">
        <v>0.82599999999999996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3:12">
      <c r="C17" s="7" t="s">
        <v>43</v>
      </c>
      <c r="D17" s="7" t="s">
        <v>44</v>
      </c>
      <c r="E17" s="7" t="s">
        <v>16</v>
      </c>
      <c r="F17" s="8">
        <v>1.5154522102747909</v>
      </c>
      <c r="G17" s="8">
        <v>1.325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3:12">
      <c r="C18" s="1" t="s">
        <v>45</v>
      </c>
      <c r="D18" s="1" t="s">
        <v>46</v>
      </c>
      <c r="E18" s="1" t="s">
        <v>16</v>
      </c>
      <c r="F18" s="6">
        <v>1.2390000000000001</v>
      </c>
      <c r="G18" s="6">
        <v>0.82499999999999996</v>
      </c>
      <c r="H18" s="6">
        <v>0.82499999999999996</v>
      </c>
      <c r="I18" s="6">
        <v>0.82499999999999996</v>
      </c>
      <c r="J18" s="6">
        <v>0</v>
      </c>
      <c r="K18" s="6">
        <v>0</v>
      </c>
      <c r="L18" s="6">
        <v>0</v>
      </c>
    </row>
    <row r="19" spans="3:12">
      <c r="C19" s="7" t="s">
        <v>47</v>
      </c>
      <c r="D19" s="7" t="s">
        <v>48</v>
      </c>
      <c r="E19" s="7" t="s">
        <v>16</v>
      </c>
      <c r="F19" s="8">
        <v>1.2310000000000001</v>
      </c>
      <c r="G19" s="8">
        <v>1.0249999999999999</v>
      </c>
      <c r="H19" s="8">
        <v>0.20599999999999999</v>
      </c>
      <c r="I19" s="8">
        <v>0</v>
      </c>
      <c r="J19" s="8">
        <v>0</v>
      </c>
      <c r="K19" s="8">
        <v>0</v>
      </c>
      <c r="L19" s="8">
        <v>0</v>
      </c>
    </row>
    <row r="20" spans="3:12">
      <c r="C20" s="1" t="s">
        <v>49</v>
      </c>
      <c r="D20" s="1" t="s">
        <v>50</v>
      </c>
      <c r="E20" s="1" t="s">
        <v>16</v>
      </c>
      <c r="F20" s="6">
        <v>0.83699999999999997</v>
      </c>
      <c r="G20" s="6">
        <v>0.83699999999999997</v>
      </c>
      <c r="H20" s="6">
        <v>0.83699999999999997</v>
      </c>
      <c r="I20" s="6">
        <v>0.83699999999999997</v>
      </c>
      <c r="J20" s="6">
        <v>0.83699999999999997</v>
      </c>
      <c r="K20" s="6">
        <v>0.83699999999999997</v>
      </c>
      <c r="L20" s="6">
        <v>0</v>
      </c>
    </row>
    <row r="21" spans="3:12">
      <c r="C21" s="7" t="s">
        <v>51</v>
      </c>
      <c r="D21" s="7" t="s">
        <v>52</v>
      </c>
      <c r="E21" s="7" t="s">
        <v>16</v>
      </c>
      <c r="F21" s="8">
        <v>0.1288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3:12">
      <c r="C22" s="1" t="s">
        <v>53</v>
      </c>
      <c r="D22" s="1" t="s">
        <v>54</v>
      </c>
      <c r="E22" s="1" t="s">
        <v>16</v>
      </c>
      <c r="F22" s="6">
        <v>0.23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3:12">
      <c r="C23" s="7" t="s">
        <v>55</v>
      </c>
      <c r="D23" s="7" t="s">
        <v>56</v>
      </c>
      <c r="E23" s="7" t="s">
        <v>16</v>
      </c>
      <c r="F23" s="8">
        <v>0.83099999999999996</v>
      </c>
      <c r="G23" s="8">
        <v>0.83099999999999996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3:12">
      <c r="C24" s="1" t="s">
        <v>57</v>
      </c>
      <c r="D24" s="1" t="s">
        <v>58</v>
      </c>
      <c r="E24" s="1" t="s">
        <v>16</v>
      </c>
      <c r="F24" s="6">
        <v>0.223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3:12">
      <c r="C25" s="7" t="s">
        <v>59</v>
      </c>
      <c r="D25" s="7" t="s">
        <v>60</v>
      </c>
      <c r="E25" s="7" t="s">
        <v>16</v>
      </c>
      <c r="F25" s="8">
        <v>0.42799999999999999</v>
      </c>
      <c r="G25" s="8">
        <v>0.42799999999999999</v>
      </c>
      <c r="H25" s="8">
        <v>0.42799999999999999</v>
      </c>
      <c r="I25" s="8">
        <v>0.42799999999999999</v>
      </c>
      <c r="J25" s="8">
        <v>0.42799999999999999</v>
      </c>
      <c r="K25" s="8">
        <v>0</v>
      </c>
      <c r="L25" s="8">
        <v>0</v>
      </c>
    </row>
    <row r="26" spans="3:12">
      <c r="C26" s="1" t="s">
        <v>61</v>
      </c>
      <c r="D26" s="1" t="s">
        <v>62</v>
      </c>
      <c r="E26" s="1" t="s">
        <v>16</v>
      </c>
      <c r="F26" s="6">
        <v>0.628</v>
      </c>
      <c r="G26" s="6">
        <v>0.628</v>
      </c>
      <c r="H26" s="6">
        <v>0.628</v>
      </c>
      <c r="I26" s="6">
        <v>0</v>
      </c>
      <c r="J26" s="6">
        <v>0</v>
      </c>
      <c r="K26" s="6">
        <v>0</v>
      </c>
      <c r="L26" s="6">
        <v>0</v>
      </c>
    </row>
    <row r="27" spans="3:12">
      <c r="C27" s="7" t="s">
        <v>63</v>
      </c>
      <c r="D27" s="7" t="s">
        <v>64</v>
      </c>
      <c r="E27" s="7" t="s">
        <v>16</v>
      </c>
      <c r="F27" s="8">
        <v>0.51200000000000001</v>
      </c>
      <c r="G27" s="8">
        <v>0.28100000000000003</v>
      </c>
      <c r="H27" s="8">
        <v>0.28100000000000003</v>
      </c>
      <c r="I27" s="8">
        <v>0.28100000000000003</v>
      </c>
      <c r="J27" s="8">
        <v>0.28100000000000003</v>
      </c>
      <c r="K27" s="8">
        <v>0</v>
      </c>
      <c r="L27" s="8">
        <v>0</v>
      </c>
    </row>
    <row r="28" spans="3:12">
      <c r="C28" s="1" t="s">
        <v>65</v>
      </c>
      <c r="D28" s="1" t="s">
        <v>66</v>
      </c>
      <c r="E28" s="1" t="s">
        <v>16</v>
      </c>
      <c r="F28" s="6">
        <v>0.30360000000000004</v>
      </c>
      <c r="G28" s="6">
        <v>0.30360000000000004</v>
      </c>
      <c r="H28" s="6">
        <v>0.30360000000000004</v>
      </c>
      <c r="I28" s="6">
        <v>0.30360000000000004</v>
      </c>
      <c r="J28" s="6">
        <v>0</v>
      </c>
      <c r="K28" s="6">
        <v>0</v>
      </c>
      <c r="L28" s="6">
        <v>0</v>
      </c>
    </row>
    <row r="29" spans="3:12">
      <c r="C29" s="7" t="s">
        <v>67</v>
      </c>
      <c r="D29" s="7" t="s">
        <v>68</v>
      </c>
      <c r="E29" s="7" t="s">
        <v>16</v>
      </c>
      <c r="F29" s="8">
        <v>0.29039999999999999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3:12">
      <c r="C30" s="1" t="s">
        <v>69</v>
      </c>
      <c r="D30" s="1" t="s">
        <v>70</v>
      </c>
      <c r="E30" s="1" t="s">
        <v>16</v>
      </c>
      <c r="F30" s="6">
        <v>0.14536000000000002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</row>
    <row r="31" spans="3:12">
      <c r="C31" s="9" t="s">
        <v>71</v>
      </c>
      <c r="D31" s="9" t="s">
        <v>72</v>
      </c>
      <c r="E31" s="9" t="s">
        <v>16</v>
      </c>
      <c r="F31" s="10">
        <v>0.19739999999999999</v>
      </c>
      <c r="G31" s="10">
        <v>0.19739999999999999</v>
      </c>
      <c r="H31" s="10">
        <v>0.19739999999999999</v>
      </c>
      <c r="I31" s="10">
        <v>0.19739999999999999</v>
      </c>
      <c r="J31" s="10">
        <v>0</v>
      </c>
      <c r="K31" s="10">
        <v>0</v>
      </c>
      <c r="L31" s="10">
        <v>0</v>
      </c>
    </row>
    <row r="32" spans="3:12">
      <c r="C32" s="1" t="s">
        <v>73</v>
      </c>
      <c r="D32" s="1" t="s">
        <v>74</v>
      </c>
      <c r="E32" s="1" t="s">
        <v>16</v>
      </c>
      <c r="F32" s="6">
        <v>4.3900000000000002E-2</v>
      </c>
      <c r="G32" s="6">
        <v>4.3900000000000002E-2</v>
      </c>
      <c r="H32" s="6">
        <v>4.3900000000000002E-2</v>
      </c>
      <c r="I32" s="6">
        <v>4.3900000000000002E-2</v>
      </c>
      <c r="J32" s="6">
        <v>0</v>
      </c>
      <c r="K32" s="6">
        <v>0</v>
      </c>
      <c r="L32" s="6">
        <v>0</v>
      </c>
    </row>
    <row r="33" spans="3:12">
      <c r="C33" s="7" t="s">
        <v>75</v>
      </c>
      <c r="D33" s="7" t="s">
        <v>76</v>
      </c>
      <c r="E33" s="7" t="s">
        <v>16</v>
      </c>
      <c r="F33" s="8">
        <v>4.2999999999999997E-2</v>
      </c>
      <c r="G33" s="8">
        <v>4.2999999999999997E-2</v>
      </c>
      <c r="H33" s="8">
        <v>4.2999999999999997E-2</v>
      </c>
      <c r="I33" s="8">
        <v>4.2999999999999997E-2</v>
      </c>
      <c r="J33" s="8">
        <v>0</v>
      </c>
      <c r="K33" s="8">
        <v>0</v>
      </c>
      <c r="L33" s="8">
        <v>0</v>
      </c>
    </row>
    <row r="34" spans="3:12">
      <c r="C34" s="1" t="s">
        <v>77</v>
      </c>
      <c r="D34" s="1" t="s">
        <v>78</v>
      </c>
      <c r="E34" s="1" t="s">
        <v>16</v>
      </c>
      <c r="F34" s="6">
        <v>2.1899999999999999E-2</v>
      </c>
      <c r="G34" s="6">
        <v>2.1899999999999999E-2</v>
      </c>
      <c r="H34" s="6">
        <v>2.1899999999999999E-2</v>
      </c>
      <c r="I34" s="6">
        <v>2.1899999999999999E-2</v>
      </c>
      <c r="J34" s="6">
        <v>0</v>
      </c>
      <c r="K34" s="6">
        <v>0</v>
      </c>
      <c r="L34" s="6">
        <v>0</v>
      </c>
    </row>
    <row r="36" spans="3:12">
      <c r="F36" s="11"/>
      <c r="H36" s="11"/>
      <c r="I36" s="11"/>
      <c r="J36" s="11"/>
      <c r="K36" s="11"/>
      <c r="L36" s="11"/>
    </row>
    <row r="38" spans="3:12">
      <c r="F38" s="11">
        <f>SUM(F11:F30)</f>
        <v>17.065612210274789</v>
      </c>
      <c r="G38" s="11">
        <f>SUM(G11:G30)</f>
        <v>13.973599999999999</v>
      </c>
      <c r="H38" s="11">
        <f t="shared" ref="H38:L38" si="0">SUM(H11:H30)</f>
        <v>9.5486000000000004</v>
      </c>
      <c r="I38" s="11">
        <f t="shared" si="0"/>
        <v>7.5076000000000001</v>
      </c>
      <c r="J38" s="11">
        <f t="shared" si="0"/>
        <v>5.294999999999999</v>
      </c>
      <c r="K38" s="11">
        <f t="shared" si="0"/>
        <v>3.5409999999999995</v>
      </c>
      <c r="L38" s="11">
        <f t="shared" si="0"/>
        <v>0</v>
      </c>
    </row>
    <row r="39" spans="3:12">
      <c r="G39" s="11">
        <f>F38-G38</f>
        <v>3.09201221027479</v>
      </c>
      <c r="H39" s="11">
        <f t="shared" ref="H39:L39" si="1">G38-H38</f>
        <v>4.4249999999999989</v>
      </c>
      <c r="I39" s="11">
        <f t="shared" si="1"/>
        <v>2.0410000000000004</v>
      </c>
      <c r="J39" s="11">
        <f t="shared" si="1"/>
        <v>2.212600000000001</v>
      </c>
      <c r="K39" s="11">
        <f t="shared" si="1"/>
        <v>1.7539999999999996</v>
      </c>
      <c r="L39" s="11">
        <f t="shared" si="1"/>
        <v>3.5409999999999995</v>
      </c>
    </row>
    <row r="41" spans="3:12">
      <c r="F41" s="11">
        <f>SUM(F4:F10)</f>
        <v>7.4427599999999998</v>
      </c>
      <c r="G41" s="11">
        <f>SUM(G4:G10)</f>
        <v>7.5307599999999999</v>
      </c>
      <c r="H41" s="11">
        <f t="shared" ref="H41:L41" si="2">SUM(H4:H10)</f>
        <v>7.1887599999999994</v>
      </c>
      <c r="I41" s="11">
        <f t="shared" si="2"/>
        <v>3.145</v>
      </c>
      <c r="J41" s="11">
        <f t="shared" si="2"/>
        <v>1.4890000000000001</v>
      </c>
      <c r="K41" s="11">
        <f t="shared" si="2"/>
        <v>0.89</v>
      </c>
      <c r="L41" s="11">
        <f t="shared" si="2"/>
        <v>0</v>
      </c>
    </row>
    <row r="42" spans="3:12">
      <c r="G42" s="11">
        <f>F41-G41</f>
        <v>-8.8000000000000078E-2</v>
      </c>
      <c r="H42" s="11">
        <f t="shared" ref="H42:L42" si="3">G41-H41</f>
        <v>0.34200000000000053</v>
      </c>
      <c r="I42" s="11">
        <f t="shared" si="3"/>
        <v>4.0437599999999989</v>
      </c>
      <c r="J42" s="11">
        <f t="shared" si="3"/>
        <v>1.6559999999999999</v>
      </c>
      <c r="K42" s="11">
        <f t="shared" si="3"/>
        <v>0.59900000000000009</v>
      </c>
      <c r="L42" s="11">
        <f t="shared" si="3"/>
        <v>0.89</v>
      </c>
    </row>
  </sheetData>
  <phoneticPr fontId="6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7F093830-87A7-44EA-9C61-B6AF237A7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AD989-B6CB-4FED-8047-EB042A898C41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Cover</vt:lpstr>
      <vt:lpstr>Metadane</vt:lpstr>
      <vt:lpstr>STOCK_BEZP</vt:lpstr>
      <vt:lpstr>PP_INFO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Dominik Kraszewski</cp:lastModifiedBy>
  <dcterms:created xsi:type="dcterms:W3CDTF">2007-09-10T09:55:31Z</dcterms:created>
  <dcterms:modified xsi:type="dcterms:W3CDTF">2025-07-01T10:34:04Z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865907132625579</vt:r8>
  </property>
</Properties>
</file>