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 Job ATD" sheetId="1" r:id="rId4"/>
    <sheet state="visible" name="Draft Queue ATD" sheetId="2" r:id="rId5"/>
  </sheets>
  <definedNames/>
  <calcPr/>
</workbook>
</file>

<file path=xl/sharedStrings.xml><?xml version="1.0" encoding="utf-8"?>
<sst xmlns="http://schemas.openxmlformats.org/spreadsheetml/2006/main" count="235" uniqueCount="137">
  <si>
    <t>Process</t>
  </si>
  <si>
    <t>ProcessesRan</t>
  </si>
  <si>
    <t>AvgRunTime (mins)</t>
  </si>
  <si>
    <t>TotalProcessingTimeToDate (mins)</t>
  </si>
  <si>
    <t>Process Group</t>
  </si>
  <si>
    <t>Live Since</t>
  </si>
  <si>
    <t>Avg Bot Transation Time</t>
  </si>
  <si>
    <t>User Equivalent Transaction Time</t>
  </si>
  <si>
    <t>Prior Processing Treshold</t>
  </si>
  <si>
    <t>Transaction Time Multiplier</t>
  </si>
  <si>
    <t>Primary Dep Served</t>
  </si>
  <si>
    <t>PD%</t>
  </si>
  <si>
    <t>Secondary Dep Served</t>
  </si>
  <si>
    <t>SD%</t>
  </si>
  <si>
    <t>ATD Hours</t>
  </si>
  <si>
    <t>Equiv. User Hours Total to Date</t>
  </si>
  <si>
    <t>Equiv. User Hours Total to Date (PD)</t>
  </si>
  <si>
    <t>Equiv. User Hours Total to Date (SD)</t>
  </si>
  <si>
    <t>Equiv. User Hours per Month</t>
  </si>
  <si>
    <t>Wk Days Saved per Month</t>
  </si>
  <si>
    <t>Approx FTE Cap released</t>
  </si>
  <si>
    <t>Approx FTE Cap Released (PD)</t>
  </si>
  <si>
    <t>Approx FTE Cap Released (SD)</t>
  </si>
  <si>
    <t>TestGetTWCShares</t>
  </si>
  <si>
    <t>TWC</t>
  </si>
  <si>
    <t>Copyright</t>
  </si>
  <si>
    <t>TWC_SACEM</t>
  </si>
  <si>
    <t>SynchIncomeTracking_Dispatcher</t>
  </si>
  <si>
    <t>SynchIncomeTracking</t>
  </si>
  <si>
    <t>Sync</t>
  </si>
  <si>
    <t>ICEAgreementConfirmations_GetRequest</t>
  </si>
  <si>
    <t>AgreementConfirmations</t>
  </si>
  <si>
    <t>BatchImportProcess_MicroRes</t>
  </si>
  <si>
    <t>BatchImportProcess</t>
  </si>
  <si>
    <t>Royalties</t>
  </si>
  <si>
    <t>SynchLicensingAdmin_GetRequest</t>
  </si>
  <si>
    <t>SynchLicensingAdmin</t>
  </si>
  <si>
    <t>DisputeCreation_Performer</t>
  </si>
  <si>
    <t>DisputeCreation</t>
  </si>
  <si>
    <t>JobsState_Report</t>
  </si>
  <si>
    <t>JobsState</t>
  </si>
  <si>
    <t>BET</t>
  </si>
  <si>
    <t>SynchSheetCreator_GetRequest</t>
  </si>
  <si>
    <t>SynchSheetCreator</t>
  </si>
  <si>
    <t>BatchImportProcess_BackgroundIdentification</t>
  </si>
  <si>
    <t>UnpublishedWriters_Dispatcher</t>
  </si>
  <si>
    <t>ChartScraper</t>
  </si>
  <si>
    <t>Creative</t>
  </si>
  <si>
    <t>UnpublishedWriters_Performer</t>
  </si>
  <si>
    <t>USCO_Manual_Work_Registrations_Test</t>
  </si>
  <si>
    <t>USCO</t>
  </si>
  <si>
    <t>AgreementRegistrationsUpdater</t>
  </si>
  <si>
    <t>RegistrationsUpdater</t>
  </si>
  <si>
    <t>DisputeCreation_GetRequest</t>
  </si>
  <si>
    <t>UpdateWorkRegistrationStatuses</t>
  </si>
  <si>
    <t>SynchSheetCreator_Dispatcher</t>
  </si>
  <si>
    <t>ISRCFinder</t>
  </si>
  <si>
    <t>MMAutoAssessment</t>
  </si>
  <si>
    <t>MidMarket</t>
  </si>
  <si>
    <t>RobotUtilizationReport</t>
  </si>
  <si>
    <t>BatchImportProcess_StartAsyncImport</t>
  </si>
  <si>
    <t>SynchLicensingAdmin_Performer</t>
  </si>
  <si>
    <t>APRAAgreementConfirmations_GetRequest</t>
  </si>
  <si>
    <t>GEMAAgreementConfirmations_GetRequest</t>
  </si>
  <si>
    <t>SynchIncomeTracking_Reports</t>
  </si>
  <si>
    <t>AMRA_Analogy_Creation</t>
  </si>
  <si>
    <t>AMRAAnalogyCreation</t>
  </si>
  <si>
    <t>AMRA</t>
  </si>
  <si>
    <t>ExSAsOnHold</t>
  </si>
  <si>
    <t>OutboundRegistrationCoverage</t>
  </si>
  <si>
    <t>AutomatedTBIReport</t>
  </si>
  <si>
    <t>OutboundRegistrationCoverageConfirmed</t>
  </si>
  <si>
    <t>TWC_BUMA</t>
  </si>
  <si>
    <t>UnknownWriters_UpdateWorkRegs</t>
  </si>
  <si>
    <t>UnknownWriters</t>
  </si>
  <si>
    <t>IATs_UploadProcess</t>
  </si>
  <si>
    <t>IATs</t>
  </si>
  <si>
    <t>Treasury</t>
  </si>
  <si>
    <t>TWC_Report</t>
  </si>
  <si>
    <t>TWC_PRS</t>
  </si>
  <si>
    <t>ReceiptsAllocation_Dispatcher</t>
  </si>
  <si>
    <t>ReceiptsAllocation</t>
  </si>
  <si>
    <t>ReceiptsAllocation_Performer</t>
  </si>
  <si>
    <t>DDEX_GetRequest</t>
  </si>
  <si>
    <t>DDEX</t>
  </si>
  <si>
    <t>GDB</t>
  </si>
  <si>
    <t>SynchIncomeTracking_Performer</t>
  </si>
  <si>
    <t>TWC_STIM</t>
  </si>
  <si>
    <t>TWC_BMI</t>
  </si>
  <si>
    <t>DDEX_ProcessRequests</t>
  </si>
  <si>
    <t>SynchSheetCreator_CreateSynch</t>
  </si>
  <si>
    <t>AdvancePayments_Dispatcher_toTracker</t>
  </si>
  <si>
    <t>AdvancePayments</t>
  </si>
  <si>
    <t>WPR</t>
  </si>
  <si>
    <t>AdvancePayments_Dispatcher_toQueue</t>
  </si>
  <si>
    <t>AdvancePayments_Performer</t>
  </si>
  <si>
    <t>SynchPaymentChasing_Dispatcher</t>
  </si>
  <si>
    <t>SynchPaymentChasing</t>
  </si>
  <si>
    <t>SynchPaymentChasing_Performer</t>
  </si>
  <si>
    <t>TWC_ASCAP</t>
  </si>
  <si>
    <t>TWC_SOCAN</t>
  </si>
  <si>
    <t>TWC_HFA</t>
  </si>
  <si>
    <t>StatementRetrieval_MCPSPRS</t>
  </si>
  <si>
    <t>StatementRetrieval</t>
  </si>
  <si>
    <t>USCO_Manual_Work_Registrations</t>
  </si>
  <si>
    <t>AdvancePayments_SearchAGR_MondayBoard</t>
  </si>
  <si>
    <t>QueueName</t>
  </si>
  <si>
    <t>Avg Processing Time (s)</t>
  </si>
  <si>
    <t>AssociatedProcessName</t>
  </si>
  <si>
    <t>AdvancePayments_Queue</t>
  </si>
  <si>
    <t>BatchImport_BatchesToIdentifyQueue</t>
  </si>
  <si>
    <t>BatchImport_MicroResToUpdateQueue</t>
  </si>
  <si>
    <t>BatchImport_StatementsToImportQueue</t>
  </si>
  <si>
    <t>BulkFileProcessor</t>
  </si>
  <si>
    <t>CRAPs_StandardProcess</t>
  </si>
  <si>
    <t>DDEX_Requests</t>
  </si>
  <si>
    <t>DisputeCreation_Queue</t>
  </si>
  <si>
    <t>ReceiptAllocation_Queue</t>
  </si>
  <si>
    <t>ReceiptAllocationAmra_Queue</t>
  </si>
  <si>
    <t>SACEM_Manual_Work_Registrations</t>
  </si>
  <si>
    <t>SAX_Agreement_Registrations</t>
  </si>
  <si>
    <t>StatementRetrieval_AKMAUMEQueue</t>
  </si>
  <si>
    <t>StatementRetrieval_ASCAPQueue</t>
  </si>
  <si>
    <t>StatementRetrieval_BMIQueue</t>
  </si>
  <si>
    <t>StatementRetrieval_GEMAQueue</t>
  </si>
  <si>
    <t>StatementRetrieval_MCPSPRSQueue</t>
  </si>
  <si>
    <t>StatementRetrieval_MLC_DownloadSubmitQueue</t>
  </si>
  <si>
    <t>StatementRetrieval_MLC_StatementDownloadQueue</t>
  </si>
  <si>
    <t>SubClientCSVQueue</t>
  </si>
  <si>
    <t>Synch_SchedAConfirmation</t>
  </si>
  <si>
    <t>SynchAdmin_Queue</t>
  </si>
  <si>
    <t>SynchIncomeTracking_Queue</t>
  </si>
  <si>
    <t>SynchPaymentChasing_Queue</t>
  </si>
  <si>
    <t>SynchSheetCreator_Queue</t>
  </si>
  <si>
    <t>TWC_APRA</t>
  </si>
  <si>
    <t>UnpublishedWriters_Queue</t>
  </si>
  <si>
    <t>UpdateWorkRegistrations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</si>
</sst>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0.0"/>
    <numFmt numFmtId="166" formatCode="dd/mm/yyyy"/>
  </numFmts>
  <fonts count="7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2" numFmtId="165" xfId="0" applyFont="1" applyNumberFormat="1"/>
    <xf borderId="0" fillId="2" fontId="2" numFmtId="0" xfId="0" applyFont="1"/>
    <xf borderId="0" fillId="2" fontId="1" numFmtId="3" xfId="0" applyAlignment="1" applyFont="1" applyNumberForma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1" numFmtId="164" xfId="0" applyAlignment="1" applyFont="1" applyNumberFormat="1">
      <alignment readingOrder="0" shrinkToFit="0" vertical="center" wrapText="1"/>
    </xf>
    <xf borderId="0" fillId="2" fontId="1" numFmtId="165" xfId="0" applyAlignment="1" applyFont="1" applyNumberFormat="1">
      <alignment readingOrder="0" shrinkToFit="0" vertical="center" wrapText="1"/>
    </xf>
    <xf borderId="0" fillId="2" fontId="2" numFmtId="3" xfId="0" applyAlignment="1" applyFont="1" applyNumberFormat="1">
      <alignment readingOrder="0" shrinkToFit="0" wrapText="1"/>
    </xf>
    <xf borderId="0" fillId="2" fontId="2" numFmtId="0" xfId="0" applyAlignment="1" applyFont="1">
      <alignment readingOrder="0"/>
    </xf>
    <xf borderId="0" fillId="2" fontId="2" numFmtId="3" xfId="0" applyFont="1" applyNumberFormat="1"/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Font="1"/>
    <xf borderId="0" fillId="2" fontId="2" numFmtId="164" xfId="0" applyFont="1" applyNumberFormat="1"/>
    <xf borderId="0" fillId="2" fontId="2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 outlineLevelCol="1"/>
  <cols>
    <col customWidth="1" min="1" max="1" width="32.5"/>
    <col customWidth="1" min="2" max="2" width="11.38"/>
    <col customWidth="1" min="3" max="3" width="10.13"/>
    <col customWidth="1" min="4" max="4" width="11.63"/>
    <col customWidth="1" min="5" max="5" width="22.0"/>
    <col customWidth="1" min="6" max="10" width="9.63"/>
    <col customWidth="1" min="11" max="11" width="12.75"/>
    <col customWidth="1" min="12" max="12" width="4.75"/>
    <col customWidth="1" min="13" max="13" width="12.75"/>
    <col customWidth="1" min="14" max="14" width="4.75"/>
    <col customWidth="1" min="15" max="15" width="8.75"/>
    <col collapsed="1" customWidth="1" min="16" max="16" width="11.0"/>
    <col hidden="1" min="17" max="18" width="12.63" outlineLevel="1"/>
    <col customWidth="1" hidden="1" min="19" max="20" width="10.5" outlineLevel="1"/>
    <col collapsed="1" customWidth="1" min="21" max="21" width="10.5"/>
    <col customWidth="1" hidden="1" min="22" max="23" width="10.5" outlineLevel="1"/>
  </cols>
  <sheetData>
    <row r="1">
      <c r="A1" s="1"/>
      <c r="B1" s="2"/>
      <c r="C1" s="2"/>
      <c r="D1" s="3">
        <f>SUM(D3:D55)</f>
        <v>701819.64</v>
      </c>
      <c r="E1" s="4"/>
      <c r="F1" s="4"/>
      <c r="G1" s="4"/>
      <c r="H1" s="4"/>
      <c r="J1" s="2"/>
      <c r="K1" s="4"/>
      <c r="L1" s="4"/>
      <c r="M1" s="4"/>
      <c r="N1" s="4"/>
      <c r="O1" s="5">
        <f t="shared" ref="O1:P1" si="1">SUM(O3:O55)</f>
        <v>11696.994</v>
      </c>
      <c r="P1" s="6" t="str">
        <f t="shared" si="1"/>
        <v>#DIV/0!</v>
      </c>
      <c r="Q1" s="7"/>
      <c r="R1" s="8"/>
      <c r="S1" s="5"/>
      <c r="T1" s="5" t="str">
        <f t="shared" ref="T1:W1" si="2">SUM(T3:T55)</f>
        <v>#DIV/0!</v>
      </c>
      <c r="U1" s="5" t="str">
        <f t="shared" si="2"/>
        <v>#DIV/0!</v>
      </c>
      <c r="V1" s="5" t="str">
        <f t="shared" si="2"/>
        <v>#DIV/0!</v>
      </c>
      <c r="W1" s="5" t="str">
        <f t="shared" si="2"/>
        <v>#DIV/0!</v>
      </c>
    </row>
    <row r="2">
      <c r="A2" s="9" t="s">
        <v>0</v>
      </c>
      <c r="B2" s="10" t="s">
        <v>1</v>
      </c>
      <c r="C2" s="10" t="s">
        <v>2</v>
      </c>
      <c r="D2" s="9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2" t="s">
        <v>14</v>
      </c>
      <c r="P2" s="13" t="s">
        <v>15</v>
      </c>
      <c r="Q2" s="13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</row>
    <row r="3">
      <c r="A3" s="14" t="s">
        <v>23</v>
      </c>
      <c r="B3" s="15">
        <v>732.0</v>
      </c>
      <c r="C3" s="15">
        <v>17.06</v>
      </c>
      <c r="D3" s="16">
        <f t="shared" ref="D3:D55" si="3">(B3*C3)</f>
        <v>12487.92</v>
      </c>
      <c r="E3" s="17" t="s">
        <v>24</v>
      </c>
      <c r="F3" s="18"/>
      <c r="G3" s="17"/>
      <c r="H3" s="17"/>
      <c r="I3" s="19">
        <v>1.0</v>
      </c>
      <c r="J3" s="15" t="str">
        <f t="array" ref="J3:J55">H3:H55/G3:G55</f>
        <v>#DIV/0!</v>
      </c>
      <c r="K3" s="17" t="s">
        <v>25</v>
      </c>
      <c r="L3" s="20">
        <v>1.0</v>
      </c>
      <c r="M3" s="17"/>
      <c r="N3" s="21"/>
      <c r="O3" s="22">
        <f t="array" ref="O3:O55">D3:D55/60</f>
        <v>208.132</v>
      </c>
      <c r="P3" s="7" t="str">
        <f t="array" ref="P3:P55">O3:O55*J3:J55</f>
        <v>#DIV/0!</v>
      </c>
      <c r="Q3" s="7" t="str">
        <f t="array" ref="Q3:Q55">P3:P55*L3:L55</f>
        <v>#DIV/0!</v>
      </c>
      <c r="R3" s="8" t="str">
        <f t="array" ref="R3:R55">P3:P55*N3:N55</f>
        <v>#DIV/0!</v>
      </c>
      <c r="S3" s="7" t="str">
        <f t="array" ref="S3:S55">(P3:P55/DATEDIF(F3:F55, TODAY(), "D"))*30</f>
        <v>#DIV/0!</v>
      </c>
      <c r="T3" s="7" t="str">
        <f t="array" ref="T3:T55">S3:S55/7.5</f>
        <v>#DIV/0!</v>
      </c>
      <c r="U3" s="7" t="str">
        <f t="array" ref="U3:U55">T3:T55/20</f>
        <v>#DIV/0!</v>
      </c>
      <c r="V3" s="7" t="str">
        <f t="array" ref="V3:V55">U3:U55*L3:L55</f>
        <v>#DIV/0!</v>
      </c>
      <c r="W3" s="8" t="str">
        <f t="array" ref="W3:W55">U3:U55*N3:N55</f>
        <v>#DIV/0!</v>
      </c>
    </row>
    <row r="4">
      <c r="A4" s="14" t="s">
        <v>26</v>
      </c>
      <c r="B4" s="15">
        <v>134.0</v>
      </c>
      <c r="C4" s="15">
        <v>44.0</v>
      </c>
      <c r="D4" s="16">
        <f t="shared" si="3"/>
        <v>5896</v>
      </c>
      <c r="E4" s="17" t="s">
        <v>24</v>
      </c>
      <c r="F4" s="21"/>
      <c r="G4" s="21"/>
      <c r="H4" s="21"/>
      <c r="I4" s="19">
        <v>1.0</v>
      </c>
      <c r="J4" s="8" t="e">
        <v>#DIV/0!</v>
      </c>
      <c r="K4" s="17" t="s">
        <v>25</v>
      </c>
      <c r="L4" s="20">
        <v>1.0</v>
      </c>
      <c r="M4" s="17"/>
      <c r="N4" s="21"/>
      <c r="O4" s="22">
        <v>98.26666666666667</v>
      </c>
      <c r="P4" s="7" t="e">
        <v>#DIV/0!</v>
      </c>
      <c r="Q4" s="7" t="e">
        <v>#DIV/0!</v>
      </c>
      <c r="R4" s="8" t="e">
        <v>#DIV/0!</v>
      </c>
      <c r="S4" s="8" t="e">
        <v>#DIV/0!</v>
      </c>
      <c r="T4" s="8" t="e">
        <v>#DIV/0!</v>
      </c>
      <c r="U4" s="8" t="e">
        <v>#DIV/0!</v>
      </c>
      <c r="V4" s="8" t="e">
        <v>#DIV/0!</v>
      </c>
      <c r="W4" s="8" t="e">
        <v>#DIV/0!</v>
      </c>
    </row>
    <row r="5">
      <c r="A5" s="14" t="s">
        <v>27</v>
      </c>
      <c r="B5" s="15">
        <v>30116.0</v>
      </c>
      <c r="C5" s="15">
        <v>0.42</v>
      </c>
      <c r="D5" s="16">
        <f t="shared" si="3"/>
        <v>12648.72</v>
      </c>
      <c r="E5" s="21" t="s">
        <v>28</v>
      </c>
      <c r="F5" s="21"/>
      <c r="G5" s="21"/>
      <c r="H5" s="21"/>
      <c r="I5" s="19">
        <v>1.0</v>
      </c>
      <c r="J5" s="8" t="e">
        <v>#DIV/0!</v>
      </c>
      <c r="K5" s="17" t="s">
        <v>29</v>
      </c>
      <c r="L5" s="20">
        <v>1.0</v>
      </c>
      <c r="M5" s="21"/>
      <c r="N5" s="21"/>
      <c r="O5" s="22">
        <v>210.81199999999998</v>
      </c>
      <c r="P5" s="7" t="e">
        <v>#DIV/0!</v>
      </c>
      <c r="Q5" s="7" t="e">
        <v>#DIV/0!</v>
      </c>
      <c r="R5" s="8" t="e">
        <v>#DIV/0!</v>
      </c>
      <c r="S5" s="8" t="e">
        <v>#DIV/0!</v>
      </c>
      <c r="T5" s="8" t="e">
        <v>#DIV/0!</v>
      </c>
      <c r="U5" s="8" t="e">
        <v>#DIV/0!</v>
      </c>
      <c r="V5" s="8" t="e">
        <v>#DIV/0!</v>
      </c>
      <c r="W5" s="8" t="e">
        <v>#DIV/0!</v>
      </c>
    </row>
    <row r="6">
      <c r="A6" s="14" t="s">
        <v>30</v>
      </c>
      <c r="B6" s="15">
        <v>1048.0</v>
      </c>
      <c r="C6" s="15">
        <v>4.93</v>
      </c>
      <c r="D6" s="16">
        <f t="shared" si="3"/>
        <v>5166.64</v>
      </c>
      <c r="E6" s="17" t="s">
        <v>31</v>
      </c>
      <c r="F6" s="21"/>
      <c r="G6" s="21"/>
      <c r="H6" s="21"/>
      <c r="I6" s="19">
        <v>1.0</v>
      </c>
      <c r="J6" s="8" t="e">
        <v>#DIV/0!</v>
      </c>
      <c r="K6" s="17" t="s">
        <v>25</v>
      </c>
      <c r="L6" s="20">
        <v>1.0</v>
      </c>
      <c r="M6" s="21"/>
      <c r="N6" s="21"/>
      <c r="O6" s="22">
        <v>86.11066666666666</v>
      </c>
      <c r="P6" s="7" t="e">
        <v>#DIV/0!</v>
      </c>
      <c r="Q6" s="7" t="e">
        <v>#DIV/0!</v>
      </c>
      <c r="R6" s="8" t="e">
        <v>#DIV/0!</v>
      </c>
      <c r="S6" s="8" t="e">
        <v>#DIV/0!</v>
      </c>
      <c r="T6" s="8" t="e">
        <v>#DIV/0!</v>
      </c>
      <c r="U6" s="8" t="e">
        <v>#DIV/0!</v>
      </c>
      <c r="V6" s="8" t="e">
        <v>#DIV/0!</v>
      </c>
      <c r="W6" s="8" t="e">
        <v>#DIV/0!</v>
      </c>
    </row>
    <row r="7">
      <c r="A7" s="14" t="s">
        <v>32</v>
      </c>
      <c r="B7" s="23">
        <v>5939.0</v>
      </c>
      <c r="C7" s="23">
        <v>4.96</v>
      </c>
      <c r="D7" s="16">
        <f t="shared" si="3"/>
        <v>29457.44</v>
      </c>
      <c r="E7" s="21" t="s">
        <v>33</v>
      </c>
      <c r="F7" s="21"/>
      <c r="G7" s="21"/>
      <c r="H7" s="21"/>
      <c r="I7" s="19">
        <v>1.0</v>
      </c>
      <c r="J7" s="8" t="e">
        <v>#DIV/0!</v>
      </c>
      <c r="K7" s="17" t="s">
        <v>34</v>
      </c>
      <c r="L7" s="20">
        <v>1.0</v>
      </c>
      <c r="M7" s="21"/>
      <c r="N7" s="21"/>
      <c r="O7" s="22">
        <v>490.95733333333334</v>
      </c>
      <c r="P7" s="7" t="e">
        <v>#DIV/0!</v>
      </c>
      <c r="Q7" s="7" t="e">
        <v>#DIV/0!</v>
      </c>
      <c r="R7" s="8" t="e">
        <v>#DIV/0!</v>
      </c>
      <c r="S7" s="8" t="e">
        <v>#DIV/0!</v>
      </c>
      <c r="T7" s="8" t="e">
        <v>#DIV/0!</v>
      </c>
      <c r="U7" s="8" t="e">
        <v>#DIV/0!</v>
      </c>
      <c r="V7" s="8" t="e">
        <v>#DIV/0!</v>
      </c>
      <c r="W7" s="8" t="e">
        <v>#DIV/0!</v>
      </c>
    </row>
    <row r="8">
      <c r="A8" s="14" t="s">
        <v>35</v>
      </c>
      <c r="B8" s="15">
        <v>17937.0</v>
      </c>
      <c r="C8" s="15">
        <v>0.36</v>
      </c>
      <c r="D8" s="16">
        <f t="shared" si="3"/>
        <v>6457.32</v>
      </c>
      <c r="E8" s="21" t="s">
        <v>36</v>
      </c>
      <c r="F8" s="21"/>
      <c r="G8" s="21"/>
      <c r="H8" s="21"/>
      <c r="I8" s="19">
        <v>1.0</v>
      </c>
      <c r="J8" s="8" t="e">
        <v>#DIV/0!</v>
      </c>
      <c r="K8" s="17" t="s">
        <v>29</v>
      </c>
      <c r="L8" s="20">
        <v>1.0</v>
      </c>
      <c r="M8" s="21"/>
      <c r="N8" s="21"/>
      <c r="O8" s="22">
        <v>107.622</v>
      </c>
      <c r="P8" s="7" t="e">
        <v>#DIV/0!</v>
      </c>
      <c r="Q8" s="7" t="e">
        <v>#DIV/0!</v>
      </c>
      <c r="R8" s="8" t="e">
        <v>#DIV/0!</v>
      </c>
      <c r="S8" s="8" t="e">
        <v>#DIV/0!</v>
      </c>
      <c r="T8" s="8" t="e">
        <v>#DIV/0!</v>
      </c>
      <c r="U8" s="8" t="e">
        <v>#DIV/0!</v>
      </c>
      <c r="V8" s="8" t="e">
        <v>#DIV/0!</v>
      </c>
      <c r="W8" s="8" t="e">
        <v>#DIV/0!</v>
      </c>
    </row>
    <row r="9">
      <c r="A9" s="14" t="s">
        <v>37</v>
      </c>
      <c r="B9" s="15">
        <v>656.0</v>
      </c>
      <c r="C9" s="15">
        <v>19.44</v>
      </c>
      <c r="D9" s="16">
        <f t="shared" si="3"/>
        <v>12752.64</v>
      </c>
      <c r="E9" s="21" t="s">
        <v>38</v>
      </c>
      <c r="F9" s="21"/>
      <c r="G9" s="21"/>
      <c r="H9" s="21"/>
      <c r="I9" s="19">
        <v>1.0</v>
      </c>
      <c r="J9" s="8" t="e">
        <v>#DIV/0!</v>
      </c>
      <c r="K9" s="17" t="s">
        <v>25</v>
      </c>
      <c r="L9" s="20">
        <v>1.0</v>
      </c>
      <c r="M9" s="21"/>
      <c r="N9" s="21"/>
      <c r="O9" s="22">
        <v>212.544</v>
      </c>
      <c r="P9" s="7" t="e">
        <v>#DIV/0!</v>
      </c>
      <c r="Q9" s="7" t="e">
        <v>#DIV/0!</v>
      </c>
      <c r="R9" s="8" t="e">
        <v>#DIV/0!</v>
      </c>
      <c r="S9" s="8" t="e">
        <v>#DIV/0!</v>
      </c>
      <c r="T9" s="8" t="e">
        <v>#DIV/0!</v>
      </c>
      <c r="U9" s="8" t="e">
        <v>#DIV/0!</v>
      </c>
      <c r="V9" s="8" t="e">
        <v>#DIV/0!</v>
      </c>
      <c r="W9" s="8" t="e">
        <v>#DIV/0!</v>
      </c>
    </row>
    <row r="10">
      <c r="A10" s="14" t="s">
        <v>39</v>
      </c>
      <c r="B10" s="15">
        <v>3056.0</v>
      </c>
      <c r="C10" s="15">
        <v>0.13</v>
      </c>
      <c r="D10" s="16">
        <f t="shared" si="3"/>
        <v>397.28</v>
      </c>
      <c r="E10" s="21" t="s">
        <v>40</v>
      </c>
      <c r="F10" s="21"/>
      <c r="G10" s="21"/>
      <c r="H10" s="21"/>
      <c r="I10" s="19">
        <v>1.0</v>
      </c>
      <c r="J10" s="8" t="e">
        <v>#DIV/0!</v>
      </c>
      <c r="K10" s="17" t="s">
        <v>41</v>
      </c>
      <c r="L10" s="20">
        <v>1.0</v>
      </c>
      <c r="M10" s="21"/>
      <c r="N10" s="21"/>
      <c r="O10" s="22">
        <v>6.621333333333334</v>
      </c>
      <c r="P10" s="7" t="e">
        <v>#DIV/0!</v>
      </c>
      <c r="Q10" s="7" t="e">
        <v>#DIV/0!</v>
      </c>
      <c r="R10" s="8" t="e">
        <v>#DIV/0!</v>
      </c>
      <c r="S10" s="8" t="e">
        <v>#DIV/0!</v>
      </c>
      <c r="T10" s="8" t="e">
        <v>#DIV/0!</v>
      </c>
      <c r="U10" s="8" t="e">
        <v>#DIV/0!</v>
      </c>
      <c r="V10" s="8" t="e">
        <v>#DIV/0!</v>
      </c>
      <c r="W10" s="8" t="e">
        <v>#DIV/0!</v>
      </c>
    </row>
    <row r="11">
      <c r="A11" s="14" t="s">
        <v>42</v>
      </c>
      <c r="B11" s="15">
        <v>15684.0</v>
      </c>
      <c r="C11" s="15">
        <v>1.08</v>
      </c>
      <c r="D11" s="16">
        <f t="shared" si="3"/>
        <v>16938.72</v>
      </c>
      <c r="E11" s="21" t="s">
        <v>43</v>
      </c>
      <c r="F11" s="21"/>
      <c r="G11" s="21"/>
      <c r="H11" s="21"/>
      <c r="I11" s="19">
        <v>1.0</v>
      </c>
      <c r="J11" s="8" t="e">
        <v>#DIV/0!</v>
      </c>
      <c r="K11" s="17" t="s">
        <v>29</v>
      </c>
      <c r="L11" s="20">
        <v>1.0</v>
      </c>
      <c r="M11" s="21"/>
      <c r="N11" s="21"/>
      <c r="O11" s="22">
        <v>282.312</v>
      </c>
      <c r="P11" s="7" t="e">
        <v>#DIV/0!</v>
      </c>
      <c r="Q11" s="7" t="e">
        <v>#DIV/0!</v>
      </c>
      <c r="R11" s="8" t="e">
        <v>#DIV/0!</v>
      </c>
      <c r="S11" s="8" t="e">
        <v>#DIV/0!</v>
      </c>
      <c r="T11" s="8" t="e">
        <v>#DIV/0!</v>
      </c>
      <c r="U11" s="8" t="e">
        <v>#DIV/0!</v>
      </c>
      <c r="V11" s="8" t="e">
        <v>#DIV/0!</v>
      </c>
      <c r="W11" s="8" t="e">
        <v>#DIV/0!</v>
      </c>
    </row>
    <row r="12">
      <c r="A12" s="14" t="s">
        <v>44</v>
      </c>
      <c r="B12" s="15">
        <v>14624.0</v>
      </c>
      <c r="C12" s="15">
        <v>3.6</v>
      </c>
      <c r="D12" s="16">
        <f t="shared" si="3"/>
        <v>52646.4</v>
      </c>
      <c r="E12" s="21" t="s">
        <v>33</v>
      </c>
      <c r="F12" s="21"/>
      <c r="G12" s="21"/>
      <c r="H12" s="21"/>
      <c r="I12" s="19">
        <v>1.0</v>
      </c>
      <c r="J12" s="8" t="e">
        <v>#DIV/0!</v>
      </c>
      <c r="K12" s="17" t="s">
        <v>34</v>
      </c>
      <c r="L12" s="20">
        <v>1.0</v>
      </c>
      <c r="M12" s="21"/>
      <c r="N12" s="21"/>
      <c r="O12" s="22">
        <v>877.44</v>
      </c>
      <c r="P12" s="7" t="e">
        <v>#DIV/0!</v>
      </c>
      <c r="Q12" s="7" t="e">
        <v>#DIV/0!</v>
      </c>
      <c r="R12" s="8" t="e">
        <v>#DIV/0!</v>
      </c>
      <c r="S12" s="8" t="e">
        <v>#DIV/0!</v>
      </c>
      <c r="T12" s="8" t="e">
        <v>#DIV/0!</v>
      </c>
      <c r="U12" s="8" t="e">
        <v>#DIV/0!</v>
      </c>
      <c r="V12" s="8" t="e">
        <v>#DIV/0!</v>
      </c>
      <c r="W12" s="8" t="e">
        <v>#DIV/0!</v>
      </c>
    </row>
    <row r="13">
      <c r="A13" s="14" t="s">
        <v>45</v>
      </c>
      <c r="B13" s="15">
        <v>82.0</v>
      </c>
      <c r="C13" s="15">
        <v>1.42</v>
      </c>
      <c r="D13" s="16">
        <f t="shared" si="3"/>
        <v>116.44</v>
      </c>
      <c r="E13" s="17" t="s">
        <v>46</v>
      </c>
      <c r="F13" s="21"/>
      <c r="G13" s="21"/>
      <c r="H13" s="21"/>
      <c r="I13" s="19">
        <v>1.0</v>
      </c>
      <c r="J13" s="8" t="e">
        <v>#DIV/0!</v>
      </c>
      <c r="K13" s="17" t="s">
        <v>47</v>
      </c>
      <c r="L13" s="20">
        <v>1.0</v>
      </c>
      <c r="M13" s="21"/>
      <c r="N13" s="21"/>
      <c r="O13" s="22">
        <v>1.9406666666666665</v>
      </c>
      <c r="P13" s="7" t="e">
        <v>#DIV/0!</v>
      </c>
      <c r="Q13" s="7" t="e">
        <v>#DIV/0!</v>
      </c>
      <c r="R13" s="8" t="e">
        <v>#DIV/0!</v>
      </c>
      <c r="S13" s="8" t="e">
        <v>#DIV/0!</v>
      </c>
      <c r="T13" s="8" t="e">
        <v>#DIV/0!</v>
      </c>
      <c r="U13" s="8" t="e">
        <v>#DIV/0!</v>
      </c>
      <c r="V13" s="8" t="e">
        <v>#DIV/0!</v>
      </c>
      <c r="W13" s="8" t="e">
        <v>#DIV/0!</v>
      </c>
    </row>
    <row r="14">
      <c r="A14" s="14" t="s">
        <v>48</v>
      </c>
      <c r="B14" s="15">
        <v>68.0</v>
      </c>
      <c r="C14" s="15">
        <v>10.88</v>
      </c>
      <c r="D14" s="16">
        <f t="shared" si="3"/>
        <v>739.84</v>
      </c>
      <c r="E14" s="17" t="s">
        <v>46</v>
      </c>
      <c r="F14" s="21"/>
      <c r="G14" s="21"/>
      <c r="H14" s="21"/>
      <c r="I14" s="19">
        <v>1.0</v>
      </c>
      <c r="J14" s="8" t="e">
        <v>#DIV/0!</v>
      </c>
      <c r="K14" s="17" t="s">
        <v>47</v>
      </c>
      <c r="L14" s="20">
        <v>1.0</v>
      </c>
      <c r="M14" s="21"/>
      <c r="N14" s="21"/>
      <c r="O14" s="22">
        <v>12.330666666666668</v>
      </c>
      <c r="P14" s="7" t="e">
        <v>#DIV/0!</v>
      </c>
      <c r="Q14" s="7" t="e">
        <v>#DIV/0!</v>
      </c>
      <c r="R14" s="8" t="e">
        <v>#DIV/0!</v>
      </c>
      <c r="S14" s="8" t="e">
        <v>#DIV/0!</v>
      </c>
      <c r="T14" s="8" t="e">
        <v>#DIV/0!</v>
      </c>
      <c r="U14" s="8" t="e">
        <v>#DIV/0!</v>
      </c>
      <c r="V14" s="8" t="e">
        <v>#DIV/0!</v>
      </c>
      <c r="W14" s="8" t="e">
        <v>#DIV/0!</v>
      </c>
    </row>
    <row r="15">
      <c r="A15" s="14" t="s">
        <v>49</v>
      </c>
      <c r="B15" s="15">
        <v>513.0</v>
      </c>
      <c r="C15" s="15">
        <v>15.84</v>
      </c>
      <c r="D15" s="16">
        <f t="shared" si="3"/>
        <v>8125.92</v>
      </c>
      <c r="E15" s="21" t="s">
        <v>50</v>
      </c>
      <c r="F15" s="21"/>
      <c r="G15" s="21"/>
      <c r="H15" s="21"/>
      <c r="I15" s="19">
        <v>1.0</v>
      </c>
      <c r="J15" s="8" t="e">
        <v>#DIV/0!</v>
      </c>
      <c r="K15" s="17" t="s">
        <v>25</v>
      </c>
      <c r="L15" s="20">
        <v>1.0</v>
      </c>
      <c r="M15" s="21"/>
      <c r="N15" s="21"/>
      <c r="O15" s="22">
        <v>135.432</v>
      </c>
      <c r="P15" s="7" t="e">
        <v>#DIV/0!</v>
      </c>
      <c r="Q15" s="7" t="e">
        <v>#DIV/0!</v>
      </c>
      <c r="R15" s="8" t="e">
        <v>#DIV/0!</v>
      </c>
      <c r="S15" s="8" t="e">
        <v>#DIV/0!</v>
      </c>
      <c r="T15" s="8" t="e">
        <v>#DIV/0!</v>
      </c>
      <c r="U15" s="8" t="e">
        <v>#DIV/0!</v>
      </c>
      <c r="V15" s="8" t="e">
        <v>#DIV/0!</v>
      </c>
      <c r="W15" s="8" t="e">
        <v>#DIV/0!</v>
      </c>
    </row>
    <row r="16">
      <c r="A16" s="14" t="s">
        <v>51</v>
      </c>
      <c r="B16" s="23">
        <v>2054.0</v>
      </c>
      <c r="C16" s="15">
        <v>15.56</v>
      </c>
      <c r="D16" s="16">
        <f t="shared" si="3"/>
        <v>31960.24</v>
      </c>
      <c r="E16" s="24" t="s">
        <v>52</v>
      </c>
      <c r="F16" s="21"/>
      <c r="G16" s="21"/>
      <c r="H16" s="21"/>
      <c r="I16" s="19">
        <v>1.0</v>
      </c>
      <c r="J16" s="8" t="e">
        <v>#DIV/0!</v>
      </c>
      <c r="K16" s="17" t="s">
        <v>25</v>
      </c>
      <c r="L16" s="20">
        <v>1.0</v>
      </c>
      <c r="M16" s="21"/>
      <c r="N16" s="21"/>
      <c r="O16" s="22">
        <v>532.6706666666666</v>
      </c>
      <c r="P16" s="7" t="e">
        <v>#DIV/0!</v>
      </c>
      <c r="Q16" s="7" t="e">
        <v>#DIV/0!</v>
      </c>
      <c r="R16" s="8" t="e">
        <v>#DIV/0!</v>
      </c>
      <c r="S16" s="8" t="e">
        <v>#DIV/0!</v>
      </c>
      <c r="T16" s="8" t="e">
        <v>#DIV/0!</v>
      </c>
      <c r="U16" s="8" t="e">
        <v>#DIV/0!</v>
      </c>
      <c r="V16" s="8" t="e">
        <v>#DIV/0!</v>
      </c>
      <c r="W16" s="8" t="e">
        <v>#DIV/0!</v>
      </c>
    </row>
    <row r="17">
      <c r="A17" s="14" t="s">
        <v>53</v>
      </c>
      <c r="B17" s="15">
        <v>569.0</v>
      </c>
      <c r="C17" s="15">
        <v>0.71</v>
      </c>
      <c r="D17" s="16">
        <f t="shared" si="3"/>
        <v>403.99</v>
      </c>
      <c r="E17" s="21" t="s">
        <v>38</v>
      </c>
      <c r="F17" s="21"/>
      <c r="G17" s="21"/>
      <c r="H17" s="21"/>
      <c r="I17" s="19">
        <v>1.0</v>
      </c>
      <c r="J17" s="8" t="e">
        <v>#DIV/0!</v>
      </c>
      <c r="K17" s="17" t="s">
        <v>25</v>
      </c>
      <c r="L17" s="20">
        <v>1.0</v>
      </c>
      <c r="M17" s="21"/>
      <c r="N17" s="21"/>
      <c r="O17" s="22">
        <v>6.733166666666666</v>
      </c>
      <c r="P17" s="7" t="e">
        <v>#DIV/0!</v>
      </c>
      <c r="Q17" s="7" t="e">
        <v>#DIV/0!</v>
      </c>
      <c r="R17" s="8" t="e">
        <v>#DIV/0!</v>
      </c>
      <c r="S17" s="8" t="e">
        <v>#DIV/0!</v>
      </c>
      <c r="T17" s="8" t="e">
        <v>#DIV/0!</v>
      </c>
      <c r="U17" s="8" t="e">
        <v>#DIV/0!</v>
      </c>
      <c r="V17" s="8" t="e">
        <v>#DIV/0!</v>
      </c>
      <c r="W17" s="8" t="e">
        <v>#DIV/0!</v>
      </c>
    </row>
    <row r="18">
      <c r="A18" s="14" t="s">
        <v>54</v>
      </c>
      <c r="B18" s="15">
        <v>1542.0</v>
      </c>
      <c r="C18" s="15">
        <v>10.96</v>
      </c>
      <c r="D18" s="16">
        <f t="shared" si="3"/>
        <v>16900.32</v>
      </c>
      <c r="E18" s="24" t="s">
        <v>52</v>
      </c>
      <c r="F18" s="21"/>
      <c r="G18" s="21"/>
      <c r="H18" s="21"/>
      <c r="I18" s="19">
        <v>1.0</v>
      </c>
      <c r="J18" s="8" t="e">
        <v>#DIV/0!</v>
      </c>
      <c r="K18" s="17" t="s">
        <v>25</v>
      </c>
      <c r="L18" s="20">
        <v>1.0</v>
      </c>
      <c r="M18" s="21"/>
      <c r="N18" s="21"/>
      <c r="O18" s="22">
        <v>281.67199999999997</v>
      </c>
      <c r="P18" s="7" t="e">
        <v>#DIV/0!</v>
      </c>
      <c r="Q18" s="7" t="e">
        <v>#DIV/0!</v>
      </c>
      <c r="R18" s="8" t="e">
        <v>#DIV/0!</v>
      </c>
      <c r="S18" s="8" t="e">
        <v>#DIV/0!</v>
      </c>
      <c r="T18" s="8" t="e">
        <v>#DIV/0!</v>
      </c>
      <c r="U18" s="8" t="e">
        <v>#DIV/0!</v>
      </c>
      <c r="V18" s="8" t="e">
        <v>#DIV/0!</v>
      </c>
      <c r="W18" s="8" t="e">
        <v>#DIV/0!</v>
      </c>
    </row>
    <row r="19">
      <c r="A19" s="14" t="s">
        <v>55</v>
      </c>
      <c r="B19" s="15">
        <v>1108.0</v>
      </c>
      <c r="C19" s="15">
        <v>0.57</v>
      </c>
      <c r="D19" s="16">
        <f t="shared" si="3"/>
        <v>631.56</v>
      </c>
      <c r="E19" s="21" t="s">
        <v>43</v>
      </c>
      <c r="F19" s="21"/>
      <c r="G19" s="21"/>
      <c r="H19" s="21"/>
      <c r="I19" s="19">
        <v>1.0</v>
      </c>
      <c r="J19" s="8" t="e">
        <v>#DIV/0!</v>
      </c>
      <c r="K19" s="17" t="s">
        <v>29</v>
      </c>
      <c r="L19" s="20">
        <v>1.0</v>
      </c>
      <c r="M19" s="21"/>
      <c r="N19" s="21"/>
      <c r="O19" s="22">
        <v>10.526</v>
      </c>
      <c r="P19" s="7" t="e">
        <v>#DIV/0!</v>
      </c>
      <c r="Q19" s="7" t="e">
        <v>#DIV/0!</v>
      </c>
      <c r="R19" s="8" t="e">
        <v>#DIV/0!</v>
      </c>
      <c r="S19" s="8" t="e">
        <v>#DIV/0!</v>
      </c>
      <c r="T19" s="8" t="e">
        <v>#DIV/0!</v>
      </c>
      <c r="U19" s="8" t="e">
        <v>#DIV/0!</v>
      </c>
      <c r="V19" s="8" t="e">
        <v>#DIV/0!</v>
      </c>
      <c r="W19" s="8" t="e">
        <v>#DIV/0!</v>
      </c>
    </row>
    <row r="20">
      <c r="A20" s="14" t="s">
        <v>56</v>
      </c>
      <c r="B20" s="15">
        <v>251.0</v>
      </c>
      <c r="C20" s="15">
        <v>7.21</v>
      </c>
      <c r="D20" s="16">
        <f t="shared" si="3"/>
        <v>1809.71</v>
      </c>
      <c r="E20" s="17" t="s">
        <v>57</v>
      </c>
      <c r="F20" s="21"/>
      <c r="G20" s="21"/>
      <c r="H20" s="21"/>
      <c r="I20" s="19">
        <v>1.0</v>
      </c>
      <c r="J20" s="8" t="e">
        <v>#DIV/0!</v>
      </c>
      <c r="K20" s="17" t="s">
        <v>58</v>
      </c>
      <c r="L20" s="20">
        <v>1.0</v>
      </c>
      <c r="M20" s="21"/>
      <c r="N20" s="21"/>
      <c r="O20" s="22">
        <v>30.161833333333334</v>
      </c>
      <c r="P20" s="7" t="e">
        <v>#DIV/0!</v>
      </c>
      <c r="Q20" s="7" t="e">
        <v>#DIV/0!</v>
      </c>
      <c r="R20" s="8" t="e">
        <v>#DIV/0!</v>
      </c>
      <c r="S20" s="8" t="e">
        <v>#DIV/0!</v>
      </c>
      <c r="T20" s="8" t="e">
        <v>#DIV/0!</v>
      </c>
      <c r="U20" s="8" t="e">
        <v>#DIV/0!</v>
      </c>
      <c r="V20" s="8" t="e">
        <v>#DIV/0!</v>
      </c>
      <c r="W20" s="8" t="e">
        <v>#DIV/0!</v>
      </c>
    </row>
    <row r="21">
      <c r="A21" s="14" t="s">
        <v>59</v>
      </c>
      <c r="B21" s="15">
        <v>422.0</v>
      </c>
      <c r="C21" s="15">
        <v>0.36</v>
      </c>
      <c r="D21" s="16">
        <f t="shared" si="3"/>
        <v>151.92</v>
      </c>
      <c r="E21" s="25" t="s">
        <v>59</v>
      </c>
      <c r="F21" s="21"/>
      <c r="G21" s="21"/>
      <c r="H21" s="21"/>
      <c r="I21" s="19">
        <v>1.0</v>
      </c>
      <c r="J21" s="8" t="e">
        <v>#DIV/0!</v>
      </c>
      <c r="K21" s="17" t="s">
        <v>41</v>
      </c>
      <c r="L21" s="20">
        <v>1.0</v>
      </c>
      <c r="M21" s="21"/>
      <c r="N21" s="21"/>
      <c r="O21" s="22">
        <v>2.5319999999999996</v>
      </c>
      <c r="P21" s="7" t="e">
        <v>#DIV/0!</v>
      </c>
      <c r="Q21" s="7" t="e">
        <v>#DIV/0!</v>
      </c>
      <c r="R21" s="8" t="e">
        <v>#DIV/0!</v>
      </c>
      <c r="S21" s="8" t="e">
        <v>#DIV/0!</v>
      </c>
      <c r="T21" s="8" t="e">
        <v>#DIV/0!</v>
      </c>
      <c r="U21" s="8" t="e">
        <v>#DIV/0!</v>
      </c>
      <c r="V21" s="8" t="e">
        <v>#DIV/0!</v>
      </c>
      <c r="W21" s="8" t="e">
        <v>#DIV/0!</v>
      </c>
    </row>
    <row r="22">
      <c r="A22" s="14" t="s">
        <v>60</v>
      </c>
      <c r="B22" s="15">
        <v>1600.0</v>
      </c>
      <c r="C22" s="15">
        <v>22.47</v>
      </c>
      <c r="D22" s="16">
        <f t="shared" si="3"/>
        <v>35952</v>
      </c>
      <c r="E22" s="21" t="s">
        <v>33</v>
      </c>
      <c r="F22" s="21"/>
      <c r="G22" s="21"/>
      <c r="H22" s="21"/>
      <c r="I22" s="19">
        <v>1.0</v>
      </c>
      <c r="J22" s="8" t="e">
        <v>#DIV/0!</v>
      </c>
      <c r="K22" s="17" t="s">
        <v>34</v>
      </c>
      <c r="L22" s="20">
        <v>1.0</v>
      </c>
      <c r="M22" s="21"/>
      <c r="N22" s="21"/>
      <c r="O22" s="22">
        <v>599.2</v>
      </c>
      <c r="P22" s="7" t="e">
        <v>#DIV/0!</v>
      </c>
      <c r="Q22" s="7" t="e">
        <v>#DIV/0!</v>
      </c>
      <c r="R22" s="8" t="e">
        <v>#DIV/0!</v>
      </c>
      <c r="S22" s="8" t="e">
        <v>#DIV/0!</v>
      </c>
      <c r="T22" s="8" t="e">
        <v>#DIV/0!</v>
      </c>
      <c r="U22" s="8" t="e">
        <v>#DIV/0!</v>
      </c>
      <c r="V22" s="8" t="e">
        <v>#DIV/0!</v>
      </c>
      <c r="W22" s="8" t="e">
        <v>#DIV/0!</v>
      </c>
    </row>
    <row r="23">
      <c r="A23" s="14" t="s">
        <v>61</v>
      </c>
      <c r="B23" s="15">
        <v>6569.0</v>
      </c>
      <c r="C23" s="15">
        <v>10.89</v>
      </c>
      <c r="D23" s="16">
        <f t="shared" si="3"/>
        <v>71536.41</v>
      </c>
      <c r="E23" s="21" t="s">
        <v>36</v>
      </c>
      <c r="F23" s="21"/>
      <c r="G23" s="21"/>
      <c r="H23" s="21"/>
      <c r="I23" s="19">
        <v>1.0</v>
      </c>
      <c r="J23" s="8" t="e">
        <v>#DIV/0!</v>
      </c>
      <c r="K23" s="17" t="s">
        <v>29</v>
      </c>
      <c r="L23" s="20">
        <v>1.0</v>
      </c>
      <c r="M23" s="21"/>
      <c r="N23" s="21"/>
      <c r="O23" s="22">
        <v>1192.2735</v>
      </c>
      <c r="P23" s="7" t="e">
        <v>#DIV/0!</v>
      </c>
      <c r="Q23" s="7" t="e">
        <v>#DIV/0!</v>
      </c>
      <c r="R23" s="8" t="e">
        <v>#DIV/0!</v>
      </c>
      <c r="S23" s="8" t="e">
        <v>#DIV/0!</v>
      </c>
      <c r="T23" s="8" t="e">
        <v>#DIV/0!</v>
      </c>
      <c r="U23" s="8" t="e">
        <v>#DIV/0!</v>
      </c>
      <c r="V23" s="8" t="e">
        <v>#DIV/0!</v>
      </c>
      <c r="W23" s="8" t="e">
        <v>#DIV/0!</v>
      </c>
    </row>
    <row r="24">
      <c r="A24" s="14" t="s">
        <v>62</v>
      </c>
      <c r="B24" s="15">
        <v>284.0</v>
      </c>
      <c r="C24" s="15">
        <v>0.35</v>
      </c>
      <c r="D24" s="16">
        <f t="shared" si="3"/>
        <v>99.4</v>
      </c>
      <c r="E24" s="17" t="s">
        <v>31</v>
      </c>
      <c r="F24" s="21"/>
      <c r="G24" s="21"/>
      <c r="H24" s="21"/>
      <c r="I24" s="19">
        <v>1.0</v>
      </c>
      <c r="J24" s="8" t="e">
        <v>#DIV/0!</v>
      </c>
      <c r="K24" s="17" t="s">
        <v>25</v>
      </c>
      <c r="L24" s="20">
        <v>1.0</v>
      </c>
      <c r="M24" s="21"/>
      <c r="N24" s="21"/>
      <c r="O24" s="22">
        <v>1.6566666666666665</v>
      </c>
      <c r="P24" s="7" t="e">
        <v>#DIV/0!</v>
      </c>
      <c r="Q24" s="7" t="e">
        <v>#DIV/0!</v>
      </c>
      <c r="R24" s="8" t="e">
        <v>#DIV/0!</v>
      </c>
      <c r="S24" s="8" t="e">
        <v>#DIV/0!</v>
      </c>
      <c r="T24" s="8" t="e">
        <v>#DIV/0!</v>
      </c>
      <c r="U24" s="8" t="e">
        <v>#DIV/0!</v>
      </c>
      <c r="V24" s="8" t="e">
        <v>#DIV/0!</v>
      </c>
      <c r="W24" s="8" t="e">
        <v>#DIV/0!</v>
      </c>
    </row>
    <row r="25">
      <c r="A25" s="14" t="s">
        <v>63</v>
      </c>
      <c r="B25" s="15">
        <v>342.0</v>
      </c>
      <c r="C25" s="15">
        <v>0.77</v>
      </c>
      <c r="D25" s="16">
        <f t="shared" si="3"/>
        <v>263.34</v>
      </c>
      <c r="E25" s="17" t="s">
        <v>31</v>
      </c>
      <c r="F25" s="21"/>
      <c r="G25" s="21"/>
      <c r="H25" s="21"/>
      <c r="I25" s="19">
        <v>1.0</v>
      </c>
      <c r="J25" s="8" t="e">
        <v>#DIV/0!</v>
      </c>
      <c r="K25" s="17" t="s">
        <v>25</v>
      </c>
      <c r="L25" s="20">
        <v>1.0</v>
      </c>
      <c r="M25" s="21"/>
      <c r="N25" s="21"/>
      <c r="O25" s="22">
        <v>4.389</v>
      </c>
      <c r="P25" s="7" t="e">
        <v>#DIV/0!</v>
      </c>
      <c r="Q25" s="7" t="e">
        <v>#DIV/0!</v>
      </c>
      <c r="R25" s="8" t="e">
        <v>#DIV/0!</v>
      </c>
      <c r="S25" s="8" t="e">
        <v>#DIV/0!</v>
      </c>
      <c r="T25" s="8" t="e">
        <v>#DIV/0!</v>
      </c>
      <c r="U25" s="8" t="e">
        <v>#DIV/0!</v>
      </c>
      <c r="V25" s="8" t="e">
        <v>#DIV/0!</v>
      </c>
      <c r="W25" s="8" t="e">
        <v>#DIV/0!</v>
      </c>
    </row>
    <row r="26">
      <c r="A26" s="14" t="s">
        <v>64</v>
      </c>
      <c r="B26" s="15">
        <v>165.0</v>
      </c>
      <c r="C26" s="15">
        <v>10.73</v>
      </c>
      <c r="D26" s="16">
        <f t="shared" si="3"/>
        <v>1770.45</v>
      </c>
      <c r="E26" s="21" t="s">
        <v>28</v>
      </c>
      <c r="F26" s="21"/>
      <c r="G26" s="21"/>
      <c r="H26" s="21"/>
      <c r="I26" s="19">
        <v>1.0</v>
      </c>
      <c r="J26" s="8" t="e">
        <v>#DIV/0!</v>
      </c>
      <c r="K26" s="17" t="s">
        <v>29</v>
      </c>
      <c r="L26" s="20">
        <v>1.0</v>
      </c>
      <c r="M26" s="21"/>
      <c r="N26" s="21"/>
      <c r="O26" s="22">
        <v>29.5075</v>
      </c>
      <c r="P26" s="7" t="e">
        <v>#DIV/0!</v>
      </c>
      <c r="Q26" s="7" t="e">
        <v>#DIV/0!</v>
      </c>
      <c r="R26" s="8" t="e">
        <v>#DIV/0!</v>
      </c>
      <c r="S26" s="8" t="e">
        <v>#DIV/0!</v>
      </c>
      <c r="T26" s="8" t="e">
        <v>#DIV/0!</v>
      </c>
      <c r="U26" s="8" t="e">
        <v>#DIV/0!</v>
      </c>
      <c r="V26" s="8" t="e">
        <v>#DIV/0!</v>
      </c>
      <c r="W26" s="8" t="e">
        <v>#DIV/0!</v>
      </c>
    </row>
    <row r="27">
      <c r="A27" s="14" t="s">
        <v>65</v>
      </c>
      <c r="B27" s="15">
        <v>1748.0</v>
      </c>
      <c r="C27" s="15">
        <v>7.68</v>
      </c>
      <c r="D27" s="16">
        <f t="shared" si="3"/>
        <v>13424.64</v>
      </c>
      <c r="E27" s="17" t="s">
        <v>66</v>
      </c>
      <c r="F27" s="21"/>
      <c r="G27" s="21"/>
      <c r="H27" s="21"/>
      <c r="I27" s="19">
        <v>1.0</v>
      </c>
      <c r="J27" s="8" t="e">
        <v>#DIV/0!</v>
      </c>
      <c r="K27" s="17" t="s">
        <v>67</v>
      </c>
      <c r="L27" s="20">
        <v>1.0</v>
      </c>
      <c r="M27" s="21"/>
      <c r="N27" s="21"/>
      <c r="O27" s="22">
        <v>223.744</v>
      </c>
      <c r="P27" s="7" t="e">
        <v>#DIV/0!</v>
      </c>
      <c r="Q27" s="7" t="e">
        <v>#DIV/0!</v>
      </c>
      <c r="R27" s="8" t="e">
        <v>#DIV/0!</v>
      </c>
      <c r="S27" s="8" t="e">
        <v>#DIV/0!</v>
      </c>
      <c r="T27" s="8" t="e">
        <v>#DIV/0!</v>
      </c>
      <c r="U27" s="8" t="e">
        <v>#DIV/0!</v>
      </c>
      <c r="V27" s="8" t="e">
        <v>#DIV/0!</v>
      </c>
      <c r="W27" s="8" t="e">
        <v>#DIV/0!</v>
      </c>
    </row>
    <row r="28">
      <c r="A28" s="14" t="s">
        <v>68</v>
      </c>
      <c r="B28" s="15">
        <v>299.0</v>
      </c>
      <c r="C28" s="15">
        <v>1.0</v>
      </c>
      <c r="D28" s="16">
        <f t="shared" si="3"/>
        <v>299</v>
      </c>
      <c r="E28" s="25" t="s">
        <v>68</v>
      </c>
      <c r="F28" s="21"/>
      <c r="G28" s="21"/>
      <c r="H28" s="21"/>
      <c r="I28" s="19">
        <v>1.0</v>
      </c>
      <c r="J28" s="8" t="e">
        <v>#DIV/0!</v>
      </c>
      <c r="K28" s="21"/>
      <c r="L28" s="20">
        <v>1.0</v>
      </c>
      <c r="M28" s="21"/>
      <c r="N28" s="21"/>
      <c r="O28" s="22">
        <v>4.983333333333333</v>
      </c>
      <c r="P28" s="7" t="e">
        <v>#DIV/0!</v>
      </c>
      <c r="Q28" s="7" t="e">
        <v>#DIV/0!</v>
      </c>
      <c r="R28" s="8" t="e">
        <v>#DIV/0!</v>
      </c>
      <c r="S28" s="8" t="e">
        <v>#DIV/0!</v>
      </c>
      <c r="T28" s="8" t="e">
        <v>#DIV/0!</v>
      </c>
      <c r="U28" s="8" t="e">
        <v>#DIV/0!</v>
      </c>
      <c r="V28" s="8" t="e">
        <v>#DIV/0!</v>
      </c>
      <c r="W28" s="8" t="e">
        <v>#DIV/0!</v>
      </c>
    </row>
    <row r="29">
      <c r="A29" s="14" t="s">
        <v>69</v>
      </c>
      <c r="B29" s="15">
        <v>61.0</v>
      </c>
      <c r="C29" s="15">
        <v>7.85</v>
      </c>
      <c r="D29" s="16">
        <f t="shared" si="3"/>
        <v>478.85</v>
      </c>
      <c r="E29" s="25" t="s">
        <v>69</v>
      </c>
      <c r="F29" s="21"/>
      <c r="G29" s="21"/>
      <c r="H29" s="21"/>
      <c r="I29" s="19">
        <v>1.0</v>
      </c>
      <c r="J29" s="8" t="e">
        <v>#DIV/0!</v>
      </c>
      <c r="K29" s="17" t="s">
        <v>25</v>
      </c>
      <c r="L29" s="20">
        <v>1.0</v>
      </c>
      <c r="M29" s="21"/>
      <c r="N29" s="21"/>
      <c r="O29" s="22">
        <v>7.980833333333333</v>
      </c>
      <c r="P29" s="7" t="e">
        <v>#DIV/0!</v>
      </c>
      <c r="Q29" s="7" t="e">
        <v>#DIV/0!</v>
      </c>
      <c r="R29" s="8" t="e">
        <v>#DIV/0!</v>
      </c>
      <c r="S29" s="8" t="e">
        <v>#DIV/0!</v>
      </c>
      <c r="T29" s="8" t="e">
        <v>#DIV/0!</v>
      </c>
      <c r="U29" s="8" t="e">
        <v>#DIV/0!</v>
      </c>
      <c r="V29" s="8" t="e">
        <v>#DIV/0!</v>
      </c>
      <c r="W29" s="8" t="e">
        <v>#DIV/0!</v>
      </c>
    </row>
    <row r="30">
      <c r="A30" s="14" t="s">
        <v>70</v>
      </c>
      <c r="B30" s="15">
        <v>341.0</v>
      </c>
      <c r="C30" s="15">
        <v>5.36</v>
      </c>
      <c r="D30" s="16">
        <f t="shared" si="3"/>
        <v>1827.76</v>
      </c>
      <c r="E30" s="25" t="s">
        <v>70</v>
      </c>
      <c r="F30" s="21"/>
      <c r="G30" s="21"/>
      <c r="H30" s="21"/>
      <c r="I30" s="19">
        <v>1.0</v>
      </c>
      <c r="J30" s="8" t="e">
        <v>#DIV/0!</v>
      </c>
      <c r="K30" s="17" t="s">
        <v>29</v>
      </c>
      <c r="L30" s="20">
        <v>1.0</v>
      </c>
      <c r="M30" s="21"/>
      <c r="N30" s="21"/>
      <c r="O30" s="22">
        <v>30.46266666666667</v>
      </c>
      <c r="P30" s="7" t="e">
        <v>#DIV/0!</v>
      </c>
      <c r="Q30" s="7" t="e">
        <v>#DIV/0!</v>
      </c>
      <c r="R30" s="8" t="e">
        <v>#DIV/0!</v>
      </c>
      <c r="S30" s="8" t="e">
        <v>#DIV/0!</v>
      </c>
      <c r="T30" s="8" t="e">
        <v>#DIV/0!</v>
      </c>
      <c r="U30" s="8" t="e">
        <v>#DIV/0!</v>
      </c>
      <c r="V30" s="8" t="e">
        <v>#DIV/0!</v>
      </c>
      <c r="W30" s="8" t="e">
        <v>#DIV/0!</v>
      </c>
    </row>
    <row r="31">
      <c r="A31" s="14" t="s">
        <v>71</v>
      </c>
      <c r="B31" s="15">
        <v>22.0</v>
      </c>
      <c r="C31" s="15">
        <v>7.2</v>
      </c>
      <c r="D31" s="16">
        <f t="shared" si="3"/>
        <v>158.4</v>
      </c>
      <c r="E31" s="25" t="s">
        <v>69</v>
      </c>
      <c r="F31" s="21"/>
      <c r="G31" s="21"/>
      <c r="H31" s="21"/>
      <c r="I31" s="19">
        <v>1.0</v>
      </c>
      <c r="J31" s="8" t="e">
        <v>#DIV/0!</v>
      </c>
      <c r="K31" s="17" t="s">
        <v>25</v>
      </c>
      <c r="L31" s="20">
        <v>1.0</v>
      </c>
      <c r="M31" s="21"/>
      <c r="N31" s="21"/>
      <c r="O31" s="22">
        <v>2.64</v>
      </c>
      <c r="P31" s="7" t="e">
        <v>#DIV/0!</v>
      </c>
      <c r="Q31" s="7" t="e">
        <v>#DIV/0!</v>
      </c>
      <c r="R31" s="8" t="e">
        <v>#DIV/0!</v>
      </c>
      <c r="S31" s="8" t="e">
        <v>#DIV/0!</v>
      </c>
      <c r="T31" s="8" t="e">
        <v>#DIV/0!</v>
      </c>
      <c r="U31" s="8" t="e">
        <v>#DIV/0!</v>
      </c>
      <c r="V31" s="8" t="e">
        <v>#DIV/0!</v>
      </c>
      <c r="W31" s="8" t="e">
        <v>#DIV/0!</v>
      </c>
    </row>
    <row r="32">
      <c r="A32" s="14" t="s">
        <v>72</v>
      </c>
      <c r="B32" s="15">
        <v>468.0</v>
      </c>
      <c r="C32" s="15">
        <v>35.96</v>
      </c>
      <c r="D32" s="16">
        <f t="shared" si="3"/>
        <v>16829.28</v>
      </c>
      <c r="E32" s="21" t="s">
        <v>24</v>
      </c>
      <c r="F32" s="21"/>
      <c r="G32" s="21"/>
      <c r="H32" s="21"/>
      <c r="I32" s="19">
        <v>1.0</v>
      </c>
      <c r="J32" s="8" t="e">
        <v>#DIV/0!</v>
      </c>
      <c r="K32" s="17" t="s">
        <v>25</v>
      </c>
      <c r="L32" s="20">
        <v>1.0</v>
      </c>
      <c r="M32" s="21"/>
      <c r="N32" s="21"/>
      <c r="O32" s="22">
        <v>280.488</v>
      </c>
      <c r="P32" s="7" t="e">
        <v>#DIV/0!</v>
      </c>
      <c r="Q32" s="7" t="e">
        <v>#DIV/0!</v>
      </c>
      <c r="R32" s="8" t="e">
        <v>#DIV/0!</v>
      </c>
      <c r="S32" s="8" t="e">
        <v>#DIV/0!</v>
      </c>
      <c r="T32" s="8" t="e">
        <v>#DIV/0!</v>
      </c>
      <c r="U32" s="8" t="e">
        <v>#DIV/0!</v>
      </c>
      <c r="V32" s="8" t="e">
        <v>#DIV/0!</v>
      </c>
      <c r="W32" s="8" t="e">
        <v>#DIV/0!</v>
      </c>
    </row>
    <row r="33">
      <c r="A33" s="14" t="s">
        <v>73</v>
      </c>
      <c r="B33" s="15">
        <v>60.0</v>
      </c>
      <c r="C33" s="15">
        <v>0.75</v>
      </c>
      <c r="D33" s="16">
        <f t="shared" si="3"/>
        <v>45</v>
      </c>
      <c r="E33" s="17" t="s">
        <v>74</v>
      </c>
      <c r="F33" s="21"/>
      <c r="G33" s="21"/>
      <c r="H33" s="21"/>
      <c r="I33" s="19">
        <v>1.0</v>
      </c>
      <c r="J33" s="8" t="e">
        <v>#DIV/0!</v>
      </c>
      <c r="K33" s="21"/>
      <c r="L33" s="20">
        <v>1.0</v>
      </c>
      <c r="M33" s="21"/>
      <c r="N33" s="21"/>
      <c r="O33" s="22">
        <v>0.75</v>
      </c>
      <c r="P33" s="7" t="e">
        <v>#DIV/0!</v>
      </c>
      <c r="Q33" s="7" t="e">
        <v>#DIV/0!</v>
      </c>
      <c r="R33" s="8" t="e">
        <v>#DIV/0!</v>
      </c>
      <c r="S33" s="8" t="e">
        <v>#DIV/0!</v>
      </c>
      <c r="T33" s="8" t="e">
        <v>#DIV/0!</v>
      </c>
      <c r="U33" s="8" t="e">
        <v>#DIV/0!</v>
      </c>
      <c r="V33" s="8" t="e">
        <v>#DIV/0!</v>
      </c>
      <c r="W33" s="8" t="e">
        <v>#DIV/0!</v>
      </c>
    </row>
    <row r="34">
      <c r="A34" s="14" t="s">
        <v>75</v>
      </c>
      <c r="B34" s="15">
        <v>19.0</v>
      </c>
      <c r="C34" s="15">
        <v>48.98</v>
      </c>
      <c r="D34" s="16">
        <f t="shared" si="3"/>
        <v>930.62</v>
      </c>
      <c r="E34" s="21" t="s">
        <v>76</v>
      </c>
      <c r="F34" s="21"/>
      <c r="G34" s="21"/>
      <c r="H34" s="21"/>
      <c r="I34" s="19">
        <v>1.0</v>
      </c>
      <c r="J34" s="8" t="e">
        <v>#DIV/0!</v>
      </c>
      <c r="K34" s="17" t="s">
        <v>77</v>
      </c>
      <c r="L34" s="20">
        <v>1.0</v>
      </c>
      <c r="M34" s="21"/>
      <c r="N34" s="21"/>
      <c r="O34" s="22">
        <v>15.510333333333332</v>
      </c>
      <c r="P34" s="7" t="e">
        <v>#DIV/0!</v>
      </c>
      <c r="Q34" s="7" t="e">
        <v>#DIV/0!</v>
      </c>
      <c r="R34" s="8" t="e">
        <v>#DIV/0!</v>
      </c>
      <c r="S34" s="8" t="e">
        <v>#DIV/0!</v>
      </c>
      <c r="T34" s="8" t="e">
        <v>#DIV/0!</v>
      </c>
      <c r="U34" s="8" t="e">
        <v>#DIV/0!</v>
      </c>
      <c r="V34" s="8" t="e">
        <v>#DIV/0!</v>
      </c>
      <c r="W34" s="8" t="e">
        <v>#DIV/0!</v>
      </c>
    </row>
    <row r="35">
      <c r="A35" s="14" t="s">
        <v>78</v>
      </c>
      <c r="B35" s="15">
        <v>145.0</v>
      </c>
      <c r="C35" s="15">
        <v>3.65</v>
      </c>
      <c r="D35" s="16">
        <f t="shared" si="3"/>
        <v>529.25</v>
      </c>
      <c r="E35" s="21" t="s">
        <v>24</v>
      </c>
      <c r="F35" s="21"/>
      <c r="G35" s="21"/>
      <c r="H35" s="21"/>
      <c r="I35" s="19">
        <v>1.0</v>
      </c>
      <c r="J35" s="8" t="e">
        <v>#DIV/0!</v>
      </c>
      <c r="K35" s="17" t="s">
        <v>25</v>
      </c>
      <c r="L35" s="20">
        <v>1.0</v>
      </c>
      <c r="M35" s="21"/>
      <c r="N35" s="21"/>
      <c r="O35" s="22">
        <v>8.820833333333333</v>
      </c>
      <c r="P35" s="7" t="e">
        <v>#DIV/0!</v>
      </c>
      <c r="Q35" s="7" t="e">
        <v>#DIV/0!</v>
      </c>
      <c r="R35" s="8" t="e">
        <v>#DIV/0!</v>
      </c>
      <c r="S35" s="8" t="e">
        <v>#DIV/0!</v>
      </c>
      <c r="T35" s="8" t="e">
        <v>#DIV/0!</v>
      </c>
      <c r="U35" s="8" t="e">
        <v>#DIV/0!</v>
      </c>
      <c r="V35" s="8" t="e">
        <v>#DIV/0!</v>
      </c>
      <c r="W35" s="8" t="e">
        <v>#DIV/0!</v>
      </c>
    </row>
    <row r="36">
      <c r="A36" s="14" t="s">
        <v>79</v>
      </c>
      <c r="B36" s="15">
        <v>606.0</v>
      </c>
      <c r="C36" s="15">
        <v>65.43</v>
      </c>
      <c r="D36" s="16">
        <f t="shared" si="3"/>
        <v>39650.58</v>
      </c>
      <c r="E36" s="21" t="s">
        <v>24</v>
      </c>
      <c r="F36" s="21"/>
      <c r="G36" s="21"/>
      <c r="H36" s="21"/>
      <c r="I36" s="19">
        <v>1.0</v>
      </c>
      <c r="J36" s="8" t="e">
        <v>#DIV/0!</v>
      </c>
      <c r="K36" s="17" t="s">
        <v>25</v>
      </c>
      <c r="L36" s="20">
        <v>1.0</v>
      </c>
      <c r="M36" s="21"/>
      <c r="N36" s="21"/>
      <c r="O36" s="22">
        <v>660.8430000000001</v>
      </c>
      <c r="P36" s="7" t="e">
        <v>#DIV/0!</v>
      </c>
      <c r="Q36" s="7" t="e">
        <v>#DIV/0!</v>
      </c>
      <c r="R36" s="8" t="e">
        <v>#DIV/0!</v>
      </c>
      <c r="S36" s="8" t="e">
        <v>#DIV/0!</v>
      </c>
      <c r="T36" s="8" t="e">
        <v>#DIV/0!</v>
      </c>
      <c r="U36" s="8" t="e">
        <v>#DIV/0!</v>
      </c>
      <c r="V36" s="8" t="e">
        <v>#DIV/0!</v>
      </c>
      <c r="W36" s="8" t="e">
        <v>#DIV/0!</v>
      </c>
    </row>
    <row r="37">
      <c r="A37" s="14" t="s">
        <v>80</v>
      </c>
      <c r="B37" s="15">
        <v>1205.0</v>
      </c>
      <c r="C37" s="15">
        <v>0.76</v>
      </c>
      <c r="D37" s="16">
        <f t="shared" si="3"/>
        <v>915.8</v>
      </c>
      <c r="E37" s="21" t="s">
        <v>81</v>
      </c>
      <c r="F37" s="21"/>
      <c r="G37" s="21"/>
      <c r="H37" s="21"/>
      <c r="I37" s="19">
        <v>1.0</v>
      </c>
      <c r="J37" s="8" t="e">
        <v>#DIV/0!</v>
      </c>
      <c r="K37" s="17" t="s">
        <v>77</v>
      </c>
      <c r="L37" s="20">
        <v>1.0</v>
      </c>
      <c r="M37" s="21"/>
      <c r="N37" s="21"/>
      <c r="O37" s="22">
        <v>15.263333333333332</v>
      </c>
      <c r="P37" s="7" t="e">
        <v>#DIV/0!</v>
      </c>
      <c r="Q37" s="7" t="e">
        <v>#DIV/0!</v>
      </c>
      <c r="R37" s="8" t="e">
        <v>#DIV/0!</v>
      </c>
      <c r="S37" s="8" t="e">
        <v>#DIV/0!</v>
      </c>
      <c r="T37" s="8" t="e">
        <v>#DIV/0!</v>
      </c>
      <c r="U37" s="8" t="e">
        <v>#DIV/0!</v>
      </c>
      <c r="V37" s="8" t="e">
        <v>#DIV/0!</v>
      </c>
      <c r="W37" s="8" t="e">
        <v>#DIV/0!</v>
      </c>
    </row>
    <row r="38">
      <c r="A38" s="14" t="s">
        <v>82</v>
      </c>
      <c r="B38" s="15">
        <v>412.0</v>
      </c>
      <c r="C38" s="15">
        <v>23.11</v>
      </c>
      <c r="D38" s="16">
        <f t="shared" si="3"/>
        <v>9521.32</v>
      </c>
      <c r="E38" s="21" t="s">
        <v>81</v>
      </c>
      <c r="F38" s="21"/>
      <c r="G38" s="21"/>
      <c r="H38" s="21"/>
      <c r="I38" s="19">
        <v>1.0</v>
      </c>
      <c r="J38" s="8" t="e">
        <v>#DIV/0!</v>
      </c>
      <c r="K38" s="17" t="s">
        <v>77</v>
      </c>
      <c r="L38" s="20">
        <v>1.0</v>
      </c>
      <c r="M38" s="21"/>
      <c r="N38" s="21"/>
      <c r="O38" s="22">
        <v>158.68866666666665</v>
      </c>
      <c r="P38" s="7" t="e">
        <v>#DIV/0!</v>
      </c>
      <c r="Q38" s="7" t="e">
        <v>#DIV/0!</v>
      </c>
      <c r="R38" s="8" t="e">
        <v>#DIV/0!</v>
      </c>
      <c r="S38" s="8" t="e">
        <v>#DIV/0!</v>
      </c>
      <c r="T38" s="8" t="e">
        <v>#DIV/0!</v>
      </c>
      <c r="U38" s="8" t="e">
        <v>#DIV/0!</v>
      </c>
      <c r="V38" s="8" t="e">
        <v>#DIV/0!</v>
      </c>
      <c r="W38" s="8" t="e">
        <v>#DIV/0!</v>
      </c>
    </row>
    <row r="39">
      <c r="A39" s="14" t="s">
        <v>83</v>
      </c>
      <c r="B39" s="15">
        <v>153.0</v>
      </c>
      <c r="C39" s="15">
        <v>0.46</v>
      </c>
      <c r="D39" s="16">
        <f t="shared" si="3"/>
        <v>70.38</v>
      </c>
      <c r="E39" s="21" t="s">
        <v>84</v>
      </c>
      <c r="F39" s="21"/>
      <c r="G39" s="21"/>
      <c r="H39" s="21"/>
      <c r="I39" s="19">
        <v>1.0</v>
      </c>
      <c r="J39" s="8" t="e">
        <v>#DIV/0!</v>
      </c>
      <c r="K39" s="17" t="s">
        <v>85</v>
      </c>
      <c r="L39" s="20">
        <v>1.0</v>
      </c>
      <c r="M39" s="21"/>
      <c r="N39" s="21"/>
      <c r="O39" s="22">
        <v>1.1730000000000003</v>
      </c>
      <c r="P39" s="7" t="e">
        <v>#DIV/0!</v>
      </c>
      <c r="Q39" s="7" t="e">
        <v>#DIV/0!</v>
      </c>
      <c r="R39" s="8" t="e">
        <v>#DIV/0!</v>
      </c>
      <c r="S39" s="8" t="e">
        <v>#DIV/0!</v>
      </c>
      <c r="T39" s="8" t="e">
        <v>#DIV/0!</v>
      </c>
      <c r="U39" s="8" t="e">
        <v>#DIV/0!</v>
      </c>
      <c r="V39" s="8" t="e">
        <v>#DIV/0!</v>
      </c>
      <c r="W39" s="8" t="e">
        <v>#DIV/0!</v>
      </c>
    </row>
    <row r="40">
      <c r="A40" s="14" t="s">
        <v>86</v>
      </c>
      <c r="B40" s="15">
        <v>2584.0</v>
      </c>
      <c r="C40" s="15">
        <v>19.26</v>
      </c>
      <c r="D40" s="16">
        <f t="shared" si="3"/>
        <v>49767.84</v>
      </c>
      <c r="E40" s="21" t="s">
        <v>28</v>
      </c>
      <c r="F40" s="21"/>
      <c r="G40" s="21"/>
      <c r="H40" s="21"/>
      <c r="I40" s="19">
        <v>1.0</v>
      </c>
      <c r="J40" s="8" t="e">
        <v>#DIV/0!</v>
      </c>
      <c r="K40" s="17" t="s">
        <v>29</v>
      </c>
      <c r="L40" s="20">
        <v>1.0</v>
      </c>
      <c r="M40" s="21"/>
      <c r="N40" s="21"/>
      <c r="O40" s="22">
        <v>829.464</v>
      </c>
      <c r="P40" s="7" t="e">
        <v>#DIV/0!</v>
      </c>
      <c r="Q40" s="7" t="e">
        <v>#DIV/0!</v>
      </c>
      <c r="R40" s="8" t="e">
        <v>#DIV/0!</v>
      </c>
      <c r="S40" s="8" t="e">
        <v>#DIV/0!</v>
      </c>
      <c r="T40" s="8" t="e">
        <v>#DIV/0!</v>
      </c>
      <c r="U40" s="8" t="e">
        <v>#DIV/0!</v>
      </c>
      <c r="V40" s="8" t="e">
        <v>#DIV/0!</v>
      </c>
      <c r="W40" s="8" t="e">
        <v>#DIV/0!</v>
      </c>
    </row>
    <row r="41">
      <c r="A41" s="14" t="s">
        <v>87</v>
      </c>
      <c r="B41" s="15">
        <v>471.0</v>
      </c>
      <c r="C41" s="15">
        <v>34.79</v>
      </c>
      <c r="D41" s="16">
        <f t="shared" si="3"/>
        <v>16386.09</v>
      </c>
      <c r="E41" s="21" t="s">
        <v>24</v>
      </c>
      <c r="F41" s="21"/>
      <c r="G41" s="21"/>
      <c r="H41" s="21"/>
      <c r="I41" s="19">
        <v>1.0</v>
      </c>
      <c r="J41" s="8" t="e">
        <v>#DIV/0!</v>
      </c>
      <c r="K41" s="17" t="s">
        <v>25</v>
      </c>
      <c r="L41" s="20">
        <v>1.0</v>
      </c>
      <c r="M41" s="21"/>
      <c r="N41" s="21"/>
      <c r="O41" s="22">
        <v>273.1015</v>
      </c>
      <c r="P41" s="7" t="e">
        <v>#DIV/0!</v>
      </c>
      <c r="Q41" s="7" t="e">
        <v>#DIV/0!</v>
      </c>
      <c r="R41" s="8" t="e">
        <v>#DIV/0!</v>
      </c>
      <c r="S41" s="8" t="e">
        <v>#DIV/0!</v>
      </c>
      <c r="T41" s="8" t="e">
        <v>#DIV/0!</v>
      </c>
      <c r="U41" s="8" t="e">
        <v>#DIV/0!</v>
      </c>
      <c r="V41" s="8" t="e">
        <v>#DIV/0!</v>
      </c>
      <c r="W41" s="8" t="e">
        <v>#DIV/0!</v>
      </c>
    </row>
    <row r="42">
      <c r="A42" s="14" t="s">
        <v>88</v>
      </c>
      <c r="B42" s="15">
        <v>347.0</v>
      </c>
      <c r="C42" s="15">
        <v>51.4</v>
      </c>
      <c r="D42" s="16">
        <f t="shared" si="3"/>
        <v>17835.8</v>
      </c>
      <c r="E42" s="21" t="s">
        <v>24</v>
      </c>
      <c r="F42" s="21"/>
      <c r="G42" s="21"/>
      <c r="H42" s="21"/>
      <c r="I42" s="19">
        <v>1.0</v>
      </c>
      <c r="J42" s="8" t="e">
        <v>#DIV/0!</v>
      </c>
      <c r="K42" s="17" t="s">
        <v>25</v>
      </c>
      <c r="L42" s="20">
        <v>1.0</v>
      </c>
      <c r="M42" s="21"/>
      <c r="N42" s="21"/>
      <c r="O42" s="22">
        <v>297.2633333333333</v>
      </c>
      <c r="P42" s="7" t="e">
        <v>#DIV/0!</v>
      </c>
      <c r="Q42" s="7" t="e">
        <v>#DIV/0!</v>
      </c>
      <c r="R42" s="8" t="e">
        <v>#DIV/0!</v>
      </c>
      <c r="S42" s="8" t="e">
        <v>#DIV/0!</v>
      </c>
      <c r="T42" s="8" t="e">
        <v>#DIV/0!</v>
      </c>
      <c r="U42" s="8" t="e">
        <v>#DIV/0!</v>
      </c>
      <c r="V42" s="8" t="e">
        <v>#DIV/0!</v>
      </c>
      <c r="W42" s="8" t="e">
        <v>#DIV/0!</v>
      </c>
    </row>
    <row r="43">
      <c r="A43" s="14" t="s">
        <v>89</v>
      </c>
      <c r="B43" s="15">
        <v>150.0</v>
      </c>
      <c r="C43" s="15">
        <v>90.15</v>
      </c>
      <c r="D43" s="16">
        <f t="shared" si="3"/>
        <v>13522.5</v>
      </c>
      <c r="E43" s="21" t="s">
        <v>84</v>
      </c>
      <c r="F43" s="21"/>
      <c r="G43" s="21"/>
      <c r="H43" s="21"/>
      <c r="I43" s="19">
        <v>1.0</v>
      </c>
      <c r="J43" s="8" t="e">
        <v>#DIV/0!</v>
      </c>
      <c r="K43" s="17" t="s">
        <v>85</v>
      </c>
      <c r="L43" s="20">
        <v>1.0</v>
      </c>
      <c r="M43" s="21"/>
      <c r="N43" s="21"/>
      <c r="O43" s="22">
        <v>225.375</v>
      </c>
      <c r="P43" s="7" t="e">
        <v>#DIV/0!</v>
      </c>
      <c r="Q43" s="7" t="e">
        <v>#DIV/0!</v>
      </c>
      <c r="R43" s="8" t="e">
        <v>#DIV/0!</v>
      </c>
      <c r="S43" s="8" t="e">
        <v>#DIV/0!</v>
      </c>
      <c r="T43" s="8" t="e">
        <v>#DIV/0!</v>
      </c>
      <c r="U43" s="8" t="e">
        <v>#DIV/0!</v>
      </c>
      <c r="V43" s="8" t="e">
        <v>#DIV/0!</v>
      </c>
      <c r="W43" s="8" t="e">
        <v>#DIV/0!</v>
      </c>
    </row>
    <row r="44">
      <c r="A44" s="14" t="s">
        <v>90</v>
      </c>
      <c r="B44" s="15">
        <v>1326.0</v>
      </c>
      <c r="C44" s="15">
        <v>80.56</v>
      </c>
      <c r="D44" s="16">
        <f t="shared" si="3"/>
        <v>106822.56</v>
      </c>
      <c r="E44" s="21" t="s">
        <v>43</v>
      </c>
      <c r="F44" s="21"/>
      <c r="G44" s="21"/>
      <c r="H44" s="21"/>
      <c r="I44" s="19">
        <v>1.0</v>
      </c>
      <c r="J44" s="8" t="e">
        <v>#DIV/0!</v>
      </c>
      <c r="K44" s="17" t="s">
        <v>29</v>
      </c>
      <c r="L44" s="20">
        <v>1.0</v>
      </c>
      <c r="M44" s="21"/>
      <c r="N44" s="21"/>
      <c r="O44" s="22">
        <v>1780.376</v>
      </c>
      <c r="P44" s="7" t="e">
        <v>#DIV/0!</v>
      </c>
      <c r="Q44" s="7" t="e">
        <v>#DIV/0!</v>
      </c>
      <c r="R44" s="8" t="e">
        <v>#DIV/0!</v>
      </c>
      <c r="S44" s="8" t="e">
        <v>#DIV/0!</v>
      </c>
      <c r="T44" s="8" t="e">
        <v>#DIV/0!</v>
      </c>
      <c r="U44" s="8" t="e">
        <v>#DIV/0!</v>
      </c>
      <c r="V44" s="8" t="e">
        <v>#DIV/0!</v>
      </c>
      <c r="W44" s="8" t="e">
        <v>#DIV/0!</v>
      </c>
    </row>
    <row r="45">
      <c r="A45" s="14" t="s">
        <v>91</v>
      </c>
      <c r="B45" s="15">
        <v>17.0</v>
      </c>
      <c r="C45" s="15">
        <v>0.6</v>
      </c>
      <c r="D45" s="16">
        <f t="shared" si="3"/>
        <v>10.2</v>
      </c>
      <c r="E45" s="21" t="s">
        <v>92</v>
      </c>
      <c r="F45" s="21"/>
      <c r="G45" s="21"/>
      <c r="H45" s="21"/>
      <c r="I45" s="19">
        <v>1.0</v>
      </c>
      <c r="J45" s="8" t="e">
        <v>#DIV/0!</v>
      </c>
      <c r="K45" s="17" t="s">
        <v>77</v>
      </c>
      <c r="L45" s="20">
        <v>0.5</v>
      </c>
      <c r="M45" s="17" t="s">
        <v>93</v>
      </c>
      <c r="N45" s="20">
        <v>0.5</v>
      </c>
      <c r="O45" s="22">
        <v>0.16999999999999998</v>
      </c>
      <c r="P45" s="7" t="e">
        <v>#DIV/0!</v>
      </c>
      <c r="Q45" s="7" t="e">
        <v>#DIV/0!</v>
      </c>
      <c r="R45" s="8" t="e">
        <v>#DIV/0!</v>
      </c>
      <c r="S45" s="8" t="e">
        <v>#DIV/0!</v>
      </c>
      <c r="T45" s="8" t="e">
        <v>#DIV/0!</v>
      </c>
      <c r="U45" s="8" t="e">
        <v>#DIV/0!</v>
      </c>
      <c r="V45" s="8" t="e">
        <v>#DIV/0!</v>
      </c>
      <c r="W45" s="8" t="e">
        <v>#DIV/0!</v>
      </c>
    </row>
    <row r="46">
      <c r="A46" s="14" t="s">
        <v>94</v>
      </c>
      <c r="B46" s="15">
        <v>875.0</v>
      </c>
      <c r="C46" s="15">
        <v>0.2</v>
      </c>
      <c r="D46" s="16">
        <f t="shared" si="3"/>
        <v>175</v>
      </c>
      <c r="E46" s="21" t="s">
        <v>92</v>
      </c>
      <c r="F46" s="21"/>
      <c r="G46" s="21"/>
      <c r="H46" s="21"/>
      <c r="I46" s="19">
        <v>1.0</v>
      </c>
      <c r="J46" s="8" t="e">
        <v>#DIV/0!</v>
      </c>
      <c r="K46" s="17" t="s">
        <v>77</v>
      </c>
      <c r="L46" s="20">
        <v>0.5</v>
      </c>
      <c r="M46" s="17" t="s">
        <v>93</v>
      </c>
      <c r="N46" s="20">
        <v>0.5</v>
      </c>
      <c r="O46" s="22">
        <v>2.9166666666666665</v>
      </c>
      <c r="P46" s="7" t="e">
        <v>#DIV/0!</v>
      </c>
      <c r="Q46" s="7" t="e">
        <v>#DIV/0!</v>
      </c>
      <c r="R46" s="8" t="e">
        <v>#DIV/0!</v>
      </c>
      <c r="S46" s="8" t="e">
        <v>#DIV/0!</v>
      </c>
      <c r="T46" s="8" t="e">
        <v>#DIV/0!</v>
      </c>
      <c r="U46" s="8" t="e">
        <v>#DIV/0!</v>
      </c>
      <c r="V46" s="8" t="e">
        <v>#DIV/0!</v>
      </c>
      <c r="W46" s="8" t="e">
        <v>#DIV/0!</v>
      </c>
    </row>
    <row r="47">
      <c r="A47" s="14" t="s">
        <v>95</v>
      </c>
      <c r="B47" s="15">
        <v>10.0</v>
      </c>
      <c r="C47" s="15">
        <v>8.12</v>
      </c>
      <c r="D47" s="16">
        <f t="shared" si="3"/>
        <v>81.2</v>
      </c>
      <c r="E47" s="21" t="s">
        <v>92</v>
      </c>
      <c r="F47" s="21"/>
      <c r="G47" s="21"/>
      <c r="H47" s="21"/>
      <c r="I47" s="19">
        <v>1.0</v>
      </c>
      <c r="J47" s="8" t="e">
        <v>#DIV/0!</v>
      </c>
      <c r="K47" s="17" t="s">
        <v>77</v>
      </c>
      <c r="L47" s="20">
        <v>0.5</v>
      </c>
      <c r="M47" s="17" t="s">
        <v>93</v>
      </c>
      <c r="N47" s="20">
        <v>0.5</v>
      </c>
      <c r="O47" s="22">
        <v>1.353333333333333</v>
      </c>
      <c r="P47" s="7" t="e">
        <v>#DIV/0!</v>
      </c>
      <c r="Q47" s="7" t="e">
        <v>#DIV/0!</v>
      </c>
      <c r="R47" s="8" t="e">
        <v>#DIV/0!</v>
      </c>
      <c r="S47" s="8" t="e">
        <v>#DIV/0!</v>
      </c>
      <c r="T47" s="8" t="e">
        <v>#DIV/0!</v>
      </c>
      <c r="U47" s="8" t="e">
        <v>#DIV/0!</v>
      </c>
      <c r="V47" s="8" t="e">
        <v>#DIV/0!</v>
      </c>
      <c r="W47" s="8" t="e">
        <v>#DIV/0!</v>
      </c>
    </row>
    <row r="48">
      <c r="A48" s="14" t="s">
        <v>96</v>
      </c>
      <c r="B48" s="15">
        <v>231.0</v>
      </c>
      <c r="C48" s="15">
        <v>2.66</v>
      </c>
      <c r="D48" s="16">
        <f t="shared" si="3"/>
        <v>614.46</v>
      </c>
      <c r="E48" s="21" t="s">
        <v>97</v>
      </c>
      <c r="F48" s="21"/>
      <c r="G48" s="21"/>
      <c r="H48" s="21"/>
      <c r="I48" s="19">
        <v>1.0</v>
      </c>
      <c r="J48" s="8" t="e">
        <v>#DIV/0!</v>
      </c>
      <c r="K48" s="17" t="s">
        <v>29</v>
      </c>
      <c r="L48" s="20">
        <v>1.0</v>
      </c>
      <c r="M48" s="21"/>
      <c r="N48" s="21"/>
      <c r="O48" s="22">
        <v>10.241000000000001</v>
      </c>
      <c r="P48" s="7" t="e">
        <v>#DIV/0!</v>
      </c>
      <c r="Q48" s="7" t="e">
        <v>#DIV/0!</v>
      </c>
      <c r="R48" s="8" t="e">
        <v>#DIV/0!</v>
      </c>
      <c r="S48" s="8" t="e">
        <v>#DIV/0!</v>
      </c>
      <c r="T48" s="8" t="e">
        <v>#DIV/0!</v>
      </c>
      <c r="U48" s="8" t="e">
        <v>#DIV/0!</v>
      </c>
      <c r="V48" s="8" t="e">
        <v>#DIV/0!</v>
      </c>
      <c r="W48" s="8" t="e">
        <v>#DIV/0!</v>
      </c>
    </row>
    <row r="49">
      <c r="A49" s="14" t="s">
        <v>98</v>
      </c>
      <c r="B49" s="15">
        <v>1153.0</v>
      </c>
      <c r="C49" s="15">
        <v>27.95</v>
      </c>
      <c r="D49" s="16">
        <f t="shared" si="3"/>
        <v>32226.35</v>
      </c>
      <c r="E49" s="21" t="s">
        <v>97</v>
      </c>
      <c r="F49" s="21"/>
      <c r="G49" s="21"/>
      <c r="H49" s="21"/>
      <c r="I49" s="19">
        <v>1.0</v>
      </c>
      <c r="J49" s="8" t="e">
        <v>#DIV/0!</v>
      </c>
      <c r="K49" s="17" t="s">
        <v>29</v>
      </c>
      <c r="L49" s="20">
        <v>1.0</v>
      </c>
      <c r="M49" s="21"/>
      <c r="N49" s="21"/>
      <c r="O49" s="22">
        <v>537.1058333333333</v>
      </c>
      <c r="P49" s="7" t="e">
        <v>#DIV/0!</v>
      </c>
      <c r="Q49" s="7" t="e">
        <v>#DIV/0!</v>
      </c>
      <c r="R49" s="8" t="e">
        <v>#DIV/0!</v>
      </c>
      <c r="S49" s="8" t="e">
        <v>#DIV/0!</v>
      </c>
      <c r="T49" s="8" t="e">
        <v>#DIV/0!</v>
      </c>
      <c r="U49" s="8" t="e">
        <v>#DIV/0!</v>
      </c>
      <c r="V49" s="8" t="e">
        <v>#DIV/0!</v>
      </c>
      <c r="W49" s="8" t="e">
        <v>#DIV/0!</v>
      </c>
    </row>
    <row r="50">
      <c r="A50" s="14" t="s">
        <v>99</v>
      </c>
      <c r="B50" s="15">
        <v>409.0</v>
      </c>
      <c r="C50" s="15">
        <v>49.21</v>
      </c>
      <c r="D50" s="16">
        <f t="shared" si="3"/>
        <v>20126.89</v>
      </c>
      <c r="E50" s="21" t="s">
        <v>24</v>
      </c>
      <c r="F50" s="21"/>
      <c r="G50" s="21"/>
      <c r="H50" s="21"/>
      <c r="I50" s="19">
        <v>1.0</v>
      </c>
      <c r="J50" s="8" t="e">
        <v>#DIV/0!</v>
      </c>
      <c r="K50" s="17" t="s">
        <v>25</v>
      </c>
      <c r="L50" s="20">
        <v>1.0</v>
      </c>
      <c r="M50" s="21"/>
      <c r="N50" s="21"/>
      <c r="O50" s="22">
        <v>335.4481666666667</v>
      </c>
      <c r="P50" s="7" t="e">
        <v>#DIV/0!</v>
      </c>
      <c r="Q50" s="7" t="e">
        <v>#DIV/0!</v>
      </c>
      <c r="R50" s="8" t="e">
        <v>#DIV/0!</v>
      </c>
      <c r="S50" s="8" t="e">
        <v>#DIV/0!</v>
      </c>
      <c r="T50" s="8" t="e">
        <v>#DIV/0!</v>
      </c>
      <c r="U50" s="8" t="e">
        <v>#DIV/0!</v>
      </c>
      <c r="V50" s="8" t="e">
        <v>#DIV/0!</v>
      </c>
      <c r="W50" s="8" t="e">
        <v>#DIV/0!</v>
      </c>
    </row>
    <row r="51">
      <c r="A51" s="14" t="s">
        <v>100</v>
      </c>
      <c r="B51" s="15">
        <v>178.0</v>
      </c>
      <c r="C51" s="15">
        <v>88.13</v>
      </c>
      <c r="D51" s="16">
        <f t="shared" si="3"/>
        <v>15687.14</v>
      </c>
      <c r="E51" s="21" t="s">
        <v>24</v>
      </c>
      <c r="F51" s="21"/>
      <c r="G51" s="21"/>
      <c r="H51" s="21"/>
      <c r="I51" s="19">
        <v>1.0</v>
      </c>
      <c r="J51" s="8" t="e">
        <v>#DIV/0!</v>
      </c>
      <c r="K51" s="17" t="s">
        <v>25</v>
      </c>
      <c r="L51" s="20">
        <v>1.0</v>
      </c>
      <c r="M51" s="21"/>
      <c r="N51" s="21"/>
      <c r="O51" s="22">
        <v>261.45233333333334</v>
      </c>
      <c r="P51" s="7" t="e">
        <v>#DIV/0!</v>
      </c>
      <c r="Q51" s="7" t="e">
        <v>#DIV/0!</v>
      </c>
      <c r="R51" s="8" t="e">
        <v>#DIV/0!</v>
      </c>
      <c r="S51" s="8" t="e">
        <v>#DIV/0!</v>
      </c>
      <c r="T51" s="8" t="e">
        <v>#DIV/0!</v>
      </c>
      <c r="U51" s="8" t="e">
        <v>#DIV/0!</v>
      </c>
      <c r="V51" s="8" t="e">
        <v>#DIV/0!</v>
      </c>
      <c r="W51" s="8" t="e">
        <v>#DIV/0!</v>
      </c>
    </row>
    <row r="52">
      <c r="A52" s="14" t="s">
        <v>101</v>
      </c>
      <c r="B52" s="15">
        <v>270.0</v>
      </c>
      <c r="C52" s="15">
        <v>38.41</v>
      </c>
      <c r="D52" s="16">
        <f t="shared" si="3"/>
        <v>10370.7</v>
      </c>
      <c r="E52" s="21" t="s">
        <v>24</v>
      </c>
      <c r="F52" s="21"/>
      <c r="G52" s="21"/>
      <c r="H52" s="21"/>
      <c r="I52" s="19">
        <v>1.0</v>
      </c>
      <c r="J52" s="8" t="e">
        <v>#DIV/0!</v>
      </c>
      <c r="K52" s="17" t="s">
        <v>25</v>
      </c>
      <c r="L52" s="20">
        <v>1.0</v>
      </c>
      <c r="M52" s="21"/>
      <c r="N52" s="21"/>
      <c r="O52" s="22">
        <v>172.84499999999997</v>
      </c>
      <c r="P52" s="7" t="e">
        <v>#DIV/0!</v>
      </c>
      <c r="Q52" s="7" t="e">
        <v>#DIV/0!</v>
      </c>
      <c r="R52" s="8" t="e">
        <v>#DIV/0!</v>
      </c>
      <c r="S52" s="8" t="e">
        <v>#DIV/0!</v>
      </c>
      <c r="T52" s="8" t="e">
        <v>#DIV/0!</v>
      </c>
      <c r="U52" s="8" t="e">
        <v>#DIV/0!</v>
      </c>
      <c r="V52" s="8" t="e">
        <v>#DIV/0!</v>
      </c>
      <c r="W52" s="8" t="e">
        <v>#DIV/0!</v>
      </c>
    </row>
    <row r="53">
      <c r="A53" s="14" t="s">
        <v>102</v>
      </c>
      <c r="B53" s="15">
        <v>4.0</v>
      </c>
      <c r="C53" s="15">
        <v>0.55</v>
      </c>
      <c r="D53" s="16">
        <f t="shared" si="3"/>
        <v>2.2</v>
      </c>
      <c r="E53" s="21" t="s">
        <v>103</v>
      </c>
      <c r="F53" s="21"/>
      <c r="G53" s="21"/>
      <c r="H53" s="21"/>
      <c r="I53" s="19">
        <v>1.0</v>
      </c>
      <c r="J53" s="8" t="e">
        <v>#DIV/0!</v>
      </c>
      <c r="K53" s="17" t="s">
        <v>34</v>
      </c>
      <c r="L53" s="20">
        <v>1.0</v>
      </c>
      <c r="M53" s="21"/>
      <c r="N53" s="21"/>
      <c r="O53" s="22">
        <v>0.03666666666666667</v>
      </c>
      <c r="P53" s="7" t="e">
        <v>#DIV/0!</v>
      </c>
      <c r="Q53" s="7" t="e">
        <v>#DIV/0!</v>
      </c>
      <c r="R53" s="8" t="e">
        <v>#DIV/0!</v>
      </c>
      <c r="S53" s="8" t="e">
        <v>#DIV/0!</v>
      </c>
      <c r="T53" s="8" t="e">
        <v>#DIV/0!</v>
      </c>
      <c r="U53" s="8" t="e">
        <v>#DIV/0!</v>
      </c>
      <c r="V53" s="8" t="e">
        <v>#DIV/0!</v>
      </c>
      <c r="W53" s="8" t="e">
        <v>#DIV/0!</v>
      </c>
    </row>
    <row r="54">
      <c r="A54" s="14" t="s">
        <v>104</v>
      </c>
      <c r="B54" s="15">
        <v>513.0</v>
      </c>
      <c r="C54" s="15">
        <v>15.84</v>
      </c>
      <c r="D54" s="16">
        <f t="shared" si="3"/>
        <v>8125.92</v>
      </c>
      <c r="E54" s="21" t="s">
        <v>50</v>
      </c>
      <c r="F54" s="21"/>
      <c r="G54" s="21"/>
      <c r="H54" s="21"/>
      <c r="I54" s="19">
        <v>1.0</v>
      </c>
      <c r="J54" s="8" t="e">
        <v>#DIV/0!</v>
      </c>
      <c r="K54" s="17" t="s">
        <v>25</v>
      </c>
      <c r="L54" s="20">
        <v>1.0</v>
      </c>
      <c r="M54" s="21"/>
      <c r="N54" s="21"/>
      <c r="O54" s="22">
        <v>135.432</v>
      </c>
      <c r="P54" s="7" t="e">
        <v>#DIV/0!</v>
      </c>
      <c r="Q54" s="7" t="e">
        <v>#DIV/0!</v>
      </c>
      <c r="R54" s="8" t="e">
        <v>#DIV/0!</v>
      </c>
      <c r="S54" s="8" t="e">
        <v>#DIV/0!</v>
      </c>
      <c r="T54" s="8" t="e">
        <v>#DIV/0!</v>
      </c>
      <c r="U54" s="8" t="e">
        <v>#DIV/0!</v>
      </c>
      <c r="V54" s="8" t="e">
        <v>#DIV/0!</v>
      </c>
      <c r="W54" s="8" t="e">
        <v>#DIV/0!</v>
      </c>
    </row>
    <row r="55">
      <c r="A55" s="8" t="s">
        <v>105</v>
      </c>
      <c r="B55" s="15">
        <v>21.0</v>
      </c>
      <c r="C55" s="15">
        <v>3.49</v>
      </c>
      <c r="D55" s="16">
        <f t="shared" si="3"/>
        <v>73.29</v>
      </c>
      <c r="E55" s="21" t="s">
        <v>92</v>
      </c>
      <c r="F55" s="21"/>
      <c r="G55" s="21"/>
      <c r="H55" s="21"/>
      <c r="I55" s="19">
        <v>1.0</v>
      </c>
      <c r="J55" s="8" t="e">
        <v>#DIV/0!</v>
      </c>
      <c r="K55" s="17" t="s">
        <v>77</v>
      </c>
      <c r="L55" s="20">
        <v>1.0</v>
      </c>
      <c r="M55" s="21"/>
      <c r="N55" s="21"/>
      <c r="O55" s="22">
        <v>1.2215</v>
      </c>
      <c r="P55" s="7" t="e">
        <v>#DIV/0!</v>
      </c>
      <c r="Q55" s="7" t="e">
        <v>#DIV/0!</v>
      </c>
      <c r="R55" s="8" t="e">
        <v>#DIV/0!</v>
      </c>
      <c r="S55" s="8" t="e">
        <v>#DIV/0!</v>
      </c>
      <c r="T55" s="8" t="e">
        <v>#DIV/0!</v>
      </c>
      <c r="U55" s="8" t="e">
        <v>#DIV/0!</v>
      </c>
      <c r="V55" s="8" t="e">
        <v>#DIV/0!</v>
      </c>
      <c r="W55" s="8" t="e">
        <v>#DIV/0!</v>
      </c>
    </row>
  </sheetData>
  <dataValidations>
    <dataValidation type="list" allowBlank="1" showErrorMessage="1" sqref="K3:K55 M3:M55">
      <formula1>"Copyright,Sync,Treasury,Creative,MidMarket,WPR,Royalties,BET,AMRA,GDB"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20.38"/>
    <col customWidth="1" min="3" max="3" width="22.63"/>
  </cols>
  <sheetData>
    <row r="1">
      <c r="A1" s="26" t="s">
        <v>106</v>
      </c>
      <c r="B1" s="27" t="s">
        <v>107</v>
      </c>
      <c r="C1" s="27" t="s">
        <v>108</v>
      </c>
    </row>
    <row r="2">
      <c r="A2" s="28" t="s">
        <v>109</v>
      </c>
      <c r="B2" s="29">
        <v>140.0</v>
      </c>
      <c r="C2" s="30" t="s">
        <v>95</v>
      </c>
    </row>
    <row r="3">
      <c r="A3" s="28" t="s">
        <v>110</v>
      </c>
      <c r="B3" s="29">
        <v>34.0</v>
      </c>
    </row>
    <row r="4">
      <c r="A4" s="28" t="s">
        <v>111</v>
      </c>
      <c r="B4" s="29">
        <v>27.0</v>
      </c>
    </row>
    <row r="5">
      <c r="A5" s="28" t="s">
        <v>112</v>
      </c>
      <c r="B5" s="29">
        <v>75.0</v>
      </c>
    </row>
    <row r="6">
      <c r="A6" s="28" t="s">
        <v>113</v>
      </c>
      <c r="B6" s="29">
        <v>39.0</v>
      </c>
    </row>
    <row r="7">
      <c r="A7" s="28" t="s">
        <v>114</v>
      </c>
      <c r="B7" s="29">
        <v>29.0</v>
      </c>
    </row>
    <row r="8">
      <c r="A8" s="28" t="s">
        <v>115</v>
      </c>
      <c r="B8" s="29">
        <v>227.0</v>
      </c>
    </row>
    <row r="9">
      <c r="A9" s="28" t="s">
        <v>116</v>
      </c>
      <c r="B9" s="29">
        <v>249.0</v>
      </c>
    </row>
    <row r="10">
      <c r="A10" s="28" t="s">
        <v>56</v>
      </c>
      <c r="B10" s="29">
        <v>18.0</v>
      </c>
    </row>
    <row r="11">
      <c r="A11" s="28" t="s">
        <v>117</v>
      </c>
      <c r="B11" s="29">
        <v>59.0</v>
      </c>
    </row>
    <row r="12">
      <c r="A12" s="28" t="s">
        <v>118</v>
      </c>
      <c r="B12" s="29">
        <v>52.0</v>
      </c>
    </row>
    <row r="13">
      <c r="A13" s="28" t="s">
        <v>119</v>
      </c>
      <c r="B13" s="29">
        <v>83.0</v>
      </c>
    </row>
    <row r="14">
      <c r="A14" s="28" t="s">
        <v>120</v>
      </c>
      <c r="B14" s="29">
        <v>83.0</v>
      </c>
    </row>
    <row r="15">
      <c r="A15" s="28" t="s">
        <v>121</v>
      </c>
      <c r="B15" s="29">
        <v>33.0</v>
      </c>
    </row>
    <row r="16">
      <c r="A16" s="28" t="s">
        <v>122</v>
      </c>
      <c r="B16" s="29">
        <v>0.0</v>
      </c>
    </row>
    <row r="17">
      <c r="A17" s="28" t="s">
        <v>123</v>
      </c>
      <c r="B17" s="29">
        <v>0.0</v>
      </c>
    </row>
    <row r="18">
      <c r="A18" s="28" t="s">
        <v>124</v>
      </c>
      <c r="B18" s="29">
        <v>901.0</v>
      </c>
    </row>
    <row r="19">
      <c r="A19" s="28" t="s">
        <v>125</v>
      </c>
      <c r="B19" s="29">
        <v>0.0</v>
      </c>
    </row>
    <row r="20">
      <c r="A20" s="28" t="s">
        <v>126</v>
      </c>
      <c r="B20" s="29">
        <v>46.0</v>
      </c>
    </row>
    <row r="21">
      <c r="A21" s="28" t="s">
        <v>127</v>
      </c>
      <c r="B21" s="29">
        <v>0.0</v>
      </c>
    </row>
    <row r="22">
      <c r="A22" s="28" t="s">
        <v>128</v>
      </c>
      <c r="B22" s="29">
        <v>142.0</v>
      </c>
    </row>
    <row r="23">
      <c r="A23" s="28" t="s">
        <v>129</v>
      </c>
      <c r="B23" s="29">
        <v>98.0</v>
      </c>
    </row>
    <row r="24">
      <c r="A24" s="28" t="s">
        <v>130</v>
      </c>
      <c r="B24" s="29">
        <v>110.0</v>
      </c>
    </row>
    <row r="25">
      <c r="A25" s="28" t="s">
        <v>131</v>
      </c>
      <c r="B25" s="29">
        <v>302.0</v>
      </c>
    </row>
    <row r="26">
      <c r="A26" s="28" t="s">
        <v>132</v>
      </c>
      <c r="B26" s="29">
        <v>65.0</v>
      </c>
    </row>
    <row r="27">
      <c r="A27" s="28" t="s">
        <v>133</v>
      </c>
      <c r="B27" s="29">
        <v>191.0</v>
      </c>
    </row>
    <row r="28">
      <c r="A28" s="28" t="s">
        <v>134</v>
      </c>
      <c r="B28" s="29">
        <v>110.0</v>
      </c>
      <c r="C28" s="28" t="s">
        <v>134</v>
      </c>
    </row>
    <row r="29">
      <c r="A29" s="28" t="s">
        <v>99</v>
      </c>
      <c r="B29" s="29">
        <v>110.0</v>
      </c>
      <c r="C29" s="28" t="s">
        <v>99</v>
      </c>
    </row>
    <row r="30">
      <c r="A30" s="28" t="s">
        <v>88</v>
      </c>
      <c r="B30" s="29">
        <v>43.0</v>
      </c>
      <c r="C30" s="28" t="s">
        <v>88</v>
      </c>
    </row>
    <row r="31">
      <c r="A31" s="28" t="s">
        <v>72</v>
      </c>
      <c r="B31" s="29">
        <v>31.0</v>
      </c>
      <c r="C31" s="28" t="s">
        <v>72</v>
      </c>
    </row>
    <row r="32">
      <c r="A32" s="28" t="s">
        <v>101</v>
      </c>
      <c r="B32" s="29">
        <v>51.0</v>
      </c>
      <c r="C32" s="28" t="s">
        <v>101</v>
      </c>
    </row>
    <row r="33">
      <c r="A33" s="28" t="s">
        <v>79</v>
      </c>
      <c r="B33" s="29">
        <v>33.0</v>
      </c>
      <c r="C33" s="28" t="s">
        <v>79</v>
      </c>
    </row>
    <row r="34">
      <c r="A34" s="28" t="s">
        <v>26</v>
      </c>
      <c r="B34" s="29">
        <v>33.0</v>
      </c>
      <c r="C34" s="28" t="s">
        <v>26</v>
      </c>
    </row>
    <row r="35">
      <c r="A35" s="28" t="s">
        <v>100</v>
      </c>
      <c r="B35" s="29">
        <v>112.0</v>
      </c>
      <c r="C35" s="28" t="s">
        <v>100</v>
      </c>
    </row>
    <row r="36">
      <c r="A36" s="28" t="s">
        <v>87</v>
      </c>
      <c r="B36" s="29">
        <v>28.0</v>
      </c>
      <c r="C36" s="28" t="s">
        <v>87</v>
      </c>
    </row>
    <row r="37">
      <c r="A37" s="28" t="s">
        <v>135</v>
      </c>
      <c r="B37" s="29">
        <v>57.0</v>
      </c>
    </row>
    <row r="38">
      <c r="A38" s="28" t="s">
        <v>136</v>
      </c>
      <c r="B38" s="29">
        <v>134.0</v>
      </c>
    </row>
    <row r="39">
      <c r="A39" s="28" t="s">
        <v>104</v>
      </c>
      <c r="B39" s="29">
        <v>442.0</v>
      </c>
      <c r="C39" s="30" t="s">
        <v>104</v>
      </c>
    </row>
  </sheetData>
  <drawing r:id="rId1"/>
</worksheet>
</file>