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https://sutoffice365-my.sharepoint.com/personal/m6201012_office365_sut_ac_th/Documents/WatcharinP/GitHub/Mini Data Science Bootcamp/Microsoft Excel/hr_data/"/>
    </mc:Choice>
  </mc:AlternateContent>
  <xr:revisionPtr revIDLastSave="187" documentId="13_ncr:1_{C7764878-D8EF-480A-8E0D-44670357DD56}" xr6:coauthVersionLast="47" xr6:coauthVersionMax="47" xr10:uidLastSave="{0FE608A0-6359-814D-9CAB-671B91DA9557}"/>
  <bookViews>
    <workbookView xWindow="0" yWindow="500" windowWidth="33600" windowHeight="19220" activeTab="1" xr2:uid="{C02668B5-56CC-4E36-8559-285D2AAB0985}"/>
  </bookViews>
  <sheets>
    <sheet name="EMPLOYEE" sheetId="1" r:id="rId1"/>
    <sheet name="Sheet3" sheetId="4" r:id="rId2"/>
    <sheet name="Sheet2" sheetId="3" r:id="rId3"/>
    <sheet name="BRANCH" sheetId="2" r:id="rId4"/>
  </sheets>
  <definedNames>
    <definedName name="_xlnm._FilterDatabase" localSheetId="0" hidden="1">EMPLOYEE!$A$1:$M$21</definedName>
    <definedName name="BRANCH">BRANCH!$A$1:$C$4</definedName>
    <definedName name="DEPT">EMPLOYEE!$D$2:$D$21</definedName>
    <definedName name="EMPLOYEE">EMPLOYEE!$A$2:$M$21</definedName>
    <definedName name="SALARY">EMPLOYEE!$G$2:$G$21</definedName>
    <definedName name="Salary_Increase">EMPLOYEE!$Y$3</definedName>
    <definedName name="Slicer_DEPT">#N/A</definedName>
    <definedName name="Slicer_POSITION">#N/A</definedName>
  </definedNames>
  <calcPr calcId="191029"/>
  <pivotCaches>
    <pivotCache cacheId="8"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2" i="3" l="1" a="1"/>
  <c r="AW2" i="3" s="1"/>
  <c r="Y2" i="3" a="1"/>
  <c r="Y2" i="3" s="1"/>
  <c r="W2" i="3"/>
  <c r="W3" i="3"/>
  <c r="W4" i="3"/>
  <c r="W5" i="3"/>
  <c r="W6" i="3"/>
  <c r="W7" i="3"/>
  <c r="W8" i="3"/>
  <c r="W9" i="3"/>
  <c r="W10" i="3"/>
  <c r="W11" i="3"/>
  <c r="W12" i="3"/>
  <c r="W13" i="3"/>
  <c r="W14" i="3"/>
  <c r="W15" i="3"/>
  <c r="W16" i="3"/>
  <c r="W17" i="3"/>
  <c r="W18" i="3"/>
  <c r="W19" i="3"/>
  <c r="W20" i="3"/>
  <c r="W21" i="3"/>
  <c r="W2" i="1" a="1"/>
  <c r="W2" i="1" s="1"/>
  <c r="T2" i="1"/>
  <c r="T3" i="1"/>
  <c r="T4" i="1"/>
  <c r="T5" i="1"/>
  <c r="T6" i="1"/>
  <c r="T7" i="1"/>
  <c r="T8" i="1"/>
  <c r="T9" i="1"/>
  <c r="T10" i="1"/>
  <c r="T11" i="1"/>
  <c r="T12" i="1"/>
  <c r="T13" i="1"/>
  <c r="T14" i="1"/>
  <c r="T15" i="1"/>
  <c r="T16" i="1"/>
  <c r="T17" i="1"/>
  <c r="T18" i="1"/>
  <c r="T19" i="1"/>
  <c r="T20" i="1"/>
  <c r="T21" i="1"/>
  <c r="P2" i="1" a="1"/>
  <c r="P2" i="1" s="1"/>
  <c r="R2" i="1" a="1"/>
  <c r="R2" i="1" s="1"/>
  <c r="Q2" i="1" a="1"/>
  <c r="Q2" i="1" s="1"/>
  <c r="O2" i="1" a="1"/>
  <c r="O2" i="1" s="1"/>
  <c r="C2" i="1" a="1"/>
  <c r="C2" i="1" s="1"/>
  <c r="AA2" i="1" s="1" a="1"/>
  <c r="AA2" i="1" s="1"/>
  <c r="N2" i="1" a="1"/>
  <c r="N2" i="1" s="1"/>
  <c r="S2" i="1" l="1" a="1"/>
  <c r="S2" i="1" s="1"/>
  <c r="V2" i="1" a="1"/>
  <c r="V2" i="1" s="1"/>
  <c r="U2" i="1" a="1"/>
  <c r="U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<sst xmlns="http://schemas.openxmlformats.org/spreadsheetml/2006/main" count="430" uniqueCount="103">
  <si>
    <t>EMP_ID</t>
  </si>
  <si>
    <t>NAME</t>
  </si>
  <si>
    <t>DEPT</t>
  </si>
  <si>
    <t>JOB_TITLE</t>
  </si>
  <si>
    <t>POSITION</t>
  </si>
  <si>
    <t>SALARY</t>
  </si>
  <si>
    <t>INCENTIVE</t>
  </si>
  <si>
    <t>DEGREE</t>
  </si>
  <si>
    <t>MAJOR</t>
  </si>
  <si>
    <t>BIRTH_DATE</t>
  </si>
  <si>
    <t>HIRED_DATE</t>
  </si>
  <si>
    <t>Toy</t>
  </si>
  <si>
    <t>Marketing</t>
  </si>
  <si>
    <t>Manager</t>
  </si>
  <si>
    <t>Back</t>
  </si>
  <si>
    <t>Fixed</t>
  </si>
  <si>
    <t>Bachelor</t>
  </si>
  <si>
    <t>John</t>
  </si>
  <si>
    <t>Officer</t>
  </si>
  <si>
    <t>Incentive</t>
  </si>
  <si>
    <t>Mary</t>
  </si>
  <si>
    <t>Economics</t>
  </si>
  <si>
    <t>David</t>
  </si>
  <si>
    <t>AVP</t>
  </si>
  <si>
    <t>Computer Science</t>
  </si>
  <si>
    <t>Anna</t>
  </si>
  <si>
    <t>SVP</t>
  </si>
  <si>
    <t>Front</t>
  </si>
  <si>
    <t>Kevin</t>
  </si>
  <si>
    <t>Sales</t>
  </si>
  <si>
    <t>Mark</t>
  </si>
  <si>
    <t>Nami</t>
  </si>
  <si>
    <t>Finance</t>
  </si>
  <si>
    <t>Lufy</t>
  </si>
  <si>
    <t>Management</t>
  </si>
  <si>
    <t>Sunji</t>
  </si>
  <si>
    <t>Zoro</t>
  </si>
  <si>
    <t>HR</t>
  </si>
  <si>
    <t>Human Resource</t>
  </si>
  <si>
    <t>Uzop</t>
  </si>
  <si>
    <t>Social Science</t>
  </si>
  <si>
    <t>Garf</t>
  </si>
  <si>
    <t>Mihawk</t>
  </si>
  <si>
    <t>CEO Office</t>
  </si>
  <si>
    <t>CEO</t>
  </si>
  <si>
    <t>Jennifer</t>
  </si>
  <si>
    <t>Kim</t>
  </si>
  <si>
    <t>Data Science</t>
  </si>
  <si>
    <t>Engineering</t>
  </si>
  <si>
    <t>Liam</t>
  </si>
  <si>
    <t>Wick</t>
  </si>
  <si>
    <t>Bean</t>
  </si>
  <si>
    <t>Statistics</t>
  </si>
  <si>
    <t>Beck</t>
  </si>
  <si>
    <t>Master</t>
  </si>
  <si>
    <t>BONUS</t>
  </si>
  <si>
    <t>* AND</t>
  </si>
  <si>
    <t>FILTER()</t>
  </si>
  <si>
    <t>+ OR</t>
  </si>
  <si>
    <t>PERFORMANCE</t>
  </si>
  <si>
    <t>EMAIL</t>
  </si>
  <si>
    <t>mihawk@gmail.com</t>
  </si>
  <si>
    <t>lufy@gmail.com</t>
  </si>
  <si>
    <t>toy@gmail.com</t>
  </si>
  <si>
    <t>john@gmail.com</t>
  </si>
  <si>
    <t>kevin@gmail.com</t>
  </si>
  <si>
    <t>EXP_YEAR</t>
  </si>
  <si>
    <t>MONTH</t>
  </si>
  <si>
    <t>YEAR</t>
  </si>
  <si>
    <t>DATE</t>
  </si>
  <si>
    <t>BRANCH_UD</t>
  </si>
  <si>
    <t>CITY</t>
  </si>
  <si>
    <t>UK</t>
  </si>
  <si>
    <t>USA</t>
  </si>
  <si>
    <t>London</t>
  </si>
  <si>
    <t>New York</t>
  </si>
  <si>
    <t>COUNTRY</t>
  </si>
  <si>
    <t>BRANCE</t>
  </si>
  <si>
    <t>Southhamton</t>
  </si>
  <si>
    <t>NEW_SALARY</t>
  </si>
  <si>
    <t>Salary Incread</t>
  </si>
  <si>
    <t>Avg.</t>
  </si>
  <si>
    <t>jennifer@gmail.com</t>
  </si>
  <si>
    <t>bean@gmail.com</t>
  </si>
  <si>
    <t>beck@gmail.com</t>
  </si>
  <si>
    <t>wick@gmail.com</t>
  </si>
  <si>
    <t>kim@gmail.com</t>
  </si>
  <si>
    <t>liam@gmail.com</t>
  </si>
  <si>
    <t>sunji@gmail.com</t>
  </si>
  <si>
    <t>garf@gmail.com</t>
  </si>
  <si>
    <t>uzop@gmail.com</t>
  </si>
  <si>
    <t>zoro@gmail.com</t>
  </si>
  <si>
    <t>anna@gmail.com</t>
  </si>
  <si>
    <t>david@gmail.com</t>
  </si>
  <si>
    <t>mary@gmail.com</t>
  </si>
  <si>
    <t>nami@gmail.com</t>
  </si>
  <si>
    <t>mark@gmail.com</t>
  </si>
  <si>
    <t>DATE2</t>
  </si>
  <si>
    <t>Row Labels</t>
  </si>
  <si>
    <t>Grand Total</t>
  </si>
  <si>
    <t>Sum of SALARY</t>
  </si>
  <si>
    <t>Sum of BONUS</t>
  </si>
  <si>
    <t>Sum of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</si>
</sst>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1"/>
      <color theme="1"/>
      <name val="Aptos Narrow"/>
      <family val="2"/>
      <scheme val="minor"/>
    </font>
    <font>
      <u/>
      <sz val="11"/>
      <color theme="10"/>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0" fillId="0" borderId="0" xfId="0" quotePrefix="1"/>
    <xf numFmtId="0" fontId="1" fillId="0" borderId="0" xfId="1"/>
    <xf numFmtId="0" fontId="0" fillId="0" borderId="0" xfId="0" applyNumberFormat="1"/>
    <xf numFmtId="165" fontId="0" fillId="0" borderId="0" xfId="0" applyNumberFormat="1"/>
    <xf numFmtId="0" fontId="2" fillId="0" borderId="0" xfId="0" applyFont="1"/>
    <xf numFmtId="9"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Hyperlink" xfId="1" builtinId="8"/>
    <cellStyle name="Normal" xfId="0" builtinId="0"/>
  </cellStyles>
  <dxfs count="10">
    <dxf>
      <numFmt numFmtId="167" formatCode="0.0%"/>
    </dxf>
    <dxf>
      <numFmt numFmtId="14" formatCode="0.00%"/>
    </dxf>
    <dxf>
      <numFmt numFmtId="13" formatCode="0%"/>
    </dxf>
    <dxf>
      <numFmt numFmtId="13" formatCode="0%"/>
    </dxf>
    <dxf>
      <numFmt numFmtId="13" formatCode="0%"/>
    </dxf>
    <dxf>
      <numFmt numFmtId="13" formatCode="0%"/>
    </dxf>
    <dxf>
      <numFmt numFmtId="13" formatCode="0%"/>
    </dxf>
    <dxf>
      <numFmt numFmtId="0" formatCode="General"/>
    </dxf>
    <dxf>
      <numFmt numFmtId="165" formatCode="yyyy\-mm\-dd;@"/>
    </dxf>
    <dxf>
      <numFmt numFmtId="165"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xdr:col>
      <xdr:colOff>5387</xdr:colOff>
      <xdr:row>21</xdr:row>
      <xdr:rowOff>45798</xdr:rowOff>
    </xdr:from>
    <xdr:to>
      <xdr:col>4</xdr:col>
      <xdr:colOff>492606</xdr:colOff>
      <xdr:row>26</xdr:row>
      <xdr:rowOff>177031</xdr:rowOff>
    </xdr:to>
    <mc:AlternateContent xmlns:mc="http://schemas.openxmlformats.org/markup-compatibility/2006">
      <mc:Choice xmlns:sle15="http://schemas.microsoft.com/office/drawing/2012/slicer" Requires="sle15">
        <xdr:graphicFrame macro="">
          <xdr:nvGraphicFramePr>
            <xdr:cNvPr id="2" name="DEPT">
              <a:extLst>
                <a:ext uri="{FF2B5EF4-FFF2-40B4-BE49-F238E27FC236}">
                  <a16:creationId xmlns:a16="http://schemas.microsoft.com/office/drawing/2014/main" id="{06851F9F-57F9-8A51-63B1-10852A788037}"/>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828963" y="4086707"/>
              <a:ext cx="2957946" cy="109335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287866</xdr:colOff>
      <xdr:row>21</xdr:row>
      <xdr:rowOff>5004</xdr:rowOff>
    </xdr:from>
    <xdr:to>
      <xdr:col>8</xdr:col>
      <xdr:colOff>469514</xdr:colOff>
      <xdr:row>25</xdr:row>
      <xdr:rowOff>107759</xdr:rowOff>
    </xdr:to>
    <mc:AlternateContent xmlns:mc="http://schemas.openxmlformats.org/markup-compatibility/2006">
      <mc:Choice xmlns:sle15="http://schemas.microsoft.com/office/drawing/2012/slicer" Requires="sle15">
        <xdr:graphicFrame macro="">
          <xdr:nvGraphicFramePr>
            <xdr:cNvPr id="3" name="POSITION">
              <a:extLst>
                <a:ext uri="{FF2B5EF4-FFF2-40B4-BE49-F238E27FC236}">
                  <a16:creationId xmlns:a16="http://schemas.microsoft.com/office/drawing/2014/main" id="{F1DC4351-26D1-8A4B-7871-B296D2D469EA}"/>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dr:sp macro="" textlink="">
          <xdr:nvSpPr>
            <xdr:cNvPr id="0" name=""/>
            <xdr:cNvSpPr>
              <a:spLocks noTextEdit="1"/>
            </xdr:cNvSpPr>
          </xdr:nvSpPr>
          <xdr:spPr>
            <a:xfrm>
              <a:off x="5244714" y="4045913"/>
              <a:ext cx="1828800" cy="87245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TCHARIN PHOEMPHON" refreshedDate="45291.018366782409" createdVersion="8" refreshedVersion="8" minRefreshableVersion="3" recordCount="20" xr:uid="{BA824FE4-8C7A-E947-8FCF-12155F1FD04D}">
  <cacheSource type="worksheet">
    <worksheetSource name="DATASET"/>
  </cacheSource>
  <cacheFields count="24">
    <cacheField name="EMP_ID" numFmtId="0">
      <sharedItems containsSemiMixedTypes="0" containsString="0" containsNumber="1" containsInteger="1" minValue="1" maxValue="20"/>
    </cacheField>
    <cacheField name="NAME" numFmtId="0">
      <sharedItems/>
    </cacheField>
    <cacheField name="EMAIL" numFmtId="0">
      <sharedItems/>
    </cacheField>
    <cacheField name="DEPT" numFmtId="0">
      <sharedItems count="6">
        <s v="CEO Office"/>
        <s v="Data Science"/>
        <s v="Finance"/>
        <s v="HR"/>
        <s v="Marketing"/>
        <s v="Sales"/>
      </sharedItems>
    </cacheField>
    <cacheField name="JOB_TITLE" numFmtId="0">
      <sharedItems count="5">
        <s v="CEO"/>
        <s v="SVP"/>
        <s v="AVP"/>
        <s v="Manager"/>
        <s v="Officer"/>
      </sharedItems>
    </cacheField>
    <cacheField name="POSITION" numFmtId="0">
      <sharedItems count="2">
        <s v="Back"/>
        <s v="Front"/>
      </sharedItems>
    </cacheField>
    <cacheField name="SALARY" numFmtId="0">
      <sharedItems containsSemiMixedTypes="0" containsString="0" containsNumber="1" containsInteger="1" minValue="25000" maxValue="250000"/>
    </cacheField>
    <cacheField name="BONUS" numFmtId="0">
      <sharedItems containsSemiMixedTypes="0" containsString="0" containsNumber="1" containsInteger="1" minValue="2000" maxValue="50000"/>
    </cacheField>
    <cacheField name="INCENTIVE" numFmtId="0">
      <sharedItems/>
    </cacheField>
    <cacheField name="DEGREE" numFmtId="0">
      <sharedItems count="2">
        <s v="Bachelor"/>
        <s v="Master"/>
      </sharedItems>
    </cacheField>
    <cacheField name="MAJOR" numFmtId="0">
      <sharedItems count="10">
        <s v="Marketing"/>
        <s v="Finance"/>
        <s v="Statistics"/>
        <s v="Data Science"/>
        <s v="Engineering"/>
        <s v="Management"/>
        <s v="Social Science"/>
        <s v="Human Resource"/>
        <s v="Economics"/>
        <s v="Computer Science"/>
      </sharedItems>
    </cacheField>
    <cacheField name="BIRTH_DATE" numFmtId="165">
      <sharedItems containsSemiMixedTypes="0" containsNonDate="0" containsDate="1" containsString="0" minDate="1979-10-22T00:00:00" maxDate="1998-11-20T00:00:00"/>
    </cacheField>
    <cacheField name="HIRED_DATE" numFmtId="165">
      <sharedItems containsSemiMixedTypes="0" containsNonDate="0" containsDate="1" containsString="0" minDate="2003-11-11T00:00:00" maxDate="2023-05-29T00:00:00"/>
    </cacheField>
    <cacheField name="PERFORMANCE" numFmtId="0">
      <sharedItems/>
    </cacheField>
    <cacheField name="EXP_YEAR" numFmtId="0">
      <sharedItems containsSemiMixedTypes="0" containsString="0" containsNumber="1" containsInteger="1" minValue="0" maxValue="20"/>
    </cacheField>
    <cacheField name="DATE"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03" maxValue="2023"/>
    </cacheField>
    <cacheField name="DATE2" numFmtId="0">
      <sharedItems containsSemiMixedTypes="0" containsString="0" containsNumber="1" containsInteger="1" minValue="37936" maxValue="45074"/>
    </cacheField>
    <cacheField name="BRANCE" numFmtId="0">
      <sharedItems containsSemiMixedTypes="0" containsString="0" containsNumber="1" containsInteger="1" minValue="1" maxValue="3"/>
    </cacheField>
    <cacheField name="CITY" numFmtId="0">
      <sharedItems/>
    </cacheField>
    <cacheField name="COUNTRY" numFmtId="0">
      <sharedItems/>
    </cacheField>
    <cacheField name="NEW_SALARY" numFmtId="0">
      <sharedItems containsSemiMixedTypes="0" containsString="0" containsNumber="1" minValue="28749.999999999996" maxValue="287500"/>
    </cacheField>
    <cacheField name="%Bonus" numFmtId="0" formula=" SUM(BONUS )/SUM(SALARY )"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4"/>
    <s v="Mihawk"/>
    <s v="mihawk@gmail.com"/>
    <x v="0"/>
    <x v="0"/>
    <x v="0"/>
    <n v="250000"/>
    <n v="50000"/>
    <s v="Fixed"/>
    <x v="0"/>
    <x v="0"/>
    <d v="1992-03-04T00:00:00"/>
    <d v="2015-04-20T00:00:00"/>
    <s v="Avg."/>
    <n v="8"/>
    <n v="20"/>
    <n v="4"/>
    <n v="2015"/>
    <n v="42114"/>
    <n v="3"/>
    <s v="Southhamton"/>
    <s v="UK"/>
    <n v="287500"/>
  </r>
  <r>
    <n v="15"/>
    <s v="Jennifer"/>
    <s v="jennifer@gmail.com"/>
    <x v="0"/>
    <x v="1"/>
    <x v="0"/>
    <n v="180000"/>
    <n v="34000"/>
    <s v="Fixed"/>
    <x v="0"/>
    <x v="1"/>
    <d v="1996-06-24T00:00:00"/>
    <d v="2020-05-19T00:00:00"/>
    <s v="Avg."/>
    <n v="3"/>
    <n v="19"/>
    <n v="5"/>
    <n v="2020"/>
    <n v="43970"/>
    <n v="2"/>
    <s v="New York"/>
    <s v="USA"/>
    <n v="206999.99999999997"/>
  </r>
  <r>
    <n v="19"/>
    <s v="Bean"/>
    <s v="bean@gmail.com"/>
    <x v="1"/>
    <x v="1"/>
    <x v="0"/>
    <n v="175000"/>
    <n v="40000"/>
    <s v="Fixed"/>
    <x v="1"/>
    <x v="2"/>
    <d v="1998-11-19T00:00:00"/>
    <d v="2020-10-13T00:00:00"/>
    <s v="Avg."/>
    <n v="3"/>
    <n v="13"/>
    <n v="10"/>
    <n v="2020"/>
    <n v="44117"/>
    <n v="1"/>
    <s v="London"/>
    <s v="UK"/>
    <n v="201249.99999999997"/>
  </r>
  <r>
    <n v="20"/>
    <s v="Beck"/>
    <s v="beck@gmail.com"/>
    <x v="1"/>
    <x v="2"/>
    <x v="0"/>
    <n v="140000"/>
    <n v="38000"/>
    <s v="Fixed"/>
    <x v="1"/>
    <x v="3"/>
    <d v="1983-06-04T00:00:00"/>
    <d v="2004-03-12T00:00:00"/>
    <s v="Avg."/>
    <n v="19"/>
    <n v="12"/>
    <n v="3"/>
    <n v="2004"/>
    <n v="38058"/>
    <n v="2"/>
    <s v="New York"/>
    <s v="USA"/>
    <n v="161000"/>
  </r>
  <r>
    <n v="18"/>
    <s v="Wick"/>
    <s v="wick@gmail.com"/>
    <x v="1"/>
    <x v="3"/>
    <x v="1"/>
    <n v="80000"/>
    <n v="8000"/>
    <s v="Fixed"/>
    <x v="1"/>
    <x v="4"/>
    <d v="1990-12-05T00:00:00"/>
    <d v="2011-09-12T00:00:00"/>
    <s v="Avg."/>
    <n v="12"/>
    <n v="12"/>
    <n v="9"/>
    <n v="2011"/>
    <n v="40798"/>
    <n v="1"/>
    <s v="London"/>
    <s v="UK"/>
    <n v="92000"/>
  </r>
  <r>
    <n v="16"/>
    <s v="Kim"/>
    <s v="kim@gmail.com"/>
    <x v="1"/>
    <x v="4"/>
    <x v="1"/>
    <n v="30000"/>
    <n v="2000"/>
    <s v="Incentive"/>
    <x v="0"/>
    <x v="4"/>
    <d v="1989-10-04T00:00:00"/>
    <d v="2020-07-18T00:00:00"/>
    <s v="Avg."/>
    <n v="3"/>
    <n v="18"/>
    <n v="7"/>
    <n v="2020"/>
    <n v="44030"/>
    <n v="1"/>
    <s v="London"/>
    <s v="UK"/>
    <n v="34500"/>
  </r>
  <r>
    <n v="17"/>
    <s v="Liam"/>
    <s v="liam@gmail.com"/>
    <x v="1"/>
    <x v="4"/>
    <x v="1"/>
    <n v="25000"/>
    <n v="2500"/>
    <s v="Incentive"/>
    <x v="1"/>
    <x v="4"/>
    <d v="1982-09-19T00:00:00"/>
    <d v="2006-12-05T00:00:00"/>
    <s v="Avg."/>
    <n v="17"/>
    <n v="5"/>
    <n v="12"/>
    <n v="2006"/>
    <n v="39056"/>
    <n v="2"/>
    <s v="New York"/>
    <s v="USA"/>
    <n v="28749.999999999996"/>
  </r>
  <r>
    <n v="10"/>
    <s v="Sunji"/>
    <s v="sunji@gmail.com"/>
    <x v="2"/>
    <x v="1"/>
    <x v="0"/>
    <n v="178000"/>
    <n v="30000"/>
    <s v="Fixed"/>
    <x v="0"/>
    <x v="1"/>
    <d v="1979-10-22T00:00:00"/>
    <d v="2003-11-11T00:00:00"/>
    <s v="Avg."/>
    <n v="20"/>
    <n v="11"/>
    <n v="11"/>
    <n v="2003"/>
    <n v="37936"/>
    <n v="1"/>
    <s v="London"/>
    <s v="UK"/>
    <n v="204699.99999999997"/>
  </r>
  <r>
    <n v="9"/>
    <s v="Lufy"/>
    <s v="lufy@gmail.com"/>
    <x v="2"/>
    <x v="4"/>
    <x v="0"/>
    <n v="28000"/>
    <n v="2500"/>
    <s v="Fixed"/>
    <x v="0"/>
    <x v="5"/>
    <d v="1982-06-06T00:00:00"/>
    <d v="2005-09-26T00:00:00"/>
    <s v="Avg."/>
    <n v="18"/>
    <n v="26"/>
    <n v="9"/>
    <n v="2005"/>
    <n v="38621"/>
    <n v="1"/>
    <s v="London"/>
    <s v="UK"/>
    <n v="32199.999999999996"/>
  </r>
  <r>
    <n v="13"/>
    <s v="Garf"/>
    <s v="garf@gmail.com"/>
    <x v="3"/>
    <x v="2"/>
    <x v="0"/>
    <n v="148000"/>
    <n v="25000"/>
    <s v="Fixed"/>
    <x v="0"/>
    <x v="6"/>
    <d v="1988-08-11T00:00:00"/>
    <d v="2017-09-01T00:00:00"/>
    <s v="Avg."/>
    <n v="6"/>
    <n v="1"/>
    <n v="9"/>
    <n v="2017"/>
    <n v="42979"/>
    <n v="1"/>
    <s v="London"/>
    <s v="UK"/>
    <n v="170200"/>
  </r>
  <r>
    <n v="12"/>
    <s v="Uzop"/>
    <s v="uzop@gmail.com"/>
    <x v="3"/>
    <x v="4"/>
    <x v="0"/>
    <n v="45000"/>
    <n v="6800"/>
    <s v="Fixed"/>
    <x v="0"/>
    <x v="6"/>
    <d v="1993-10-01T00:00:00"/>
    <d v="2023-05-28T00:00:00"/>
    <s v="Avg."/>
    <n v="0"/>
    <n v="28"/>
    <n v="5"/>
    <n v="2023"/>
    <n v="45074"/>
    <n v="2"/>
    <s v="New York"/>
    <s v="USA"/>
    <n v="51749.999999999993"/>
  </r>
  <r>
    <n v="11"/>
    <s v="Zoro"/>
    <s v="zoro@gmail.com"/>
    <x v="3"/>
    <x v="4"/>
    <x v="0"/>
    <n v="32000"/>
    <n v="5000"/>
    <s v="Incentive"/>
    <x v="0"/>
    <x v="7"/>
    <d v="1985-01-27T00:00:00"/>
    <d v="2014-08-26T00:00:00"/>
    <s v="Avg."/>
    <n v="9"/>
    <n v="26"/>
    <n v="8"/>
    <n v="2014"/>
    <n v="41877"/>
    <n v="1"/>
    <s v="London"/>
    <s v="UK"/>
    <n v="36800"/>
  </r>
  <r>
    <n v="5"/>
    <s v="Anna"/>
    <s v="anna@gmail.com"/>
    <x v="4"/>
    <x v="1"/>
    <x v="1"/>
    <n v="160000"/>
    <n v="20000"/>
    <s v="Fixed"/>
    <x v="1"/>
    <x v="8"/>
    <d v="1996-09-29T00:00:00"/>
    <d v="2017-12-31T00:00:00"/>
    <s v="Avg."/>
    <n v="6"/>
    <n v="31"/>
    <n v="12"/>
    <n v="2017"/>
    <n v="43100"/>
    <n v="2"/>
    <s v="New York"/>
    <s v="USA"/>
    <n v="184000"/>
  </r>
  <r>
    <n v="4"/>
    <s v="David"/>
    <s v="david@gmail.com"/>
    <x v="4"/>
    <x v="2"/>
    <x v="0"/>
    <n v="125000"/>
    <n v="25000"/>
    <s v="Fixed"/>
    <x v="1"/>
    <x v="9"/>
    <d v="1990-06-03T00:00:00"/>
    <d v="2020-04-04T00:00:00"/>
    <s v="Avg."/>
    <n v="3"/>
    <n v="4"/>
    <n v="4"/>
    <n v="2020"/>
    <n v="43925"/>
    <n v="2"/>
    <s v="New York"/>
    <s v="USA"/>
    <n v="143750"/>
  </r>
  <r>
    <n v="1"/>
    <s v="Toy"/>
    <s v="toy@gmail.com"/>
    <x v="4"/>
    <x v="3"/>
    <x v="0"/>
    <n v="90000"/>
    <n v="15000"/>
    <s v="Fixed"/>
    <x v="0"/>
    <x v="0"/>
    <d v="1988-05-01T00:00:00"/>
    <d v="2020-02-01T00:00:00"/>
    <s v="Avg."/>
    <n v="3"/>
    <n v="1"/>
    <n v="2"/>
    <n v="2020"/>
    <n v="43862"/>
    <n v="1"/>
    <s v="London"/>
    <s v="UK"/>
    <n v="103499.99999999999"/>
  </r>
  <r>
    <n v="3"/>
    <s v="Mary"/>
    <s v="mary@gmail.com"/>
    <x v="4"/>
    <x v="4"/>
    <x v="0"/>
    <n v="30000"/>
    <n v="6000"/>
    <s v="Incentive"/>
    <x v="0"/>
    <x v="8"/>
    <d v="1984-11-16T00:00:00"/>
    <d v="2005-11-07T00:00:00"/>
    <s v="Avg."/>
    <n v="18"/>
    <n v="7"/>
    <n v="11"/>
    <n v="2005"/>
    <n v="38663"/>
    <n v="1"/>
    <s v="London"/>
    <s v="UK"/>
    <n v="34500"/>
  </r>
  <r>
    <n v="2"/>
    <s v="John"/>
    <s v="john@gmail.com"/>
    <x v="4"/>
    <x v="4"/>
    <x v="0"/>
    <n v="25000"/>
    <n v="5000"/>
    <s v="Incentive"/>
    <x v="0"/>
    <x v="0"/>
    <d v="1995-02-17T00:00:00"/>
    <d v="2019-11-14T00:00:00"/>
    <s v="Avg."/>
    <n v="4"/>
    <n v="14"/>
    <n v="11"/>
    <n v="2019"/>
    <n v="43783"/>
    <n v="1"/>
    <s v="London"/>
    <s v="UK"/>
    <n v="28749.999999999996"/>
  </r>
  <r>
    <n v="8"/>
    <s v="Nami"/>
    <s v="nami@gmail.com"/>
    <x v="5"/>
    <x v="1"/>
    <x v="1"/>
    <n v="185000"/>
    <n v="30000"/>
    <s v="Fixed"/>
    <x v="1"/>
    <x v="1"/>
    <d v="1983-10-05T00:00:00"/>
    <d v="2009-07-22T00:00:00"/>
    <s v="Avg."/>
    <n v="14"/>
    <n v="22"/>
    <n v="7"/>
    <n v="2009"/>
    <n v="40016"/>
    <n v="1"/>
    <s v="London"/>
    <s v="UK"/>
    <n v="212749.99999999997"/>
  </r>
  <r>
    <n v="6"/>
    <s v="Kevin"/>
    <s v="kevin@gmail.com"/>
    <x v="5"/>
    <x v="4"/>
    <x v="1"/>
    <n v="35000"/>
    <n v="9000"/>
    <s v="Incentive"/>
    <x v="0"/>
    <x v="0"/>
    <d v="1982-12-22T00:00:00"/>
    <d v="2011-11-28T00:00:00"/>
    <s v="Avg."/>
    <n v="12"/>
    <n v="28"/>
    <n v="11"/>
    <n v="2011"/>
    <n v="40875"/>
    <n v="1"/>
    <s v="London"/>
    <s v="UK"/>
    <n v="40250"/>
  </r>
  <r>
    <n v="7"/>
    <s v="Mark"/>
    <s v="mark@gmail.com"/>
    <x v="5"/>
    <x v="4"/>
    <x v="1"/>
    <n v="32000"/>
    <n v="7500"/>
    <s v="Incentive"/>
    <x v="0"/>
    <x v="8"/>
    <d v="1981-05-25T00:00:00"/>
    <d v="2007-01-04T00:00:00"/>
    <s v="Avg."/>
    <n v="16"/>
    <n v="4"/>
    <n v="1"/>
    <n v="2007"/>
    <n v="39086"/>
    <n v="1"/>
    <s v="London"/>
    <s v="UK"/>
    <n v="36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FE47B5-CA6E-ED4E-9BA8-A2D6768D9D61}"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0" firstDataRow="1" firstDataCol="1"/>
  <pivotFields count="24">
    <pivotField showAll="0"/>
    <pivotField showAll="0"/>
    <pivotField showAll="0"/>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items count="6">
        <item x="2"/>
        <item x="0"/>
        <item x="3"/>
        <item x="4"/>
        <item x="1"/>
        <item t="default"/>
      </items>
    </pivotField>
    <pivotField showAll="0">
      <items count="3">
        <item x="0"/>
        <item x="1"/>
        <item t="default"/>
      </items>
    </pivotField>
    <pivotField dataField="1" showAll="0"/>
    <pivotField dataField="1" showAll="0"/>
    <pivotField showAll="0"/>
    <pivotField showAll="0">
      <items count="3">
        <item x="0"/>
        <item x="1"/>
        <item t="default"/>
      </items>
    </pivotField>
    <pivotField showAll="0">
      <items count="11">
        <item x="9"/>
        <item x="3"/>
        <item x="8"/>
        <item x="4"/>
        <item x="1"/>
        <item x="7"/>
        <item x="5"/>
        <item x="0"/>
        <item x="6"/>
        <item x="2"/>
        <item t="default"/>
      </items>
    </pivotField>
    <pivotField numFmtId="165" showAll="0"/>
    <pivotField numFmtId="165"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3"/>
  </rowFields>
  <rowItems count="7">
    <i>
      <x v="1"/>
    </i>
    <i>
      <x v="4"/>
    </i>
    <i>
      <x/>
    </i>
    <i>
      <x v="5"/>
    </i>
    <i>
      <x v="3"/>
    </i>
    <i>
      <x v="2"/>
    </i>
    <i t="grand">
      <x/>
    </i>
  </rowItems>
  <colFields count="1">
    <field x="-2"/>
  </colFields>
  <colItems count="3">
    <i>
      <x/>
    </i>
    <i i="1">
      <x v="1"/>
    </i>
    <i i="2">
      <x v="2"/>
    </i>
  </colItems>
  <dataFields count="3">
    <dataField name="Sum of SALARY" fld="6" baseField="0" baseItem="0"/>
    <dataField name="Sum of BONUS" fld="7" baseField="0" baseItem="0"/>
    <dataField name="Sum of %Bonus" fld="23" baseField="0" baseItem="0"/>
  </dataFields>
  <formats count="1">
    <format dxfId="1">
      <pivotArea collapsedLevelsAreSubtotals="1" fieldPosition="0">
        <references count="2">
          <reference field="4294967294" count="1" selected="0">
            <x v="2"/>
          </reference>
          <reference field="3" count="0"/>
        </references>
      </pivotArea>
    </format>
  </formats>
  <conditionalFormats count="2">
    <conditionalFormat priority="2">
      <pivotAreas count="1">
        <pivotArea type="data" collapsedLevelsAreSubtotals="1" fieldPosition="0">
          <references count="2">
            <reference field="4294967294" count="1" selected="0">
              <x v="2"/>
            </reference>
            <reference field="3" count="6">
              <x v="0"/>
              <x v="1"/>
              <x v="2"/>
              <x v="3"/>
              <x v="4"/>
              <x v="5"/>
            </reference>
          </references>
        </pivotArea>
      </pivotAreas>
    </conditionalFormat>
    <conditionalFormat priority="1">
      <pivotAreas count="1">
        <pivotArea type="data" collapsedLevelsAreSubtotals="1" fieldPosition="0">
          <references count="2">
            <reference field="4294967294" count="1" selected="0">
              <x v="2"/>
            </reference>
            <reference field="3"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B36687A0-A478-B044-B78D-4A22D80F7E75}" sourceName="DEPT">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DF44BAA0-040B-7942-BF63-8EA14EA503BE}" sourceName="POSITION">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A006E460-255F-BF43-8A22-3B463937DC60}" cache="Slicer_DEPT" caption="DEPT" columnCount="2" rowHeight="230716"/>
  <slicer name="POSITION" xr10:uid="{C6FEC59B-CF51-5843-A523-305542B01E23}" cache="Slicer_POSITION" caption="POSITION" columnCoun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3840FA-E7B4-9645-AD40-792EC6B71587}" name="DATASET" displayName="DATASET" ref="A1:W21" totalsRowShown="0">
  <autoFilter ref="A1:W21" xr:uid="{833840FA-E7B4-9645-AD40-792EC6B71587}"/>
  <tableColumns count="23">
    <tableColumn id="1" xr3:uid="{4816E254-D05C-5D48-9B9E-D40312AF57C6}" name="EMP_ID"/>
    <tableColumn id="2" xr3:uid="{E815BE94-7D46-534E-A0AC-F9BF09135E94}" name="NAME"/>
    <tableColumn id="3" xr3:uid="{0F11F657-2221-9F45-9EF8-15B0151D385C}" name="EMAIL"/>
    <tableColumn id="4" xr3:uid="{83180E83-0DA5-1842-82F9-3678695A94ED}" name="DEPT"/>
    <tableColumn id="5" xr3:uid="{26851517-107B-DA44-B812-EF5B26E86844}" name="JOB_TITLE"/>
    <tableColumn id="6" xr3:uid="{611CA975-5827-074B-A806-3F3EA7551016}" name="POSITION"/>
    <tableColumn id="7" xr3:uid="{D939859F-6AE8-3A49-BC0C-F76A11AE2679}" name="SALARY"/>
    <tableColumn id="8" xr3:uid="{BF00279F-4EEC-AE41-85D2-2AD25C4E5FF3}" name="BONUS"/>
    <tableColumn id="9" xr3:uid="{E965109B-97FC-3243-8744-DE0596DCD141}" name="INCENTIVE"/>
    <tableColumn id="10" xr3:uid="{9C603907-665C-B442-929F-81DC794A0AB6}" name="DEGREE"/>
    <tableColumn id="11" xr3:uid="{636C59C6-E380-994E-BF93-C397FA04B2A1}" name="MAJOR"/>
    <tableColumn id="12" xr3:uid="{2F7F35A9-7C6D-6648-928A-E3D2E4F1B314}" name="BIRTH_DATE" dataDxfId="9"/>
    <tableColumn id="13" xr3:uid="{527300B3-2050-724B-9972-AB3743706C35}" name="HIRED_DATE" dataDxfId="8"/>
    <tableColumn id="14" xr3:uid="{41C85661-3686-3F4A-B987-51EFD73515D5}" name="PERFORMANCE"/>
    <tableColumn id="15" xr3:uid="{942E3C67-6E57-B24B-9CC8-EADEA310BB93}" name="EXP_YEAR"/>
    <tableColumn id="16" xr3:uid="{15219BCB-9C7B-FA4A-AE45-EFF9BD324A6E}" name="DATE"/>
    <tableColumn id="17" xr3:uid="{93DDEE49-AD4C-9747-A6A7-B08B1342D72C}" name="MONTH"/>
    <tableColumn id="18" xr3:uid="{EDE9E49C-A470-F942-A7B3-7140665A0024}" name="YEAR"/>
    <tableColumn id="19" xr3:uid="{46525A20-A28B-6E42-839B-DB3BC6B665BF}" name="DATE2"/>
    <tableColumn id="20" xr3:uid="{EBEB8CE2-D333-304E-8E05-836B8EEC751E}" name="BRANCE"/>
    <tableColumn id="21" xr3:uid="{3CFDFBB7-507E-224D-8413-9860260CDB50}" name="CITY"/>
    <tableColumn id="22" xr3:uid="{A29165BE-5D85-B449-9CC3-7DD43B48CEB1}" name="COUNTRY"/>
    <tableColumn id="23" xr3:uid="{F7D00AC3-6AAA-0B4D-A061-E390C1DAD8DE}" name="NEW_SALARY" dataDxfId="7">
      <calculatedColumnFormula>DATASET[[#This Row],[SALARY]]*1.15</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5DA89-5C7F-44AA-9DFB-6DC107039AD4}">
  <dimension ref="A1:AN21"/>
  <sheetViews>
    <sheetView topLeftCell="G1" zoomScale="150" workbookViewId="0">
      <selection activeCell="A17" sqref="A1:W21"/>
    </sheetView>
  </sheetViews>
  <sheetFormatPr baseColWidth="10" defaultColWidth="8.83203125" defaultRowHeight="15" x14ac:dyDescent="0.2"/>
  <cols>
    <col min="3" max="3" width="16.5" bestFit="1" customWidth="1"/>
    <col min="10" max="10" width="11.5" customWidth="1"/>
    <col min="11" max="11" width="13" customWidth="1"/>
    <col min="12" max="12" width="14.6640625" customWidth="1"/>
    <col min="13" max="13" width="14.1640625" customWidth="1"/>
    <col min="14" max="14" width="15.33203125" bestFit="1" customWidth="1"/>
    <col min="19" max="19" width="10.1640625" bestFit="1" customWidth="1"/>
    <col min="21" max="21" width="11.5" bestFit="1" customWidth="1"/>
    <col min="23" max="23" width="11.33203125" bestFit="1" customWidth="1"/>
    <col min="24" max="24" width="11.33203125" customWidth="1"/>
    <col min="25" max="25" width="12.33203125" bestFit="1" customWidth="1"/>
  </cols>
  <sheetData>
    <row r="1" spans="1:40" s="6" customFormat="1" x14ac:dyDescent="0.2">
      <c r="A1" s="6" t="s">
        <v>0</v>
      </c>
      <c r="B1" s="6" t="s">
        <v>1</v>
      </c>
      <c r="C1" s="6" t="s">
        <v>60</v>
      </c>
      <c r="D1" s="6" t="s">
        <v>2</v>
      </c>
      <c r="E1" s="6" t="s">
        <v>3</v>
      </c>
      <c r="F1" s="6" t="s">
        <v>4</v>
      </c>
      <c r="G1" s="6" t="s">
        <v>5</v>
      </c>
      <c r="H1" s="6" t="s">
        <v>55</v>
      </c>
      <c r="I1" s="6" t="s">
        <v>6</v>
      </c>
      <c r="J1" s="6" t="s">
        <v>7</v>
      </c>
      <c r="K1" s="6" t="s">
        <v>8</v>
      </c>
      <c r="L1" s="6" t="s">
        <v>9</v>
      </c>
      <c r="M1" s="6" t="s">
        <v>10</v>
      </c>
      <c r="N1" s="6" t="s">
        <v>59</v>
      </c>
      <c r="O1" s="6" t="s">
        <v>66</v>
      </c>
      <c r="P1" s="6" t="s">
        <v>69</v>
      </c>
      <c r="Q1" s="6" t="s">
        <v>67</v>
      </c>
      <c r="R1" s="6" t="s">
        <v>68</v>
      </c>
      <c r="S1" s="6" t="s">
        <v>69</v>
      </c>
      <c r="T1" s="6" t="s">
        <v>77</v>
      </c>
      <c r="U1" s="6" t="s">
        <v>71</v>
      </c>
      <c r="V1" s="6" t="s">
        <v>76</v>
      </c>
      <c r="W1" s="6" t="s">
        <v>79</v>
      </c>
    </row>
    <row r="2" spans="1:40" x14ac:dyDescent="0.2">
      <c r="A2">
        <v>14</v>
      </c>
      <c r="B2" t="s">
        <v>42</v>
      </c>
      <c r="C2" s="3" t="str" cm="1">
        <f t="array" ref="C2:C21">LOWER(B2:B21)&amp;"@gmail.com"</f>
        <v>mihawk@gmail.com</v>
      </c>
      <c r="D2" t="s">
        <v>43</v>
      </c>
      <c r="E2" t="s">
        <v>44</v>
      </c>
      <c r="F2" t="s">
        <v>14</v>
      </c>
      <c r="G2">
        <v>250000</v>
      </c>
      <c r="H2">
        <v>50000</v>
      </c>
      <c r="I2" t="s">
        <v>15</v>
      </c>
      <c r="J2" t="s">
        <v>16</v>
      </c>
      <c r="K2" t="s">
        <v>12</v>
      </c>
      <c r="L2" s="1">
        <v>33667</v>
      </c>
      <c r="M2" s="1">
        <v>42114</v>
      </c>
      <c r="N2" t="str" cm="1">
        <f t="array" ref="N2:N21">IF(G2:G21&gt;1000000, "High", "Avg.")</f>
        <v>Avg.</v>
      </c>
      <c r="O2" s="4" cm="1">
        <f t="array" ref="O2:O21">2023-YEAR(M2:M21)</f>
        <v>8</v>
      </c>
      <c r="P2" cm="1">
        <f t="array" ref="P2:P21">DAY(M2:M21)</f>
        <v>20</v>
      </c>
      <c r="Q2" cm="1">
        <f t="array" ref="Q2:Q21">MONTH(M2:M21)</f>
        <v>4</v>
      </c>
      <c r="R2" cm="1">
        <f t="array" ref="R2:R21">YEAR(M2:M21)</f>
        <v>2015</v>
      </c>
      <c r="S2" s="5" cm="1">
        <f t="array" ref="S2:S21">DATE(R2:R21,Q2:Q21,P2:P21)</f>
        <v>42114</v>
      </c>
      <c r="T2">
        <f ca="1">RANDBETWEEN(1,3)</f>
        <v>1</v>
      </c>
      <c r="U2" t="str" cm="1">
        <f t="array" aca="1" ref="U2:U21" ca="1">VLOOKUP(T2:T21, BRANCH, 2, FALSE)</f>
        <v>London</v>
      </c>
      <c r="V2" t="str" cm="1">
        <f t="array" aca="1" ref="V2:V21" ca="1">_xlfn.XLOOKUP(T2:T21,BRANCH!A2:'BRANCH'!A4,BRANCH!C2:'BRANCH'!C4)</f>
        <v>UK</v>
      </c>
      <c r="W2" cm="1">
        <f t="array" ref="W2:W21">SALARY*(1+Salary_Increase)</f>
        <v>255000</v>
      </c>
      <c r="Y2" s="6" t="s">
        <v>80</v>
      </c>
      <c r="Z2" s="6"/>
      <c r="AA2" cm="1">
        <f t="array" ref="AA2:AM13">_xlfn._xlws.FILTER(EMPLOYEE,(DEPT="Marketing")+(SALARY&gt;100000))</f>
        <v>14</v>
      </c>
      <c r="AB2" t="str">
        <v>Mihawk</v>
      </c>
      <c r="AC2" t="str">
        <v>mihawk@gmail.com</v>
      </c>
      <c r="AD2" t="str">
        <v>CEO Office</v>
      </c>
      <c r="AE2" t="str">
        <v>CEO</v>
      </c>
      <c r="AF2" t="str">
        <v>Back</v>
      </c>
      <c r="AG2">
        <v>250000</v>
      </c>
      <c r="AH2">
        <v>50000</v>
      </c>
      <c r="AI2" t="str">
        <v>Fixed</v>
      </c>
      <c r="AJ2" t="str">
        <v>Bachelor</v>
      </c>
      <c r="AK2" t="str">
        <v>Marketing</v>
      </c>
      <c r="AL2">
        <v>33667</v>
      </c>
      <c r="AM2">
        <v>42114</v>
      </c>
      <c r="AN2" t="s">
        <v>57</v>
      </c>
    </row>
    <row r="3" spans="1:40" x14ac:dyDescent="0.2">
      <c r="A3">
        <v>15</v>
      </c>
      <c r="B3" t="s">
        <v>45</v>
      </c>
      <c r="C3" s="3" t="str">
        <v>jennifer@gmail.com</v>
      </c>
      <c r="D3" t="s">
        <v>43</v>
      </c>
      <c r="E3" t="s">
        <v>26</v>
      </c>
      <c r="F3" t="s">
        <v>14</v>
      </c>
      <c r="G3">
        <v>180000</v>
      </c>
      <c r="H3">
        <v>34000</v>
      </c>
      <c r="I3" t="s">
        <v>15</v>
      </c>
      <c r="J3" t="s">
        <v>16</v>
      </c>
      <c r="K3" t="s">
        <v>32</v>
      </c>
      <c r="L3" s="1">
        <v>35240</v>
      </c>
      <c r="M3" s="1">
        <v>43970</v>
      </c>
      <c r="N3" t="str">
        <v>Avg.</v>
      </c>
      <c r="O3" s="4">
        <v>3</v>
      </c>
      <c r="P3">
        <v>19</v>
      </c>
      <c r="Q3">
        <v>5</v>
      </c>
      <c r="R3">
        <v>2020</v>
      </c>
      <c r="S3" s="5">
        <v>43970</v>
      </c>
      <c r="T3">
        <f t="shared" ref="T3:T21" ca="1" si="0">RANDBETWEEN(1,2)</f>
        <v>2</v>
      </c>
      <c r="U3" t="str">
        <f ca="1"/>
        <v>New York</v>
      </c>
      <c r="V3" t="str">
        <f ca="1"/>
        <v>USA</v>
      </c>
      <c r="W3">
        <v>183600</v>
      </c>
      <c r="Y3" s="7">
        <v>0.02</v>
      </c>
      <c r="Z3" s="7"/>
      <c r="AA3">
        <v>15</v>
      </c>
      <c r="AB3" t="str">
        <v>Jennifer</v>
      </c>
      <c r="AC3" t="str">
        <v>jennifer@gmail.com</v>
      </c>
      <c r="AD3" t="str">
        <v>CEO Office</v>
      </c>
      <c r="AE3" t="str">
        <v>SVP</v>
      </c>
      <c r="AF3" t="str">
        <v>Back</v>
      </c>
      <c r="AG3">
        <v>180000</v>
      </c>
      <c r="AH3">
        <v>34000</v>
      </c>
      <c r="AI3" t="str">
        <v>Fixed</v>
      </c>
      <c r="AJ3" t="str">
        <v>Bachelor</v>
      </c>
      <c r="AK3" t="str">
        <v>Finance</v>
      </c>
      <c r="AL3">
        <v>35240</v>
      </c>
      <c r="AM3">
        <v>43970</v>
      </c>
      <c r="AN3" t="s">
        <v>56</v>
      </c>
    </row>
    <row r="4" spans="1:40" x14ac:dyDescent="0.2">
      <c r="A4">
        <v>19</v>
      </c>
      <c r="B4" t="s">
        <v>51</v>
      </c>
      <c r="C4" s="3" t="str">
        <v>bean@gmail.com</v>
      </c>
      <c r="D4" t="s">
        <v>47</v>
      </c>
      <c r="E4" t="s">
        <v>26</v>
      </c>
      <c r="F4" t="s">
        <v>14</v>
      </c>
      <c r="G4">
        <v>175000</v>
      </c>
      <c r="H4">
        <v>40000</v>
      </c>
      <c r="I4" t="s">
        <v>15</v>
      </c>
      <c r="J4" t="s">
        <v>54</v>
      </c>
      <c r="K4" t="s">
        <v>52</v>
      </c>
      <c r="L4" s="1">
        <v>36118</v>
      </c>
      <c r="M4" s="1">
        <v>44117</v>
      </c>
      <c r="N4" t="str">
        <v>Avg.</v>
      </c>
      <c r="O4" s="4">
        <v>3</v>
      </c>
      <c r="P4">
        <v>13</v>
      </c>
      <c r="Q4">
        <v>10</v>
      </c>
      <c r="R4">
        <v>2020</v>
      </c>
      <c r="S4" s="5">
        <v>44117</v>
      </c>
      <c r="T4">
        <f t="shared" ca="1" si="0"/>
        <v>1</v>
      </c>
      <c r="U4" t="str">
        <f ca="1"/>
        <v>London</v>
      </c>
      <c r="V4" t="str">
        <f ca="1"/>
        <v>UK</v>
      </c>
      <c r="W4">
        <v>178500</v>
      </c>
      <c r="AA4">
        <v>19</v>
      </c>
      <c r="AB4" t="str">
        <v>Bean</v>
      </c>
      <c r="AC4" t="str">
        <v>bean@gmail.com</v>
      </c>
      <c r="AD4" t="str">
        <v>Data Science</v>
      </c>
      <c r="AE4" t="str">
        <v>SVP</v>
      </c>
      <c r="AF4" t="str">
        <v>Back</v>
      </c>
      <c r="AG4">
        <v>175000</v>
      </c>
      <c r="AH4">
        <v>40000</v>
      </c>
      <c r="AI4" t="str">
        <v>Fixed</v>
      </c>
      <c r="AJ4" t="str">
        <v>Master</v>
      </c>
      <c r="AK4" t="str">
        <v>Statistics</v>
      </c>
      <c r="AL4">
        <v>36118</v>
      </c>
      <c r="AM4">
        <v>44117</v>
      </c>
      <c r="AN4" s="2" t="s">
        <v>58</v>
      </c>
    </row>
    <row r="5" spans="1:40" x14ac:dyDescent="0.2">
      <c r="A5">
        <v>20</v>
      </c>
      <c r="B5" t="s">
        <v>53</v>
      </c>
      <c r="C5" s="3" t="str">
        <v>beck@gmail.com</v>
      </c>
      <c r="D5" t="s">
        <v>47</v>
      </c>
      <c r="E5" t="s">
        <v>23</v>
      </c>
      <c r="F5" t="s">
        <v>14</v>
      </c>
      <c r="G5">
        <v>140000</v>
      </c>
      <c r="H5">
        <v>38000</v>
      </c>
      <c r="I5" t="s">
        <v>15</v>
      </c>
      <c r="J5" t="s">
        <v>54</v>
      </c>
      <c r="K5" t="s">
        <v>47</v>
      </c>
      <c r="L5" s="1">
        <v>30471</v>
      </c>
      <c r="M5" s="1">
        <v>38058</v>
      </c>
      <c r="N5" t="str">
        <v>Avg.</v>
      </c>
      <c r="O5" s="4">
        <v>19</v>
      </c>
      <c r="P5">
        <v>12</v>
      </c>
      <c r="Q5">
        <v>3</v>
      </c>
      <c r="R5">
        <v>2004</v>
      </c>
      <c r="S5" s="5">
        <v>38058</v>
      </c>
      <c r="T5">
        <f t="shared" ca="1" si="0"/>
        <v>2</v>
      </c>
      <c r="U5" t="str">
        <f ca="1"/>
        <v>New York</v>
      </c>
      <c r="V5" t="str">
        <f ca="1"/>
        <v>USA</v>
      </c>
      <c r="W5">
        <v>142800</v>
      </c>
      <c r="Y5" s="7">
        <v>0.02</v>
      </c>
      <c r="Z5" s="7"/>
      <c r="AA5">
        <v>20</v>
      </c>
      <c r="AB5" t="str">
        <v>Beck</v>
      </c>
      <c r="AC5" t="str">
        <v>beck@gmail.com</v>
      </c>
      <c r="AD5" t="str">
        <v>Data Science</v>
      </c>
      <c r="AE5" t="str">
        <v>AVP</v>
      </c>
      <c r="AF5" t="str">
        <v>Back</v>
      </c>
      <c r="AG5">
        <v>140000</v>
      </c>
      <c r="AH5">
        <v>38000</v>
      </c>
      <c r="AI5" t="str">
        <v>Fixed</v>
      </c>
      <c r="AJ5" t="str">
        <v>Master</v>
      </c>
      <c r="AK5" t="str">
        <v>Data Science</v>
      </c>
      <c r="AL5">
        <v>30471</v>
      </c>
      <c r="AM5">
        <v>38058</v>
      </c>
    </row>
    <row r="6" spans="1:40" x14ac:dyDescent="0.2">
      <c r="A6">
        <v>18</v>
      </c>
      <c r="B6" t="s">
        <v>50</v>
      </c>
      <c r="C6" s="3" t="str">
        <v>wick@gmail.com</v>
      </c>
      <c r="D6" t="s">
        <v>47</v>
      </c>
      <c r="E6" t="s">
        <v>13</v>
      </c>
      <c r="F6" t="s">
        <v>27</v>
      </c>
      <c r="G6">
        <v>80000</v>
      </c>
      <c r="H6">
        <v>8000</v>
      </c>
      <c r="I6" t="s">
        <v>15</v>
      </c>
      <c r="J6" t="s">
        <v>54</v>
      </c>
      <c r="K6" t="s">
        <v>48</v>
      </c>
      <c r="L6" s="1">
        <v>33212</v>
      </c>
      <c r="M6" s="1">
        <v>40798</v>
      </c>
      <c r="N6" t="str">
        <v>Avg.</v>
      </c>
      <c r="O6" s="4">
        <v>12</v>
      </c>
      <c r="P6">
        <v>12</v>
      </c>
      <c r="Q6">
        <v>9</v>
      </c>
      <c r="R6">
        <v>2011</v>
      </c>
      <c r="S6" s="5">
        <v>40798</v>
      </c>
      <c r="T6">
        <f t="shared" ca="1" si="0"/>
        <v>1</v>
      </c>
      <c r="U6" t="str">
        <f ca="1"/>
        <v>London</v>
      </c>
      <c r="V6" t="str">
        <f ca="1"/>
        <v>UK</v>
      </c>
      <c r="W6">
        <v>81600</v>
      </c>
      <c r="Y6" s="7">
        <v>0.05</v>
      </c>
      <c r="Z6" s="7"/>
      <c r="AA6">
        <v>10</v>
      </c>
      <c r="AB6" t="str">
        <v>Sunji</v>
      </c>
      <c r="AC6" t="str">
        <v>sunji@gmail.com</v>
      </c>
      <c r="AD6" t="str">
        <v>Finance</v>
      </c>
      <c r="AE6" t="str">
        <v>SVP</v>
      </c>
      <c r="AF6" t="str">
        <v>Back</v>
      </c>
      <c r="AG6">
        <v>178000</v>
      </c>
      <c r="AH6">
        <v>30000</v>
      </c>
      <c r="AI6" t="str">
        <v>Fixed</v>
      </c>
      <c r="AJ6" t="str">
        <v>Bachelor</v>
      </c>
      <c r="AK6" t="str">
        <v>Finance</v>
      </c>
      <c r="AL6">
        <v>29150</v>
      </c>
      <c r="AM6">
        <v>37936</v>
      </c>
    </row>
    <row r="7" spans="1:40" x14ac:dyDescent="0.2">
      <c r="A7">
        <v>16</v>
      </c>
      <c r="B7" t="s">
        <v>46</v>
      </c>
      <c r="C7" s="3" t="str">
        <v>kim@gmail.com</v>
      </c>
      <c r="D7" t="s">
        <v>47</v>
      </c>
      <c r="E7" t="s">
        <v>18</v>
      </c>
      <c r="F7" t="s">
        <v>27</v>
      </c>
      <c r="G7">
        <v>30000</v>
      </c>
      <c r="H7">
        <v>2000</v>
      </c>
      <c r="I7" t="s">
        <v>19</v>
      </c>
      <c r="J7" t="s">
        <v>16</v>
      </c>
      <c r="K7" t="s">
        <v>48</v>
      </c>
      <c r="L7" s="1">
        <v>32785</v>
      </c>
      <c r="M7" s="1">
        <v>44030</v>
      </c>
      <c r="N7" t="str">
        <v>Avg.</v>
      </c>
      <c r="O7" s="4">
        <v>3</v>
      </c>
      <c r="P7">
        <v>18</v>
      </c>
      <c r="Q7">
        <v>7</v>
      </c>
      <c r="R7">
        <v>2020</v>
      </c>
      <c r="S7" s="5">
        <v>44030</v>
      </c>
      <c r="T7">
        <f t="shared" ca="1" si="0"/>
        <v>1</v>
      </c>
      <c r="U7" t="str">
        <f ca="1"/>
        <v>London</v>
      </c>
      <c r="V7" t="str">
        <f ca="1"/>
        <v>UK</v>
      </c>
      <c r="W7">
        <v>30600</v>
      </c>
      <c r="Y7" s="7">
        <v>0.1</v>
      </c>
      <c r="Z7" s="7"/>
      <c r="AA7">
        <v>13</v>
      </c>
      <c r="AB7" t="str">
        <v>Garf</v>
      </c>
      <c r="AC7" t="str">
        <v>garf@gmail.com</v>
      </c>
      <c r="AD7" t="str">
        <v>HR</v>
      </c>
      <c r="AE7" t="str">
        <v>AVP</v>
      </c>
      <c r="AF7" t="str">
        <v>Back</v>
      </c>
      <c r="AG7">
        <v>148000</v>
      </c>
      <c r="AH7">
        <v>25000</v>
      </c>
      <c r="AI7" t="str">
        <v>Fixed</v>
      </c>
      <c r="AJ7" t="str">
        <v>Bachelor</v>
      </c>
      <c r="AK7" t="str">
        <v>Social Science</v>
      </c>
      <c r="AL7">
        <v>32366</v>
      </c>
      <c r="AM7">
        <v>42979</v>
      </c>
    </row>
    <row r="8" spans="1:40" x14ac:dyDescent="0.2">
      <c r="A8">
        <v>17</v>
      </c>
      <c r="B8" t="s">
        <v>49</v>
      </c>
      <c r="C8" s="3" t="str">
        <v>liam@gmail.com</v>
      </c>
      <c r="D8" t="s">
        <v>47</v>
      </c>
      <c r="E8" t="s">
        <v>18</v>
      </c>
      <c r="F8" t="s">
        <v>27</v>
      </c>
      <c r="G8">
        <v>25000</v>
      </c>
      <c r="H8">
        <v>2500</v>
      </c>
      <c r="I8" t="s">
        <v>19</v>
      </c>
      <c r="J8" t="s">
        <v>54</v>
      </c>
      <c r="K8" t="s">
        <v>48</v>
      </c>
      <c r="L8" s="1">
        <v>30213</v>
      </c>
      <c r="M8" s="1">
        <v>39056</v>
      </c>
      <c r="N8" t="str">
        <v>Avg.</v>
      </c>
      <c r="O8" s="4">
        <v>17</v>
      </c>
      <c r="P8">
        <v>5</v>
      </c>
      <c r="Q8">
        <v>12</v>
      </c>
      <c r="R8">
        <v>2006</v>
      </c>
      <c r="S8" s="5">
        <v>39056</v>
      </c>
      <c r="T8">
        <f t="shared" ca="1" si="0"/>
        <v>2</v>
      </c>
      <c r="U8" t="str">
        <f ca="1"/>
        <v>New York</v>
      </c>
      <c r="V8" t="str">
        <f ca="1"/>
        <v>USA</v>
      </c>
      <c r="W8">
        <v>25500</v>
      </c>
      <c r="Y8" s="7">
        <v>0.15</v>
      </c>
      <c r="Z8" s="7"/>
      <c r="AA8">
        <v>5</v>
      </c>
      <c r="AB8" t="str">
        <v>Anna</v>
      </c>
      <c r="AC8" t="str">
        <v>anna@gmail.com</v>
      </c>
      <c r="AD8" t="str">
        <v>Marketing</v>
      </c>
      <c r="AE8" t="str">
        <v>SVP</v>
      </c>
      <c r="AF8" t="str">
        <v>Front</v>
      </c>
      <c r="AG8">
        <v>160000</v>
      </c>
      <c r="AH8">
        <v>20000</v>
      </c>
      <c r="AI8" t="str">
        <v>Fixed</v>
      </c>
      <c r="AJ8" t="str">
        <v>Master</v>
      </c>
      <c r="AK8" t="str">
        <v>Economics</v>
      </c>
      <c r="AL8">
        <v>35337</v>
      </c>
      <c r="AM8">
        <v>43100</v>
      </c>
    </row>
    <row r="9" spans="1:40" x14ac:dyDescent="0.2">
      <c r="A9">
        <v>10</v>
      </c>
      <c r="B9" t="s">
        <v>35</v>
      </c>
      <c r="C9" s="3" t="str">
        <v>sunji@gmail.com</v>
      </c>
      <c r="D9" t="s">
        <v>32</v>
      </c>
      <c r="E9" t="s">
        <v>26</v>
      </c>
      <c r="F9" t="s">
        <v>14</v>
      </c>
      <c r="G9">
        <v>178000</v>
      </c>
      <c r="H9">
        <v>30000</v>
      </c>
      <c r="I9" t="s">
        <v>15</v>
      </c>
      <c r="J9" t="s">
        <v>16</v>
      </c>
      <c r="K9" t="s">
        <v>32</v>
      </c>
      <c r="L9" s="1">
        <v>29150</v>
      </c>
      <c r="M9" s="1">
        <v>37936</v>
      </c>
      <c r="N9" t="str">
        <v>Avg.</v>
      </c>
      <c r="O9" s="4">
        <v>20</v>
      </c>
      <c r="P9">
        <v>11</v>
      </c>
      <c r="Q9">
        <v>11</v>
      </c>
      <c r="R9">
        <v>2003</v>
      </c>
      <c r="S9" s="5">
        <v>37936</v>
      </c>
      <c r="T9">
        <f t="shared" ca="1" si="0"/>
        <v>2</v>
      </c>
      <c r="U9" t="str">
        <f ca="1"/>
        <v>New York</v>
      </c>
      <c r="V9" t="str">
        <f ca="1"/>
        <v>USA</v>
      </c>
      <c r="W9">
        <v>181560</v>
      </c>
      <c r="AA9">
        <v>4</v>
      </c>
      <c r="AB9" t="str">
        <v>David</v>
      </c>
      <c r="AC9" t="str">
        <v>david@gmail.com</v>
      </c>
      <c r="AD9" t="str">
        <v>Marketing</v>
      </c>
      <c r="AE9" t="str">
        <v>AVP</v>
      </c>
      <c r="AF9" t="str">
        <v>Back</v>
      </c>
      <c r="AG9">
        <v>125000</v>
      </c>
      <c r="AH9">
        <v>25000</v>
      </c>
      <c r="AI9" t="str">
        <v>Fixed</v>
      </c>
      <c r="AJ9" t="str">
        <v>Master</v>
      </c>
      <c r="AK9" t="str">
        <v>Computer Science</v>
      </c>
      <c r="AL9">
        <v>33027</v>
      </c>
      <c r="AM9">
        <v>43925</v>
      </c>
    </row>
    <row r="10" spans="1:40" x14ac:dyDescent="0.2">
      <c r="A10">
        <v>9</v>
      </c>
      <c r="B10" t="s">
        <v>33</v>
      </c>
      <c r="C10" s="3" t="str">
        <v>lufy@gmail.com</v>
      </c>
      <c r="D10" t="s">
        <v>32</v>
      </c>
      <c r="E10" t="s">
        <v>18</v>
      </c>
      <c r="F10" t="s">
        <v>14</v>
      </c>
      <c r="G10">
        <v>28000</v>
      </c>
      <c r="H10">
        <v>2500</v>
      </c>
      <c r="I10" t="s">
        <v>15</v>
      </c>
      <c r="J10" t="s">
        <v>16</v>
      </c>
      <c r="K10" t="s">
        <v>34</v>
      </c>
      <c r="L10" s="1">
        <v>30108</v>
      </c>
      <c r="M10" s="1">
        <v>38621</v>
      </c>
      <c r="N10" t="str">
        <v>Avg.</v>
      </c>
      <c r="O10" s="4">
        <v>18</v>
      </c>
      <c r="P10">
        <v>26</v>
      </c>
      <c r="Q10">
        <v>9</v>
      </c>
      <c r="R10">
        <v>2005</v>
      </c>
      <c r="S10" s="5">
        <v>38621</v>
      </c>
      <c r="T10">
        <f t="shared" ca="1" si="0"/>
        <v>1</v>
      </c>
      <c r="U10" t="str">
        <f ca="1"/>
        <v>London</v>
      </c>
      <c r="V10" t="str">
        <f ca="1"/>
        <v>UK</v>
      </c>
      <c r="W10">
        <v>28560</v>
      </c>
      <c r="AA10">
        <v>1</v>
      </c>
      <c r="AB10" t="str">
        <v>Toy</v>
      </c>
      <c r="AC10" t="str">
        <v>toy@gmail.com</v>
      </c>
      <c r="AD10" t="str">
        <v>Marketing</v>
      </c>
      <c r="AE10" t="str">
        <v>Manager</v>
      </c>
      <c r="AF10" t="str">
        <v>Back</v>
      </c>
      <c r="AG10">
        <v>90000</v>
      </c>
      <c r="AH10">
        <v>15000</v>
      </c>
      <c r="AI10" t="str">
        <v>Fixed</v>
      </c>
      <c r="AJ10" t="str">
        <v>Bachelor</v>
      </c>
      <c r="AK10" t="str">
        <v>Marketing</v>
      </c>
      <c r="AL10">
        <v>32264</v>
      </c>
      <c r="AM10">
        <v>43862</v>
      </c>
    </row>
    <row r="11" spans="1:40" x14ac:dyDescent="0.2">
      <c r="A11">
        <v>13</v>
      </c>
      <c r="B11" t="s">
        <v>41</v>
      </c>
      <c r="C11" s="3" t="str">
        <v>garf@gmail.com</v>
      </c>
      <c r="D11" t="s">
        <v>37</v>
      </c>
      <c r="E11" t="s">
        <v>23</v>
      </c>
      <c r="F11" t="s">
        <v>14</v>
      </c>
      <c r="G11">
        <v>148000</v>
      </c>
      <c r="H11">
        <v>25000</v>
      </c>
      <c r="I11" t="s">
        <v>15</v>
      </c>
      <c r="J11" t="s">
        <v>16</v>
      </c>
      <c r="K11" t="s">
        <v>40</v>
      </c>
      <c r="L11" s="1">
        <v>32366</v>
      </c>
      <c r="M11" s="1">
        <v>42979</v>
      </c>
      <c r="N11" t="str">
        <v>Avg.</v>
      </c>
      <c r="O11" s="4">
        <v>6</v>
      </c>
      <c r="P11">
        <v>1</v>
      </c>
      <c r="Q11">
        <v>9</v>
      </c>
      <c r="R11">
        <v>2017</v>
      </c>
      <c r="S11" s="5">
        <v>42979</v>
      </c>
      <c r="T11">
        <f t="shared" ca="1" si="0"/>
        <v>1</v>
      </c>
      <c r="U11" t="str">
        <f ca="1"/>
        <v>London</v>
      </c>
      <c r="V11" t="str">
        <f ca="1"/>
        <v>UK</v>
      </c>
      <c r="W11">
        <v>150960</v>
      </c>
      <c r="AA11">
        <v>3</v>
      </c>
      <c r="AB11" t="str">
        <v>Mary</v>
      </c>
      <c r="AC11" t="str">
        <v>mary@gmail.com</v>
      </c>
      <c r="AD11" t="str">
        <v>Marketing</v>
      </c>
      <c r="AE11" t="str">
        <v>Officer</v>
      </c>
      <c r="AF11" t="str">
        <v>Back</v>
      </c>
      <c r="AG11">
        <v>30000</v>
      </c>
      <c r="AH11">
        <v>6000</v>
      </c>
      <c r="AI11" t="str">
        <v>Incentive</v>
      </c>
      <c r="AJ11" t="str">
        <v>Bachelor</v>
      </c>
      <c r="AK11" t="str">
        <v>Economics</v>
      </c>
      <c r="AL11">
        <v>31002</v>
      </c>
      <c r="AM11">
        <v>38663</v>
      </c>
    </row>
    <row r="12" spans="1:40" x14ac:dyDescent="0.2">
      <c r="A12">
        <v>12</v>
      </c>
      <c r="B12" t="s">
        <v>39</v>
      </c>
      <c r="C12" s="3" t="str">
        <v>uzop@gmail.com</v>
      </c>
      <c r="D12" t="s">
        <v>37</v>
      </c>
      <c r="E12" t="s">
        <v>18</v>
      </c>
      <c r="F12" t="s">
        <v>14</v>
      </c>
      <c r="G12">
        <v>45000</v>
      </c>
      <c r="H12">
        <v>6800</v>
      </c>
      <c r="I12" t="s">
        <v>15</v>
      </c>
      <c r="J12" t="s">
        <v>16</v>
      </c>
      <c r="K12" t="s">
        <v>40</v>
      </c>
      <c r="L12" s="1">
        <v>34243</v>
      </c>
      <c r="M12" s="1">
        <v>45074</v>
      </c>
      <c r="N12" t="str">
        <v>Avg.</v>
      </c>
      <c r="O12" s="4">
        <v>0</v>
      </c>
      <c r="P12">
        <v>28</v>
      </c>
      <c r="Q12">
        <v>5</v>
      </c>
      <c r="R12">
        <v>2023</v>
      </c>
      <c r="S12" s="5">
        <v>45074</v>
      </c>
      <c r="T12">
        <f t="shared" ca="1" si="0"/>
        <v>1</v>
      </c>
      <c r="U12" t="str">
        <f ca="1"/>
        <v>London</v>
      </c>
      <c r="V12" t="str">
        <f ca="1"/>
        <v>UK</v>
      </c>
      <c r="W12">
        <v>45900</v>
      </c>
      <c r="AA12">
        <v>2</v>
      </c>
      <c r="AB12" t="str">
        <v>John</v>
      </c>
      <c r="AC12" t="str">
        <v>john@gmail.com</v>
      </c>
      <c r="AD12" t="str">
        <v>Marketing</v>
      </c>
      <c r="AE12" t="str">
        <v>Officer</v>
      </c>
      <c r="AF12" t="str">
        <v>Back</v>
      </c>
      <c r="AG12">
        <v>25000</v>
      </c>
      <c r="AH12">
        <v>5000</v>
      </c>
      <c r="AI12" t="str">
        <v>Incentive</v>
      </c>
      <c r="AJ12" t="str">
        <v>Bachelor</v>
      </c>
      <c r="AK12" t="str">
        <v>Marketing</v>
      </c>
      <c r="AL12">
        <v>34747</v>
      </c>
      <c r="AM12">
        <v>43783</v>
      </c>
    </row>
    <row r="13" spans="1:40" x14ac:dyDescent="0.2">
      <c r="A13">
        <v>11</v>
      </c>
      <c r="B13" t="s">
        <v>36</v>
      </c>
      <c r="C13" s="3" t="str">
        <v>zoro@gmail.com</v>
      </c>
      <c r="D13" t="s">
        <v>37</v>
      </c>
      <c r="E13" t="s">
        <v>18</v>
      </c>
      <c r="F13" t="s">
        <v>14</v>
      </c>
      <c r="G13">
        <v>32000</v>
      </c>
      <c r="H13">
        <v>5000</v>
      </c>
      <c r="I13" t="s">
        <v>19</v>
      </c>
      <c r="J13" t="s">
        <v>16</v>
      </c>
      <c r="K13" t="s">
        <v>38</v>
      </c>
      <c r="L13" s="1">
        <v>31074</v>
      </c>
      <c r="M13" s="1">
        <v>41877</v>
      </c>
      <c r="N13" t="str">
        <v>Avg.</v>
      </c>
      <c r="O13" s="4">
        <v>9</v>
      </c>
      <c r="P13">
        <v>26</v>
      </c>
      <c r="Q13">
        <v>8</v>
      </c>
      <c r="R13">
        <v>2014</v>
      </c>
      <c r="S13" s="5">
        <v>41877</v>
      </c>
      <c r="T13">
        <f t="shared" ca="1" si="0"/>
        <v>1</v>
      </c>
      <c r="U13" t="str">
        <f ca="1"/>
        <v>London</v>
      </c>
      <c r="V13" t="str">
        <f ca="1"/>
        <v>UK</v>
      </c>
      <c r="W13">
        <v>32640</v>
      </c>
      <c r="AA13">
        <v>8</v>
      </c>
      <c r="AB13" t="str">
        <v>Nami</v>
      </c>
      <c r="AC13" t="str">
        <v>nami@gmail.com</v>
      </c>
      <c r="AD13" t="str">
        <v>Sales</v>
      </c>
      <c r="AE13" t="str">
        <v>SVP</v>
      </c>
      <c r="AF13" t="str">
        <v>Front</v>
      </c>
      <c r="AG13">
        <v>185000</v>
      </c>
      <c r="AH13">
        <v>30000</v>
      </c>
      <c r="AI13" t="str">
        <v>Fixed</v>
      </c>
      <c r="AJ13" t="str">
        <v>Master</v>
      </c>
      <c r="AK13" t="str">
        <v>Finance</v>
      </c>
      <c r="AL13">
        <v>30594</v>
      </c>
      <c r="AM13">
        <v>40016</v>
      </c>
    </row>
    <row r="14" spans="1:40" x14ac:dyDescent="0.2">
      <c r="A14">
        <v>5</v>
      </c>
      <c r="B14" t="s">
        <v>25</v>
      </c>
      <c r="C14" s="3" t="str">
        <v>anna@gmail.com</v>
      </c>
      <c r="D14" t="s">
        <v>12</v>
      </c>
      <c r="E14" t="s">
        <v>26</v>
      </c>
      <c r="F14" t="s">
        <v>27</v>
      </c>
      <c r="G14">
        <v>160000</v>
      </c>
      <c r="H14">
        <v>20000</v>
      </c>
      <c r="I14" t="s">
        <v>15</v>
      </c>
      <c r="J14" t="s">
        <v>54</v>
      </c>
      <c r="K14" t="s">
        <v>21</v>
      </c>
      <c r="L14" s="1">
        <v>35337</v>
      </c>
      <c r="M14" s="1">
        <v>43100</v>
      </c>
      <c r="N14" t="str">
        <v>Avg.</v>
      </c>
      <c r="O14" s="4">
        <v>6</v>
      </c>
      <c r="P14">
        <v>31</v>
      </c>
      <c r="Q14">
        <v>12</v>
      </c>
      <c r="R14">
        <v>2017</v>
      </c>
      <c r="S14" s="5">
        <v>43100</v>
      </c>
      <c r="T14">
        <f t="shared" ca="1" si="0"/>
        <v>1</v>
      </c>
      <c r="U14" t="str">
        <f ca="1"/>
        <v>London</v>
      </c>
      <c r="V14" t="str">
        <f ca="1"/>
        <v>UK</v>
      </c>
      <c r="W14">
        <v>163200</v>
      </c>
    </row>
    <row r="15" spans="1:40" x14ac:dyDescent="0.2">
      <c r="A15">
        <v>4</v>
      </c>
      <c r="B15" t="s">
        <v>22</v>
      </c>
      <c r="C15" s="3" t="str">
        <v>david@gmail.com</v>
      </c>
      <c r="D15" t="s">
        <v>12</v>
      </c>
      <c r="E15" t="s">
        <v>23</v>
      </c>
      <c r="F15" t="s">
        <v>14</v>
      </c>
      <c r="G15">
        <v>125000</v>
      </c>
      <c r="H15">
        <v>25000</v>
      </c>
      <c r="I15" t="s">
        <v>15</v>
      </c>
      <c r="J15" t="s">
        <v>54</v>
      </c>
      <c r="K15" t="s">
        <v>24</v>
      </c>
      <c r="L15" s="1">
        <v>33027</v>
      </c>
      <c r="M15" s="1">
        <v>43925</v>
      </c>
      <c r="N15" t="str">
        <v>Avg.</v>
      </c>
      <c r="O15" s="4">
        <v>3</v>
      </c>
      <c r="P15">
        <v>4</v>
      </c>
      <c r="Q15">
        <v>4</v>
      </c>
      <c r="R15">
        <v>2020</v>
      </c>
      <c r="S15" s="5">
        <v>43925</v>
      </c>
      <c r="T15">
        <f t="shared" ca="1" si="0"/>
        <v>2</v>
      </c>
      <c r="U15" t="str">
        <f ca="1"/>
        <v>New York</v>
      </c>
      <c r="V15" t="str">
        <f ca="1"/>
        <v>USA</v>
      </c>
      <c r="W15">
        <v>127500</v>
      </c>
    </row>
    <row r="16" spans="1:40" x14ac:dyDescent="0.2">
      <c r="A16">
        <v>1</v>
      </c>
      <c r="B16" t="s">
        <v>11</v>
      </c>
      <c r="C16" s="3" t="str">
        <v>toy@gmail.com</v>
      </c>
      <c r="D16" t="s">
        <v>12</v>
      </c>
      <c r="E16" t="s">
        <v>13</v>
      </c>
      <c r="F16" t="s">
        <v>14</v>
      </c>
      <c r="G16">
        <v>90000</v>
      </c>
      <c r="H16">
        <v>15000</v>
      </c>
      <c r="I16" t="s">
        <v>15</v>
      </c>
      <c r="J16" t="s">
        <v>16</v>
      </c>
      <c r="K16" t="s">
        <v>12</v>
      </c>
      <c r="L16" s="1">
        <v>32264</v>
      </c>
      <c r="M16" s="1">
        <v>43862</v>
      </c>
      <c r="N16" t="str">
        <v>Avg.</v>
      </c>
      <c r="O16" s="4">
        <v>3</v>
      </c>
      <c r="P16">
        <v>1</v>
      </c>
      <c r="Q16">
        <v>2</v>
      </c>
      <c r="R16">
        <v>2020</v>
      </c>
      <c r="S16" s="5">
        <v>43862</v>
      </c>
      <c r="T16">
        <f t="shared" ca="1" si="0"/>
        <v>2</v>
      </c>
      <c r="U16" t="str">
        <f ca="1"/>
        <v>New York</v>
      </c>
      <c r="V16" t="str">
        <f ca="1"/>
        <v>USA</v>
      </c>
      <c r="W16">
        <v>91800</v>
      </c>
    </row>
    <row r="17" spans="1:23" x14ac:dyDescent="0.2">
      <c r="A17">
        <v>3</v>
      </c>
      <c r="B17" t="s">
        <v>20</v>
      </c>
      <c r="C17" s="3" t="str">
        <v>mary@gmail.com</v>
      </c>
      <c r="D17" t="s">
        <v>12</v>
      </c>
      <c r="E17" t="s">
        <v>18</v>
      </c>
      <c r="F17" t="s">
        <v>14</v>
      </c>
      <c r="G17">
        <v>30000</v>
      </c>
      <c r="H17">
        <v>6000</v>
      </c>
      <c r="I17" t="s">
        <v>19</v>
      </c>
      <c r="J17" t="s">
        <v>16</v>
      </c>
      <c r="K17" t="s">
        <v>21</v>
      </c>
      <c r="L17" s="1">
        <v>31002</v>
      </c>
      <c r="M17" s="1">
        <v>38663</v>
      </c>
      <c r="N17" t="str">
        <v>Avg.</v>
      </c>
      <c r="O17" s="4">
        <v>18</v>
      </c>
      <c r="P17">
        <v>7</v>
      </c>
      <c r="Q17">
        <v>11</v>
      </c>
      <c r="R17">
        <v>2005</v>
      </c>
      <c r="S17" s="5">
        <v>38663</v>
      </c>
      <c r="T17">
        <f t="shared" ca="1" si="0"/>
        <v>1</v>
      </c>
      <c r="U17" t="str">
        <f ca="1"/>
        <v>London</v>
      </c>
      <c r="V17" t="str">
        <f ca="1"/>
        <v>UK</v>
      </c>
      <c r="W17">
        <v>30600</v>
      </c>
    </row>
    <row r="18" spans="1:23" x14ac:dyDescent="0.2">
      <c r="A18">
        <v>2</v>
      </c>
      <c r="B18" t="s">
        <v>17</v>
      </c>
      <c r="C18" s="3" t="str">
        <v>john@gmail.com</v>
      </c>
      <c r="D18" t="s">
        <v>12</v>
      </c>
      <c r="E18" t="s">
        <v>18</v>
      </c>
      <c r="F18" t="s">
        <v>14</v>
      </c>
      <c r="G18">
        <v>25000</v>
      </c>
      <c r="H18">
        <v>5000</v>
      </c>
      <c r="I18" t="s">
        <v>19</v>
      </c>
      <c r="J18" t="s">
        <v>16</v>
      </c>
      <c r="K18" t="s">
        <v>12</v>
      </c>
      <c r="L18" s="1">
        <v>34747</v>
      </c>
      <c r="M18" s="1">
        <v>43783</v>
      </c>
      <c r="N18" t="str">
        <v>Avg.</v>
      </c>
      <c r="O18" s="4">
        <v>4</v>
      </c>
      <c r="P18">
        <v>14</v>
      </c>
      <c r="Q18">
        <v>11</v>
      </c>
      <c r="R18">
        <v>2019</v>
      </c>
      <c r="S18" s="5">
        <v>43783</v>
      </c>
      <c r="T18">
        <f t="shared" ca="1" si="0"/>
        <v>2</v>
      </c>
      <c r="U18" t="str">
        <f ca="1"/>
        <v>New York</v>
      </c>
      <c r="V18" t="str">
        <f ca="1"/>
        <v>USA</v>
      </c>
      <c r="W18">
        <v>25500</v>
      </c>
    </row>
    <row r="19" spans="1:23" x14ac:dyDescent="0.2">
      <c r="A19">
        <v>8</v>
      </c>
      <c r="B19" t="s">
        <v>31</v>
      </c>
      <c r="C19" s="3" t="str">
        <v>nami@gmail.com</v>
      </c>
      <c r="D19" t="s">
        <v>29</v>
      </c>
      <c r="E19" t="s">
        <v>26</v>
      </c>
      <c r="F19" t="s">
        <v>27</v>
      </c>
      <c r="G19">
        <v>185000</v>
      </c>
      <c r="H19">
        <v>30000</v>
      </c>
      <c r="I19" t="s">
        <v>15</v>
      </c>
      <c r="J19" t="s">
        <v>54</v>
      </c>
      <c r="K19" t="s">
        <v>32</v>
      </c>
      <c r="L19" s="1">
        <v>30594</v>
      </c>
      <c r="M19" s="1">
        <v>40016</v>
      </c>
      <c r="N19" t="str">
        <v>Avg.</v>
      </c>
      <c r="O19" s="4">
        <v>14</v>
      </c>
      <c r="P19">
        <v>22</v>
      </c>
      <c r="Q19">
        <v>7</v>
      </c>
      <c r="R19">
        <v>2009</v>
      </c>
      <c r="S19" s="5">
        <v>40016</v>
      </c>
      <c r="T19">
        <f t="shared" ca="1" si="0"/>
        <v>1</v>
      </c>
      <c r="U19" t="str">
        <f ca="1"/>
        <v>London</v>
      </c>
      <c r="V19" t="str">
        <f ca="1"/>
        <v>UK</v>
      </c>
      <c r="W19">
        <v>188700</v>
      </c>
    </row>
    <row r="20" spans="1:23" x14ac:dyDescent="0.2">
      <c r="A20">
        <v>6</v>
      </c>
      <c r="B20" t="s">
        <v>28</v>
      </c>
      <c r="C20" s="3" t="str">
        <v>kevin@gmail.com</v>
      </c>
      <c r="D20" t="s">
        <v>29</v>
      </c>
      <c r="E20" t="s">
        <v>18</v>
      </c>
      <c r="F20" t="s">
        <v>27</v>
      </c>
      <c r="G20">
        <v>35000</v>
      </c>
      <c r="H20">
        <v>9000</v>
      </c>
      <c r="I20" t="s">
        <v>19</v>
      </c>
      <c r="J20" t="s">
        <v>16</v>
      </c>
      <c r="K20" t="s">
        <v>12</v>
      </c>
      <c r="L20" s="1">
        <v>30307</v>
      </c>
      <c r="M20" s="1">
        <v>40875</v>
      </c>
      <c r="N20" t="str">
        <v>Avg.</v>
      </c>
      <c r="O20" s="4">
        <v>12</v>
      </c>
      <c r="P20">
        <v>28</v>
      </c>
      <c r="Q20">
        <v>11</v>
      </c>
      <c r="R20">
        <v>2011</v>
      </c>
      <c r="S20" s="5">
        <v>40875</v>
      </c>
      <c r="T20">
        <f t="shared" ca="1" si="0"/>
        <v>2</v>
      </c>
      <c r="U20" t="str">
        <f ca="1"/>
        <v>New York</v>
      </c>
      <c r="V20" t="str">
        <f ca="1"/>
        <v>USA</v>
      </c>
      <c r="W20">
        <v>35700</v>
      </c>
    </row>
    <row r="21" spans="1:23" x14ac:dyDescent="0.2">
      <c r="A21">
        <v>7</v>
      </c>
      <c r="B21" t="s">
        <v>30</v>
      </c>
      <c r="C21" s="3" t="str">
        <v>mark@gmail.com</v>
      </c>
      <c r="D21" t="s">
        <v>29</v>
      </c>
      <c r="E21" t="s">
        <v>18</v>
      </c>
      <c r="F21" t="s">
        <v>27</v>
      </c>
      <c r="G21">
        <v>32000</v>
      </c>
      <c r="H21">
        <v>7500</v>
      </c>
      <c r="I21" t="s">
        <v>19</v>
      </c>
      <c r="J21" t="s">
        <v>16</v>
      </c>
      <c r="K21" t="s">
        <v>21</v>
      </c>
      <c r="L21" s="1">
        <v>29731</v>
      </c>
      <c r="M21" s="1">
        <v>39086</v>
      </c>
      <c r="N21" t="str">
        <v>Avg.</v>
      </c>
      <c r="O21" s="4">
        <v>16</v>
      </c>
      <c r="P21">
        <v>4</v>
      </c>
      <c r="Q21">
        <v>1</v>
      </c>
      <c r="R21">
        <v>2007</v>
      </c>
      <c r="S21" s="5">
        <v>39086</v>
      </c>
      <c r="T21">
        <f t="shared" ca="1" si="0"/>
        <v>1</v>
      </c>
      <c r="U21" t="str">
        <f ca="1"/>
        <v>London</v>
      </c>
      <c r="V21" t="str">
        <f ca="1"/>
        <v>UK</v>
      </c>
      <c r="W21">
        <v>32640</v>
      </c>
    </row>
  </sheetData>
  <autoFilter ref="A1:M21" xr:uid="{7225DA89-5C7F-44AA-9DFB-6DC107039AD4}">
    <sortState xmlns:xlrd2="http://schemas.microsoft.com/office/spreadsheetml/2017/richdata2" ref="A2:M21">
      <sortCondition ref="D2:D21"/>
      <sortCondition descending="1" ref="G2:G21"/>
    </sortState>
  </autoFilter>
  <dataValidations count="1">
    <dataValidation type="list" allowBlank="1" showInputMessage="1" showErrorMessage="1" sqref="Y3:Z3" xr:uid="{C80F7D37-95A1-394D-90C5-8EFCEC1C6C05}">
      <formula1>$Y$5:$Y$8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053F-1584-9D43-A05E-8534439D96E4}">
  <dimension ref="A3:D10"/>
  <sheetViews>
    <sheetView tabSelected="1" workbookViewId="0">
      <selection activeCell="D4" sqref="D4:D9"/>
    </sheetView>
  </sheetViews>
  <sheetFormatPr baseColWidth="10" defaultRowHeight="15" x14ac:dyDescent="0.2"/>
  <cols>
    <col min="1" max="1" width="12.1640625" bestFit="1" customWidth="1"/>
    <col min="2" max="2" width="12.6640625" bestFit="1" customWidth="1"/>
    <col min="3" max="3" width="12.33203125" bestFit="1" customWidth="1"/>
    <col min="4" max="4" width="13" bestFit="1" customWidth="1"/>
  </cols>
  <sheetData>
    <row r="3" spans="1:4" x14ac:dyDescent="0.2">
      <c r="A3" s="8" t="s">
        <v>98</v>
      </c>
      <c r="B3" t="s">
        <v>100</v>
      </c>
      <c r="C3" t="s">
        <v>101</v>
      </c>
      <c r="D3" t="s">
        <v>102</v>
      </c>
    </row>
    <row r="4" spans="1:4" x14ac:dyDescent="0.2">
      <c r="A4" s="9" t="s">
        <v>47</v>
      </c>
      <c r="B4" s="4">
        <v>450000</v>
      </c>
      <c r="C4" s="4">
        <v>90500</v>
      </c>
      <c r="D4" s="10">
        <v>0.2011111111111111</v>
      </c>
    </row>
    <row r="5" spans="1:4" x14ac:dyDescent="0.2">
      <c r="A5" s="9" t="s">
        <v>12</v>
      </c>
      <c r="B5" s="4">
        <v>430000</v>
      </c>
      <c r="C5" s="4">
        <v>71000</v>
      </c>
      <c r="D5" s="10">
        <v>0.16511627906976745</v>
      </c>
    </row>
    <row r="6" spans="1:4" x14ac:dyDescent="0.2">
      <c r="A6" s="9" t="s">
        <v>43</v>
      </c>
      <c r="B6" s="4">
        <v>430000</v>
      </c>
      <c r="C6" s="4">
        <v>84000</v>
      </c>
      <c r="D6" s="10">
        <v>0.19534883720930232</v>
      </c>
    </row>
    <row r="7" spans="1:4" x14ac:dyDescent="0.2">
      <c r="A7" s="9" t="s">
        <v>29</v>
      </c>
      <c r="B7" s="4">
        <v>252000</v>
      </c>
      <c r="C7" s="4">
        <v>46500</v>
      </c>
      <c r="D7" s="10">
        <v>0.18452380952380953</v>
      </c>
    </row>
    <row r="8" spans="1:4" x14ac:dyDescent="0.2">
      <c r="A8" s="9" t="s">
        <v>37</v>
      </c>
      <c r="B8" s="4">
        <v>225000</v>
      </c>
      <c r="C8" s="4">
        <v>36800</v>
      </c>
      <c r="D8" s="10">
        <v>0.16355555555555557</v>
      </c>
    </row>
    <row r="9" spans="1:4" x14ac:dyDescent="0.2">
      <c r="A9" s="9" t="s">
        <v>32</v>
      </c>
      <c r="B9" s="4">
        <v>206000</v>
      </c>
      <c r="C9" s="4">
        <v>32500</v>
      </c>
      <c r="D9" s="10">
        <v>0.15776699029126215</v>
      </c>
    </row>
    <row r="10" spans="1:4" x14ac:dyDescent="0.2">
      <c r="A10" s="9" t="s">
        <v>99</v>
      </c>
      <c r="B10" s="4">
        <v>1993000</v>
      </c>
      <c r="C10" s="4">
        <v>361300</v>
      </c>
      <c r="D10" s="4">
        <v>0.18128449573507274</v>
      </c>
    </row>
  </sheetData>
  <conditionalFormatting pivot="1" sqref="D4:D9">
    <cfRule type="colorScale" priority="2">
      <colorScale>
        <cfvo type="min"/>
        <cfvo type="percentile" val="50"/>
        <cfvo type="max"/>
        <color rgb="FFF8696B"/>
        <color rgb="FFFFEB84"/>
        <color rgb="FF63BE7B"/>
      </colorScale>
    </cfRule>
  </conditionalFormatting>
  <conditionalFormatting pivot="1" sqref="D4:D9">
    <cfRule type="dataBar" priority="1">
      <dataBar>
        <cfvo type="min"/>
        <cfvo type="max"/>
        <color rgb="FF63C384"/>
      </dataBar>
      <extLst>
        <ext xmlns:x14="http://schemas.microsoft.com/office/spreadsheetml/2009/9/main" uri="{B025F937-C7B1-47D3-B67F-A62EFF666E3E}">
          <x14:id>{A775E875-4376-8C4A-9CB5-8D1EDB8C7D5A}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A775E875-4376-8C4A-9CB5-8D1EDB8C7D5A}">
            <x14:dataBar minLength="0" maxLength="100" border="1" negativeBarBorderColorSameAsPositive="0">
              <x14:cfvo type="autoMin"/>
              <x14:cfvo type="autoMax"/>
              <x14:borderColor rgb="FF63C384"/>
              <x14:negativeFillColor rgb="FFFF0000"/>
              <x14:negativeBorderColor rgb="FFFF0000"/>
              <x14:axisColor rgb="FF000000"/>
            </x14:dataBar>
          </x14:cfRule>
          <xm:sqref>D4:D9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4B35B-58A9-164C-9904-256F89D21426}">
  <dimension ref="A1:AW22"/>
  <sheetViews>
    <sheetView zoomScale="165" workbookViewId="0">
      <selection activeCell="M9" sqref="M9"/>
    </sheetView>
  </sheetViews>
  <sheetFormatPr baseColWidth="10" defaultRowHeight="15" x14ac:dyDescent="0.2"/>
  <cols>
    <col min="5" max="5" width="11" customWidth="1"/>
    <col min="9" max="9" width="11.83203125" customWidth="1"/>
    <col min="12" max="12" width="12.6640625" customWidth="1"/>
    <col min="13" max="13" width="13" customWidth="1"/>
    <col min="14" max="14" width="15.1640625" customWidth="1"/>
    <col min="15" max="15" width="11.1640625" customWidth="1"/>
    <col min="22" max="22" width="11" customWidth="1"/>
    <col min="23" max="23" width="13.6640625" customWidth="1"/>
  </cols>
  <sheetData>
    <row r="1" spans="1:49" x14ac:dyDescent="0.2">
      <c r="A1" t="s">
        <v>0</v>
      </c>
      <c r="B1" t="s">
        <v>1</v>
      </c>
      <c r="C1" t="s">
        <v>60</v>
      </c>
      <c r="D1" t="s">
        <v>2</v>
      </c>
      <c r="E1" t="s">
        <v>3</v>
      </c>
      <c r="F1" t="s">
        <v>4</v>
      </c>
      <c r="G1" t="s">
        <v>5</v>
      </c>
      <c r="H1" t="s">
        <v>55</v>
      </c>
      <c r="I1" t="s">
        <v>6</v>
      </c>
      <c r="J1" t="s">
        <v>7</v>
      </c>
      <c r="K1" t="s">
        <v>8</v>
      </c>
      <c r="L1" t="s">
        <v>9</v>
      </c>
      <c r="M1" t="s">
        <v>10</v>
      </c>
      <c r="N1" t="s">
        <v>59</v>
      </c>
      <c r="O1" t="s">
        <v>66</v>
      </c>
      <c r="P1" t="s">
        <v>69</v>
      </c>
      <c r="Q1" t="s">
        <v>67</v>
      </c>
      <c r="R1" t="s">
        <v>68</v>
      </c>
      <c r="S1" t="s">
        <v>97</v>
      </c>
      <c r="T1" t="s">
        <v>77</v>
      </c>
      <c r="U1" t="s">
        <v>71</v>
      </c>
      <c r="V1" t="s">
        <v>76</v>
      </c>
      <c r="W1" t="s">
        <v>79</v>
      </c>
    </row>
    <row r="2" spans="1:49" x14ac:dyDescent="0.2">
      <c r="A2">
        <v>14</v>
      </c>
      <c r="B2" t="s">
        <v>42</v>
      </c>
      <c r="C2" t="s">
        <v>61</v>
      </c>
      <c r="D2" t="s">
        <v>43</v>
      </c>
      <c r="E2" t="s">
        <v>44</v>
      </c>
      <c r="F2" t="s">
        <v>14</v>
      </c>
      <c r="G2">
        <v>250000</v>
      </c>
      <c r="H2">
        <v>50000</v>
      </c>
      <c r="I2" t="s">
        <v>15</v>
      </c>
      <c r="J2" t="s">
        <v>16</v>
      </c>
      <c r="K2" t="s">
        <v>12</v>
      </c>
      <c r="L2" s="5">
        <v>33667</v>
      </c>
      <c r="M2" s="5">
        <v>42114</v>
      </c>
      <c r="N2" t="s">
        <v>81</v>
      </c>
      <c r="O2">
        <v>8</v>
      </c>
      <c r="P2">
        <v>20</v>
      </c>
      <c r="Q2">
        <v>4</v>
      </c>
      <c r="R2">
        <v>2015</v>
      </c>
      <c r="S2">
        <v>42114</v>
      </c>
      <c r="T2">
        <v>3</v>
      </c>
      <c r="U2" t="s">
        <v>78</v>
      </c>
      <c r="V2" t="s">
        <v>72</v>
      </c>
      <c r="W2">
        <f>DATASET[[#This Row],[SALARY]]*1.15</f>
        <v>287500</v>
      </c>
      <c r="Y2" t="str" cm="1">
        <f t="array" ref="Y2:AU22">DATASET[#All]</f>
        <v>EMP_ID</v>
      </c>
      <c r="Z2" t="str">
        <v>NAME</v>
      </c>
      <c r="AA2" t="str">
        <v>EMAIL</v>
      </c>
      <c r="AB2" t="str">
        <v>DEPT</v>
      </c>
      <c r="AC2" t="str">
        <v>JOB_TITLE</v>
      </c>
      <c r="AD2" t="str">
        <v>POSITION</v>
      </c>
      <c r="AE2" t="str">
        <v>SALARY</v>
      </c>
      <c r="AF2" t="str">
        <v>BONUS</v>
      </c>
      <c r="AG2" t="str">
        <v>INCENTIVE</v>
      </c>
      <c r="AH2" t="str">
        <v>DEGREE</v>
      </c>
      <c r="AI2" t="str">
        <v>MAJOR</v>
      </c>
      <c r="AJ2" t="str">
        <v>BIRTH_DATE</v>
      </c>
      <c r="AK2" t="str">
        <v>HIRED_DATE</v>
      </c>
      <c r="AL2" t="str">
        <v>PERFORMANCE</v>
      </c>
      <c r="AM2" t="str">
        <v>EXP_YEAR</v>
      </c>
      <c r="AN2" t="str">
        <v>DATE</v>
      </c>
      <c r="AO2" t="str">
        <v>MONTH</v>
      </c>
      <c r="AP2" t="str">
        <v>YEAR</v>
      </c>
      <c r="AQ2" t="str">
        <v>DATE2</v>
      </c>
      <c r="AR2" t="str">
        <v>BRANCE</v>
      </c>
      <c r="AS2" t="str">
        <v>CITY</v>
      </c>
      <c r="AT2" t="str">
        <v>COUNTRY</v>
      </c>
      <c r="AU2" t="str">
        <v>NEW_SALARY</v>
      </c>
      <c r="AW2" cm="1">
        <f t="array" ref="AW2:AW21">DATASET[SALARY]</f>
        <v>250000</v>
      </c>
    </row>
    <row r="3" spans="1:49" x14ac:dyDescent="0.2">
      <c r="A3">
        <v>15</v>
      </c>
      <c r="B3" t="s">
        <v>45</v>
      </c>
      <c r="C3" t="s">
        <v>82</v>
      </c>
      <c r="D3" t="s">
        <v>43</v>
      </c>
      <c r="E3" t="s">
        <v>26</v>
      </c>
      <c r="F3" t="s">
        <v>14</v>
      </c>
      <c r="G3">
        <v>180000</v>
      </c>
      <c r="H3">
        <v>34000</v>
      </c>
      <c r="I3" t="s">
        <v>15</v>
      </c>
      <c r="J3" t="s">
        <v>16</v>
      </c>
      <c r="K3" t="s">
        <v>32</v>
      </c>
      <c r="L3" s="5">
        <v>35240</v>
      </c>
      <c r="M3" s="5">
        <v>43970</v>
      </c>
      <c r="N3" t="s">
        <v>81</v>
      </c>
      <c r="O3">
        <v>3</v>
      </c>
      <c r="P3">
        <v>19</v>
      </c>
      <c r="Q3">
        <v>5</v>
      </c>
      <c r="R3">
        <v>2020</v>
      </c>
      <c r="S3">
        <v>43970</v>
      </c>
      <c r="T3">
        <v>2</v>
      </c>
      <c r="U3" t="s">
        <v>75</v>
      </c>
      <c r="V3" t="s">
        <v>73</v>
      </c>
      <c r="W3">
        <f>DATASET[[#This Row],[SALARY]]*1.15</f>
        <v>206999.99999999997</v>
      </c>
      <c r="Y3">
        <v>14</v>
      </c>
      <c r="Z3" t="str">
        <v>Mihawk</v>
      </c>
      <c r="AA3" t="str">
        <v>mihawk@gmail.com</v>
      </c>
      <c r="AB3" t="str">
        <v>CEO Office</v>
      </c>
      <c r="AC3" t="str">
        <v>CEO</v>
      </c>
      <c r="AD3" t="str">
        <v>Back</v>
      </c>
      <c r="AE3">
        <v>250000</v>
      </c>
      <c r="AF3">
        <v>50000</v>
      </c>
      <c r="AG3" t="str">
        <v>Fixed</v>
      </c>
      <c r="AH3" t="str">
        <v>Bachelor</v>
      </c>
      <c r="AI3" t="str">
        <v>Marketing</v>
      </c>
      <c r="AJ3">
        <v>33667</v>
      </c>
      <c r="AK3">
        <v>42114</v>
      </c>
      <c r="AL3" t="str">
        <v>Avg.</v>
      </c>
      <c r="AM3">
        <v>8</v>
      </c>
      <c r="AN3">
        <v>20</v>
      </c>
      <c r="AO3">
        <v>4</v>
      </c>
      <c r="AP3">
        <v>2015</v>
      </c>
      <c r="AQ3">
        <v>42114</v>
      </c>
      <c r="AR3">
        <v>3</v>
      </c>
      <c r="AS3" t="str">
        <v>Southhamton</v>
      </c>
      <c r="AT3" t="str">
        <v>UK</v>
      </c>
      <c r="AU3">
        <v>287500</v>
      </c>
      <c r="AW3">
        <v>180000</v>
      </c>
    </row>
    <row r="4" spans="1:49" x14ac:dyDescent="0.2">
      <c r="A4">
        <v>19</v>
      </c>
      <c r="B4" t="s">
        <v>51</v>
      </c>
      <c r="C4" t="s">
        <v>83</v>
      </c>
      <c r="D4" t="s">
        <v>47</v>
      </c>
      <c r="E4" t="s">
        <v>26</v>
      </c>
      <c r="F4" t="s">
        <v>14</v>
      </c>
      <c r="G4">
        <v>175000</v>
      </c>
      <c r="H4">
        <v>40000</v>
      </c>
      <c r="I4" t="s">
        <v>15</v>
      </c>
      <c r="J4" t="s">
        <v>54</v>
      </c>
      <c r="K4" t="s">
        <v>52</v>
      </c>
      <c r="L4" s="5">
        <v>36118</v>
      </c>
      <c r="M4" s="5">
        <v>44117</v>
      </c>
      <c r="N4" t="s">
        <v>81</v>
      </c>
      <c r="O4">
        <v>3</v>
      </c>
      <c r="P4">
        <v>13</v>
      </c>
      <c r="Q4">
        <v>10</v>
      </c>
      <c r="R4">
        <v>2020</v>
      </c>
      <c r="S4">
        <v>44117</v>
      </c>
      <c r="T4">
        <v>1</v>
      </c>
      <c r="U4" t="s">
        <v>74</v>
      </c>
      <c r="V4" t="s">
        <v>72</v>
      </c>
      <c r="W4">
        <f>DATASET[[#This Row],[SALARY]]*1.15</f>
        <v>201249.99999999997</v>
      </c>
      <c r="Y4">
        <v>15</v>
      </c>
      <c r="Z4" t="str">
        <v>Jennifer</v>
      </c>
      <c r="AA4" t="str">
        <v>jennifer@gmail.com</v>
      </c>
      <c r="AB4" t="str">
        <v>CEO Office</v>
      </c>
      <c r="AC4" t="str">
        <v>SVP</v>
      </c>
      <c r="AD4" t="str">
        <v>Back</v>
      </c>
      <c r="AE4">
        <v>180000</v>
      </c>
      <c r="AF4">
        <v>34000</v>
      </c>
      <c r="AG4" t="str">
        <v>Fixed</v>
      </c>
      <c r="AH4" t="str">
        <v>Bachelor</v>
      </c>
      <c r="AI4" t="str">
        <v>Finance</v>
      </c>
      <c r="AJ4">
        <v>35240</v>
      </c>
      <c r="AK4">
        <v>43970</v>
      </c>
      <c r="AL4" t="str">
        <v>Avg.</v>
      </c>
      <c r="AM4">
        <v>3</v>
      </c>
      <c r="AN4">
        <v>19</v>
      </c>
      <c r="AO4">
        <v>5</v>
      </c>
      <c r="AP4">
        <v>2020</v>
      </c>
      <c r="AQ4">
        <v>43970</v>
      </c>
      <c r="AR4">
        <v>2</v>
      </c>
      <c r="AS4" t="str">
        <v>New York</v>
      </c>
      <c r="AT4" t="str">
        <v>USA</v>
      </c>
      <c r="AU4">
        <v>206999.99999999997</v>
      </c>
      <c r="AW4">
        <v>175000</v>
      </c>
    </row>
    <row r="5" spans="1:49" x14ac:dyDescent="0.2">
      <c r="A5">
        <v>20</v>
      </c>
      <c r="B5" t="s">
        <v>53</v>
      </c>
      <c r="C5" t="s">
        <v>84</v>
      </c>
      <c r="D5" t="s">
        <v>47</v>
      </c>
      <c r="E5" t="s">
        <v>23</v>
      </c>
      <c r="F5" t="s">
        <v>14</v>
      </c>
      <c r="G5">
        <v>140000</v>
      </c>
      <c r="H5">
        <v>38000</v>
      </c>
      <c r="I5" t="s">
        <v>15</v>
      </c>
      <c r="J5" t="s">
        <v>54</v>
      </c>
      <c r="K5" t="s">
        <v>47</v>
      </c>
      <c r="L5" s="5">
        <v>30471</v>
      </c>
      <c r="M5" s="5">
        <v>38058</v>
      </c>
      <c r="N5" t="s">
        <v>81</v>
      </c>
      <c r="O5">
        <v>19</v>
      </c>
      <c r="P5">
        <v>12</v>
      </c>
      <c r="Q5">
        <v>3</v>
      </c>
      <c r="R5">
        <v>2004</v>
      </c>
      <c r="S5">
        <v>38058</v>
      </c>
      <c r="T5">
        <v>2</v>
      </c>
      <c r="U5" t="s">
        <v>75</v>
      </c>
      <c r="V5" t="s">
        <v>73</v>
      </c>
      <c r="W5">
        <f>DATASET[[#This Row],[SALARY]]*1.15</f>
        <v>161000</v>
      </c>
      <c r="Y5">
        <v>19</v>
      </c>
      <c r="Z5" t="str">
        <v>Bean</v>
      </c>
      <c r="AA5" t="str">
        <v>bean@gmail.com</v>
      </c>
      <c r="AB5" t="str">
        <v>Data Science</v>
      </c>
      <c r="AC5" t="str">
        <v>SVP</v>
      </c>
      <c r="AD5" t="str">
        <v>Back</v>
      </c>
      <c r="AE5">
        <v>175000</v>
      </c>
      <c r="AF5">
        <v>40000</v>
      </c>
      <c r="AG5" t="str">
        <v>Fixed</v>
      </c>
      <c r="AH5" t="str">
        <v>Master</v>
      </c>
      <c r="AI5" t="str">
        <v>Statistics</v>
      </c>
      <c r="AJ5">
        <v>36118</v>
      </c>
      <c r="AK5">
        <v>44117</v>
      </c>
      <c r="AL5" t="str">
        <v>Avg.</v>
      </c>
      <c r="AM5">
        <v>3</v>
      </c>
      <c r="AN5">
        <v>13</v>
      </c>
      <c r="AO5">
        <v>10</v>
      </c>
      <c r="AP5">
        <v>2020</v>
      </c>
      <c r="AQ5">
        <v>44117</v>
      </c>
      <c r="AR5">
        <v>1</v>
      </c>
      <c r="AS5" t="str">
        <v>London</v>
      </c>
      <c r="AT5" t="str">
        <v>UK</v>
      </c>
      <c r="AU5">
        <v>201249.99999999997</v>
      </c>
      <c r="AW5">
        <v>140000</v>
      </c>
    </row>
    <row r="6" spans="1:49" x14ac:dyDescent="0.2">
      <c r="A6">
        <v>18</v>
      </c>
      <c r="B6" t="s">
        <v>50</v>
      </c>
      <c r="C6" t="s">
        <v>85</v>
      </c>
      <c r="D6" t="s">
        <v>47</v>
      </c>
      <c r="E6" t="s">
        <v>13</v>
      </c>
      <c r="F6" t="s">
        <v>27</v>
      </c>
      <c r="G6">
        <v>80000</v>
      </c>
      <c r="H6">
        <v>8000</v>
      </c>
      <c r="I6" t="s">
        <v>15</v>
      </c>
      <c r="J6" t="s">
        <v>54</v>
      </c>
      <c r="K6" t="s">
        <v>48</v>
      </c>
      <c r="L6" s="5">
        <v>33212</v>
      </c>
      <c r="M6" s="5">
        <v>40798</v>
      </c>
      <c r="N6" t="s">
        <v>81</v>
      </c>
      <c r="O6">
        <v>12</v>
      </c>
      <c r="P6">
        <v>12</v>
      </c>
      <c r="Q6">
        <v>9</v>
      </c>
      <c r="R6">
        <v>2011</v>
      </c>
      <c r="S6">
        <v>40798</v>
      </c>
      <c r="T6">
        <v>1</v>
      </c>
      <c r="U6" t="s">
        <v>74</v>
      </c>
      <c r="V6" t="s">
        <v>72</v>
      </c>
      <c r="W6">
        <f>DATASET[[#This Row],[SALARY]]*1.15</f>
        <v>92000</v>
      </c>
      <c r="Y6">
        <v>20</v>
      </c>
      <c r="Z6" t="str">
        <v>Beck</v>
      </c>
      <c r="AA6" t="str">
        <v>beck@gmail.com</v>
      </c>
      <c r="AB6" t="str">
        <v>Data Science</v>
      </c>
      <c r="AC6" t="str">
        <v>AVP</v>
      </c>
      <c r="AD6" t="str">
        <v>Back</v>
      </c>
      <c r="AE6">
        <v>140000</v>
      </c>
      <c r="AF6">
        <v>38000</v>
      </c>
      <c r="AG6" t="str">
        <v>Fixed</v>
      </c>
      <c r="AH6" t="str">
        <v>Master</v>
      </c>
      <c r="AI6" t="str">
        <v>Data Science</v>
      </c>
      <c r="AJ6">
        <v>30471</v>
      </c>
      <c r="AK6">
        <v>38058</v>
      </c>
      <c r="AL6" t="str">
        <v>Avg.</v>
      </c>
      <c r="AM6">
        <v>19</v>
      </c>
      <c r="AN6">
        <v>12</v>
      </c>
      <c r="AO6">
        <v>3</v>
      </c>
      <c r="AP6">
        <v>2004</v>
      </c>
      <c r="AQ6">
        <v>38058</v>
      </c>
      <c r="AR6">
        <v>2</v>
      </c>
      <c r="AS6" t="str">
        <v>New York</v>
      </c>
      <c r="AT6" t="str">
        <v>USA</v>
      </c>
      <c r="AU6">
        <v>161000</v>
      </c>
      <c r="AW6">
        <v>80000</v>
      </c>
    </row>
    <row r="7" spans="1:49" x14ac:dyDescent="0.2">
      <c r="A7">
        <v>16</v>
      </c>
      <c r="B7" t="s">
        <v>46</v>
      </c>
      <c r="C7" t="s">
        <v>86</v>
      </c>
      <c r="D7" t="s">
        <v>47</v>
      </c>
      <c r="E7" t="s">
        <v>18</v>
      </c>
      <c r="F7" t="s">
        <v>27</v>
      </c>
      <c r="G7">
        <v>30000</v>
      </c>
      <c r="H7">
        <v>2000</v>
      </c>
      <c r="I7" t="s">
        <v>19</v>
      </c>
      <c r="J7" t="s">
        <v>16</v>
      </c>
      <c r="K7" t="s">
        <v>48</v>
      </c>
      <c r="L7" s="5">
        <v>32785</v>
      </c>
      <c r="M7" s="5">
        <v>44030</v>
      </c>
      <c r="N7" t="s">
        <v>81</v>
      </c>
      <c r="O7">
        <v>3</v>
      </c>
      <c r="P7">
        <v>18</v>
      </c>
      <c r="Q7">
        <v>7</v>
      </c>
      <c r="R7">
        <v>2020</v>
      </c>
      <c r="S7">
        <v>44030</v>
      </c>
      <c r="T7">
        <v>1</v>
      </c>
      <c r="U7" t="s">
        <v>74</v>
      </c>
      <c r="V7" t="s">
        <v>72</v>
      </c>
      <c r="W7">
        <f>DATASET[[#This Row],[SALARY]]*1.15</f>
        <v>34500</v>
      </c>
      <c r="Y7">
        <v>18</v>
      </c>
      <c r="Z7" t="str">
        <v>Wick</v>
      </c>
      <c r="AA7" t="str">
        <v>wick@gmail.com</v>
      </c>
      <c r="AB7" t="str">
        <v>Data Science</v>
      </c>
      <c r="AC7" t="str">
        <v>Manager</v>
      </c>
      <c r="AD7" t="str">
        <v>Front</v>
      </c>
      <c r="AE7">
        <v>80000</v>
      </c>
      <c r="AF7">
        <v>8000</v>
      </c>
      <c r="AG7" t="str">
        <v>Fixed</v>
      </c>
      <c r="AH7" t="str">
        <v>Master</v>
      </c>
      <c r="AI7" t="str">
        <v>Engineering</v>
      </c>
      <c r="AJ7">
        <v>33212</v>
      </c>
      <c r="AK7">
        <v>40798</v>
      </c>
      <c r="AL7" t="str">
        <v>Avg.</v>
      </c>
      <c r="AM7">
        <v>12</v>
      </c>
      <c r="AN7">
        <v>12</v>
      </c>
      <c r="AO7">
        <v>9</v>
      </c>
      <c r="AP7">
        <v>2011</v>
      </c>
      <c r="AQ7">
        <v>40798</v>
      </c>
      <c r="AR7">
        <v>1</v>
      </c>
      <c r="AS7" t="str">
        <v>London</v>
      </c>
      <c r="AT7" t="str">
        <v>UK</v>
      </c>
      <c r="AU7">
        <v>92000</v>
      </c>
      <c r="AW7">
        <v>30000</v>
      </c>
    </row>
    <row r="8" spans="1:49" x14ac:dyDescent="0.2">
      <c r="A8">
        <v>17</v>
      </c>
      <c r="B8" t="s">
        <v>49</v>
      </c>
      <c r="C8" t="s">
        <v>87</v>
      </c>
      <c r="D8" t="s">
        <v>47</v>
      </c>
      <c r="E8" t="s">
        <v>18</v>
      </c>
      <c r="F8" t="s">
        <v>27</v>
      </c>
      <c r="G8">
        <v>25000</v>
      </c>
      <c r="H8">
        <v>2500</v>
      </c>
      <c r="I8" t="s">
        <v>19</v>
      </c>
      <c r="J8" t="s">
        <v>54</v>
      </c>
      <c r="K8" t="s">
        <v>48</v>
      </c>
      <c r="L8" s="5">
        <v>30213</v>
      </c>
      <c r="M8" s="5">
        <v>39056</v>
      </c>
      <c r="N8" t="s">
        <v>81</v>
      </c>
      <c r="O8">
        <v>17</v>
      </c>
      <c r="P8">
        <v>5</v>
      </c>
      <c r="Q8">
        <v>12</v>
      </c>
      <c r="R8">
        <v>2006</v>
      </c>
      <c r="S8">
        <v>39056</v>
      </c>
      <c r="T8">
        <v>2</v>
      </c>
      <c r="U8" t="s">
        <v>75</v>
      </c>
      <c r="V8" t="s">
        <v>73</v>
      </c>
      <c r="W8">
        <f>DATASET[[#This Row],[SALARY]]*1.15</f>
        <v>28749.999999999996</v>
      </c>
      <c r="Y8">
        <v>16</v>
      </c>
      <c r="Z8" t="str">
        <v>Kim</v>
      </c>
      <c r="AA8" t="str">
        <v>kim@gmail.com</v>
      </c>
      <c r="AB8" t="str">
        <v>Data Science</v>
      </c>
      <c r="AC8" t="str">
        <v>Officer</v>
      </c>
      <c r="AD8" t="str">
        <v>Front</v>
      </c>
      <c r="AE8">
        <v>30000</v>
      </c>
      <c r="AF8">
        <v>2000</v>
      </c>
      <c r="AG8" t="str">
        <v>Incentive</v>
      </c>
      <c r="AH8" t="str">
        <v>Bachelor</v>
      </c>
      <c r="AI8" t="str">
        <v>Engineering</v>
      </c>
      <c r="AJ8">
        <v>32785</v>
      </c>
      <c r="AK8">
        <v>44030</v>
      </c>
      <c r="AL8" t="str">
        <v>Avg.</v>
      </c>
      <c r="AM8">
        <v>3</v>
      </c>
      <c r="AN8">
        <v>18</v>
      </c>
      <c r="AO8">
        <v>7</v>
      </c>
      <c r="AP8">
        <v>2020</v>
      </c>
      <c r="AQ8">
        <v>44030</v>
      </c>
      <c r="AR8">
        <v>1</v>
      </c>
      <c r="AS8" t="str">
        <v>London</v>
      </c>
      <c r="AT8" t="str">
        <v>UK</v>
      </c>
      <c r="AU8">
        <v>34500</v>
      </c>
      <c r="AW8">
        <v>25000</v>
      </c>
    </row>
    <row r="9" spans="1:49" x14ac:dyDescent="0.2">
      <c r="A9">
        <v>10</v>
      </c>
      <c r="B9" t="s">
        <v>35</v>
      </c>
      <c r="C9" t="s">
        <v>88</v>
      </c>
      <c r="D9" t="s">
        <v>32</v>
      </c>
      <c r="E9" t="s">
        <v>26</v>
      </c>
      <c r="F9" t="s">
        <v>14</v>
      </c>
      <c r="G9">
        <v>178000</v>
      </c>
      <c r="H9">
        <v>30000</v>
      </c>
      <c r="I9" t="s">
        <v>15</v>
      </c>
      <c r="J9" t="s">
        <v>16</v>
      </c>
      <c r="K9" t="s">
        <v>32</v>
      </c>
      <c r="L9" s="5">
        <v>29150</v>
      </c>
      <c r="M9" s="5">
        <v>37936</v>
      </c>
      <c r="N9" t="s">
        <v>81</v>
      </c>
      <c r="O9">
        <v>20</v>
      </c>
      <c r="P9">
        <v>11</v>
      </c>
      <c r="Q9">
        <v>11</v>
      </c>
      <c r="R9">
        <v>2003</v>
      </c>
      <c r="S9">
        <v>37936</v>
      </c>
      <c r="T9">
        <v>1</v>
      </c>
      <c r="U9" t="s">
        <v>74</v>
      </c>
      <c r="V9" t="s">
        <v>72</v>
      </c>
      <c r="W9">
        <f>DATASET[[#This Row],[SALARY]]*1.15</f>
        <v>204699.99999999997</v>
      </c>
      <c r="Y9">
        <v>17</v>
      </c>
      <c r="Z9" t="str">
        <v>Liam</v>
      </c>
      <c r="AA9" t="str">
        <v>liam@gmail.com</v>
      </c>
      <c r="AB9" t="str">
        <v>Data Science</v>
      </c>
      <c r="AC9" t="str">
        <v>Officer</v>
      </c>
      <c r="AD9" t="str">
        <v>Front</v>
      </c>
      <c r="AE9">
        <v>25000</v>
      </c>
      <c r="AF9">
        <v>2500</v>
      </c>
      <c r="AG9" t="str">
        <v>Incentive</v>
      </c>
      <c r="AH9" t="str">
        <v>Master</v>
      </c>
      <c r="AI9" t="str">
        <v>Engineering</v>
      </c>
      <c r="AJ9">
        <v>30213</v>
      </c>
      <c r="AK9">
        <v>39056</v>
      </c>
      <c r="AL9" t="str">
        <v>Avg.</v>
      </c>
      <c r="AM9">
        <v>17</v>
      </c>
      <c r="AN9">
        <v>5</v>
      </c>
      <c r="AO9">
        <v>12</v>
      </c>
      <c r="AP9">
        <v>2006</v>
      </c>
      <c r="AQ9">
        <v>39056</v>
      </c>
      <c r="AR9">
        <v>2</v>
      </c>
      <c r="AS9" t="str">
        <v>New York</v>
      </c>
      <c r="AT9" t="str">
        <v>USA</v>
      </c>
      <c r="AU9">
        <v>28749.999999999996</v>
      </c>
      <c r="AW9">
        <v>178000</v>
      </c>
    </row>
    <row r="10" spans="1:49" x14ac:dyDescent="0.2">
      <c r="A10">
        <v>9</v>
      </c>
      <c r="B10" t="s">
        <v>33</v>
      </c>
      <c r="C10" t="s">
        <v>62</v>
      </c>
      <c r="D10" t="s">
        <v>32</v>
      </c>
      <c r="E10" t="s">
        <v>18</v>
      </c>
      <c r="F10" t="s">
        <v>14</v>
      </c>
      <c r="G10">
        <v>28000</v>
      </c>
      <c r="H10">
        <v>2500</v>
      </c>
      <c r="I10" t="s">
        <v>15</v>
      </c>
      <c r="J10" t="s">
        <v>16</v>
      </c>
      <c r="K10" t="s">
        <v>34</v>
      </c>
      <c r="L10" s="5">
        <v>30108</v>
      </c>
      <c r="M10" s="5">
        <v>38621</v>
      </c>
      <c r="N10" t="s">
        <v>81</v>
      </c>
      <c r="O10">
        <v>18</v>
      </c>
      <c r="P10">
        <v>26</v>
      </c>
      <c r="Q10">
        <v>9</v>
      </c>
      <c r="R10">
        <v>2005</v>
      </c>
      <c r="S10">
        <v>38621</v>
      </c>
      <c r="T10">
        <v>1</v>
      </c>
      <c r="U10" t="s">
        <v>74</v>
      </c>
      <c r="V10" t="s">
        <v>72</v>
      </c>
      <c r="W10">
        <f>DATASET[[#This Row],[SALARY]]*1.15</f>
        <v>32199.999999999996</v>
      </c>
      <c r="Y10">
        <v>10</v>
      </c>
      <c r="Z10" t="str">
        <v>Sunji</v>
      </c>
      <c r="AA10" t="str">
        <v>sunji@gmail.com</v>
      </c>
      <c r="AB10" t="str">
        <v>Finance</v>
      </c>
      <c r="AC10" t="str">
        <v>SVP</v>
      </c>
      <c r="AD10" t="str">
        <v>Back</v>
      </c>
      <c r="AE10">
        <v>178000</v>
      </c>
      <c r="AF10">
        <v>30000</v>
      </c>
      <c r="AG10" t="str">
        <v>Fixed</v>
      </c>
      <c r="AH10" t="str">
        <v>Bachelor</v>
      </c>
      <c r="AI10" t="str">
        <v>Finance</v>
      </c>
      <c r="AJ10">
        <v>29150</v>
      </c>
      <c r="AK10">
        <v>37936</v>
      </c>
      <c r="AL10" t="str">
        <v>Avg.</v>
      </c>
      <c r="AM10">
        <v>20</v>
      </c>
      <c r="AN10">
        <v>11</v>
      </c>
      <c r="AO10">
        <v>11</v>
      </c>
      <c r="AP10">
        <v>2003</v>
      </c>
      <c r="AQ10">
        <v>37936</v>
      </c>
      <c r="AR10">
        <v>1</v>
      </c>
      <c r="AS10" t="str">
        <v>London</v>
      </c>
      <c r="AT10" t="str">
        <v>UK</v>
      </c>
      <c r="AU10">
        <v>204699.99999999997</v>
      </c>
      <c r="AW10">
        <v>28000</v>
      </c>
    </row>
    <row r="11" spans="1:49" x14ac:dyDescent="0.2">
      <c r="A11">
        <v>13</v>
      </c>
      <c r="B11" t="s">
        <v>41</v>
      </c>
      <c r="C11" t="s">
        <v>89</v>
      </c>
      <c r="D11" t="s">
        <v>37</v>
      </c>
      <c r="E11" t="s">
        <v>23</v>
      </c>
      <c r="F11" t="s">
        <v>14</v>
      </c>
      <c r="G11">
        <v>148000</v>
      </c>
      <c r="H11">
        <v>25000</v>
      </c>
      <c r="I11" t="s">
        <v>15</v>
      </c>
      <c r="J11" t="s">
        <v>16</v>
      </c>
      <c r="K11" t="s">
        <v>40</v>
      </c>
      <c r="L11" s="5">
        <v>32366</v>
      </c>
      <c r="M11" s="5">
        <v>42979</v>
      </c>
      <c r="N11" t="s">
        <v>81</v>
      </c>
      <c r="O11">
        <v>6</v>
      </c>
      <c r="P11">
        <v>1</v>
      </c>
      <c r="Q11">
        <v>9</v>
      </c>
      <c r="R11">
        <v>2017</v>
      </c>
      <c r="S11">
        <v>42979</v>
      </c>
      <c r="T11">
        <v>1</v>
      </c>
      <c r="U11" t="s">
        <v>74</v>
      </c>
      <c r="V11" t="s">
        <v>72</v>
      </c>
      <c r="W11">
        <f>DATASET[[#This Row],[SALARY]]*1.15</f>
        <v>170200</v>
      </c>
      <c r="Y11">
        <v>9</v>
      </c>
      <c r="Z11" t="str">
        <v>Lufy</v>
      </c>
      <c r="AA11" t="str">
        <v>lufy@gmail.com</v>
      </c>
      <c r="AB11" t="str">
        <v>Finance</v>
      </c>
      <c r="AC11" t="str">
        <v>Officer</v>
      </c>
      <c r="AD11" t="str">
        <v>Back</v>
      </c>
      <c r="AE11">
        <v>28000</v>
      </c>
      <c r="AF11">
        <v>2500</v>
      </c>
      <c r="AG11" t="str">
        <v>Fixed</v>
      </c>
      <c r="AH11" t="str">
        <v>Bachelor</v>
      </c>
      <c r="AI11" t="str">
        <v>Management</v>
      </c>
      <c r="AJ11">
        <v>30108</v>
      </c>
      <c r="AK11">
        <v>38621</v>
      </c>
      <c r="AL11" t="str">
        <v>Avg.</v>
      </c>
      <c r="AM11">
        <v>18</v>
      </c>
      <c r="AN11">
        <v>26</v>
      </c>
      <c r="AO11">
        <v>9</v>
      </c>
      <c r="AP11">
        <v>2005</v>
      </c>
      <c r="AQ11">
        <v>38621</v>
      </c>
      <c r="AR11">
        <v>1</v>
      </c>
      <c r="AS11" t="str">
        <v>London</v>
      </c>
      <c r="AT11" t="str">
        <v>UK</v>
      </c>
      <c r="AU11">
        <v>32199.999999999996</v>
      </c>
      <c r="AW11">
        <v>148000</v>
      </c>
    </row>
    <row r="12" spans="1:49" x14ac:dyDescent="0.2">
      <c r="A12">
        <v>12</v>
      </c>
      <c r="B12" t="s">
        <v>39</v>
      </c>
      <c r="C12" t="s">
        <v>90</v>
      </c>
      <c r="D12" t="s">
        <v>37</v>
      </c>
      <c r="E12" t="s">
        <v>18</v>
      </c>
      <c r="F12" t="s">
        <v>14</v>
      </c>
      <c r="G12">
        <v>45000</v>
      </c>
      <c r="H12">
        <v>6800</v>
      </c>
      <c r="I12" t="s">
        <v>15</v>
      </c>
      <c r="J12" t="s">
        <v>16</v>
      </c>
      <c r="K12" t="s">
        <v>40</v>
      </c>
      <c r="L12" s="5">
        <v>34243</v>
      </c>
      <c r="M12" s="5">
        <v>45074</v>
      </c>
      <c r="N12" t="s">
        <v>81</v>
      </c>
      <c r="O12">
        <v>0</v>
      </c>
      <c r="P12">
        <v>28</v>
      </c>
      <c r="Q12">
        <v>5</v>
      </c>
      <c r="R12">
        <v>2023</v>
      </c>
      <c r="S12">
        <v>45074</v>
      </c>
      <c r="T12">
        <v>2</v>
      </c>
      <c r="U12" t="s">
        <v>75</v>
      </c>
      <c r="V12" t="s">
        <v>73</v>
      </c>
      <c r="W12">
        <f>DATASET[[#This Row],[SALARY]]*1.15</f>
        <v>51749.999999999993</v>
      </c>
      <c r="Y12">
        <v>13</v>
      </c>
      <c r="Z12" t="str">
        <v>Garf</v>
      </c>
      <c r="AA12" t="str">
        <v>garf@gmail.com</v>
      </c>
      <c r="AB12" t="str">
        <v>HR</v>
      </c>
      <c r="AC12" t="str">
        <v>AVP</v>
      </c>
      <c r="AD12" t="str">
        <v>Back</v>
      </c>
      <c r="AE12">
        <v>148000</v>
      </c>
      <c r="AF12">
        <v>25000</v>
      </c>
      <c r="AG12" t="str">
        <v>Fixed</v>
      </c>
      <c r="AH12" t="str">
        <v>Bachelor</v>
      </c>
      <c r="AI12" t="str">
        <v>Social Science</v>
      </c>
      <c r="AJ12">
        <v>32366</v>
      </c>
      <c r="AK12">
        <v>42979</v>
      </c>
      <c r="AL12" t="str">
        <v>Avg.</v>
      </c>
      <c r="AM12">
        <v>6</v>
      </c>
      <c r="AN12">
        <v>1</v>
      </c>
      <c r="AO12">
        <v>9</v>
      </c>
      <c r="AP12">
        <v>2017</v>
      </c>
      <c r="AQ12">
        <v>42979</v>
      </c>
      <c r="AR12">
        <v>1</v>
      </c>
      <c r="AS12" t="str">
        <v>London</v>
      </c>
      <c r="AT12" t="str">
        <v>UK</v>
      </c>
      <c r="AU12">
        <v>170200</v>
      </c>
      <c r="AW12">
        <v>45000</v>
      </c>
    </row>
    <row r="13" spans="1:49" x14ac:dyDescent="0.2">
      <c r="A13">
        <v>11</v>
      </c>
      <c r="B13" t="s">
        <v>36</v>
      </c>
      <c r="C13" t="s">
        <v>91</v>
      </c>
      <c r="D13" t="s">
        <v>37</v>
      </c>
      <c r="E13" t="s">
        <v>18</v>
      </c>
      <c r="F13" t="s">
        <v>14</v>
      </c>
      <c r="G13">
        <v>32000</v>
      </c>
      <c r="H13">
        <v>5000</v>
      </c>
      <c r="I13" t="s">
        <v>19</v>
      </c>
      <c r="J13" t="s">
        <v>16</v>
      </c>
      <c r="K13" t="s">
        <v>38</v>
      </c>
      <c r="L13" s="5">
        <v>31074</v>
      </c>
      <c r="M13" s="5">
        <v>41877</v>
      </c>
      <c r="N13" t="s">
        <v>81</v>
      </c>
      <c r="O13">
        <v>9</v>
      </c>
      <c r="P13">
        <v>26</v>
      </c>
      <c r="Q13">
        <v>8</v>
      </c>
      <c r="R13">
        <v>2014</v>
      </c>
      <c r="S13">
        <v>41877</v>
      </c>
      <c r="T13">
        <v>1</v>
      </c>
      <c r="U13" t="s">
        <v>74</v>
      </c>
      <c r="V13" t="s">
        <v>72</v>
      </c>
      <c r="W13">
        <f>DATASET[[#This Row],[SALARY]]*1.15</f>
        <v>36800</v>
      </c>
      <c r="Y13">
        <v>12</v>
      </c>
      <c r="Z13" t="str">
        <v>Uzop</v>
      </c>
      <c r="AA13" t="str">
        <v>uzop@gmail.com</v>
      </c>
      <c r="AB13" t="str">
        <v>HR</v>
      </c>
      <c r="AC13" t="str">
        <v>Officer</v>
      </c>
      <c r="AD13" t="str">
        <v>Back</v>
      </c>
      <c r="AE13">
        <v>45000</v>
      </c>
      <c r="AF13">
        <v>6800</v>
      </c>
      <c r="AG13" t="str">
        <v>Fixed</v>
      </c>
      <c r="AH13" t="str">
        <v>Bachelor</v>
      </c>
      <c r="AI13" t="str">
        <v>Social Science</v>
      </c>
      <c r="AJ13">
        <v>34243</v>
      </c>
      <c r="AK13">
        <v>45074</v>
      </c>
      <c r="AL13" t="str">
        <v>Avg.</v>
      </c>
      <c r="AM13">
        <v>0</v>
      </c>
      <c r="AN13">
        <v>28</v>
      </c>
      <c r="AO13">
        <v>5</v>
      </c>
      <c r="AP13">
        <v>2023</v>
      </c>
      <c r="AQ13">
        <v>45074</v>
      </c>
      <c r="AR13">
        <v>2</v>
      </c>
      <c r="AS13" t="str">
        <v>New York</v>
      </c>
      <c r="AT13" t="str">
        <v>USA</v>
      </c>
      <c r="AU13">
        <v>51749.999999999993</v>
      </c>
      <c r="AW13">
        <v>32000</v>
      </c>
    </row>
    <row r="14" spans="1:49" x14ac:dyDescent="0.2">
      <c r="A14">
        <v>5</v>
      </c>
      <c r="B14" t="s">
        <v>25</v>
      </c>
      <c r="C14" t="s">
        <v>92</v>
      </c>
      <c r="D14" t="s">
        <v>12</v>
      </c>
      <c r="E14" t="s">
        <v>26</v>
      </c>
      <c r="F14" t="s">
        <v>27</v>
      </c>
      <c r="G14">
        <v>160000</v>
      </c>
      <c r="H14">
        <v>20000</v>
      </c>
      <c r="I14" t="s">
        <v>15</v>
      </c>
      <c r="J14" t="s">
        <v>54</v>
      </c>
      <c r="K14" t="s">
        <v>21</v>
      </c>
      <c r="L14" s="5">
        <v>35337</v>
      </c>
      <c r="M14" s="5">
        <v>43100</v>
      </c>
      <c r="N14" t="s">
        <v>81</v>
      </c>
      <c r="O14">
        <v>6</v>
      </c>
      <c r="P14">
        <v>31</v>
      </c>
      <c r="Q14">
        <v>12</v>
      </c>
      <c r="R14">
        <v>2017</v>
      </c>
      <c r="S14">
        <v>43100</v>
      </c>
      <c r="T14">
        <v>2</v>
      </c>
      <c r="U14" t="s">
        <v>75</v>
      </c>
      <c r="V14" t="s">
        <v>73</v>
      </c>
      <c r="W14">
        <f>DATASET[[#This Row],[SALARY]]*1.15</f>
        <v>184000</v>
      </c>
      <c r="Y14">
        <v>11</v>
      </c>
      <c r="Z14" t="str">
        <v>Zoro</v>
      </c>
      <c r="AA14" t="str">
        <v>zoro@gmail.com</v>
      </c>
      <c r="AB14" t="str">
        <v>HR</v>
      </c>
      <c r="AC14" t="str">
        <v>Officer</v>
      </c>
      <c r="AD14" t="str">
        <v>Back</v>
      </c>
      <c r="AE14">
        <v>32000</v>
      </c>
      <c r="AF14">
        <v>5000</v>
      </c>
      <c r="AG14" t="str">
        <v>Incentive</v>
      </c>
      <c r="AH14" t="str">
        <v>Bachelor</v>
      </c>
      <c r="AI14" t="str">
        <v>Human Resource</v>
      </c>
      <c r="AJ14">
        <v>31074</v>
      </c>
      <c r="AK14">
        <v>41877</v>
      </c>
      <c r="AL14" t="str">
        <v>Avg.</v>
      </c>
      <c r="AM14">
        <v>9</v>
      </c>
      <c r="AN14">
        <v>26</v>
      </c>
      <c r="AO14">
        <v>8</v>
      </c>
      <c r="AP14">
        <v>2014</v>
      </c>
      <c r="AQ14">
        <v>41877</v>
      </c>
      <c r="AR14">
        <v>1</v>
      </c>
      <c r="AS14" t="str">
        <v>London</v>
      </c>
      <c r="AT14" t="str">
        <v>UK</v>
      </c>
      <c r="AU14">
        <v>36800</v>
      </c>
      <c r="AW14">
        <v>160000</v>
      </c>
    </row>
    <row r="15" spans="1:49" x14ac:dyDescent="0.2">
      <c r="A15">
        <v>4</v>
      </c>
      <c r="B15" t="s">
        <v>22</v>
      </c>
      <c r="C15" t="s">
        <v>93</v>
      </c>
      <c r="D15" t="s">
        <v>12</v>
      </c>
      <c r="E15" t="s">
        <v>23</v>
      </c>
      <c r="F15" t="s">
        <v>14</v>
      </c>
      <c r="G15">
        <v>125000</v>
      </c>
      <c r="H15">
        <v>25000</v>
      </c>
      <c r="I15" t="s">
        <v>15</v>
      </c>
      <c r="J15" t="s">
        <v>54</v>
      </c>
      <c r="K15" t="s">
        <v>24</v>
      </c>
      <c r="L15" s="5">
        <v>33027</v>
      </c>
      <c r="M15" s="5">
        <v>43925</v>
      </c>
      <c r="N15" t="s">
        <v>81</v>
      </c>
      <c r="O15">
        <v>3</v>
      </c>
      <c r="P15">
        <v>4</v>
      </c>
      <c r="Q15">
        <v>4</v>
      </c>
      <c r="R15">
        <v>2020</v>
      </c>
      <c r="S15">
        <v>43925</v>
      </c>
      <c r="T15">
        <v>2</v>
      </c>
      <c r="U15" t="s">
        <v>75</v>
      </c>
      <c r="V15" t="s">
        <v>73</v>
      </c>
      <c r="W15">
        <f>DATASET[[#This Row],[SALARY]]*1.15</f>
        <v>143750</v>
      </c>
      <c r="Y15">
        <v>5</v>
      </c>
      <c r="Z15" t="str">
        <v>Anna</v>
      </c>
      <c r="AA15" t="str">
        <v>anna@gmail.com</v>
      </c>
      <c r="AB15" t="str">
        <v>Marketing</v>
      </c>
      <c r="AC15" t="str">
        <v>SVP</v>
      </c>
      <c r="AD15" t="str">
        <v>Front</v>
      </c>
      <c r="AE15">
        <v>160000</v>
      </c>
      <c r="AF15">
        <v>20000</v>
      </c>
      <c r="AG15" t="str">
        <v>Fixed</v>
      </c>
      <c r="AH15" t="str">
        <v>Master</v>
      </c>
      <c r="AI15" t="str">
        <v>Economics</v>
      </c>
      <c r="AJ15">
        <v>35337</v>
      </c>
      <c r="AK15">
        <v>43100</v>
      </c>
      <c r="AL15" t="str">
        <v>Avg.</v>
      </c>
      <c r="AM15">
        <v>6</v>
      </c>
      <c r="AN15">
        <v>31</v>
      </c>
      <c r="AO15">
        <v>12</v>
      </c>
      <c r="AP15">
        <v>2017</v>
      </c>
      <c r="AQ15">
        <v>43100</v>
      </c>
      <c r="AR15">
        <v>2</v>
      </c>
      <c r="AS15" t="str">
        <v>New York</v>
      </c>
      <c r="AT15" t="str">
        <v>USA</v>
      </c>
      <c r="AU15">
        <v>184000</v>
      </c>
      <c r="AW15">
        <v>125000</v>
      </c>
    </row>
    <row r="16" spans="1:49" x14ac:dyDescent="0.2">
      <c r="A16">
        <v>1</v>
      </c>
      <c r="B16" t="s">
        <v>11</v>
      </c>
      <c r="C16" t="s">
        <v>63</v>
      </c>
      <c r="D16" t="s">
        <v>12</v>
      </c>
      <c r="E16" t="s">
        <v>13</v>
      </c>
      <c r="F16" t="s">
        <v>14</v>
      </c>
      <c r="G16">
        <v>90000</v>
      </c>
      <c r="H16">
        <v>15000</v>
      </c>
      <c r="I16" t="s">
        <v>15</v>
      </c>
      <c r="J16" t="s">
        <v>16</v>
      </c>
      <c r="K16" t="s">
        <v>12</v>
      </c>
      <c r="L16" s="5">
        <v>32264</v>
      </c>
      <c r="M16" s="5">
        <v>43862</v>
      </c>
      <c r="N16" t="s">
        <v>81</v>
      </c>
      <c r="O16">
        <v>3</v>
      </c>
      <c r="P16">
        <v>1</v>
      </c>
      <c r="Q16">
        <v>2</v>
      </c>
      <c r="R16">
        <v>2020</v>
      </c>
      <c r="S16">
        <v>43862</v>
      </c>
      <c r="T16">
        <v>1</v>
      </c>
      <c r="U16" t="s">
        <v>74</v>
      </c>
      <c r="V16" t="s">
        <v>72</v>
      </c>
      <c r="W16">
        <f>DATASET[[#This Row],[SALARY]]*1.15</f>
        <v>103499.99999999999</v>
      </c>
      <c r="Y16">
        <v>4</v>
      </c>
      <c r="Z16" t="str">
        <v>David</v>
      </c>
      <c r="AA16" t="str">
        <v>david@gmail.com</v>
      </c>
      <c r="AB16" t="str">
        <v>Marketing</v>
      </c>
      <c r="AC16" t="str">
        <v>AVP</v>
      </c>
      <c r="AD16" t="str">
        <v>Back</v>
      </c>
      <c r="AE16">
        <v>125000</v>
      </c>
      <c r="AF16">
        <v>25000</v>
      </c>
      <c r="AG16" t="str">
        <v>Fixed</v>
      </c>
      <c r="AH16" t="str">
        <v>Master</v>
      </c>
      <c r="AI16" t="str">
        <v>Computer Science</v>
      </c>
      <c r="AJ16">
        <v>33027</v>
      </c>
      <c r="AK16">
        <v>43925</v>
      </c>
      <c r="AL16" t="str">
        <v>Avg.</v>
      </c>
      <c r="AM16">
        <v>3</v>
      </c>
      <c r="AN16">
        <v>4</v>
      </c>
      <c r="AO16">
        <v>4</v>
      </c>
      <c r="AP16">
        <v>2020</v>
      </c>
      <c r="AQ16">
        <v>43925</v>
      </c>
      <c r="AR16">
        <v>2</v>
      </c>
      <c r="AS16" t="str">
        <v>New York</v>
      </c>
      <c r="AT16" t="str">
        <v>USA</v>
      </c>
      <c r="AU16">
        <v>143750</v>
      </c>
      <c r="AW16">
        <v>90000</v>
      </c>
    </row>
    <row r="17" spans="1:49" x14ac:dyDescent="0.2">
      <c r="A17">
        <v>3</v>
      </c>
      <c r="B17" t="s">
        <v>20</v>
      </c>
      <c r="C17" t="s">
        <v>94</v>
      </c>
      <c r="D17" t="s">
        <v>12</v>
      </c>
      <c r="E17" t="s">
        <v>18</v>
      </c>
      <c r="F17" t="s">
        <v>14</v>
      </c>
      <c r="G17">
        <v>30000</v>
      </c>
      <c r="H17">
        <v>6000</v>
      </c>
      <c r="I17" t="s">
        <v>19</v>
      </c>
      <c r="J17" t="s">
        <v>16</v>
      </c>
      <c r="K17" t="s">
        <v>21</v>
      </c>
      <c r="L17" s="5">
        <v>31002</v>
      </c>
      <c r="M17" s="5">
        <v>38663</v>
      </c>
      <c r="N17" t="s">
        <v>81</v>
      </c>
      <c r="O17">
        <v>18</v>
      </c>
      <c r="P17">
        <v>7</v>
      </c>
      <c r="Q17">
        <v>11</v>
      </c>
      <c r="R17">
        <v>2005</v>
      </c>
      <c r="S17">
        <v>38663</v>
      </c>
      <c r="T17">
        <v>1</v>
      </c>
      <c r="U17" t="s">
        <v>74</v>
      </c>
      <c r="V17" t="s">
        <v>72</v>
      </c>
      <c r="W17">
        <f>DATASET[[#This Row],[SALARY]]*1.15</f>
        <v>34500</v>
      </c>
      <c r="Y17">
        <v>1</v>
      </c>
      <c r="Z17" t="str">
        <v>Toy</v>
      </c>
      <c r="AA17" t="str">
        <v>toy@gmail.com</v>
      </c>
      <c r="AB17" t="str">
        <v>Marketing</v>
      </c>
      <c r="AC17" t="str">
        <v>Manager</v>
      </c>
      <c r="AD17" t="str">
        <v>Back</v>
      </c>
      <c r="AE17">
        <v>90000</v>
      </c>
      <c r="AF17">
        <v>15000</v>
      </c>
      <c r="AG17" t="str">
        <v>Fixed</v>
      </c>
      <c r="AH17" t="str">
        <v>Bachelor</v>
      </c>
      <c r="AI17" t="str">
        <v>Marketing</v>
      </c>
      <c r="AJ17">
        <v>32264</v>
      </c>
      <c r="AK17">
        <v>43862</v>
      </c>
      <c r="AL17" t="str">
        <v>Avg.</v>
      </c>
      <c r="AM17">
        <v>3</v>
      </c>
      <c r="AN17">
        <v>1</v>
      </c>
      <c r="AO17">
        <v>2</v>
      </c>
      <c r="AP17">
        <v>2020</v>
      </c>
      <c r="AQ17">
        <v>43862</v>
      </c>
      <c r="AR17">
        <v>1</v>
      </c>
      <c r="AS17" t="str">
        <v>London</v>
      </c>
      <c r="AT17" t="str">
        <v>UK</v>
      </c>
      <c r="AU17">
        <v>103499.99999999999</v>
      </c>
      <c r="AW17">
        <v>30000</v>
      </c>
    </row>
    <row r="18" spans="1:49" x14ac:dyDescent="0.2">
      <c r="A18">
        <v>2</v>
      </c>
      <c r="B18" t="s">
        <v>17</v>
      </c>
      <c r="C18" t="s">
        <v>64</v>
      </c>
      <c r="D18" t="s">
        <v>12</v>
      </c>
      <c r="E18" t="s">
        <v>18</v>
      </c>
      <c r="F18" t="s">
        <v>14</v>
      </c>
      <c r="G18">
        <v>25000</v>
      </c>
      <c r="H18">
        <v>5000</v>
      </c>
      <c r="I18" t="s">
        <v>19</v>
      </c>
      <c r="J18" t="s">
        <v>16</v>
      </c>
      <c r="K18" t="s">
        <v>12</v>
      </c>
      <c r="L18" s="5">
        <v>34747</v>
      </c>
      <c r="M18" s="5">
        <v>43783</v>
      </c>
      <c r="N18" t="s">
        <v>81</v>
      </c>
      <c r="O18">
        <v>4</v>
      </c>
      <c r="P18">
        <v>14</v>
      </c>
      <c r="Q18">
        <v>11</v>
      </c>
      <c r="R18">
        <v>2019</v>
      </c>
      <c r="S18">
        <v>43783</v>
      </c>
      <c r="T18">
        <v>1</v>
      </c>
      <c r="U18" t="s">
        <v>74</v>
      </c>
      <c r="V18" t="s">
        <v>72</v>
      </c>
      <c r="W18">
        <f>DATASET[[#This Row],[SALARY]]*1.15</f>
        <v>28749.999999999996</v>
      </c>
      <c r="Y18">
        <v>3</v>
      </c>
      <c r="Z18" t="str">
        <v>Mary</v>
      </c>
      <c r="AA18" t="str">
        <v>mary@gmail.com</v>
      </c>
      <c r="AB18" t="str">
        <v>Marketing</v>
      </c>
      <c r="AC18" t="str">
        <v>Officer</v>
      </c>
      <c r="AD18" t="str">
        <v>Back</v>
      </c>
      <c r="AE18">
        <v>30000</v>
      </c>
      <c r="AF18">
        <v>6000</v>
      </c>
      <c r="AG18" t="str">
        <v>Incentive</v>
      </c>
      <c r="AH18" t="str">
        <v>Bachelor</v>
      </c>
      <c r="AI18" t="str">
        <v>Economics</v>
      </c>
      <c r="AJ18">
        <v>31002</v>
      </c>
      <c r="AK18">
        <v>38663</v>
      </c>
      <c r="AL18" t="str">
        <v>Avg.</v>
      </c>
      <c r="AM18">
        <v>18</v>
      </c>
      <c r="AN18">
        <v>7</v>
      </c>
      <c r="AO18">
        <v>11</v>
      </c>
      <c r="AP18">
        <v>2005</v>
      </c>
      <c r="AQ18">
        <v>38663</v>
      </c>
      <c r="AR18">
        <v>1</v>
      </c>
      <c r="AS18" t="str">
        <v>London</v>
      </c>
      <c r="AT18" t="str">
        <v>UK</v>
      </c>
      <c r="AU18">
        <v>34500</v>
      </c>
      <c r="AW18">
        <v>25000</v>
      </c>
    </row>
    <row r="19" spans="1:49" x14ac:dyDescent="0.2">
      <c r="A19">
        <v>8</v>
      </c>
      <c r="B19" t="s">
        <v>31</v>
      </c>
      <c r="C19" t="s">
        <v>95</v>
      </c>
      <c r="D19" t="s">
        <v>29</v>
      </c>
      <c r="E19" t="s">
        <v>26</v>
      </c>
      <c r="F19" t="s">
        <v>27</v>
      </c>
      <c r="G19">
        <v>185000</v>
      </c>
      <c r="H19">
        <v>30000</v>
      </c>
      <c r="I19" t="s">
        <v>15</v>
      </c>
      <c r="J19" t="s">
        <v>54</v>
      </c>
      <c r="K19" t="s">
        <v>32</v>
      </c>
      <c r="L19" s="5">
        <v>30594</v>
      </c>
      <c r="M19" s="5">
        <v>40016</v>
      </c>
      <c r="N19" t="s">
        <v>81</v>
      </c>
      <c r="O19">
        <v>14</v>
      </c>
      <c r="P19">
        <v>22</v>
      </c>
      <c r="Q19">
        <v>7</v>
      </c>
      <c r="R19">
        <v>2009</v>
      </c>
      <c r="S19">
        <v>40016</v>
      </c>
      <c r="T19">
        <v>1</v>
      </c>
      <c r="U19" t="s">
        <v>74</v>
      </c>
      <c r="V19" t="s">
        <v>72</v>
      </c>
      <c r="W19">
        <f>DATASET[[#This Row],[SALARY]]*1.15</f>
        <v>212749.99999999997</v>
      </c>
      <c r="Y19">
        <v>2</v>
      </c>
      <c r="Z19" t="str">
        <v>John</v>
      </c>
      <c r="AA19" t="str">
        <v>john@gmail.com</v>
      </c>
      <c r="AB19" t="str">
        <v>Marketing</v>
      </c>
      <c r="AC19" t="str">
        <v>Officer</v>
      </c>
      <c r="AD19" t="str">
        <v>Back</v>
      </c>
      <c r="AE19">
        <v>25000</v>
      </c>
      <c r="AF19">
        <v>5000</v>
      </c>
      <c r="AG19" t="str">
        <v>Incentive</v>
      </c>
      <c r="AH19" t="str">
        <v>Bachelor</v>
      </c>
      <c r="AI19" t="str">
        <v>Marketing</v>
      </c>
      <c r="AJ19">
        <v>34747</v>
      </c>
      <c r="AK19">
        <v>43783</v>
      </c>
      <c r="AL19" t="str">
        <v>Avg.</v>
      </c>
      <c r="AM19">
        <v>4</v>
      </c>
      <c r="AN19">
        <v>14</v>
      </c>
      <c r="AO19">
        <v>11</v>
      </c>
      <c r="AP19">
        <v>2019</v>
      </c>
      <c r="AQ19">
        <v>43783</v>
      </c>
      <c r="AR19">
        <v>1</v>
      </c>
      <c r="AS19" t="str">
        <v>London</v>
      </c>
      <c r="AT19" t="str">
        <v>UK</v>
      </c>
      <c r="AU19">
        <v>28749.999999999996</v>
      </c>
      <c r="AW19">
        <v>185000</v>
      </c>
    </row>
    <row r="20" spans="1:49" x14ac:dyDescent="0.2">
      <c r="A20">
        <v>6</v>
      </c>
      <c r="B20" t="s">
        <v>28</v>
      </c>
      <c r="C20" t="s">
        <v>65</v>
      </c>
      <c r="D20" t="s">
        <v>29</v>
      </c>
      <c r="E20" t="s">
        <v>18</v>
      </c>
      <c r="F20" t="s">
        <v>27</v>
      </c>
      <c r="G20">
        <v>35000</v>
      </c>
      <c r="H20">
        <v>9000</v>
      </c>
      <c r="I20" t="s">
        <v>19</v>
      </c>
      <c r="J20" t="s">
        <v>16</v>
      </c>
      <c r="K20" t="s">
        <v>12</v>
      </c>
      <c r="L20" s="5">
        <v>30307</v>
      </c>
      <c r="M20" s="5">
        <v>40875</v>
      </c>
      <c r="N20" t="s">
        <v>81</v>
      </c>
      <c r="O20">
        <v>12</v>
      </c>
      <c r="P20">
        <v>28</v>
      </c>
      <c r="Q20">
        <v>11</v>
      </c>
      <c r="R20">
        <v>2011</v>
      </c>
      <c r="S20">
        <v>40875</v>
      </c>
      <c r="T20">
        <v>1</v>
      </c>
      <c r="U20" t="s">
        <v>74</v>
      </c>
      <c r="V20" t="s">
        <v>72</v>
      </c>
      <c r="W20">
        <f>DATASET[[#This Row],[SALARY]]*1.15</f>
        <v>40250</v>
      </c>
      <c r="Y20">
        <v>8</v>
      </c>
      <c r="Z20" t="str">
        <v>Nami</v>
      </c>
      <c r="AA20" t="str">
        <v>nami@gmail.com</v>
      </c>
      <c r="AB20" t="str">
        <v>Sales</v>
      </c>
      <c r="AC20" t="str">
        <v>SVP</v>
      </c>
      <c r="AD20" t="str">
        <v>Front</v>
      </c>
      <c r="AE20">
        <v>185000</v>
      </c>
      <c r="AF20">
        <v>30000</v>
      </c>
      <c r="AG20" t="str">
        <v>Fixed</v>
      </c>
      <c r="AH20" t="str">
        <v>Master</v>
      </c>
      <c r="AI20" t="str">
        <v>Finance</v>
      </c>
      <c r="AJ20">
        <v>30594</v>
      </c>
      <c r="AK20">
        <v>40016</v>
      </c>
      <c r="AL20" t="str">
        <v>Avg.</v>
      </c>
      <c r="AM20">
        <v>14</v>
      </c>
      <c r="AN20">
        <v>22</v>
      </c>
      <c r="AO20">
        <v>7</v>
      </c>
      <c r="AP20">
        <v>2009</v>
      </c>
      <c r="AQ20">
        <v>40016</v>
      </c>
      <c r="AR20">
        <v>1</v>
      </c>
      <c r="AS20" t="str">
        <v>London</v>
      </c>
      <c r="AT20" t="str">
        <v>UK</v>
      </c>
      <c r="AU20">
        <v>212749.99999999997</v>
      </c>
      <c r="AW20">
        <v>35000</v>
      </c>
    </row>
    <row r="21" spans="1:49" x14ac:dyDescent="0.2">
      <c r="A21">
        <v>7</v>
      </c>
      <c r="B21" t="s">
        <v>30</v>
      </c>
      <c r="C21" t="s">
        <v>96</v>
      </c>
      <c r="D21" t="s">
        <v>29</v>
      </c>
      <c r="E21" t="s">
        <v>18</v>
      </c>
      <c r="F21" t="s">
        <v>27</v>
      </c>
      <c r="G21">
        <v>32000</v>
      </c>
      <c r="H21">
        <v>7500</v>
      </c>
      <c r="I21" t="s">
        <v>19</v>
      </c>
      <c r="J21" t="s">
        <v>16</v>
      </c>
      <c r="K21" t="s">
        <v>21</v>
      </c>
      <c r="L21" s="5">
        <v>29731</v>
      </c>
      <c r="M21" s="5">
        <v>39086</v>
      </c>
      <c r="N21" t="s">
        <v>81</v>
      </c>
      <c r="O21">
        <v>16</v>
      </c>
      <c r="P21">
        <v>4</v>
      </c>
      <c r="Q21">
        <v>1</v>
      </c>
      <c r="R21">
        <v>2007</v>
      </c>
      <c r="S21">
        <v>39086</v>
      </c>
      <c r="T21">
        <v>1</v>
      </c>
      <c r="U21" t="s">
        <v>74</v>
      </c>
      <c r="V21" t="s">
        <v>72</v>
      </c>
      <c r="W21">
        <f>DATASET[[#This Row],[SALARY]]*1.15</f>
        <v>36800</v>
      </c>
      <c r="Y21">
        <v>6</v>
      </c>
      <c r="Z21" t="str">
        <v>Kevin</v>
      </c>
      <c r="AA21" t="str">
        <v>kevin@gmail.com</v>
      </c>
      <c r="AB21" t="str">
        <v>Sales</v>
      </c>
      <c r="AC21" t="str">
        <v>Officer</v>
      </c>
      <c r="AD21" t="str">
        <v>Front</v>
      </c>
      <c r="AE21">
        <v>35000</v>
      </c>
      <c r="AF21">
        <v>9000</v>
      </c>
      <c r="AG21" t="str">
        <v>Incentive</v>
      </c>
      <c r="AH21" t="str">
        <v>Bachelor</v>
      </c>
      <c r="AI21" t="str">
        <v>Marketing</v>
      </c>
      <c r="AJ21">
        <v>30307</v>
      </c>
      <c r="AK21">
        <v>40875</v>
      </c>
      <c r="AL21" t="str">
        <v>Avg.</v>
      </c>
      <c r="AM21">
        <v>12</v>
      </c>
      <c r="AN21">
        <v>28</v>
      </c>
      <c r="AO21">
        <v>11</v>
      </c>
      <c r="AP21">
        <v>2011</v>
      </c>
      <c r="AQ21">
        <v>40875</v>
      </c>
      <c r="AR21">
        <v>1</v>
      </c>
      <c r="AS21" t="str">
        <v>London</v>
      </c>
      <c r="AT21" t="str">
        <v>UK</v>
      </c>
      <c r="AU21">
        <v>40250</v>
      </c>
      <c r="AW21">
        <v>32000</v>
      </c>
    </row>
    <row r="22" spans="1:49" x14ac:dyDescent="0.2">
      <c r="Y22">
        <v>7</v>
      </c>
      <c r="Z22" t="str">
        <v>Mark</v>
      </c>
      <c r="AA22" t="str">
        <v>mark@gmail.com</v>
      </c>
      <c r="AB22" t="str">
        <v>Sales</v>
      </c>
      <c r="AC22" t="str">
        <v>Officer</v>
      </c>
      <c r="AD22" t="str">
        <v>Front</v>
      </c>
      <c r="AE22">
        <v>32000</v>
      </c>
      <c r="AF22">
        <v>7500</v>
      </c>
      <c r="AG22" t="str">
        <v>Incentive</v>
      </c>
      <c r="AH22" t="str">
        <v>Bachelor</v>
      </c>
      <c r="AI22" t="str">
        <v>Economics</v>
      </c>
      <c r="AJ22">
        <v>29731</v>
      </c>
      <c r="AK22">
        <v>39086</v>
      </c>
      <c r="AL22" t="str">
        <v>Avg.</v>
      </c>
      <c r="AM22">
        <v>16</v>
      </c>
      <c r="AN22">
        <v>4</v>
      </c>
      <c r="AO22">
        <v>1</v>
      </c>
      <c r="AP22">
        <v>2007</v>
      </c>
      <c r="AQ22">
        <v>39086</v>
      </c>
      <c r="AR22">
        <v>1</v>
      </c>
      <c r="AS22" t="str">
        <v>London</v>
      </c>
      <c r="AT22" t="str">
        <v>UK</v>
      </c>
      <c r="AU22">
        <v>36800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2C75-365C-0A48-B30B-04F6F80ED519}">
  <dimension ref="A1:C4"/>
  <sheetViews>
    <sheetView topLeftCell="B1" workbookViewId="0">
      <selection activeCell="I40" sqref="I40"/>
    </sheetView>
  </sheetViews>
  <sheetFormatPr baseColWidth="10" defaultRowHeight="15" x14ac:dyDescent="0.2"/>
  <sheetData>
    <row r="1" spans="1:3" x14ac:dyDescent="0.2">
      <c r="A1" s="6" t="s">
        <v>70</v>
      </c>
      <c r="B1" s="6" t="s">
        <v>71</v>
      </c>
      <c r="C1" s="6" t="s">
        <v>76</v>
      </c>
    </row>
    <row r="2" spans="1:3" x14ac:dyDescent="0.2">
      <c r="A2">
        <v>1</v>
      </c>
      <c r="B2" t="s">
        <v>74</v>
      </c>
      <c r="C2" t="s">
        <v>72</v>
      </c>
    </row>
    <row r="3" spans="1:3" x14ac:dyDescent="0.2">
      <c r="A3">
        <v>2</v>
      </c>
      <c r="B3" t="s">
        <v>75</v>
      </c>
      <c r="C3" t="s">
        <v>73</v>
      </c>
    </row>
    <row r="4" spans="1:3" x14ac:dyDescent="0.2">
      <c r="A4">
        <v>3</v>
      </c>
      <c r="B4" t="s">
        <v>78</v>
      </c>
      <c r="C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EMPLOYEE</vt:lpstr>
      <vt:lpstr>Sheet3</vt:lpstr>
      <vt:lpstr>Sheet2</vt:lpstr>
      <vt:lpstr>BRANCH</vt:lpstr>
      <vt:lpstr>BRANCH</vt:lpstr>
      <vt:lpstr>DEPT</vt:lpstr>
      <vt:lpstr>EMPLOYEE</vt:lpstr>
      <vt:lpstr>SALARY</vt:lpstr>
      <vt:lpstr>Salary_Increase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Kasidis Satangmongkol</dc:creator>
  <cp:lastModifiedBy>WATCHARIN PHOEMPHON</cp:lastModifiedBy>
  <dcterms:created xsi:type="dcterms:W3CDTF">2023-09-12T09:10:52Z</dcterms:created>
  <dcterms:modified xsi:type="dcterms:W3CDTF">2023-12-30T17:37:34Z</dcterms:modified>
</cp:coreProperties>
</file>