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beka\Downloads\"/>
    </mc:Choice>
  </mc:AlternateContent>
  <xr:revisionPtr revIDLastSave="0" documentId="13_ncr:1_{833E439F-514F-42FE-852B-50E3864949A8}" xr6:coauthVersionLast="46" xr6:coauthVersionMax="46" xr10:uidLastSave="{00000000-0000-0000-0000-000000000000}"/>
  <bookViews>
    <workbookView xWindow="-110" yWindow="-110" windowWidth="18370" windowHeight="11020" activeTab="1" xr2:uid="{D0F0F159-8E80-4C19-90E8-24F351C849C8}"/>
  </bookViews>
  <sheets>
    <sheet name="dataset" sheetId="1" r:id="rId1"/>
    <sheet name="solver solution" sheetId="2" r:id="rId2"/>
    <sheet name="try 1" sheetId="3" r:id="rId3"/>
  </sheets>
  <definedNames>
    <definedName name="solver_adj" localSheetId="2" hidden="1">'try 1'!$H$3:$H$10</definedName>
    <definedName name="solver_cvg" localSheetId="2" hidden="1">0.0001</definedName>
    <definedName name="solver_drv" localSheetId="2" hidden="1">1</definedName>
    <definedName name="solver_eng" localSheetId="1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'try 1'!$E$16</definedName>
    <definedName name="solver_lhs10" localSheetId="2" hidden="1">'try 1'!$E$17</definedName>
    <definedName name="solver_lhs11" localSheetId="2" hidden="1">'try 1'!$E$27</definedName>
    <definedName name="solver_lhs12" localSheetId="2" hidden="1">'try 1'!$E$28</definedName>
    <definedName name="solver_lhs13" localSheetId="2" hidden="1">'try 1'!$E$32</definedName>
    <definedName name="solver_lhs14" localSheetId="2" hidden="1">'try 1'!$E$29</definedName>
    <definedName name="solver_lhs15" localSheetId="2" hidden="1">'try 1'!$E$33</definedName>
    <definedName name="solver_lhs16" localSheetId="2" hidden="1">'try 1'!$E$30</definedName>
    <definedName name="solver_lhs17" localSheetId="2" hidden="1">'try 1'!$E$36</definedName>
    <definedName name="solver_lhs18" localSheetId="2" hidden="1">'try 1'!$E$34</definedName>
    <definedName name="solver_lhs19" localSheetId="2" hidden="1">'try 1'!$E$38</definedName>
    <definedName name="solver_lhs2" localSheetId="2" hidden="1">'try 1'!$E$21</definedName>
    <definedName name="solver_lhs20" localSheetId="2" hidden="1">'try 1'!$E$35</definedName>
    <definedName name="solver_lhs21" localSheetId="2" hidden="1">'try 1'!$H$3</definedName>
    <definedName name="solver_lhs22" localSheetId="2" hidden="1">'try 1'!$H$10</definedName>
    <definedName name="solver_lhs23" localSheetId="2" hidden="1">'try 1'!$E$37</definedName>
    <definedName name="solver_lhs24" localSheetId="2" hidden="1">'try 1'!$H$4</definedName>
    <definedName name="solver_lhs25" localSheetId="2" hidden="1">'try 1'!$H$5</definedName>
    <definedName name="solver_lhs26" localSheetId="2" hidden="1">'try 1'!$E$25</definedName>
    <definedName name="solver_lhs27" localSheetId="2" hidden="1">'try 1'!$H$6</definedName>
    <definedName name="solver_lhs28" localSheetId="2" hidden="1">'try 1'!$H$8</definedName>
    <definedName name="solver_lhs29" localSheetId="2" hidden="1">'try 1'!$H$7</definedName>
    <definedName name="solver_lhs3" localSheetId="2" hidden="1">'try 1'!$E$18</definedName>
    <definedName name="solver_lhs30" localSheetId="2" hidden="1">'try 1'!$E$31</definedName>
    <definedName name="solver_lhs31" localSheetId="2" hidden="1">'try 1'!$H$9</definedName>
    <definedName name="solver_lhs32" localSheetId="2" hidden="1">'try 1'!$H$9</definedName>
    <definedName name="solver_lhs33" localSheetId="2" hidden="1">'try 1'!$H$9</definedName>
    <definedName name="solver_lhs34" localSheetId="2" hidden="1">'try 1'!$H$9</definedName>
    <definedName name="solver_lhs35" localSheetId="2" hidden="1">'try 1'!$H$9</definedName>
    <definedName name="solver_lhs36" localSheetId="2" hidden="1">'try 1'!$H$9</definedName>
    <definedName name="solver_lhs37" localSheetId="2" hidden="1">'try 1'!$H$9</definedName>
    <definedName name="solver_lhs38" localSheetId="2" hidden="1">'try 1'!$H$9</definedName>
    <definedName name="solver_lhs39" localSheetId="2" hidden="1">'try 1'!$H$9</definedName>
    <definedName name="solver_lhs4" localSheetId="2" hidden="1">'try 1'!$E$22</definedName>
    <definedName name="solver_lhs5" localSheetId="2" hidden="1">'try 1'!$E$20</definedName>
    <definedName name="solver_lhs6" localSheetId="2" hidden="1">'try 1'!$E$23</definedName>
    <definedName name="solver_lhs7" localSheetId="2" hidden="1">'try 1'!$E$19</definedName>
    <definedName name="solver_lhs8" localSheetId="2" hidden="1">'try 1'!$E$24</definedName>
    <definedName name="solver_lhs9" localSheetId="2" hidden="1">'try 1'!$E$26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2" hidden="1">2147483647</definedName>
    <definedName name="solver_num" localSheetId="1" hidden="1">0</definedName>
    <definedName name="solver_num" localSheetId="2" hidden="1">31</definedName>
    <definedName name="solver_nwt" localSheetId="2" hidden="1">1</definedName>
    <definedName name="solver_opt" localSheetId="1" hidden="1">'solver solution'!$J$27</definedName>
    <definedName name="solver_opt" localSheetId="2" hidden="1">'try 1'!$E$12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10" localSheetId="2" hidden="1">1</definedName>
    <definedName name="solver_rel11" localSheetId="2" hidden="1">1</definedName>
    <definedName name="solver_rel12" localSheetId="2" hidden="1">1</definedName>
    <definedName name="solver_rel13" localSheetId="2" hidden="1">3</definedName>
    <definedName name="solver_rel14" localSheetId="2" hidden="1">1</definedName>
    <definedName name="solver_rel15" localSheetId="2" hidden="1">3</definedName>
    <definedName name="solver_rel16" localSheetId="2" hidden="1">1</definedName>
    <definedName name="solver_rel17" localSheetId="2" hidden="1">3</definedName>
    <definedName name="solver_rel18" localSheetId="2" hidden="1">3</definedName>
    <definedName name="solver_rel19" localSheetId="2" hidden="1">3</definedName>
    <definedName name="solver_rel2" localSheetId="2" hidden="1">1</definedName>
    <definedName name="solver_rel20" localSheetId="2" hidden="1">3</definedName>
    <definedName name="solver_rel21" localSheetId="2" hidden="1">4</definedName>
    <definedName name="solver_rel22" localSheetId="2" hidden="1">4</definedName>
    <definedName name="solver_rel23" localSheetId="2" hidden="1">3</definedName>
    <definedName name="solver_rel24" localSheetId="2" hidden="1">4</definedName>
    <definedName name="solver_rel25" localSheetId="2" hidden="1">4</definedName>
    <definedName name="solver_rel26" localSheetId="2" hidden="1">1</definedName>
    <definedName name="solver_rel27" localSheetId="2" hidden="1">4</definedName>
    <definedName name="solver_rel28" localSheetId="2" hidden="1">4</definedName>
    <definedName name="solver_rel29" localSheetId="2" hidden="1">4</definedName>
    <definedName name="solver_rel3" localSheetId="2" hidden="1">1</definedName>
    <definedName name="solver_rel30" localSheetId="2" hidden="1">3</definedName>
    <definedName name="solver_rel31" localSheetId="2" hidden="1">4</definedName>
    <definedName name="solver_rel32" localSheetId="2" hidden="1">4</definedName>
    <definedName name="solver_rel33" localSheetId="2" hidden="1">4</definedName>
    <definedName name="solver_rel34" localSheetId="2" hidden="1">4</definedName>
    <definedName name="solver_rel35" localSheetId="2" hidden="1">4</definedName>
    <definedName name="solver_rel36" localSheetId="2" hidden="1">4</definedName>
    <definedName name="solver_rel37" localSheetId="2" hidden="1">4</definedName>
    <definedName name="solver_rel38" localSheetId="2" hidden="1">4</definedName>
    <definedName name="solver_rel39" localSheetId="2" hidden="1">4</definedName>
    <definedName name="solver_rel4" localSheetId="2" hidden="1">1</definedName>
    <definedName name="solver_rel5" localSheetId="2" hidden="1">1</definedName>
    <definedName name="solver_rel6" localSheetId="2" hidden="1">1</definedName>
    <definedName name="solver_rel7" localSheetId="2" hidden="1">1</definedName>
    <definedName name="solver_rel8" localSheetId="2" hidden="1">1</definedName>
    <definedName name="solver_rel9" localSheetId="2" hidden="1">1</definedName>
    <definedName name="solver_rhs1" localSheetId="2" hidden="1">'try 1'!$G$16</definedName>
    <definedName name="solver_rhs10" localSheetId="2" hidden="1">'try 1'!$G$17</definedName>
    <definedName name="solver_rhs11" localSheetId="2" hidden="1">'try 1'!$G$27</definedName>
    <definedName name="solver_rhs12" localSheetId="2" hidden="1">'try 1'!$G$28</definedName>
    <definedName name="solver_rhs13" localSheetId="2" hidden="1">'try 1'!$G$32</definedName>
    <definedName name="solver_rhs14" localSheetId="2" hidden="1">'try 1'!$G$29</definedName>
    <definedName name="solver_rhs15" localSheetId="2" hidden="1">'try 1'!$G$33</definedName>
    <definedName name="solver_rhs16" localSheetId="2" hidden="1">'try 1'!$G$30</definedName>
    <definedName name="solver_rhs17" localSheetId="2" hidden="1">'try 1'!$G$36</definedName>
    <definedName name="solver_rhs18" localSheetId="2" hidden="1">'try 1'!$G$34</definedName>
    <definedName name="solver_rhs19" localSheetId="2" hidden="1">'try 1'!$G$38</definedName>
    <definedName name="solver_rhs2" localSheetId="2" hidden="1">'try 1'!$G$21</definedName>
    <definedName name="solver_rhs20" localSheetId="2" hidden="1">'try 1'!$G$35</definedName>
    <definedName name="solver_rhs21" localSheetId="2" hidden="1">"integer"</definedName>
    <definedName name="solver_rhs22" localSheetId="2" hidden="1">"integer"</definedName>
    <definedName name="solver_rhs23" localSheetId="2" hidden="1">'try 1'!$G$37</definedName>
    <definedName name="solver_rhs24" localSheetId="2" hidden="1">"integer"</definedName>
    <definedName name="solver_rhs25" localSheetId="2" hidden="1">"integer"</definedName>
    <definedName name="solver_rhs26" localSheetId="2" hidden="1">'try 1'!$G$25</definedName>
    <definedName name="solver_rhs27" localSheetId="2" hidden="1">"integer"</definedName>
    <definedName name="solver_rhs28" localSheetId="2" hidden="1">"integer"</definedName>
    <definedName name="solver_rhs29" localSheetId="2" hidden="1">"integer"</definedName>
    <definedName name="solver_rhs3" localSheetId="2" hidden="1">'try 1'!$G$18</definedName>
    <definedName name="solver_rhs30" localSheetId="2" hidden="1">'try 1'!$G$31</definedName>
    <definedName name="solver_rhs31" localSheetId="2" hidden="1">"integer"</definedName>
    <definedName name="solver_rhs32" localSheetId="2" hidden="1">"integer"</definedName>
    <definedName name="solver_rhs33" localSheetId="2" hidden="1">"integer"</definedName>
    <definedName name="solver_rhs34" localSheetId="2" hidden="1">"integer"</definedName>
    <definedName name="solver_rhs35" localSheetId="2" hidden="1">"integer"</definedName>
    <definedName name="solver_rhs36" localSheetId="2" hidden="1">"integer"</definedName>
    <definedName name="solver_rhs37" localSheetId="2" hidden="1">"integer"</definedName>
    <definedName name="solver_rhs38" localSheetId="2" hidden="1">"integer"</definedName>
    <definedName name="solver_rhs39" localSheetId="2" hidden="1">"integer"</definedName>
    <definedName name="solver_rhs4" localSheetId="2" hidden="1">'try 1'!$G$22</definedName>
    <definedName name="solver_rhs5" localSheetId="2" hidden="1">'try 1'!$G$20</definedName>
    <definedName name="solver_rhs6" localSheetId="2" hidden="1">'try 1'!$G$23</definedName>
    <definedName name="solver_rhs7" localSheetId="2" hidden="1">'try 1'!$G$19</definedName>
    <definedName name="solver_rhs8" localSheetId="2" hidden="1">'try 1'!$G$24</definedName>
    <definedName name="solver_rhs9" localSheetId="2" hidden="1">'try 1'!$G$26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1" hidden="1">1</definedName>
    <definedName name="solver_typ" localSheetId="2" hidden="1">1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1" l="1"/>
  <c r="E39" i="1"/>
  <c r="K2" i="1"/>
  <c r="E16" i="2"/>
  <c r="E21" i="2"/>
  <c r="E37" i="2"/>
  <c r="G7" i="2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G10" i="3"/>
  <c r="G9" i="3"/>
  <c r="G8" i="3"/>
  <c r="G7" i="3"/>
  <c r="G6" i="3"/>
  <c r="G5" i="3"/>
  <c r="G4" i="3"/>
  <c r="G3" i="3"/>
  <c r="E38" i="2"/>
  <c r="E34" i="2"/>
  <c r="E32" i="2"/>
  <c r="E33" i="2"/>
  <c r="E35" i="2"/>
  <c r="E36" i="2"/>
  <c r="E31" i="2"/>
  <c r="E26" i="2"/>
  <c r="E30" i="2"/>
  <c r="E27" i="2"/>
  <c r="E18" i="2"/>
  <c r="E19" i="2"/>
  <c r="E20" i="2"/>
  <c r="E22" i="2"/>
  <c r="E23" i="2"/>
  <c r="E24" i="2"/>
  <c r="E25" i="2"/>
  <c r="E28" i="2"/>
  <c r="E29" i="2"/>
  <c r="E17" i="2"/>
  <c r="G3" i="2"/>
  <c r="H39" i="1"/>
  <c r="G4" i="2"/>
  <c r="G5" i="2"/>
  <c r="G6" i="2"/>
  <c r="G8" i="2"/>
  <c r="G9" i="2"/>
  <c r="G10" i="2"/>
  <c r="K6" i="1"/>
  <c r="K3" i="1"/>
  <c r="K4" i="1"/>
  <c r="K5" i="1"/>
  <c r="K7" i="1"/>
  <c r="K8" i="1"/>
  <c r="K9" i="1"/>
  <c r="I39" i="1"/>
  <c r="J39" i="1"/>
  <c r="K39" i="1"/>
  <c r="L39" i="1"/>
  <c r="G39" i="1"/>
  <c r="F39" i="1"/>
  <c r="E12" i="2" l="1"/>
  <c r="E12" i="3"/>
</calcChain>
</file>

<file path=xl/sharedStrings.xml><?xml version="1.0" encoding="utf-8"?>
<sst xmlns="http://schemas.openxmlformats.org/spreadsheetml/2006/main" count="350" uniqueCount="91">
  <si>
    <t xml:space="preserve">Products: </t>
  </si>
  <si>
    <t>Bread</t>
  </si>
  <si>
    <t>Small bagel</t>
  </si>
  <si>
    <t>Large bagel</t>
  </si>
  <si>
    <t>Ham and cheese sandwich</t>
  </si>
  <si>
    <t>X1</t>
  </si>
  <si>
    <t>X2</t>
  </si>
  <si>
    <t>X3</t>
  </si>
  <si>
    <t>X4</t>
  </si>
  <si>
    <t>X5</t>
  </si>
  <si>
    <t>X6</t>
  </si>
  <si>
    <t>X7</t>
  </si>
  <si>
    <t>X8</t>
  </si>
  <si>
    <t>weight(kg)</t>
  </si>
  <si>
    <t>Price(Kn)</t>
  </si>
  <si>
    <t>Chocolate donut</t>
  </si>
  <si>
    <t>Chocolate croissant</t>
  </si>
  <si>
    <t xml:space="preserve">Raw materials </t>
  </si>
  <si>
    <t>Bread:</t>
  </si>
  <si>
    <t>flour</t>
  </si>
  <si>
    <t>water</t>
  </si>
  <si>
    <t>salt</t>
  </si>
  <si>
    <t>yeast</t>
  </si>
  <si>
    <t xml:space="preserve">water </t>
  </si>
  <si>
    <t>butter</t>
  </si>
  <si>
    <t>sunflower oil</t>
  </si>
  <si>
    <t>sugar</t>
  </si>
  <si>
    <t>eggs</t>
  </si>
  <si>
    <t>Pizza (ham and cheese)</t>
  </si>
  <si>
    <t>Sandwich (ham and cheese)</t>
  </si>
  <si>
    <t>ham</t>
  </si>
  <si>
    <t>cheese</t>
  </si>
  <si>
    <t>tomato sauce</t>
  </si>
  <si>
    <t>oregano</t>
  </si>
  <si>
    <t>Hot dog (cheese)</t>
  </si>
  <si>
    <t>hot dog</t>
  </si>
  <si>
    <t>mustard</t>
  </si>
  <si>
    <t>chocolate</t>
  </si>
  <si>
    <t>bread</t>
  </si>
  <si>
    <t>small bagel</t>
  </si>
  <si>
    <t>large bagel</t>
  </si>
  <si>
    <t>chocolate donut</t>
  </si>
  <si>
    <t>raw materials/products</t>
  </si>
  <si>
    <t>weight(g)</t>
  </si>
  <si>
    <t>Hot dog with cheese</t>
  </si>
  <si>
    <t>flour(kg)</t>
  </si>
  <si>
    <t>water(l)</t>
  </si>
  <si>
    <t>salt(kg)</t>
  </si>
  <si>
    <t>sugar(kg)</t>
  </si>
  <si>
    <t>yeast(kg)</t>
  </si>
  <si>
    <t>sunflower oil(l)</t>
  </si>
  <si>
    <t>butter(kg)</t>
  </si>
  <si>
    <t>chocolate(kg)</t>
  </si>
  <si>
    <t>ham(kg)</t>
  </si>
  <si>
    <t>cheese(kg)</t>
  </si>
  <si>
    <t>tomato sauce(l)</t>
  </si>
  <si>
    <t>oregano(kg)</t>
  </si>
  <si>
    <t>mustard(l)</t>
  </si>
  <si>
    <t>1 kg/1 l/1 peace</t>
  </si>
  <si>
    <t>cost(Kn)</t>
  </si>
  <si>
    <t>profit(Kn)</t>
  </si>
  <si>
    <t>Products</t>
  </si>
  <si>
    <t>Pizza ham and cheese</t>
  </si>
  <si>
    <t>Sandwich ham and cheese</t>
  </si>
  <si>
    <t>Price (Kn)</t>
  </si>
  <si>
    <t>Cost (Kn)</t>
  </si>
  <si>
    <t>Profit (Kn)</t>
  </si>
  <si>
    <t>Quantity</t>
  </si>
  <si>
    <t>Objective function</t>
  </si>
  <si>
    <t>On monthly basis</t>
  </si>
  <si>
    <t>Constraints</t>
  </si>
  <si>
    <t>nonnegativity constraint (X1)</t>
  </si>
  <si>
    <t>nonnegativity constraint (X2)</t>
  </si>
  <si>
    <t>nonnegativity constraint (X3)</t>
  </si>
  <si>
    <t>nonnegativity constraint (X4)</t>
  </si>
  <si>
    <t>nonnegativity constraint (X5)</t>
  </si>
  <si>
    <t>nonnegativity constraint (X6)</t>
  </si>
  <si>
    <t>nonnegativity constraint (X7)</t>
  </si>
  <si>
    <t>nonnegativity constraint (X8)</t>
  </si>
  <si>
    <t>X</t>
  </si>
  <si>
    <t>Number</t>
  </si>
  <si>
    <t>Max Kg, l, peaces</t>
  </si>
  <si>
    <t>infinite</t>
  </si>
  <si>
    <t>&lt;=</t>
  </si>
  <si>
    <t>&gt;</t>
  </si>
  <si>
    <t>integer</t>
  </si>
  <si>
    <t>/8</t>
  </si>
  <si>
    <t>(Maximum profit in Kn)</t>
  </si>
  <si>
    <t>max</t>
  </si>
  <si>
    <t>raw materials</t>
  </si>
  <si>
    <t>price per kg/l/peace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</si>
</sst>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1" xfId="0" applyBorder="1"/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8F25-D904-4AEE-9FF3-C0E5A46AB6C3}">
  <dimension ref="B1:S61"/>
  <sheetViews>
    <sheetView workbookViewId="0">
      <selection activeCell="K11" sqref="K11"/>
    </sheetView>
  </sheetViews>
  <sheetFormatPr defaultRowHeight="14.5"/>
  <cols>
    <col min="3" max="3" width="13.08984375" bestFit="1" customWidth="1"/>
    <col min="4" max="4" width="24.26953125" bestFit="1" customWidth="1"/>
    <col min="6" max="6" width="13.90625" bestFit="1" customWidth="1"/>
    <col min="7" max="7" width="9.81640625" bestFit="1" customWidth="1"/>
    <col min="8" max="8" width="17.6328125" bestFit="1" customWidth="1"/>
    <col min="9" max="9" width="17.1796875" bestFit="1" customWidth="1"/>
    <col min="10" max="10" width="23.08984375" bestFit="1" customWidth="1"/>
    <col min="11" max="11" width="24.26953125" bestFit="1" customWidth="1"/>
    <col min="12" max="12" width="14.90625" bestFit="1" customWidth="1"/>
    <col min="13" max="13" width="9.81640625" bestFit="1" customWidth="1"/>
    <col min="14" max="14" width="14.36328125" bestFit="1" customWidth="1"/>
    <col min="15" max="15" width="17.1796875" bestFit="1" customWidth="1"/>
    <col min="16" max="16" width="20.36328125" bestFit="1" customWidth="1"/>
    <col min="17" max="17" width="24.26953125" bestFit="1" customWidth="1"/>
    <col min="18" max="18" width="14.90625" bestFit="1" customWidth="1"/>
  </cols>
  <sheetData>
    <row r="1" spans="2:11">
      <c r="C1" s="5"/>
      <c r="D1" s="5"/>
      <c r="E1" s="5" t="s">
        <v>14</v>
      </c>
      <c r="F1" s="5" t="s">
        <v>13</v>
      </c>
      <c r="G1" t="s">
        <v>43</v>
      </c>
      <c r="H1" t="s">
        <v>59</v>
      </c>
      <c r="K1" t="s">
        <v>60</v>
      </c>
    </row>
    <row r="2" spans="2:11">
      <c r="B2" t="s">
        <v>0</v>
      </c>
      <c r="C2" s="5" t="s">
        <v>5</v>
      </c>
      <c r="D2" s="5" t="s">
        <v>1</v>
      </c>
      <c r="E2" s="5">
        <v>6</v>
      </c>
      <c r="F2" s="5">
        <v>0.7</v>
      </c>
      <c r="G2">
        <v>700</v>
      </c>
      <c r="H2" s="3">
        <v>1.2909999999999999</v>
      </c>
      <c r="I2">
        <v>5100</v>
      </c>
      <c r="K2" s="3">
        <f>E2-H2</f>
        <v>4.7089999999999996</v>
      </c>
    </row>
    <row r="3" spans="2:11">
      <c r="C3" s="5" t="s">
        <v>6</v>
      </c>
      <c r="D3" s="5" t="s">
        <v>2</v>
      </c>
      <c r="E3" s="5">
        <v>2.5</v>
      </c>
      <c r="F3" s="5">
        <v>0.06</v>
      </c>
      <c r="G3">
        <v>60</v>
      </c>
      <c r="H3" s="3">
        <v>0.113425</v>
      </c>
      <c r="I3">
        <v>4800</v>
      </c>
      <c r="K3" s="3">
        <f t="shared" ref="K3:K9" si="0">E3-H3</f>
        <v>2.3865750000000001</v>
      </c>
    </row>
    <row r="4" spans="2:11">
      <c r="C4" s="5" t="s">
        <v>7</v>
      </c>
      <c r="D4" s="5" t="s">
        <v>3</v>
      </c>
      <c r="E4" s="5">
        <v>3</v>
      </c>
      <c r="F4" s="5">
        <v>0.12</v>
      </c>
      <c r="G4">
        <v>120</v>
      </c>
      <c r="H4" s="3">
        <v>0.22685</v>
      </c>
      <c r="I4">
        <v>3000</v>
      </c>
      <c r="K4" s="3">
        <f t="shared" si="0"/>
        <v>2.7731500000000002</v>
      </c>
    </row>
    <row r="5" spans="2:11">
      <c r="C5" s="5" t="s">
        <v>8</v>
      </c>
      <c r="D5" s="5" t="s">
        <v>15</v>
      </c>
      <c r="E5" s="5">
        <v>4</v>
      </c>
      <c r="F5" s="5">
        <v>0.12</v>
      </c>
      <c r="G5">
        <v>120</v>
      </c>
      <c r="H5" s="3">
        <v>1.6107480000000001</v>
      </c>
      <c r="I5">
        <v>750</v>
      </c>
      <c r="K5" s="3">
        <f t="shared" si="0"/>
        <v>2.3892519999999999</v>
      </c>
    </row>
    <row r="6" spans="2:11">
      <c r="C6" s="5" t="s">
        <v>9</v>
      </c>
      <c r="D6" s="5" t="s">
        <v>16</v>
      </c>
      <c r="E6" s="5">
        <v>4</v>
      </c>
      <c r="F6" s="5">
        <v>0.14000000000000001</v>
      </c>
      <c r="G6">
        <v>140</v>
      </c>
      <c r="H6" s="3">
        <v>2.0125639999999998</v>
      </c>
      <c r="I6">
        <v>750</v>
      </c>
      <c r="K6" s="3">
        <f>E6-H6</f>
        <v>1.9874360000000002</v>
      </c>
    </row>
    <row r="7" spans="2:11">
      <c r="C7" s="5" t="s">
        <v>10</v>
      </c>
      <c r="D7" s="5" t="s">
        <v>62</v>
      </c>
      <c r="E7" s="5">
        <v>8</v>
      </c>
      <c r="F7" s="5">
        <v>0.25</v>
      </c>
      <c r="G7">
        <v>250</v>
      </c>
      <c r="H7" s="3">
        <v>2.6452499999999999</v>
      </c>
      <c r="I7">
        <v>1500</v>
      </c>
      <c r="K7" s="3">
        <f t="shared" si="0"/>
        <v>5.3547500000000001</v>
      </c>
    </row>
    <row r="8" spans="2:11">
      <c r="C8" s="5" t="s">
        <v>11</v>
      </c>
      <c r="D8" s="5" t="s">
        <v>4</v>
      </c>
      <c r="E8" s="5">
        <v>5</v>
      </c>
      <c r="F8" s="5">
        <v>0.17</v>
      </c>
      <c r="G8">
        <v>170</v>
      </c>
      <c r="H8" s="3">
        <v>1.5614250000000001</v>
      </c>
      <c r="I8">
        <v>1200</v>
      </c>
      <c r="K8" s="3">
        <f t="shared" si="0"/>
        <v>3.4385750000000002</v>
      </c>
    </row>
    <row r="9" spans="2:11">
      <c r="C9" s="5" t="s">
        <v>12</v>
      </c>
      <c r="D9" s="5" t="s">
        <v>44</v>
      </c>
      <c r="E9" s="5">
        <v>8</v>
      </c>
      <c r="F9" s="5">
        <v>0.2</v>
      </c>
      <c r="G9">
        <v>200</v>
      </c>
      <c r="H9" s="3">
        <v>1.5092000000000001</v>
      </c>
      <c r="I9">
        <v>900</v>
      </c>
      <c r="K9" s="3">
        <f t="shared" si="0"/>
        <v>6.4908000000000001</v>
      </c>
    </row>
    <row r="10" spans="2:11">
      <c r="H10" s="3"/>
      <c r="K10" s="3">
        <f>SUMPRODUCT(I2:I9,K2:K9)</f>
        <v>65073.561000000002</v>
      </c>
    </row>
    <row r="14" spans="2:11">
      <c r="C14" t="s">
        <v>17</v>
      </c>
      <c r="D14" t="s">
        <v>18</v>
      </c>
      <c r="E14" t="s">
        <v>19</v>
      </c>
      <c r="F14" t="s">
        <v>20</v>
      </c>
      <c r="G14" t="s">
        <v>21</v>
      </c>
      <c r="H14" t="s">
        <v>22</v>
      </c>
      <c r="I14" s="1"/>
    </row>
    <row r="15" spans="2:11">
      <c r="D15" t="s">
        <v>2</v>
      </c>
      <c r="E15" t="s">
        <v>19</v>
      </c>
      <c r="F15" t="s">
        <v>23</v>
      </c>
      <c r="G15" t="s">
        <v>21</v>
      </c>
      <c r="H15" t="s">
        <v>22</v>
      </c>
      <c r="I15" s="1" t="s">
        <v>25</v>
      </c>
      <c r="J15" t="s">
        <v>24</v>
      </c>
    </row>
    <row r="16" spans="2:11">
      <c r="D16" t="s">
        <v>3</v>
      </c>
      <c r="E16" t="s">
        <v>19</v>
      </c>
      <c r="F16" t="s">
        <v>20</v>
      </c>
      <c r="G16" t="s">
        <v>21</v>
      </c>
      <c r="H16" t="s">
        <v>22</v>
      </c>
      <c r="I16" s="1" t="s">
        <v>25</v>
      </c>
      <c r="J16" t="s">
        <v>24</v>
      </c>
    </row>
    <row r="17" spans="3:19">
      <c r="D17" t="s">
        <v>15</v>
      </c>
      <c r="E17" t="s">
        <v>19</v>
      </c>
      <c r="F17" t="s">
        <v>20</v>
      </c>
      <c r="G17" t="s">
        <v>21</v>
      </c>
      <c r="H17" t="s">
        <v>22</v>
      </c>
      <c r="I17" s="1" t="s">
        <v>25</v>
      </c>
      <c r="J17" t="s">
        <v>24</v>
      </c>
      <c r="K17" t="s">
        <v>26</v>
      </c>
      <c r="L17" t="s">
        <v>27</v>
      </c>
      <c r="M17" t="s">
        <v>37</v>
      </c>
    </row>
    <row r="18" spans="3:19">
      <c r="D18" t="s">
        <v>16</v>
      </c>
      <c r="E18" t="s">
        <v>19</v>
      </c>
      <c r="F18" t="s">
        <v>20</v>
      </c>
      <c r="G18" t="s">
        <v>21</v>
      </c>
      <c r="H18" t="s">
        <v>22</v>
      </c>
      <c r="I18" s="1" t="s">
        <v>25</v>
      </c>
      <c r="J18" t="s">
        <v>24</v>
      </c>
      <c r="K18" t="s">
        <v>26</v>
      </c>
      <c r="L18" t="s">
        <v>27</v>
      </c>
      <c r="M18" t="s">
        <v>37</v>
      </c>
    </row>
    <row r="19" spans="3:19">
      <c r="D19" t="s">
        <v>28</v>
      </c>
      <c r="E19" t="s">
        <v>19</v>
      </c>
      <c r="F19" t="s">
        <v>20</v>
      </c>
      <c r="G19" t="s">
        <v>21</v>
      </c>
      <c r="H19" t="s">
        <v>22</v>
      </c>
      <c r="I19" s="1" t="s">
        <v>25</v>
      </c>
      <c r="J19" t="s">
        <v>24</v>
      </c>
      <c r="N19" t="s">
        <v>30</v>
      </c>
      <c r="O19" t="s">
        <v>31</v>
      </c>
      <c r="P19" t="s">
        <v>32</v>
      </c>
      <c r="Q19" t="s">
        <v>33</v>
      </c>
    </row>
    <row r="20" spans="3:19">
      <c r="D20" t="s">
        <v>29</v>
      </c>
      <c r="E20" t="s">
        <v>19</v>
      </c>
      <c r="F20" t="s">
        <v>20</v>
      </c>
      <c r="G20" t="s">
        <v>21</v>
      </c>
      <c r="H20" t="s">
        <v>22</v>
      </c>
      <c r="I20" s="1" t="s">
        <v>25</v>
      </c>
      <c r="J20" t="s">
        <v>24</v>
      </c>
      <c r="N20" t="s">
        <v>30</v>
      </c>
      <c r="O20" t="s">
        <v>31</v>
      </c>
    </row>
    <row r="21" spans="3:19">
      <c r="D21" t="s">
        <v>34</v>
      </c>
      <c r="E21" t="s">
        <v>19</v>
      </c>
      <c r="F21" t="s">
        <v>20</v>
      </c>
      <c r="G21" t="s">
        <v>21</v>
      </c>
      <c r="H21" t="s">
        <v>22</v>
      </c>
      <c r="I21" s="1" t="s">
        <v>25</v>
      </c>
      <c r="J21" t="s">
        <v>24</v>
      </c>
      <c r="O21" t="s">
        <v>31</v>
      </c>
      <c r="R21" t="s">
        <v>35</v>
      </c>
      <c r="S21" t="s">
        <v>36</v>
      </c>
    </row>
    <row r="23" spans="3:19">
      <c r="D23" s="2" t="s">
        <v>42</v>
      </c>
      <c r="E23" s="2" t="s">
        <v>38</v>
      </c>
      <c r="F23" s="2" t="s">
        <v>39</v>
      </c>
      <c r="G23" s="2" t="s">
        <v>40</v>
      </c>
      <c r="H23" s="2" t="s">
        <v>41</v>
      </c>
      <c r="I23" s="2" t="s">
        <v>16</v>
      </c>
      <c r="J23" s="2" t="s">
        <v>28</v>
      </c>
      <c r="K23" s="2" t="s">
        <v>29</v>
      </c>
      <c r="L23" s="2" t="s">
        <v>34</v>
      </c>
      <c r="N23" t="s">
        <v>58</v>
      </c>
    </row>
    <row r="24" spans="3:19">
      <c r="C24">
        <v>1</v>
      </c>
      <c r="D24" s="2" t="s">
        <v>45</v>
      </c>
      <c r="E24" s="2">
        <v>0.5</v>
      </c>
      <c r="F24" s="2">
        <v>4.2000000000000003E-2</v>
      </c>
      <c r="G24" s="2">
        <v>8.4000000000000005E-2</v>
      </c>
      <c r="H24" s="2">
        <v>5.5E-2</v>
      </c>
      <c r="I24" s="2">
        <v>5.8000000000000003E-2</v>
      </c>
      <c r="J24" s="2">
        <v>0.1</v>
      </c>
      <c r="K24" s="2">
        <v>8.4000000000000005E-2</v>
      </c>
      <c r="L24" s="2">
        <v>8.4000000000000005E-2</v>
      </c>
      <c r="M24">
        <v>3450</v>
      </c>
      <c r="N24" s="3">
        <v>2.2999999999999998</v>
      </c>
    </row>
    <row r="25" spans="3:19">
      <c r="C25">
        <v>2</v>
      </c>
      <c r="D25" s="2" t="s">
        <v>46</v>
      </c>
      <c r="E25" s="2">
        <v>0.3</v>
      </c>
      <c r="F25" s="2">
        <v>2.5000000000000001E-2</v>
      </c>
      <c r="G25" s="2">
        <v>0.05</v>
      </c>
      <c r="H25" s="2">
        <v>0.03</v>
      </c>
      <c r="I25" s="2">
        <v>3.2000000000000001E-2</v>
      </c>
      <c r="J25" s="2">
        <v>0.06</v>
      </c>
      <c r="K25" s="2">
        <v>0.05</v>
      </c>
      <c r="L25" s="2">
        <v>0.05</v>
      </c>
      <c r="N25" s="3"/>
    </row>
    <row r="26" spans="3:19">
      <c r="C26">
        <v>3</v>
      </c>
      <c r="D26" s="2" t="s">
        <v>47</v>
      </c>
      <c r="E26" s="2">
        <v>0.01</v>
      </c>
      <c r="F26" s="2">
        <v>8.0000000000000004E-4</v>
      </c>
      <c r="G26" s="2">
        <v>1.6000000000000001E-3</v>
      </c>
      <c r="H26" s="2">
        <v>8.0000000000000004E-4</v>
      </c>
      <c r="I26" s="2">
        <v>8.0000000000000004E-4</v>
      </c>
      <c r="J26" s="2">
        <v>3.0000000000000001E-3</v>
      </c>
      <c r="K26" s="2">
        <v>1.6000000000000001E-3</v>
      </c>
      <c r="L26" s="2">
        <v>1.6000000000000001E-3</v>
      </c>
      <c r="M26">
        <v>70</v>
      </c>
      <c r="N26" s="3">
        <v>4.2</v>
      </c>
    </row>
    <row r="27" spans="3:19">
      <c r="C27">
        <v>4</v>
      </c>
      <c r="D27" s="2" t="s">
        <v>48</v>
      </c>
      <c r="E27" s="2">
        <v>0</v>
      </c>
      <c r="F27" s="2">
        <v>0</v>
      </c>
      <c r="G27" s="2">
        <v>0</v>
      </c>
      <c r="H27" s="2">
        <v>1E-3</v>
      </c>
      <c r="I27" s="2">
        <v>8.0000000000000004E-4</v>
      </c>
      <c r="J27" s="2">
        <v>0</v>
      </c>
      <c r="K27" s="2">
        <v>0</v>
      </c>
      <c r="L27" s="2">
        <v>0</v>
      </c>
      <c r="M27">
        <v>5</v>
      </c>
      <c r="N27" s="3">
        <v>4.4000000000000004</v>
      </c>
    </row>
    <row r="28" spans="3:19">
      <c r="C28">
        <v>5</v>
      </c>
      <c r="D28" s="2" t="s">
        <v>49</v>
      </c>
      <c r="E28" s="2">
        <v>0.01</v>
      </c>
      <c r="F28" s="2">
        <v>8.0000000000000004E-4</v>
      </c>
      <c r="G28" s="2">
        <v>1.6000000000000001E-3</v>
      </c>
      <c r="H28" s="2">
        <v>1E-3</v>
      </c>
      <c r="I28" s="2">
        <v>1E-3</v>
      </c>
      <c r="J28" s="2">
        <v>2E-3</v>
      </c>
      <c r="K28" s="2">
        <v>1.6000000000000001E-3</v>
      </c>
      <c r="L28" s="2">
        <v>1.6000000000000001E-3</v>
      </c>
      <c r="M28">
        <v>70</v>
      </c>
      <c r="N28" s="3">
        <v>9.9</v>
      </c>
    </row>
    <row r="29" spans="3:19">
      <c r="C29">
        <v>6</v>
      </c>
      <c r="D29" s="2" t="s">
        <v>50</v>
      </c>
      <c r="E29" s="2">
        <v>0</v>
      </c>
      <c r="F29" s="2">
        <v>2.5000000000000001E-4</v>
      </c>
      <c r="G29" s="2">
        <v>5.0000000000000001E-4</v>
      </c>
      <c r="H29" s="2">
        <v>8.0000000000000002E-3</v>
      </c>
      <c r="I29" s="2">
        <v>7.0000000000000001E-3</v>
      </c>
      <c r="J29" s="2">
        <v>6.9999999999999999E-4</v>
      </c>
      <c r="K29" s="2">
        <v>5.0000000000000001E-4</v>
      </c>
      <c r="L29" s="2">
        <v>5.0000000000000001E-4</v>
      </c>
      <c r="M29">
        <v>20</v>
      </c>
      <c r="N29" s="3">
        <v>7.2</v>
      </c>
    </row>
    <row r="30" spans="3:19">
      <c r="C30">
        <v>7</v>
      </c>
      <c r="D30" s="2" t="s">
        <v>51</v>
      </c>
      <c r="E30" s="2">
        <v>0</v>
      </c>
      <c r="F30" s="2">
        <v>2.5000000000000001E-4</v>
      </c>
      <c r="G30" s="2">
        <v>5.0000000000000001E-4</v>
      </c>
      <c r="H30" s="2">
        <v>5.9999999999999995E-4</v>
      </c>
      <c r="I30" s="2">
        <v>8.0000000000000004E-4</v>
      </c>
      <c r="J30" s="2">
        <v>5.0000000000000001E-4</v>
      </c>
      <c r="K30" s="2">
        <v>5.0000000000000001E-4</v>
      </c>
      <c r="L30" s="2">
        <v>5.0000000000000001E-4</v>
      </c>
      <c r="M30">
        <v>6</v>
      </c>
      <c r="N30" s="3">
        <v>14.98</v>
      </c>
    </row>
    <row r="31" spans="3:19">
      <c r="C31">
        <v>8</v>
      </c>
      <c r="D31" s="2" t="s">
        <v>27</v>
      </c>
      <c r="E31" s="2">
        <v>0</v>
      </c>
      <c r="F31" s="2">
        <v>0</v>
      </c>
      <c r="G31" s="2">
        <v>0</v>
      </c>
      <c r="H31" s="2">
        <v>0.25</v>
      </c>
      <c r="I31" s="2">
        <v>0.25</v>
      </c>
      <c r="J31" s="2">
        <v>0</v>
      </c>
      <c r="K31" s="2">
        <v>0</v>
      </c>
      <c r="L31" s="2">
        <v>0</v>
      </c>
      <c r="M31">
        <v>400</v>
      </c>
      <c r="N31" s="3">
        <v>0.8</v>
      </c>
    </row>
    <row r="32" spans="3:19">
      <c r="C32">
        <v>9</v>
      </c>
      <c r="D32" s="2" t="s">
        <v>52</v>
      </c>
      <c r="E32" s="2">
        <v>0</v>
      </c>
      <c r="F32" s="2">
        <v>0</v>
      </c>
      <c r="G32" s="2">
        <v>0</v>
      </c>
      <c r="H32" s="2">
        <v>0.03</v>
      </c>
      <c r="I32" s="2">
        <v>0.04</v>
      </c>
      <c r="J32" s="2">
        <v>0</v>
      </c>
      <c r="K32" s="2">
        <v>0</v>
      </c>
      <c r="L32" s="2">
        <v>0</v>
      </c>
      <c r="M32">
        <v>55</v>
      </c>
      <c r="N32" s="3">
        <v>40</v>
      </c>
    </row>
    <row r="33" spans="3:14">
      <c r="C33">
        <v>10</v>
      </c>
      <c r="D33" s="2" t="s">
        <v>53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0.04</v>
      </c>
      <c r="K33" s="2">
        <v>2.5000000000000001E-2</v>
      </c>
      <c r="L33" s="2">
        <v>0</v>
      </c>
      <c r="M33">
        <v>100</v>
      </c>
      <c r="N33" s="3">
        <v>18.893000000000001</v>
      </c>
    </row>
    <row r="34" spans="3:14">
      <c r="C34">
        <v>11</v>
      </c>
      <c r="D34" s="2" t="s">
        <v>54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0.04</v>
      </c>
      <c r="K34" s="2">
        <v>2.5000000000000001E-2</v>
      </c>
      <c r="L34" s="2">
        <v>2.5000000000000001E-2</v>
      </c>
      <c r="M34">
        <v>120</v>
      </c>
      <c r="N34" s="3">
        <v>34.49</v>
      </c>
    </row>
    <row r="35" spans="3:14">
      <c r="C35">
        <v>12</v>
      </c>
      <c r="D35" s="2" t="s">
        <v>55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2.5000000000000001E-2</v>
      </c>
      <c r="K35" s="2">
        <v>0</v>
      </c>
      <c r="L35" s="2">
        <v>0</v>
      </c>
      <c r="M35">
        <v>40</v>
      </c>
      <c r="N35" s="3">
        <v>7</v>
      </c>
    </row>
    <row r="36" spans="3:14">
      <c r="C36">
        <v>13</v>
      </c>
      <c r="D36" s="2" t="s">
        <v>56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2.0000000000000001E-4</v>
      </c>
      <c r="K36" s="2">
        <v>0</v>
      </c>
      <c r="L36" s="2">
        <v>0</v>
      </c>
      <c r="M36">
        <v>0.5</v>
      </c>
      <c r="N36" s="3">
        <v>300</v>
      </c>
    </row>
    <row r="37" spans="3:14">
      <c r="C37">
        <v>14</v>
      </c>
      <c r="D37" s="2" t="s">
        <v>35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0.04</v>
      </c>
      <c r="M37">
        <v>40</v>
      </c>
      <c r="N37" s="3">
        <v>1.99</v>
      </c>
    </row>
    <row r="38" spans="3:14">
      <c r="C38">
        <v>15</v>
      </c>
      <c r="D38" s="2" t="s">
        <v>57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1.4999999999999999E-2</v>
      </c>
      <c r="M38">
        <v>15</v>
      </c>
      <c r="N38" s="3">
        <v>22.7</v>
      </c>
    </row>
    <row r="39" spans="3:14">
      <c r="E39">
        <f>E24*$N$24+E25*0+E26*$N$26+E27*$N$27+E28*$N$28+E29*$N$29+E30*$N$30+E31*$N$31+E32*$N$32+E33*$N$33+E34*$N$34+E35*$N$35+E36*$N$36+E37*$N$37+E38*$N$38</f>
        <v>1.2909999999999999</v>
      </c>
      <c r="F39">
        <f t="shared" ref="F39:L39" si="1">F24*$N$24+F25*0+F26*$N$26+F27*$N$27+F28*$N$28+F29*$N$29+F30*$N$30+F31*$N$31+F32*$N$32+F33*$N$33+F34*$N$34+F35*$N$35+F36*$N$36+F37*$N$37+F38*$N$38</f>
        <v>0.113425</v>
      </c>
      <c r="G39">
        <f t="shared" si="1"/>
        <v>0.22685</v>
      </c>
      <c r="H39">
        <f t="shared" si="1"/>
        <v>1.6107480000000001</v>
      </c>
      <c r="I39">
        <f t="shared" si="1"/>
        <v>2.0125640000000002</v>
      </c>
      <c r="J39">
        <f t="shared" si="1"/>
        <v>2.6452500000000003</v>
      </c>
      <c r="K39">
        <f t="shared" si="1"/>
        <v>1.5614250000000003</v>
      </c>
      <c r="L39">
        <f t="shared" si="1"/>
        <v>1.5092000000000003</v>
      </c>
    </row>
    <row r="40" spans="3:14">
      <c r="E40" s="3">
        <v>1.29</v>
      </c>
      <c r="F40" s="3">
        <v>0.11</v>
      </c>
      <c r="G40" s="3">
        <v>0.23</v>
      </c>
      <c r="H40" s="3">
        <v>1.61</v>
      </c>
      <c r="I40" s="3">
        <v>2.0099999999999998</v>
      </c>
      <c r="J40" s="3">
        <v>2.65</v>
      </c>
      <c r="K40" s="3">
        <v>1.56</v>
      </c>
      <c r="L40" s="3">
        <v>1.51</v>
      </c>
    </row>
    <row r="46" spans="3:14">
      <c r="F46" s="5" t="s">
        <v>89</v>
      </c>
      <c r="G46" s="5" t="s">
        <v>88</v>
      </c>
      <c r="H46" s="5" t="s">
        <v>90</v>
      </c>
    </row>
    <row r="47" spans="3:14">
      <c r="F47" s="5" t="s">
        <v>45</v>
      </c>
      <c r="G47" s="5">
        <v>3450</v>
      </c>
      <c r="H47" s="6">
        <v>2.2999999999999998</v>
      </c>
    </row>
    <row r="48" spans="3:14">
      <c r="F48" s="5" t="s">
        <v>46</v>
      </c>
      <c r="G48" s="5"/>
      <c r="H48" s="6"/>
    </row>
    <row r="49" spans="6:8">
      <c r="F49" s="5" t="s">
        <v>47</v>
      </c>
      <c r="G49" s="5">
        <v>70</v>
      </c>
      <c r="H49" s="6">
        <v>4.2</v>
      </c>
    </row>
    <row r="50" spans="6:8">
      <c r="F50" s="5" t="s">
        <v>48</v>
      </c>
      <c r="G50" s="5">
        <v>5</v>
      </c>
      <c r="H50" s="6">
        <v>4.4000000000000004</v>
      </c>
    </row>
    <row r="51" spans="6:8">
      <c r="F51" s="5" t="s">
        <v>49</v>
      </c>
      <c r="G51" s="5">
        <v>70</v>
      </c>
      <c r="H51" s="6">
        <v>9.9</v>
      </c>
    </row>
    <row r="52" spans="6:8">
      <c r="F52" s="5" t="s">
        <v>50</v>
      </c>
      <c r="G52" s="5">
        <v>20</v>
      </c>
      <c r="H52" s="6">
        <v>7.2</v>
      </c>
    </row>
    <row r="53" spans="6:8">
      <c r="F53" s="5" t="s">
        <v>51</v>
      </c>
      <c r="G53" s="5">
        <v>6</v>
      </c>
      <c r="H53" s="6">
        <v>14.98</v>
      </c>
    </row>
    <row r="54" spans="6:8">
      <c r="F54" s="5" t="s">
        <v>27</v>
      </c>
      <c r="G54" s="5">
        <v>400</v>
      </c>
      <c r="H54" s="6">
        <v>0.8</v>
      </c>
    </row>
    <row r="55" spans="6:8">
      <c r="F55" s="5" t="s">
        <v>52</v>
      </c>
      <c r="G55" s="5">
        <v>55</v>
      </c>
      <c r="H55" s="6">
        <v>40</v>
      </c>
    </row>
    <row r="56" spans="6:8">
      <c r="F56" s="5" t="s">
        <v>53</v>
      </c>
      <c r="G56" s="5">
        <v>100</v>
      </c>
      <c r="H56" s="6">
        <v>18.893000000000001</v>
      </c>
    </row>
    <row r="57" spans="6:8">
      <c r="F57" s="5" t="s">
        <v>54</v>
      </c>
      <c r="G57" s="5">
        <v>120</v>
      </c>
      <c r="H57" s="6">
        <v>34.49</v>
      </c>
    </row>
    <row r="58" spans="6:8">
      <c r="F58" s="5" t="s">
        <v>55</v>
      </c>
      <c r="G58" s="5">
        <v>40</v>
      </c>
      <c r="H58" s="6">
        <v>7</v>
      </c>
    </row>
    <row r="59" spans="6:8">
      <c r="F59" s="5" t="s">
        <v>56</v>
      </c>
      <c r="G59" s="5">
        <v>0.5</v>
      </c>
      <c r="H59" s="6">
        <v>300</v>
      </c>
    </row>
    <row r="60" spans="6:8">
      <c r="F60" s="5" t="s">
        <v>35</v>
      </c>
      <c r="G60" s="5">
        <v>40</v>
      </c>
      <c r="H60" s="6">
        <v>1.99</v>
      </c>
    </row>
    <row r="61" spans="6:8">
      <c r="F61" s="5" t="s">
        <v>57</v>
      </c>
      <c r="G61" s="5">
        <v>15</v>
      </c>
      <c r="H61" s="6">
        <v>22.7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6B0C8-BC4C-45DF-B41F-28D3C2F9619D}">
  <dimension ref="A1:M57"/>
  <sheetViews>
    <sheetView tabSelected="1" workbookViewId="0">
      <selection activeCell="G12" sqref="G12"/>
    </sheetView>
  </sheetViews>
  <sheetFormatPr defaultRowHeight="14.5"/>
  <cols>
    <col min="1" max="1" width="15.36328125" bestFit="1" customWidth="1"/>
    <col min="4" max="4" width="24.90625" bestFit="1" customWidth="1"/>
    <col min="5" max="5" width="11.6328125" customWidth="1"/>
    <col min="6" max="6" width="10.08984375" bestFit="1" customWidth="1"/>
    <col min="7" max="7" width="14.90625" bestFit="1" customWidth="1"/>
    <col min="8" max="8" width="14.36328125" bestFit="1" customWidth="1"/>
    <col min="9" max="9" width="17.1796875" bestFit="1" customWidth="1"/>
    <col min="10" max="10" width="20.36328125" bestFit="1" customWidth="1"/>
    <col min="11" max="11" width="24.26953125" bestFit="1" customWidth="1"/>
    <col min="12" max="12" width="17.81640625" bestFit="1" customWidth="1"/>
  </cols>
  <sheetData>
    <row r="1" spans="1:13">
      <c r="A1" s="4" t="s">
        <v>69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>
      <c r="A2" s="4"/>
      <c r="B2" s="4"/>
      <c r="C2" s="5" t="s">
        <v>79</v>
      </c>
      <c r="D2" s="5" t="s">
        <v>61</v>
      </c>
      <c r="E2" s="5" t="s">
        <v>64</v>
      </c>
      <c r="F2" s="5" t="s">
        <v>65</v>
      </c>
      <c r="G2" s="5" t="s">
        <v>66</v>
      </c>
      <c r="H2" s="5" t="s">
        <v>67</v>
      </c>
      <c r="I2" s="4"/>
      <c r="J2" s="4"/>
      <c r="K2" s="4"/>
      <c r="L2" s="4"/>
      <c r="M2" s="4"/>
    </row>
    <row r="3" spans="1:13">
      <c r="A3" s="4"/>
      <c r="B3" s="4"/>
      <c r="C3" s="5" t="s">
        <v>5</v>
      </c>
      <c r="D3" s="5" t="s">
        <v>1</v>
      </c>
      <c r="E3" s="5">
        <v>6</v>
      </c>
      <c r="F3" s="6">
        <v>1.29</v>
      </c>
      <c r="G3" s="6">
        <f>E3-F3</f>
        <v>4.71</v>
      </c>
      <c r="H3" s="7"/>
      <c r="I3" s="4"/>
      <c r="J3" s="4"/>
      <c r="K3" s="8"/>
      <c r="L3" s="4"/>
      <c r="M3" s="4"/>
    </row>
    <row r="4" spans="1:13">
      <c r="A4" s="4"/>
      <c r="B4" s="4"/>
      <c r="C4" s="5" t="s">
        <v>6</v>
      </c>
      <c r="D4" s="5" t="s">
        <v>2</v>
      </c>
      <c r="E4" s="5">
        <v>2.5</v>
      </c>
      <c r="F4" s="6">
        <v>0.11</v>
      </c>
      <c r="G4" s="6">
        <f t="shared" ref="G4:G10" si="0">E4-F4</f>
        <v>2.39</v>
      </c>
      <c r="H4" s="7"/>
      <c r="I4" s="4"/>
      <c r="J4" s="4"/>
      <c r="K4" s="4"/>
      <c r="L4" s="4"/>
      <c r="M4" s="4"/>
    </row>
    <row r="5" spans="1:13">
      <c r="A5" s="4"/>
      <c r="B5" s="4"/>
      <c r="C5" s="5" t="s">
        <v>7</v>
      </c>
      <c r="D5" s="5" t="s">
        <v>3</v>
      </c>
      <c r="E5" s="5">
        <v>3</v>
      </c>
      <c r="F5" s="6">
        <v>0.23</v>
      </c>
      <c r="G5" s="6">
        <f t="shared" si="0"/>
        <v>2.77</v>
      </c>
      <c r="H5" s="7"/>
      <c r="I5" s="4"/>
      <c r="J5" s="4"/>
      <c r="K5" s="4"/>
      <c r="L5" s="4"/>
      <c r="M5" s="4"/>
    </row>
    <row r="6" spans="1:13">
      <c r="A6" s="4"/>
      <c r="B6" s="4"/>
      <c r="C6" s="5" t="s">
        <v>8</v>
      </c>
      <c r="D6" s="5" t="s">
        <v>15</v>
      </c>
      <c r="E6" s="5">
        <v>4</v>
      </c>
      <c r="F6" s="6">
        <v>1.61</v>
      </c>
      <c r="G6" s="6">
        <f t="shared" si="0"/>
        <v>2.3899999999999997</v>
      </c>
      <c r="H6" s="7"/>
      <c r="I6" s="4"/>
      <c r="J6" s="4"/>
      <c r="K6" s="4"/>
      <c r="L6" s="4"/>
      <c r="M6" s="4"/>
    </row>
    <row r="7" spans="1:13">
      <c r="A7" s="4"/>
      <c r="B7" s="4"/>
      <c r="C7" s="5" t="s">
        <v>9</v>
      </c>
      <c r="D7" s="5" t="s">
        <v>16</v>
      </c>
      <c r="E7" s="5">
        <v>4</v>
      </c>
      <c r="F7" s="6">
        <v>2.0099999999999998</v>
      </c>
      <c r="G7" s="6">
        <f>E7-F7</f>
        <v>1.9900000000000002</v>
      </c>
      <c r="H7" s="7"/>
      <c r="I7" s="4"/>
      <c r="J7" s="4"/>
      <c r="K7" s="4"/>
      <c r="L7" s="4"/>
      <c r="M7" s="4"/>
    </row>
    <row r="8" spans="1:13">
      <c r="A8" s="4"/>
      <c r="B8" s="4"/>
      <c r="C8" s="5" t="s">
        <v>10</v>
      </c>
      <c r="D8" s="5" t="s">
        <v>62</v>
      </c>
      <c r="E8" s="5">
        <v>8</v>
      </c>
      <c r="F8" s="6">
        <v>2.65</v>
      </c>
      <c r="G8" s="6">
        <f t="shared" si="0"/>
        <v>5.35</v>
      </c>
      <c r="H8" s="7"/>
      <c r="I8" s="4"/>
      <c r="J8" s="4"/>
      <c r="K8" s="4"/>
      <c r="L8" s="4"/>
      <c r="M8" s="4"/>
    </row>
    <row r="9" spans="1:13">
      <c r="A9" s="4"/>
      <c r="B9" s="4"/>
      <c r="C9" s="5" t="s">
        <v>11</v>
      </c>
      <c r="D9" s="5" t="s">
        <v>63</v>
      </c>
      <c r="E9" s="5">
        <v>5</v>
      </c>
      <c r="F9" s="6">
        <v>1.56</v>
      </c>
      <c r="G9" s="6">
        <f t="shared" si="0"/>
        <v>3.44</v>
      </c>
      <c r="H9" s="7"/>
      <c r="I9" s="4"/>
      <c r="J9" s="4"/>
      <c r="K9" s="4"/>
      <c r="L9" s="4"/>
      <c r="M9" s="4"/>
    </row>
    <row r="10" spans="1:13">
      <c r="A10" s="4"/>
      <c r="B10" s="4"/>
      <c r="C10" s="5" t="s">
        <v>12</v>
      </c>
      <c r="D10" s="5" t="s">
        <v>44</v>
      </c>
      <c r="E10" s="5">
        <v>7</v>
      </c>
      <c r="F10" s="6">
        <v>1.51</v>
      </c>
      <c r="G10" s="6">
        <f t="shared" si="0"/>
        <v>5.49</v>
      </c>
      <c r="H10" s="7"/>
      <c r="I10" s="4"/>
      <c r="J10" s="4"/>
      <c r="K10" s="4"/>
      <c r="L10" s="4"/>
      <c r="M10" s="4"/>
    </row>
    <row r="11" spans="1:1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>
      <c r="A12" s="4"/>
      <c r="B12" s="4"/>
      <c r="C12" s="4"/>
      <c r="D12" s="5" t="s">
        <v>68</v>
      </c>
      <c r="E12" s="9">
        <f>SUMPRODUCT(G3:G10,H3:H10)</f>
        <v>0</v>
      </c>
      <c r="F12" s="4"/>
      <c r="G12" s="4"/>
      <c r="H12" s="4"/>
      <c r="I12" s="4"/>
      <c r="J12" s="4"/>
      <c r="K12" s="4"/>
      <c r="L12" s="4"/>
      <c r="M12" s="4"/>
    </row>
    <row r="13" spans="1:13">
      <c r="A13" s="4"/>
      <c r="B13" s="4"/>
      <c r="C13" s="4"/>
      <c r="D13" s="5" t="s">
        <v>87</v>
      </c>
      <c r="E13" s="11"/>
      <c r="F13" s="4"/>
      <c r="G13" s="4"/>
      <c r="H13" s="4"/>
      <c r="I13" s="4"/>
      <c r="J13" s="4"/>
      <c r="K13" s="4"/>
      <c r="L13" s="4"/>
      <c r="M13" s="4"/>
    </row>
    <row r="14" spans="1:1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>
      <c r="A15" s="4"/>
      <c r="B15" s="4"/>
      <c r="C15" s="5" t="s">
        <v>80</v>
      </c>
      <c r="D15" s="5" t="s">
        <v>70</v>
      </c>
      <c r="E15" s="4"/>
      <c r="F15" s="4"/>
      <c r="G15" s="5" t="s">
        <v>81</v>
      </c>
      <c r="H15" s="4"/>
      <c r="I15" s="4"/>
      <c r="J15" s="4"/>
      <c r="K15" s="4"/>
      <c r="L15" s="4"/>
      <c r="M15" s="4"/>
    </row>
    <row r="16" spans="1:13">
      <c r="A16" s="4"/>
      <c r="B16" s="4"/>
      <c r="C16" s="5">
        <v>1</v>
      </c>
      <c r="D16" s="5" t="s">
        <v>19</v>
      </c>
      <c r="E16" s="10">
        <f>E42*$H$3+F42*$H$4+G42*$H$5+H42*$H$6+I42*$H$7+J42*$H$8+K42*$H$9+L42*$H$10</f>
        <v>0</v>
      </c>
      <c r="F16" s="5" t="s">
        <v>83</v>
      </c>
      <c r="G16" s="5">
        <v>3450</v>
      </c>
      <c r="H16" s="4"/>
      <c r="I16" s="4"/>
      <c r="J16" s="4"/>
      <c r="K16" s="4"/>
      <c r="L16" s="4"/>
      <c r="M16" s="4"/>
    </row>
    <row r="17" spans="1:13">
      <c r="A17" s="4"/>
      <c r="B17" s="4"/>
      <c r="C17" s="5">
        <v>2</v>
      </c>
      <c r="D17" s="5" t="s">
        <v>20</v>
      </c>
      <c r="E17" s="10">
        <f>E43*$H$3+F43*$H$4+G43*$H$5+H43*$H$6+I43*$H$7+J43*$H$8+K43*$H$9+L43*$H$10</f>
        <v>0</v>
      </c>
      <c r="F17" s="5" t="s">
        <v>83</v>
      </c>
      <c r="G17" s="5" t="s">
        <v>82</v>
      </c>
      <c r="H17" s="4"/>
      <c r="I17" s="4"/>
      <c r="J17" s="4"/>
      <c r="K17" s="4"/>
      <c r="L17" s="4"/>
      <c r="M17" s="4"/>
    </row>
    <row r="18" spans="1:13">
      <c r="A18" s="4"/>
      <c r="B18" s="4"/>
      <c r="C18" s="5">
        <v>3</v>
      </c>
      <c r="D18" s="5" t="s">
        <v>21</v>
      </c>
      <c r="E18" s="10">
        <f t="shared" ref="E18:E29" si="1">E44*$H$3+F44*$H$4+G44*$H$5+H44*$H$6+I44*$H$7+J44*$H$8+K44*$H$9+L44*$H$10</f>
        <v>0</v>
      </c>
      <c r="F18" s="5" t="s">
        <v>83</v>
      </c>
      <c r="G18" s="5">
        <v>70</v>
      </c>
      <c r="H18" s="4"/>
      <c r="I18" s="4"/>
      <c r="J18" s="4"/>
      <c r="K18" s="4"/>
      <c r="L18" s="4"/>
      <c r="M18" s="4"/>
    </row>
    <row r="19" spans="1:13">
      <c r="A19" s="4"/>
      <c r="B19" s="4"/>
      <c r="C19" s="5">
        <v>4</v>
      </c>
      <c r="D19" s="5" t="s">
        <v>26</v>
      </c>
      <c r="E19" s="10">
        <f t="shared" si="1"/>
        <v>0</v>
      </c>
      <c r="F19" s="5" t="s">
        <v>83</v>
      </c>
      <c r="G19" s="5">
        <v>5</v>
      </c>
      <c r="H19" s="4"/>
      <c r="I19" s="4"/>
      <c r="J19" s="4"/>
      <c r="K19" s="4"/>
      <c r="L19" s="4"/>
      <c r="M19" s="4"/>
    </row>
    <row r="20" spans="1:13">
      <c r="A20" s="4"/>
      <c r="B20" s="4"/>
      <c r="C20" s="5">
        <v>5</v>
      </c>
      <c r="D20" s="5" t="s">
        <v>22</v>
      </c>
      <c r="E20" s="10">
        <f t="shared" si="1"/>
        <v>0</v>
      </c>
      <c r="F20" s="5" t="s">
        <v>83</v>
      </c>
      <c r="G20" s="5">
        <v>70</v>
      </c>
      <c r="H20" s="4"/>
      <c r="I20" s="4"/>
      <c r="J20" s="4"/>
      <c r="K20" s="4"/>
      <c r="L20" s="4"/>
      <c r="M20" s="4"/>
    </row>
    <row r="21" spans="1:13">
      <c r="A21" s="4"/>
      <c r="B21" s="4"/>
      <c r="C21" s="5">
        <v>6</v>
      </c>
      <c r="D21" s="5" t="s">
        <v>25</v>
      </c>
      <c r="E21" s="10">
        <f>E47*$H$3+F47*$H$4+G47*$H$5+H47*$H$6+I47*$H$7+J47*$H$8+K47*$H$9+L47*$H$10</f>
        <v>0</v>
      </c>
      <c r="F21" s="5" t="s">
        <v>83</v>
      </c>
      <c r="G21" s="5">
        <v>20</v>
      </c>
      <c r="H21" s="4"/>
      <c r="I21" s="4"/>
      <c r="J21" s="4"/>
      <c r="K21" s="4"/>
      <c r="L21" s="4"/>
      <c r="M21" s="4"/>
    </row>
    <row r="22" spans="1:13">
      <c r="A22" s="4"/>
      <c r="B22" s="4"/>
      <c r="C22" s="5">
        <v>7</v>
      </c>
      <c r="D22" s="5" t="s">
        <v>24</v>
      </c>
      <c r="E22" s="10">
        <f t="shared" si="1"/>
        <v>0</v>
      </c>
      <c r="F22" s="5" t="s">
        <v>83</v>
      </c>
      <c r="G22" s="5">
        <v>6</v>
      </c>
      <c r="H22" s="4"/>
      <c r="I22" s="4"/>
      <c r="J22" s="4"/>
      <c r="K22" s="4"/>
      <c r="L22" s="4"/>
      <c r="M22" s="4"/>
    </row>
    <row r="23" spans="1:13">
      <c r="A23" s="4"/>
      <c r="B23" s="4"/>
      <c r="C23" s="5">
        <v>8</v>
      </c>
      <c r="D23" s="5" t="s">
        <v>27</v>
      </c>
      <c r="E23" s="10">
        <f t="shared" si="1"/>
        <v>0</v>
      </c>
      <c r="F23" s="5" t="s">
        <v>83</v>
      </c>
      <c r="G23" s="5">
        <v>400</v>
      </c>
      <c r="H23" s="4"/>
      <c r="I23" s="4"/>
      <c r="J23" s="4"/>
      <c r="K23" s="4"/>
      <c r="L23" s="4"/>
      <c r="M23" s="4"/>
    </row>
    <row r="24" spans="1:13">
      <c r="A24" s="4"/>
      <c r="B24" s="4"/>
      <c r="C24" s="5">
        <v>9</v>
      </c>
      <c r="D24" s="5" t="s">
        <v>37</v>
      </c>
      <c r="E24" s="10">
        <f t="shared" si="1"/>
        <v>0</v>
      </c>
      <c r="F24" s="5" t="s">
        <v>83</v>
      </c>
      <c r="G24" s="5">
        <v>55</v>
      </c>
      <c r="H24" s="4"/>
      <c r="I24" s="4"/>
      <c r="J24" s="4"/>
      <c r="K24" s="4"/>
      <c r="L24" s="4"/>
      <c r="M24" s="4"/>
    </row>
    <row r="25" spans="1:13">
      <c r="A25" s="4"/>
      <c r="B25" s="4"/>
      <c r="C25" s="5">
        <v>10</v>
      </c>
      <c r="D25" s="5" t="s">
        <v>30</v>
      </c>
      <c r="E25" s="10">
        <f t="shared" si="1"/>
        <v>0</v>
      </c>
      <c r="F25" s="5" t="s">
        <v>83</v>
      </c>
      <c r="G25" s="5">
        <v>100</v>
      </c>
      <c r="H25" s="4"/>
      <c r="I25" s="4"/>
      <c r="J25" s="4"/>
      <c r="K25" s="4"/>
      <c r="L25" s="4"/>
      <c r="M25" s="4"/>
    </row>
    <row r="26" spans="1:13">
      <c r="A26" s="4"/>
      <c r="B26" s="4"/>
      <c r="C26" s="5">
        <v>11</v>
      </c>
      <c r="D26" s="5" t="s">
        <v>31</v>
      </c>
      <c r="E26" s="10">
        <f>E52*$H$3+F52*$H$4+G52*$H$5+H52*$H$6+I52*$H$7+J52*$H$8+K52*$H$9+L52*$H$10</f>
        <v>0</v>
      </c>
      <c r="F26" s="5" t="s">
        <v>83</v>
      </c>
      <c r="G26" s="5">
        <v>120</v>
      </c>
      <c r="H26" s="4"/>
      <c r="I26" s="4"/>
      <c r="J26" s="4"/>
      <c r="K26" s="4"/>
      <c r="L26" s="4"/>
      <c r="M26" s="4"/>
    </row>
    <row r="27" spans="1:13">
      <c r="A27" s="4"/>
      <c r="B27" s="4"/>
      <c r="C27" s="5">
        <v>12</v>
      </c>
      <c r="D27" s="5" t="s">
        <v>32</v>
      </c>
      <c r="E27" s="10">
        <f>E53*$H$3+F53*$H$4+G53*$H$5+H53*$H$6+I53*$H$7+J53*$H$8+K53*$H$9+L53*$H$10</f>
        <v>0</v>
      </c>
      <c r="F27" s="5" t="s">
        <v>83</v>
      </c>
      <c r="G27" s="5">
        <v>40</v>
      </c>
      <c r="H27" s="4"/>
      <c r="I27" s="4"/>
      <c r="J27" s="4"/>
      <c r="K27" s="4"/>
      <c r="L27" s="4"/>
      <c r="M27" s="4"/>
    </row>
    <row r="28" spans="1:13">
      <c r="A28" s="4"/>
      <c r="B28" s="4"/>
      <c r="C28" s="5">
        <v>13</v>
      </c>
      <c r="D28" s="5" t="s">
        <v>33</v>
      </c>
      <c r="E28" s="10">
        <f t="shared" si="1"/>
        <v>0</v>
      </c>
      <c r="F28" s="5" t="s">
        <v>83</v>
      </c>
      <c r="G28" s="5">
        <v>0.5</v>
      </c>
      <c r="H28" s="4"/>
      <c r="I28" s="4"/>
      <c r="J28" s="4"/>
      <c r="K28" s="4"/>
      <c r="L28" s="4"/>
      <c r="M28" s="4"/>
    </row>
    <row r="29" spans="1:13">
      <c r="A29" s="4"/>
      <c r="B29" s="4"/>
      <c r="C29" s="5">
        <v>14</v>
      </c>
      <c r="D29" s="5" t="s">
        <v>35</v>
      </c>
      <c r="E29" s="10">
        <f t="shared" si="1"/>
        <v>0</v>
      </c>
      <c r="F29" s="5" t="s">
        <v>83</v>
      </c>
      <c r="G29" s="5">
        <v>40</v>
      </c>
      <c r="H29" s="4"/>
      <c r="I29" s="4"/>
      <c r="J29" s="4"/>
      <c r="K29" s="4"/>
      <c r="L29" s="4"/>
      <c r="M29" s="4"/>
    </row>
    <row r="30" spans="1:13">
      <c r="A30" s="4"/>
      <c r="B30" s="4"/>
      <c r="C30" s="5">
        <v>15</v>
      </c>
      <c r="D30" s="5" t="s">
        <v>36</v>
      </c>
      <c r="E30" s="10">
        <f>E56*$H$3+F56*$H$4+G56*$H$5+H56*$H$6+I56*$H$7+J56*$H$8+K56*$H$9+L56*$H$10</f>
        <v>0</v>
      </c>
      <c r="F30" s="5" t="s">
        <v>83</v>
      </c>
      <c r="G30" s="5">
        <v>15</v>
      </c>
      <c r="H30" s="4"/>
      <c r="I30" s="4"/>
      <c r="J30" s="4"/>
      <c r="K30" s="4"/>
      <c r="L30" s="4"/>
      <c r="M30" s="4"/>
    </row>
    <row r="31" spans="1:13">
      <c r="A31" s="4"/>
      <c r="B31" s="4"/>
      <c r="C31" s="5">
        <v>16</v>
      </c>
      <c r="D31" s="5" t="s">
        <v>71</v>
      </c>
      <c r="E31" s="10">
        <f>H3</f>
        <v>0</v>
      </c>
      <c r="F31" s="5" t="s">
        <v>84</v>
      </c>
      <c r="G31" s="5">
        <v>0</v>
      </c>
      <c r="H31" s="5" t="s">
        <v>85</v>
      </c>
      <c r="I31" s="4"/>
      <c r="J31" s="4"/>
      <c r="K31" s="4"/>
      <c r="L31" s="4"/>
      <c r="M31" s="4"/>
    </row>
    <row r="32" spans="1:13">
      <c r="A32" s="4"/>
      <c r="B32" s="4"/>
      <c r="C32" s="5">
        <v>17</v>
      </c>
      <c r="D32" s="5" t="s">
        <v>72</v>
      </c>
      <c r="E32" s="10">
        <f t="shared" ref="E32:E36" si="2">H4</f>
        <v>0</v>
      </c>
      <c r="F32" s="5" t="s">
        <v>84</v>
      </c>
      <c r="G32" s="5">
        <v>0</v>
      </c>
      <c r="H32" s="5" t="s">
        <v>85</v>
      </c>
      <c r="I32" s="4"/>
      <c r="J32" s="4"/>
      <c r="K32" s="4"/>
      <c r="L32" s="4"/>
      <c r="M32" s="4"/>
    </row>
    <row r="33" spans="1:13">
      <c r="A33" s="4"/>
      <c r="B33" s="4"/>
      <c r="C33" s="5">
        <v>18</v>
      </c>
      <c r="D33" s="5" t="s">
        <v>73</v>
      </c>
      <c r="E33" s="10">
        <f t="shared" si="2"/>
        <v>0</v>
      </c>
      <c r="F33" s="5" t="s">
        <v>84</v>
      </c>
      <c r="G33" s="5">
        <v>0</v>
      </c>
      <c r="H33" s="5" t="s">
        <v>85</v>
      </c>
      <c r="I33" s="4"/>
      <c r="J33" s="4"/>
      <c r="K33" s="4"/>
      <c r="L33" s="4"/>
      <c r="M33" s="4"/>
    </row>
    <row r="34" spans="1:13">
      <c r="A34" s="4"/>
      <c r="B34" s="4"/>
      <c r="C34" s="5">
        <v>19</v>
      </c>
      <c r="D34" s="5" t="s">
        <v>74</v>
      </c>
      <c r="E34" s="10">
        <f>H6</f>
        <v>0</v>
      </c>
      <c r="F34" s="5" t="s">
        <v>84</v>
      </c>
      <c r="G34" s="5">
        <v>0</v>
      </c>
      <c r="H34" s="5" t="s">
        <v>85</v>
      </c>
      <c r="I34" s="4"/>
      <c r="J34" s="4"/>
      <c r="K34" s="4"/>
      <c r="L34" s="4"/>
      <c r="M34" s="4"/>
    </row>
    <row r="35" spans="1:13">
      <c r="A35" s="4"/>
      <c r="B35" s="4"/>
      <c r="C35" s="5">
        <v>20</v>
      </c>
      <c r="D35" s="5" t="s">
        <v>75</v>
      </c>
      <c r="E35" s="10">
        <f t="shared" si="2"/>
        <v>0</v>
      </c>
      <c r="F35" s="5" t="s">
        <v>84</v>
      </c>
      <c r="G35" s="5">
        <v>0</v>
      </c>
      <c r="H35" s="5" t="s">
        <v>85</v>
      </c>
      <c r="I35" s="4"/>
      <c r="J35" s="4"/>
      <c r="K35" s="4"/>
      <c r="L35" s="4"/>
      <c r="M35" s="4"/>
    </row>
    <row r="36" spans="1:13">
      <c r="A36" s="4"/>
      <c r="B36" s="4"/>
      <c r="C36" s="5">
        <v>21</v>
      </c>
      <c r="D36" s="5" t="s">
        <v>76</v>
      </c>
      <c r="E36" s="10">
        <f t="shared" si="2"/>
        <v>0</v>
      </c>
      <c r="F36" s="5" t="s">
        <v>84</v>
      </c>
      <c r="G36" s="5">
        <v>0</v>
      </c>
      <c r="H36" s="5" t="s">
        <v>85</v>
      </c>
      <c r="I36" s="4" t="s">
        <v>86</v>
      </c>
      <c r="J36" s="4"/>
      <c r="K36" s="4"/>
      <c r="L36" s="4"/>
      <c r="M36" s="4"/>
    </row>
    <row r="37" spans="1:13">
      <c r="A37" s="4"/>
      <c r="B37" s="4"/>
      <c r="C37" s="5">
        <v>22</v>
      </c>
      <c r="D37" s="5" t="s">
        <v>77</v>
      </c>
      <c r="E37" s="10">
        <f>H9</f>
        <v>0</v>
      </c>
      <c r="F37" s="5" t="s">
        <v>84</v>
      </c>
      <c r="G37" s="5">
        <v>0</v>
      </c>
      <c r="H37" s="5" t="s">
        <v>85</v>
      </c>
      <c r="I37" s="4"/>
      <c r="J37" s="4"/>
      <c r="K37" s="4"/>
      <c r="L37" s="4"/>
      <c r="M37" s="4"/>
    </row>
    <row r="38" spans="1:13">
      <c r="A38" s="4"/>
      <c r="B38" s="4"/>
      <c r="C38" s="5">
        <v>23</v>
      </c>
      <c r="D38" s="5" t="s">
        <v>78</v>
      </c>
      <c r="E38" s="10">
        <f>H10</f>
        <v>0</v>
      </c>
      <c r="F38" s="5" t="s">
        <v>84</v>
      </c>
      <c r="G38" s="5">
        <v>0</v>
      </c>
      <c r="H38" s="5" t="s">
        <v>85</v>
      </c>
      <c r="I38" s="4"/>
      <c r="J38" s="4"/>
      <c r="K38" s="4"/>
      <c r="L38" s="4"/>
      <c r="M38" s="4"/>
    </row>
    <row r="39" spans="1:1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>
      <c r="A41" s="4"/>
      <c r="B41" s="4"/>
      <c r="C41" s="4"/>
      <c r="D41" s="5" t="s">
        <v>42</v>
      </c>
      <c r="E41" s="5" t="s">
        <v>38</v>
      </c>
      <c r="F41" s="5" t="s">
        <v>39</v>
      </c>
      <c r="G41" s="5" t="s">
        <v>40</v>
      </c>
      <c r="H41" s="5" t="s">
        <v>41</v>
      </c>
      <c r="I41" s="5" t="s">
        <v>16</v>
      </c>
      <c r="J41" s="5" t="s">
        <v>62</v>
      </c>
      <c r="K41" s="5" t="s">
        <v>63</v>
      </c>
      <c r="L41" s="5" t="s">
        <v>44</v>
      </c>
      <c r="M41" s="4"/>
    </row>
    <row r="42" spans="1:13">
      <c r="A42" s="4"/>
      <c r="B42" s="4"/>
      <c r="C42" s="4"/>
      <c r="D42" s="5" t="s">
        <v>45</v>
      </c>
      <c r="E42" s="5">
        <v>0.5</v>
      </c>
      <c r="F42" s="5">
        <v>4.2000000000000003E-2</v>
      </c>
      <c r="G42" s="5">
        <v>8.4000000000000005E-2</v>
      </c>
      <c r="H42" s="5">
        <v>5.5E-2</v>
      </c>
      <c r="I42" s="5">
        <v>5.8000000000000003E-2</v>
      </c>
      <c r="J42" s="5">
        <v>0.1</v>
      </c>
      <c r="K42" s="5">
        <v>8.4000000000000005E-2</v>
      </c>
      <c r="L42" s="5">
        <v>8.4000000000000005E-2</v>
      </c>
      <c r="M42" s="4"/>
    </row>
    <row r="43" spans="1:13">
      <c r="A43" s="4"/>
      <c r="B43" s="4"/>
      <c r="C43" s="4"/>
      <c r="D43" s="5" t="s">
        <v>46</v>
      </c>
      <c r="E43" s="5">
        <v>0.3</v>
      </c>
      <c r="F43" s="5">
        <v>2.5000000000000001E-2</v>
      </c>
      <c r="G43" s="5">
        <v>0.05</v>
      </c>
      <c r="H43" s="5">
        <v>0.03</v>
      </c>
      <c r="I43" s="5">
        <v>3.2000000000000001E-2</v>
      </c>
      <c r="J43" s="5">
        <v>0.06</v>
      </c>
      <c r="K43" s="5">
        <v>0.05</v>
      </c>
      <c r="L43" s="5">
        <v>0.05</v>
      </c>
      <c r="M43" s="4"/>
    </row>
    <row r="44" spans="1:13">
      <c r="A44" s="4"/>
      <c r="B44" s="4"/>
      <c r="C44" s="4"/>
      <c r="D44" s="5" t="s">
        <v>47</v>
      </c>
      <c r="E44" s="5">
        <v>0.01</v>
      </c>
      <c r="F44" s="5">
        <v>8.0000000000000004E-4</v>
      </c>
      <c r="G44" s="5">
        <v>1.6000000000000001E-3</v>
      </c>
      <c r="H44" s="5">
        <v>8.0000000000000004E-4</v>
      </c>
      <c r="I44" s="5">
        <v>8.0000000000000004E-4</v>
      </c>
      <c r="J44" s="5">
        <v>3.0000000000000001E-3</v>
      </c>
      <c r="K44" s="5">
        <v>1.6000000000000001E-3</v>
      </c>
      <c r="L44" s="5">
        <v>1.6000000000000001E-3</v>
      </c>
      <c r="M44" s="4"/>
    </row>
    <row r="45" spans="1:13">
      <c r="A45" s="4"/>
      <c r="B45" s="4"/>
      <c r="C45" s="4"/>
      <c r="D45" s="5" t="s">
        <v>48</v>
      </c>
      <c r="E45" s="5">
        <v>0</v>
      </c>
      <c r="F45" s="5">
        <v>0</v>
      </c>
      <c r="G45" s="5">
        <v>0</v>
      </c>
      <c r="H45" s="5">
        <v>1E-3</v>
      </c>
      <c r="I45" s="5">
        <v>8.0000000000000004E-4</v>
      </c>
      <c r="J45" s="5">
        <v>0</v>
      </c>
      <c r="K45" s="5">
        <v>0</v>
      </c>
      <c r="L45" s="5">
        <v>0</v>
      </c>
      <c r="M45" s="4"/>
    </row>
    <row r="46" spans="1:13">
      <c r="A46" s="4"/>
      <c r="B46" s="4"/>
      <c r="C46" s="4"/>
      <c r="D46" s="5" t="s">
        <v>49</v>
      </c>
      <c r="E46" s="5">
        <v>0.01</v>
      </c>
      <c r="F46" s="5">
        <v>8.0000000000000004E-4</v>
      </c>
      <c r="G46" s="5">
        <v>1.6000000000000001E-3</v>
      </c>
      <c r="H46" s="5">
        <v>1E-3</v>
      </c>
      <c r="I46" s="5">
        <v>1E-3</v>
      </c>
      <c r="J46" s="5">
        <v>2E-3</v>
      </c>
      <c r="K46" s="5">
        <v>1.6000000000000001E-3</v>
      </c>
      <c r="L46" s="5">
        <v>1.6000000000000001E-3</v>
      </c>
      <c r="M46" s="4"/>
    </row>
    <row r="47" spans="1:13">
      <c r="A47" s="4"/>
      <c r="B47" s="4"/>
      <c r="C47" s="4"/>
      <c r="D47" s="5" t="s">
        <v>50</v>
      </c>
      <c r="E47" s="5">
        <v>0</v>
      </c>
      <c r="F47" s="5">
        <v>2.5000000000000001E-4</v>
      </c>
      <c r="G47" s="5">
        <v>5.0000000000000001E-4</v>
      </c>
      <c r="H47" s="5">
        <v>8.0000000000000002E-3</v>
      </c>
      <c r="I47" s="5">
        <v>7.0000000000000001E-3</v>
      </c>
      <c r="J47" s="5">
        <v>6.9999999999999999E-4</v>
      </c>
      <c r="K47" s="5">
        <v>5.0000000000000001E-4</v>
      </c>
      <c r="L47" s="5">
        <v>5.0000000000000001E-4</v>
      </c>
      <c r="M47" s="4"/>
    </row>
    <row r="48" spans="1:13">
      <c r="A48" s="4"/>
      <c r="B48" s="4"/>
      <c r="C48" s="4"/>
      <c r="D48" s="5" t="s">
        <v>51</v>
      </c>
      <c r="E48" s="5">
        <v>0</v>
      </c>
      <c r="F48" s="5">
        <v>2.5000000000000001E-4</v>
      </c>
      <c r="G48" s="5">
        <v>5.0000000000000001E-4</v>
      </c>
      <c r="H48" s="5">
        <v>5.9999999999999995E-4</v>
      </c>
      <c r="I48" s="5">
        <v>8.0000000000000004E-4</v>
      </c>
      <c r="J48" s="5">
        <v>5.0000000000000001E-4</v>
      </c>
      <c r="K48" s="5">
        <v>5.0000000000000001E-4</v>
      </c>
      <c r="L48" s="5">
        <v>5.0000000000000001E-4</v>
      </c>
      <c r="M48" s="4"/>
    </row>
    <row r="49" spans="1:13">
      <c r="A49" s="4"/>
      <c r="B49" s="4"/>
      <c r="C49" s="4"/>
      <c r="D49" s="5" t="s">
        <v>27</v>
      </c>
      <c r="E49" s="5">
        <v>0</v>
      </c>
      <c r="F49" s="5">
        <v>0</v>
      </c>
      <c r="G49" s="5">
        <v>0</v>
      </c>
      <c r="H49" s="5">
        <v>0.25</v>
      </c>
      <c r="I49" s="5">
        <v>0.25</v>
      </c>
      <c r="J49" s="5">
        <v>0</v>
      </c>
      <c r="K49" s="5">
        <v>0</v>
      </c>
      <c r="L49" s="5">
        <v>0</v>
      </c>
      <c r="M49" s="4"/>
    </row>
    <row r="50" spans="1:13">
      <c r="A50" s="4"/>
      <c r="B50" s="4"/>
      <c r="C50" s="4"/>
      <c r="D50" s="5" t="s">
        <v>52</v>
      </c>
      <c r="E50" s="5">
        <v>0</v>
      </c>
      <c r="F50" s="5">
        <v>0</v>
      </c>
      <c r="G50" s="5">
        <v>0</v>
      </c>
      <c r="H50" s="5">
        <v>0.03</v>
      </c>
      <c r="I50" s="5">
        <v>0.04</v>
      </c>
      <c r="J50" s="5">
        <v>0</v>
      </c>
      <c r="K50" s="5">
        <v>0</v>
      </c>
      <c r="L50" s="5">
        <v>0</v>
      </c>
      <c r="M50" s="4"/>
    </row>
    <row r="51" spans="1:13">
      <c r="A51" s="4"/>
      <c r="B51" s="4"/>
      <c r="C51" s="4"/>
      <c r="D51" s="5" t="s">
        <v>53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0.04</v>
      </c>
      <c r="K51" s="5">
        <v>2.5000000000000001E-2</v>
      </c>
      <c r="L51" s="5">
        <v>0</v>
      </c>
      <c r="M51" s="4"/>
    </row>
    <row r="52" spans="1:13">
      <c r="A52" s="4"/>
      <c r="B52" s="4"/>
      <c r="C52" s="4"/>
      <c r="D52" s="5" t="s">
        <v>54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0.04</v>
      </c>
      <c r="K52" s="5">
        <v>2.5000000000000001E-2</v>
      </c>
      <c r="L52" s="5">
        <v>2.5000000000000001E-2</v>
      </c>
      <c r="M52" s="4"/>
    </row>
    <row r="53" spans="1:13">
      <c r="A53" s="4"/>
      <c r="B53" s="4"/>
      <c r="C53" s="4"/>
      <c r="D53" s="5" t="s">
        <v>55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2.5000000000000001E-2</v>
      </c>
      <c r="K53" s="5">
        <v>0</v>
      </c>
      <c r="L53" s="5">
        <v>0</v>
      </c>
      <c r="M53" s="4"/>
    </row>
    <row r="54" spans="1:13">
      <c r="A54" s="4"/>
      <c r="B54" s="4"/>
      <c r="C54" s="4"/>
      <c r="D54" s="5" t="s">
        <v>56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2.0000000000000001E-4</v>
      </c>
      <c r="K54" s="5">
        <v>0</v>
      </c>
      <c r="L54" s="5">
        <v>0</v>
      </c>
      <c r="M54" s="4"/>
    </row>
    <row r="55" spans="1:13">
      <c r="A55" s="4"/>
      <c r="B55" s="4"/>
      <c r="C55" s="4"/>
      <c r="D55" s="5" t="s">
        <v>35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0.04</v>
      </c>
      <c r="M55" s="4"/>
    </row>
    <row r="56" spans="1:13">
      <c r="A56" s="4"/>
      <c r="B56" s="4"/>
      <c r="C56" s="4"/>
      <c r="D56" s="5" t="s">
        <v>57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1.4999999999999999E-2</v>
      </c>
      <c r="M56" s="4"/>
    </row>
    <row r="57" spans="1:1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85A0C-1E42-4F26-9DE8-1CBBB89845AB}">
  <dimension ref="A1:M57"/>
  <sheetViews>
    <sheetView topLeftCell="B1" workbookViewId="0">
      <selection activeCell="E3" sqref="E3"/>
    </sheetView>
  </sheetViews>
  <sheetFormatPr defaultRowHeight="14.5"/>
  <cols>
    <col min="1" max="1" width="15.36328125" bestFit="1" customWidth="1"/>
    <col min="4" max="4" width="24.90625" bestFit="1" customWidth="1"/>
    <col min="5" max="5" width="11.6328125" customWidth="1"/>
    <col min="6" max="6" width="10.08984375" bestFit="1" customWidth="1"/>
    <col min="7" max="7" width="14.90625" bestFit="1" customWidth="1"/>
    <col min="8" max="8" width="14.36328125" bestFit="1" customWidth="1"/>
    <col min="9" max="9" width="17.1796875" bestFit="1" customWidth="1"/>
    <col min="10" max="10" width="20.36328125" bestFit="1" customWidth="1"/>
    <col min="11" max="11" width="24.26953125" bestFit="1" customWidth="1"/>
    <col min="12" max="12" width="17.81640625" bestFit="1" customWidth="1"/>
  </cols>
  <sheetData>
    <row r="1" spans="1:13">
      <c r="A1" s="4" t="s">
        <v>69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>
      <c r="A2" s="4"/>
      <c r="B2" s="4"/>
      <c r="C2" s="5" t="s">
        <v>79</v>
      </c>
      <c r="D2" s="5" t="s">
        <v>61</v>
      </c>
      <c r="E2" s="5" t="s">
        <v>64</v>
      </c>
      <c r="F2" s="5" t="s">
        <v>65</v>
      </c>
      <c r="G2" s="5" t="s">
        <v>66</v>
      </c>
      <c r="H2" s="5" t="s">
        <v>67</v>
      </c>
      <c r="I2" s="4"/>
      <c r="J2" s="4"/>
      <c r="K2" s="4"/>
      <c r="L2" s="4"/>
      <c r="M2" s="4"/>
    </row>
    <row r="3" spans="1:13">
      <c r="A3" s="4"/>
      <c r="B3" s="4"/>
      <c r="C3" s="5" t="s">
        <v>5</v>
      </c>
      <c r="D3" s="5" t="s">
        <v>1</v>
      </c>
      <c r="E3" s="5">
        <v>6</v>
      </c>
      <c r="F3" s="6">
        <v>1.29</v>
      </c>
      <c r="G3" s="6">
        <f>E3-F3</f>
        <v>4.71</v>
      </c>
      <c r="H3" s="7">
        <v>4832</v>
      </c>
      <c r="I3" s="4"/>
      <c r="J3" s="4"/>
      <c r="K3" s="8"/>
      <c r="L3" s="4"/>
      <c r="M3" s="4"/>
    </row>
    <row r="4" spans="1:13">
      <c r="A4" s="4"/>
      <c r="B4" s="4"/>
      <c r="C4" s="5" t="s">
        <v>6</v>
      </c>
      <c r="D4" s="5" t="s">
        <v>2</v>
      </c>
      <c r="E4" s="5">
        <v>2.5</v>
      </c>
      <c r="F4" s="6">
        <v>0.11</v>
      </c>
      <c r="G4" s="6">
        <f t="shared" ref="G4:G10" si="0">E4-F4</f>
        <v>2.39</v>
      </c>
      <c r="H4" s="7">
        <v>18800</v>
      </c>
      <c r="I4" s="4"/>
      <c r="J4" s="4"/>
      <c r="K4" s="4"/>
      <c r="L4" s="4"/>
      <c r="M4" s="4"/>
    </row>
    <row r="5" spans="1:13">
      <c r="A5" s="4"/>
      <c r="B5" s="4"/>
      <c r="C5" s="5" t="s">
        <v>7</v>
      </c>
      <c r="D5" s="5" t="s">
        <v>3</v>
      </c>
      <c r="E5" s="5">
        <v>3</v>
      </c>
      <c r="F5" s="6">
        <v>0.23</v>
      </c>
      <c r="G5" s="6">
        <f t="shared" si="0"/>
        <v>2.77</v>
      </c>
      <c r="H5" s="7">
        <v>0</v>
      </c>
      <c r="I5" s="4"/>
      <c r="J5" s="4"/>
      <c r="K5" s="4"/>
      <c r="L5" s="4"/>
      <c r="M5" s="4"/>
    </row>
    <row r="6" spans="1:13">
      <c r="A6" s="4"/>
      <c r="B6" s="4"/>
      <c r="C6" s="5" t="s">
        <v>8</v>
      </c>
      <c r="D6" s="5" t="s">
        <v>15</v>
      </c>
      <c r="E6" s="5">
        <v>4</v>
      </c>
      <c r="F6" s="6">
        <v>1.61</v>
      </c>
      <c r="G6" s="6">
        <f t="shared" si="0"/>
        <v>2.3899999999999997</v>
      </c>
      <c r="H6" s="7">
        <v>0</v>
      </c>
      <c r="I6" s="4"/>
      <c r="J6" s="4"/>
      <c r="K6" s="4"/>
      <c r="L6" s="4"/>
      <c r="M6" s="4"/>
    </row>
    <row r="7" spans="1:13">
      <c r="A7" s="4"/>
      <c r="B7" s="4"/>
      <c r="C7" s="5" t="s">
        <v>9</v>
      </c>
      <c r="D7" s="5" t="s">
        <v>16</v>
      </c>
      <c r="E7" s="5">
        <v>4</v>
      </c>
      <c r="F7" s="6">
        <v>2.0099999999999998</v>
      </c>
      <c r="G7" s="6">
        <f t="shared" si="0"/>
        <v>1.9900000000000002</v>
      </c>
      <c r="H7" s="7">
        <v>0</v>
      </c>
      <c r="I7" s="4"/>
      <c r="J7" s="4"/>
      <c r="K7" s="4"/>
      <c r="L7" s="4"/>
      <c r="M7" s="4"/>
    </row>
    <row r="8" spans="1:13">
      <c r="A8" s="4"/>
      <c r="B8" s="4"/>
      <c r="C8" s="5" t="s">
        <v>10</v>
      </c>
      <c r="D8" s="5" t="s">
        <v>62</v>
      </c>
      <c r="E8" s="5">
        <v>8</v>
      </c>
      <c r="F8" s="6">
        <v>2.65</v>
      </c>
      <c r="G8" s="6">
        <f t="shared" si="0"/>
        <v>5.35</v>
      </c>
      <c r="H8" s="7">
        <v>1600</v>
      </c>
      <c r="I8" s="4"/>
      <c r="J8" s="4"/>
      <c r="K8" s="4"/>
      <c r="L8" s="4"/>
      <c r="M8" s="4"/>
    </row>
    <row r="9" spans="1:13">
      <c r="A9" s="4"/>
      <c r="B9" s="4"/>
      <c r="C9" s="5" t="s">
        <v>11</v>
      </c>
      <c r="D9" s="5" t="s">
        <v>63</v>
      </c>
      <c r="E9" s="5">
        <v>5</v>
      </c>
      <c r="F9" s="6">
        <v>1.56</v>
      </c>
      <c r="G9" s="6">
        <f t="shared" si="0"/>
        <v>3.44</v>
      </c>
      <c r="H9" s="7">
        <v>0</v>
      </c>
      <c r="I9" s="4"/>
      <c r="J9" s="4"/>
      <c r="K9" s="4"/>
      <c r="L9" s="4"/>
      <c r="M9" s="4"/>
    </row>
    <row r="10" spans="1:13">
      <c r="A10" s="4"/>
      <c r="B10" s="4"/>
      <c r="C10" s="5" t="s">
        <v>12</v>
      </c>
      <c r="D10" s="5" t="s">
        <v>44</v>
      </c>
      <c r="E10" s="5">
        <v>7</v>
      </c>
      <c r="F10" s="6">
        <v>1.51</v>
      </c>
      <c r="G10" s="6">
        <f t="shared" si="0"/>
        <v>5.49</v>
      </c>
      <c r="H10" s="7">
        <v>1000</v>
      </c>
      <c r="I10" s="4"/>
      <c r="J10" s="4"/>
      <c r="K10" s="4"/>
      <c r="L10" s="4"/>
      <c r="M10" s="4"/>
    </row>
    <row r="11" spans="1:1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ht="15" customHeight="1">
      <c r="A12" s="4"/>
      <c r="B12" s="4"/>
      <c r="C12" s="4"/>
      <c r="D12" s="5" t="s">
        <v>68</v>
      </c>
      <c r="E12" s="9">
        <f>SUMPRODUCT(G3:G10,H3:H10)</f>
        <v>81740.72</v>
      </c>
      <c r="F12" s="4"/>
      <c r="G12" s="4"/>
      <c r="H12" s="4"/>
      <c r="I12" s="4"/>
      <c r="J12" s="4"/>
      <c r="K12" s="4"/>
      <c r="L12" s="4"/>
      <c r="M12" s="4"/>
    </row>
    <row r="13" spans="1:13">
      <c r="A13" s="4"/>
      <c r="B13" s="4"/>
      <c r="C13" s="4"/>
      <c r="D13" s="5" t="s">
        <v>87</v>
      </c>
      <c r="E13" s="11"/>
      <c r="F13" s="4"/>
      <c r="G13" s="4"/>
      <c r="H13" s="4"/>
      <c r="I13" s="4"/>
      <c r="J13" s="4"/>
      <c r="K13" s="4"/>
      <c r="L13" s="4"/>
      <c r="M13" s="4"/>
    </row>
    <row r="14" spans="1:1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>
      <c r="A15" s="4"/>
      <c r="B15" s="4"/>
      <c r="C15" s="5" t="s">
        <v>80</v>
      </c>
      <c r="D15" s="5" t="s">
        <v>70</v>
      </c>
      <c r="E15" s="4"/>
      <c r="F15" s="4"/>
      <c r="G15" s="5" t="s">
        <v>81</v>
      </c>
      <c r="H15" s="4"/>
      <c r="I15" s="4"/>
      <c r="J15" s="4"/>
      <c r="K15" s="4"/>
      <c r="L15" s="4"/>
      <c r="M15" s="4"/>
    </row>
    <row r="16" spans="1:13">
      <c r="A16" s="4"/>
      <c r="B16" s="4"/>
      <c r="C16" s="5">
        <v>1</v>
      </c>
      <c r="D16" s="5" t="s">
        <v>19</v>
      </c>
      <c r="E16" s="10">
        <f>E42*$H$3+F42*$H$4+G42*$H$5+H42*$H$6+I42*$H$7+J42*$H$8+K42*$H$9+L42*$H$10</f>
        <v>3449.6</v>
      </c>
      <c r="F16" s="5" t="s">
        <v>83</v>
      </c>
      <c r="G16" s="5">
        <v>3450</v>
      </c>
      <c r="H16" s="4"/>
      <c r="I16" s="4"/>
      <c r="J16" s="4"/>
      <c r="K16" s="4"/>
      <c r="L16" s="4"/>
      <c r="M16" s="4"/>
    </row>
    <row r="17" spans="1:13">
      <c r="A17" s="4"/>
      <c r="B17" s="4"/>
      <c r="C17" s="5">
        <v>2</v>
      </c>
      <c r="D17" s="5" t="s">
        <v>20</v>
      </c>
      <c r="E17" s="10">
        <f>E43*$H$3+F43*$H$4+G43*$H$5+H43*$H$6+I43*$H$7+J43*$H$8+K43*$H$9+L43*$H$10</f>
        <v>2065.6</v>
      </c>
      <c r="F17" s="5" t="s">
        <v>83</v>
      </c>
      <c r="G17" s="5">
        <v>10000</v>
      </c>
      <c r="H17" s="4"/>
      <c r="I17" s="4"/>
      <c r="J17" s="4"/>
      <c r="K17" s="4"/>
      <c r="L17" s="4"/>
      <c r="M17" s="4"/>
    </row>
    <row r="18" spans="1:13">
      <c r="A18" s="4"/>
      <c r="B18" s="4"/>
      <c r="C18" s="5">
        <v>3</v>
      </c>
      <c r="D18" s="5" t="s">
        <v>21</v>
      </c>
      <c r="E18" s="10">
        <f t="shared" ref="E18:E29" si="1">E44*$H$3+F44*$H$4+G44*$H$5+H44*$H$6+I44*$H$7+J44*$H$8+K44*$H$9+L44*$H$10</f>
        <v>69.759999999999991</v>
      </c>
      <c r="F18" s="5" t="s">
        <v>83</v>
      </c>
      <c r="G18" s="5">
        <v>70</v>
      </c>
      <c r="H18" s="4"/>
      <c r="I18" s="4"/>
      <c r="J18" s="4"/>
      <c r="K18" s="4"/>
      <c r="L18" s="4"/>
      <c r="M18" s="4"/>
    </row>
    <row r="19" spans="1:13">
      <c r="A19" s="4"/>
      <c r="B19" s="4"/>
      <c r="C19" s="5">
        <v>4</v>
      </c>
      <c r="D19" s="5" t="s">
        <v>26</v>
      </c>
      <c r="E19" s="10">
        <f t="shared" si="1"/>
        <v>0</v>
      </c>
      <c r="F19" s="5" t="s">
        <v>83</v>
      </c>
      <c r="G19" s="5">
        <v>5</v>
      </c>
      <c r="H19" s="4"/>
      <c r="I19" s="4"/>
      <c r="J19" s="4"/>
      <c r="K19" s="4"/>
      <c r="L19" s="4"/>
      <c r="M19" s="4"/>
    </row>
    <row r="20" spans="1:13">
      <c r="A20" s="4"/>
      <c r="B20" s="4"/>
      <c r="C20" s="5">
        <v>5</v>
      </c>
      <c r="D20" s="5" t="s">
        <v>22</v>
      </c>
      <c r="E20" s="10">
        <f t="shared" si="1"/>
        <v>68.16</v>
      </c>
      <c r="F20" s="5" t="s">
        <v>83</v>
      </c>
      <c r="G20" s="5">
        <v>70</v>
      </c>
      <c r="H20" s="4"/>
      <c r="I20" s="4"/>
      <c r="J20" s="4"/>
      <c r="K20" s="4"/>
      <c r="L20" s="4"/>
      <c r="M20" s="4"/>
    </row>
    <row r="21" spans="1:13">
      <c r="A21" s="4"/>
      <c r="B21" s="4"/>
      <c r="C21" s="5">
        <v>6</v>
      </c>
      <c r="D21" s="5" t="s">
        <v>25</v>
      </c>
      <c r="E21" s="10">
        <f t="shared" si="1"/>
        <v>6.32</v>
      </c>
      <c r="F21" s="5" t="s">
        <v>83</v>
      </c>
      <c r="G21" s="5">
        <v>20</v>
      </c>
      <c r="H21" s="4"/>
      <c r="I21" s="4"/>
      <c r="J21" s="4"/>
      <c r="K21" s="4"/>
      <c r="L21" s="4"/>
      <c r="M21" s="4"/>
    </row>
    <row r="22" spans="1:13">
      <c r="A22" s="4"/>
      <c r="B22" s="4"/>
      <c r="C22" s="5">
        <v>7</v>
      </c>
      <c r="D22" s="5" t="s">
        <v>24</v>
      </c>
      <c r="E22" s="10">
        <f t="shared" si="1"/>
        <v>6</v>
      </c>
      <c r="F22" s="5" t="s">
        <v>83</v>
      </c>
      <c r="G22" s="5">
        <v>6</v>
      </c>
      <c r="H22" s="4"/>
      <c r="I22" s="4"/>
      <c r="J22" s="4"/>
      <c r="K22" s="4"/>
      <c r="L22" s="4"/>
      <c r="M22" s="4"/>
    </row>
    <row r="23" spans="1:13">
      <c r="A23" s="4"/>
      <c r="B23" s="4"/>
      <c r="C23" s="5">
        <v>8</v>
      </c>
      <c r="D23" s="5" t="s">
        <v>27</v>
      </c>
      <c r="E23" s="10">
        <f t="shared" si="1"/>
        <v>0</v>
      </c>
      <c r="F23" s="5" t="s">
        <v>83</v>
      </c>
      <c r="G23" s="5">
        <v>400</v>
      </c>
      <c r="H23" s="4"/>
      <c r="I23" s="4"/>
      <c r="J23" s="4"/>
      <c r="K23" s="4"/>
      <c r="L23" s="4"/>
      <c r="M23" s="4"/>
    </row>
    <row r="24" spans="1:13">
      <c r="A24" s="4"/>
      <c r="B24" s="4"/>
      <c r="C24" s="5">
        <v>9</v>
      </c>
      <c r="D24" s="5" t="s">
        <v>37</v>
      </c>
      <c r="E24" s="10">
        <f t="shared" si="1"/>
        <v>0</v>
      </c>
      <c r="F24" s="5" t="s">
        <v>83</v>
      </c>
      <c r="G24" s="5">
        <v>55</v>
      </c>
      <c r="H24" s="4"/>
      <c r="I24" s="4"/>
      <c r="J24" s="4"/>
      <c r="K24" s="4"/>
      <c r="L24" s="4"/>
      <c r="M24" s="4"/>
    </row>
    <row r="25" spans="1:13">
      <c r="A25" s="4"/>
      <c r="B25" s="4"/>
      <c r="C25" s="5">
        <v>10</v>
      </c>
      <c r="D25" s="5" t="s">
        <v>30</v>
      </c>
      <c r="E25" s="10">
        <f t="shared" si="1"/>
        <v>64</v>
      </c>
      <c r="F25" s="5" t="s">
        <v>83</v>
      </c>
      <c r="G25" s="5">
        <v>100</v>
      </c>
      <c r="H25" s="4"/>
      <c r="I25" s="4"/>
      <c r="J25" s="4"/>
      <c r="K25" s="4"/>
      <c r="L25" s="4"/>
      <c r="M25" s="4"/>
    </row>
    <row r="26" spans="1:13">
      <c r="A26" s="4"/>
      <c r="B26" s="4"/>
      <c r="C26" s="5">
        <v>11</v>
      </c>
      <c r="D26" s="5" t="s">
        <v>31</v>
      </c>
      <c r="E26" s="10">
        <f>E52*$H$3+F52*$H$4+G52*$H$5+H52*$H$6+I52*$H$7+J52*$H$8+K52*$H$9+L52*$H$10</f>
        <v>89</v>
      </c>
      <c r="F26" s="5" t="s">
        <v>83</v>
      </c>
      <c r="G26" s="5">
        <v>120</v>
      </c>
      <c r="H26" s="4"/>
      <c r="I26" s="4"/>
      <c r="J26" s="4"/>
      <c r="K26" s="4"/>
      <c r="L26" s="4"/>
      <c r="M26" s="4"/>
    </row>
    <row r="27" spans="1:13">
      <c r="A27" s="4"/>
      <c r="B27" s="4"/>
      <c r="C27" s="5">
        <v>12</v>
      </c>
      <c r="D27" s="5" t="s">
        <v>32</v>
      </c>
      <c r="E27" s="10">
        <f>E53*$H$3+F53*$H$4+G53*$H$5+H53*$H$6+I53*$H$7+J53*$H$8+K53*$H$9+L53*$H$10</f>
        <v>40</v>
      </c>
      <c r="F27" s="5" t="s">
        <v>83</v>
      </c>
      <c r="G27" s="5">
        <v>40</v>
      </c>
      <c r="H27" s="4"/>
      <c r="I27" s="4"/>
      <c r="J27" s="4"/>
      <c r="K27" s="4"/>
      <c r="L27" s="4"/>
      <c r="M27" s="4"/>
    </row>
    <row r="28" spans="1:13">
      <c r="A28" s="4"/>
      <c r="B28" s="4"/>
      <c r="C28" s="5">
        <v>13</v>
      </c>
      <c r="D28" s="5" t="s">
        <v>33</v>
      </c>
      <c r="E28" s="10">
        <f t="shared" si="1"/>
        <v>0.32</v>
      </c>
      <c r="F28" s="5" t="s">
        <v>83</v>
      </c>
      <c r="G28" s="5">
        <v>0.5</v>
      </c>
      <c r="H28" s="4"/>
      <c r="I28" s="4"/>
      <c r="J28" s="4"/>
      <c r="K28" s="4"/>
      <c r="L28" s="4"/>
      <c r="M28" s="4"/>
    </row>
    <row r="29" spans="1:13">
      <c r="A29" s="4"/>
      <c r="B29" s="4"/>
      <c r="C29" s="5">
        <v>14</v>
      </c>
      <c r="D29" s="5" t="s">
        <v>35</v>
      </c>
      <c r="E29" s="10">
        <f t="shared" si="1"/>
        <v>40</v>
      </c>
      <c r="F29" s="5" t="s">
        <v>83</v>
      </c>
      <c r="G29" s="5">
        <v>40</v>
      </c>
      <c r="H29" s="4"/>
      <c r="I29" s="4"/>
      <c r="J29" s="4"/>
      <c r="K29" s="4"/>
      <c r="L29" s="4"/>
      <c r="M29" s="4"/>
    </row>
    <row r="30" spans="1:13">
      <c r="A30" s="4"/>
      <c r="B30" s="4"/>
      <c r="C30" s="5">
        <v>15</v>
      </c>
      <c r="D30" s="5" t="s">
        <v>36</v>
      </c>
      <c r="E30" s="10">
        <f>E56*$H$3+F56*$H$4+G56*$H$5+H56*$H$6+I56*$H$7+J56*$H$8+K56*$H$9+L56*$H$10</f>
        <v>15</v>
      </c>
      <c r="F30" s="5" t="s">
        <v>83</v>
      </c>
      <c r="G30" s="5">
        <v>15</v>
      </c>
      <c r="H30" s="4"/>
      <c r="I30" s="4"/>
      <c r="J30" s="4"/>
      <c r="K30" s="4"/>
      <c r="L30" s="4"/>
      <c r="M30" s="4"/>
    </row>
    <row r="31" spans="1:13">
      <c r="A31" s="4"/>
      <c r="B31" s="4"/>
      <c r="C31" s="5">
        <v>16</v>
      </c>
      <c r="D31" s="5" t="s">
        <v>71</v>
      </c>
      <c r="E31" s="10">
        <f>H3</f>
        <v>4832</v>
      </c>
      <c r="F31" s="5" t="s">
        <v>84</v>
      </c>
      <c r="G31" s="5">
        <v>0</v>
      </c>
      <c r="H31" s="5" t="s">
        <v>85</v>
      </c>
      <c r="I31" s="4"/>
      <c r="J31" s="4"/>
      <c r="K31" s="4"/>
      <c r="L31" s="4"/>
      <c r="M31" s="4"/>
    </row>
    <row r="32" spans="1:13">
      <c r="A32" s="4"/>
      <c r="B32" s="4"/>
      <c r="C32" s="5">
        <v>17</v>
      </c>
      <c r="D32" s="5" t="s">
        <v>72</v>
      </c>
      <c r="E32" s="10">
        <f t="shared" ref="E32:E37" si="2">H4</f>
        <v>18800</v>
      </c>
      <c r="F32" s="5" t="s">
        <v>84</v>
      </c>
      <c r="G32" s="5">
        <v>0</v>
      </c>
      <c r="H32" s="5" t="s">
        <v>85</v>
      </c>
      <c r="I32" s="4"/>
      <c r="J32" s="4"/>
      <c r="K32" s="4"/>
      <c r="L32" s="4"/>
      <c r="M32" s="4"/>
    </row>
    <row r="33" spans="1:13">
      <c r="A33" s="4"/>
      <c r="B33" s="4"/>
      <c r="C33" s="5">
        <v>18</v>
      </c>
      <c r="D33" s="5" t="s">
        <v>73</v>
      </c>
      <c r="E33" s="10">
        <f t="shared" si="2"/>
        <v>0</v>
      </c>
      <c r="F33" s="5" t="s">
        <v>84</v>
      </c>
      <c r="G33" s="5">
        <v>0</v>
      </c>
      <c r="H33" s="5" t="s">
        <v>85</v>
      </c>
      <c r="I33" s="4"/>
      <c r="J33" s="4"/>
      <c r="K33" s="4"/>
      <c r="L33" s="4"/>
      <c r="M33" s="4"/>
    </row>
    <row r="34" spans="1:13">
      <c r="A34" s="4"/>
      <c r="B34" s="4"/>
      <c r="C34" s="5">
        <v>19</v>
      </c>
      <c r="D34" s="5" t="s">
        <v>74</v>
      </c>
      <c r="E34" s="10">
        <f>H6</f>
        <v>0</v>
      </c>
      <c r="F34" s="5" t="s">
        <v>84</v>
      </c>
      <c r="G34" s="5">
        <v>0</v>
      </c>
      <c r="H34" s="5" t="s">
        <v>85</v>
      </c>
      <c r="I34" s="4"/>
      <c r="J34" s="4"/>
      <c r="K34" s="4"/>
      <c r="L34" s="4"/>
      <c r="M34" s="4"/>
    </row>
    <row r="35" spans="1:13">
      <c r="A35" s="4"/>
      <c r="B35" s="4"/>
      <c r="C35" s="5">
        <v>20</v>
      </c>
      <c r="D35" s="5" t="s">
        <v>75</v>
      </c>
      <c r="E35" s="10">
        <f t="shared" si="2"/>
        <v>0</v>
      </c>
      <c r="F35" s="5" t="s">
        <v>84</v>
      </c>
      <c r="G35" s="5">
        <v>0</v>
      </c>
      <c r="H35" s="5" t="s">
        <v>85</v>
      </c>
      <c r="I35" s="4"/>
      <c r="J35" s="4"/>
      <c r="K35" s="4"/>
      <c r="L35" s="4"/>
      <c r="M35" s="4"/>
    </row>
    <row r="36" spans="1:13">
      <c r="A36" s="4"/>
      <c r="B36" s="4"/>
      <c r="C36" s="5">
        <v>21</v>
      </c>
      <c r="D36" s="5" t="s">
        <v>76</v>
      </c>
      <c r="E36" s="10">
        <f t="shared" si="2"/>
        <v>1600</v>
      </c>
      <c r="F36" s="5" t="s">
        <v>84</v>
      </c>
      <c r="G36" s="5">
        <v>0</v>
      </c>
      <c r="H36" s="5" t="s">
        <v>85</v>
      </c>
      <c r="I36" s="4" t="s">
        <v>86</v>
      </c>
      <c r="J36" s="4"/>
      <c r="K36" s="4"/>
      <c r="L36" s="4"/>
      <c r="M36" s="4"/>
    </row>
    <row r="37" spans="1:13">
      <c r="A37" s="4"/>
      <c r="B37" s="4"/>
      <c r="C37" s="5">
        <v>22</v>
      </c>
      <c r="D37" s="5" t="s">
        <v>77</v>
      </c>
      <c r="E37" s="10">
        <f t="shared" si="2"/>
        <v>0</v>
      </c>
      <c r="F37" s="5" t="s">
        <v>84</v>
      </c>
      <c r="G37" s="5">
        <v>0</v>
      </c>
      <c r="H37" s="5" t="s">
        <v>85</v>
      </c>
      <c r="I37" s="4"/>
      <c r="J37" s="4"/>
      <c r="K37" s="4"/>
      <c r="L37" s="4"/>
      <c r="M37" s="4"/>
    </row>
    <row r="38" spans="1:13">
      <c r="A38" s="4"/>
      <c r="B38" s="4"/>
      <c r="C38" s="5">
        <v>23</v>
      </c>
      <c r="D38" s="5" t="s">
        <v>78</v>
      </c>
      <c r="E38" s="10">
        <f>H10</f>
        <v>1000</v>
      </c>
      <c r="F38" s="5" t="s">
        <v>84</v>
      </c>
      <c r="G38" s="5">
        <v>0</v>
      </c>
      <c r="H38" s="5" t="s">
        <v>85</v>
      </c>
      <c r="I38" s="4"/>
      <c r="J38" s="4"/>
      <c r="K38" s="4"/>
      <c r="L38" s="4"/>
      <c r="M38" s="4"/>
    </row>
    <row r="39" spans="1:1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>
      <c r="A41" s="4"/>
      <c r="B41" s="4"/>
      <c r="C41" s="4"/>
      <c r="D41" s="5" t="s">
        <v>42</v>
      </c>
      <c r="E41" s="5" t="s">
        <v>38</v>
      </c>
      <c r="F41" s="5" t="s">
        <v>39</v>
      </c>
      <c r="G41" s="5" t="s">
        <v>40</v>
      </c>
      <c r="H41" s="5" t="s">
        <v>41</v>
      </c>
      <c r="I41" s="5" t="s">
        <v>16</v>
      </c>
      <c r="J41" s="5" t="s">
        <v>62</v>
      </c>
      <c r="K41" s="5" t="s">
        <v>63</v>
      </c>
      <c r="L41" s="5" t="s">
        <v>44</v>
      </c>
      <c r="M41" s="4"/>
    </row>
    <row r="42" spans="1:13">
      <c r="A42" s="4"/>
      <c r="B42" s="4"/>
      <c r="C42" s="4"/>
      <c r="D42" s="5" t="s">
        <v>45</v>
      </c>
      <c r="E42" s="5">
        <v>0.5</v>
      </c>
      <c r="F42" s="5">
        <v>4.2000000000000003E-2</v>
      </c>
      <c r="G42" s="5">
        <v>8.4000000000000005E-2</v>
      </c>
      <c r="H42" s="5">
        <v>5.5E-2</v>
      </c>
      <c r="I42" s="5">
        <v>5.8000000000000003E-2</v>
      </c>
      <c r="J42" s="5">
        <v>0.1</v>
      </c>
      <c r="K42" s="5">
        <v>8.4000000000000005E-2</v>
      </c>
      <c r="L42" s="5">
        <v>8.4000000000000005E-2</v>
      </c>
      <c r="M42" s="4"/>
    </row>
    <row r="43" spans="1:13">
      <c r="A43" s="4"/>
      <c r="B43" s="4"/>
      <c r="C43" s="4"/>
      <c r="D43" s="5" t="s">
        <v>46</v>
      </c>
      <c r="E43" s="5">
        <v>0.3</v>
      </c>
      <c r="F43" s="5">
        <v>2.5000000000000001E-2</v>
      </c>
      <c r="G43" s="5">
        <v>0.05</v>
      </c>
      <c r="H43" s="5">
        <v>0.03</v>
      </c>
      <c r="I43" s="5">
        <v>3.2000000000000001E-2</v>
      </c>
      <c r="J43" s="5">
        <v>0.06</v>
      </c>
      <c r="K43" s="5">
        <v>0.05</v>
      </c>
      <c r="L43" s="5">
        <v>0.05</v>
      </c>
      <c r="M43" s="4"/>
    </row>
    <row r="44" spans="1:13">
      <c r="A44" s="4"/>
      <c r="B44" s="4"/>
      <c r="C44" s="4"/>
      <c r="D44" s="5" t="s">
        <v>47</v>
      </c>
      <c r="E44" s="5">
        <v>0.01</v>
      </c>
      <c r="F44" s="5">
        <v>8.0000000000000004E-4</v>
      </c>
      <c r="G44" s="5">
        <v>1.6000000000000001E-3</v>
      </c>
      <c r="H44" s="5">
        <v>8.0000000000000004E-4</v>
      </c>
      <c r="I44" s="5">
        <v>8.0000000000000004E-4</v>
      </c>
      <c r="J44" s="5">
        <v>3.0000000000000001E-3</v>
      </c>
      <c r="K44" s="5">
        <v>1.6000000000000001E-3</v>
      </c>
      <c r="L44" s="5">
        <v>1.6000000000000001E-3</v>
      </c>
      <c r="M44" s="4"/>
    </row>
    <row r="45" spans="1:13">
      <c r="A45" s="4"/>
      <c r="B45" s="4"/>
      <c r="C45" s="4"/>
      <c r="D45" s="5" t="s">
        <v>48</v>
      </c>
      <c r="E45" s="5">
        <v>0</v>
      </c>
      <c r="F45" s="5">
        <v>0</v>
      </c>
      <c r="G45" s="5">
        <v>0</v>
      </c>
      <c r="H45" s="5">
        <v>1E-3</v>
      </c>
      <c r="I45" s="5">
        <v>8.0000000000000004E-4</v>
      </c>
      <c r="J45" s="5">
        <v>0</v>
      </c>
      <c r="K45" s="5">
        <v>0</v>
      </c>
      <c r="L45" s="5">
        <v>0</v>
      </c>
      <c r="M45" s="4"/>
    </row>
    <row r="46" spans="1:13">
      <c r="A46" s="4"/>
      <c r="B46" s="4"/>
      <c r="C46" s="4"/>
      <c r="D46" s="5" t="s">
        <v>49</v>
      </c>
      <c r="E46" s="5">
        <v>0.01</v>
      </c>
      <c r="F46" s="5">
        <v>8.0000000000000004E-4</v>
      </c>
      <c r="G46" s="5">
        <v>1.6000000000000001E-3</v>
      </c>
      <c r="H46" s="5">
        <v>1E-3</v>
      </c>
      <c r="I46" s="5">
        <v>1E-3</v>
      </c>
      <c r="J46" s="5">
        <v>2E-3</v>
      </c>
      <c r="K46" s="5">
        <v>1.6000000000000001E-3</v>
      </c>
      <c r="L46" s="5">
        <v>1.6000000000000001E-3</v>
      </c>
      <c r="M46" s="4"/>
    </row>
    <row r="47" spans="1:13">
      <c r="A47" s="4"/>
      <c r="B47" s="4"/>
      <c r="C47" s="4"/>
      <c r="D47" s="5" t="s">
        <v>50</v>
      </c>
      <c r="E47" s="5">
        <v>0</v>
      </c>
      <c r="F47" s="5">
        <v>2.5000000000000001E-4</v>
      </c>
      <c r="G47" s="5">
        <v>5.0000000000000001E-4</v>
      </c>
      <c r="H47" s="5">
        <v>8.0000000000000002E-3</v>
      </c>
      <c r="I47" s="5">
        <v>7.0000000000000001E-3</v>
      </c>
      <c r="J47" s="5">
        <v>6.9999999999999999E-4</v>
      </c>
      <c r="K47" s="5">
        <v>5.0000000000000001E-4</v>
      </c>
      <c r="L47" s="5">
        <v>5.0000000000000001E-4</v>
      </c>
      <c r="M47" s="4"/>
    </row>
    <row r="48" spans="1:13">
      <c r="A48" s="4"/>
      <c r="B48" s="4"/>
      <c r="C48" s="4"/>
      <c r="D48" s="5" t="s">
        <v>51</v>
      </c>
      <c r="E48" s="5">
        <v>0</v>
      </c>
      <c r="F48" s="5">
        <v>2.5000000000000001E-4</v>
      </c>
      <c r="G48" s="5">
        <v>5.0000000000000001E-4</v>
      </c>
      <c r="H48" s="5">
        <v>5.9999999999999995E-4</v>
      </c>
      <c r="I48" s="5">
        <v>8.0000000000000004E-4</v>
      </c>
      <c r="J48" s="5">
        <v>5.0000000000000001E-4</v>
      </c>
      <c r="K48" s="5">
        <v>5.0000000000000001E-4</v>
      </c>
      <c r="L48" s="5">
        <v>5.0000000000000001E-4</v>
      </c>
      <c r="M48" s="4"/>
    </row>
    <row r="49" spans="1:13">
      <c r="A49" s="4"/>
      <c r="B49" s="4"/>
      <c r="C49" s="4"/>
      <c r="D49" s="5" t="s">
        <v>27</v>
      </c>
      <c r="E49" s="5">
        <v>0</v>
      </c>
      <c r="F49" s="5">
        <v>0</v>
      </c>
      <c r="G49" s="5">
        <v>0</v>
      </c>
      <c r="H49" s="5">
        <v>0.25</v>
      </c>
      <c r="I49" s="5">
        <v>0.25</v>
      </c>
      <c r="J49" s="5">
        <v>0</v>
      </c>
      <c r="K49" s="5">
        <v>0</v>
      </c>
      <c r="L49" s="5">
        <v>0</v>
      </c>
      <c r="M49" s="4"/>
    </row>
    <row r="50" spans="1:13">
      <c r="A50" s="4"/>
      <c r="B50" s="4"/>
      <c r="C50" s="4"/>
      <c r="D50" s="5" t="s">
        <v>52</v>
      </c>
      <c r="E50" s="5">
        <v>0</v>
      </c>
      <c r="F50" s="5">
        <v>0</v>
      </c>
      <c r="G50" s="5">
        <v>0</v>
      </c>
      <c r="H50" s="5">
        <v>0.03</v>
      </c>
      <c r="I50" s="5">
        <v>0.04</v>
      </c>
      <c r="J50" s="5">
        <v>0</v>
      </c>
      <c r="K50" s="5">
        <v>0</v>
      </c>
      <c r="L50" s="5">
        <v>0</v>
      </c>
      <c r="M50" s="4"/>
    </row>
    <row r="51" spans="1:13">
      <c r="A51" s="4"/>
      <c r="B51" s="4"/>
      <c r="C51" s="4"/>
      <c r="D51" s="5" t="s">
        <v>53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0.04</v>
      </c>
      <c r="K51" s="5">
        <v>2.5000000000000001E-2</v>
      </c>
      <c r="L51" s="5">
        <v>0</v>
      </c>
      <c r="M51" s="4"/>
    </row>
    <row r="52" spans="1:13">
      <c r="A52" s="4"/>
      <c r="B52" s="4"/>
      <c r="C52" s="4"/>
      <c r="D52" s="5" t="s">
        <v>54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0.04</v>
      </c>
      <c r="K52" s="5">
        <v>2.5000000000000001E-2</v>
      </c>
      <c r="L52" s="5">
        <v>2.5000000000000001E-2</v>
      </c>
      <c r="M52" s="4"/>
    </row>
    <row r="53" spans="1:13">
      <c r="A53" s="4"/>
      <c r="B53" s="4"/>
      <c r="C53" s="4"/>
      <c r="D53" s="5" t="s">
        <v>55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2.5000000000000001E-2</v>
      </c>
      <c r="K53" s="5">
        <v>0</v>
      </c>
      <c r="L53" s="5">
        <v>0</v>
      </c>
      <c r="M53" s="4"/>
    </row>
    <row r="54" spans="1:13">
      <c r="A54" s="4"/>
      <c r="B54" s="4"/>
      <c r="C54" s="4"/>
      <c r="D54" s="5" t="s">
        <v>56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2.0000000000000001E-4</v>
      </c>
      <c r="K54" s="5">
        <v>0</v>
      </c>
      <c r="L54" s="5">
        <v>0</v>
      </c>
      <c r="M54" s="4"/>
    </row>
    <row r="55" spans="1:13">
      <c r="A55" s="4"/>
      <c r="B55" s="4"/>
      <c r="C55" s="4"/>
      <c r="D55" s="5" t="s">
        <v>35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0.04</v>
      </c>
      <c r="M55" s="4"/>
    </row>
    <row r="56" spans="1:13">
      <c r="A56" s="4"/>
      <c r="B56" s="4"/>
      <c r="C56" s="4"/>
      <c r="D56" s="5" t="s">
        <v>57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1.4999999999999999E-2</v>
      </c>
      <c r="M56" s="4"/>
    </row>
    <row r="57" spans="1:1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solver solution</vt:lpstr>
      <vt:lpstr>try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Domagoj Bekavac</dc:creator>
  <cp:lastModifiedBy>Domagoj Bekavac</cp:lastModifiedBy>
  <dcterms:created xsi:type="dcterms:W3CDTF">2021-04-28T15:38:46Z</dcterms:created>
  <dcterms:modified xsi:type="dcterms:W3CDTF">2021-05-18T12:28:22Z</dcterms:modified>
</cp:coreProperties>
</file>