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l\Downloads\Stab_Project\Report\"/>
    </mc:Choice>
  </mc:AlternateContent>
  <xr:revisionPtr revIDLastSave="0" documentId="13_ncr:1_{0313CF3A-BAD9-4A11-8ACC-B59CEDB842F1}" xr6:coauthVersionLast="47" xr6:coauthVersionMax="47" xr10:uidLastSave="{00000000-0000-0000-0000-000000000000}"/>
  <bookViews>
    <workbookView xWindow="-108" yWindow="-108" windowWidth="23256" windowHeight="12576" xr2:uid="{C07B6654-8913-4DDF-B7A7-FF3E5B264ECA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83" i="1" l="1"/>
  <c r="H84" i="1"/>
  <c r="I84" i="1" s="1"/>
  <c r="H85" i="1"/>
  <c r="H86" i="1"/>
  <c r="H87" i="1"/>
  <c r="H88" i="1"/>
  <c r="H89" i="1"/>
  <c r="H90" i="1"/>
  <c r="H91" i="1"/>
  <c r="I91" i="1" s="1"/>
  <c r="H92" i="1"/>
  <c r="I92" i="1" s="1"/>
  <c r="H93" i="1"/>
  <c r="H94" i="1"/>
  <c r="H95" i="1"/>
  <c r="H96" i="1"/>
  <c r="H97" i="1"/>
  <c r="H98" i="1"/>
  <c r="H99" i="1"/>
  <c r="I99" i="1" s="1"/>
  <c r="H100" i="1"/>
  <c r="I100" i="1" s="1"/>
  <c r="H101" i="1"/>
  <c r="H102" i="1"/>
  <c r="H103" i="1"/>
  <c r="H82" i="1"/>
  <c r="I82" i="1" s="1"/>
  <c r="F83" i="1"/>
  <c r="F84" i="1"/>
  <c r="F85" i="1"/>
  <c r="F86" i="1"/>
  <c r="F87" i="1"/>
  <c r="F88" i="1"/>
  <c r="G88" i="1" s="1"/>
  <c r="F89" i="1"/>
  <c r="G89" i="1" s="1"/>
  <c r="F90" i="1"/>
  <c r="F91" i="1"/>
  <c r="G91" i="1" s="1"/>
  <c r="F92" i="1"/>
  <c r="F93" i="1"/>
  <c r="F94" i="1"/>
  <c r="F95" i="1"/>
  <c r="F96" i="1"/>
  <c r="G96" i="1" s="1"/>
  <c r="F97" i="1"/>
  <c r="G97" i="1" s="1"/>
  <c r="F98" i="1"/>
  <c r="F99" i="1"/>
  <c r="F100" i="1"/>
  <c r="F101" i="1"/>
  <c r="G101" i="1" s="1"/>
  <c r="F102" i="1"/>
  <c r="F103" i="1"/>
  <c r="F82" i="1"/>
  <c r="G82" i="1" s="1"/>
  <c r="G83" i="1"/>
  <c r="G84" i="1"/>
  <c r="G85" i="1"/>
  <c r="G86" i="1"/>
  <c r="G87" i="1"/>
  <c r="G90" i="1"/>
  <c r="G92" i="1"/>
  <c r="G93" i="1"/>
  <c r="G94" i="1"/>
  <c r="G95" i="1"/>
  <c r="G98" i="1"/>
  <c r="G99" i="1"/>
  <c r="G100" i="1"/>
  <c r="G102" i="1"/>
  <c r="G103" i="1"/>
  <c r="I83" i="1"/>
  <c r="I85" i="1"/>
  <c r="I86" i="1"/>
  <c r="I87" i="1"/>
  <c r="I88" i="1"/>
  <c r="I89" i="1"/>
  <c r="I90" i="1"/>
  <c r="I93" i="1"/>
  <c r="I94" i="1"/>
  <c r="I95" i="1"/>
  <c r="I96" i="1"/>
  <c r="I97" i="1"/>
  <c r="I98" i="1"/>
  <c r="I101" i="1"/>
  <c r="I102" i="1"/>
  <c r="I103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E82" i="1"/>
  <c r="D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B96" i="1"/>
  <c r="B97" i="1"/>
  <c r="B98" i="1"/>
  <c r="B99" i="1"/>
  <c r="B100" i="1"/>
  <c r="B101" i="1"/>
  <c r="B102" i="1"/>
  <c r="B103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82" i="1"/>
  <c r="C82" i="1" s="1"/>
  <c r="F58" i="1"/>
  <c r="F54" i="1"/>
  <c r="F57" i="1"/>
  <c r="F56" i="1"/>
  <c r="B75" i="1"/>
  <c r="B74" i="1"/>
  <c r="B73" i="1"/>
  <c r="B72" i="1"/>
  <c r="B71" i="1"/>
  <c r="B70" i="1"/>
  <c r="B69" i="1"/>
  <c r="B68" i="1"/>
  <c r="B67" i="1"/>
  <c r="B66" i="1"/>
  <c r="B65" i="1"/>
  <c r="B61" i="1"/>
  <c r="B60" i="1"/>
  <c r="B59" i="1"/>
  <c r="B58" i="1"/>
  <c r="B57" i="1"/>
  <c r="B56" i="1"/>
  <c r="B55" i="1"/>
  <c r="B54" i="1"/>
  <c r="B53" i="1"/>
  <c r="B52" i="1"/>
  <c r="B51" i="1"/>
  <c r="B38" i="1"/>
  <c r="B39" i="1"/>
  <c r="B40" i="1"/>
  <c r="B41" i="1"/>
  <c r="B42" i="1"/>
  <c r="B43" i="1"/>
  <c r="B44" i="1"/>
  <c r="B45" i="1"/>
  <c r="B46" i="1"/>
  <c r="B47" i="1"/>
  <c r="B37" i="1"/>
  <c r="F55" i="1"/>
</calcChain>
</file>

<file path=xl/sharedStrings.xml><?xml version="1.0" encoding="utf-8"?>
<sst xmlns="http://schemas.openxmlformats.org/spreadsheetml/2006/main" count="27" uniqueCount="22">
  <si>
    <t>Мощность(мВт)</t>
  </si>
  <si>
    <t>Ток лазера(ма)</t>
  </si>
  <si>
    <t>Ток фотодиода(мкА)</t>
  </si>
  <si>
    <t>сопротивление</t>
  </si>
  <si>
    <t>температура</t>
  </si>
  <si>
    <t>R2</t>
  </si>
  <si>
    <t>T2</t>
  </si>
  <si>
    <t>Мощность от температуры без стаб</t>
  </si>
  <si>
    <t>ТОК 30ма</t>
  </si>
  <si>
    <t>Стабилизация мощности 2мВт</t>
  </si>
  <si>
    <t>Ток(2мвт)</t>
  </si>
  <si>
    <t>70 ток фотодиода</t>
  </si>
  <si>
    <t>150 ток фотодиода</t>
  </si>
  <si>
    <t xml:space="preserve"> </t>
  </si>
  <si>
    <t>Режим стабилизации тока обратной связи, Ipd=70мкА</t>
  </si>
  <si>
    <t>Режим стабилизации тока обратной связи, Ipd=150мкА</t>
  </si>
  <si>
    <t>Стабилизация тока лазерного диода, ILD=20мА</t>
  </si>
  <si>
    <t>Стабилизация тока лазерного диода, ILD=40мА</t>
  </si>
  <si>
    <t>ВАХ</t>
  </si>
  <si>
    <t>Сопротивление</t>
  </si>
  <si>
    <t>U</t>
  </si>
  <si>
    <t>I=100мА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</si>
</sst>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Лист1!$A$1</c:f>
              <c:strCache>
                <c:ptCount val="1"/>
                <c:pt idx="0">
                  <c:v>Мощность(мВт)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Лист1!$B$2:$B$19</c:f>
              <c:numCache>
                <c:formatCode>0.00</c:formatCode>
                <c:ptCount val="18"/>
                <c:pt idx="0">
                  <c:v>0</c:v>
                </c:pt>
                <c:pt idx="1">
                  <c:v>11.2</c:v>
                </c:pt>
                <c:pt idx="2">
                  <c:v>15.8</c:v>
                </c:pt>
                <c:pt idx="3">
                  <c:v>17.760000000000002</c:v>
                </c:pt>
                <c:pt idx="4">
                  <c:v>20.399999999999999</c:v>
                </c:pt>
                <c:pt idx="5">
                  <c:v>22.44</c:v>
                </c:pt>
                <c:pt idx="6">
                  <c:v>25.18</c:v>
                </c:pt>
                <c:pt idx="7">
                  <c:v>29.85</c:v>
                </c:pt>
                <c:pt idx="8">
                  <c:v>34.53</c:v>
                </c:pt>
                <c:pt idx="9">
                  <c:v>43.89</c:v>
                </c:pt>
                <c:pt idx="10">
                  <c:v>48.6</c:v>
                </c:pt>
                <c:pt idx="11">
                  <c:v>53.2</c:v>
                </c:pt>
                <c:pt idx="12">
                  <c:v>58</c:v>
                </c:pt>
                <c:pt idx="13">
                  <c:v>62.6</c:v>
                </c:pt>
                <c:pt idx="14">
                  <c:v>67.3</c:v>
                </c:pt>
                <c:pt idx="15">
                  <c:v>71.900000000000006</c:v>
                </c:pt>
                <c:pt idx="16">
                  <c:v>76.599999999999994</c:v>
                </c:pt>
                <c:pt idx="17">
                  <c:v>81.3</c:v>
                </c:pt>
              </c:numCache>
            </c:numRef>
          </c:xVal>
          <c:y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879-44F1-AF9D-DF8B3C49F0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лазера,</a:t>
                </a:r>
                <a:r>
                  <a:rPr lang="ru-RU" baseline="0"/>
                  <a:t> мА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Лист1!$C$1</c:f>
              <c:strCache>
                <c:ptCount val="1"/>
                <c:pt idx="0">
                  <c:v>Ток фотодиода(мкА)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Лист1!$A$2:$A$19</c:f>
              <c:numCache>
                <c:formatCode>0.00</c:formatCode>
                <c:ptCount val="18"/>
                <c:pt idx="0">
                  <c:v>0</c:v>
                </c:pt>
                <c:pt idx="1">
                  <c:v>0.01</c:v>
                </c:pt>
                <c:pt idx="2">
                  <c:v>9.2999999999999999E-2</c:v>
                </c:pt>
                <c:pt idx="3">
                  <c:v>0.23400000000000001</c:v>
                </c:pt>
                <c:pt idx="4">
                  <c:v>0.44700000000000001</c:v>
                </c:pt>
                <c:pt idx="5">
                  <c:v>0.61</c:v>
                </c:pt>
                <c:pt idx="6">
                  <c:v>0.83799999999999997</c:v>
                </c:pt>
                <c:pt idx="7">
                  <c:v>1.24</c:v>
                </c:pt>
                <c:pt idx="8">
                  <c:v>1.65</c:v>
                </c:pt>
                <c:pt idx="9">
                  <c:v>2.5299999999999998</c:v>
                </c:pt>
                <c:pt idx="10">
                  <c:v>2.97</c:v>
                </c:pt>
                <c:pt idx="11">
                  <c:v>3.42</c:v>
                </c:pt>
                <c:pt idx="12">
                  <c:v>3.83</c:v>
                </c:pt>
                <c:pt idx="13">
                  <c:v>4.24</c:v>
                </c:pt>
                <c:pt idx="14">
                  <c:v>4.67</c:v>
                </c:pt>
                <c:pt idx="15">
                  <c:v>5.09</c:v>
                </c:pt>
                <c:pt idx="16">
                  <c:v>5.48</c:v>
                </c:pt>
                <c:pt idx="17">
                  <c:v>5.81</c:v>
                </c:pt>
              </c:numCache>
            </c:numRef>
          </c:xVal>
          <c:yVal>
            <c:numRef>
              <c:f>Лист1!$C$2:$C$19</c:f>
              <c:numCache>
                <c:formatCode>0.00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0.9</c:v>
                </c:pt>
                <c:pt idx="3">
                  <c:v>15</c:v>
                </c:pt>
                <c:pt idx="4">
                  <c:v>24</c:v>
                </c:pt>
                <c:pt idx="5">
                  <c:v>32</c:v>
                </c:pt>
                <c:pt idx="6">
                  <c:v>41</c:v>
                </c:pt>
                <c:pt idx="7">
                  <c:v>56</c:v>
                </c:pt>
                <c:pt idx="8">
                  <c:v>73</c:v>
                </c:pt>
                <c:pt idx="9">
                  <c:v>100</c:v>
                </c:pt>
                <c:pt idx="10">
                  <c:v>114.8</c:v>
                </c:pt>
                <c:pt idx="11">
                  <c:v>128</c:v>
                </c:pt>
                <c:pt idx="12">
                  <c:v>143</c:v>
                </c:pt>
                <c:pt idx="13">
                  <c:v>156.80000000000001</c:v>
                </c:pt>
                <c:pt idx="14">
                  <c:v>170</c:v>
                </c:pt>
                <c:pt idx="15">
                  <c:v>183</c:v>
                </c:pt>
                <c:pt idx="16">
                  <c:v>196</c:v>
                </c:pt>
                <c:pt idx="17">
                  <c:v>201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0D6-4110-82D2-17E4EA62A6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Ток фотодиода, мкА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Лист1!$C$37:$C$47</c:f>
              <c:numCache>
                <c:formatCode>General</c:formatCode>
                <c:ptCount val="11"/>
                <c:pt idx="0">
                  <c:v>0.29899999999999999</c:v>
                </c:pt>
                <c:pt idx="1">
                  <c:v>0.48399999999999999</c:v>
                </c:pt>
                <c:pt idx="2">
                  <c:v>0.68600000000000005</c:v>
                </c:pt>
                <c:pt idx="3">
                  <c:v>0.84399999999999997</c:v>
                </c:pt>
                <c:pt idx="4">
                  <c:v>0.97199999999999998</c:v>
                </c:pt>
                <c:pt idx="5">
                  <c:v>1</c:v>
                </c:pt>
                <c:pt idx="6">
                  <c:v>1.08</c:v>
                </c:pt>
                <c:pt idx="7">
                  <c:v>1.2350000000000001</c:v>
                </c:pt>
                <c:pt idx="8">
                  <c:v>1.3660000000000001</c:v>
                </c:pt>
                <c:pt idx="9">
                  <c:v>1.4330000000000001</c:v>
                </c:pt>
                <c:pt idx="10">
                  <c:v>1.6220000000000001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BF-42BD-BDE9-F1509F03A783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Стабилизация тока лазерного диода, ILD=40мА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14BF-42BD-BDE9-F1509F03A78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</a:t>
                </a:r>
                <a:r>
                  <a:rPr lang="ru-RU" baseline="0"/>
                  <a:t>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  <c:majorUnit val="2"/>
      </c:valAx>
      <c:valAx>
        <c:axId val="444890152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</a:t>
                </a:r>
                <a:r>
                  <a:rPr lang="ru-RU" baseline="0"/>
                  <a:t> мВт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  <c:majorUnit val="0.2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стабилизации тока обратной связи, Ipd=70мкА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0.9</c:v>
                </c:pt>
                <c:pt idx="1">
                  <c:v>1.25</c:v>
                </c:pt>
                <c:pt idx="2">
                  <c:v>1.39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1.79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C2B-4E55-B381-F848887F1501}"/>
            </c:ext>
          </c:extLst>
        </c:ser>
        <c:ser>
          <c:idx val="1"/>
          <c:order val="1"/>
          <c:tx>
            <c:strRef>
              <c:f>Лист1!$D$36</c:f>
              <c:strCache>
                <c:ptCount val="1"/>
                <c:pt idx="0">
                  <c:v>Стабилизация тока лазерного диода, ILD=40мА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C2B-4E55-B381-F848887F15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4128971910426092E-2"/>
          <c:y val="8.6928077733082892E-2"/>
          <c:w val="0.85425228849733215"/>
          <c:h val="0.74652089552131273"/>
        </c:manualLayout>
      </c:layout>
      <c:scatterChart>
        <c:scatterStyle val="smoothMarker"/>
        <c:varyColors val="0"/>
        <c:ser>
          <c:idx val="0"/>
          <c:order val="0"/>
          <c:tx>
            <c:strRef>
              <c:f>Лист1!$C$50</c:f>
              <c:strCache>
                <c:ptCount val="1"/>
                <c:pt idx="0">
                  <c:v>Режим стабилизации тока обратной связи, Ipd=70мкА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Лист1!$B$51:$B$61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Лист1!$C$51:$C$61</c:f>
              <c:numCache>
                <c:formatCode>General</c:formatCode>
                <c:ptCount val="11"/>
                <c:pt idx="0">
                  <c:v>0.9</c:v>
                </c:pt>
                <c:pt idx="1">
                  <c:v>1.25</c:v>
                </c:pt>
                <c:pt idx="2">
                  <c:v>1.39</c:v>
                </c:pt>
                <c:pt idx="3">
                  <c:v>1.56</c:v>
                </c:pt>
                <c:pt idx="4">
                  <c:v>1.65</c:v>
                </c:pt>
                <c:pt idx="5">
                  <c:v>1.72</c:v>
                </c:pt>
                <c:pt idx="6">
                  <c:v>1.8</c:v>
                </c:pt>
                <c:pt idx="7">
                  <c:v>1.87</c:v>
                </c:pt>
                <c:pt idx="8">
                  <c:v>1.954</c:v>
                </c:pt>
                <c:pt idx="9">
                  <c:v>1.79</c:v>
                </c:pt>
                <c:pt idx="10">
                  <c:v>2.0499999999999998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F7-4094-A49F-0ED3A63264C1}"/>
            </c:ext>
          </c:extLst>
        </c:ser>
        <c:ser>
          <c:idx val="1"/>
          <c:order val="1"/>
          <c:tx>
            <c:strRef>
              <c:f>Лист1!$C$36</c:f>
              <c:strCache>
                <c:ptCount val="1"/>
                <c:pt idx="0">
                  <c:v>Стабилизация тока лазерного диода, ILD=20мА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Лист1!$B$37:$B$47</c:f>
              <c:numCache>
                <c:formatCode>General</c:formatCode>
                <c:ptCount val="11"/>
                <c:pt idx="0">
                  <c:v>41.724686838634909</c:v>
                </c:pt>
                <c:pt idx="1">
                  <c:v>37.146212629933927</c:v>
                </c:pt>
                <c:pt idx="2">
                  <c:v>33.377832327900194</c:v>
                </c:pt>
                <c:pt idx="3">
                  <c:v>30.186761738168684</c:v>
                </c:pt>
                <c:pt idx="4">
                  <c:v>27.426711537692029</c:v>
                </c:pt>
                <c:pt idx="5">
                  <c:v>25</c:v>
                </c:pt>
                <c:pt idx="6">
                  <c:v>22.838300059592939</c:v>
                </c:pt>
                <c:pt idx="7">
                  <c:v>20.89202730121616</c:v>
                </c:pt>
                <c:pt idx="8">
                  <c:v>19.124108009801546</c:v>
                </c:pt>
                <c:pt idx="9">
                  <c:v>17.506128242065984</c:v>
                </c:pt>
                <c:pt idx="10">
                  <c:v>16.015852464218028</c:v>
                </c:pt>
              </c:numCache>
            </c:numRef>
          </c:xVal>
          <c:yVal>
            <c:numRef>
              <c:f>Лист1!$D$37:$D$47</c:f>
              <c:numCache>
                <c:formatCode>General</c:formatCode>
                <c:ptCount val="11"/>
                <c:pt idx="0">
                  <c:v>0.79</c:v>
                </c:pt>
                <c:pt idx="1">
                  <c:v>1.1299999999999999</c:v>
                </c:pt>
                <c:pt idx="2">
                  <c:v>1.446</c:v>
                </c:pt>
                <c:pt idx="3">
                  <c:v>1.69</c:v>
                </c:pt>
                <c:pt idx="4">
                  <c:v>1.889</c:v>
                </c:pt>
                <c:pt idx="5">
                  <c:v>2.06</c:v>
                </c:pt>
                <c:pt idx="6">
                  <c:v>2.2309999999999999</c:v>
                </c:pt>
                <c:pt idx="7">
                  <c:v>2.367</c:v>
                </c:pt>
                <c:pt idx="8">
                  <c:v>2.5299999999999998</c:v>
                </c:pt>
                <c:pt idx="9">
                  <c:v>2.66</c:v>
                </c:pt>
                <c:pt idx="10">
                  <c:v>2.77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7F7-4094-A49F-0ED3A63264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7028872"/>
        <c:axId val="444890152"/>
      </c:scatterChart>
      <c:valAx>
        <c:axId val="517028872"/>
        <c:scaling>
          <c:orientation val="minMax"/>
          <c:min val="1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Температура, С</a:t>
                </a:r>
              </a:p>
            </c:rich>
          </c:tx>
          <c:layout>
            <c:manualLayout>
              <c:xMode val="edge"/>
              <c:yMode val="edge"/>
              <c:x val="0.40696062992125981"/>
              <c:y val="0.8833100029163021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cross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44890152"/>
        <c:crosses val="autoZero"/>
        <c:crossBetween val="midCat"/>
      </c:valAx>
      <c:valAx>
        <c:axId val="444890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Мощность, мВт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0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702887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378408388251349"/>
          <c:y val="0.10586694520327818"/>
          <c:w val="0.31804919499385659"/>
          <c:h val="0.1887771171460710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411231285056621"/>
          <c:y val="4.7924686543776324E-2"/>
          <c:w val="0.83326296449790005"/>
          <c:h val="0.81968855557541931"/>
        </c:manualLayout>
      </c:layout>
      <c:scatterChart>
        <c:scatterStyle val="lineMarker"/>
        <c:varyColors val="0"/>
        <c:ser>
          <c:idx val="0"/>
          <c:order val="0"/>
          <c:tx>
            <c:strRef>
              <c:f>Лист1!$B$80</c:f>
              <c:strCache>
                <c:ptCount val="1"/>
                <c:pt idx="0">
                  <c:v>I=100мА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Лист1!$C$82:$C$103</c:f>
              <c:numCache>
                <c:formatCode>General</c:formatCode>
                <c:ptCount val="22"/>
                <c:pt idx="0">
                  <c:v>0.03</c:v>
                </c:pt>
                <c:pt idx="1">
                  <c:v>0.2</c:v>
                </c:pt>
                <c:pt idx="2">
                  <c:v>0.30000000000000004</c:v>
                </c:pt>
                <c:pt idx="3">
                  <c:v>0.4</c:v>
                </c:pt>
                <c:pt idx="4">
                  <c:v>0.5</c:v>
                </c:pt>
                <c:pt idx="5">
                  <c:v>0.60000000000000009</c:v>
                </c:pt>
                <c:pt idx="6">
                  <c:v>0.70000000000000007</c:v>
                </c:pt>
                <c:pt idx="7">
                  <c:v>0.8</c:v>
                </c:pt>
                <c:pt idx="8">
                  <c:v>0.9</c:v>
                </c:pt>
                <c:pt idx="9">
                  <c:v>1</c:v>
                </c:pt>
                <c:pt idx="10">
                  <c:v>1.5</c:v>
                </c:pt>
                <c:pt idx="11">
                  <c:v>2</c:v>
                </c:pt>
                <c:pt idx="12">
                  <c:v>2.5</c:v>
                </c:pt>
                <c:pt idx="13">
                  <c:v>3</c:v>
                </c:pt>
                <c:pt idx="14">
                  <c:v>3.5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Лист1!$B$82:$B$103</c:f>
              <c:numCache>
                <c:formatCode>General</c:formatCode>
                <c:ptCount val="22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5A3-466A-87BD-D8768EA797A4}"/>
            </c:ext>
          </c:extLst>
        </c:ser>
        <c:ser>
          <c:idx val="1"/>
          <c:order val="1"/>
          <c:tx>
            <c:strRef>
              <c:f>Лист1!$D$80</c:f>
              <c:strCache>
                <c:ptCount val="1"/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Лист1!$E$82:$E$103</c:f>
              <c:numCache>
                <c:formatCode>General</c:formatCode>
                <c:ptCount val="22"/>
                <c:pt idx="0">
                  <c:v>0.06</c:v>
                </c:pt>
                <c:pt idx="1">
                  <c:v>0.4</c:v>
                </c:pt>
                <c:pt idx="2">
                  <c:v>0.60000000000000009</c:v>
                </c:pt>
                <c:pt idx="3">
                  <c:v>0.8</c:v>
                </c:pt>
                <c:pt idx="4">
                  <c:v>1</c:v>
                </c:pt>
                <c:pt idx="5">
                  <c:v>1.2000000000000002</c:v>
                </c:pt>
                <c:pt idx="6">
                  <c:v>1.4000000000000001</c:v>
                </c:pt>
                <c:pt idx="7">
                  <c:v>1.6</c:v>
                </c:pt>
                <c:pt idx="8">
                  <c:v>1.8</c:v>
                </c:pt>
                <c:pt idx="9">
                  <c:v>2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Лист1!$D$82:$D$103</c:f>
              <c:numCache>
                <c:formatCode>General</c:formatCode>
                <c:ptCount val="22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5A3-466A-87BD-D8768EA797A4}"/>
            </c:ext>
          </c:extLst>
        </c:ser>
        <c:ser>
          <c:idx val="2"/>
          <c:order val="2"/>
          <c:tx>
            <c:strRef>
              <c:f>Лист1!$F$80</c:f>
              <c:strCache>
                <c:ptCount val="1"/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Лист1!$G$82:$G$103</c:f>
              <c:numCache>
                <c:formatCode>General</c:formatCode>
                <c:ptCount val="22"/>
                <c:pt idx="0">
                  <c:v>0.09</c:v>
                </c:pt>
                <c:pt idx="1">
                  <c:v>0.6</c:v>
                </c:pt>
                <c:pt idx="2">
                  <c:v>0.89999999999999991</c:v>
                </c:pt>
                <c:pt idx="3">
                  <c:v>1.2</c:v>
                </c:pt>
                <c:pt idx="4">
                  <c:v>1.5</c:v>
                </c:pt>
                <c:pt idx="5">
                  <c:v>1.7999999999999998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Лист1!$F$82:$F$103</c:f>
              <c:numCache>
                <c:formatCode>General</c:formatCode>
                <c:ptCount val="22"/>
                <c:pt idx="0">
                  <c:v>0.3</c:v>
                </c:pt>
                <c:pt idx="1">
                  <c:v>0.3</c:v>
                </c:pt>
                <c:pt idx="2">
                  <c:v>0.3</c:v>
                </c:pt>
                <c:pt idx="3">
                  <c:v>0.3</c:v>
                </c:pt>
                <c:pt idx="4">
                  <c:v>0.3</c:v>
                </c:pt>
                <c:pt idx="5">
                  <c:v>0.3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5A3-466A-87BD-D8768EA797A4}"/>
            </c:ext>
          </c:extLst>
        </c:ser>
        <c:ser>
          <c:idx val="3"/>
          <c:order val="3"/>
          <c:tx>
            <c:strRef>
              <c:f>Лист1!$H$80</c:f>
              <c:strCache>
                <c:ptCount val="1"/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Лист1!$I$82:$I$103</c:f>
              <c:numCache>
                <c:formatCode>General</c:formatCode>
                <c:ptCount val="22"/>
                <c:pt idx="0">
                  <c:v>0.12</c:v>
                </c:pt>
                <c:pt idx="1">
                  <c:v>0.8</c:v>
                </c:pt>
                <c:pt idx="2">
                  <c:v>1.153846153846154</c:v>
                </c:pt>
                <c:pt idx="3">
                  <c:v>1.4285714285714286</c:v>
                </c:pt>
                <c:pt idx="4">
                  <c:v>1.6666666666666665</c:v>
                </c:pt>
                <c:pt idx="5">
                  <c:v>1.875</c:v>
                </c:pt>
                <c:pt idx="6">
                  <c:v>2.0588235294117649</c:v>
                </c:pt>
                <c:pt idx="7">
                  <c:v>2.2222222222222223</c:v>
                </c:pt>
                <c:pt idx="8">
                  <c:v>2.3684210526315788</c:v>
                </c:pt>
                <c:pt idx="9">
                  <c:v>2.5</c:v>
                </c:pt>
                <c:pt idx="10">
                  <c:v>3</c:v>
                </c:pt>
                <c:pt idx="11">
                  <c:v>3.333333333333333</c:v>
                </c:pt>
                <c:pt idx="12">
                  <c:v>3.5714285714285712</c:v>
                </c:pt>
                <c:pt idx="13">
                  <c:v>3.75</c:v>
                </c:pt>
                <c:pt idx="14">
                  <c:v>3.8888888888888888</c:v>
                </c:pt>
                <c:pt idx="15">
                  <c:v>4</c:v>
                </c:pt>
                <c:pt idx="16">
                  <c:v>4.1666666666666661</c:v>
                </c:pt>
                <c:pt idx="17">
                  <c:v>4.2857142857142856</c:v>
                </c:pt>
                <c:pt idx="18">
                  <c:v>4.375</c:v>
                </c:pt>
                <c:pt idx="19">
                  <c:v>4.4444444444444446</c:v>
                </c:pt>
                <c:pt idx="20">
                  <c:v>4.5</c:v>
                </c:pt>
                <c:pt idx="21">
                  <c:v>4.5454545454545459</c:v>
                </c:pt>
              </c:numCache>
            </c:numRef>
          </c:xVal>
          <c:yVal>
            <c:numRef>
              <c:f>Лист1!$H$82:$H$103</c:f>
              <c:numCache>
                <c:formatCode>General</c:formatCode>
                <c:ptCount val="22"/>
                <c:pt idx="0">
                  <c:v>0.4</c:v>
                </c:pt>
                <c:pt idx="1">
                  <c:v>0.4</c:v>
                </c:pt>
                <c:pt idx="2">
                  <c:v>0.38461538461538464</c:v>
                </c:pt>
                <c:pt idx="3">
                  <c:v>0.35714285714285715</c:v>
                </c:pt>
                <c:pt idx="4">
                  <c:v>0.33333333333333331</c:v>
                </c:pt>
                <c:pt idx="5">
                  <c:v>0.3125</c:v>
                </c:pt>
                <c:pt idx="6">
                  <c:v>0.29411764705882354</c:v>
                </c:pt>
                <c:pt idx="7">
                  <c:v>0.27777777777777779</c:v>
                </c:pt>
                <c:pt idx="8">
                  <c:v>0.26315789473684209</c:v>
                </c:pt>
                <c:pt idx="9">
                  <c:v>0.25</c:v>
                </c:pt>
                <c:pt idx="10">
                  <c:v>0.2</c:v>
                </c:pt>
                <c:pt idx="11">
                  <c:v>0.16666666666666666</c:v>
                </c:pt>
                <c:pt idx="12">
                  <c:v>0.14285714285714285</c:v>
                </c:pt>
                <c:pt idx="13">
                  <c:v>0.125</c:v>
                </c:pt>
                <c:pt idx="14">
                  <c:v>0.1111111111111111</c:v>
                </c:pt>
                <c:pt idx="15">
                  <c:v>0.1</c:v>
                </c:pt>
                <c:pt idx="16">
                  <c:v>8.3333333333333329E-2</c:v>
                </c:pt>
                <c:pt idx="17">
                  <c:v>7.1428571428571425E-2</c:v>
                </c:pt>
                <c:pt idx="18">
                  <c:v>6.25E-2</c:v>
                </c:pt>
                <c:pt idx="19">
                  <c:v>5.5555555555555552E-2</c:v>
                </c:pt>
                <c:pt idx="20">
                  <c:v>0.05</c:v>
                </c:pt>
                <c:pt idx="21">
                  <c:v>4.5454545454545456E-2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5A3-466A-87BD-D8768EA797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901672"/>
        <c:axId val="419898720"/>
      </c:scatterChart>
      <c:valAx>
        <c:axId val="4199016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Напряжение</a:t>
                </a:r>
                <a:r>
                  <a:rPr lang="ru-RU" baseline="0"/>
                  <a:t> на нагрузке, В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898720"/>
        <c:crosses val="autoZero"/>
        <c:crossBetween val="midCat"/>
      </c:valAx>
      <c:valAx>
        <c:axId val="419898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ru-RU"/>
                  <a:t>Выходной ток, А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19901672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1021080</xdr:colOff>
      <xdr:row>1</xdr:row>
      <xdr:rowOff>152400</xdr:rowOff>
    </xdr:from>
    <xdr:to>
      <xdr:col>8</xdr:col>
      <xdr:colOff>144780</xdr:colOff>
      <xdr:row>16</xdr:row>
      <xdr:rowOff>152400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F0BDAFA3-0CC9-56D6-D3BA-4495871533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342900</xdr:colOff>
      <xdr:row>17</xdr:row>
      <xdr:rowOff>106680</xdr:rowOff>
    </xdr:from>
    <xdr:to>
      <xdr:col>9</xdr:col>
      <xdr:colOff>365760</xdr:colOff>
      <xdr:row>32</xdr:row>
      <xdr:rowOff>106680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128E55EE-3F5F-46AC-A33C-0C8E2A5768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133574</xdr:colOff>
      <xdr:row>24</xdr:row>
      <xdr:rowOff>184033</xdr:rowOff>
    </xdr:from>
    <xdr:to>
      <xdr:col>26</xdr:col>
      <xdr:colOff>512617</xdr:colOff>
      <xdr:row>49</xdr:row>
      <xdr:rowOff>83709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A10D8891-F01B-46B4-BBF1-EAF27C1DA1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283028</xdr:colOff>
      <xdr:row>51</xdr:row>
      <xdr:rowOff>87086</xdr:rowOff>
    </xdr:from>
    <xdr:to>
      <xdr:col>16</xdr:col>
      <xdr:colOff>544286</xdr:colOff>
      <xdr:row>71</xdr:row>
      <xdr:rowOff>119743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5497F66A-8159-477B-BFB0-E3BDD010AD1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97971</xdr:colOff>
      <xdr:row>75</xdr:row>
      <xdr:rowOff>43543</xdr:rowOff>
    </xdr:from>
    <xdr:to>
      <xdr:col>30</xdr:col>
      <xdr:colOff>359229</xdr:colOff>
      <xdr:row>95</xdr:row>
      <xdr:rowOff>76200</xdr:rowOff>
    </xdr:to>
    <xdr:graphicFrame macro="">
      <xdr:nvGraphicFramePr>
        <xdr:cNvPr id="12" name="Диаграмма 11">
          <a:extLst>
            <a:ext uri="{FF2B5EF4-FFF2-40B4-BE49-F238E27FC236}">
              <a16:creationId xmlns:a16="http://schemas.microsoft.com/office/drawing/2014/main" id="{E65C168A-BE65-49B0-AB5B-DEB603FDD6F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1273628</xdr:colOff>
      <xdr:row>106</xdr:row>
      <xdr:rowOff>81643</xdr:rowOff>
    </xdr:from>
    <xdr:to>
      <xdr:col>4</xdr:col>
      <xdr:colOff>1502229</xdr:colOff>
      <xdr:row>129</xdr:row>
      <xdr:rowOff>65315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57406BB1-DCF2-A07A-154C-89BF901967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470A24-B746-47D1-81D7-90E1F000E738}">
  <dimension ref="A1:I103"/>
  <sheetViews>
    <sheetView tabSelected="1" topLeftCell="A99" zoomScale="70" zoomScaleNormal="70" workbookViewId="0">
      <selection activeCell="K98" sqref="K98"/>
    </sheetView>
  </sheetViews>
  <sheetFormatPr defaultRowHeight="14.4" x14ac:dyDescent="0.3"/>
  <cols>
    <col min="1" max="1" width="33.77734375" customWidth="1"/>
    <col min="2" max="2" width="16.44140625" customWidth="1"/>
    <col min="3" max="3" width="21.77734375" customWidth="1"/>
    <col min="4" max="4" width="22" customWidth="1"/>
    <col min="5" max="5" width="27.44140625" customWidth="1"/>
    <col min="6" max="6" width="12.44140625" bestFit="1" customWidth="1"/>
  </cols>
  <sheetData>
    <row r="1" spans="1:5" x14ac:dyDescent="0.3">
      <c r="A1" t="s">
        <v>0</v>
      </c>
      <c r="B1" t="s">
        <v>1</v>
      </c>
      <c r="C1" t="s">
        <v>2</v>
      </c>
    </row>
    <row r="2" spans="1:5" x14ac:dyDescent="0.3">
      <c r="A2" s="1">
        <v>0</v>
      </c>
      <c r="B2" s="1">
        <v>0</v>
      </c>
      <c r="C2" s="1">
        <v>0</v>
      </c>
      <c r="D2" s="1"/>
      <c r="E2" s="1"/>
    </row>
    <row r="3" spans="1:5" x14ac:dyDescent="0.3">
      <c r="A3" s="1">
        <v>0.01</v>
      </c>
      <c r="B3" s="1">
        <v>11.2</v>
      </c>
      <c r="C3" s="1">
        <v>0</v>
      </c>
      <c r="D3" s="1"/>
      <c r="E3" s="1"/>
    </row>
    <row r="4" spans="1:5" x14ac:dyDescent="0.3">
      <c r="A4" s="1">
        <v>9.2999999999999999E-2</v>
      </c>
      <c r="B4" s="1">
        <v>15.8</v>
      </c>
      <c r="C4" s="1">
        <v>0.9</v>
      </c>
      <c r="D4" s="1"/>
      <c r="E4" s="1"/>
    </row>
    <row r="5" spans="1:5" x14ac:dyDescent="0.3">
      <c r="A5" s="1">
        <v>0.23400000000000001</v>
      </c>
      <c r="B5" s="1">
        <v>17.760000000000002</v>
      </c>
      <c r="C5" s="1">
        <v>15</v>
      </c>
      <c r="D5" s="1"/>
      <c r="E5" s="1"/>
    </row>
    <row r="6" spans="1:5" x14ac:dyDescent="0.3">
      <c r="A6" s="1">
        <v>0.44700000000000001</v>
      </c>
      <c r="B6" s="1">
        <v>20.399999999999999</v>
      </c>
      <c r="C6" s="1">
        <v>24</v>
      </c>
      <c r="D6" s="1"/>
      <c r="E6" s="1"/>
    </row>
    <row r="7" spans="1:5" x14ac:dyDescent="0.3">
      <c r="A7" s="1">
        <v>0.61</v>
      </c>
      <c r="B7" s="1">
        <v>22.44</v>
      </c>
      <c r="C7" s="1">
        <v>32</v>
      </c>
      <c r="D7" s="1"/>
      <c r="E7" s="1"/>
    </row>
    <row r="8" spans="1:5" x14ac:dyDescent="0.3">
      <c r="A8" s="1">
        <v>0.83799999999999997</v>
      </c>
      <c r="B8" s="1">
        <v>25.18</v>
      </c>
      <c r="C8" s="1">
        <v>41</v>
      </c>
      <c r="D8" s="1"/>
      <c r="E8" s="1"/>
    </row>
    <row r="9" spans="1:5" x14ac:dyDescent="0.3">
      <c r="A9" s="1">
        <v>1.24</v>
      </c>
      <c r="B9" s="1">
        <v>29.85</v>
      </c>
      <c r="C9" s="1">
        <v>56</v>
      </c>
      <c r="D9" s="1"/>
      <c r="E9" s="1"/>
    </row>
    <row r="10" spans="1:5" x14ac:dyDescent="0.3">
      <c r="A10" s="1">
        <v>1.65</v>
      </c>
      <c r="B10" s="1">
        <v>34.53</v>
      </c>
      <c r="C10" s="1">
        <v>73</v>
      </c>
      <c r="D10" s="1"/>
      <c r="E10" s="1"/>
    </row>
    <row r="11" spans="1:5" x14ac:dyDescent="0.3">
      <c r="A11" s="1">
        <v>2.5299999999999998</v>
      </c>
      <c r="B11" s="1">
        <v>43.89</v>
      </c>
      <c r="C11" s="1">
        <v>100</v>
      </c>
      <c r="D11" s="1"/>
      <c r="E11" s="1"/>
    </row>
    <row r="12" spans="1:5" x14ac:dyDescent="0.3">
      <c r="A12" s="1">
        <v>2.97</v>
      </c>
      <c r="B12" s="1">
        <v>48.6</v>
      </c>
      <c r="C12" s="1">
        <v>114.8</v>
      </c>
      <c r="D12" s="1"/>
      <c r="E12" s="1"/>
    </row>
    <row r="13" spans="1:5" x14ac:dyDescent="0.3">
      <c r="A13" s="1">
        <v>3.42</v>
      </c>
      <c r="B13" s="1">
        <v>53.2</v>
      </c>
      <c r="C13" s="1">
        <v>128</v>
      </c>
      <c r="D13" s="1"/>
      <c r="E13" s="1"/>
    </row>
    <row r="14" spans="1:5" x14ac:dyDescent="0.3">
      <c r="A14" s="1">
        <v>3.83</v>
      </c>
      <c r="B14" s="1">
        <v>58</v>
      </c>
      <c r="C14" s="1">
        <v>143</v>
      </c>
    </row>
    <row r="15" spans="1:5" x14ac:dyDescent="0.3">
      <c r="A15" s="1">
        <v>4.24</v>
      </c>
      <c r="B15" s="1">
        <v>62.6</v>
      </c>
      <c r="C15" s="1">
        <v>156.80000000000001</v>
      </c>
    </row>
    <row r="16" spans="1:5" x14ac:dyDescent="0.3">
      <c r="A16" s="1">
        <v>4.67</v>
      </c>
      <c r="B16" s="1">
        <v>67.3</v>
      </c>
      <c r="C16" s="1">
        <v>170</v>
      </c>
    </row>
    <row r="17" spans="1:3" x14ac:dyDescent="0.3">
      <c r="A17" s="1">
        <v>5.09</v>
      </c>
      <c r="B17" s="1">
        <v>71.900000000000006</v>
      </c>
      <c r="C17" s="1">
        <v>183</v>
      </c>
    </row>
    <row r="18" spans="1:3" x14ac:dyDescent="0.3">
      <c r="A18" s="1">
        <v>5.48</v>
      </c>
      <c r="B18" s="1">
        <v>76.599999999999994</v>
      </c>
      <c r="C18" s="1">
        <v>196</v>
      </c>
    </row>
    <row r="19" spans="1:3" x14ac:dyDescent="0.3">
      <c r="A19" s="1">
        <v>5.81</v>
      </c>
      <c r="B19" s="1">
        <v>81.3</v>
      </c>
      <c r="C19" s="1">
        <v>201</v>
      </c>
    </row>
    <row r="33" spans="1:5" x14ac:dyDescent="0.3">
      <c r="A33" t="s">
        <v>7</v>
      </c>
      <c r="B33" t="s">
        <v>8</v>
      </c>
    </row>
    <row r="34" spans="1:5" x14ac:dyDescent="0.3">
      <c r="A34" t="s">
        <v>5</v>
      </c>
      <c r="C34">
        <v>10000</v>
      </c>
    </row>
    <row r="35" spans="1:5" x14ac:dyDescent="0.3">
      <c r="A35" t="s">
        <v>6</v>
      </c>
      <c r="C35">
        <v>298</v>
      </c>
    </row>
    <row r="36" spans="1:5" x14ac:dyDescent="0.3">
      <c r="A36" t="s">
        <v>3</v>
      </c>
      <c r="B36" t="s">
        <v>4</v>
      </c>
      <c r="C36" t="s">
        <v>16</v>
      </c>
      <c r="D36" t="s">
        <v>17</v>
      </c>
    </row>
    <row r="37" spans="1:5" x14ac:dyDescent="0.3">
      <c r="A37">
        <v>5000</v>
      </c>
      <c r="B37">
        <f>1/((LN(A37)-LN($C$34))/3887+1/$C$35)-273</f>
        <v>41.724686838634909</v>
      </c>
      <c r="C37">
        <v>0.29899999999999999</v>
      </c>
      <c r="D37">
        <v>0.79</v>
      </c>
      <c r="E37">
        <v>40</v>
      </c>
    </row>
    <row r="38" spans="1:5" x14ac:dyDescent="0.3">
      <c r="A38">
        <v>6000</v>
      </c>
      <c r="B38">
        <f t="shared" ref="B38:B47" si="0">1/((LN(A38)-LN($C$34))/3887+1/$C$35)-273</f>
        <v>37.146212629933927</v>
      </c>
      <c r="C38">
        <v>0.48399999999999999</v>
      </c>
      <c r="D38">
        <v>1.1299999999999999</v>
      </c>
      <c r="E38">
        <v>40</v>
      </c>
    </row>
    <row r="39" spans="1:5" x14ac:dyDescent="0.3">
      <c r="A39">
        <v>7000</v>
      </c>
      <c r="B39">
        <f t="shared" si="0"/>
        <v>33.377832327900194</v>
      </c>
      <c r="C39">
        <v>0.68600000000000005</v>
      </c>
      <c r="D39">
        <v>1.446</v>
      </c>
      <c r="E39">
        <v>40</v>
      </c>
    </row>
    <row r="40" spans="1:5" x14ac:dyDescent="0.3">
      <c r="A40">
        <v>8000</v>
      </c>
      <c r="B40">
        <f t="shared" si="0"/>
        <v>30.186761738168684</v>
      </c>
      <c r="C40">
        <v>0.84399999999999997</v>
      </c>
      <c r="D40">
        <v>1.69</v>
      </c>
      <c r="E40">
        <v>40</v>
      </c>
    </row>
    <row r="41" spans="1:5" x14ac:dyDescent="0.3">
      <c r="A41">
        <v>9000</v>
      </c>
      <c r="B41">
        <f t="shared" si="0"/>
        <v>27.426711537692029</v>
      </c>
      <c r="C41">
        <v>0.97199999999999998</v>
      </c>
      <c r="D41">
        <v>1.889</v>
      </c>
      <c r="E41">
        <v>40</v>
      </c>
    </row>
    <row r="42" spans="1:5" x14ac:dyDescent="0.3">
      <c r="A42">
        <v>10000</v>
      </c>
      <c r="B42">
        <f t="shared" si="0"/>
        <v>25</v>
      </c>
      <c r="C42">
        <v>1</v>
      </c>
      <c r="D42">
        <v>2.06</v>
      </c>
      <c r="E42">
        <v>40</v>
      </c>
    </row>
    <row r="43" spans="1:5" x14ac:dyDescent="0.3">
      <c r="A43">
        <v>11000</v>
      </c>
      <c r="B43">
        <f t="shared" si="0"/>
        <v>22.838300059592939</v>
      </c>
      <c r="C43">
        <v>1.08</v>
      </c>
      <c r="D43">
        <v>2.2309999999999999</v>
      </c>
      <c r="E43">
        <v>40</v>
      </c>
    </row>
    <row r="44" spans="1:5" x14ac:dyDescent="0.3">
      <c r="A44">
        <v>12000</v>
      </c>
      <c r="B44">
        <f t="shared" si="0"/>
        <v>20.89202730121616</v>
      </c>
      <c r="C44">
        <v>1.2350000000000001</v>
      </c>
      <c r="D44">
        <v>2.367</v>
      </c>
      <c r="E44">
        <v>40</v>
      </c>
    </row>
    <row r="45" spans="1:5" x14ac:dyDescent="0.3">
      <c r="A45">
        <v>13000</v>
      </c>
      <c r="B45">
        <f t="shared" si="0"/>
        <v>19.124108009801546</v>
      </c>
      <c r="C45">
        <v>1.3660000000000001</v>
      </c>
      <c r="D45">
        <v>2.5299999999999998</v>
      </c>
      <c r="E45">
        <v>40</v>
      </c>
    </row>
    <row r="46" spans="1:5" x14ac:dyDescent="0.3">
      <c r="A46">
        <v>14000</v>
      </c>
      <c r="B46">
        <f t="shared" si="0"/>
        <v>17.506128242065984</v>
      </c>
      <c r="C46">
        <v>1.4330000000000001</v>
      </c>
      <c r="D46">
        <v>2.66</v>
      </c>
      <c r="E46">
        <v>40</v>
      </c>
    </row>
    <row r="47" spans="1:5" x14ac:dyDescent="0.3">
      <c r="A47">
        <v>15000</v>
      </c>
      <c r="B47">
        <f t="shared" si="0"/>
        <v>16.015852464218028</v>
      </c>
      <c r="C47">
        <v>1.6220000000000001</v>
      </c>
      <c r="D47">
        <v>2.77</v>
      </c>
      <c r="E47">
        <v>40</v>
      </c>
    </row>
    <row r="49" spans="1:7" x14ac:dyDescent="0.3">
      <c r="A49" t="s">
        <v>9</v>
      </c>
    </row>
    <row r="50" spans="1:7" x14ac:dyDescent="0.3">
      <c r="A50" t="s">
        <v>3</v>
      </c>
      <c r="B50" t="s">
        <v>4</v>
      </c>
      <c r="C50" t="s">
        <v>14</v>
      </c>
      <c r="D50" t="s">
        <v>10</v>
      </c>
    </row>
    <row r="51" spans="1:7" x14ac:dyDescent="0.3">
      <c r="A51">
        <v>5000</v>
      </c>
      <c r="B51">
        <f>1/((LN(A51)-LN($C$34))/3887+1/$C$35)-273</f>
        <v>41.724686838634909</v>
      </c>
      <c r="C51">
        <v>0.9</v>
      </c>
      <c r="D51">
        <v>44.2</v>
      </c>
      <c r="E51" t="s">
        <v>11</v>
      </c>
    </row>
    <row r="52" spans="1:7" x14ac:dyDescent="0.3">
      <c r="A52">
        <v>6000</v>
      </c>
      <c r="B52">
        <f t="shared" ref="B52:B61" si="1">1/((LN(A52)-LN($C$34))/3887+1/$C$35)-273</f>
        <v>37.146212629933927</v>
      </c>
      <c r="C52">
        <v>1.25</v>
      </c>
      <c r="D52">
        <v>41</v>
      </c>
    </row>
    <row r="53" spans="1:7" x14ac:dyDescent="0.3">
      <c r="A53">
        <v>7000</v>
      </c>
      <c r="B53">
        <f t="shared" si="1"/>
        <v>33.377832327900194</v>
      </c>
      <c r="C53">
        <v>1.39</v>
      </c>
      <c r="D53">
        <v>39.700000000000003</v>
      </c>
    </row>
    <row r="54" spans="1:7" x14ac:dyDescent="0.3">
      <c r="A54">
        <v>8000</v>
      </c>
      <c r="B54">
        <f t="shared" si="1"/>
        <v>30.186761738168684</v>
      </c>
      <c r="C54">
        <v>1.56</v>
      </c>
      <c r="D54">
        <v>38.200000000000003</v>
      </c>
      <c r="F54">
        <f t="shared" ref="F54:F55" si="2">10^((E54+10)*0.1)</f>
        <v>10</v>
      </c>
    </row>
    <row r="55" spans="1:7" x14ac:dyDescent="0.3">
      <c r="A55">
        <v>9000</v>
      </c>
      <c r="B55">
        <f t="shared" si="1"/>
        <v>27.426711537692029</v>
      </c>
      <c r="C55">
        <v>1.65</v>
      </c>
      <c r="D55">
        <v>37.1</v>
      </c>
      <c r="E55">
        <v>-6.42</v>
      </c>
      <c r="F55">
        <f t="shared" si="2"/>
        <v>2.2803420720004186</v>
      </c>
    </row>
    <row r="56" spans="1:7" x14ac:dyDescent="0.3">
      <c r="A56">
        <v>10000</v>
      </c>
      <c r="B56">
        <f t="shared" si="1"/>
        <v>25</v>
      </c>
      <c r="C56">
        <v>1.72</v>
      </c>
      <c r="D56">
        <v>36.200000000000003</v>
      </c>
      <c r="E56">
        <v>-7</v>
      </c>
      <c r="F56">
        <f>10^((E56+10)*0.1)</f>
        <v>1.99526231496888</v>
      </c>
    </row>
    <row r="57" spans="1:7" x14ac:dyDescent="0.3">
      <c r="A57">
        <v>11000</v>
      </c>
      <c r="B57">
        <f t="shared" si="1"/>
        <v>22.838300059592939</v>
      </c>
      <c r="C57">
        <v>1.8</v>
      </c>
      <c r="D57">
        <v>35.44</v>
      </c>
      <c r="E57">
        <v>-6.42</v>
      </c>
      <c r="F57">
        <f>10^((E57+10)*0.1)</f>
        <v>2.2803420720004186</v>
      </c>
    </row>
    <row r="58" spans="1:7" x14ac:dyDescent="0.3">
      <c r="A58">
        <v>12000</v>
      </c>
      <c r="B58">
        <f t="shared" si="1"/>
        <v>20.89202730121616</v>
      </c>
      <c r="C58">
        <v>1.87</v>
      </c>
      <c r="D58">
        <v>34.700000000000003</v>
      </c>
      <c r="E58">
        <v>1.9</v>
      </c>
      <c r="F58">
        <f>10^((E58)*0.1)</f>
        <v>1.5488166189124815</v>
      </c>
      <c r="G58" t="s">
        <v>13</v>
      </c>
    </row>
    <row r="59" spans="1:7" x14ac:dyDescent="0.3">
      <c r="A59">
        <v>13000</v>
      </c>
      <c r="B59">
        <f t="shared" si="1"/>
        <v>19.124108009801546</v>
      </c>
      <c r="C59">
        <v>1.954</v>
      </c>
      <c r="D59">
        <v>34.1</v>
      </c>
    </row>
    <row r="60" spans="1:7" x14ac:dyDescent="0.3">
      <c r="A60">
        <v>14000</v>
      </c>
      <c r="B60">
        <f t="shared" si="1"/>
        <v>17.506128242065984</v>
      </c>
      <c r="C60">
        <v>1.79</v>
      </c>
      <c r="D60">
        <v>33.5</v>
      </c>
    </row>
    <row r="61" spans="1:7" x14ac:dyDescent="0.3">
      <c r="A61">
        <v>15000</v>
      </c>
      <c r="B61">
        <f t="shared" si="1"/>
        <v>16.015852464218028</v>
      </c>
      <c r="C61">
        <v>2.0499999999999998</v>
      </c>
      <c r="D61">
        <v>33.299999999999997</v>
      </c>
    </row>
    <row r="64" spans="1:7" x14ac:dyDescent="0.3">
      <c r="A64" t="s">
        <v>3</v>
      </c>
      <c r="B64" t="s">
        <v>4</v>
      </c>
      <c r="C64" t="s">
        <v>15</v>
      </c>
      <c r="D64" t="s">
        <v>10</v>
      </c>
      <c r="E64" t="s">
        <v>12</v>
      </c>
    </row>
    <row r="65" spans="1:4" x14ac:dyDescent="0.3">
      <c r="A65">
        <v>5000</v>
      </c>
      <c r="B65">
        <f>1/((LN(A65)-LN($C$34))/3887+1/$C$35)-273</f>
        <v>41.724686838634909</v>
      </c>
      <c r="C65">
        <v>2.3450000000000002</v>
      </c>
      <c r="D65">
        <v>74.599999999999994</v>
      </c>
    </row>
    <row r="66" spans="1:4" x14ac:dyDescent="0.3">
      <c r="A66">
        <v>6000</v>
      </c>
      <c r="B66">
        <f t="shared" ref="B66:B75" si="3">1/((LN(A66)-LN($C$34))/3887+1/$C$35)-273</f>
        <v>37.146212629933927</v>
      </c>
      <c r="C66">
        <v>2.78</v>
      </c>
      <c r="D66">
        <v>70</v>
      </c>
    </row>
    <row r="67" spans="1:4" x14ac:dyDescent="0.3">
      <c r="A67">
        <v>7000</v>
      </c>
      <c r="B67">
        <f t="shared" si="3"/>
        <v>33.377832327900194</v>
      </c>
      <c r="C67">
        <v>3.21</v>
      </c>
      <c r="D67">
        <v>67.400000000000006</v>
      </c>
    </row>
    <row r="68" spans="1:4" x14ac:dyDescent="0.3">
      <c r="A68">
        <v>8000</v>
      </c>
      <c r="B68">
        <f t="shared" si="3"/>
        <v>30.186761738168684</v>
      </c>
      <c r="C68">
        <v>3.6</v>
      </c>
      <c r="D68">
        <v>64.900000000000006</v>
      </c>
    </row>
    <row r="69" spans="1:4" x14ac:dyDescent="0.3">
      <c r="A69">
        <v>9000</v>
      </c>
      <c r="B69">
        <f t="shared" si="3"/>
        <v>27.426711537692029</v>
      </c>
      <c r="C69">
        <v>3.5</v>
      </c>
      <c r="D69">
        <v>69</v>
      </c>
    </row>
    <row r="70" spans="1:4" x14ac:dyDescent="0.3">
      <c r="A70">
        <v>10000</v>
      </c>
      <c r="B70">
        <f t="shared" si="3"/>
        <v>25</v>
      </c>
      <c r="C70">
        <v>3.45</v>
      </c>
      <c r="D70">
        <v>66</v>
      </c>
    </row>
    <row r="71" spans="1:4" x14ac:dyDescent="0.3">
      <c r="A71">
        <v>11000</v>
      </c>
      <c r="B71">
        <f t="shared" si="3"/>
        <v>22.838300059592939</v>
      </c>
      <c r="C71">
        <v>3.75</v>
      </c>
      <c r="D71">
        <v>64.2</v>
      </c>
    </row>
    <row r="72" spans="1:4" x14ac:dyDescent="0.3">
      <c r="A72">
        <v>12000</v>
      </c>
      <c r="B72">
        <f t="shared" si="3"/>
        <v>20.89202730121616</v>
      </c>
      <c r="C72">
        <v>4</v>
      </c>
      <c r="D72">
        <v>62.6</v>
      </c>
    </row>
    <row r="73" spans="1:4" x14ac:dyDescent="0.3">
      <c r="A73">
        <v>13000</v>
      </c>
      <c r="B73">
        <f t="shared" si="3"/>
        <v>19.124108009801546</v>
      </c>
      <c r="C73">
        <v>4.2300000000000004</v>
      </c>
      <c r="D73">
        <v>61</v>
      </c>
    </row>
    <row r="74" spans="1:4" x14ac:dyDescent="0.3">
      <c r="A74">
        <v>14000</v>
      </c>
      <c r="B74">
        <f t="shared" si="3"/>
        <v>17.506128242065984</v>
      </c>
      <c r="C74">
        <v>4.3</v>
      </c>
      <c r="D74">
        <v>60</v>
      </c>
    </row>
    <row r="75" spans="1:4" x14ac:dyDescent="0.3">
      <c r="A75">
        <v>15000</v>
      </c>
      <c r="B75">
        <f t="shared" si="3"/>
        <v>16.015852464218028</v>
      </c>
      <c r="C75">
        <v>4.45</v>
      </c>
      <c r="D75">
        <v>59</v>
      </c>
    </row>
    <row r="80" spans="1:4" x14ac:dyDescent="0.3">
      <c r="A80" t="s">
        <v>18</v>
      </c>
      <c r="B80" t="s">
        <v>21</v>
      </c>
    </row>
    <row r="81" spans="1:9" x14ac:dyDescent="0.3">
      <c r="A81" t="s">
        <v>19</v>
      </c>
      <c r="B81">
        <v>0.1</v>
      </c>
      <c r="C81" t="s">
        <v>20</v>
      </c>
      <c r="D81">
        <v>0.2</v>
      </c>
      <c r="F81">
        <v>0.3</v>
      </c>
      <c r="H81">
        <v>0.4</v>
      </c>
    </row>
    <row r="82" spans="1:9" x14ac:dyDescent="0.3">
      <c r="A82">
        <v>0.3</v>
      </c>
      <c r="B82">
        <f>IF(((10+A82)*B$81&lt;5),B$81,5/(10+A82))</f>
        <v>0.1</v>
      </c>
      <c r="C82">
        <f>A82*B82</f>
        <v>0.03</v>
      </c>
      <c r="D82">
        <f>IF(((10+A82)*D$81&lt;5),D$81,5/(10+A82))</f>
        <v>0.2</v>
      </c>
      <c r="E82">
        <f>D82*A82</f>
        <v>0.06</v>
      </c>
      <c r="F82">
        <f>IF(((10+A82)*F$81&lt;5),F$81,5/(10+A82))</f>
        <v>0.3</v>
      </c>
      <c r="G82">
        <f>F82*A82</f>
        <v>0.09</v>
      </c>
      <c r="H82">
        <f>IF(((10+A82)*H$81&lt;5),H$81,5/(10+A82))</f>
        <v>0.4</v>
      </c>
      <c r="I82">
        <f>H82*A82</f>
        <v>0.12</v>
      </c>
    </row>
    <row r="83" spans="1:9" x14ac:dyDescent="0.3">
      <c r="A83">
        <v>2</v>
      </c>
      <c r="B83">
        <f t="shared" ref="B83:B132" si="4">IF(((10+A83)*B$81&lt;5),B$81,5/(10+A83))</f>
        <v>0.1</v>
      </c>
      <c r="C83">
        <f t="shared" ref="C83:C103" si="5">A83*B83</f>
        <v>0.2</v>
      </c>
      <c r="D83">
        <f t="shared" ref="D83:D103" si="6">IF(((10+A83)*D$81&lt;5),D$81,5/(10+A83))</f>
        <v>0.2</v>
      </c>
      <c r="E83">
        <f t="shared" ref="E83:E103" si="7">D83*A83</f>
        <v>0.4</v>
      </c>
      <c r="F83">
        <f t="shared" ref="F83:F103" si="8">IF(((10+A83)*F$81&lt;5),F$81,5/(10+A83))</f>
        <v>0.3</v>
      </c>
      <c r="G83">
        <f t="shared" ref="G83:G103" si="9">F83*A83</f>
        <v>0.6</v>
      </c>
      <c r="H83">
        <f t="shared" ref="H83:H103" si="10">IF(((10+A83)*H$81&lt;5),H$81,5/(10+A83))</f>
        <v>0.4</v>
      </c>
      <c r="I83">
        <f t="shared" ref="I83:I103" si="11">H83*A83</f>
        <v>0.8</v>
      </c>
    </row>
    <row r="84" spans="1:9" x14ac:dyDescent="0.3">
      <c r="A84">
        <v>3</v>
      </c>
      <c r="B84">
        <f t="shared" si="4"/>
        <v>0.1</v>
      </c>
      <c r="C84">
        <f t="shared" si="5"/>
        <v>0.30000000000000004</v>
      </c>
      <c r="D84">
        <f t="shared" si="6"/>
        <v>0.2</v>
      </c>
      <c r="E84">
        <f t="shared" si="7"/>
        <v>0.60000000000000009</v>
      </c>
      <c r="F84">
        <f t="shared" si="8"/>
        <v>0.3</v>
      </c>
      <c r="G84">
        <f t="shared" si="9"/>
        <v>0.89999999999999991</v>
      </c>
      <c r="H84">
        <f t="shared" si="10"/>
        <v>0.38461538461538464</v>
      </c>
      <c r="I84">
        <f t="shared" si="11"/>
        <v>1.153846153846154</v>
      </c>
    </row>
    <row r="85" spans="1:9" x14ac:dyDescent="0.3">
      <c r="A85">
        <v>4</v>
      </c>
      <c r="B85">
        <f t="shared" si="4"/>
        <v>0.1</v>
      </c>
      <c r="C85">
        <f t="shared" si="5"/>
        <v>0.4</v>
      </c>
      <c r="D85">
        <f t="shared" si="6"/>
        <v>0.2</v>
      </c>
      <c r="E85">
        <f t="shared" si="7"/>
        <v>0.8</v>
      </c>
      <c r="F85">
        <f t="shared" si="8"/>
        <v>0.3</v>
      </c>
      <c r="G85">
        <f t="shared" si="9"/>
        <v>1.2</v>
      </c>
      <c r="H85">
        <f t="shared" si="10"/>
        <v>0.35714285714285715</v>
      </c>
      <c r="I85">
        <f t="shared" si="11"/>
        <v>1.4285714285714286</v>
      </c>
    </row>
    <row r="86" spans="1:9" x14ac:dyDescent="0.3">
      <c r="A86">
        <v>5</v>
      </c>
      <c r="B86">
        <f t="shared" si="4"/>
        <v>0.1</v>
      </c>
      <c r="C86">
        <f t="shared" si="5"/>
        <v>0.5</v>
      </c>
      <c r="D86">
        <f t="shared" si="6"/>
        <v>0.2</v>
      </c>
      <c r="E86">
        <f t="shared" si="7"/>
        <v>1</v>
      </c>
      <c r="F86">
        <f t="shared" si="8"/>
        <v>0.3</v>
      </c>
      <c r="G86">
        <f t="shared" si="9"/>
        <v>1.5</v>
      </c>
      <c r="H86">
        <f t="shared" si="10"/>
        <v>0.33333333333333331</v>
      </c>
      <c r="I86">
        <f t="shared" si="11"/>
        <v>1.6666666666666665</v>
      </c>
    </row>
    <row r="87" spans="1:9" x14ac:dyDescent="0.3">
      <c r="A87">
        <v>6</v>
      </c>
      <c r="B87">
        <f t="shared" si="4"/>
        <v>0.1</v>
      </c>
      <c r="C87">
        <f t="shared" si="5"/>
        <v>0.60000000000000009</v>
      </c>
      <c r="D87">
        <f t="shared" si="6"/>
        <v>0.2</v>
      </c>
      <c r="E87">
        <f t="shared" si="7"/>
        <v>1.2000000000000002</v>
      </c>
      <c r="F87">
        <f t="shared" si="8"/>
        <v>0.3</v>
      </c>
      <c r="G87">
        <f t="shared" si="9"/>
        <v>1.7999999999999998</v>
      </c>
      <c r="H87">
        <f t="shared" si="10"/>
        <v>0.3125</v>
      </c>
      <c r="I87">
        <f t="shared" si="11"/>
        <v>1.875</v>
      </c>
    </row>
    <row r="88" spans="1:9" x14ac:dyDescent="0.3">
      <c r="A88">
        <v>7</v>
      </c>
      <c r="B88">
        <f t="shared" si="4"/>
        <v>0.1</v>
      </c>
      <c r="C88">
        <f t="shared" si="5"/>
        <v>0.70000000000000007</v>
      </c>
      <c r="D88">
        <f t="shared" si="6"/>
        <v>0.2</v>
      </c>
      <c r="E88">
        <f t="shared" si="7"/>
        <v>1.4000000000000001</v>
      </c>
      <c r="F88">
        <f t="shared" si="8"/>
        <v>0.29411764705882354</v>
      </c>
      <c r="G88">
        <f t="shared" si="9"/>
        <v>2.0588235294117649</v>
      </c>
      <c r="H88">
        <f t="shared" si="10"/>
        <v>0.29411764705882354</v>
      </c>
      <c r="I88">
        <f t="shared" si="11"/>
        <v>2.0588235294117649</v>
      </c>
    </row>
    <row r="89" spans="1:9" x14ac:dyDescent="0.3">
      <c r="A89">
        <v>8</v>
      </c>
      <c r="B89">
        <f t="shared" si="4"/>
        <v>0.1</v>
      </c>
      <c r="C89">
        <f t="shared" si="5"/>
        <v>0.8</v>
      </c>
      <c r="D89">
        <f t="shared" si="6"/>
        <v>0.2</v>
      </c>
      <c r="E89">
        <f t="shared" si="7"/>
        <v>1.6</v>
      </c>
      <c r="F89">
        <f t="shared" si="8"/>
        <v>0.27777777777777779</v>
      </c>
      <c r="G89">
        <f t="shared" si="9"/>
        <v>2.2222222222222223</v>
      </c>
      <c r="H89">
        <f t="shared" si="10"/>
        <v>0.27777777777777779</v>
      </c>
      <c r="I89">
        <f t="shared" si="11"/>
        <v>2.2222222222222223</v>
      </c>
    </row>
    <row r="90" spans="1:9" x14ac:dyDescent="0.3">
      <c r="A90">
        <v>9</v>
      </c>
      <c r="B90">
        <f t="shared" si="4"/>
        <v>0.1</v>
      </c>
      <c r="C90">
        <f t="shared" si="5"/>
        <v>0.9</v>
      </c>
      <c r="D90">
        <f t="shared" si="6"/>
        <v>0.2</v>
      </c>
      <c r="E90">
        <f t="shared" si="7"/>
        <v>1.8</v>
      </c>
      <c r="F90">
        <f t="shared" si="8"/>
        <v>0.26315789473684209</v>
      </c>
      <c r="G90">
        <f t="shared" si="9"/>
        <v>2.3684210526315788</v>
      </c>
      <c r="H90">
        <f t="shared" si="10"/>
        <v>0.26315789473684209</v>
      </c>
      <c r="I90">
        <f t="shared" si="11"/>
        <v>2.3684210526315788</v>
      </c>
    </row>
    <row r="91" spans="1:9" x14ac:dyDescent="0.3">
      <c r="A91">
        <v>10</v>
      </c>
      <c r="B91">
        <f t="shared" si="4"/>
        <v>0.1</v>
      </c>
      <c r="C91">
        <f t="shared" si="5"/>
        <v>1</v>
      </c>
      <c r="D91">
        <f t="shared" si="6"/>
        <v>0.2</v>
      </c>
      <c r="E91">
        <f t="shared" si="7"/>
        <v>2</v>
      </c>
      <c r="F91">
        <f t="shared" si="8"/>
        <v>0.25</v>
      </c>
      <c r="G91">
        <f t="shared" si="9"/>
        <v>2.5</v>
      </c>
      <c r="H91">
        <f t="shared" si="10"/>
        <v>0.25</v>
      </c>
      <c r="I91">
        <f t="shared" si="11"/>
        <v>2.5</v>
      </c>
    </row>
    <row r="92" spans="1:9" x14ac:dyDescent="0.3">
      <c r="A92">
        <v>15</v>
      </c>
      <c r="B92">
        <f t="shared" si="4"/>
        <v>0.1</v>
      </c>
      <c r="C92">
        <f t="shared" si="5"/>
        <v>1.5</v>
      </c>
      <c r="D92">
        <f t="shared" si="6"/>
        <v>0.2</v>
      </c>
      <c r="E92">
        <f t="shared" si="7"/>
        <v>3</v>
      </c>
      <c r="F92">
        <f t="shared" si="8"/>
        <v>0.2</v>
      </c>
      <c r="G92">
        <f t="shared" si="9"/>
        <v>3</v>
      </c>
      <c r="H92">
        <f t="shared" si="10"/>
        <v>0.2</v>
      </c>
      <c r="I92">
        <f t="shared" si="11"/>
        <v>3</v>
      </c>
    </row>
    <row r="93" spans="1:9" x14ac:dyDescent="0.3">
      <c r="A93">
        <v>20</v>
      </c>
      <c r="B93">
        <f t="shared" si="4"/>
        <v>0.1</v>
      </c>
      <c r="C93">
        <f t="shared" si="5"/>
        <v>2</v>
      </c>
      <c r="D93">
        <f t="shared" si="6"/>
        <v>0.16666666666666666</v>
      </c>
      <c r="E93">
        <f t="shared" si="7"/>
        <v>3.333333333333333</v>
      </c>
      <c r="F93">
        <f t="shared" si="8"/>
        <v>0.16666666666666666</v>
      </c>
      <c r="G93">
        <f t="shared" si="9"/>
        <v>3.333333333333333</v>
      </c>
      <c r="H93">
        <f t="shared" si="10"/>
        <v>0.16666666666666666</v>
      </c>
      <c r="I93">
        <f t="shared" si="11"/>
        <v>3.333333333333333</v>
      </c>
    </row>
    <row r="94" spans="1:9" x14ac:dyDescent="0.3">
      <c r="A94">
        <v>25</v>
      </c>
      <c r="B94">
        <f t="shared" si="4"/>
        <v>0.1</v>
      </c>
      <c r="C94">
        <f t="shared" si="5"/>
        <v>2.5</v>
      </c>
      <c r="D94">
        <f t="shared" si="6"/>
        <v>0.14285714285714285</v>
      </c>
      <c r="E94">
        <f t="shared" si="7"/>
        <v>3.5714285714285712</v>
      </c>
      <c r="F94">
        <f t="shared" si="8"/>
        <v>0.14285714285714285</v>
      </c>
      <c r="G94">
        <f t="shared" si="9"/>
        <v>3.5714285714285712</v>
      </c>
      <c r="H94">
        <f t="shared" si="10"/>
        <v>0.14285714285714285</v>
      </c>
      <c r="I94">
        <f t="shared" si="11"/>
        <v>3.5714285714285712</v>
      </c>
    </row>
    <row r="95" spans="1:9" x14ac:dyDescent="0.3">
      <c r="A95">
        <v>30</v>
      </c>
      <c r="B95">
        <f t="shared" si="4"/>
        <v>0.1</v>
      </c>
      <c r="C95">
        <f t="shared" si="5"/>
        <v>3</v>
      </c>
      <c r="D95">
        <f t="shared" si="6"/>
        <v>0.125</v>
      </c>
      <c r="E95">
        <f t="shared" si="7"/>
        <v>3.75</v>
      </c>
      <c r="F95">
        <f t="shared" si="8"/>
        <v>0.125</v>
      </c>
      <c r="G95">
        <f t="shared" si="9"/>
        <v>3.75</v>
      </c>
      <c r="H95">
        <f t="shared" si="10"/>
        <v>0.125</v>
      </c>
      <c r="I95">
        <f t="shared" si="11"/>
        <v>3.75</v>
      </c>
    </row>
    <row r="96" spans="1:9" x14ac:dyDescent="0.3">
      <c r="A96">
        <v>35</v>
      </c>
      <c r="B96">
        <f>IF(((10+A96)*B$81&lt;5),B$81,5/(10+A96))</f>
        <v>0.1</v>
      </c>
      <c r="C96">
        <f t="shared" si="5"/>
        <v>3.5</v>
      </c>
      <c r="D96">
        <f t="shared" si="6"/>
        <v>0.1111111111111111</v>
      </c>
      <c r="E96">
        <f t="shared" si="7"/>
        <v>3.8888888888888888</v>
      </c>
      <c r="F96">
        <f t="shared" si="8"/>
        <v>0.1111111111111111</v>
      </c>
      <c r="G96">
        <f t="shared" si="9"/>
        <v>3.8888888888888888</v>
      </c>
      <c r="H96">
        <f t="shared" si="10"/>
        <v>0.1111111111111111</v>
      </c>
      <c r="I96">
        <f t="shared" si="11"/>
        <v>3.8888888888888888</v>
      </c>
    </row>
    <row r="97" spans="1:9" x14ac:dyDescent="0.3">
      <c r="A97">
        <v>40</v>
      </c>
      <c r="B97">
        <f t="shared" si="4"/>
        <v>0.1</v>
      </c>
      <c r="C97">
        <f t="shared" si="5"/>
        <v>4</v>
      </c>
      <c r="D97">
        <f t="shared" si="6"/>
        <v>0.1</v>
      </c>
      <c r="E97">
        <f t="shared" si="7"/>
        <v>4</v>
      </c>
      <c r="F97">
        <f t="shared" si="8"/>
        <v>0.1</v>
      </c>
      <c r="G97">
        <f t="shared" si="9"/>
        <v>4</v>
      </c>
      <c r="H97">
        <f t="shared" si="10"/>
        <v>0.1</v>
      </c>
      <c r="I97">
        <f t="shared" si="11"/>
        <v>4</v>
      </c>
    </row>
    <row r="98" spans="1:9" x14ac:dyDescent="0.3">
      <c r="A98">
        <v>50</v>
      </c>
      <c r="B98">
        <f t="shared" si="4"/>
        <v>8.3333333333333329E-2</v>
      </c>
      <c r="C98">
        <f t="shared" si="5"/>
        <v>4.1666666666666661</v>
      </c>
      <c r="D98">
        <f t="shared" si="6"/>
        <v>8.3333333333333329E-2</v>
      </c>
      <c r="E98">
        <f t="shared" si="7"/>
        <v>4.1666666666666661</v>
      </c>
      <c r="F98">
        <f t="shared" si="8"/>
        <v>8.3333333333333329E-2</v>
      </c>
      <c r="G98">
        <f t="shared" si="9"/>
        <v>4.1666666666666661</v>
      </c>
      <c r="H98">
        <f t="shared" si="10"/>
        <v>8.3333333333333329E-2</v>
      </c>
      <c r="I98">
        <f t="shared" si="11"/>
        <v>4.1666666666666661</v>
      </c>
    </row>
    <row r="99" spans="1:9" x14ac:dyDescent="0.3">
      <c r="A99">
        <v>60</v>
      </c>
      <c r="B99">
        <f t="shared" si="4"/>
        <v>7.1428571428571425E-2</v>
      </c>
      <c r="C99">
        <f t="shared" si="5"/>
        <v>4.2857142857142856</v>
      </c>
      <c r="D99">
        <f t="shared" si="6"/>
        <v>7.1428571428571425E-2</v>
      </c>
      <c r="E99">
        <f t="shared" si="7"/>
        <v>4.2857142857142856</v>
      </c>
      <c r="F99">
        <f t="shared" si="8"/>
        <v>7.1428571428571425E-2</v>
      </c>
      <c r="G99">
        <f t="shared" si="9"/>
        <v>4.2857142857142856</v>
      </c>
      <c r="H99">
        <f t="shared" si="10"/>
        <v>7.1428571428571425E-2</v>
      </c>
      <c r="I99">
        <f t="shared" si="11"/>
        <v>4.2857142857142856</v>
      </c>
    </row>
    <row r="100" spans="1:9" x14ac:dyDescent="0.3">
      <c r="A100">
        <v>70</v>
      </c>
      <c r="B100">
        <f t="shared" si="4"/>
        <v>6.25E-2</v>
      </c>
      <c r="C100">
        <f t="shared" si="5"/>
        <v>4.375</v>
      </c>
      <c r="D100">
        <f t="shared" si="6"/>
        <v>6.25E-2</v>
      </c>
      <c r="E100">
        <f t="shared" si="7"/>
        <v>4.375</v>
      </c>
      <c r="F100">
        <f t="shared" si="8"/>
        <v>6.25E-2</v>
      </c>
      <c r="G100">
        <f t="shared" si="9"/>
        <v>4.375</v>
      </c>
      <c r="H100">
        <f t="shared" si="10"/>
        <v>6.25E-2</v>
      </c>
      <c r="I100">
        <f t="shared" si="11"/>
        <v>4.375</v>
      </c>
    </row>
    <row r="101" spans="1:9" x14ac:dyDescent="0.3">
      <c r="A101">
        <v>80</v>
      </c>
      <c r="B101">
        <f t="shared" si="4"/>
        <v>5.5555555555555552E-2</v>
      </c>
      <c r="C101">
        <f t="shared" si="5"/>
        <v>4.4444444444444446</v>
      </c>
      <c r="D101">
        <f t="shared" si="6"/>
        <v>5.5555555555555552E-2</v>
      </c>
      <c r="E101">
        <f t="shared" si="7"/>
        <v>4.4444444444444446</v>
      </c>
      <c r="F101">
        <f t="shared" si="8"/>
        <v>5.5555555555555552E-2</v>
      </c>
      <c r="G101">
        <f t="shared" si="9"/>
        <v>4.4444444444444446</v>
      </c>
      <c r="H101">
        <f t="shared" si="10"/>
        <v>5.5555555555555552E-2</v>
      </c>
      <c r="I101">
        <f t="shared" si="11"/>
        <v>4.4444444444444446</v>
      </c>
    </row>
    <row r="102" spans="1:9" x14ac:dyDescent="0.3">
      <c r="A102">
        <v>90</v>
      </c>
      <c r="B102">
        <f t="shared" si="4"/>
        <v>0.05</v>
      </c>
      <c r="C102">
        <f t="shared" si="5"/>
        <v>4.5</v>
      </c>
      <c r="D102">
        <f t="shared" si="6"/>
        <v>0.05</v>
      </c>
      <c r="E102">
        <f t="shared" si="7"/>
        <v>4.5</v>
      </c>
      <c r="F102">
        <f t="shared" si="8"/>
        <v>0.05</v>
      </c>
      <c r="G102">
        <f t="shared" si="9"/>
        <v>4.5</v>
      </c>
      <c r="H102">
        <f t="shared" si="10"/>
        <v>0.05</v>
      </c>
      <c r="I102">
        <f t="shared" si="11"/>
        <v>4.5</v>
      </c>
    </row>
    <row r="103" spans="1:9" x14ac:dyDescent="0.3">
      <c r="A103">
        <v>100</v>
      </c>
      <c r="B103">
        <f t="shared" si="4"/>
        <v>4.5454545454545456E-2</v>
      </c>
      <c r="C103">
        <f t="shared" si="5"/>
        <v>4.5454545454545459</v>
      </c>
      <c r="D103">
        <f t="shared" si="6"/>
        <v>4.5454545454545456E-2</v>
      </c>
      <c r="E103">
        <f t="shared" si="7"/>
        <v>4.5454545454545459</v>
      </c>
      <c r="F103">
        <f t="shared" si="8"/>
        <v>4.5454545454545456E-2</v>
      </c>
      <c r="G103">
        <f t="shared" si="9"/>
        <v>4.5454545454545459</v>
      </c>
      <c r="H103">
        <f t="shared" si="10"/>
        <v>4.5454545454545456E-2</v>
      </c>
      <c r="I103">
        <f t="shared" si="11"/>
        <v>4.5454545454545459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Danil</dc:creator>
  <cp:lastModifiedBy>Danil</cp:lastModifiedBy>
  <dcterms:created xsi:type="dcterms:W3CDTF">2022-05-03T05:55:23Z</dcterms:created>
  <dcterms:modified xsi:type="dcterms:W3CDTF">2022-05-08T05:54:56Z</dcterms:modified>
</cp:coreProperties>
</file>