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esktop\MY EXCEL PROJECTS\"/>
    </mc:Choice>
  </mc:AlternateContent>
  <xr:revisionPtr revIDLastSave="0" documentId="8_{15B1DFC4-4F9D-4BB6-8CB6-3E8BDFD843F1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PROFIT DASHBOARD" sheetId="23" r:id="rId1"/>
    <sheet name="PRODUCT SHARE" sheetId="8" r:id="rId2"/>
    <sheet name="PROFIT BY LOCATION" sheetId="9" r:id="rId3"/>
    <sheet name="PROFIT TREND" sheetId="10" r:id="rId4"/>
    <sheet name="PROFIT BY SALESPERSON" sheetId="11" r:id="rId5"/>
    <sheet name="SALES DATA" sheetId="1" r:id="rId6"/>
  </sheets>
  <externalReferences>
    <externalReference r:id="rId7"/>
  </externalReferences>
  <definedNames>
    <definedName name="_xlnm._FilterDatabase" localSheetId="5" hidden="1">'SALES DATA'!$A$1:$K$172</definedName>
  </definedNames>
  <calcPr calcId="191029" concurrentCalc="0"/>
  <pivotCaches>
    <pivotCache cacheId="202" r:id="rId8"/>
    <pivotCache cacheId="247" r:id="rId9"/>
    <pivotCache cacheId="208" r:id="rId10"/>
    <pivotCache cacheId="212" r:id="rId11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5" i="1" l="1"/>
  <c r="H175" i="1"/>
  <c r="E175" i="1"/>
  <c r="F17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2" i="1"/>
</calcChain>
</file>

<file path=xl/sharedStrings.xml><?xml version="1.0" encoding="utf-8"?>
<sst xmlns="http://schemas.openxmlformats.org/spreadsheetml/2006/main" count="914" uniqueCount="60">
  <si>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</si>
  <si>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</si>
  <si>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</si>
  <si>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</si>
  <si>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</si>
  <si>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</si>
  <si>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</si>
  <si>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</si>
  <si>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</si>
  <si>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</si>
  <si>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</si>
  <si>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</si>
  <si>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</si>
  <si>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</si>
  <si>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</si>
  <si>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</si>
  <si>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</si>
  <si>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</si>
  <si>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</si>
  <si>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</si>
  <si>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</si>
  <si>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</si>
  <si>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</si>
  <si>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</si>
  <si>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</si>
  <si>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</si>
  <si>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</si>
  <si>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</si>
  <si>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</si>
  <si>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</si>
  <si>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</si>
  <si>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</si>
  <si>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</si>
  <si>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</si>
  <si>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</si>
  <si>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</si>
  <si>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</si>
  <si>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</si>
  <si>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</si>
  <si>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</si>
  <si>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</si>
  <si>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</si>
  <si>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</si>
  <si>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</si>
  <si>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</si>
  <si>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LAST NAME</t>
  </si>
  <si>
    <t>FIRST NAME</t>
  </si>
  <si>
    <t>Row Labels</t>
  </si>
  <si>
    <t>Grand Total</t>
  </si>
  <si>
    <t>Sum of Profit</t>
  </si>
  <si>
    <t>TOTAL SALES</t>
  </si>
  <si>
    <t>TOTAL COST</t>
  </si>
  <si>
    <t>TOTAL PROFIT</t>
  </si>
  <si>
    <t>PROFIT MARGIN</t>
  </si>
  <si>
    <t>ARIZONA</t>
  </si>
  <si>
    <t>NEVADA</t>
  </si>
  <si>
    <t>CALIFORNIA</t>
  </si>
  <si>
    <t>NEW MEXICO</t>
  </si>
  <si>
    <t>UTAH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</si>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</sst>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_-[$$-409]* #,##0.00_ ;_-[$$-409]* \-#,##0.00\ ;_-[$$-409]* &quot;-&quot;??_ ;_-@_ "/>
    <numFmt numFmtId="167" formatCode="_-[$US$-3009]* #,##0.00_-;\-[$US$-3009]* #,##0.00_-;_-[$US$-3009]* &quot;-&quot;??_-;_-@_-"/>
  </numFmts>
  <fonts count="4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  <xf numFmtId="167" fontId="0" fillId="0" borderId="0" xfId="0" applyNumberFormat="1"/>
    <xf numFmtId="10" fontId="0" fillId="0" borderId="0" xfId="0" applyNumberFormat="1"/>
  </cellXfs>
  <cellStyles count="4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8">
    <dxf>
      <numFmt numFmtId="14" formatCode="0.00%"/>
    </dxf>
    <dxf>
      <numFmt numFmtId="167" formatCode="_-[$US$-3009]* #,##0.00_-;\-[$US$-3009]* #,##0.00_-;_-[$US$-3009]* &quot;-&quot;??_-;_-@_-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alignment horizontal="center" vertical="bottom" textRotation="0" wrapText="0" indent="0" justifyLastLine="0" shrinkToFit="0" readingOrder="0"/>
    </dxf>
    <dxf>
      <numFmt numFmtId="167" formatCode="_-[$US$-3009]* #,##0.00_-;\-[$US$-3009]* #,##0.00_-;_-[$US$-3009]* &quot;-&quot;??_-;_-@_-"/>
    </dxf>
    <dxf>
      <numFmt numFmtId="166" formatCode="_-[$$-409]* #,##0.00_ ;_-[$$-409]* \-#,##0.00\ ;_-[$$-409]* &quot;-&quot;??_ ;_-@_ 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[PROFIT DASHBOARD.xlsx]PRODUCT SHARE!PivotTable105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ZW"/>
              <a:t>PRODUCT SHARE</a:t>
            </a:r>
          </a:p>
          <a:p>
            <a:pPr>
              <a:defRPr/>
            </a:pPr>
            <a:endParaRPr lang="en-ZW"/>
          </a:p>
        </c:rich>
      </c:tx>
      <c:layout>
        <c:manualLayout>
          <c:xMode val="edge"/>
          <c:yMode val="edge"/>
          <c:x val="0.34531233595800526"/>
          <c:y val="2.84978451767603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4F81BD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SHARE'!$B$3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'PRODUCT SHARE'!$A$4:$A$14</c:f>
              <c:strCache>
                <c:ptCount val="10"/>
                <c:pt idx="0">
                  <c:v>Water Pump</c:v>
                </c:pt>
                <c:pt idx="1">
                  <c:v>AutoVac</c:v>
                </c:pt>
                <c:pt idx="2">
                  <c:v>Pool Cover</c:v>
                </c:pt>
                <c:pt idx="3">
                  <c:v>Skimmer</c:v>
                </c:pt>
                <c:pt idx="4">
                  <c:v>5 Gal Chlorine</c:v>
                </c:pt>
                <c:pt idx="5">
                  <c:v>Net</c:v>
                </c:pt>
                <c:pt idx="6">
                  <c:v>Chlorine Test Kit</c:v>
                </c:pt>
                <c:pt idx="7">
                  <c:v>Algea Killer 8 oz</c:v>
                </c:pt>
                <c:pt idx="8">
                  <c:v>8 ft Hose</c:v>
                </c:pt>
                <c:pt idx="9">
                  <c:v>1 Gal Muratic Acid</c:v>
                </c:pt>
              </c:strCache>
            </c:strRef>
          </c:cat>
          <c:val>
            <c:numRef>
              <c:f>'PRODUCT SHARE'!$B$4:$B$14</c:f>
              <c:numCache>
                <c:formatCode>_-[$$-409]* #,##0.00_ ;_-[$$-409]* \-#,##0.00\ ;_-[$$-409]* "-"??_ ;_-@_ </c:formatCode>
                <c:ptCount val="10"/>
                <c:pt idx="0">
                  <c:v>3160</c:v>
                </c:pt>
                <c:pt idx="1">
                  <c:v>1024</c:v>
                </c:pt>
                <c:pt idx="2">
                  <c:v>842.10000000000036</c:v>
                </c:pt>
                <c:pt idx="3">
                  <c:v>630</c:v>
                </c:pt>
                <c:pt idx="4">
                  <c:v>315</c:v>
                </c:pt>
                <c:pt idx="5">
                  <c:v>117.60000000000005</c:v>
                </c:pt>
                <c:pt idx="6">
                  <c:v>100</c:v>
                </c:pt>
                <c:pt idx="7">
                  <c:v>75</c:v>
                </c:pt>
                <c:pt idx="8">
                  <c:v>59.999999999999993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D-41FD-A31A-0DC607ED4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195310160"/>
        <c:axId val="1256855776"/>
      </c:barChart>
      <c:catAx>
        <c:axId val="119531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855776"/>
        <c:crosses val="autoZero"/>
        <c:auto val="1"/>
        <c:lblAlgn val="ctr"/>
        <c:lblOffset val="100"/>
        <c:noMultiLvlLbl val="0"/>
      </c:catAx>
      <c:valAx>
        <c:axId val="1256855776"/>
        <c:scaling>
          <c:orientation val="minMax"/>
        </c:scaling>
        <c:delete val="0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31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[PROFIT DASHBOARD.xlsx]PROFIT BY LOCATION!PivotTable106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ZW"/>
          </a:p>
          <a:p>
            <a:pPr>
              <a:defRPr/>
            </a:pPr>
            <a:r>
              <a:rPr lang="en-ZW"/>
              <a:t>PROFIT BY LOCATION</a:t>
            </a:r>
          </a:p>
          <a:p>
            <a:pPr>
              <a:defRPr/>
            </a:pPr>
            <a:endParaRPr lang="en-ZW"/>
          </a:p>
        </c:rich>
      </c:tx>
      <c:layout>
        <c:manualLayout>
          <c:xMode val="edge"/>
          <c:yMode val="edge"/>
          <c:x val="0.30918705006663522"/>
          <c:y val="2.22841225626740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'PROFIT BY LOCATION'!$B$3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 BY LOCATION'!$A$4:$A$10</c:f>
              <c:strCache>
                <c:ptCount val="6"/>
                <c:pt idx="0">
                  <c:v>COLORADO</c:v>
                </c:pt>
                <c:pt idx="1">
                  <c:v>UTAH</c:v>
                </c:pt>
                <c:pt idx="2">
                  <c:v>NEW MEXICO</c:v>
                </c:pt>
                <c:pt idx="3">
                  <c:v>CALIFORNIA</c:v>
                </c:pt>
                <c:pt idx="4">
                  <c:v>NEVADA</c:v>
                </c:pt>
                <c:pt idx="5">
                  <c:v>ARIZONA</c:v>
                </c:pt>
              </c:strCache>
            </c:strRef>
          </c:cat>
          <c:val>
            <c:numRef>
              <c:f>'PROFIT BY LOCATION'!$B$4:$B$10</c:f>
              <c:numCache>
                <c:formatCode>_-[$$-409]* #,##0.00_ ;_-[$$-409]* \-#,##0.00\ ;_-[$$-409]* "-"??_ ;_-@_ </c:formatCode>
                <c:ptCount val="6"/>
                <c:pt idx="0">
                  <c:v>23.799999999999997</c:v>
                </c:pt>
                <c:pt idx="1">
                  <c:v>476.8</c:v>
                </c:pt>
                <c:pt idx="2">
                  <c:v>681.8</c:v>
                </c:pt>
                <c:pt idx="3">
                  <c:v>1485.0999999999997</c:v>
                </c:pt>
                <c:pt idx="4">
                  <c:v>1710.1</c:v>
                </c:pt>
                <c:pt idx="5">
                  <c:v>1979.0999999999995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7-4DA8-8044-F9C66A688C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26718800"/>
        <c:axId val="1256867840"/>
      </c:barChart>
      <c:catAx>
        <c:axId val="1126718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867840"/>
        <c:crosses val="autoZero"/>
        <c:auto val="0"/>
        <c:lblAlgn val="ctr"/>
        <c:lblOffset val="100"/>
        <c:noMultiLvlLbl val="0"/>
      </c:catAx>
      <c:valAx>
        <c:axId val="1256867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71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[PROFIT DASHBOARD.xlsx]PROFIT TREND!PivotTable107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TREND</a:t>
            </a:r>
            <a:endParaRPr lang="en-US"/>
          </a:p>
        </c:rich>
      </c:tx>
      <c:layout>
        <c:manualLayout>
          <c:xMode val="edge"/>
          <c:yMode val="edge"/>
          <c:x val="0.44780281952832834"/>
          <c:y val="4.41501103752759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'PROFIT TREND'!$A$4:$A$16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'PROFIT TREND'!$B$4:$B$16</c:f>
              <c:numCache>
                <c:formatCode>_-[$$-409]* #,##0.00_ ;_-[$$-409]* \-#,##0.00\ ;_-[$$-409]* "-"??_ ;_-@_ </c:formatCode>
                <c:ptCount val="12"/>
                <c:pt idx="0">
                  <c:v>486.69999999999993</c:v>
                </c:pt>
                <c:pt idx="1">
                  <c:v>365.7</c:v>
                </c:pt>
                <c:pt idx="2">
                  <c:v>639.79999999999995</c:v>
                </c:pt>
                <c:pt idx="3">
                  <c:v>240.9</c:v>
                </c:pt>
                <c:pt idx="4">
                  <c:v>146.70000000000002</c:v>
                </c:pt>
                <c:pt idx="5">
                  <c:v>163.60000000000002</c:v>
                </c:pt>
                <c:pt idx="6">
                  <c:v>1466.2</c:v>
                </c:pt>
                <c:pt idx="7">
                  <c:v>935.40000000000009</c:v>
                </c:pt>
                <c:pt idx="8">
                  <c:v>569.20000000000005</c:v>
                </c:pt>
                <c:pt idx="9">
                  <c:v>477.1</c:v>
                </c:pt>
                <c:pt idx="10">
                  <c:v>519.30000000000007</c:v>
                </c:pt>
                <c:pt idx="11">
                  <c:v>346.1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79-4426-980C-44194371F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142160"/>
        <c:axId val="1256875744"/>
      </c:lineChart>
      <c:catAx>
        <c:axId val="125314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875744"/>
        <c:crosses val="autoZero"/>
        <c:auto val="1"/>
        <c:lblAlgn val="ctr"/>
        <c:lblOffset val="100"/>
        <c:noMultiLvlLbl val="0"/>
      </c:catAx>
      <c:valAx>
        <c:axId val="12568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14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[PROFIT DASHBOARD.xlsx]PROFIT BY SALESPERSON!PivotTable108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'PROFIT BY SALESPERSON'!$B$3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3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5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1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'PROFIT BY SALESPERSON'!$A$4:$A$8</c:f>
              <c:strCache>
                <c:ptCount val="4"/>
                <c:pt idx="0">
                  <c:v>Smith</c:v>
                </c:pt>
                <c:pt idx="1">
                  <c:v>Barns</c:v>
                </c:pt>
                <c:pt idx="2">
                  <c:v>Johnson</c:v>
                </c:pt>
                <c:pt idx="3">
                  <c:v>Hernandez</c:v>
                </c:pt>
              </c:strCache>
            </c:strRef>
          </c:cat>
          <c:val>
            <c:numRef>
              <c:f>'PROFIT BY SALESPERSON'!$B$4:$B$8</c:f>
              <c:numCache>
                <c:formatCode>_-[$$-409]* #,##0.00_ ;_-[$$-409]* \-#,##0.00\ ;_-[$$-409]* "-"??_ ;_-@_ </c:formatCode>
                <c:ptCount val="4"/>
                <c:pt idx="0">
                  <c:v>2235.8999999999996</c:v>
                </c:pt>
                <c:pt idx="1">
                  <c:v>2015.1</c:v>
                </c:pt>
                <c:pt idx="2">
                  <c:v>1084.0999999999999</c:v>
                </c:pt>
                <c:pt idx="3">
                  <c:v>1021.6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0A-4B88-9AF6-DDB38AB85C2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</xdr:colOff>
      <xdr:row>0</xdr:row>
      <xdr:rowOff>28575</xdr:rowOff>
    </xdr:from>
    <xdr:to>
      <xdr:col>2</xdr:col>
      <xdr:colOff>628650</xdr:colOff>
      <xdr:row>20</xdr:row>
      <xdr:rowOff>114300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E987A50-597A-4040-97C1-3A3DF5EC3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49" y="28575"/>
          <a:ext cx="1981201" cy="408622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0</xdr:row>
      <xdr:rowOff>0</xdr:rowOff>
    </xdr:from>
    <xdr:to>
      <xdr:col>12</xdr:col>
      <xdr:colOff>76200</xdr:colOff>
      <xdr:row>10</xdr:row>
      <xdr:rowOff>142874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DA6C475C-AE15-47CE-A114-2958CC35F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6925" y="0"/>
          <a:ext cx="6238875" cy="2143124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0</xdr:row>
      <xdr:rowOff>0</xdr:rowOff>
    </xdr:from>
    <xdr:to>
      <xdr:col>18</xdr:col>
      <xdr:colOff>247651</xdr:colOff>
      <xdr:row>10</xdr:row>
      <xdr:rowOff>114299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5CFB55D7-69B0-40BD-A306-549F2395B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24850" y="0"/>
          <a:ext cx="4267201" cy="2114549"/>
        </a:xfrm>
        <a:prstGeom prst="rect">
          <a:avLst/>
        </a:prstGeom>
      </xdr:spPr>
    </xdr:pic>
    <xdr:clientData/>
  </xdr:twoCellAnchor>
  <xdr:twoCellAnchor editAs="oneCell">
    <xdr:from>
      <xdr:col>11</xdr:col>
      <xdr:colOff>238128</xdr:colOff>
      <xdr:row>10</xdr:row>
      <xdr:rowOff>133349</xdr:rowOff>
    </xdr:from>
    <xdr:to>
      <xdr:col>18</xdr:col>
      <xdr:colOff>247650</xdr:colOff>
      <xdr:row>23</xdr:row>
      <xdr:rowOff>180975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CD536007-8AEC-4D3A-B155-8DF543E1F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81928" y="2133599"/>
          <a:ext cx="4810122" cy="264795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</xdr:row>
      <xdr:rowOff>142875</xdr:rowOff>
    </xdr:from>
    <xdr:to>
      <xdr:col>11</xdr:col>
      <xdr:colOff>219075</xdr:colOff>
      <xdr:row>23</xdr:row>
      <xdr:rowOff>114300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AD408F1A-7BE7-4F82-A2B0-9ED113F99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57400" y="2143125"/>
          <a:ext cx="5705475" cy="2571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0</xdr:row>
      <xdr:rowOff>66675</xdr:rowOff>
    </xdr:from>
    <xdr:to>
      <xdr:col>8</xdr:col>
      <xdr:colOff>581025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A68B4-0247-4E55-8731-2D9929987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</xdr:row>
      <xdr:rowOff>28575</xdr:rowOff>
    </xdr:from>
    <xdr:to>
      <xdr:col>11</xdr:col>
      <xdr:colOff>0</xdr:colOff>
      <xdr:row>17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96CAA-277E-482B-964D-8F1F9478E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542924</xdr:colOff>
      <xdr:row>1</xdr:row>
      <xdr:rowOff>95250</xdr:rowOff>
    </xdr:from>
    <xdr:to>
      <xdr:col>8</xdr:col>
      <xdr:colOff>752475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F502E1-9C93-47BB-9D98-0B3444960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3</xdr:row>
      <xdr:rowOff>142875</xdr:rowOff>
    </xdr:from>
    <xdr:to>
      <xdr:col>9</xdr:col>
      <xdr:colOff>419100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318175-0094-46E9-A263-E98AF31BC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ADE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8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17.669087499999" createdVersion="6" refreshedVersion="6" minRefreshableVersion="3" recordCount="171" xr:uid="{AA55B295-257E-487F-8E1D-209D44842DB6}">
  <cacheSource type="worksheet">
    <worksheetSource ref="D1:G172" sheet="SALES DATA"/>
  </cacheSource>
  <cacheFields count="4">
    <cacheField name="Product Description" numFmtId="0">
      <sharedItems count="10">
        <s v="Pool Cover"/>
        <s v="Net"/>
        <s v="8 ft Hose"/>
        <s v="Water Pump"/>
        <s v="Chlorine Test Kit"/>
        <s v="Skimmer"/>
        <s v="1 Gal Muratic Acid"/>
        <s v="AutoVac"/>
        <s v="Algea Killer 8 oz"/>
        <s v="5 Gal Chlorine"/>
      </sharedItems>
    </cacheField>
    <cacheField name="Store Cost" numFmtId="0">
      <sharedItems containsSemiMixedTypes="0" containsString="0" containsNumber="1" minValue="3" maxValue="344"/>
    </cacheField>
    <cacheField name="Sale Price" numFmtId="0">
      <sharedItems containsSemiMixedTypes="0" containsString="0" containsNumber="1" minValue="7" maxValue="502"/>
    </cacheField>
    <cacheField name="Profit" numFmtId="0">
      <sharedItems containsSemiMixedTypes="0" containsString="0" containsNumber="1" minValue="2.9999999999999991" maxValue="1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17.672930671295" createdVersion="6" refreshedVersion="6" minRefreshableVersion="3" recordCount="171" xr:uid="{13AD5DEB-640E-4653-A4B8-436E544A52DE}">
  <cacheSource type="worksheet">
    <worksheetSource ref="D1:K172" sheet="SALES DATA"/>
  </cacheSource>
  <cacheFields count="8">
    <cacheField name="Product Description" numFmtId="0">
      <sharedItems count="10">
        <s v="Pool Cover"/>
        <s v="Net"/>
        <s v="8 ft Hose"/>
        <s v="Water Pump"/>
        <s v="Chlorine Test Kit"/>
        <s v="Skimmer"/>
        <s v="1 Gal Muratic Acid"/>
        <s v="AutoVac"/>
        <s v="Algea Killer 8 oz"/>
        <s v="5 Gal Chlorine"/>
      </sharedItems>
    </cacheField>
    <cacheField name="Store Cost" numFmtId="0">
      <sharedItems containsSemiMixedTypes="0" containsString="0" containsNumber="1" minValue="3" maxValue="344"/>
    </cacheField>
    <cacheField name="Sale Price" numFmtId="0">
      <sharedItems containsSemiMixedTypes="0" containsString="0" containsNumber="1" minValue="7" maxValue="502"/>
    </cacheField>
    <cacheField name="Profit" numFmtId="0">
      <sharedItems containsSemiMixedTypes="0" containsString="0" containsNumber="1" minValue="2.9999999999999991" maxValue="158"/>
    </cacheField>
    <cacheField name="Commision 10%" numFmtId="0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 count="6">
        <s v="NM"/>
        <s v="CA"/>
        <s v="AZ"/>
        <s v="CO"/>
        <s v="NV"/>
        <s v="U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17.676223032409" createdVersion="6" refreshedVersion="6" minRefreshableVersion="3" recordCount="171" xr:uid="{77FB7903-9EE8-499D-A903-81CF2110C9A0}">
  <cacheSource type="worksheet">
    <worksheetSource ref="A1:G172" sheet="SALES DATA"/>
  </cacheSource>
  <cacheFields count="7">
    <cacheField name="Month" numFmtId="14">
      <sharedItems count="12">
        <s v="Jan"/>
        <s v="Feb"/>
        <s v="Mar"/>
        <s v="April"/>
        <s v="May"/>
        <s v="June"/>
        <s v="July"/>
        <s v="Aug"/>
        <s v="Sept"/>
        <s v="Oct"/>
        <s v="Nov"/>
        <s v="Dec"/>
      </sharedItems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0">
      <sharedItems containsSemiMixedTypes="0" containsString="0" containsNumber="1" minValue="3" maxValue="344"/>
    </cacheField>
    <cacheField name="Sale Price" numFmtId="0">
      <sharedItems containsSemiMixedTypes="0" containsString="0" containsNumber="1" minValue="7" maxValue="502"/>
    </cacheField>
    <cacheField name="Profit" numFmtId="0">
      <sharedItems containsSemiMixedTypes="0" containsString="0" containsNumber="1" minValue="2.9999999999999991" maxValue="1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17.689806365743" createdVersion="6" refreshedVersion="6" minRefreshableVersion="3" recordCount="171" xr:uid="{124F3BF3-DB5F-4F9F-8881-537AA472144B}">
  <cacheSource type="worksheet">
    <worksheetSource ref="F1:J172" sheet="SALES DATA"/>
  </cacheSource>
  <cacheFields count="5">
    <cacheField name="Sale Price" numFmtId="0">
      <sharedItems containsSemiMixedTypes="0" containsString="0" containsNumber="1" minValue="7" maxValue="502"/>
    </cacheField>
    <cacheField name="Profit" numFmtId="0">
      <sharedItems containsSemiMixedTypes="0" containsString="0" containsNumber="1" minValue="2.9999999999999991" maxValue="158"/>
    </cacheField>
    <cacheField name="Commision 10%" numFmtId="0">
      <sharedItems containsSemiMixedTypes="0" containsString="0" containsNumber="1" minValue="0.29999999999999993" maxValue="31.6"/>
    </cacheField>
    <cacheField name="FIRST NAME" numFmtId="0">
      <sharedItems count="4">
        <s v="Chalie"/>
        <s v="Juan"/>
        <s v="Doug"/>
        <s v="Hellen"/>
      </sharedItems>
    </cacheField>
    <cacheField name="LAST NAME" numFmtId="0">
      <sharedItems count="4">
        <s v="Barns"/>
        <s v="Hernandez"/>
        <s v="Smith"/>
        <s v="Johns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n v="58.3"/>
    <n v="98.4"/>
    <n v="40.100000000000009"/>
  </r>
  <r>
    <x v="1"/>
    <n v="11.4"/>
    <n v="16.3"/>
    <n v="4.9000000000000004"/>
  </r>
  <r>
    <x v="2"/>
    <n v="6.2"/>
    <n v="9.1999999999999993"/>
    <n v="2.9999999999999991"/>
  </r>
  <r>
    <x v="3"/>
    <n v="344"/>
    <n v="502"/>
    <n v="158"/>
  </r>
  <r>
    <x v="4"/>
    <n v="3"/>
    <n v="8"/>
    <n v="5"/>
  </r>
  <r>
    <x v="0"/>
    <n v="58.3"/>
    <n v="98.4"/>
    <n v="40.100000000000009"/>
  </r>
  <r>
    <x v="4"/>
    <n v="3"/>
    <n v="8"/>
    <n v="5"/>
  </r>
  <r>
    <x v="1"/>
    <n v="11.4"/>
    <n v="16.3"/>
    <n v="4.9000000000000004"/>
  </r>
  <r>
    <x v="4"/>
    <n v="3"/>
    <n v="8"/>
    <n v="5"/>
  </r>
  <r>
    <x v="1"/>
    <n v="11.4"/>
    <n v="16.3"/>
    <n v="4.9000000000000004"/>
  </r>
  <r>
    <x v="1"/>
    <n v="11.4"/>
    <n v="16.3"/>
    <n v="4.9000000000000004"/>
  </r>
  <r>
    <x v="5"/>
    <n v="45"/>
    <n v="87"/>
    <n v="42"/>
  </r>
  <r>
    <x v="6"/>
    <n v="4"/>
    <n v="7"/>
    <n v="3"/>
  </r>
  <r>
    <x v="3"/>
    <n v="344"/>
    <n v="502"/>
    <n v="158"/>
  </r>
  <r>
    <x v="1"/>
    <n v="11.4"/>
    <n v="16.3"/>
    <n v="4.9000000000000004"/>
  </r>
  <r>
    <x v="2"/>
    <n v="6.2"/>
    <n v="9.1999999999999993"/>
    <n v="2.9999999999999991"/>
  </r>
  <r>
    <x v="7"/>
    <n v="60"/>
    <n v="124"/>
    <n v="64"/>
  </r>
  <r>
    <x v="4"/>
    <n v="3"/>
    <n v="8"/>
    <n v="5"/>
  </r>
  <r>
    <x v="2"/>
    <n v="6.2"/>
    <n v="9.1999999999999993"/>
    <n v="2.9999999999999991"/>
  </r>
  <r>
    <x v="2"/>
    <n v="6.2"/>
    <n v="9.1999999999999993"/>
    <n v="2.9999999999999991"/>
  </r>
  <r>
    <x v="4"/>
    <n v="3"/>
    <n v="8"/>
    <n v="5"/>
  </r>
  <r>
    <x v="1"/>
    <n v="11.4"/>
    <n v="16.3"/>
    <n v="4.9000000000000004"/>
  </r>
  <r>
    <x v="4"/>
    <n v="3"/>
    <n v="8"/>
    <n v="5"/>
  </r>
  <r>
    <x v="6"/>
    <n v="4"/>
    <n v="7"/>
    <n v="3"/>
  </r>
  <r>
    <x v="1"/>
    <n v="11.4"/>
    <n v="16.3"/>
    <n v="4.9000000000000004"/>
  </r>
  <r>
    <x v="8"/>
    <n v="9"/>
    <n v="14"/>
    <n v="5"/>
  </r>
  <r>
    <x v="8"/>
    <n v="9"/>
    <n v="14"/>
    <n v="5"/>
  </r>
  <r>
    <x v="3"/>
    <n v="344"/>
    <n v="502"/>
    <n v="158"/>
  </r>
  <r>
    <x v="2"/>
    <n v="6.2"/>
    <n v="9.1999999999999993"/>
    <n v="2.9999999999999991"/>
  </r>
  <r>
    <x v="5"/>
    <n v="45"/>
    <n v="87"/>
    <n v="42"/>
  </r>
  <r>
    <x v="4"/>
    <n v="3"/>
    <n v="8"/>
    <n v="5"/>
  </r>
  <r>
    <x v="1"/>
    <n v="11.4"/>
    <n v="16.3"/>
    <n v="4.9000000000000004"/>
  </r>
  <r>
    <x v="0"/>
    <n v="58.3"/>
    <n v="98.4"/>
    <n v="40.100000000000009"/>
  </r>
  <r>
    <x v="1"/>
    <n v="11.4"/>
    <n v="16.3"/>
    <n v="4.9000000000000004"/>
  </r>
  <r>
    <x v="2"/>
    <n v="6.2"/>
    <n v="9.1999999999999993"/>
    <n v="2.9999999999999991"/>
  </r>
  <r>
    <x v="2"/>
    <n v="6.2"/>
    <n v="9.1999999999999993"/>
    <n v="2.9999999999999991"/>
  </r>
  <r>
    <x v="9"/>
    <n v="42"/>
    <n v="77"/>
    <n v="35"/>
  </r>
  <r>
    <x v="2"/>
    <n v="6.2"/>
    <n v="9.1999999999999993"/>
    <n v="2.9999999999999991"/>
  </r>
  <r>
    <x v="1"/>
    <n v="11.4"/>
    <n v="16.3"/>
    <n v="4.9000000000000004"/>
  </r>
  <r>
    <x v="4"/>
    <n v="3"/>
    <n v="8"/>
    <n v="5"/>
  </r>
  <r>
    <x v="2"/>
    <n v="6.2"/>
    <n v="9.1999999999999993"/>
    <n v="2.9999999999999991"/>
  </r>
  <r>
    <x v="3"/>
    <n v="344"/>
    <n v="502"/>
    <n v="158"/>
  </r>
  <r>
    <x v="7"/>
    <n v="60"/>
    <n v="124"/>
    <n v="64"/>
  </r>
  <r>
    <x v="1"/>
    <n v="11.4"/>
    <n v="16.3"/>
    <n v="4.9000000000000004"/>
  </r>
  <r>
    <x v="3"/>
    <n v="344"/>
    <n v="502"/>
    <n v="158"/>
  </r>
  <r>
    <x v="8"/>
    <n v="9"/>
    <n v="14"/>
    <n v="5"/>
  </r>
  <r>
    <x v="9"/>
    <n v="42"/>
    <n v="77"/>
    <n v="35"/>
  </r>
  <r>
    <x v="3"/>
    <n v="344"/>
    <n v="502"/>
    <n v="158"/>
  </r>
  <r>
    <x v="2"/>
    <n v="6.2"/>
    <n v="9.1999999999999993"/>
    <n v="2.9999999999999991"/>
  </r>
  <r>
    <x v="1"/>
    <n v="11.4"/>
    <n v="16.3"/>
    <n v="4.9000000000000004"/>
  </r>
  <r>
    <x v="8"/>
    <n v="9"/>
    <n v="14"/>
    <n v="5"/>
  </r>
  <r>
    <x v="9"/>
    <n v="42"/>
    <n v="77"/>
    <n v="35"/>
  </r>
  <r>
    <x v="7"/>
    <n v="60"/>
    <n v="124"/>
    <n v="64"/>
  </r>
  <r>
    <x v="5"/>
    <n v="45"/>
    <n v="87"/>
    <n v="42"/>
  </r>
  <r>
    <x v="8"/>
    <n v="9"/>
    <n v="14"/>
    <n v="5"/>
  </r>
  <r>
    <x v="4"/>
    <n v="3"/>
    <n v="8"/>
    <n v="5"/>
  </r>
  <r>
    <x v="2"/>
    <n v="6.2"/>
    <n v="9.1999999999999993"/>
    <n v="2.9999999999999991"/>
  </r>
  <r>
    <x v="8"/>
    <n v="9"/>
    <n v="14"/>
    <n v="5"/>
  </r>
  <r>
    <x v="7"/>
    <n v="60"/>
    <n v="124"/>
    <n v="64"/>
  </r>
  <r>
    <x v="8"/>
    <n v="9"/>
    <n v="14"/>
    <n v="5"/>
  </r>
  <r>
    <x v="4"/>
    <n v="3"/>
    <n v="8"/>
    <n v="5"/>
  </r>
  <r>
    <x v="2"/>
    <n v="6.2"/>
    <n v="9.1999999999999993"/>
    <n v="2.9999999999999991"/>
  </r>
  <r>
    <x v="4"/>
    <n v="3"/>
    <n v="8"/>
    <n v="5"/>
  </r>
  <r>
    <x v="2"/>
    <n v="6.2"/>
    <n v="9.1999999999999993"/>
    <n v="2.9999999999999991"/>
  </r>
  <r>
    <x v="2"/>
    <n v="6.2"/>
    <n v="9.1999999999999993"/>
    <n v="2.9999999999999991"/>
  </r>
  <r>
    <x v="1"/>
    <n v="11.4"/>
    <n v="16.3"/>
    <n v="4.9000000000000004"/>
  </r>
  <r>
    <x v="1"/>
    <n v="11.4"/>
    <n v="16.3"/>
    <n v="4.9000000000000004"/>
  </r>
  <r>
    <x v="8"/>
    <n v="9"/>
    <n v="14"/>
    <n v="5"/>
  </r>
  <r>
    <x v="4"/>
    <n v="3"/>
    <n v="8"/>
    <n v="5"/>
  </r>
  <r>
    <x v="2"/>
    <n v="6.2"/>
    <n v="9.1999999999999993"/>
    <n v="2.9999999999999991"/>
  </r>
  <r>
    <x v="4"/>
    <n v="3"/>
    <n v="8"/>
    <n v="5"/>
  </r>
  <r>
    <x v="4"/>
    <n v="3"/>
    <n v="8"/>
    <n v="5"/>
  </r>
  <r>
    <x v="9"/>
    <n v="42"/>
    <n v="77"/>
    <n v="35"/>
  </r>
  <r>
    <x v="1"/>
    <n v="11.4"/>
    <n v="16.3"/>
    <n v="4.9000000000000004"/>
  </r>
  <r>
    <x v="4"/>
    <n v="3"/>
    <n v="8"/>
    <n v="5"/>
  </r>
  <r>
    <x v="4"/>
    <n v="3"/>
    <n v="8"/>
    <n v="5"/>
  </r>
  <r>
    <x v="0"/>
    <n v="58.3"/>
    <n v="98.4"/>
    <n v="40.100000000000009"/>
  </r>
  <r>
    <x v="1"/>
    <n v="11.4"/>
    <n v="16.3"/>
    <n v="4.9000000000000004"/>
  </r>
  <r>
    <x v="1"/>
    <n v="11.4"/>
    <n v="16.3"/>
    <n v="4.9000000000000004"/>
  </r>
  <r>
    <x v="5"/>
    <n v="45"/>
    <n v="87"/>
    <n v="42"/>
  </r>
  <r>
    <x v="8"/>
    <n v="9"/>
    <n v="14"/>
    <n v="5"/>
  </r>
  <r>
    <x v="4"/>
    <n v="3"/>
    <n v="8"/>
    <n v="5"/>
  </r>
  <r>
    <x v="4"/>
    <n v="3"/>
    <n v="8"/>
    <n v="5"/>
  </r>
  <r>
    <x v="8"/>
    <n v="9"/>
    <n v="14"/>
    <n v="5"/>
  </r>
  <r>
    <x v="0"/>
    <n v="58.3"/>
    <n v="98.4"/>
    <n v="40.100000000000009"/>
  </r>
  <r>
    <x v="4"/>
    <n v="3"/>
    <n v="8"/>
    <n v="5"/>
  </r>
  <r>
    <x v="2"/>
    <n v="6.2"/>
    <n v="9.1999999999999993"/>
    <n v="2.9999999999999991"/>
  </r>
  <r>
    <x v="2"/>
    <n v="6.2"/>
    <n v="9.1999999999999993"/>
    <n v="2.9999999999999991"/>
  </r>
  <r>
    <x v="8"/>
    <n v="9"/>
    <n v="14"/>
    <n v="5"/>
  </r>
  <r>
    <x v="1"/>
    <n v="11.4"/>
    <n v="16.3"/>
    <n v="4.9000000000000004"/>
  </r>
  <r>
    <x v="1"/>
    <n v="11.4"/>
    <n v="16.3"/>
    <n v="4.9000000000000004"/>
  </r>
  <r>
    <x v="1"/>
    <n v="11.4"/>
    <n v="16.3"/>
    <n v="4.9000000000000004"/>
  </r>
  <r>
    <x v="8"/>
    <n v="9"/>
    <n v="14"/>
    <n v="5"/>
  </r>
  <r>
    <x v="8"/>
    <n v="9"/>
    <n v="14"/>
    <n v="5"/>
  </r>
  <r>
    <x v="2"/>
    <n v="6.2"/>
    <n v="9.1999999999999993"/>
    <n v="2.9999999999999991"/>
  </r>
  <r>
    <x v="8"/>
    <n v="9"/>
    <n v="14"/>
    <n v="5"/>
  </r>
  <r>
    <x v="6"/>
    <n v="4"/>
    <n v="7"/>
    <n v="3"/>
  </r>
  <r>
    <x v="1"/>
    <n v="11.4"/>
    <n v="16.3"/>
    <n v="4.9000000000000004"/>
  </r>
  <r>
    <x v="1"/>
    <n v="11.4"/>
    <n v="16.3"/>
    <n v="4.9000000000000004"/>
  </r>
  <r>
    <x v="8"/>
    <n v="9"/>
    <n v="14"/>
    <n v="5"/>
  </r>
  <r>
    <x v="2"/>
    <n v="6.2"/>
    <n v="9.1999999999999993"/>
    <n v="2.9999999999999991"/>
  </r>
  <r>
    <x v="7"/>
    <n v="60"/>
    <n v="124"/>
    <n v="64"/>
  </r>
  <r>
    <x v="1"/>
    <n v="11.4"/>
    <n v="16.3"/>
    <n v="4.9000000000000004"/>
  </r>
  <r>
    <x v="1"/>
    <n v="11.4"/>
    <n v="16.3"/>
    <n v="4.9000000000000004"/>
  </r>
  <r>
    <x v="2"/>
    <n v="6.2"/>
    <n v="9.1999999999999993"/>
    <n v="2.9999999999999991"/>
  </r>
  <r>
    <x v="0"/>
    <n v="58.3"/>
    <n v="98.4"/>
    <n v="40.100000000000009"/>
  </r>
  <r>
    <x v="4"/>
    <n v="3"/>
    <n v="8"/>
    <n v="5"/>
  </r>
  <r>
    <x v="0"/>
    <n v="58.3"/>
    <n v="98.4"/>
    <n v="40.100000000000009"/>
  </r>
  <r>
    <x v="3"/>
    <n v="344"/>
    <n v="502"/>
    <n v="158"/>
  </r>
  <r>
    <x v="3"/>
    <n v="344"/>
    <n v="502"/>
    <n v="158"/>
  </r>
  <r>
    <x v="9"/>
    <n v="42"/>
    <n v="77"/>
    <n v="35"/>
  </r>
  <r>
    <x v="9"/>
    <n v="42"/>
    <n v="77"/>
    <n v="35"/>
  </r>
  <r>
    <x v="0"/>
    <n v="58.3"/>
    <n v="98.4"/>
    <n v="40.100000000000009"/>
  </r>
  <r>
    <x v="7"/>
    <n v="60"/>
    <n v="124"/>
    <n v="64"/>
  </r>
  <r>
    <x v="3"/>
    <n v="344"/>
    <n v="502"/>
    <n v="158"/>
  </r>
  <r>
    <x v="9"/>
    <n v="42"/>
    <n v="77"/>
    <n v="35"/>
  </r>
  <r>
    <x v="3"/>
    <n v="344"/>
    <n v="502"/>
    <n v="158"/>
  </r>
  <r>
    <x v="0"/>
    <n v="58.3"/>
    <n v="98.4"/>
    <n v="40.100000000000009"/>
  </r>
  <r>
    <x v="7"/>
    <n v="60"/>
    <n v="124"/>
    <n v="64"/>
  </r>
  <r>
    <x v="7"/>
    <n v="60"/>
    <n v="124"/>
    <n v="64"/>
  </r>
  <r>
    <x v="5"/>
    <n v="45"/>
    <n v="87"/>
    <n v="42"/>
  </r>
  <r>
    <x v="3"/>
    <n v="344"/>
    <n v="502"/>
    <n v="158"/>
  </r>
  <r>
    <x v="0"/>
    <n v="58.3"/>
    <n v="98.4"/>
    <n v="40.100000000000009"/>
  </r>
  <r>
    <x v="5"/>
    <n v="45"/>
    <n v="87"/>
    <n v="42"/>
  </r>
  <r>
    <x v="7"/>
    <n v="60"/>
    <n v="124"/>
    <n v="64"/>
  </r>
  <r>
    <x v="6"/>
    <n v="4"/>
    <n v="7"/>
    <n v="3"/>
  </r>
  <r>
    <x v="3"/>
    <n v="344"/>
    <n v="502"/>
    <n v="158"/>
  </r>
  <r>
    <x v="9"/>
    <n v="42"/>
    <n v="77"/>
    <n v="35"/>
  </r>
  <r>
    <x v="0"/>
    <n v="58.3"/>
    <n v="98.4"/>
    <n v="40.100000000000009"/>
  </r>
  <r>
    <x v="5"/>
    <n v="45"/>
    <n v="87"/>
    <n v="42"/>
  </r>
  <r>
    <x v="6"/>
    <n v="4"/>
    <n v="7"/>
    <n v="3"/>
  </r>
  <r>
    <x v="6"/>
    <n v="4"/>
    <n v="7"/>
    <n v="3"/>
  </r>
  <r>
    <x v="0"/>
    <n v="58.3"/>
    <n v="98.4"/>
    <n v="40.100000000000009"/>
  </r>
  <r>
    <x v="0"/>
    <n v="58.3"/>
    <n v="98.4"/>
    <n v="40.100000000000009"/>
  </r>
  <r>
    <x v="3"/>
    <n v="344"/>
    <n v="502"/>
    <n v="158"/>
  </r>
  <r>
    <x v="7"/>
    <n v="60"/>
    <n v="124"/>
    <n v="64"/>
  </r>
  <r>
    <x v="0"/>
    <n v="58.3"/>
    <n v="98.4"/>
    <n v="40.100000000000009"/>
  </r>
  <r>
    <x v="3"/>
    <n v="344"/>
    <n v="502"/>
    <n v="158"/>
  </r>
  <r>
    <x v="5"/>
    <n v="45"/>
    <n v="87"/>
    <n v="42"/>
  </r>
  <r>
    <x v="5"/>
    <n v="45"/>
    <n v="87"/>
    <n v="42"/>
  </r>
  <r>
    <x v="6"/>
    <n v="4"/>
    <n v="7"/>
    <n v="3"/>
  </r>
  <r>
    <x v="7"/>
    <n v="60"/>
    <n v="124"/>
    <n v="64"/>
  </r>
  <r>
    <x v="0"/>
    <n v="58.3"/>
    <n v="98.4"/>
    <n v="40.100000000000009"/>
  </r>
  <r>
    <x v="7"/>
    <n v="60"/>
    <n v="124"/>
    <n v="64"/>
  </r>
  <r>
    <x v="5"/>
    <n v="45"/>
    <n v="87"/>
    <n v="42"/>
  </r>
  <r>
    <x v="3"/>
    <n v="344"/>
    <n v="502"/>
    <n v="158"/>
  </r>
  <r>
    <x v="0"/>
    <n v="58.3"/>
    <n v="98.4"/>
    <n v="40.100000000000009"/>
  </r>
  <r>
    <x v="6"/>
    <n v="4"/>
    <n v="7"/>
    <n v="3"/>
  </r>
  <r>
    <x v="3"/>
    <n v="344"/>
    <n v="502"/>
    <n v="158"/>
  </r>
  <r>
    <x v="7"/>
    <n v="60"/>
    <n v="124"/>
    <n v="64"/>
  </r>
  <r>
    <x v="7"/>
    <n v="60"/>
    <n v="124"/>
    <n v="64"/>
  </r>
  <r>
    <x v="5"/>
    <n v="45"/>
    <n v="87"/>
    <n v="42"/>
  </r>
  <r>
    <x v="3"/>
    <n v="344"/>
    <n v="502"/>
    <n v="158"/>
  </r>
  <r>
    <x v="0"/>
    <n v="58.3"/>
    <n v="98.4"/>
    <n v="40.100000000000009"/>
  </r>
  <r>
    <x v="5"/>
    <n v="45"/>
    <n v="87"/>
    <n v="42"/>
  </r>
  <r>
    <x v="7"/>
    <n v="60"/>
    <n v="124"/>
    <n v="64"/>
  </r>
  <r>
    <x v="6"/>
    <n v="4"/>
    <n v="7"/>
    <n v="3"/>
  </r>
  <r>
    <x v="3"/>
    <n v="344"/>
    <n v="502"/>
    <n v="158"/>
  </r>
  <r>
    <x v="9"/>
    <n v="42"/>
    <n v="77"/>
    <n v="35"/>
  </r>
  <r>
    <x v="0"/>
    <n v="58.3"/>
    <n v="98.4"/>
    <n v="40.100000000000009"/>
  </r>
  <r>
    <x v="5"/>
    <n v="45"/>
    <n v="87"/>
    <n v="42"/>
  </r>
  <r>
    <x v="6"/>
    <n v="4"/>
    <n v="7"/>
    <n v="3"/>
  </r>
  <r>
    <x v="6"/>
    <n v="4"/>
    <n v="7"/>
    <n v="3"/>
  </r>
  <r>
    <x v="0"/>
    <n v="58.3"/>
    <n v="98.4"/>
    <n v="40.100000000000009"/>
  </r>
  <r>
    <x v="0"/>
    <n v="58.3"/>
    <n v="98.4"/>
    <n v="40.100000000000009"/>
  </r>
  <r>
    <x v="3"/>
    <n v="344"/>
    <n v="502"/>
    <n v="158"/>
  </r>
  <r>
    <x v="7"/>
    <n v="60"/>
    <n v="124"/>
    <n v="64"/>
  </r>
  <r>
    <x v="0"/>
    <n v="58.3"/>
    <n v="98.4"/>
    <n v="40.100000000000009"/>
  </r>
  <r>
    <x v="3"/>
    <n v="344"/>
    <n v="502"/>
    <n v="158"/>
  </r>
  <r>
    <x v="5"/>
    <n v="45"/>
    <n v="87"/>
    <n v="42"/>
  </r>
  <r>
    <x v="5"/>
    <n v="45"/>
    <n v="87"/>
    <n v="4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n v="58.3"/>
    <n v="98.4"/>
    <n v="40.100000000000009"/>
    <n v="8.0200000000000014"/>
    <s v="Chalie"/>
    <x v="0"/>
    <x v="0"/>
  </r>
  <r>
    <x v="1"/>
    <n v="11.4"/>
    <n v="16.3"/>
    <n v="4.9000000000000004"/>
    <n v="0.49000000000000005"/>
    <s v="Juan"/>
    <x v="1"/>
    <x v="1"/>
  </r>
  <r>
    <x v="2"/>
    <n v="6.2"/>
    <n v="9.1999999999999993"/>
    <n v="2.9999999999999991"/>
    <n v="0.29999999999999993"/>
    <s v="Doug"/>
    <x v="2"/>
    <x v="2"/>
  </r>
  <r>
    <x v="3"/>
    <n v="344"/>
    <n v="502"/>
    <n v="158"/>
    <n v="31.6"/>
    <s v="Chalie"/>
    <x v="0"/>
    <x v="2"/>
  </r>
  <r>
    <x v="4"/>
    <n v="3"/>
    <n v="8"/>
    <n v="5"/>
    <n v="0.5"/>
    <s v="Doug"/>
    <x v="2"/>
    <x v="2"/>
  </r>
  <r>
    <x v="0"/>
    <n v="58.3"/>
    <n v="98.4"/>
    <n v="40.100000000000009"/>
    <n v="8.0200000000000014"/>
    <s v="Doug"/>
    <x v="2"/>
    <x v="2"/>
  </r>
  <r>
    <x v="4"/>
    <n v="3"/>
    <n v="8"/>
    <n v="5"/>
    <n v="0.5"/>
    <s v="Hellen"/>
    <x v="3"/>
    <x v="0"/>
  </r>
  <r>
    <x v="1"/>
    <n v="11.4"/>
    <n v="16.3"/>
    <n v="4.9000000000000004"/>
    <n v="0.49000000000000005"/>
    <s v="Doug"/>
    <x v="2"/>
    <x v="0"/>
  </r>
  <r>
    <x v="4"/>
    <n v="3"/>
    <n v="8"/>
    <n v="5"/>
    <n v="0.5"/>
    <s v="Doug"/>
    <x v="2"/>
    <x v="2"/>
  </r>
  <r>
    <x v="1"/>
    <n v="11.4"/>
    <n v="16.3"/>
    <n v="4.9000000000000004"/>
    <n v="0.49000000000000005"/>
    <s v="Juan"/>
    <x v="1"/>
    <x v="3"/>
  </r>
  <r>
    <x v="1"/>
    <n v="11.4"/>
    <n v="16.3"/>
    <n v="4.9000000000000004"/>
    <n v="0.49000000000000005"/>
    <s v="Juan"/>
    <x v="1"/>
    <x v="2"/>
  </r>
  <r>
    <x v="5"/>
    <n v="45"/>
    <n v="87"/>
    <n v="42"/>
    <n v="8.4"/>
    <s v="Doug"/>
    <x v="2"/>
    <x v="0"/>
  </r>
  <r>
    <x v="6"/>
    <n v="4"/>
    <n v="7"/>
    <n v="3"/>
    <n v="0.30000000000000004"/>
    <s v="Hellen"/>
    <x v="3"/>
    <x v="3"/>
  </r>
  <r>
    <x v="3"/>
    <n v="344"/>
    <n v="502"/>
    <n v="158"/>
    <n v="31.6"/>
    <s v="Chalie"/>
    <x v="0"/>
    <x v="1"/>
  </r>
  <r>
    <x v="1"/>
    <n v="11.4"/>
    <n v="16.3"/>
    <n v="4.9000000000000004"/>
    <n v="0.49000000000000005"/>
    <s v="Hellen"/>
    <x v="3"/>
    <x v="2"/>
  </r>
  <r>
    <x v="2"/>
    <n v="6.2"/>
    <n v="9.1999999999999993"/>
    <n v="2.9999999999999991"/>
    <n v="0.29999999999999993"/>
    <s v="Doug"/>
    <x v="2"/>
    <x v="1"/>
  </r>
  <r>
    <x v="7"/>
    <n v="60"/>
    <n v="124"/>
    <n v="64"/>
    <n v="12.8"/>
    <s v="Juan"/>
    <x v="1"/>
    <x v="0"/>
  </r>
  <r>
    <x v="4"/>
    <n v="3"/>
    <n v="8"/>
    <n v="5"/>
    <n v="0.5"/>
    <s v="Doug"/>
    <x v="2"/>
    <x v="1"/>
  </r>
  <r>
    <x v="2"/>
    <n v="6.2"/>
    <n v="9.1999999999999993"/>
    <n v="2.9999999999999991"/>
    <n v="0.29999999999999993"/>
    <s v="Doug"/>
    <x v="2"/>
    <x v="3"/>
  </r>
  <r>
    <x v="2"/>
    <n v="6.2"/>
    <n v="9.1999999999999993"/>
    <n v="2.9999999999999991"/>
    <n v="0.29999999999999993"/>
    <s v="Doug"/>
    <x v="2"/>
    <x v="4"/>
  </r>
  <r>
    <x v="4"/>
    <n v="3"/>
    <n v="8"/>
    <n v="5"/>
    <n v="0.5"/>
    <s v="Juan"/>
    <x v="1"/>
    <x v="3"/>
  </r>
  <r>
    <x v="1"/>
    <n v="11.4"/>
    <n v="16.3"/>
    <n v="4.9000000000000004"/>
    <n v="0.49000000000000005"/>
    <s v="Doug"/>
    <x v="2"/>
    <x v="5"/>
  </r>
  <r>
    <x v="4"/>
    <n v="3"/>
    <n v="8"/>
    <n v="5"/>
    <n v="0.5"/>
    <s v="Hellen"/>
    <x v="3"/>
    <x v="0"/>
  </r>
  <r>
    <x v="6"/>
    <n v="4"/>
    <n v="7"/>
    <n v="3"/>
    <n v="0.30000000000000004"/>
    <s v="Juan"/>
    <x v="1"/>
    <x v="5"/>
  </r>
  <r>
    <x v="1"/>
    <n v="11.4"/>
    <n v="16.3"/>
    <n v="4.9000000000000004"/>
    <n v="0.49000000000000005"/>
    <s v="Hellen"/>
    <x v="3"/>
    <x v="4"/>
  </r>
  <r>
    <x v="8"/>
    <n v="9"/>
    <n v="14"/>
    <n v="5"/>
    <n v="0.5"/>
    <s v="Hellen"/>
    <x v="3"/>
    <x v="0"/>
  </r>
  <r>
    <x v="8"/>
    <n v="9"/>
    <n v="14"/>
    <n v="5"/>
    <n v="0.5"/>
    <s v="Chalie"/>
    <x v="0"/>
    <x v="4"/>
  </r>
  <r>
    <x v="3"/>
    <n v="344"/>
    <n v="502"/>
    <n v="158"/>
    <n v="31.6"/>
    <s v="Chalie"/>
    <x v="0"/>
    <x v="2"/>
  </r>
  <r>
    <x v="2"/>
    <n v="6.2"/>
    <n v="9.1999999999999993"/>
    <n v="2.9999999999999991"/>
    <n v="0.29999999999999993"/>
    <s v="Juan"/>
    <x v="1"/>
    <x v="2"/>
  </r>
  <r>
    <x v="5"/>
    <n v="45"/>
    <n v="87"/>
    <n v="42"/>
    <n v="8.4"/>
    <s v="Juan"/>
    <x v="1"/>
    <x v="4"/>
  </r>
  <r>
    <x v="4"/>
    <n v="3"/>
    <n v="8"/>
    <n v="5"/>
    <n v="0.5"/>
    <s v="Juan"/>
    <x v="1"/>
    <x v="1"/>
  </r>
  <r>
    <x v="1"/>
    <n v="11.4"/>
    <n v="16.3"/>
    <n v="4.9000000000000004"/>
    <n v="0.49000000000000005"/>
    <s v="Chalie"/>
    <x v="0"/>
    <x v="2"/>
  </r>
  <r>
    <x v="0"/>
    <n v="58.3"/>
    <n v="98.4"/>
    <n v="40.100000000000009"/>
    <n v="8.0200000000000014"/>
    <s v="Juan"/>
    <x v="1"/>
    <x v="1"/>
  </r>
  <r>
    <x v="1"/>
    <n v="11.4"/>
    <n v="16.3"/>
    <n v="4.9000000000000004"/>
    <n v="0.49000000000000005"/>
    <s v="Juan"/>
    <x v="1"/>
    <x v="3"/>
  </r>
  <r>
    <x v="2"/>
    <n v="6.2"/>
    <n v="9.1999999999999993"/>
    <n v="2.9999999999999991"/>
    <n v="0.29999999999999993"/>
    <s v="Hellen"/>
    <x v="3"/>
    <x v="1"/>
  </r>
  <r>
    <x v="2"/>
    <n v="6.2"/>
    <n v="9.1999999999999993"/>
    <n v="2.9999999999999991"/>
    <n v="0.29999999999999993"/>
    <s v="Juan"/>
    <x v="1"/>
    <x v="4"/>
  </r>
  <r>
    <x v="9"/>
    <n v="42"/>
    <n v="77"/>
    <n v="35"/>
    <n v="7"/>
    <s v="Juan"/>
    <x v="1"/>
    <x v="4"/>
  </r>
  <r>
    <x v="2"/>
    <n v="6.2"/>
    <n v="9.1999999999999993"/>
    <n v="2.9999999999999991"/>
    <n v="0.29999999999999993"/>
    <s v="Juan"/>
    <x v="1"/>
    <x v="4"/>
  </r>
  <r>
    <x v="1"/>
    <n v="11.4"/>
    <n v="16.3"/>
    <n v="4.9000000000000004"/>
    <n v="0.49000000000000005"/>
    <s v="Juan"/>
    <x v="1"/>
    <x v="1"/>
  </r>
  <r>
    <x v="4"/>
    <n v="3"/>
    <n v="8"/>
    <n v="5"/>
    <n v="0.5"/>
    <s v="Juan"/>
    <x v="1"/>
    <x v="2"/>
  </r>
  <r>
    <x v="2"/>
    <n v="6.2"/>
    <n v="9.1999999999999993"/>
    <n v="2.9999999999999991"/>
    <n v="0.29999999999999993"/>
    <s v="Chalie"/>
    <x v="0"/>
    <x v="0"/>
  </r>
  <r>
    <x v="3"/>
    <n v="344"/>
    <n v="502"/>
    <n v="158"/>
    <n v="31.6"/>
    <s v="Doug"/>
    <x v="2"/>
    <x v="0"/>
  </r>
  <r>
    <x v="7"/>
    <n v="60"/>
    <n v="124"/>
    <n v="64"/>
    <n v="12.8"/>
    <s v="Doug"/>
    <x v="2"/>
    <x v="1"/>
  </r>
  <r>
    <x v="1"/>
    <n v="11.4"/>
    <n v="16.3"/>
    <n v="4.9000000000000004"/>
    <n v="0.49000000000000005"/>
    <s v="Doug"/>
    <x v="2"/>
    <x v="1"/>
  </r>
  <r>
    <x v="3"/>
    <n v="344"/>
    <n v="502"/>
    <n v="158"/>
    <n v="31.6"/>
    <s v="Hellen"/>
    <x v="3"/>
    <x v="2"/>
  </r>
  <r>
    <x v="8"/>
    <n v="9"/>
    <n v="14"/>
    <n v="5"/>
    <n v="0.5"/>
    <s v="Juan"/>
    <x v="1"/>
    <x v="5"/>
  </r>
  <r>
    <x v="9"/>
    <n v="42"/>
    <n v="77"/>
    <n v="35"/>
    <n v="7"/>
    <s v="Hellen"/>
    <x v="3"/>
    <x v="2"/>
  </r>
  <r>
    <x v="3"/>
    <n v="344"/>
    <n v="502"/>
    <n v="158"/>
    <n v="31.6"/>
    <s v="Chalie"/>
    <x v="0"/>
    <x v="2"/>
  </r>
  <r>
    <x v="2"/>
    <n v="6.2"/>
    <n v="9.1999999999999993"/>
    <n v="2.9999999999999991"/>
    <n v="0.29999999999999993"/>
    <s v="Chalie"/>
    <x v="0"/>
    <x v="3"/>
  </r>
  <r>
    <x v="1"/>
    <n v="11.4"/>
    <n v="16.3"/>
    <n v="4.9000000000000004"/>
    <n v="0.49000000000000005"/>
    <s v="Chalie"/>
    <x v="0"/>
    <x v="2"/>
  </r>
  <r>
    <x v="8"/>
    <n v="9"/>
    <n v="14"/>
    <n v="5"/>
    <n v="0.5"/>
    <s v="Doug"/>
    <x v="2"/>
    <x v="5"/>
  </r>
  <r>
    <x v="9"/>
    <n v="42"/>
    <n v="77"/>
    <n v="35"/>
    <n v="7"/>
    <s v="Doug"/>
    <x v="2"/>
    <x v="2"/>
  </r>
  <r>
    <x v="7"/>
    <n v="60"/>
    <n v="124"/>
    <n v="64"/>
    <n v="12.8"/>
    <s v="Chalie"/>
    <x v="0"/>
    <x v="1"/>
  </r>
  <r>
    <x v="5"/>
    <n v="45"/>
    <n v="87"/>
    <n v="42"/>
    <n v="8.4"/>
    <s v="Doug"/>
    <x v="2"/>
    <x v="4"/>
  </r>
  <r>
    <x v="8"/>
    <n v="9"/>
    <n v="14"/>
    <n v="5"/>
    <n v="0.5"/>
    <s v="Juan"/>
    <x v="1"/>
    <x v="4"/>
  </r>
  <r>
    <x v="4"/>
    <n v="3"/>
    <n v="8"/>
    <n v="5"/>
    <n v="0.5"/>
    <s v="Doug"/>
    <x v="2"/>
    <x v="1"/>
  </r>
  <r>
    <x v="2"/>
    <n v="6.2"/>
    <n v="9.1999999999999993"/>
    <n v="2.9999999999999991"/>
    <n v="0.29999999999999993"/>
    <s v="Juan"/>
    <x v="1"/>
    <x v="1"/>
  </r>
  <r>
    <x v="8"/>
    <n v="9"/>
    <n v="14"/>
    <n v="5"/>
    <n v="0.5"/>
    <s v="Hellen"/>
    <x v="3"/>
    <x v="2"/>
  </r>
  <r>
    <x v="7"/>
    <n v="60"/>
    <n v="124"/>
    <n v="64"/>
    <n v="12.8"/>
    <s v="Doug"/>
    <x v="2"/>
    <x v="2"/>
  </r>
  <r>
    <x v="8"/>
    <n v="9"/>
    <n v="14"/>
    <n v="5"/>
    <n v="0.5"/>
    <s v="Doug"/>
    <x v="2"/>
    <x v="4"/>
  </r>
  <r>
    <x v="4"/>
    <n v="3"/>
    <n v="8"/>
    <n v="5"/>
    <n v="0.5"/>
    <s v="Doug"/>
    <x v="2"/>
    <x v="4"/>
  </r>
  <r>
    <x v="2"/>
    <n v="6.2"/>
    <n v="9.1999999999999993"/>
    <n v="2.9999999999999991"/>
    <n v="0.29999999999999993"/>
    <s v="Chalie"/>
    <x v="0"/>
    <x v="2"/>
  </r>
  <r>
    <x v="4"/>
    <n v="3"/>
    <n v="8"/>
    <n v="5"/>
    <n v="0.5"/>
    <s v="Doug"/>
    <x v="2"/>
    <x v="1"/>
  </r>
  <r>
    <x v="2"/>
    <n v="6.2"/>
    <n v="9.1999999999999993"/>
    <n v="2.9999999999999991"/>
    <n v="0.29999999999999993"/>
    <s v="Hellen"/>
    <x v="3"/>
    <x v="2"/>
  </r>
  <r>
    <x v="2"/>
    <n v="6.2"/>
    <n v="9.1999999999999993"/>
    <n v="2.9999999999999991"/>
    <n v="0.29999999999999993"/>
    <s v="Doug"/>
    <x v="2"/>
    <x v="0"/>
  </r>
  <r>
    <x v="1"/>
    <n v="11.4"/>
    <n v="16.3"/>
    <n v="4.9000000000000004"/>
    <n v="0.49000000000000005"/>
    <s v="Doug"/>
    <x v="2"/>
    <x v="4"/>
  </r>
  <r>
    <x v="1"/>
    <n v="11.4"/>
    <n v="16.3"/>
    <n v="4.9000000000000004"/>
    <n v="0.49000000000000005"/>
    <s v="Doug"/>
    <x v="2"/>
    <x v="5"/>
  </r>
  <r>
    <x v="8"/>
    <n v="9"/>
    <n v="14"/>
    <n v="5"/>
    <n v="0.5"/>
    <s v="Juan"/>
    <x v="1"/>
    <x v="1"/>
  </r>
  <r>
    <x v="4"/>
    <n v="3"/>
    <n v="8"/>
    <n v="5"/>
    <n v="0.5"/>
    <s v="Doug"/>
    <x v="2"/>
    <x v="2"/>
  </r>
  <r>
    <x v="2"/>
    <n v="6.2"/>
    <n v="9.1999999999999993"/>
    <n v="2.9999999999999991"/>
    <n v="0.29999999999999993"/>
    <s v="Hellen"/>
    <x v="3"/>
    <x v="2"/>
  </r>
  <r>
    <x v="4"/>
    <n v="3"/>
    <n v="8"/>
    <n v="5"/>
    <n v="0.5"/>
    <s v="Chalie"/>
    <x v="0"/>
    <x v="2"/>
  </r>
  <r>
    <x v="4"/>
    <n v="3"/>
    <n v="8"/>
    <n v="5"/>
    <n v="0.5"/>
    <s v="Doug"/>
    <x v="2"/>
    <x v="4"/>
  </r>
  <r>
    <x v="9"/>
    <n v="42"/>
    <n v="77"/>
    <n v="35"/>
    <n v="7"/>
    <s v="Doug"/>
    <x v="2"/>
    <x v="1"/>
  </r>
  <r>
    <x v="1"/>
    <n v="11.4"/>
    <n v="16.3"/>
    <n v="4.9000000000000004"/>
    <n v="0.49000000000000005"/>
    <s v="Doug"/>
    <x v="2"/>
    <x v="2"/>
  </r>
  <r>
    <x v="4"/>
    <n v="3"/>
    <n v="8"/>
    <n v="5"/>
    <n v="0.5"/>
    <s v="Hellen"/>
    <x v="3"/>
    <x v="1"/>
  </r>
  <r>
    <x v="4"/>
    <n v="3"/>
    <n v="8"/>
    <n v="5"/>
    <n v="0.5"/>
    <s v="Juan"/>
    <x v="1"/>
    <x v="2"/>
  </r>
  <r>
    <x v="0"/>
    <n v="58.3"/>
    <n v="98.4"/>
    <n v="40.100000000000009"/>
    <n v="8.0200000000000014"/>
    <s v="Hellen"/>
    <x v="3"/>
    <x v="2"/>
  </r>
  <r>
    <x v="1"/>
    <n v="11.4"/>
    <n v="16.3"/>
    <n v="4.9000000000000004"/>
    <n v="0.49000000000000005"/>
    <s v="Juan"/>
    <x v="1"/>
    <x v="4"/>
  </r>
  <r>
    <x v="1"/>
    <n v="11.4"/>
    <n v="16.3"/>
    <n v="4.9000000000000004"/>
    <n v="0.49000000000000005"/>
    <s v="Juan"/>
    <x v="1"/>
    <x v="0"/>
  </r>
  <r>
    <x v="5"/>
    <n v="45"/>
    <n v="87"/>
    <n v="42"/>
    <n v="8.4"/>
    <s v="Doug"/>
    <x v="2"/>
    <x v="1"/>
  </r>
  <r>
    <x v="8"/>
    <n v="9"/>
    <n v="14"/>
    <n v="5"/>
    <n v="0.5"/>
    <s v="Doug"/>
    <x v="2"/>
    <x v="5"/>
  </r>
  <r>
    <x v="4"/>
    <n v="3"/>
    <n v="8"/>
    <n v="5"/>
    <n v="0.5"/>
    <s v="Chalie"/>
    <x v="0"/>
    <x v="1"/>
  </r>
  <r>
    <x v="4"/>
    <n v="3"/>
    <n v="8"/>
    <n v="5"/>
    <n v="0.5"/>
    <s v="Chalie"/>
    <x v="0"/>
    <x v="4"/>
  </r>
  <r>
    <x v="8"/>
    <n v="9"/>
    <n v="14"/>
    <n v="5"/>
    <n v="0.5"/>
    <s v="Chalie"/>
    <x v="0"/>
    <x v="2"/>
  </r>
  <r>
    <x v="0"/>
    <n v="58.3"/>
    <n v="98.4"/>
    <n v="40.100000000000009"/>
    <n v="8.0200000000000014"/>
    <s v="Doug"/>
    <x v="2"/>
    <x v="4"/>
  </r>
  <r>
    <x v="4"/>
    <n v="3"/>
    <n v="8"/>
    <n v="5"/>
    <n v="0.5"/>
    <s v="Hellen"/>
    <x v="3"/>
    <x v="2"/>
  </r>
  <r>
    <x v="2"/>
    <n v="6.2"/>
    <n v="9.1999999999999993"/>
    <n v="2.9999999999999991"/>
    <n v="0.29999999999999993"/>
    <s v="Chalie"/>
    <x v="0"/>
    <x v="1"/>
  </r>
  <r>
    <x v="2"/>
    <n v="6.2"/>
    <n v="9.1999999999999993"/>
    <n v="2.9999999999999991"/>
    <n v="0.29999999999999993"/>
    <s v="Chalie"/>
    <x v="0"/>
    <x v="0"/>
  </r>
  <r>
    <x v="8"/>
    <n v="9"/>
    <n v="14"/>
    <n v="5"/>
    <n v="0.5"/>
    <s v="Doug"/>
    <x v="2"/>
    <x v="4"/>
  </r>
  <r>
    <x v="1"/>
    <n v="11.4"/>
    <n v="16.3"/>
    <n v="4.9000000000000004"/>
    <n v="0.49000000000000005"/>
    <s v="Chalie"/>
    <x v="0"/>
    <x v="1"/>
  </r>
  <r>
    <x v="1"/>
    <n v="11.4"/>
    <n v="16.3"/>
    <n v="4.9000000000000004"/>
    <n v="0.49000000000000005"/>
    <s v="Hellen"/>
    <x v="3"/>
    <x v="4"/>
  </r>
  <r>
    <x v="1"/>
    <n v="11.4"/>
    <n v="16.3"/>
    <n v="4.9000000000000004"/>
    <n v="0.49000000000000005"/>
    <s v="Doug"/>
    <x v="2"/>
    <x v="1"/>
  </r>
  <r>
    <x v="8"/>
    <n v="9"/>
    <n v="14"/>
    <n v="5"/>
    <n v="0.5"/>
    <s v="Juan"/>
    <x v="1"/>
    <x v="2"/>
  </r>
  <r>
    <x v="8"/>
    <n v="9"/>
    <n v="14"/>
    <n v="5"/>
    <n v="0.5"/>
    <s v="Doug"/>
    <x v="2"/>
    <x v="1"/>
  </r>
  <r>
    <x v="2"/>
    <n v="6.2"/>
    <n v="9.1999999999999993"/>
    <n v="2.9999999999999991"/>
    <n v="0.29999999999999993"/>
    <s v="Hellen"/>
    <x v="3"/>
    <x v="2"/>
  </r>
  <r>
    <x v="8"/>
    <n v="9"/>
    <n v="14"/>
    <n v="5"/>
    <n v="0.5"/>
    <s v="Doug"/>
    <x v="2"/>
    <x v="2"/>
  </r>
  <r>
    <x v="6"/>
    <n v="4"/>
    <n v="7"/>
    <n v="3"/>
    <n v="0.30000000000000004"/>
    <s v="Hellen"/>
    <x v="3"/>
    <x v="4"/>
  </r>
  <r>
    <x v="1"/>
    <n v="11.4"/>
    <n v="16.3"/>
    <n v="4.9000000000000004"/>
    <n v="0.49000000000000005"/>
    <s v="Juan"/>
    <x v="1"/>
    <x v="0"/>
  </r>
  <r>
    <x v="1"/>
    <n v="11.4"/>
    <n v="16.3"/>
    <n v="4.9000000000000004"/>
    <n v="0.49000000000000005"/>
    <s v="Doug"/>
    <x v="2"/>
    <x v="1"/>
  </r>
  <r>
    <x v="8"/>
    <n v="9"/>
    <n v="14"/>
    <n v="5"/>
    <n v="0.5"/>
    <s v="Chalie"/>
    <x v="0"/>
    <x v="5"/>
  </r>
  <r>
    <x v="2"/>
    <n v="6.2"/>
    <n v="9.1999999999999993"/>
    <n v="2.9999999999999991"/>
    <n v="0.29999999999999993"/>
    <s v="Doug"/>
    <x v="2"/>
    <x v="1"/>
  </r>
  <r>
    <x v="7"/>
    <n v="60"/>
    <n v="124"/>
    <n v="64"/>
    <n v="12.8"/>
    <s v="Juan"/>
    <x v="1"/>
    <x v="4"/>
  </r>
  <r>
    <x v="1"/>
    <n v="11.4"/>
    <n v="16.3"/>
    <n v="4.9000000000000004"/>
    <n v="0.49000000000000005"/>
    <s v="Juan"/>
    <x v="1"/>
    <x v="2"/>
  </r>
  <r>
    <x v="1"/>
    <n v="11.4"/>
    <n v="16.3"/>
    <n v="4.9000000000000004"/>
    <n v="0.49000000000000005"/>
    <s v="Doug"/>
    <x v="2"/>
    <x v="4"/>
  </r>
  <r>
    <x v="2"/>
    <n v="6.2"/>
    <n v="9.1999999999999993"/>
    <n v="2.9999999999999991"/>
    <n v="0.29999999999999993"/>
    <s v="Juan"/>
    <x v="1"/>
    <x v="2"/>
  </r>
  <r>
    <x v="0"/>
    <n v="58.3"/>
    <n v="98.4"/>
    <n v="40.100000000000009"/>
    <n v="8.0200000000000014"/>
    <s v="Juan"/>
    <x v="1"/>
    <x v="1"/>
  </r>
  <r>
    <x v="4"/>
    <n v="3"/>
    <n v="8"/>
    <n v="5"/>
    <n v="0.5"/>
    <s v="Hellen"/>
    <x v="3"/>
    <x v="0"/>
  </r>
  <r>
    <x v="0"/>
    <n v="58.3"/>
    <n v="98.4"/>
    <n v="40.100000000000009"/>
    <n v="8.0200000000000014"/>
    <s v="Doug"/>
    <x v="2"/>
    <x v="4"/>
  </r>
  <r>
    <x v="3"/>
    <n v="344"/>
    <n v="502"/>
    <n v="158"/>
    <n v="31.6"/>
    <s v="Juan"/>
    <x v="1"/>
    <x v="1"/>
  </r>
  <r>
    <x v="3"/>
    <n v="344"/>
    <n v="502"/>
    <n v="158"/>
    <n v="31.6"/>
    <s v="Hellen"/>
    <x v="3"/>
    <x v="4"/>
  </r>
  <r>
    <x v="9"/>
    <n v="42"/>
    <n v="77"/>
    <n v="35"/>
    <n v="7"/>
    <s v="Hellen"/>
    <x v="3"/>
    <x v="1"/>
  </r>
  <r>
    <x v="9"/>
    <n v="42"/>
    <n v="77"/>
    <n v="35"/>
    <n v="7"/>
    <s v="Doug"/>
    <x v="2"/>
    <x v="2"/>
  </r>
  <r>
    <x v="0"/>
    <n v="58.3"/>
    <n v="98.4"/>
    <n v="40.100000000000009"/>
    <n v="8.0200000000000014"/>
    <s v="Chalie"/>
    <x v="0"/>
    <x v="1"/>
  </r>
  <r>
    <x v="7"/>
    <n v="60"/>
    <n v="124"/>
    <n v="64"/>
    <n v="12.8"/>
    <s v="Juan"/>
    <x v="1"/>
    <x v="2"/>
  </r>
  <r>
    <x v="3"/>
    <n v="344"/>
    <n v="502"/>
    <n v="158"/>
    <n v="31.6"/>
    <s v="Chalie"/>
    <x v="0"/>
    <x v="2"/>
  </r>
  <r>
    <x v="9"/>
    <n v="42"/>
    <n v="77"/>
    <n v="35"/>
    <n v="7"/>
    <s v="Doug"/>
    <x v="2"/>
    <x v="4"/>
  </r>
  <r>
    <x v="3"/>
    <n v="344"/>
    <n v="502"/>
    <n v="158"/>
    <n v="31.6"/>
    <s v="Hellen"/>
    <x v="3"/>
    <x v="0"/>
  </r>
  <r>
    <x v="0"/>
    <n v="58.3"/>
    <n v="98.4"/>
    <n v="40.100000000000009"/>
    <n v="8.0200000000000014"/>
    <s v="Juan"/>
    <x v="1"/>
    <x v="1"/>
  </r>
  <r>
    <x v="7"/>
    <n v="60"/>
    <n v="124"/>
    <n v="64"/>
    <n v="12.8"/>
    <s v="Chalie"/>
    <x v="0"/>
    <x v="5"/>
  </r>
  <r>
    <x v="7"/>
    <n v="60"/>
    <n v="124"/>
    <n v="64"/>
    <n v="12.8"/>
    <s v="Doug"/>
    <x v="2"/>
    <x v="1"/>
  </r>
  <r>
    <x v="5"/>
    <n v="45"/>
    <n v="87"/>
    <n v="42"/>
    <n v="8.4"/>
    <s v="Doug"/>
    <x v="2"/>
    <x v="4"/>
  </r>
  <r>
    <x v="3"/>
    <n v="344"/>
    <n v="502"/>
    <n v="158"/>
    <n v="31.6"/>
    <s v="Doug"/>
    <x v="2"/>
    <x v="2"/>
  </r>
  <r>
    <x v="0"/>
    <n v="58.3"/>
    <n v="98.4"/>
    <n v="40.100000000000009"/>
    <n v="8.0200000000000014"/>
    <s v="Doug"/>
    <x v="2"/>
    <x v="4"/>
  </r>
  <r>
    <x v="5"/>
    <n v="45"/>
    <n v="87"/>
    <n v="42"/>
    <n v="8.4"/>
    <s v="Doug"/>
    <x v="2"/>
    <x v="2"/>
  </r>
  <r>
    <x v="7"/>
    <n v="60"/>
    <n v="124"/>
    <n v="64"/>
    <n v="12.8"/>
    <s v="Doug"/>
    <x v="2"/>
    <x v="1"/>
  </r>
  <r>
    <x v="6"/>
    <n v="4"/>
    <n v="7"/>
    <n v="3"/>
    <n v="0.30000000000000004"/>
    <s v="Doug"/>
    <x v="2"/>
    <x v="0"/>
  </r>
  <r>
    <x v="3"/>
    <n v="344"/>
    <n v="502"/>
    <n v="158"/>
    <n v="31.6"/>
    <s v="Chalie"/>
    <x v="0"/>
    <x v="4"/>
  </r>
  <r>
    <x v="9"/>
    <n v="42"/>
    <n v="77"/>
    <n v="35"/>
    <n v="7"/>
    <s v="Juan"/>
    <x v="1"/>
    <x v="1"/>
  </r>
  <r>
    <x v="0"/>
    <n v="58.3"/>
    <n v="98.4"/>
    <n v="40.100000000000009"/>
    <n v="8.0200000000000014"/>
    <s v="Hellen"/>
    <x v="3"/>
    <x v="4"/>
  </r>
  <r>
    <x v="5"/>
    <n v="45"/>
    <n v="87"/>
    <n v="42"/>
    <n v="8.4"/>
    <s v="Hellen"/>
    <x v="3"/>
    <x v="1"/>
  </r>
  <r>
    <x v="6"/>
    <n v="4"/>
    <n v="7"/>
    <n v="3"/>
    <n v="0.30000000000000004"/>
    <s v="Hellen"/>
    <x v="3"/>
    <x v="2"/>
  </r>
  <r>
    <x v="6"/>
    <n v="4"/>
    <n v="7"/>
    <n v="3"/>
    <n v="0.30000000000000004"/>
    <s v="Hellen"/>
    <x v="3"/>
    <x v="1"/>
  </r>
  <r>
    <x v="0"/>
    <n v="58.3"/>
    <n v="98.4"/>
    <n v="40.100000000000009"/>
    <n v="8.0200000000000014"/>
    <s v="Chalie"/>
    <x v="0"/>
    <x v="2"/>
  </r>
  <r>
    <x v="0"/>
    <n v="58.3"/>
    <n v="98.4"/>
    <n v="40.100000000000009"/>
    <n v="8.0200000000000014"/>
    <s v="Doug"/>
    <x v="2"/>
    <x v="2"/>
  </r>
  <r>
    <x v="3"/>
    <n v="344"/>
    <n v="502"/>
    <n v="158"/>
    <n v="31.6"/>
    <s v="Chalie"/>
    <x v="0"/>
    <x v="4"/>
  </r>
  <r>
    <x v="7"/>
    <n v="60"/>
    <n v="124"/>
    <n v="64"/>
    <n v="12.8"/>
    <s v="Doug"/>
    <x v="2"/>
    <x v="0"/>
  </r>
  <r>
    <x v="0"/>
    <n v="58.3"/>
    <n v="98.4"/>
    <n v="40.100000000000009"/>
    <n v="8.0200000000000014"/>
    <s v="Juan"/>
    <x v="1"/>
    <x v="1"/>
  </r>
  <r>
    <x v="3"/>
    <n v="344"/>
    <n v="502"/>
    <n v="158"/>
    <n v="31.6"/>
    <s v="Chalie"/>
    <x v="0"/>
    <x v="5"/>
  </r>
  <r>
    <x v="5"/>
    <n v="45"/>
    <n v="87"/>
    <n v="42"/>
    <n v="8.4"/>
    <s v="Doug"/>
    <x v="2"/>
    <x v="1"/>
  </r>
  <r>
    <x v="5"/>
    <n v="45"/>
    <n v="87"/>
    <n v="42"/>
    <n v="8.4"/>
    <s v="Juan"/>
    <x v="1"/>
    <x v="4"/>
  </r>
  <r>
    <x v="6"/>
    <n v="4"/>
    <n v="7"/>
    <n v="3"/>
    <n v="0.30000000000000004"/>
    <s v="Juan"/>
    <x v="1"/>
    <x v="2"/>
  </r>
  <r>
    <x v="7"/>
    <n v="60"/>
    <n v="124"/>
    <n v="64"/>
    <n v="12.8"/>
    <s v="Juan"/>
    <x v="1"/>
    <x v="4"/>
  </r>
  <r>
    <x v="0"/>
    <n v="58.3"/>
    <n v="98.4"/>
    <n v="40.100000000000009"/>
    <n v="8.0200000000000014"/>
    <s v="Hellen"/>
    <x v="3"/>
    <x v="2"/>
  </r>
  <r>
    <x v="7"/>
    <n v="60"/>
    <n v="124"/>
    <n v="64"/>
    <n v="12.8"/>
    <s v="Hellen"/>
    <x v="3"/>
    <x v="1"/>
  </r>
  <r>
    <x v="5"/>
    <n v="45"/>
    <n v="87"/>
    <n v="42"/>
    <n v="8.4"/>
    <s v="Hellen"/>
    <x v="3"/>
    <x v="0"/>
  </r>
  <r>
    <x v="3"/>
    <n v="344"/>
    <n v="502"/>
    <n v="158"/>
    <n v="31.6"/>
    <s v="Hellen"/>
    <x v="3"/>
    <x v="4"/>
  </r>
  <r>
    <x v="0"/>
    <n v="58.3"/>
    <n v="98.4"/>
    <n v="40.100000000000009"/>
    <n v="8.0200000000000014"/>
    <s v="Chalie"/>
    <x v="0"/>
    <x v="1"/>
  </r>
  <r>
    <x v="6"/>
    <n v="4"/>
    <n v="7"/>
    <n v="3"/>
    <n v="0.30000000000000004"/>
    <s v="Doug"/>
    <x v="2"/>
    <x v="2"/>
  </r>
  <r>
    <x v="3"/>
    <n v="344"/>
    <n v="502"/>
    <n v="158"/>
    <n v="31.6"/>
    <s v="Chalie"/>
    <x v="0"/>
    <x v="2"/>
  </r>
  <r>
    <x v="7"/>
    <n v="60"/>
    <n v="124"/>
    <n v="64"/>
    <n v="12.8"/>
    <s v="Doug"/>
    <x v="2"/>
    <x v="5"/>
  </r>
  <r>
    <x v="7"/>
    <n v="60"/>
    <n v="124"/>
    <n v="64"/>
    <n v="12.8"/>
    <s v="Juan"/>
    <x v="1"/>
    <x v="1"/>
  </r>
  <r>
    <x v="5"/>
    <n v="45"/>
    <n v="87"/>
    <n v="42"/>
    <n v="8.4"/>
    <s v="Chalie"/>
    <x v="0"/>
    <x v="4"/>
  </r>
  <r>
    <x v="3"/>
    <n v="344"/>
    <n v="502"/>
    <n v="158"/>
    <n v="31.6"/>
    <s v="Doug"/>
    <x v="2"/>
    <x v="2"/>
  </r>
  <r>
    <x v="0"/>
    <n v="58.3"/>
    <n v="98.4"/>
    <n v="40.100000000000009"/>
    <n v="8.0200000000000014"/>
    <s v="Juan"/>
    <x v="1"/>
    <x v="4"/>
  </r>
  <r>
    <x v="5"/>
    <n v="45"/>
    <n v="87"/>
    <n v="42"/>
    <n v="8.4"/>
    <s v="Doug"/>
    <x v="2"/>
    <x v="2"/>
  </r>
  <r>
    <x v="7"/>
    <n v="60"/>
    <n v="124"/>
    <n v="64"/>
    <n v="12.8"/>
    <s v="Doug"/>
    <x v="2"/>
    <x v="1"/>
  </r>
  <r>
    <x v="6"/>
    <n v="4"/>
    <n v="7"/>
    <n v="3"/>
    <n v="0.30000000000000004"/>
    <s v="Doug"/>
    <x v="2"/>
    <x v="0"/>
  </r>
  <r>
    <x v="3"/>
    <n v="344"/>
    <n v="502"/>
    <n v="158"/>
    <n v="31.6"/>
    <s v="Chalie"/>
    <x v="0"/>
    <x v="4"/>
  </r>
  <r>
    <x v="9"/>
    <n v="42"/>
    <n v="77"/>
    <n v="35"/>
    <n v="7"/>
    <s v="Doug"/>
    <x v="2"/>
    <x v="1"/>
  </r>
  <r>
    <x v="0"/>
    <n v="58.3"/>
    <n v="98.4"/>
    <n v="40.100000000000009"/>
    <n v="8.0200000000000014"/>
    <s v="Hellen"/>
    <x v="3"/>
    <x v="4"/>
  </r>
  <r>
    <x v="5"/>
    <n v="45"/>
    <n v="87"/>
    <n v="42"/>
    <n v="8.4"/>
    <s v="Juan"/>
    <x v="1"/>
    <x v="1"/>
  </r>
  <r>
    <x v="6"/>
    <n v="4"/>
    <n v="7"/>
    <n v="3"/>
    <n v="0.30000000000000004"/>
    <s v="Chalie"/>
    <x v="0"/>
    <x v="2"/>
  </r>
  <r>
    <x v="6"/>
    <n v="4"/>
    <n v="7"/>
    <n v="3"/>
    <n v="0.30000000000000004"/>
    <s v="Doug"/>
    <x v="2"/>
    <x v="1"/>
  </r>
  <r>
    <x v="0"/>
    <n v="58.3"/>
    <n v="98.4"/>
    <n v="40.100000000000009"/>
    <n v="8.0200000000000014"/>
    <s v="Doug"/>
    <x v="2"/>
    <x v="2"/>
  </r>
  <r>
    <x v="0"/>
    <n v="58.3"/>
    <n v="98.4"/>
    <n v="40.100000000000009"/>
    <n v="8.0200000000000014"/>
    <s v="Doug"/>
    <x v="2"/>
    <x v="2"/>
  </r>
  <r>
    <x v="3"/>
    <n v="344"/>
    <n v="502"/>
    <n v="158"/>
    <n v="31.6"/>
    <s v="Doug"/>
    <x v="2"/>
    <x v="4"/>
  </r>
  <r>
    <x v="7"/>
    <n v="60"/>
    <n v="124"/>
    <n v="64"/>
    <n v="12.8"/>
    <s v="Doug"/>
    <x v="2"/>
    <x v="0"/>
  </r>
  <r>
    <x v="0"/>
    <n v="58.3"/>
    <n v="98.4"/>
    <n v="40.100000000000009"/>
    <n v="8.0200000000000014"/>
    <s v="Doug"/>
    <x v="2"/>
    <x v="1"/>
  </r>
  <r>
    <x v="3"/>
    <n v="344"/>
    <n v="502"/>
    <n v="158"/>
    <n v="31.6"/>
    <s v="Doug"/>
    <x v="2"/>
    <x v="5"/>
  </r>
  <r>
    <x v="5"/>
    <n v="45"/>
    <n v="87"/>
    <n v="42"/>
    <n v="8.4"/>
    <s v="Chalie"/>
    <x v="0"/>
    <x v="1"/>
  </r>
  <r>
    <x v="5"/>
    <n v="45"/>
    <n v="87"/>
    <n v="42"/>
    <n v="8.4"/>
    <s v="Juan"/>
    <x v="1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n v="1001"/>
    <n v="9822"/>
    <s v="Pool Cover"/>
    <n v="58.3"/>
    <n v="98.4"/>
    <n v="40.100000000000009"/>
  </r>
  <r>
    <x v="0"/>
    <n v="1002"/>
    <n v="2877"/>
    <s v="Net"/>
    <n v="11.4"/>
    <n v="16.3"/>
    <n v="4.9000000000000004"/>
  </r>
  <r>
    <x v="0"/>
    <n v="1003"/>
    <n v="2499"/>
    <s v="8 ft Hose"/>
    <n v="6.2"/>
    <n v="9.1999999999999993"/>
    <n v="2.9999999999999991"/>
  </r>
  <r>
    <x v="0"/>
    <n v="1004"/>
    <n v="8722"/>
    <s v="Water Pump"/>
    <n v="344"/>
    <n v="502"/>
    <n v="158"/>
  </r>
  <r>
    <x v="0"/>
    <n v="1005"/>
    <n v="1109"/>
    <s v="Chlorine Test Kit"/>
    <n v="3"/>
    <n v="8"/>
    <n v="5"/>
  </r>
  <r>
    <x v="0"/>
    <n v="1006"/>
    <n v="9822"/>
    <s v="Pool Cover"/>
    <n v="58.3"/>
    <n v="98.4"/>
    <n v="40.100000000000009"/>
  </r>
  <r>
    <x v="0"/>
    <n v="1007"/>
    <n v="1109"/>
    <s v="Chlorine Test Kit"/>
    <n v="3"/>
    <n v="8"/>
    <n v="5"/>
  </r>
  <r>
    <x v="0"/>
    <n v="1008"/>
    <n v="2877"/>
    <s v="Net"/>
    <n v="11.4"/>
    <n v="16.3"/>
    <n v="4.9000000000000004"/>
  </r>
  <r>
    <x v="0"/>
    <n v="1009"/>
    <n v="1109"/>
    <s v="Chlorine Test Kit"/>
    <n v="3"/>
    <n v="8"/>
    <n v="5"/>
  </r>
  <r>
    <x v="0"/>
    <n v="1010"/>
    <n v="2877"/>
    <s v="Net"/>
    <n v="11.4"/>
    <n v="16.3"/>
    <n v="4.9000000000000004"/>
  </r>
  <r>
    <x v="0"/>
    <n v="1011"/>
    <n v="2877"/>
    <s v="Net"/>
    <n v="11.4"/>
    <n v="16.3"/>
    <n v="4.9000000000000004"/>
  </r>
  <r>
    <x v="0"/>
    <n v="1012"/>
    <n v="4421"/>
    <s v="Skimmer"/>
    <n v="45"/>
    <n v="87"/>
    <n v="42"/>
  </r>
  <r>
    <x v="0"/>
    <n v="1013"/>
    <n v="9212"/>
    <s v="1 Gal Muratic Acid"/>
    <n v="4"/>
    <n v="7"/>
    <n v="3"/>
  </r>
  <r>
    <x v="0"/>
    <n v="1014"/>
    <n v="8722"/>
    <s v="Water Pump"/>
    <n v="344"/>
    <n v="502"/>
    <n v="158"/>
  </r>
  <r>
    <x v="0"/>
    <n v="1015"/>
    <n v="2877"/>
    <s v="Net"/>
    <n v="11.4"/>
    <n v="16.3"/>
    <n v="4.9000000000000004"/>
  </r>
  <r>
    <x v="0"/>
    <n v="1016"/>
    <n v="2499"/>
    <s v="8 ft Hose"/>
    <n v="6.2"/>
    <n v="9.1999999999999993"/>
    <n v="2.9999999999999991"/>
  </r>
  <r>
    <x v="1"/>
    <n v="1017"/>
    <n v="2242"/>
    <s v="AutoVac"/>
    <n v="60"/>
    <n v="124"/>
    <n v="64"/>
  </r>
  <r>
    <x v="1"/>
    <n v="1018"/>
    <n v="1109"/>
    <s v="Chlorine Test Kit"/>
    <n v="3"/>
    <n v="8"/>
    <n v="5"/>
  </r>
  <r>
    <x v="1"/>
    <n v="1019"/>
    <n v="2499"/>
    <s v="8 ft Hose"/>
    <n v="6.2"/>
    <n v="9.1999999999999993"/>
    <n v="2.9999999999999991"/>
  </r>
  <r>
    <x v="1"/>
    <n v="1020"/>
    <n v="2499"/>
    <s v="8 ft Hose"/>
    <n v="6.2"/>
    <n v="9.1999999999999993"/>
    <n v="2.9999999999999991"/>
  </r>
  <r>
    <x v="1"/>
    <n v="1021"/>
    <n v="1109"/>
    <s v="Chlorine Test Kit"/>
    <n v="3"/>
    <n v="8"/>
    <n v="5"/>
  </r>
  <r>
    <x v="1"/>
    <n v="1022"/>
    <n v="2877"/>
    <s v="Net"/>
    <n v="11.4"/>
    <n v="16.3"/>
    <n v="4.9000000000000004"/>
  </r>
  <r>
    <x v="1"/>
    <n v="1023"/>
    <n v="1109"/>
    <s v="Chlorine Test Kit"/>
    <n v="3"/>
    <n v="8"/>
    <n v="5"/>
  </r>
  <r>
    <x v="1"/>
    <n v="1024"/>
    <n v="9212"/>
    <s v="1 Gal Muratic Acid"/>
    <n v="4"/>
    <n v="7"/>
    <n v="3"/>
  </r>
  <r>
    <x v="1"/>
    <n v="1025"/>
    <n v="2877"/>
    <s v="Net"/>
    <n v="11.4"/>
    <n v="16.3"/>
    <n v="4.9000000000000004"/>
  </r>
  <r>
    <x v="1"/>
    <n v="1026"/>
    <n v="6119"/>
    <s v="Algea Killer 8 oz"/>
    <n v="9"/>
    <n v="14"/>
    <n v="5"/>
  </r>
  <r>
    <x v="1"/>
    <n v="1027"/>
    <n v="6119"/>
    <s v="Algea Killer 8 oz"/>
    <n v="9"/>
    <n v="14"/>
    <n v="5"/>
  </r>
  <r>
    <x v="1"/>
    <n v="1028"/>
    <n v="8722"/>
    <s v="Water Pump"/>
    <n v="344"/>
    <n v="502"/>
    <n v="158"/>
  </r>
  <r>
    <x v="1"/>
    <n v="1029"/>
    <n v="2499"/>
    <s v="8 ft Hose"/>
    <n v="6.2"/>
    <n v="9.1999999999999993"/>
    <n v="2.9999999999999991"/>
  </r>
  <r>
    <x v="1"/>
    <n v="1030"/>
    <n v="4421"/>
    <s v="Skimmer"/>
    <n v="45"/>
    <n v="87"/>
    <n v="42"/>
  </r>
  <r>
    <x v="1"/>
    <n v="1031"/>
    <n v="1109"/>
    <s v="Chlorine Test Kit"/>
    <n v="3"/>
    <n v="8"/>
    <n v="5"/>
  </r>
  <r>
    <x v="1"/>
    <n v="1032"/>
    <n v="2877"/>
    <s v="Net"/>
    <n v="11.4"/>
    <n v="16.3"/>
    <n v="4.9000000000000004"/>
  </r>
  <r>
    <x v="1"/>
    <n v="1033"/>
    <n v="9822"/>
    <s v="Pool Cover"/>
    <n v="58.3"/>
    <n v="98.4"/>
    <n v="40.100000000000009"/>
  </r>
  <r>
    <x v="1"/>
    <n v="1034"/>
    <n v="2877"/>
    <s v="Net"/>
    <n v="11.4"/>
    <n v="16.3"/>
    <n v="4.9000000000000004"/>
  </r>
  <r>
    <x v="2"/>
    <n v="1035"/>
    <n v="2499"/>
    <s v="8 ft Hose"/>
    <n v="6.2"/>
    <n v="9.1999999999999993"/>
    <n v="2.9999999999999991"/>
  </r>
  <r>
    <x v="2"/>
    <n v="1036"/>
    <n v="2499"/>
    <s v="8 ft Hose"/>
    <n v="6.2"/>
    <n v="9.1999999999999993"/>
    <n v="2.9999999999999991"/>
  </r>
  <r>
    <x v="2"/>
    <n v="1037"/>
    <n v="6622"/>
    <s v="5 Gal Chlorine"/>
    <n v="42"/>
    <n v="77"/>
    <n v="35"/>
  </r>
  <r>
    <x v="2"/>
    <n v="1038"/>
    <n v="2499"/>
    <s v="8 ft Hose"/>
    <n v="6.2"/>
    <n v="9.1999999999999993"/>
    <n v="2.9999999999999991"/>
  </r>
  <r>
    <x v="2"/>
    <n v="1039"/>
    <n v="2877"/>
    <s v="Net"/>
    <n v="11.4"/>
    <n v="16.3"/>
    <n v="4.9000000000000004"/>
  </r>
  <r>
    <x v="2"/>
    <n v="1040"/>
    <n v="1109"/>
    <s v="Chlorine Test Kit"/>
    <n v="3"/>
    <n v="8"/>
    <n v="5"/>
  </r>
  <r>
    <x v="2"/>
    <n v="1041"/>
    <n v="2499"/>
    <s v="8 ft Hose"/>
    <n v="6.2"/>
    <n v="9.1999999999999993"/>
    <n v="2.9999999999999991"/>
  </r>
  <r>
    <x v="2"/>
    <n v="1042"/>
    <n v="8722"/>
    <s v="Water Pump"/>
    <n v="344"/>
    <n v="502"/>
    <n v="158"/>
  </r>
  <r>
    <x v="2"/>
    <n v="1043"/>
    <n v="2242"/>
    <s v="AutoVac"/>
    <n v="60"/>
    <n v="124"/>
    <n v="64"/>
  </r>
  <r>
    <x v="2"/>
    <n v="1044"/>
    <n v="2877"/>
    <s v="Net"/>
    <n v="11.4"/>
    <n v="16.3"/>
    <n v="4.9000000000000004"/>
  </r>
  <r>
    <x v="2"/>
    <n v="1045"/>
    <n v="8722"/>
    <s v="Water Pump"/>
    <n v="344"/>
    <n v="502"/>
    <n v="158"/>
  </r>
  <r>
    <x v="2"/>
    <n v="1046"/>
    <n v="6119"/>
    <s v="Algea Killer 8 oz"/>
    <n v="9"/>
    <n v="14"/>
    <n v="5"/>
  </r>
  <r>
    <x v="2"/>
    <n v="1047"/>
    <n v="6622"/>
    <s v="5 Gal Chlorine"/>
    <n v="42"/>
    <n v="77"/>
    <n v="35"/>
  </r>
  <r>
    <x v="2"/>
    <n v="1048"/>
    <n v="8722"/>
    <s v="Water Pump"/>
    <n v="344"/>
    <n v="502"/>
    <n v="158"/>
  </r>
  <r>
    <x v="3"/>
    <n v="1049"/>
    <n v="2499"/>
    <s v="8 ft Hose"/>
    <n v="6.2"/>
    <n v="9.1999999999999993"/>
    <n v="2.9999999999999991"/>
  </r>
  <r>
    <x v="3"/>
    <n v="1050"/>
    <n v="2877"/>
    <s v="Net"/>
    <n v="11.4"/>
    <n v="16.3"/>
    <n v="4.9000000000000004"/>
  </r>
  <r>
    <x v="3"/>
    <n v="1051"/>
    <n v="6119"/>
    <s v="Algea Killer 8 oz"/>
    <n v="9"/>
    <n v="14"/>
    <n v="5"/>
  </r>
  <r>
    <x v="3"/>
    <n v="1052"/>
    <n v="6622"/>
    <s v="5 Gal Chlorine"/>
    <n v="42"/>
    <n v="77"/>
    <n v="35"/>
  </r>
  <r>
    <x v="3"/>
    <n v="1053"/>
    <n v="2242"/>
    <s v="AutoVac"/>
    <n v="60"/>
    <n v="124"/>
    <n v="64"/>
  </r>
  <r>
    <x v="3"/>
    <n v="1054"/>
    <n v="4421"/>
    <s v="Skimmer"/>
    <n v="45"/>
    <n v="87"/>
    <n v="42"/>
  </r>
  <r>
    <x v="3"/>
    <n v="1055"/>
    <n v="6119"/>
    <s v="Algea Killer 8 oz"/>
    <n v="9"/>
    <n v="14"/>
    <n v="5"/>
  </r>
  <r>
    <x v="3"/>
    <n v="1056"/>
    <n v="1109"/>
    <s v="Chlorine Test Kit"/>
    <n v="3"/>
    <n v="8"/>
    <n v="5"/>
  </r>
  <r>
    <x v="3"/>
    <n v="1057"/>
    <n v="2499"/>
    <s v="8 ft Hose"/>
    <n v="6.2"/>
    <n v="9.1999999999999993"/>
    <n v="2.9999999999999991"/>
  </r>
  <r>
    <x v="3"/>
    <n v="1058"/>
    <n v="6119"/>
    <s v="Algea Killer 8 oz"/>
    <n v="9"/>
    <n v="14"/>
    <n v="5"/>
  </r>
  <r>
    <x v="3"/>
    <n v="1059"/>
    <n v="2242"/>
    <s v="AutoVac"/>
    <n v="60"/>
    <n v="124"/>
    <n v="64"/>
  </r>
  <r>
    <x v="3"/>
    <n v="1060"/>
    <n v="6119"/>
    <s v="Algea Killer 8 oz"/>
    <n v="9"/>
    <n v="14"/>
    <n v="5"/>
  </r>
  <r>
    <x v="4"/>
    <n v="1061"/>
    <n v="1109"/>
    <s v="Chlorine Test Kit"/>
    <n v="3"/>
    <n v="8"/>
    <n v="5"/>
  </r>
  <r>
    <x v="4"/>
    <n v="1062"/>
    <n v="2499"/>
    <s v="8 ft Hose"/>
    <n v="6.2"/>
    <n v="9.1999999999999993"/>
    <n v="2.9999999999999991"/>
  </r>
  <r>
    <x v="4"/>
    <n v="1063"/>
    <n v="1109"/>
    <s v="Chlorine Test Kit"/>
    <n v="3"/>
    <n v="8"/>
    <n v="5"/>
  </r>
  <r>
    <x v="4"/>
    <n v="1064"/>
    <n v="2499"/>
    <s v="8 ft Hose"/>
    <n v="6.2"/>
    <n v="9.1999999999999993"/>
    <n v="2.9999999999999991"/>
  </r>
  <r>
    <x v="4"/>
    <n v="1065"/>
    <n v="2499"/>
    <s v="8 ft Hose"/>
    <n v="6.2"/>
    <n v="9.1999999999999993"/>
    <n v="2.9999999999999991"/>
  </r>
  <r>
    <x v="4"/>
    <n v="1066"/>
    <n v="2877"/>
    <s v="Net"/>
    <n v="11.4"/>
    <n v="16.3"/>
    <n v="4.9000000000000004"/>
  </r>
  <r>
    <x v="4"/>
    <n v="1067"/>
    <n v="2877"/>
    <s v="Net"/>
    <n v="11.4"/>
    <n v="16.3"/>
    <n v="4.9000000000000004"/>
  </r>
  <r>
    <x v="4"/>
    <n v="1068"/>
    <n v="6119"/>
    <s v="Algea Killer 8 oz"/>
    <n v="9"/>
    <n v="14"/>
    <n v="5"/>
  </r>
  <r>
    <x v="4"/>
    <n v="1069"/>
    <n v="1109"/>
    <s v="Chlorine Test Kit"/>
    <n v="3"/>
    <n v="8"/>
    <n v="5"/>
  </r>
  <r>
    <x v="4"/>
    <n v="1070"/>
    <n v="2499"/>
    <s v="8 ft Hose"/>
    <n v="6.2"/>
    <n v="9.1999999999999993"/>
    <n v="2.9999999999999991"/>
  </r>
  <r>
    <x v="4"/>
    <n v="1071"/>
    <n v="1109"/>
    <s v="Chlorine Test Kit"/>
    <n v="3"/>
    <n v="8"/>
    <n v="5"/>
  </r>
  <r>
    <x v="4"/>
    <n v="1072"/>
    <n v="1109"/>
    <s v="Chlorine Test Kit"/>
    <n v="3"/>
    <n v="8"/>
    <n v="5"/>
  </r>
  <r>
    <x v="4"/>
    <n v="1073"/>
    <n v="6622"/>
    <s v="5 Gal Chlorine"/>
    <n v="42"/>
    <n v="77"/>
    <n v="35"/>
  </r>
  <r>
    <x v="4"/>
    <n v="1074"/>
    <n v="2877"/>
    <s v="Net"/>
    <n v="11.4"/>
    <n v="16.3"/>
    <n v="4.9000000000000004"/>
  </r>
  <r>
    <x v="4"/>
    <n v="1075"/>
    <n v="1109"/>
    <s v="Chlorine Test Kit"/>
    <n v="3"/>
    <n v="8"/>
    <n v="5"/>
  </r>
  <r>
    <x v="4"/>
    <n v="1076"/>
    <n v="1109"/>
    <s v="Chlorine Test Kit"/>
    <n v="3"/>
    <n v="8"/>
    <n v="5"/>
  </r>
  <r>
    <x v="4"/>
    <n v="1077"/>
    <n v="9822"/>
    <s v="Pool Cover"/>
    <n v="58.3"/>
    <n v="98.4"/>
    <n v="40.100000000000009"/>
  </r>
  <r>
    <x v="4"/>
    <n v="1078"/>
    <n v="2877"/>
    <s v="Net"/>
    <n v="11.4"/>
    <n v="16.3"/>
    <n v="4.9000000000000004"/>
  </r>
  <r>
    <x v="5"/>
    <n v="1079"/>
    <n v="2877"/>
    <s v="Net"/>
    <n v="11.4"/>
    <n v="16.3"/>
    <n v="4.9000000000000004"/>
  </r>
  <r>
    <x v="5"/>
    <n v="1080"/>
    <n v="4421"/>
    <s v="Skimmer"/>
    <n v="45"/>
    <n v="87"/>
    <n v="42"/>
  </r>
  <r>
    <x v="5"/>
    <n v="1081"/>
    <n v="6119"/>
    <s v="Algea Killer 8 oz"/>
    <n v="9"/>
    <n v="14"/>
    <n v="5"/>
  </r>
  <r>
    <x v="5"/>
    <n v="1082"/>
    <n v="1109"/>
    <s v="Chlorine Test Kit"/>
    <n v="3"/>
    <n v="8"/>
    <n v="5"/>
  </r>
  <r>
    <x v="5"/>
    <n v="1083"/>
    <n v="1109"/>
    <s v="Chlorine Test Kit"/>
    <n v="3"/>
    <n v="8"/>
    <n v="5"/>
  </r>
  <r>
    <x v="5"/>
    <n v="1084"/>
    <n v="6119"/>
    <s v="Algea Killer 8 oz"/>
    <n v="9"/>
    <n v="14"/>
    <n v="5"/>
  </r>
  <r>
    <x v="5"/>
    <n v="1085"/>
    <n v="9822"/>
    <s v="Pool Cover"/>
    <n v="58.3"/>
    <n v="98.4"/>
    <n v="40.100000000000009"/>
  </r>
  <r>
    <x v="5"/>
    <n v="1086"/>
    <n v="1109"/>
    <s v="Chlorine Test Kit"/>
    <n v="3"/>
    <n v="8"/>
    <n v="5"/>
  </r>
  <r>
    <x v="5"/>
    <n v="1087"/>
    <n v="2499"/>
    <s v="8 ft Hose"/>
    <n v="6.2"/>
    <n v="9.1999999999999993"/>
    <n v="2.9999999999999991"/>
  </r>
  <r>
    <x v="5"/>
    <n v="1088"/>
    <n v="2499"/>
    <s v="8 ft Hose"/>
    <n v="6.2"/>
    <n v="9.1999999999999993"/>
    <n v="2.9999999999999991"/>
  </r>
  <r>
    <x v="5"/>
    <n v="1089"/>
    <n v="6119"/>
    <s v="Algea Killer 8 oz"/>
    <n v="9"/>
    <n v="14"/>
    <n v="5"/>
  </r>
  <r>
    <x v="5"/>
    <n v="1090"/>
    <n v="2877"/>
    <s v="Net"/>
    <n v="11.4"/>
    <n v="16.3"/>
    <n v="4.9000000000000004"/>
  </r>
  <r>
    <x v="5"/>
    <n v="1091"/>
    <n v="2877"/>
    <s v="Net"/>
    <n v="11.4"/>
    <n v="16.3"/>
    <n v="4.9000000000000004"/>
  </r>
  <r>
    <x v="5"/>
    <n v="1092"/>
    <n v="2877"/>
    <s v="Net"/>
    <n v="11.4"/>
    <n v="16.3"/>
    <n v="4.9000000000000004"/>
  </r>
  <r>
    <x v="5"/>
    <n v="1093"/>
    <n v="6119"/>
    <s v="Algea Killer 8 oz"/>
    <n v="9"/>
    <n v="14"/>
    <n v="5"/>
  </r>
  <r>
    <x v="5"/>
    <n v="1094"/>
    <n v="6119"/>
    <s v="Algea Killer 8 oz"/>
    <n v="9"/>
    <n v="14"/>
    <n v="5"/>
  </r>
  <r>
    <x v="5"/>
    <n v="1095"/>
    <n v="2499"/>
    <s v="8 ft Hose"/>
    <n v="6.2"/>
    <n v="9.1999999999999993"/>
    <n v="2.9999999999999991"/>
  </r>
  <r>
    <x v="5"/>
    <n v="1096"/>
    <n v="6119"/>
    <s v="Algea Killer 8 oz"/>
    <n v="9"/>
    <n v="14"/>
    <n v="5"/>
  </r>
  <r>
    <x v="5"/>
    <n v="1097"/>
    <n v="9212"/>
    <s v="1 Gal Muratic Acid"/>
    <n v="4"/>
    <n v="7"/>
    <n v="3"/>
  </r>
  <r>
    <x v="5"/>
    <n v="1098"/>
    <n v="2877"/>
    <s v="Net"/>
    <n v="11.4"/>
    <n v="16.3"/>
    <n v="4.9000000000000004"/>
  </r>
  <r>
    <x v="6"/>
    <n v="1099"/>
    <n v="2877"/>
    <s v="Net"/>
    <n v="11.4"/>
    <n v="16.3"/>
    <n v="4.9000000000000004"/>
  </r>
  <r>
    <x v="6"/>
    <n v="1100"/>
    <n v="6119"/>
    <s v="Algea Killer 8 oz"/>
    <n v="9"/>
    <n v="14"/>
    <n v="5"/>
  </r>
  <r>
    <x v="6"/>
    <n v="1101"/>
    <n v="2499"/>
    <s v="8 ft Hose"/>
    <n v="6.2"/>
    <n v="9.1999999999999993"/>
    <n v="2.9999999999999991"/>
  </r>
  <r>
    <x v="6"/>
    <n v="1102"/>
    <n v="2242"/>
    <s v="AutoVac"/>
    <n v="60"/>
    <n v="124"/>
    <n v="64"/>
  </r>
  <r>
    <x v="6"/>
    <n v="1103"/>
    <n v="2877"/>
    <s v="Net"/>
    <n v="11.4"/>
    <n v="16.3"/>
    <n v="4.9000000000000004"/>
  </r>
  <r>
    <x v="6"/>
    <n v="1104"/>
    <n v="2877"/>
    <s v="Net"/>
    <n v="11.4"/>
    <n v="16.3"/>
    <n v="4.9000000000000004"/>
  </r>
  <r>
    <x v="6"/>
    <n v="1105"/>
    <n v="2499"/>
    <s v="8 ft Hose"/>
    <n v="6.2"/>
    <n v="9.1999999999999993"/>
    <n v="2.9999999999999991"/>
  </r>
  <r>
    <x v="6"/>
    <n v="1106"/>
    <n v="9822"/>
    <s v="Pool Cover"/>
    <n v="58.3"/>
    <n v="98.4"/>
    <n v="40.100000000000009"/>
  </r>
  <r>
    <x v="6"/>
    <n v="1107"/>
    <n v="1109"/>
    <s v="Chlorine Test Kit"/>
    <n v="3"/>
    <n v="8"/>
    <n v="5"/>
  </r>
  <r>
    <x v="6"/>
    <n v="1108"/>
    <n v="9822"/>
    <s v="Pool Cover"/>
    <n v="58.3"/>
    <n v="98.4"/>
    <n v="40.100000000000009"/>
  </r>
  <r>
    <x v="6"/>
    <n v="1109"/>
    <n v="8722"/>
    <s v="Water Pump"/>
    <n v="344"/>
    <n v="502"/>
    <n v="158"/>
  </r>
  <r>
    <x v="6"/>
    <n v="1110"/>
    <n v="8722"/>
    <s v="Water Pump"/>
    <n v="344"/>
    <n v="502"/>
    <n v="158"/>
  </r>
  <r>
    <x v="6"/>
    <n v="1111"/>
    <n v="6622"/>
    <s v="5 Gal Chlorine"/>
    <n v="42"/>
    <n v="77"/>
    <n v="35"/>
  </r>
  <r>
    <x v="6"/>
    <n v="1112"/>
    <n v="6622"/>
    <s v="5 Gal Chlorine"/>
    <n v="42"/>
    <n v="77"/>
    <n v="35"/>
  </r>
  <r>
    <x v="6"/>
    <n v="1113"/>
    <n v="9822"/>
    <s v="Pool Cover"/>
    <n v="58.3"/>
    <n v="98.4"/>
    <n v="40.100000000000009"/>
  </r>
  <r>
    <x v="6"/>
    <n v="1114"/>
    <n v="2242"/>
    <s v="AutoVac"/>
    <n v="60"/>
    <n v="124"/>
    <n v="64"/>
  </r>
  <r>
    <x v="6"/>
    <n v="1115"/>
    <n v="8722"/>
    <s v="Water Pump"/>
    <n v="344"/>
    <n v="502"/>
    <n v="158"/>
  </r>
  <r>
    <x v="6"/>
    <n v="1116"/>
    <n v="6622"/>
    <s v="5 Gal Chlorine"/>
    <n v="42"/>
    <n v="77"/>
    <n v="35"/>
  </r>
  <r>
    <x v="6"/>
    <n v="1117"/>
    <n v="8722"/>
    <s v="Water Pump"/>
    <n v="344"/>
    <n v="502"/>
    <n v="158"/>
  </r>
  <r>
    <x v="6"/>
    <n v="1118"/>
    <n v="9822"/>
    <s v="Pool Cover"/>
    <n v="58.3"/>
    <n v="98.4"/>
    <n v="40.100000000000009"/>
  </r>
  <r>
    <x v="6"/>
    <n v="1119"/>
    <n v="2242"/>
    <s v="AutoVac"/>
    <n v="60"/>
    <n v="124"/>
    <n v="64"/>
  </r>
  <r>
    <x v="6"/>
    <n v="1120"/>
    <n v="2242"/>
    <s v="AutoVac"/>
    <n v="60"/>
    <n v="124"/>
    <n v="64"/>
  </r>
  <r>
    <x v="6"/>
    <n v="1121"/>
    <n v="4421"/>
    <s v="Skimmer"/>
    <n v="45"/>
    <n v="87"/>
    <n v="42"/>
  </r>
  <r>
    <x v="6"/>
    <n v="1122"/>
    <n v="8722"/>
    <s v="Water Pump"/>
    <n v="344"/>
    <n v="502"/>
    <n v="158"/>
  </r>
  <r>
    <x v="6"/>
    <n v="1123"/>
    <n v="9822"/>
    <s v="Pool Cover"/>
    <n v="58.3"/>
    <n v="98.4"/>
    <n v="40.100000000000009"/>
  </r>
  <r>
    <x v="6"/>
    <n v="1124"/>
    <n v="4421"/>
    <s v="Skimmer"/>
    <n v="45"/>
    <n v="87"/>
    <n v="42"/>
  </r>
  <r>
    <x v="7"/>
    <n v="1125"/>
    <n v="2242"/>
    <s v="AutoVac"/>
    <n v="60"/>
    <n v="124"/>
    <n v="64"/>
  </r>
  <r>
    <x v="7"/>
    <n v="1126"/>
    <n v="9212"/>
    <s v="1 Gal Muratic Acid"/>
    <n v="4"/>
    <n v="7"/>
    <n v="3"/>
  </r>
  <r>
    <x v="7"/>
    <n v="1127"/>
    <n v="8722"/>
    <s v="Water Pump"/>
    <n v="344"/>
    <n v="502"/>
    <n v="158"/>
  </r>
  <r>
    <x v="7"/>
    <n v="1128"/>
    <n v="6622"/>
    <s v="5 Gal Chlorine"/>
    <n v="42"/>
    <n v="77"/>
    <n v="35"/>
  </r>
  <r>
    <x v="7"/>
    <n v="1129"/>
    <n v="9822"/>
    <s v="Pool Cover"/>
    <n v="58.3"/>
    <n v="98.4"/>
    <n v="40.100000000000009"/>
  </r>
  <r>
    <x v="7"/>
    <n v="1130"/>
    <n v="4421"/>
    <s v="Skimmer"/>
    <n v="45"/>
    <n v="87"/>
    <n v="42"/>
  </r>
  <r>
    <x v="7"/>
    <n v="1131"/>
    <n v="9212"/>
    <s v="1 Gal Muratic Acid"/>
    <n v="4"/>
    <n v="7"/>
    <n v="3"/>
  </r>
  <r>
    <x v="7"/>
    <n v="1132"/>
    <n v="9212"/>
    <s v="1 Gal Muratic Acid"/>
    <n v="4"/>
    <n v="7"/>
    <n v="3"/>
  </r>
  <r>
    <x v="7"/>
    <n v="1133"/>
    <n v="9822"/>
    <s v="Pool Cover"/>
    <n v="58.3"/>
    <n v="98.4"/>
    <n v="40.100000000000009"/>
  </r>
  <r>
    <x v="7"/>
    <n v="1134"/>
    <n v="9822"/>
    <s v="Pool Cover"/>
    <n v="58.3"/>
    <n v="98.4"/>
    <n v="40.100000000000009"/>
  </r>
  <r>
    <x v="7"/>
    <n v="1135"/>
    <n v="8722"/>
    <s v="Water Pump"/>
    <n v="344"/>
    <n v="502"/>
    <n v="158"/>
  </r>
  <r>
    <x v="7"/>
    <n v="1136"/>
    <n v="2242"/>
    <s v="AutoVac"/>
    <n v="60"/>
    <n v="124"/>
    <n v="64"/>
  </r>
  <r>
    <x v="7"/>
    <n v="1137"/>
    <n v="9822"/>
    <s v="Pool Cover"/>
    <n v="58.3"/>
    <n v="98.4"/>
    <n v="40.100000000000009"/>
  </r>
  <r>
    <x v="7"/>
    <n v="1138"/>
    <n v="8722"/>
    <s v="Water Pump"/>
    <n v="344"/>
    <n v="502"/>
    <n v="158"/>
  </r>
  <r>
    <x v="7"/>
    <n v="1139"/>
    <n v="4421"/>
    <s v="Skimmer"/>
    <n v="45"/>
    <n v="87"/>
    <n v="42"/>
  </r>
  <r>
    <x v="7"/>
    <n v="1140"/>
    <n v="4421"/>
    <s v="Skimmer"/>
    <n v="45"/>
    <n v="87"/>
    <n v="42"/>
  </r>
  <r>
    <x v="7"/>
    <n v="1141"/>
    <n v="9212"/>
    <s v="1 Gal Muratic Acid"/>
    <n v="4"/>
    <n v="7"/>
    <n v="3"/>
  </r>
  <r>
    <x v="8"/>
    <n v="1142"/>
    <n v="2242"/>
    <s v="AutoVac"/>
    <n v="60"/>
    <n v="124"/>
    <n v="64"/>
  </r>
  <r>
    <x v="8"/>
    <n v="1143"/>
    <n v="9822"/>
    <s v="Pool Cover"/>
    <n v="58.3"/>
    <n v="98.4"/>
    <n v="40.100000000000009"/>
  </r>
  <r>
    <x v="8"/>
    <n v="1144"/>
    <n v="2242"/>
    <s v="AutoVac"/>
    <n v="60"/>
    <n v="124"/>
    <n v="64"/>
  </r>
  <r>
    <x v="8"/>
    <n v="1145"/>
    <n v="4421"/>
    <s v="Skimmer"/>
    <n v="45"/>
    <n v="87"/>
    <n v="42"/>
  </r>
  <r>
    <x v="8"/>
    <n v="1146"/>
    <n v="8722"/>
    <s v="Water Pump"/>
    <n v="344"/>
    <n v="502"/>
    <n v="158"/>
  </r>
  <r>
    <x v="8"/>
    <n v="1147"/>
    <n v="9822"/>
    <s v="Pool Cover"/>
    <n v="58.3"/>
    <n v="98.4"/>
    <n v="40.100000000000009"/>
  </r>
  <r>
    <x v="8"/>
    <n v="1148"/>
    <n v="9212"/>
    <s v="1 Gal Muratic Acid"/>
    <n v="4"/>
    <n v="7"/>
    <n v="3"/>
  </r>
  <r>
    <x v="8"/>
    <n v="1149"/>
    <n v="8722"/>
    <s v="Water Pump"/>
    <n v="344"/>
    <n v="502"/>
    <n v="158"/>
  </r>
  <r>
    <x v="9"/>
    <n v="1150"/>
    <n v="2242"/>
    <s v="AutoVac"/>
    <n v="60"/>
    <n v="124"/>
    <n v="64"/>
  </r>
  <r>
    <x v="9"/>
    <n v="1151"/>
    <n v="2242"/>
    <s v="AutoVac"/>
    <n v="60"/>
    <n v="124"/>
    <n v="64"/>
  </r>
  <r>
    <x v="9"/>
    <n v="1152"/>
    <n v="4421"/>
    <s v="Skimmer"/>
    <n v="45"/>
    <n v="87"/>
    <n v="42"/>
  </r>
  <r>
    <x v="9"/>
    <n v="1153"/>
    <n v="8722"/>
    <s v="Water Pump"/>
    <n v="344"/>
    <n v="502"/>
    <n v="158"/>
  </r>
  <r>
    <x v="9"/>
    <n v="1154"/>
    <n v="9822"/>
    <s v="Pool Cover"/>
    <n v="58.3"/>
    <n v="98.4"/>
    <n v="40.100000000000009"/>
  </r>
  <r>
    <x v="9"/>
    <n v="1155"/>
    <n v="4421"/>
    <s v="Skimmer"/>
    <n v="45"/>
    <n v="87"/>
    <n v="42"/>
  </r>
  <r>
    <x v="9"/>
    <n v="1156"/>
    <n v="2242"/>
    <s v="AutoVac"/>
    <n v="60"/>
    <n v="124"/>
    <n v="64"/>
  </r>
  <r>
    <x v="9"/>
    <n v="1157"/>
    <n v="9212"/>
    <s v="1 Gal Muratic Acid"/>
    <n v="4"/>
    <n v="7"/>
    <n v="3"/>
  </r>
  <r>
    <x v="10"/>
    <n v="1158"/>
    <n v="8722"/>
    <s v="Water Pump"/>
    <n v="344"/>
    <n v="502"/>
    <n v="158"/>
  </r>
  <r>
    <x v="10"/>
    <n v="1159"/>
    <n v="6622"/>
    <s v="5 Gal Chlorine"/>
    <n v="42"/>
    <n v="77"/>
    <n v="35"/>
  </r>
  <r>
    <x v="10"/>
    <n v="1160"/>
    <n v="9822"/>
    <s v="Pool Cover"/>
    <n v="58.3"/>
    <n v="98.4"/>
    <n v="40.100000000000009"/>
  </r>
  <r>
    <x v="10"/>
    <n v="1161"/>
    <n v="4421"/>
    <s v="Skimmer"/>
    <n v="45"/>
    <n v="87"/>
    <n v="42"/>
  </r>
  <r>
    <x v="10"/>
    <n v="1162"/>
    <n v="9212"/>
    <s v="1 Gal Muratic Acid"/>
    <n v="4"/>
    <n v="7"/>
    <n v="3"/>
  </r>
  <r>
    <x v="10"/>
    <n v="1163"/>
    <n v="9212"/>
    <s v="1 Gal Muratic Acid"/>
    <n v="4"/>
    <n v="7"/>
    <n v="3"/>
  </r>
  <r>
    <x v="10"/>
    <n v="1164"/>
    <n v="9822"/>
    <s v="Pool Cover"/>
    <n v="58.3"/>
    <n v="98.4"/>
    <n v="40.100000000000009"/>
  </r>
  <r>
    <x v="10"/>
    <n v="1165"/>
    <n v="9822"/>
    <s v="Pool Cover"/>
    <n v="58.3"/>
    <n v="98.4"/>
    <n v="40.100000000000009"/>
  </r>
  <r>
    <x v="10"/>
    <n v="1166"/>
    <n v="8722"/>
    <s v="Water Pump"/>
    <n v="344"/>
    <n v="502"/>
    <n v="158"/>
  </r>
  <r>
    <x v="11"/>
    <n v="1167"/>
    <n v="2242"/>
    <s v="AutoVac"/>
    <n v="60"/>
    <n v="124"/>
    <n v="64"/>
  </r>
  <r>
    <x v="11"/>
    <n v="1168"/>
    <n v="9822"/>
    <s v="Pool Cover"/>
    <n v="58.3"/>
    <n v="98.4"/>
    <n v="40.100000000000009"/>
  </r>
  <r>
    <x v="11"/>
    <n v="1169"/>
    <n v="8722"/>
    <s v="Water Pump"/>
    <n v="344"/>
    <n v="502"/>
    <n v="158"/>
  </r>
  <r>
    <x v="11"/>
    <n v="1170"/>
    <n v="4421"/>
    <s v="Skimmer"/>
    <n v="45"/>
    <n v="87"/>
    <n v="42"/>
  </r>
  <r>
    <x v="11"/>
    <n v="1171"/>
    <n v="4421"/>
    <s v="Skimmer"/>
    <n v="45"/>
    <n v="87"/>
    <n v="4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n v="98.4"/>
    <n v="40.100000000000009"/>
    <n v="8.0200000000000014"/>
    <x v="0"/>
    <x v="0"/>
  </r>
  <r>
    <n v="16.3"/>
    <n v="4.9000000000000004"/>
    <n v="0.49000000000000005"/>
    <x v="1"/>
    <x v="1"/>
  </r>
  <r>
    <n v="9.1999999999999993"/>
    <n v="2.9999999999999991"/>
    <n v="0.29999999999999993"/>
    <x v="2"/>
    <x v="2"/>
  </r>
  <r>
    <n v="502"/>
    <n v="158"/>
    <n v="31.6"/>
    <x v="0"/>
    <x v="0"/>
  </r>
  <r>
    <n v="8"/>
    <n v="5"/>
    <n v="0.5"/>
    <x v="2"/>
    <x v="2"/>
  </r>
  <r>
    <n v="98.4"/>
    <n v="40.100000000000009"/>
    <n v="8.0200000000000014"/>
    <x v="2"/>
    <x v="2"/>
  </r>
  <r>
    <n v="8"/>
    <n v="5"/>
    <n v="0.5"/>
    <x v="3"/>
    <x v="3"/>
  </r>
  <r>
    <n v="16.3"/>
    <n v="4.9000000000000004"/>
    <n v="0.49000000000000005"/>
    <x v="2"/>
    <x v="2"/>
  </r>
  <r>
    <n v="8"/>
    <n v="5"/>
    <n v="0.5"/>
    <x v="2"/>
    <x v="2"/>
  </r>
  <r>
    <n v="16.3"/>
    <n v="4.9000000000000004"/>
    <n v="0.49000000000000005"/>
    <x v="1"/>
    <x v="1"/>
  </r>
  <r>
    <n v="16.3"/>
    <n v="4.9000000000000004"/>
    <n v="0.49000000000000005"/>
    <x v="1"/>
    <x v="1"/>
  </r>
  <r>
    <n v="87"/>
    <n v="42"/>
    <n v="8.4"/>
    <x v="2"/>
    <x v="2"/>
  </r>
  <r>
    <n v="7"/>
    <n v="3"/>
    <n v="0.30000000000000004"/>
    <x v="3"/>
    <x v="3"/>
  </r>
  <r>
    <n v="502"/>
    <n v="158"/>
    <n v="31.6"/>
    <x v="0"/>
    <x v="0"/>
  </r>
  <r>
    <n v="16.3"/>
    <n v="4.9000000000000004"/>
    <n v="0.49000000000000005"/>
    <x v="3"/>
    <x v="3"/>
  </r>
  <r>
    <n v="9.1999999999999993"/>
    <n v="2.9999999999999991"/>
    <n v="0.29999999999999993"/>
    <x v="2"/>
    <x v="2"/>
  </r>
  <r>
    <n v="124"/>
    <n v="64"/>
    <n v="12.8"/>
    <x v="1"/>
    <x v="1"/>
  </r>
  <r>
    <n v="8"/>
    <n v="5"/>
    <n v="0.5"/>
    <x v="2"/>
    <x v="2"/>
  </r>
  <r>
    <n v="9.1999999999999993"/>
    <n v="2.9999999999999991"/>
    <n v="0.29999999999999993"/>
    <x v="2"/>
    <x v="2"/>
  </r>
  <r>
    <n v="9.1999999999999993"/>
    <n v="2.9999999999999991"/>
    <n v="0.29999999999999993"/>
    <x v="2"/>
    <x v="2"/>
  </r>
  <r>
    <n v="8"/>
    <n v="5"/>
    <n v="0.5"/>
    <x v="1"/>
    <x v="1"/>
  </r>
  <r>
    <n v="16.3"/>
    <n v="4.9000000000000004"/>
    <n v="0.49000000000000005"/>
    <x v="2"/>
    <x v="2"/>
  </r>
  <r>
    <n v="8"/>
    <n v="5"/>
    <n v="0.5"/>
    <x v="3"/>
    <x v="3"/>
  </r>
  <r>
    <n v="7"/>
    <n v="3"/>
    <n v="0.30000000000000004"/>
    <x v="1"/>
    <x v="1"/>
  </r>
  <r>
    <n v="16.3"/>
    <n v="4.9000000000000004"/>
    <n v="0.49000000000000005"/>
    <x v="3"/>
    <x v="3"/>
  </r>
  <r>
    <n v="14"/>
    <n v="5"/>
    <n v="0.5"/>
    <x v="3"/>
    <x v="3"/>
  </r>
  <r>
    <n v="14"/>
    <n v="5"/>
    <n v="0.5"/>
    <x v="0"/>
    <x v="0"/>
  </r>
  <r>
    <n v="502"/>
    <n v="158"/>
    <n v="31.6"/>
    <x v="0"/>
    <x v="0"/>
  </r>
  <r>
    <n v="9.1999999999999993"/>
    <n v="2.9999999999999991"/>
    <n v="0.29999999999999993"/>
    <x v="1"/>
    <x v="1"/>
  </r>
  <r>
    <n v="87"/>
    <n v="42"/>
    <n v="8.4"/>
    <x v="1"/>
    <x v="1"/>
  </r>
  <r>
    <n v="8"/>
    <n v="5"/>
    <n v="0.5"/>
    <x v="1"/>
    <x v="1"/>
  </r>
  <r>
    <n v="16.3"/>
    <n v="4.9000000000000004"/>
    <n v="0.49000000000000005"/>
    <x v="0"/>
    <x v="0"/>
  </r>
  <r>
    <n v="98.4"/>
    <n v="40.100000000000009"/>
    <n v="8.0200000000000014"/>
    <x v="1"/>
    <x v="1"/>
  </r>
  <r>
    <n v="16.3"/>
    <n v="4.9000000000000004"/>
    <n v="0.49000000000000005"/>
    <x v="1"/>
    <x v="1"/>
  </r>
  <r>
    <n v="9.1999999999999993"/>
    <n v="2.9999999999999991"/>
    <n v="0.29999999999999993"/>
    <x v="3"/>
    <x v="3"/>
  </r>
  <r>
    <n v="9.1999999999999993"/>
    <n v="2.9999999999999991"/>
    <n v="0.29999999999999993"/>
    <x v="1"/>
    <x v="1"/>
  </r>
  <r>
    <n v="77"/>
    <n v="35"/>
    <n v="7"/>
    <x v="1"/>
    <x v="1"/>
  </r>
  <r>
    <n v="9.1999999999999993"/>
    <n v="2.9999999999999991"/>
    <n v="0.29999999999999993"/>
    <x v="1"/>
    <x v="1"/>
  </r>
  <r>
    <n v="16.3"/>
    <n v="4.9000000000000004"/>
    <n v="0.49000000000000005"/>
    <x v="1"/>
    <x v="1"/>
  </r>
  <r>
    <n v="8"/>
    <n v="5"/>
    <n v="0.5"/>
    <x v="1"/>
    <x v="1"/>
  </r>
  <r>
    <n v="9.1999999999999993"/>
    <n v="2.9999999999999991"/>
    <n v="0.29999999999999993"/>
    <x v="0"/>
    <x v="0"/>
  </r>
  <r>
    <n v="502"/>
    <n v="158"/>
    <n v="31.6"/>
    <x v="2"/>
    <x v="2"/>
  </r>
  <r>
    <n v="124"/>
    <n v="64"/>
    <n v="12.8"/>
    <x v="2"/>
    <x v="2"/>
  </r>
  <r>
    <n v="16.3"/>
    <n v="4.9000000000000004"/>
    <n v="0.49000000000000005"/>
    <x v="2"/>
    <x v="2"/>
  </r>
  <r>
    <n v="502"/>
    <n v="158"/>
    <n v="31.6"/>
    <x v="3"/>
    <x v="3"/>
  </r>
  <r>
    <n v="14"/>
    <n v="5"/>
    <n v="0.5"/>
    <x v="1"/>
    <x v="1"/>
  </r>
  <r>
    <n v="77"/>
    <n v="35"/>
    <n v="7"/>
    <x v="3"/>
    <x v="3"/>
  </r>
  <r>
    <n v="502"/>
    <n v="158"/>
    <n v="31.6"/>
    <x v="0"/>
    <x v="0"/>
  </r>
  <r>
    <n v="9.1999999999999993"/>
    <n v="2.9999999999999991"/>
    <n v="0.29999999999999993"/>
    <x v="0"/>
    <x v="0"/>
  </r>
  <r>
    <n v="16.3"/>
    <n v="4.9000000000000004"/>
    <n v="0.49000000000000005"/>
    <x v="0"/>
    <x v="0"/>
  </r>
  <r>
    <n v="14"/>
    <n v="5"/>
    <n v="0.5"/>
    <x v="2"/>
    <x v="2"/>
  </r>
  <r>
    <n v="77"/>
    <n v="35"/>
    <n v="7"/>
    <x v="2"/>
    <x v="2"/>
  </r>
  <r>
    <n v="124"/>
    <n v="64"/>
    <n v="12.8"/>
    <x v="0"/>
    <x v="0"/>
  </r>
  <r>
    <n v="87"/>
    <n v="42"/>
    <n v="8.4"/>
    <x v="2"/>
    <x v="2"/>
  </r>
  <r>
    <n v="14"/>
    <n v="5"/>
    <n v="0.5"/>
    <x v="1"/>
    <x v="1"/>
  </r>
  <r>
    <n v="8"/>
    <n v="5"/>
    <n v="0.5"/>
    <x v="2"/>
    <x v="2"/>
  </r>
  <r>
    <n v="9.1999999999999993"/>
    <n v="2.9999999999999991"/>
    <n v="0.29999999999999993"/>
    <x v="1"/>
    <x v="1"/>
  </r>
  <r>
    <n v="14"/>
    <n v="5"/>
    <n v="0.5"/>
    <x v="3"/>
    <x v="3"/>
  </r>
  <r>
    <n v="124"/>
    <n v="64"/>
    <n v="12.8"/>
    <x v="2"/>
    <x v="2"/>
  </r>
  <r>
    <n v="14"/>
    <n v="5"/>
    <n v="0.5"/>
    <x v="2"/>
    <x v="2"/>
  </r>
  <r>
    <n v="8"/>
    <n v="5"/>
    <n v="0.5"/>
    <x v="2"/>
    <x v="2"/>
  </r>
  <r>
    <n v="9.1999999999999993"/>
    <n v="2.9999999999999991"/>
    <n v="0.29999999999999993"/>
    <x v="0"/>
    <x v="0"/>
  </r>
  <r>
    <n v="8"/>
    <n v="5"/>
    <n v="0.5"/>
    <x v="2"/>
    <x v="2"/>
  </r>
  <r>
    <n v="9.1999999999999993"/>
    <n v="2.9999999999999991"/>
    <n v="0.29999999999999993"/>
    <x v="3"/>
    <x v="3"/>
  </r>
  <r>
    <n v="9.1999999999999993"/>
    <n v="2.9999999999999991"/>
    <n v="0.29999999999999993"/>
    <x v="2"/>
    <x v="2"/>
  </r>
  <r>
    <n v="16.3"/>
    <n v="4.9000000000000004"/>
    <n v="0.49000000000000005"/>
    <x v="2"/>
    <x v="2"/>
  </r>
  <r>
    <n v="16.3"/>
    <n v="4.9000000000000004"/>
    <n v="0.49000000000000005"/>
    <x v="2"/>
    <x v="2"/>
  </r>
  <r>
    <n v="14"/>
    <n v="5"/>
    <n v="0.5"/>
    <x v="1"/>
    <x v="1"/>
  </r>
  <r>
    <n v="8"/>
    <n v="5"/>
    <n v="0.5"/>
    <x v="2"/>
    <x v="2"/>
  </r>
  <r>
    <n v="9.1999999999999993"/>
    <n v="2.9999999999999991"/>
    <n v="0.29999999999999993"/>
    <x v="3"/>
    <x v="3"/>
  </r>
  <r>
    <n v="8"/>
    <n v="5"/>
    <n v="0.5"/>
    <x v="0"/>
    <x v="0"/>
  </r>
  <r>
    <n v="8"/>
    <n v="5"/>
    <n v="0.5"/>
    <x v="2"/>
    <x v="2"/>
  </r>
  <r>
    <n v="77"/>
    <n v="35"/>
    <n v="7"/>
    <x v="2"/>
    <x v="2"/>
  </r>
  <r>
    <n v="16.3"/>
    <n v="4.9000000000000004"/>
    <n v="0.49000000000000005"/>
    <x v="2"/>
    <x v="2"/>
  </r>
  <r>
    <n v="8"/>
    <n v="5"/>
    <n v="0.5"/>
    <x v="3"/>
    <x v="3"/>
  </r>
  <r>
    <n v="8"/>
    <n v="5"/>
    <n v="0.5"/>
    <x v="1"/>
    <x v="1"/>
  </r>
  <r>
    <n v="98.4"/>
    <n v="40.100000000000009"/>
    <n v="8.0200000000000014"/>
    <x v="3"/>
    <x v="3"/>
  </r>
  <r>
    <n v="16.3"/>
    <n v="4.9000000000000004"/>
    <n v="0.49000000000000005"/>
    <x v="1"/>
    <x v="1"/>
  </r>
  <r>
    <n v="16.3"/>
    <n v="4.9000000000000004"/>
    <n v="0.49000000000000005"/>
    <x v="1"/>
    <x v="1"/>
  </r>
  <r>
    <n v="87"/>
    <n v="42"/>
    <n v="8.4"/>
    <x v="2"/>
    <x v="2"/>
  </r>
  <r>
    <n v="14"/>
    <n v="5"/>
    <n v="0.5"/>
    <x v="2"/>
    <x v="2"/>
  </r>
  <r>
    <n v="8"/>
    <n v="5"/>
    <n v="0.5"/>
    <x v="0"/>
    <x v="0"/>
  </r>
  <r>
    <n v="8"/>
    <n v="5"/>
    <n v="0.5"/>
    <x v="0"/>
    <x v="0"/>
  </r>
  <r>
    <n v="14"/>
    <n v="5"/>
    <n v="0.5"/>
    <x v="0"/>
    <x v="0"/>
  </r>
  <r>
    <n v="98.4"/>
    <n v="40.100000000000009"/>
    <n v="8.0200000000000014"/>
    <x v="2"/>
    <x v="2"/>
  </r>
  <r>
    <n v="8"/>
    <n v="5"/>
    <n v="0.5"/>
    <x v="3"/>
    <x v="3"/>
  </r>
  <r>
    <n v="9.1999999999999993"/>
    <n v="2.9999999999999991"/>
    <n v="0.29999999999999993"/>
    <x v="0"/>
    <x v="0"/>
  </r>
  <r>
    <n v="9.1999999999999993"/>
    <n v="2.9999999999999991"/>
    <n v="0.29999999999999993"/>
    <x v="0"/>
    <x v="0"/>
  </r>
  <r>
    <n v="14"/>
    <n v="5"/>
    <n v="0.5"/>
    <x v="2"/>
    <x v="2"/>
  </r>
  <r>
    <n v="16.3"/>
    <n v="4.9000000000000004"/>
    <n v="0.49000000000000005"/>
    <x v="0"/>
    <x v="0"/>
  </r>
  <r>
    <n v="16.3"/>
    <n v="4.9000000000000004"/>
    <n v="0.49000000000000005"/>
    <x v="3"/>
    <x v="3"/>
  </r>
  <r>
    <n v="16.3"/>
    <n v="4.9000000000000004"/>
    <n v="0.49000000000000005"/>
    <x v="2"/>
    <x v="2"/>
  </r>
  <r>
    <n v="14"/>
    <n v="5"/>
    <n v="0.5"/>
    <x v="1"/>
    <x v="1"/>
  </r>
  <r>
    <n v="14"/>
    <n v="5"/>
    <n v="0.5"/>
    <x v="2"/>
    <x v="2"/>
  </r>
  <r>
    <n v="9.1999999999999993"/>
    <n v="2.9999999999999991"/>
    <n v="0.29999999999999993"/>
    <x v="3"/>
    <x v="3"/>
  </r>
  <r>
    <n v="14"/>
    <n v="5"/>
    <n v="0.5"/>
    <x v="2"/>
    <x v="2"/>
  </r>
  <r>
    <n v="7"/>
    <n v="3"/>
    <n v="0.30000000000000004"/>
    <x v="3"/>
    <x v="3"/>
  </r>
  <r>
    <n v="16.3"/>
    <n v="4.9000000000000004"/>
    <n v="0.49000000000000005"/>
    <x v="1"/>
    <x v="1"/>
  </r>
  <r>
    <n v="16.3"/>
    <n v="4.9000000000000004"/>
    <n v="0.49000000000000005"/>
    <x v="2"/>
    <x v="2"/>
  </r>
  <r>
    <n v="14"/>
    <n v="5"/>
    <n v="0.5"/>
    <x v="0"/>
    <x v="0"/>
  </r>
  <r>
    <n v="9.1999999999999993"/>
    <n v="2.9999999999999991"/>
    <n v="0.29999999999999993"/>
    <x v="2"/>
    <x v="2"/>
  </r>
  <r>
    <n v="124"/>
    <n v="64"/>
    <n v="12.8"/>
    <x v="1"/>
    <x v="1"/>
  </r>
  <r>
    <n v="16.3"/>
    <n v="4.9000000000000004"/>
    <n v="0.49000000000000005"/>
    <x v="1"/>
    <x v="1"/>
  </r>
  <r>
    <n v="16.3"/>
    <n v="4.9000000000000004"/>
    <n v="0.49000000000000005"/>
    <x v="2"/>
    <x v="2"/>
  </r>
  <r>
    <n v="9.1999999999999993"/>
    <n v="2.9999999999999991"/>
    <n v="0.29999999999999993"/>
    <x v="1"/>
    <x v="1"/>
  </r>
  <r>
    <n v="98.4"/>
    <n v="40.100000000000009"/>
    <n v="8.0200000000000014"/>
    <x v="1"/>
    <x v="1"/>
  </r>
  <r>
    <n v="8"/>
    <n v="5"/>
    <n v="0.5"/>
    <x v="3"/>
    <x v="3"/>
  </r>
  <r>
    <n v="98.4"/>
    <n v="40.100000000000009"/>
    <n v="8.0200000000000014"/>
    <x v="2"/>
    <x v="2"/>
  </r>
  <r>
    <n v="502"/>
    <n v="158"/>
    <n v="31.6"/>
    <x v="1"/>
    <x v="1"/>
  </r>
  <r>
    <n v="502"/>
    <n v="158"/>
    <n v="31.6"/>
    <x v="3"/>
    <x v="3"/>
  </r>
  <r>
    <n v="77"/>
    <n v="35"/>
    <n v="7"/>
    <x v="3"/>
    <x v="3"/>
  </r>
  <r>
    <n v="77"/>
    <n v="35"/>
    <n v="7"/>
    <x v="2"/>
    <x v="2"/>
  </r>
  <r>
    <n v="98.4"/>
    <n v="40.100000000000009"/>
    <n v="8.0200000000000014"/>
    <x v="0"/>
    <x v="0"/>
  </r>
  <r>
    <n v="124"/>
    <n v="64"/>
    <n v="12.8"/>
    <x v="1"/>
    <x v="1"/>
  </r>
  <r>
    <n v="502"/>
    <n v="158"/>
    <n v="31.6"/>
    <x v="0"/>
    <x v="0"/>
  </r>
  <r>
    <n v="77"/>
    <n v="35"/>
    <n v="7"/>
    <x v="2"/>
    <x v="2"/>
  </r>
  <r>
    <n v="502"/>
    <n v="158"/>
    <n v="31.6"/>
    <x v="3"/>
    <x v="3"/>
  </r>
  <r>
    <n v="98.4"/>
    <n v="40.100000000000009"/>
    <n v="8.0200000000000014"/>
    <x v="1"/>
    <x v="1"/>
  </r>
  <r>
    <n v="124"/>
    <n v="64"/>
    <n v="12.8"/>
    <x v="0"/>
    <x v="0"/>
  </r>
  <r>
    <n v="124"/>
    <n v="64"/>
    <n v="12.8"/>
    <x v="2"/>
    <x v="2"/>
  </r>
  <r>
    <n v="87"/>
    <n v="42"/>
    <n v="8.4"/>
    <x v="2"/>
    <x v="2"/>
  </r>
  <r>
    <n v="502"/>
    <n v="158"/>
    <n v="31.6"/>
    <x v="2"/>
    <x v="2"/>
  </r>
  <r>
    <n v="98.4"/>
    <n v="40.100000000000009"/>
    <n v="8.0200000000000014"/>
    <x v="2"/>
    <x v="2"/>
  </r>
  <r>
    <n v="87"/>
    <n v="42"/>
    <n v="8.4"/>
    <x v="2"/>
    <x v="2"/>
  </r>
  <r>
    <n v="124"/>
    <n v="64"/>
    <n v="12.8"/>
    <x v="2"/>
    <x v="2"/>
  </r>
  <r>
    <n v="7"/>
    <n v="3"/>
    <n v="0.30000000000000004"/>
    <x v="2"/>
    <x v="2"/>
  </r>
  <r>
    <n v="502"/>
    <n v="158"/>
    <n v="31.6"/>
    <x v="0"/>
    <x v="0"/>
  </r>
  <r>
    <n v="77"/>
    <n v="35"/>
    <n v="7"/>
    <x v="1"/>
    <x v="1"/>
  </r>
  <r>
    <n v="98.4"/>
    <n v="40.100000000000009"/>
    <n v="8.0200000000000014"/>
    <x v="3"/>
    <x v="3"/>
  </r>
  <r>
    <n v="87"/>
    <n v="42"/>
    <n v="8.4"/>
    <x v="3"/>
    <x v="3"/>
  </r>
  <r>
    <n v="7"/>
    <n v="3"/>
    <n v="0.30000000000000004"/>
    <x v="3"/>
    <x v="3"/>
  </r>
  <r>
    <n v="7"/>
    <n v="3"/>
    <n v="0.30000000000000004"/>
    <x v="3"/>
    <x v="3"/>
  </r>
  <r>
    <n v="98.4"/>
    <n v="40.100000000000009"/>
    <n v="8.0200000000000014"/>
    <x v="0"/>
    <x v="0"/>
  </r>
  <r>
    <n v="98.4"/>
    <n v="40.100000000000009"/>
    <n v="8.0200000000000014"/>
    <x v="2"/>
    <x v="2"/>
  </r>
  <r>
    <n v="502"/>
    <n v="158"/>
    <n v="31.6"/>
    <x v="0"/>
    <x v="0"/>
  </r>
  <r>
    <n v="124"/>
    <n v="64"/>
    <n v="12.8"/>
    <x v="2"/>
    <x v="2"/>
  </r>
  <r>
    <n v="98.4"/>
    <n v="40.100000000000009"/>
    <n v="8.0200000000000014"/>
    <x v="1"/>
    <x v="1"/>
  </r>
  <r>
    <n v="502"/>
    <n v="158"/>
    <n v="31.6"/>
    <x v="0"/>
    <x v="0"/>
  </r>
  <r>
    <n v="87"/>
    <n v="42"/>
    <n v="8.4"/>
    <x v="2"/>
    <x v="2"/>
  </r>
  <r>
    <n v="87"/>
    <n v="42"/>
    <n v="8.4"/>
    <x v="1"/>
    <x v="1"/>
  </r>
  <r>
    <n v="7"/>
    <n v="3"/>
    <n v="0.30000000000000004"/>
    <x v="1"/>
    <x v="1"/>
  </r>
  <r>
    <n v="124"/>
    <n v="64"/>
    <n v="12.8"/>
    <x v="1"/>
    <x v="1"/>
  </r>
  <r>
    <n v="98.4"/>
    <n v="40.100000000000009"/>
    <n v="8.0200000000000014"/>
    <x v="3"/>
    <x v="3"/>
  </r>
  <r>
    <n v="124"/>
    <n v="64"/>
    <n v="12.8"/>
    <x v="3"/>
    <x v="3"/>
  </r>
  <r>
    <n v="87"/>
    <n v="42"/>
    <n v="8.4"/>
    <x v="3"/>
    <x v="3"/>
  </r>
  <r>
    <n v="502"/>
    <n v="158"/>
    <n v="31.6"/>
    <x v="3"/>
    <x v="3"/>
  </r>
  <r>
    <n v="98.4"/>
    <n v="40.100000000000009"/>
    <n v="8.0200000000000014"/>
    <x v="0"/>
    <x v="0"/>
  </r>
  <r>
    <n v="7"/>
    <n v="3"/>
    <n v="0.30000000000000004"/>
    <x v="2"/>
    <x v="2"/>
  </r>
  <r>
    <n v="502"/>
    <n v="158"/>
    <n v="31.6"/>
    <x v="0"/>
    <x v="0"/>
  </r>
  <r>
    <n v="124"/>
    <n v="64"/>
    <n v="12.8"/>
    <x v="2"/>
    <x v="2"/>
  </r>
  <r>
    <n v="124"/>
    <n v="64"/>
    <n v="12.8"/>
    <x v="1"/>
    <x v="1"/>
  </r>
  <r>
    <n v="87"/>
    <n v="42"/>
    <n v="8.4"/>
    <x v="0"/>
    <x v="0"/>
  </r>
  <r>
    <n v="502"/>
    <n v="158"/>
    <n v="31.6"/>
    <x v="2"/>
    <x v="2"/>
  </r>
  <r>
    <n v="98.4"/>
    <n v="40.100000000000009"/>
    <n v="8.0200000000000014"/>
    <x v="1"/>
    <x v="1"/>
  </r>
  <r>
    <n v="87"/>
    <n v="42"/>
    <n v="8.4"/>
    <x v="2"/>
    <x v="2"/>
  </r>
  <r>
    <n v="124"/>
    <n v="64"/>
    <n v="12.8"/>
    <x v="2"/>
    <x v="2"/>
  </r>
  <r>
    <n v="7"/>
    <n v="3"/>
    <n v="0.30000000000000004"/>
    <x v="2"/>
    <x v="2"/>
  </r>
  <r>
    <n v="502"/>
    <n v="158"/>
    <n v="31.6"/>
    <x v="0"/>
    <x v="0"/>
  </r>
  <r>
    <n v="77"/>
    <n v="35"/>
    <n v="7"/>
    <x v="2"/>
    <x v="2"/>
  </r>
  <r>
    <n v="98.4"/>
    <n v="40.100000000000009"/>
    <n v="8.0200000000000014"/>
    <x v="3"/>
    <x v="3"/>
  </r>
  <r>
    <n v="87"/>
    <n v="42"/>
    <n v="8.4"/>
    <x v="1"/>
    <x v="1"/>
  </r>
  <r>
    <n v="7"/>
    <n v="3"/>
    <n v="0.30000000000000004"/>
    <x v="0"/>
    <x v="0"/>
  </r>
  <r>
    <n v="7"/>
    <n v="3"/>
    <n v="0.30000000000000004"/>
    <x v="2"/>
    <x v="2"/>
  </r>
  <r>
    <n v="98.4"/>
    <n v="40.100000000000009"/>
    <n v="8.0200000000000014"/>
    <x v="2"/>
    <x v="2"/>
  </r>
  <r>
    <n v="98.4"/>
    <n v="40.100000000000009"/>
    <n v="8.0200000000000014"/>
    <x v="2"/>
    <x v="2"/>
  </r>
  <r>
    <n v="502"/>
    <n v="158"/>
    <n v="31.6"/>
    <x v="2"/>
    <x v="2"/>
  </r>
  <r>
    <n v="124"/>
    <n v="64"/>
    <n v="12.8"/>
    <x v="2"/>
    <x v="2"/>
  </r>
  <r>
    <n v="98.4"/>
    <n v="40.100000000000009"/>
    <n v="8.0200000000000014"/>
    <x v="2"/>
    <x v="2"/>
  </r>
  <r>
    <n v="502"/>
    <n v="158"/>
    <n v="31.6"/>
    <x v="2"/>
    <x v="2"/>
  </r>
  <r>
    <n v="87"/>
    <n v="42"/>
    <n v="8.4"/>
    <x v="0"/>
    <x v="0"/>
  </r>
  <r>
    <n v="87"/>
    <n v="42"/>
    <n v="8.4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69281D-CD34-43C2-8E36-E5CA6330F6A8}" name="PivotTable105" cacheId="20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4" firstHeaderRow="1" firstDataRow="1" firstDataCol="1"/>
  <pivotFields count="4">
    <pivotField axis="axisRow" showAll="0" sortType="descending">
      <items count="11">
        <item x="6"/>
        <item x="9"/>
        <item x="2"/>
        <item x="8"/>
        <item x="7"/>
        <item x="4"/>
        <item x="1"/>
        <item x="0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0"/>
  </rowFields>
  <rowItems count="11">
    <i>
      <x v="9"/>
    </i>
    <i>
      <x v="4"/>
    </i>
    <i>
      <x v="7"/>
    </i>
    <i>
      <x v="8"/>
    </i>
    <i>
      <x v="1"/>
    </i>
    <i>
      <x v="6"/>
    </i>
    <i>
      <x v="5"/>
    </i>
    <i>
      <x v="3"/>
    </i>
    <i>
      <x v="2"/>
    </i>
    <i>
      <x/>
    </i>
    <i t="grand">
      <x/>
    </i>
  </rowItems>
  <colItems count="1">
    <i/>
  </colItems>
  <dataFields count="1">
    <dataField name="Sum of Profit" fld="3" baseField="0" baseItem="0"/>
  </dataFields>
  <formats count="1">
    <format dxfId="4">
      <pivotArea collapsedLevelsAreSubtotals="1" fieldPosition="0">
        <references count="1">
          <reference field="0" count="0"/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26F64C-11EB-4750-9F09-BB12AA53D699}" name="PivotTable106" cacheId="2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0" firstHeaderRow="1" firstDataRow="1" firstDataCol="1"/>
  <pivotFields count="8">
    <pivotField showAll="0"/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7">
        <item n="ARIZONA" x="2"/>
        <item n="CALIFORNIA" x="1"/>
        <item n="COLORADO" x="3"/>
        <item n="NEW MEXICO" x="0"/>
        <item n="NEVADA" x="4"/>
        <item n="UTAH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7">
    <i>
      <x v="2"/>
    </i>
    <i>
      <x v="5"/>
    </i>
    <i>
      <x v="3"/>
    </i>
    <i>
      <x v="1"/>
    </i>
    <i>
      <x v="4"/>
    </i>
    <i>
      <x/>
    </i>
    <i t="grand">
      <x/>
    </i>
  </rowItems>
  <colItems count="1">
    <i/>
  </colItems>
  <dataFields count="1">
    <dataField name="Sum of Profit" fld="3" baseField="0" baseItem="0"/>
  </dataFields>
  <formats count="1">
    <format dxfId="3">
      <pivotArea collapsedLevelsAreSubtotals="1" fieldPosition="0">
        <references count="1">
          <reference field="7" count="0"/>
        </references>
      </pivotArea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640127-DE88-47FA-A775-1C9B08B9BEA8}" name="PivotTable107" cacheId="20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6" firstHeaderRow="1" firstDataRow="1" firstDataCol="1"/>
  <pivotFields count="7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65" showAll="0"/>
    <pivotField showAll="0"/>
    <pivotField showAll="0"/>
    <pivotField showAll="0"/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rofit" fld="6" baseField="0" baseItem="0"/>
  </dataFields>
  <formats count="1">
    <format dxfId="7">
      <pivotArea collapsedLevelsAreSubtotals="1" fieldPosition="0">
        <references count="1">
          <reference field="0" count="0"/>
        </references>
      </pivotArea>
    </format>
  </format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717352-6A3D-4AFF-AD22-869131BF51D3}" name="PivotTable108" cacheId="2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8" firstHeaderRow="1" firstDataRow="1" firstDataCol="1"/>
  <pivotFields count="5">
    <pivotField showAll="0"/>
    <pivotField dataField="1" showAll="0"/>
    <pivotField showAll="0"/>
    <pivotField showAll="0">
      <items count="5">
        <item x="0"/>
        <item x="2"/>
        <item x="3"/>
        <item x="1"/>
        <item t="default"/>
      </items>
    </pivotField>
    <pivotField axis="axisRow" showAll="0" sortType="descending">
      <items count="5">
        <item x="0"/>
        <item x="1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5">
    <i>
      <x v="3"/>
    </i>
    <i>
      <x/>
    </i>
    <i>
      <x v="2"/>
    </i>
    <i>
      <x v="1"/>
    </i>
    <i t="grand">
      <x/>
    </i>
  </rowItems>
  <colItems count="1">
    <i/>
  </colItems>
  <dataFields count="1">
    <dataField name="Sum of Profit" fld="1" baseField="0" baseItem="0"/>
  </dataFields>
  <formats count="1">
    <format dxfId="2">
      <pivotArea collapsedLevelsAreSubtotals="1" fieldPosition="0">
        <references count="1">
          <reference field="4" count="0"/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19362F-2572-442B-9E37-01FA78301DE5}" name="Table1" displayName="Table1" ref="F174:H175" totalsRowShown="0" headerRowDxfId="5">
  <autoFilter ref="F174:H175" xr:uid="{28C70EBB-BBC9-4686-8ECB-C22A7C208495}">
    <filterColumn colId="0" hiddenButton="1"/>
    <filterColumn colId="1" hiddenButton="1"/>
    <filterColumn colId="2" hiddenButton="1"/>
  </autoFilter>
  <tableColumns count="3">
    <tableColumn id="1" xr3:uid="{46575488-8390-4584-8E9C-612303AFD4C5}" name="TOTAL SALES" dataDxfId="6">
      <calculatedColumnFormula>SUM(F2:F172)</calculatedColumnFormula>
    </tableColumn>
    <tableColumn id="2" xr3:uid="{0DB14392-66D3-4547-A504-834407BFE0FD}" name="TOTAL PROFIT" dataDxfId="1">
      <calculatedColumnFormula>SUM(G2:G172)</calculatedColumnFormula>
    </tableColumn>
    <tableColumn id="3" xr3:uid="{02BE79E9-3186-4743-B055-584058ACD2E9}" name="PROFIT MARGIN" dataDxfId="0">
      <calculatedColumnFormula>1-E175/Table1[[#This Row],[TOTAL SALES]]</calculatedColumnFormula>
    </tableColumn>
  </tableColumns>
  <tableStyleInfo name="TableStyleMedium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DA179-FBBA-4099-9B99-9925AA033172}">
  <dimension ref="A1"/>
  <sheetViews>
    <sheetView showGridLines="0" tabSelected="1" workbookViewId="0">
      <selection activeCell="P12" sqref="P12"/>
    </sheetView>
  </sheetViews>
  <sheetFormatPr defaultRowHeight="15.75"/>
  <sheetData/>
  <pageMargins left="0.7" right="0.7" top="0.75" bottom="0.75" header="0.3" footer="0.3"/>
  <drawing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19A22-9F28-4CA2-A140-32E280307F25}">
  <dimension ref="A3:B14"/>
  <sheetViews>
    <sheetView topLeftCell="B1" workbookViewId="0">
      <selection activeCell="B4" sqref="B4:B13"/>
    </sheetView>
  </sheetViews>
  <sheetFormatPr defaultRowHeight="15.75"/>
  <cols>
    <col min="1" max="1" width="16" bestFit="1" customWidth="1"/>
    <col min="2" max="3" width="11.25" bestFit="1" customWidth="1"/>
  </cols>
  <sheetData>
    <row r="3" spans="1:2">
      <c r="A3" s="7" t="s">
        <v>47</v>
      </c>
      <c r="B3" t="s">
        <v>49</v>
      </c>
    </row>
    <row r="4" spans="1:2">
      <c r="A4" s="8" t="s">
        <v>6</v>
      </c>
      <c r="B4" s="10">
        <v>3160</v>
      </c>
    </row>
    <row r="5" spans="1:2">
      <c r="A5" s="8" t="s">
        <v>8</v>
      </c>
      <c r="B5" s="10">
        <v>1024</v>
      </c>
    </row>
    <row r="6" spans="1:2">
      <c r="A6" s="8" t="s">
        <v>5</v>
      </c>
      <c r="B6" s="10">
        <v>842.10000000000036</v>
      </c>
    </row>
    <row r="7" spans="1:2">
      <c r="A7" s="8" t="s">
        <v>9</v>
      </c>
      <c r="B7" s="10">
        <v>630</v>
      </c>
    </row>
    <row r="8" spans="1:2">
      <c r="A8" s="8" t="s">
        <v>7</v>
      </c>
      <c r="B8" s="10">
        <v>315</v>
      </c>
    </row>
    <row r="9" spans="1:2">
      <c r="A9" s="8" t="s">
        <v>11</v>
      </c>
      <c r="B9" s="10">
        <v>117.60000000000005</v>
      </c>
    </row>
    <row r="10" spans="1:2">
      <c r="A10" s="8" t="s">
        <v>14</v>
      </c>
      <c r="B10" s="10">
        <v>100</v>
      </c>
    </row>
    <row r="11" spans="1:2">
      <c r="A11" s="8" t="s">
        <v>13</v>
      </c>
      <c r="B11" s="10">
        <v>75</v>
      </c>
    </row>
    <row r="12" spans="1:2">
      <c r="A12" s="8" t="s">
        <v>12</v>
      </c>
      <c r="B12" s="10">
        <v>59.999999999999993</v>
      </c>
    </row>
    <row r="13" spans="1:2">
      <c r="A13" s="8" t="s">
        <v>10</v>
      </c>
      <c r="B13" s="10">
        <v>33</v>
      </c>
    </row>
    <row r="14" spans="1:2">
      <c r="A14" s="8" t="s">
        <v>48</v>
      </c>
      <c r="B14" s="9">
        <v>6356.7000000000007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282EF-1DE1-442C-97EE-837394D82957}">
  <dimension ref="A3:B10"/>
  <sheetViews>
    <sheetView workbookViewId="0">
      <selection activeCell="A10" sqref="A10"/>
    </sheetView>
  </sheetViews>
  <sheetFormatPr defaultRowHeight="15.75"/>
  <cols>
    <col min="1" max="1" width="12.125" bestFit="1" customWidth="1"/>
    <col min="2" max="3" width="11.25" bestFit="1" customWidth="1"/>
  </cols>
  <sheetData>
    <row r="3" spans="1:2">
      <c r="A3" s="7" t="s">
        <v>47</v>
      </c>
      <c r="B3" t="s">
        <v>49</v>
      </c>
    </row>
    <row r="4" spans="1:2">
      <c r="A4" s="8" t="s">
        <v>59</v>
      </c>
      <c r="B4" s="10">
        <v>23.799999999999997</v>
      </c>
    </row>
    <row r="5" spans="1:2">
      <c r="A5" s="8" t="s">
        <v>58</v>
      </c>
      <c r="B5" s="10">
        <v>476.8</v>
      </c>
    </row>
    <row r="6" spans="1:2">
      <c r="A6" s="8" t="s">
        <v>57</v>
      </c>
      <c r="B6" s="10">
        <v>681.8</v>
      </c>
    </row>
    <row r="7" spans="1:2">
      <c r="A7" s="8" t="s">
        <v>56</v>
      </c>
      <c r="B7" s="10">
        <v>1485.0999999999997</v>
      </c>
    </row>
    <row r="8" spans="1:2">
      <c r="A8" s="8" t="s">
        <v>55</v>
      </c>
      <c r="B8" s="10">
        <v>1710.1</v>
      </c>
    </row>
    <row r="9" spans="1:2">
      <c r="A9" s="8" t="s">
        <v>54</v>
      </c>
      <c r="B9" s="10">
        <v>1979.0999999999995</v>
      </c>
    </row>
    <row r="10" spans="1:2">
      <c r="A10" s="8" t="s">
        <v>48</v>
      </c>
      <c r="B10" s="9">
        <v>6356.7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8726E-6241-42AE-833C-A3AECED282AD}">
  <dimension ref="A3:B16"/>
  <sheetViews>
    <sheetView workbookViewId="0">
      <selection activeCell="J17" sqref="J17"/>
    </sheetView>
  </sheetViews>
  <sheetFormatPr defaultRowHeight="15.75"/>
  <cols>
    <col min="1" max="1" width="12.125" bestFit="1" customWidth="1"/>
    <col min="2" max="3" width="11.25" bestFit="1" customWidth="1"/>
    <col min="4" max="24" width="14.875" bestFit="1" customWidth="1"/>
    <col min="25" max="25" width="19.625" bestFit="1" customWidth="1"/>
    <col min="26" max="26" width="16" bestFit="1" customWidth="1"/>
  </cols>
  <sheetData>
    <row r="3" spans="1:2">
      <c r="A3" s="7" t="s">
        <v>47</v>
      </c>
      <c r="B3" t="s">
        <v>49</v>
      </c>
    </row>
    <row r="4" spans="1:2">
      <c r="A4" s="8" t="s">
        <v>23</v>
      </c>
      <c r="B4" s="10">
        <v>486.69999999999993</v>
      </c>
    </row>
    <row r="5" spans="1:2">
      <c r="A5" s="8" t="s">
        <v>24</v>
      </c>
      <c r="B5" s="10">
        <v>365.7</v>
      </c>
    </row>
    <row r="6" spans="1:2">
      <c r="A6" s="8" t="s">
        <v>25</v>
      </c>
      <c r="B6" s="10">
        <v>639.79999999999995</v>
      </c>
    </row>
    <row r="7" spans="1:2">
      <c r="A7" s="8" t="s">
        <v>31</v>
      </c>
      <c r="B7" s="10">
        <v>240.9</v>
      </c>
    </row>
    <row r="8" spans="1:2">
      <c r="A8" s="8" t="s">
        <v>26</v>
      </c>
      <c r="B8" s="10">
        <v>146.70000000000002</v>
      </c>
    </row>
    <row r="9" spans="1:2">
      <c r="A9" s="8" t="s">
        <v>32</v>
      </c>
      <c r="B9" s="10">
        <v>163.60000000000002</v>
      </c>
    </row>
    <row r="10" spans="1:2">
      <c r="A10" s="8" t="s">
        <v>33</v>
      </c>
      <c r="B10" s="10">
        <v>1466.2</v>
      </c>
    </row>
    <row r="11" spans="1:2">
      <c r="A11" s="8" t="s">
        <v>27</v>
      </c>
      <c r="B11" s="10">
        <v>935.40000000000009</v>
      </c>
    </row>
    <row r="12" spans="1:2">
      <c r="A12" s="8" t="s">
        <v>34</v>
      </c>
      <c r="B12" s="10">
        <v>569.20000000000005</v>
      </c>
    </row>
    <row r="13" spans="1:2">
      <c r="A13" s="8" t="s">
        <v>28</v>
      </c>
      <c r="B13" s="10">
        <v>477.1</v>
      </c>
    </row>
    <row r="14" spans="1:2">
      <c r="A14" s="8" t="s">
        <v>29</v>
      </c>
      <c r="B14" s="10">
        <v>519.30000000000007</v>
      </c>
    </row>
    <row r="15" spans="1:2">
      <c r="A15" s="8" t="s">
        <v>30</v>
      </c>
      <c r="B15" s="10">
        <v>346.1</v>
      </c>
    </row>
    <row r="16" spans="1:2">
      <c r="A16" s="8" t="s">
        <v>48</v>
      </c>
      <c r="B16" s="9">
        <v>6356.7000000000007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C14FF-519F-4919-895A-6573DE41AABD}">
  <dimension ref="A3:B8"/>
  <sheetViews>
    <sheetView workbookViewId="0">
      <selection activeCell="B3" sqref="B3"/>
    </sheetView>
  </sheetViews>
  <sheetFormatPr defaultRowHeight="15.75"/>
  <cols>
    <col min="1" max="1" width="12.125" bestFit="1" customWidth="1"/>
    <col min="2" max="3" width="11.25" bestFit="1" customWidth="1"/>
  </cols>
  <sheetData>
    <row r="3" spans="1:2">
      <c r="A3" s="7" t="s">
        <v>47</v>
      </c>
      <c r="B3" t="s">
        <v>49</v>
      </c>
    </row>
    <row r="4" spans="1:2">
      <c r="A4" s="8" t="s">
        <v>42</v>
      </c>
      <c r="B4" s="10">
        <v>2235.8999999999996</v>
      </c>
    </row>
    <row r="5" spans="1:2">
      <c r="A5" s="8" t="s">
        <v>38</v>
      </c>
      <c r="B5" s="10">
        <v>2015.1</v>
      </c>
    </row>
    <row r="6" spans="1:2">
      <c r="A6" s="8" t="s">
        <v>44</v>
      </c>
      <c r="B6" s="10">
        <v>1084.0999999999999</v>
      </c>
    </row>
    <row r="7" spans="1:2">
      <c r="A7" s="8" t="s">
        <v>40</v>
      </c>
      <c r="B7" s="10">
        <v>1021.6</v>
      </c>
    </row>
    <row r="8" spans="1:2">
      <c r="A8" s="8" t="s">
        <v>48</v>
      </c>
      <c r="B8" s="9">
        <v>6356.6999999999989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7"/>
  <sheetViews>
    <sheetView workbookViewId="0">
      <selection activeCell="B1" sqref="B1:B1048576"/>
    </sheetView>
  </sheetViews>
  <sheetFormatPr defaultColWidth="11" defaultRowHeight="15.75"/>
  <cols>
    <col min="2" max="3" width="11" customWidth="1"/>
    <col min="4" max="4" width="18.375" customWidth="1"/>
    <col min="6" max="6" width="13.875" customWidth="1"/>
    <col min="7" max="7" width="14.75" customWidth="1"/>
    <col min="8" max="8" width="13.875" customWidth="1"/>
    <col min="9" max="9" width="11" customWidth="1"/>
  </cols>
  <sheetData>
    <row r="1" spans="1:11" ht="31.5">
      <c r="A1" s="3" t="s">
        <v>22</v>
      </c>
      <c r="B1" s="3" t="s">
        <v>35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4" t="s">
        <v>36</v>
      </c>
      <c r="I1" s="3" t="s">
        <v>46</v>
      </c>
      <c r="J1" s="3" t="s">
        <v>45</v>
      </c>
      <c r="K1" s="3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>
        <v>58.3</v>
      </c>
      <c r="F2">
        <v>98.4</v>
      </c>
      <c r="G2">
        <f>F2-E2</f>
        <v>40.100000000000009</v>
      </c>
      <c r="H2">
        <f>IF(F2&gt;50,G2*0.2,G2*0.1)</f>
        <v>8.0200000000000014</v>
      </c>
      <c r="I2" t="s">
        <v>37</v>
      </c>
      <c r="J2" t="s">
        <v>38</v>
      </c>
      <c r="K2" t="s">
        <v>19</v>
      </c>
    </row>
    <row r="3" spans="1:11">
      <c r="A3" s="1" t="s">
        <v>23</v>
      </c>
      <c r="B3" s="2">
        <v>1002</v>
      </c>
      <c r="C3">
        <v>2877</v>
      </c>
      <c r="D3" t="s">
        <v>11</v>
      </c>
      <c r="E3">
        <v>11.4</v>
      </c>
      <c r="F3">
        <v>16.3</v>
      </c>
      <c r="G3">
        <f t="shared" ref="G3:G66" si="0">F3-E3</f>
        <v>4.9000000000000004</v>
      </c>
      <c r="H3">
        <f t="shared" ref="H3:H66" si="1">IF(F3&gt;50,G3*0.2,G3*0.1)</f>
        <v>0.49000000000000005</v>
      </c>
      <c r="I3" t="s">
        <v>39</v>
      </c>
      <c r="J3" t="s">
        <v>40</v>
      </c>
      <c r="K3" t="s">
        <v>18</v>
      </c>
    </row>
    <row r="4" spans="1:11">
      <c r="A4" s="1" t="s">
        <v>23</v>
      </c>
      <c r="B4" s="2">
        <v>1003</v>
      </c>
      <c r="C4">
        <v>2499</v>
      </c>
      <c r="D4" t="s">
        <v>12</v>
      </c>
      <c r="E4">
        <v>6.2</v>
      </c>
      <c r="F4">
        <v>9.1999999999999993</v>
      </c>
      <c r="G4">
        <f t="shared" si="0"/>
        <v>2.9999999999999991</v>
      </c>
      <c r="H4">
        <f t="shared" si="1"/>
        <v>0.29999999999999993</v>
      </c>
      <c r="I4" t="s">
        <v>41</v>
      </c>
      <c r="J4" t="s">
        <v>42</v>
      </c>
      <c r="K4" t="s">
        <v>16</v>
      </c>
    </row>
    <row r="5" spans="1:11">
      <c r="A5" s="1" t="s">
        <v>23</v>
      </c>
      <c r="B5" s="2">
        <v>1004</v>
      </c>
      <c r="C5">
        <v>8722</v>
      </c>
      <c r="D5" t="s">
        <v>6</v>
      </c>
      <c r="E5">
        <v>344</v>
      </c>
      <c r="F5">
        <v>502</v>
      </c>
      <c r="G5">
        <f t="shared" si="0"/>
        <v>158</v>
      </c>
      <c r="H5">
        <f t="shared" si="1"/>
        <v>31.6</v>
      </c>
      <c r="I5" t="s">
        <v>37</v>
      </c>
      <c r="J5" t="s">
        <v>38</v>
      </c>
      <c r="K5" t="s">
        <v>16</v>
      </c>
    </row>
    <row r="6" spans="1:11">
      <c r="A6" s="1" t="s">
        <v>23</v>
      </c>
      <c r="B6" s="2">
        <v>1005</v>
      </c>
      <c r="C6">
        <v>1109</v>
      </c>
      <c r="D6" t="s">
        <v>14</v>
      </c>
      <c r="E6">
        <v>3</v>
      </c>
      <c r="F6">
        <v>8</v>
      </c>
      <c r="G6">
        <f t="shared" si="0"/>
        <v>5</v>
      </c>
      <c r="H6">
        <f t="shared" si="1"/>
        <v>0.5</v>
      </c>
      <c r="I6" t="s">
        <v>41</v>
      </c>
      <c r="J6" t="s">
        <v>42</v>
      </c>
      <c r="K6" t="s">
        <v>16</v>
      </c>
    </row>
    <row r="7" spans="1:11">
      <c r="A7" s="1" t="s">
        <v>23</v>
      </c>
      <c r="B7" s="2">
        <v>1006</v>
      </c>
      <c r="C7">
        <v>9822</v>
      </c>
      <c r="D7" t="s">
        <v>5</v>
      </c>
      <c r="E7">
        <v>58.3</v>
      </c>
      <c r="F7">
        <v>98.4</v>
      </c>
      <c r="G7">
        <f t="shared" si="0"/>
        <v>40.100000000000009</v>
      </c>
      <c r="H7">
        <f t="shared" si="1"/>
        <v>8.0200000000000014</v>
      </c>
      <c r="I7" t="s">
        <v>41</v>
      </c>
      <c r="J7" t="s">
        <v>42</v>
      </c>
      <c r="K7" t="s">
        <v>16</v>
      </c>
    </row>
    <row r="8" spans="1:11">
      <c r="A8" s="1" t="s">
        <v>23</v>
      </c>
      <c r="B8" s="2">
        <v>1007</v>
      </c>
      <c r="C8">
        <v>1109</v>
      </c>
      <c r="D8" t="s">
        <v>14</v>
      </c>
      <c r="E8">
        <v>3</v>
      </c>
      <c r="F8">
        <v>8</v>
      </c>
      <c r="G8">
        <f t="shared" si="0"/>
        <v>5</v>
      </c>
      <c r="H8">
        <f t="shared" si="1"/>
        <v>0.5</v>
      </c>
      <c r="I8" t="s">
        <v>43</v>
      </c>
      <c r="J8" t="s">
        <v>44</v>
      </c>
      <c r="K8" t="s">
        <v>19</v>
      </c>
    </row>
    <row r="9" spans="1:11">
      <c r="A9" s="1" t="s">
        <v>23</v>
      </c>
      <c r="B9" s="2">
        <v>1008</v>
      </c>
      <c r="C9">
        <v>2877</v>
      </c>
      <c r="D9" t="s">
        <v>11</v>
      </c>
      <c r="E9">
        <v>11.4</v>
      </c>
      <c r="F9">
        <v>16.3</v>
      </c>
      <c r="G9">
        <f t="shared" si="0"/>
        <v>4.9000000000000004</v>
      </c>
      <c r="H9">
        <f t="shared" si="1"/>
        <v>0.49000000000000005</v>
      </c>
      <c r="I9" t="s">
        <v>41</v>
      </c>
      <c r="J9" t="s">
        <v>42</v>
      </c>
      <c r="K9" t="s">
        <v>19</v>
      </c>
    </row>
    <row r="10" spans="1:11">
      <c r="A10" s="1" t="s">
        <v>23</v>
      </c>
      <c r="B10" s="2">
        <v>1009</v>
      </c>
      <c r="C10">
        <v>1109</v>
      </c>
      <c r="D10" t="s">
        <v>14</v>
      </c>
      <c r="E10">
        <v>3</v>
      </c>
      <c r="F10">
        <v>8</v>
      </c>
      <c r="G10">
        <f t="shared" si="0"/>
        <v>5</v>
      </c>
      <c r="H10">
        <f t="shared" si="1"/>
        <v>0.5</v>
      </c>
      <c r="I10" t="s">
        <v>41</v>
      </c>
      <c r="J10" t="s">
        <v>42</v>
      </c>
      <c r="K10" t="s">
        <v>16</v>
      </c>
    </row>
    <row r="11" spans="1:11">
      <c r="A11" s="1" t="s">
        <v>23</v>
      </c>
      <c r="B11" s="2">
        <v>1010</v>
      </c>
      <c r="C11">
        <v>2877</v>
      </c>
      <c r="D11" t="s">
        <v>11</v>
      </c>
      <c r="E11">
        <v>11.4</v>
      </c>
      <c r="F11">
        <v>16.3</v>
      </c>
      <c r="G11">
        <f t="shared" si="0"/>
        <v>4.9000000000000004</v>
      </c>
      <c r="H11">
        <f t="shared" si="1"/>
        <v>0.49000000000000005</v>
      </c>
      <c r="I11" t="s">
        <v>39</v>
      </c>
      <c r="J11" t="s">
        <v>40</v>
      </c>
      <c r="K11" t="s">
        <v>20</v>
      </c>
    </row>
    <row r="12" spans="1:11">
      <c r="A12" s="1" t="s">
        <v>23</v>
      </c>
      <c r="B12" s="2">
        <v>1011</v>
      </c>
      <c r="C12">
        <v>2877</v>
      </c>
      <c r="D12" t="s">
        <v>11</v>
      </c>
      <c r="E12">
        <v>11.4</v>
      </c>
      <c r="F12">
        <v>16.3</v>
      </c>
      <c r="G12">
        <f t="shared" si="0"/>
        <v>4.9000000000000004</v>
      </c>
      <c r="H12">
        <f t="shared" si="1"/>
        <v>0.49000000000000005</v>
      </c>
      <c r="I12" t="s">
        <v>39</v>
      </c>
      <c r="J12" t="s">
        <v>40</v>
      </c>
      <c r="K12" t="s">
        <v>16</v>
      </c>
    </row>
    <row r="13" spans="1:11">
      <c r="A13" s="1" t="s">
        <v>23</v>
      </c>
      <c r="B13" s="2">
        <v>1012</v>
      </c>
      <c r="C13">
        <v>4421</v>
      </c>
      <c r="D13" t="s">
        <v>9</v>
      </c>
      <c r="E13">
        <v>45</v>
      </c>
      <c r="F13">
        <v>87</v>
      </c>
      <c r="G13">
        <f t="shared" si="0"/>
        <v>42</v>
      </c>
      <c r="H13">
        <f t="shared" si="1"/>
        <v>8.4</v>
      </c>
      <c r="I13" t="s">
        <v>41</v>
      </c>
      <c r="J13" t="s">
        <v>42</v>
      </c>
      <c r="K13" t="s">
        <v>19</v>
      </c>
    </row>
    <row r="14" spans="1:11">
      <c r="A14" s="1" t="s">
        <v>23</v>
      </c>
      <c r="B14" s="2">
        <v>1013</v>
      </c>
      <c r="C14">
        <v>9212</v>
      </c>
      <c r="D14" t="s">
        <v>10</v>
      </c>
      <c r="E14">
        <v>4</v>
      </c>
      <c r="F14">
        <v>7</v>
      </c>
      <c r="G14">
        <f t="shared" si="0"/>
        <v>3</v>
      </c>
      <c r="H14">
        <f t="shared" si="1"/>
        <v>0.30000000000000004</v>
      </c>
      <c r="I14" t="s">
        <v>43</v>
      </c>
      <c r="J14" t="s">
        <v>44</v>
      </c>
      <c r="K14" t="s">
        <v>20</v>
      </c>
    </row>
    <row r="15" spans="1:11">
      <c r="A15" s="1" t="s">
        <v>23</v>
      </c>
      <c r="B15" s="2">
        <v>1014</v>
      </c>
      <c r="C15">
        <v>8722</v>
      </c>
      <c r="D15" t="s">
        <v>6</v>
      </c>
      <c r="E15">
        <v>344</v>
      </c>
      <c r="F15">
        <v>502</v>
      </c>
      <c r="G15">
        <f t="shared" si="0"/>
        <v>158</v>
      </c>
      <c r="H15">
        <f t="shared" si="1"/>
        <v>31.6</v>
      </c>
      <c r="I15" t="s">
        <v>37</v>
      </c>
      <c r="J15" t="s">
        <v>38</v>
      </c>
      <c r="K15" t="s">
        <v>18</v>
      </c>
    </row>
    <row r="16" spans="1:11">
      <c r="A16" s="1" t="s">
        <v>23</v>
      </c>
      <c r="B16" s="2">
        <v>1015</v>
      </c>
      <c r="C16">
        <v>2877</v>
      </c>
      <c r="D16" t="s">
        <v>11</v>
      </c>
      <c r="E16">
        <v>11.4</v>
      </c>
      <c r="F16">
        <v>16.3</v>
      </c>
      <c r="G16">
        <f t="shared" si="0"/>
        <v>4.9000000000000004</v>
      </c>
      <c r="H16">
        <f t="shared" si="1"/>
        <v>0.49000000000000005</v>
      </c>
      <c r="I16" t="s">
        <v>43</v>
      </c>
      <c r="J16" t="s">
        <v>44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>
        <v>6.2</v>
      </c>
      <c r="F17">
        <v>9.1999999999999993</v>
      </c>
      <c r="G17">
        <f t="shared" si="0"/>
        <v>2.9999999999999991</v>
      </c>
      <c r="H17">
        <f t="shared" si="1"/>
        <v>0.29999999999999993</v>
      </c>
      <c r="I17" t="s">
        <v>41</v>
      </c>
      <c r="J17" t="s">
        <v>42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>
        <v>60</v>
      </c>
      <c r="F18">
        <v>124</v>
      </c>
      <c r="G18">
        <f t="shared" si="0"/>
        <v>64</v>
      </c>
      <c r="H18">
        <f t="shared" si="1"/>
        <v>12.8</v>
      </c>
      <c r="I18" t="s">
        <v>39</v>
      </c>
      <c r="J18" t="s">
        <v>40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>
        <v>3</v>
      </c>
      <c r="F19">
        <v>8</v>
      </c>
      <c r="G19">
        <f t="shared" si="0"/>
        <v>5</v>
      </c>
      <c r="H19">
        <f t="shared" si="1"/>
        <v>0.5</v>
      </c>
      <c r="I19" t="s">
        <v>41</v>
      </c>
      <c r="J19" t="s">
        <v>42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>
        <v>6.2</v>
      </c>
      <c r="F20">
        <v>9.1999999999999993</v>
      </c>
      <c r="G20">
        <f t="shared" si="0"/>
        <v>2.9999999999999991</v>
      </c>
      <c r="H20">
        <f t="shared" si="1"/>
        <v>0.29999999999999993</v>
      </c>
      <c r="I20" t="s">
        <v>41</v>
      </c>
      <c r="J20" t="s">
        <v>42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>
        <v>6.2</v>
      </c>
      <c r="F21">
        <v>9.1999999999999993</v>
      </c>
      <c r="G21">
        <f t="shared" si="0"/>
        <v>2.9999999999999991</v>
      </c>
      <c r="H21">
        <f t="shared" si="1"/>
        <v>0.29999999999999993</v>
      </c>
      <c r="I21" t="s">
        <v>41</v>
      </c>
      <c r="J21" t="s">
        <v>42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>
        <v>3</v>
      </c>
      <c r="F22">
        <v>8</v>
      </c>
      <c r="G22">
        <f t="shared" si="0"/>
        <v>5</v>
      </c>
      <c r="H22">
        <f t="shared" si="1"/>
        <v>0.5</v>
      </c>
      <c r="I22" t="s">
        <v>39</v>
      </c>
      <c r="J22" t="s">
        <v>40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>
        <v>11.4</v>
      </c>
      <c r="F23">
        <v>16.3</v>
      </c>
      <c r="G23">
        <f t="shared" si="0"/>
        <v>4.9000000000000004</v>
      </c>
      <c r="H23">
        <f t="shared" si="1"/>
        <v>0.49000000000000005</v>
      </c>
      <c r="I23" t="s">
        <v>41</v>
      </c>
      <c r="J23" t="s">
        <v>42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>
        <v>3</v>
      </c>
      <c r="F24">
        <v>8</v>
      </c>
      <c r="G24">
        <f t="shared" si="0"/>
        <v>5</v>
      </c>
      <c r="H24">
        <f t="shared" si="1"/>
        <v>0.5</v>
      </c>
      <c r="I24" t="s">
        <v>43</v>
      </c>
      <c r="J24" t="s">
        <v>44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>
        <v>4</v>
      </c>
      <c r="F25">
        <v>7</v>
      </c>
      <c r="G25">
        <f t="shared" si="0"/>
        <v>3</v>
      </c>
      <c r="H25">
        <f t="shared" si="1"/>
        <v>0.30000000000000004</v>
      </c>
      <c r="I25" t="s">
        <v>39</v>
      </c>
      <c r="J25" t="s">
        <v>40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>
        <v>11.4</v>
      </c>
      <c r="F26">
        <v>16.3</v>
      </c>
      <c r="G26">
        <f t="shared" si="0"/>
        <v>4.9000000000000004</v>
      </c>
      <c r="H26">
        <f t="shared" si="1"/>
        <v>0.49000000000000005</v>
      </c>
      <c r="I26" t="s">
        <v>43</v>
      </c>
      <c r="J26" t="s">
        <v>44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>
        <v>9</v>
      </c>
      <c r="F27">
        <v>14</v>
      </c>
      <c r="G27">
        <f t="shared" si="0"/>
        <v>5</v>
      </c>
      <c r="H27">
        <f t="shared" si="1"/>
        <v>0.5</v>
      </c>
      <c r="I27" t="s">
        <v>43</v>
      </c>
      <c r="J27" t="s">
        <v>44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>
        <v>9</v>
      </c>
      <c r="F28">
        <v>14</v>
      </c>
      <c r="G28">
        <f t="shared" si="0"/>
        <v>5</v>
      </c>
      <c r="H28">
        <f t="shared" si="1"/>
        <v>0.5</v>
      </c>
      <c r="I28" t="s">
        <v>37</v>
      </c>
      <c r="J28" t="s">
        <v>38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>
        <v>344</v>
      </c>
      <c r="F29">
        <v>502</v>
      </c>
      <c r="G29">
        <f t="shared" si="0"/>
        <v>158</v>
      </c>
      <c r="H29">
        <f t="shared" si="1"/>
        <v>31.6</v>
      </c>
      <c r="I29" t="s">
        <v>37</v>
      </c>
      <c r="J29" t="s">
        <v>38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>
        <v>6.2</v>
      </c>
      <c r="F30">
        <v>9.1999999999999993</v>
      </c>
      <c r="G30">
        <f t="shared" si="0"/>
        <v>2.9999999999999991</v>
      </c>
      <c r="H30">
        <f t="shared" si="1"/>
        <v>0.29999999999999993</v>
      </c>
      <c r="I30" t="s">
        <v>39</v>
      </c>
      <c r="J30" t="s">
        <v>40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>
        <v>45</v>
      </c>
      <c r="F31">
        <v>87</v>
      </c>
      <c r="G31">
        <f t="shared" si="0"/>
        <v>42</v>
      </c>
      <c r="H31">
        <f t="shared" si="1"/>
        <v>8.4</v>
      </c>
      <c r="I31" t="s">
        <v>39</v>
      </c>
      <c r="J31" t="s">
        <v>40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>
        <v>3</v>
      </c>
      <c r="F32">
        <v>8</v>
      </c>
      <c r="G32">
        <f t="shared" si="0"/>
        <v>5</v>
      </c>
      <c r="H32">
        <f t="shared" si="1"/>
        <v>0.5</v>
      </c>
      <c r="I32" t="s">
        <v>39</v>
      </c>
      <c r="J32" t="s">
        <v>40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>
        <v>11.4</v>
      </c>
      <c r="F33">
        <v>16.3</v>
      </c>
      <c r="G33">
        <f t="shared" si="0"/>
        <v>4.9000000000000004</v>
      </c>
      <c r="H33">
        <f t="shared" si="1"/>
        <v>0.49000000000000005</v>
      </c>
      <c r="I33" t="s">
        <v>37</v>
      </c>
      <c r="J33" t="s">
        <v>38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>
        <v>58.3</v>
      </c>
      <c r="F34">
        <v>98.4</v>
      </c>
      <c r="G34">
        <f t="shared" si="0"/>
        <v>40.100000000000009</v>
      </c>
      <c r="H34">
        <f t="shared" si="1"/>
        <v>8.0200000000000014</v>
      </c>
      <c r="I34" t="s">
        <v>39</v>
      </c>
      <c r="J34" t="s">
        <v>40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>
        <v>11.4</v>
      </c>
      <c r="F35">
        <v>16.3</v>
      </c>
      <c r="G35">
        <f t="shared" si="0"/>
        <v>4.9000000000000004</v>
      </c>
      <c r="H35">
        <f t="shared" si="1"/>
        <v>0.49000000000000005</v>
      </c>
      <c r="I35" t="s">
        <v>39</v>
      </c>
      <c r="J35" t="s">
        <v>40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>
        <v>6.2</v>
      </c>
      <c r="F36">
        <v>9.1999999999999993</v>
      </c>
      <c r="G36">
        <f t="shared" si="0"/>
        <v>2.9999999999999991</v>
      </c>
      <c r="H36">
        <f t="shared" si="1"/>
        <v>0.29999999999999993</v>
      </c>
      <c r="I36" t="s">
        <v>43</v>
      </c>
      <c r="J36" t="s">
        <v>44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>
        <v>6.2</v>
      </c>
      <c r="F37">
        <v>9.1999999999999993</v>
      </c>
      <c r="G37">
        <f t="shared" si="0"/>
        <v>2.9999999999999991</v>
      </c>
      <c r="H37">
        <f t="shared" si="1"/>
        <v>0.29999999999999993</v>
      </c>
      <c r="I37" t="s">
        <v>39</v>
      </c>
      <c r="J37" t="s">
        <v>40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>
        <v>42</v>
      </c>
      <c r="F38">
        <v>77</v>
      </c>
      <c r="G38">
        <f t="shared" si="0"/>
        <v>35</v>
      </c>
      <c r="H38">
        <f t="shared" si="1"/>
        <v>7</v>
      </c>
      <c r="I38" t="s">
        <v>39</v>
      </c>
      <c r="J38" t="s">
        <v>40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>
        <v>6.2</v>
      </c>
      <c r="F39">
        <v>9.1999999999999993</v>
      </c>
      <c r="G39">
        <f t="shared" si="0"/>
        <v>2.9999999999999991</v>
      </c>
      <c r="H39">
        <f t="shared" si="1"/>
        <v>0.29999999999999993</v>
      </c>
      <c r="I39" t="s">
        <v>39</v>
      </c>
      <c r="J39" t="s">
        <v>40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>
        <v>11.4</v>
      </c>
      <c r="F40">
        <v>16.3</v>
      </c>
      <c r="G40">
        <f t="shared" si="0"/>
        <v>4.9000000000000004</v>
      </c>
      <c r="H40">
        <f t="shared" si="1"/>
        <v>0.49000000000000005</v>
      </c>
      <c r="I40" t="s">
        <v>39</v>
      </c>
      <c r="J40" t="s">
        <v>40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>
        <v>3</v>
      </c>
      <c r="F41">
        <v>8</v>
      </c>
      <c r="G41">
        <f t="shared" si="0"/>
        <v>5</v>
      </c>
      <c r="H41">
        <f t="shared" si="1"/>
        <v>0.5</v>
      </c>
      <c r="I41" t="s">
        <v>39</v>
      </c>
      <c r="J41" t="s">
        <v>40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>
        <v>6.2</v>
      </c>
      <c r="F42">
        <v>9.1999999999999993</v>
      </c>
      <c r="G42">
        <f t="shared" si="0"/>
        <v>2.9999999999999991</v>
      </c>
      <c r="H42">
        <f t="shared" si="1"/>
        <v>0.29999999999999993</v>
      </c>
      <c r="I42" t="s">
        <v>37</v>
      </c>
      <c r="J42" t="s">
        <v>38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>
        <v>344</v>
      </c>
      <c r="F43">
        <v>502</v>
      </c>
      <c r="G43">
        <f t="shared" si="0"/>
        <v>158</v>
      </c>
      <c r="H43">
        <f t="shared" si="1"/>
        <v>31.6</v>
      </c>
      <c r="I43" t="s">
        <v>41</v>
      </c>
      <c r="J43" t="s">
        <v>42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>
        <v>60</v>
      </c>
      <c r="F44">
        <v>124</v>
      </c>
      <c r="G44">
        <f t="shared" si="0"/>
        <v>64</v>
      </c>
      <c r="H44">
        <f t="shared" si="1"/>
        <v>12.8</v>
      </c>
      <c r="I44" t="s">
        <v>41</v>
      </c>
      <c r="J44" t="s">
        <v>42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>
        <v>11.4</v>
      </c>
      <c r="F45">
        <v>16.3</v>
      </c>
      <c r="G45">
        <f t="shared" si="0"/>
        <v>4.9000000000000004</v>
      </c>
      <c r="H45">
        <f t="shared" si="1"/>
        <v>0.49000000000000005</v>
      </c>
      <c r="I45" t="s">
        <v>41</v>
      </c>
      <c r="J45" t="s">
        <v>42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>
        <v>344</v>
      </c>
      <c r="F46">
        <v>502</v>
      </c>
      <c r="G46">
        <f t="shared" si="0"/>
        <v>158</v>
      </c>
      <c r="H46">
        <f t="shared" si="1"/>
        <v>31.6</v>
      </c>
      <c r="I46" t="s">
        <v>43</v>
      </c>
      <c r="J46" t="s">
        <v>44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>
        <v>9</v>
      </c>
      <c r="F47">
        <v>14</v>
      </c>
      <c r="G47">
        <f t="shared" si="0"/>
        <v>5</v>
      </c>
      <c r="H47">
        <f t="shared" si="1"/>
        <v>0.5</v>
      </c>
      <c r="I47" t="s">
        <v>39</v>
      </c>
      <c r="J47" t="s">
        <v>40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>
        <v>42</v>
      </c>
      <c r="F48">
        <v>77</v>
      </c>
      <c r="G48">
        <f t="shared" si="0"/>
        <v>35</v>
      </c>
      <c r="H48">
        <f t="shared" si="1"/>
        <v>7</v>
      </c>
      <c r="I48" t="s">
        <v>43</v>
      </c>
      <c r="J48" t="s">
        <v>44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>
        <v>344</v>
      </c>
      <c r="F49">
        <v>502</v>
      </c>
      <c r="G49">
        <f t="shared" si="0"/>
        <v>158</v>
      </c>
      <c r="H49">
        <f t="shared" si="1"/>
        <v>31.6</v>
      </c>
      <c r="I49" t="s">
        <v>37</v>
      </c>
      <c r="J49" t="s">
        <v>38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>
        <v>6.2</v>
      </c>
      <c r="F50">
        <v>9.1999999999999993</v>
      </c>
      <c r="G50">
        <f t="shared" si="0"/>
        <v>2.9999999999999991</v>
      </c>
      <c r="H50">
        <f t="shared" si="1"/>
        <v>0.29999999999999993</v>
      </c>
      <c r="I50" t="s">
        <v>37</v>
      </c>
      <c r="J50" t="s">
        <v>38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>
        <v>11.4</v>
      </c>
      <c r="F51">
        <v>16.3</v>
      </c>
      <c r="G51">
        <f t="shared" si="0"/>
        <v>4.9000000000000004</v>
      </c>
      <c r="H51">
        <f t="shared" si="1"/>
        <v>0.49000000000000005</v>
      </c>
      <c r="I51" t="s">
        <v>37</v>
      </c>
      <c r="J51" t="s">
        <v>38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>
        <v>9</v>
      </c>
      <c r="F52">
        <v>14</v>
      </c>
      <c r="G52">
        <f t="shared" si="0"/>
        <v>5</v>
      </c>
      <c r="H52">
        <f t="shared" si="1"/>
        <v>0.5</v>
      </c>
      <c r="I52" t="s">
        <v>41</v>
      </c>
      <c r="J52" t="s">
        <v>42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>
        <v>42</v>
      </c>
      <c r="F53">
        <v>77</v>
      </c>
      <c r="G53">
        <f t="shared" si="0"/>
        <v>35</v>
      </c>
      <c r="H53">
        <f t="shared" si="1"/>
        <v>7</v>
      </c>
      <c r="I53" t="s">
        <v>41</v>
      </c>
      <c r="J53" t="s">
        <v>42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>
        <v>60</v>
      </c>
      <c r="F54">
        <v>124</v>
      </c>
      <c r="G54">
        <f t="shared" si="0"/>
        <v>64</v>
      </c>
      <c r="H54">
        <f t="shared" si="1"/>
        <v>12.8</v>
      </c>
      <c r="I54" t="s">
        <v>37</v>
      </c>
      <c r="J54" t="s">
        <v>38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>
        <v>45</v>
      </c>
      <c r="F55">
        <v>87</v>
      </c>
      <c r="G55">
        <f t="shared" si="0"/>
        <v>42</v>
      </c>
      <c r="H55">
        <f t="shared" si="1"/>
        <v>8.4</v>
      </c>
      <c r="I55" t="s">
        <v>41</v>
      </c>
      <c r="J55" t="s">
        <v>42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>
        <v>9</v>
      </c>
      <c r="F56">
        <v>14</v>
      </c>
      <c r="G56">
        <f t="shared" si="0"/>
        <v>5</v>
      </c>
      <c r="H56">
        <f t="shared" si="1"/>
        <v>0.5</v>
      </c>
      <c r="I56" t="s">
        <v>39</v>
      </c>
      <c r="J56" t="s">
        <v>40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>
        <v>3</v>
      </c>
      <c r="F57">
        <v>8</v>
      </c>
      <c r="G57">
        <f t="shared" si="0"/>
        <v>5</v>
      </c>
      <c r="H57">
        <f t="shared" si="1"/>
        <v>0.5</v>
      </c>
      <c r="I57" t="s">
        <v>41</v>
      </c>
      <c r="J57" t="s">
        <v>42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>
        <v>6.2</v>
      </c>
      <c r="F58">
        <v>9.1999999999999993</v>
      </c>
      <c r="G58">
        <f t="shared" si="0"/>
        <v>2.9999999999999991</v>
      </c>
      <c r="H58">
        <f t="shared" si="1"/>
        <v>0.29999999999999993</v>
      </c>
      <c r="I58" t="s">
        <v>39</v>
      </c>
      <c r="J58" t="s">
        <v>40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>
        <v>9</v>
      </c>
      <c r="F59">
        <v>14</v>
      </c>
      <c r="G59">
        <f t="shared" si="0"/>
        <v>5</v>
      </c>
      <c r="H59">
        <f t="shared" si="1"/>
        <v>0.5</v>
      </c>
      <c r="I59" t="s">
        <v>43</v>
      </c>
      <c r="J59" t="s">
        <v>44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>
        <v>60</v>
      </c>
      <c r="F60">
        <v>124</v>
      </c>
      <c r="G60">
        <f t="shared" si="0"/>
        <v>64</v>
      </c>
      <c r="H60">
        <f t="shared" si="1"/>
        <v>12.8</v>
      </c>
      <c r="I60" t="s">
        <v>41</v>
      </c>
      <c r="J60" t="s">
        <v>42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>
        <v>9</v>
      </c>
      <c r="F61">
        <v>14</v>
      </c>
      <c r="G61">
        <f t="shared" si="0"/>
        <v>5</v>
      </c>
      <c r="H61">
        <f t="shared" si="1"/>
        <v>0.5</v>
      </c>
      <c r="I61" t="s">
        <v>41</v>
      </c>
      <c r="J61" t="s">
        <v>42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>
        <v>3</v>
      </c>
      <c r="F62">
        <v>8</v>
      </c>
      <c r="G62">
        <f t="shared" si="0"/>
        <v>5</v>
      </c>
      <c r="H62">
        <f t="shared" si="1"/>
        <v>0.5</v>
      </c>
      <c r="I62" t="s">
        <v>41</v>
      </c>
      <c r="J62" t="s">
        <v>42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>
        <v>6.2</v>
      </c>
      <c r="F63">
        <v>9.1999999999999993</v>
      </c>
      <c r="G63">
        <f t="shared" si="0"/>
        <v>2.9999999999999991</v>
      </c>
      <c r="H63">
        <f t="shared" si="1"/>
        <v>0.29999999999999993</v>
      </c>
      <c r="I63" t="s">
        <v>37</v>
      </c>
      <c r="J63" t="s">
        <v>38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>
        <v>3</v>
      </c>
      <c r="F64">
        <v>8</v>
      </c>
      <c r="G64">
        <f t="shared" si="0"/>
        <v>5</v>
      </c>
      <c r="H64">
        <f t="shared" si="1"/>
        <v>0.5</v>
      </c>
      <c r="I64" t="s">
        <v>41</v>
      </c>
      <c r="J64" t="s">
        <v>42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>
        <v>6.2</v>
      </c>
      <c r="F65">
        <v>9.1999999999999993</v>
      </c>
      <c r="G65">
        <f t="shared" si="0"/>
        <v>2.9999999999999991</v>
      </c>
      <c r="H65">
        <f t="shared" si="1"/>
        <v>0.29999999999999993</v>
      </c>
      <c r="I65" t="s">
        <v>43</v>
      </c>
      <c r="J65" t="s">
        <v>44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>
        <v>6.2</v>
      </c>
      <c r="F66">
        <v>9.1999999999999993</v>
      </c>
      <c r="G66">
        <f t="shared" si="0"/>
        <v>2.9999999999999991</v>
      </c>
      <c r="H66">
        <f t="shared" si="1"/>
        <v>0.29999999999999993</v>
      </c>
      <c r="I66" t="s">
        <v>41</v>
      </c>
      <c r="J66" t="s">
        <v>42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>
        <v>11.4</v>
      </c>
      <c r="F67">
        <v>16.3</v>
      </c>
      <c r="G67">
        <f t="shared" ref="G67:G130" si="2">F67-E67</f>
        <v>4.9000000000000004</v>
      </c>
      <c r="H67">
        <f t="shared" ref="H67:H130" si="3">IF(F67&gt;50,G67*0.2,G67*0.1)</f>
        <v>0.49000000000000005</v>
      </c>
      <c r="I67" t="s">
        <v>41</v>
      </c>
      <c r="J67" t="s">
        <v>42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>
        <v>11.4</v>
      </c>
      <c r="F68">
        <v>16.3</v>
      </c>
      <c r="G68">
        <f t="shared" si="2"/>
        <v>4.9000000000000004</v>
      </c>
      <c r="H68">
        <f t="shared" si="3"/>
        <v>0.49000000000000005</v>
      </c>
      <c r="I68" t="s">
        <v>41</v>
      </c>
      <c r="J68" t="s">
        <v>42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>
        <v>9</v>
      </c>
      <c r="F69">
        <v>14</v>
      </c>
      <c r="G69">
        <f t="shared" si="2"/>
        <v>5</v>
      </c>
      <c r="H69">
        <f t="shared" si="3"/>
        <v>0.5</v>
      </c>
      <c r="I69" t="s">
        <v>39</v>
      </c>
      <c r="J69" t="s">
        <v>40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>
        <v>3</v>
      </c>
      <c r="F70">
        <v>8</v>
      </c>
      <c r="G70">
        <f t="shared" si="2"/>
        <v>5</v>
      </c>
      <c r="H70">
        <f t="shared" si="3"/>
        <v>0.5</v>
      </c>
      <c r="I70" t="s">
        <v>41</v>
      </c>
      <c r="J70" t="s">
        <v>42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>
        <v>6.2</v>
      </c>
      <c r="F71">
        <v>9.1999999999999993</v>
      </c>
      <c r="G71">
        <f t="shared" si="2"/>
        <v>2.9999999999999991</v>
      </c>
      <c r="H71">
        <f t="shared" si="3"/>
        <v>0.29999999999999993</v>
      </c>
      <c r="I71" t="s">
        <v>43</v>
      </c>
      <c r="J71" t="s">
        <v>44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>
        <v>3</v>
      </c>
      <c r="F72">
        <v>8</v>
      </c>
      <c r="G72">
        <f t="shared" si="2"/>
        <v>5</v>
      </c>
      <c r="H72">
        <f t="shared" si="3"/>
        <v>0.5</v>
      </c>
      <c r="I72" t="s">
        <v>37</v>
      </c>
      <c r="J72" t="s">
        <v>38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>
        <v>3</v>
      </c>
      <c r="F73">
        <v>8</v>
      </c>
      <c r="G73">
        <f t="shared" si="2"/>
        <v>5</v>
      </c>
      <c r="H73">
        <f t="shared" si="3"/>
        <v>0.5</v>
      </c>
      <c r="I73" t="s">
        <v>41</v>
      </c>
      <c r="J73" t="s">
        <v>42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>
        <v>42</v>
      </c>
      <c r="F74">
        <v>77</v>
      </c>
      <c r="G74">
        <f t="shared" si="2"/>
        <v>35</v>
      </c>
      <c r="H74">
        <f t="shared" si="3"/>
        <v>7</v>
      </c>
      <c r="I74" t="s">
        <v>41</v>
      </c>
      <c r="J74" t="s">
        <v>42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>
        <v>11.4</v>
      </c>
      <c r="F75">
        <v>16.3</v>
      </c>
      <c r="G75">
        <f t="shared" si="2"/>
        <v>4.9000000000000004</v>
      </c>
      <c r="H75">
        <f t="shared" si="3"/>
        <v>0.49000000000000005</v>
      </c>
      <c r="I75" t="s">
        <v>41</v>
      </c>
      <c r="J75" t="s">
        <v>42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>
        <v>3</v>
      </c>
      <c r="F76">
        <v>8</v>
      </c>
      <c r="G76">
        <f t="shared" si="2"/>
        <v>5</v>
      </c>
      <c r="H76">
        <f t="shared" si="3"/>
        <v>0.5</v>
      </c>
      <c r="I76" t="s">
        <v>43</v>
      </c>
      <c r="J76" t="s">
        <v>44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>
        <v>3</v>
      </c>
      <c r="F77">
        <v>8</v>
      </c>
      <c r="G77">
        <f t="shared" si="2"/>
        <v>5</v>
      </c>
      <c r="H77">
        <f t="shared" si="3"/>
        <v>0.5</v>
      </c>
      <c r="I77" t="s">
        <v>39</v>
      </c>
      <c r="J77" t="s">
        <v>40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>
        <v>58.3</v>
      </c>
      <c r="F78">
        <v>98.4</v>
      </c>
      <c r="G78">
        <f t="shared" si="2"/>
        <v>40.100000000000009</v>
      </c>
      <c r="H78">
        <f t="shared" si="3"/>
        <v>8.0200000000000014</v>
      </c>
      <c r="I78" t="s">
        <v>43</v>
      </c>
      <c r="J78" t="s">
        <v>44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>
        <v>11.4</v>
      </c>
      <c r="F79">
        <v>16.3</v>
      </c>
      <c r="G79">
        <f t="shared" si="2"/>
        <v>4.9000000000000004</v>
      </c>
      <c r="H79">
        <f t="shared" si="3"/>
        <v>0.49000000000000005</v>
      </c>
      <c r="I79" t="s">
        <v>39</v>
      </c>
      <c r="J79" t="s">
        <v>40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>
        <v>11.4</v>
      </c>
      <c r="F80">
        <v>16.3</v>
      </c>
      <c r="G80">
        <f t="shared" si="2"/>
        <v>4.9000000000000004</v>
      </c>
      <c r="H80">
        <f t="shared" si="3"/>
        <v>0.49000000000000005</v>
      </c>
      <c r="I80" t="s">
        <v>39</v>
      </c>
      <c r="J80" t="s">
        <v>40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>
        <v>45</v>
      </c>
      <c r="F81">
        <v>87</v>
      </c>
      <c r="G81">
        <f t="shared" si="2"/>
        <v>42</v>
      </c>
      <c r="H81">
        <f t="shared" si="3"/>
        <v>8.4</v>
      </c>
      <c r="I81" t="s">
        <v>41</v>
      </c>
      <c r="J81" t="s">
        <v>42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>
        <v>9</v>
      </c>
      <c r="F82">
        <v>14</v>
      </c>
      <c r="G82">
        <f t="shared" si="2"/>
        <v>5</v>
      </c>
      <c r="H82">
        <f t="shared" si="3"/>
        <v>0.5</v>
      </c>
      <c r="I82" t="s">
        <v>41</v>
      </c>
      <c r="J82" t="s">
        <v>42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>
        <v>3</v>
      </c>
      <c r="F83">
        <v>8</v>
      </c>
      <c r="G83">
        <f t="shared" si="2"/>
        <v>5</v>
      </c>
      <c r="H83">
        <f t="shared" si="3"/>
        <v>0.5</v>
      </c>
      <c r="I83" t="s">
        <v>37</v>
      </c>
      <c r="J83" t="s">
        <v>38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>
        <v>3</v>
      </c>
      <c r="F84">
        <v>8</v>
      </c>
      <c r="G84">
        <f t="shared" si="2"/>
        <v>5</v>
      </c>
      <c r="H84">
        <f t="shared" si="3"/>
        <v>0.5</v>
      </c>
      <c r="I84" t="s">
        <v>37</v>
      </c>
      <c r="J84" t="s">
        <v>38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>
        <v>9</v>
      </c>
      <c r="F85">
        <v>14</v>
      </c>
      <c r="G85">
        <f t="shared" si="2"/>
        <v>5</v>
      </c>
      <c r="H85">
        <f t="shared" si="3"/>
        <v>0.5</v>
      </c>
      <c r="I85" t="s">
        <v>37</v>
      </c>
      <c r="J85" t="s">
        <v>38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>
        <v>58.3</v>
      </c>
      <c r="F86">
        <v>98.4</v>
      </c>
      <c r="G86">
        <f t="shared" si="2"/>
        <v>40.100000000000009</v>
      </c>
      <c r="H86">
        <f t="shared" si="3"/>
        <v>8.0200000000000014</v>
      </c>
      <c r="I86" t="s">
        <v>41</v>
      </c>
      <c r="J86" t="s">
        <v>42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>
        <v>3</v>
      </c>
      <c r="F87">
        <v>8</v>
      </c>
      <c r="G87">
        <f t="shared" si="2"/>
        <v>5</v>
      </c>
      <c r="H87">
        <f t="shared" si="3"/>
        <v>0.5</v>
      </c>
      <c r="I87" t="s">
        <v>43</v>
      </c>
      <c r="J87" t="s">
        <v>44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>
        <v>6.2</v>
      </c>
      <c r="F88">
        <v>9.1999999999999993</v>
      </c>
      <c r="G88">
        <f t="shared" si="2"/>
        <v>2.9999999999999991</v>
      </c>
      <c r="H88">
        <f t="shared" si="3"/>
        <v>0.29999999999999993</v>
      </c>
      <c r="I88" t="s">
        <v>37</v>
      </c>
      <c r="J88" t="s">
        <v>38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>
        <v>6.2</v>
      </c>
      <c r="F89">
        <v>9.1999999999999993</v>
      </c>
      <c r="G89">
        <f t="shared" si="2"/>
        <v>2.9999999999999991</v>
      </c>
      <c r="H89">
        <f t="shared" si="3"/>
        <v>0.29999999999999993</v>
      </c>
      <c r="I89" t="s">
        <v>37</v>
      </c>
      <c r="J89" t="s">
        <v>38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>
        <v>9</v>
      </c>
      <c r="F90">
        <v>14</v>
      </c>
      <c r="G90">
        <f t="shared" si="2"/>
        <v>5</v>
      </c>
      <c r="H90">
        <f t="shared" si="3"/>
        <v>0.5</v>
      </c>
      <c r="I90" t="s">
        <v>41</v>
      </c>
      <c r="J90" t="s">
        <v>42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>
        <v>11.4</v>
      </c>
      <c r="F91">
        <v>16.3</v>
      </c>
      <c r="G91">
        <f t="shared" si="2"/>
        <v>4.9000000000000004</v>
      </c>
      <c r="H91">
        <f t="shared" si="3"/>
        <v>0.49000000000000005</v>
      </c>
      <c r="I91" t="s">
        <v>37</v>
      </c>
      <c r="J91" t="s">
        <v>38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>
        <v>11.4</v>
      </c>
      <c r="F92">
        <v>16.3</v>
      </c>
      <c r="G92">
        <f t="shared" si="2"/>
        <v>4.9000000000000004</v>
      </c>
      <c r="H92">
        <f t="shared" si="3"/>
        <v>0.49000000000000005</v>
      </c>
      <c r="I92" t="s">
        <v>43</v>
      </c>
      <c r="J92" t="s">
        <v>44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>
        <v>11.4</v>
      </c>
      <c r="F93">
        <v>16.3</v>
      </c>
      <c r="G93">
        <f t="shared" si="2"/>
        <v>4.9000000000000004</v>
      </c>
      <c r="H93">
        <f t="shared" si="3"/>
        <v>0.49000000000000005</v>
      </c>
      <c r="I93" t="s">
        <v>41</v>
      </c>
      <c r="J93" t="s">
        <v>42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>
        <v>9</v>
      </c>
      <c r="F94">
        <v>14</v>
      </c>
      <c r="G94">
        <f t="shared" si="2"/>
        <v>5</v>
      </c>
      <c r="H94">
        <f t="shared" si="3"/>
        <v>0.5</v>
      </c>
      <c r="I94" t="s">
        <v>39</v>
      </c>
      <c r="J94" t="s">
        <v>40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>
        <v>9</v>
      </c>
      <c r="F95">
        <v>14</v>
      </c>
      <c r="G95">
        <f t="shared" si="2"/>
        <v>5</v>
      </c>
      <c r="H95">
        <f t="shared" si="3"/>
        <v>0.5</v>
      </c>
      <c r="I95" t="s">
        <v>41</v>
      </c>
      <c r="J95" t="s">
        <v>42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>
        <v>6.2</v>
      </c>
      <c r="F96">
        <v>9.1999999999999993</v>
      </c>
      <c r="G96">
        <f t="shared" si="2"/>
        <v>2.9999999999999991</v>
      </c>
      <c r="H96">
        <f t="shared" si="3"/>
        <v>0.29999999999999993</v>
      </c>
      <c r="I96" t="s">
        <v>43</v>
      </c>
      <c r="J96" t="s">
        <v>44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>
        <v>9</v>
      </c>
      <c r="F97">
        <v>14</v>
      </c>
      <c r="G97">
        <f t="shared" si="2"/>
        <v>5</v>
      </c>
      <c r="H97">
        <f t="shared" si="3"/>
        <v>0.5</v>
      </c>
      <c r="I97" t="s">
        <v>41</v>
      </c>
      <c r="J97" t="s">
        <v>42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>
        <v>4</v>
      </c>
      <c r="F98">
        <v>7</v>
      </c>
      <c r="G98">
        <f t="shared" si="2"/>
        <v>3</v>
      </c>
      <c r="H98">
        <f t="shared" si="3"/>
        <v>0.30000000000000004</v>
      </c>
      <c r="I98" t="s">
        <v>43</v>
      </c>
      <c r="J98" t="s">
        <v>44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>
        <v>11.4</v>
      </c>
      <c r="F99">
        <v>16.3</v>
      </c>
      <c r="G99">
        <f t="shared" si="2"/>
        <v>4.9000000000000004</v>
      </c>
      <c r="H99">
        <f t="shared" si="3"/>
        <v>0.49000000000000005</v>
      </c>
      <c r="I99" t="s">
        <v>39</v>
      </c>
      <c r="J99" t="s">
        <v>40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>
        <v>11.4</v>
      </c>
      <c r="F100">
        <v>16.3</v>
      </c>
      <c r="G100">
        <f t="shared" si="2"/>
        <v>4.9000000000000004</v>
      </c>
      <c r="H100">
        <f t="shared" si="3"/>
        <v>0.49000000000000005</v>
      </c>
      <c r="I100" t="s">
        <v>41</v>
      </c>
      <c r="J100" t="s">
        <v>42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>
        <v>9</v>
      </c>
      <c r="F101">
        <v>14</v>
      </c>
      <c r="G101">
        <f t="shared" si="2"/>
        <v>5</v>
      </c>
      <c r="H101">
        <f t="shared" si="3"/>
        <v>0.5</v>
      </c>
      <c r="I101" t="s">
        <v>37</v>
      </c>
      <c r="J101" t="s">
        <v>38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>
        <v>6.2</v>
      </c>
      <c r="F102">
        <v>9.1999999999999993</v>
      </c>
      <c r="G102">
        <f t="shared" si="2"/>
        <v>2.9999999999999991</v>
      </c>
      <c r="H102">
        <f t="shared" si="3"/>
        <v>0.29999999999999993</v>
      </c>
      <c r="I102" t="s">
        <v>41</v>
      </c>
      <c r="J102" t="s">
        <v>42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>
        <v>60</v>
      </c>
      <c r="F103">
        <v>124</v>
      </c>
      <c r="G103">
        <f t="shared" si="2"/>
        <v>64</v>
      </c>
      <c r="H103">
        <f t="shared" si="3"/>
        <v>12.8</v>
      </c>
      <c r="I103" t="s">
        <v>39</v>
      </c>
      <c r="J103" t="s">
        <v>40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>
        <v>11.4</v>
      </c>
      <c r="F104">
        <v>16.3</v>
      </c>
      <c r="G104">
        <f t="shared" si="2"/>
        <v>4.9000000000000004</v>
      </c>
      <c r="H104">
        <f t="shared" si="3"/>
        <v>0.49000000000000005</v>
      </c>
      <c r="I104" t="s">
        <v>39</v>
      </c>
      <c r="J104" t="s">
        <v>40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>
        <v>11.4</v>
      </c>
      <c r="F105">
        <v>16.3</v>
      </c>
      <c r="G105">
        <f t="shared" si="2"/>
        <v>4.9000000000000004</v>
      </c>
      <c r="H105">
        <f t="shared" si="3"/>
        <v>0.49000000000000005</v>
      </c>
      <c r="I105" t="s">
        <v>41</v>
      </c>
      <c r="J105" t="s">
        <v>42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>
        <v>6.2</v>
      </c>
      <c r="F106">
        <v>9.1999999999999993</v>
      </c>
      <c r="G106">
        <f t="shared" si="2"/>
        <v>2.9999999999999991</v>
      </c>
      <c r="H106">
        <f t="shared" si="3"/>
        <v>0.29999999999999993</v>
      </c>
      <c r="I106" t="s">
        <v>39</v>
      </c>
      <c r="J106" t="s">
        <v>40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>
        <v>58.3</v>
      </c>
      <c r="F107">
        <v>98.4</v>
      </c>
      <c r="G107">
        <f t="shared" si="2"/>
        <v>40.100000000000009</v>
      </c>
      <c r="H107">
        <f t="shared" si="3"/>
        <v>8.0200000000000014</v>
      </c>
      <c r="I107" t="s">
        <v>39</v>
      </c>
      <c r="J107" t="s">
        <v>40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>
        <v>3</v>
      </c>
      <c r="F108">
        <v>8</v>
      </c>
      <c r="G108">
        <f t="shared" si="2"/>
        <v>5</v>
      </c>
      <c r="H108">
        <f t="shared" si="3"/>
        <v>0.5</v>
      </c>
      <c r="I108" t="s">
        <v>43</v>
      </c>
      <c r="J108" t="s">
        <v>44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>
        <v>58.3</v>
      </c>
      <c r="F109">
        <v>98.4</v>
      </c>
      <c r="G109">
        <f t="shared" si="2"/>
        <v>40.100000000000009</v>
      </c>
      <c r="H109">
        <f t="shared" si="3"/>
        <v>8.0200000000000014</v>
      </c>
      <c r="I109" t="s">
        <v>41</v>
      </c>
      <c r="J109" t="s">
        <v>42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>
        <v>344</v>
      </c>
      <c r="F110">
        <v>502</v>
      </c>
      <c r="G110">
        <f t="shared" si="2"/>
        <v>158</v>
      </c>
      <c r="H110">
        <f t="shared" si="3"/>
        <v>31.6</v>
      </c>
      <c r="I110" t="s">
        <v>39</v>
      </c>
      <c r="J110" t="s">
        <v>40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>
        <v>344</v>
      </c>
      <c r="F111">
        <v>502</v>
      </c>
      <c r="G111">
        <f t="shared" si="2"/>
        <v>158</v>
      </c>
      <c r="H111">
        <f t="shared" si="3"/>
        <v>31.6</v>
      </c>
      <c r="I111" t="s">
        <v>43</v>
      </c>
      <c r="J111" t="s">
        <v>44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>
        <v>42</v>
      </c>
      <c r="F112">
        <v>77</v>
      </c>
      <c r="G112">
        <f t="shared" si="2"/>
        <v>35</v>
      </c>
      <c r="H112">
        <f t="shared" si="3"/>
        <v>7</v>
      </c>
      <c r="I112" t="s">
        <v>43</v>
      </c>
      <c r="J112" t="s">
        <v>44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>
        <v>42</v>
      </c>
      <c r="F113">
        <v>77</v>
      </c>
      <c r="G113">
        <f t="shared" si="2"/>
        <v>35</v>
      </c>
      <c r="H113">
        <f t="shared" si="3"/>
        <v>7</v>
      </c>
      <c r="I113" t="s">
        <v>41</v>
      </c>
      <c r="J113" t="s">
        <v>42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>
        <v>58.3</v>
      </c>
      <c r="F114">
        <v>98.4</v>
      </c>
      <c r="G114">
        <f t="shared" si="2"/>
        <v>40.100000000000009</v>
      </c>
      <c r="H114">
        <f t="shared" si="3"/>
        <v>8.0200000000000014</v>
      </c>
      <c r="I114" t="s">
        <v>37</v>
      </c>
      <c r="J114" t="s">
        <v>38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>
        <v>60</v>
      </c>
      <c r="F115">
        <v>124</v>
      </c>
      <c r="G115">
        <f t="shared" si="2"/>
        <v>64</v>
      </c>
      <c r="H115">
        <f t="shared" si="3"/>
        <v>12.8</v>
      </c>
      <c r="I115" t="s">
        <v>39</v>
      </c>
      <c r="J115" t="s">
        <v>40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>
        <v>344</v>
      </c>
      <c r="F116">
        <v>502</v>
      </c>
      <c r="G116">
        <f t="shared" si="2"/>
        <v>158</v>
      </c>
      <c r="H116">
        <f t="shared" si="3"/>
        <v>31.6</v>
      </c>
      <c r="I116" t="s">
        <v>37</v>
      </c>
      <c r="J116" t="s">
        <v>38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>
        <v>42</v>
      </c>
      <c r="F117">
        <v>77</v>
      </c>
      <c r="G117">
        <f t="shared" si="2"/>
        <v>35</v>
      </c>
      <c r="H117">
        <f t="shared" si="3"/>
        <v>7</v>
      </c>
      <c r="I117" t="s">
        <v>41</v>
      </c>
      <c r="J117" t="s">
        <v>42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>
        <v>344</v>
      </c>
      <c r="F118">
        <v>502</v>
      </c>
      <c r="G118">
        <f t="shared" si="2"/>
        <v>158</v>
      </c>
      <c r="H118">
        <f t="shared" si="3"/>
        <v>31.6</v>
      </c>
      <c r="I118" t="s">
        <v>43</v>
      </c>
      <c r="J118" t="s">
        <v>44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>
        <v>58.3</v>
      </c>
      <c r="F119">
        <v>98.4</v>
      </c>
      <c r="G119">
        <f t="shared" si="2"/>
        <v>40.100000000000009</v>
      </c>
      <c r="H119">
        <f t="shared" si="3"/>
        <v>8.0200000000000014</v>
      </c>
      <c r="I119" t="s">
        <v>39</v>
      </c>
      <c r="J119" t="s">
        <v>40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>
        <v>60</v>
      </c>
      <c r="F120">
        <v>124</v>
      </c>
      <c r="G120">
        <f t="shared" si="2"/>
        <v>64</v>
      </c>
      <c r="H120">
        <f t="shared" si="3"/>
        <v>12.8</v>
      </c>
      <c r="I120" t="s">
        <v>37</v>
      </c>
      <c r="J120" t="s">
        <v>38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>
        <v>60</v>
      </c>
      <c r="F121">
        <v>124</v>
      </c>
      <c r="G121">
        <f t="shared" si="2"/>
        <v>64</v>
      </c>
      <c r="H121">
        <f t="shared" si="3"/>
        <v>12.8</v>
      </c>
      <c r="I121" t="s">
        <v>41</v>
      </c>
      <c r="J121" t="s">
        <v>42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>
        <v>45</v>
      </c>
      <c r="F122">
        <v>87</v>
      </c>
      <c r="G122">
        <f t="shared" si="2"/>
        <v>42</v>
      </c>
      <c r="H122">
        <f t="shared" si="3"/>
        <v>8.4</v>
      </c>
      <c r="I122" t="s">
        <v>41</v>
      </c>
      <c r="J122" t="s">
        <v>42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>
        <v>344</v>
      </c>
      <c r="F123">
        <v>502</v>
      </c>
      <c r="G123">
        <f t="shared" si="2"/>
        <v>158</v>
      </c>
      <c r="H123">
        <f t="shared" si="3"/>
        <v>31.6</v>
      </c>
      <c r="I123" t="s">
        <v>41</v>
      </c>
      <c r="J123" t="s">
        <v>42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>
        <v>58.3</v>
      </c>
      <c r="F124">
        <v>98.4</v>
      </c>
      <c r="G124">
        <f t="shared" si="2"/>
        <v>40.100000000000009</v>
      </c>
      <c r="H124">
        <f t="shared" si="3"/>
        <v>8.0200000000000014</v>
      </c>
      <c r="I124" t="s">
        <v>41</v>
      </c>
      <c r="J124" t="s">
        <v>42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>
        <v>45</v>
      </c>
      <c r="F125">
        <v>87</v>
      </c>
      <c r="G125">
        <f t="shared" si="2"/>
        <v>42</v>
      </c>
      <c r="H125">
        <f t="shared" si="3"/>
        <v>8.4</v>
      </c>
      <c r="I125" t="s">
        <v>41</v>
      </c>
      <c r="J125" t="s">
        <v>42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>
        <v>60</v>
      </c>
      <c r="F126">
        <v>124</v>
      </c>
      <c r="G126">
        <f t="shared" si="2"/>
        <v>64</v>
      </c>
      <c r="H126">
        <f t="shared" si="3"/>
        <v>12.8</v>
      </c>
      <c r="I126" t="s">
        <v>41</v>
      </c>
      <c r="J126" t="s">
        <v>42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>
        <v>4</v>
      </c>
      <c r="F127">
        <v>7</v>
      </c>
      <c r="G127">
        <f t="shared" si="2"/>
        <v>3</v>
      </c>
      <c r="H127">
        <f t="shared" si="3"/>
        <v>0.30000000000000004</v>
      </c>
      <c r="I127" t="s">
        <v>41</v>
      </c>
      <c r="J127" t="s">
        <v>42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>
        <v>344</v>
      </c>
      <c r="F128">
        <v>502</v>
      </c>
      <c r="G128">
        <f t="shared" si="2"/>
        <v>158</v>
      </c>
      <c r="H128">
        <f t="shared" si="3"/>
        <v>31.6</v>
      </c>
      <c r="I128" t="s">
        <v>37</v>
      </c>
      <c r="J128" t="s">
        <v>38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>
        <v>42</v>
      </c>
      <c r="F129">
        <v>77</v>
      </c>
      <c r="G129">
        <f t="shared" si="2"/>
        <v>35</v>
      </c>
      <c r="H129">
        <f t="shared" si="3"/>
        <v>7</v>
      </c>
      <c r="I129" t="s">
        <v>39</v>
      </c>
      <c r="J129" t="s">
        <v>40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>
        <v>58.3</v>
      </c>
      <c r="F130">
        <v>98.4</v>
      </c>
      <c r="G130">
        <f t="shared" si="2"/>
        <v>40.100000000000009</v>
      </c>
      <c r="H130">
        <f t="shared" si="3"/>
        <v>8.0200000000000014</v>
      </c>
      <c r="I130" t="s">
        <v>43</v>
      </c>
      <c r="J130" t="s">
        <v>44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>
        <v>45</v>
      </c>
      <c r="F131">
        <v>87</v>
      </c>
      <c r="G131">
        <f t="shared" ref="G131:G172" si="4">F131-E131</f>
        <v>42</v>
      </c>
      <c r="H131">
        <f t="shared" ref="H131:H172" si="5">IF(F131&gt;50,G131*0.2,G131*0.1)</f>
        <v>8.4</v>
      </c>
      <c r="I131" t="s">
        <v>43</v>
      </c>
      <c r="J131" t="s">
        <v>44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>
        <v>4</v>
      </c>
      <c r="F132">
        <v>7</v>
      </c>
      <c r="G132">
        <f t="shared" si="4"/>
        <v>3</v>
      </c>
      <c r="H132">
        <f t="shared" si="5"/>
        <v>0.30000000000000004</v>
      </c>
      <c r="I132" t="s">
        <v>43</v>
      </c>
      <c r="J132" t="s">
        <v>44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>
        <v>4</v>
      </c>
      <c r="F133">
        <v>7</v>
      </c>
      <c r="G133">
        <f t="shared" si="4"/>
        <v>3</v>
      </c>
      <c r="H133">
        <f t="shared" si="5"/>
        <v>0.30000000000000004</v>
      </c>
      <c r="I133" t="s">
        <v>43</v>
      </c>
      <c r="J133" t="s">
        <v>44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>
        <v>58.3</v>
      </c>
      <c r="F134">
        <v>98.4</v>
      </c>
      <c r="G134">
        <f t="shared" si="4"/>
        <v>40.100000000000009</v>
      </c>
      <c r="H134">
        <f t="shared" si="5"/>
        <v>8.0200000000000014</v>
      </c>
      <c r="I134" t="s">
        <v>37</v>
      </c>
      <c r="J134" t="s">
        <v>38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>
        <v>58.3</v>
      </c>
      <c r="F135">
        <v>98.4</v>
      </c>
      <c r="G135">
        <f t="shared" si="4"/>
        <v>40.100000000000009</v>
      </c>
      <c r="H135">
        <f t="shared" si="5"/>
        <v>8.0200000000000014</v>
      </c>
      <c r="I135" t="s">
        <v>41</v>
      </c>
      <c r="J135" t="s">
        <v>42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>
        <v>344</v>
      </c>
      <c r="F136">
        <v>502</v>
      </c>
      <c r="G136">
        <f t="shared" si="4"/>
        <v>158</v>
      </c>
      <c r="H136">
        <f t="shared" si="5"/>
        <v>31.6</v>
      </c>
      <c r="I136" t="s">
        <v>37</v>
      </c>
      <c r="J136" t="s">
        <v>38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>
        <v>60</v>
      </c>
      <c r="F137">
        <v>124</v>
      </c>
      <c r="G137">
        <f t="shared" si="4"/>
        <v>64</v>
      </c>
      <c r="H137">
        <f t="shared" si="5"/>
        <v>12.8</v>
      </c>
      <c r="I137" t="s">
        <v>41</v>
      </c>
      <c r="J137" t="s">
        <v>42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>
        <v>58.3</v>
      </c>
      <c r="F138">
        <v>98.4</v>
      </c>
      <c r="G138">
        <f t="shared" si="4"/>
        <v>40.100000000000009</v>
      </c>
      <c r="H138">
        <f t="shared" si="5"/>
        <v>8.0200000000000014</v>
      </c>
      <c r="I138" t="s">
        <v>39</v>
      </c>
      <c r="J138" t="s">
        <v>40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>
        <v>344</v>
      </c>
      <c r="F139">
        <v>502</v>
      </c>
      <c r="G139">
        <f t="shared" si="4"/>
        <v>158</v>
      </c>
      <c r="H139">
        <f t="shared" si="5"/>
        <v>31.6</v>
      </c>
      <c r="I139" t="s">
        <v>37</v>
      </c>
      <c r="J139" t="s">
        <v>38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>
        <v>45</v>
      </c>
      <c r="F140">
        <v>87</v>
      </c>
      <c r="G140">
        <f t="shared" si="4"/>
        <v>42</v>
      </c>
      <c r="H140">
        <f t="shared" si="5"/>
        <v>8.4</v>
      </c>
      <c r="I140" t="s">
        <v>41</v>
      </c>
      <c r="J140" t="s">
        <v>42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>
        <v>45</v>
      </c>
      <c r="F141">
        <v>87</v>
      </c>
      <c r="G141">
        <f t="shared" si="4"/>
        <v>42</v>
      </c>
      <c r="H141">
        <f t="shared" si="5"/>
        <v>8.4</v>
      </c>
      <c r="I141" t="s">
        <v>39</v>
      </c>
      <c r="J141" t="s">
        <v>40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>
        <v>4</v>
      </c>
      <c r="F142">
        <v>7</v>
      </c>
      <c r="G142">
        <f t="shared" si="4"/>
        <v>3</v>
      </c>
      <c r="H142">
        <f t="shared" si="5"/>
        <v>0.30000000000000004</v>
      </c>
      <c r="I142" t="s">
        <v>39</v>
      </c>
      <c r="J142" t="s">
        <v>40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>
        <v>60</v>
      </c>
      <c r="F143">
        <v>124</v>
      </c>
      <c r="G143">
        <f t="shared" si="4"/>
        <v>64</v>
      </c>
      <c r="H143">
        <f t="shared" si="5"/>
        <v>12.8</v>
      </c>
      <c r="I143" t="s">
        <v>39</v>
      </c>
      <c r="J143" t="s">
        <v>40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>
        <v>58.3</v>
      </c>
      <c r="F144">
        <v>98.4</v>
      </c>
      <c r="G144">
        <f t="shared" si="4"/>
        <v>40.100000000000009</v>
      </c>
      <c r="H144">
        <f t="shared" si="5"/>
        <v>8.0200000000000014</v>
      </c>
      <c r="I144" t="s">
        <v>43</v>
      </c>
      <c r="J144" t="s">
        <v>44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>
        <v>60</v>
      </c>
      <c r="F145">
        <v>124</v>
      </c>
      <c r="G145">
        <f t="shared" si="4"/>
        <v>64</v>
      </c>
      <c r="H145">
        <f t="shared" si="5"/>
        <v>12.8</v>
      </c>
      <c r="I145" t="s">
        <v>43</v>
      </c>
      <c r="J145" t="s">
        <v>44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>
        <v>45</v>
      </c>
      <c r="F146">
        <v>87</v>
      </c>
      <c r="G146">
        <f t="shared" si="4"/>
        <v>42</v>
      </c>
      <c r="H146">
        <f t="shared" si="5"/>
        <v>8.4</v>
      </c>
      <c r="I146" t="s">
        <v>43</v>
      </c>
      <c r="J146" t="s">
        <v>44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>
        <v>344</v>
      </c>
      <c r="F147">
        <v>502</v>
      </c>
      <c r="G147">
        <f t="shared" si="4"/>
        <v>158</v>
      </c>
      <c r="H147">
        <f t="shared" si="5"/>
        <v>31.6</v>
      </c>
      <c r="I147" t="s">
        <v>43</v>
      </c>
      <c r="J147" t="s">
        <v>44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>
        <v>58.3</v>
      </c>
      <c r="F148">
        <v>98.4</v>
      </c>
      <c r="G148">
        <f t="shared" si="4"/>
        <v>40.100000000000009</v>
      </c>
      <c r="H148">
        <f t="shared" si="5"/>
        <v>8.0200000000000014</v>
      </c>
      <c r="I148" t="s">
        <v>37</v>
      </c>
      <c r="J148" t="s">
        <v>38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>
        <v>4</v>
      </c>
      <c r="F149">
        <v>7</v>
      </c>
      <c r="G149">
        <f t="shared" si="4"/>
        <v>3</v>
      </c>
      <c r="H149">
        <f t="shared" si="5"/>
        <v>0.30000000000000004</v>
      </c>
      <c r="I149" t="s">
        <v>41</v>
      </c>
      <c r="J149" t="s">
        <v>42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>
        <v>344</v>
      </c>
      <c r="F150">
        <v>502</v>
      </c>
      <c r="G150">
        <f t="shared" si="4"/>
        <v>158</v>
      </c>
      <c r="H150">
        <f t="shared" si="5"/>
        <v>31.6</v>
      </c>
      <c r="I150" t="s">
        <v>37</v>
      </c>
      <c r="J150" t="s">
        <v>38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>
        <v>60</v>
      </c>
      <c r="F151">
        <v>124</v>
      </c>
      <c r="G151">
        <f t="shared" si="4"/>
        <v>64</v>
      </c>
      <c r="H151">
        <f t="shared" si="5"/>
        <v>12.8</v>
      </c>
      <c r="I151" t="s">
        <v>41</v>
      </c>
      <c r="J151" t="s">
        <v>42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>
        <v>60</v>
      </c>
      <c r="F152">
        <v>124</v>
      </c>
      <c r="G152">
        <f t="shared" si="4"/>
        <v>64</v>
      </c>
      <c r="H152">
        <f t="shared" si="5"/>
        <v>12.8</v>
      </c>
      <c r="I152" t="s">
        <v>39</v>
      </c>
      <c r="J152" t="s">
        <v>40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>
        <v>45</v>
      </c>
      <c r="F153">
        <v>87</v>
      </c>
      <c r="G153">
        <f t="shared" si="4"/>
        <v>42</v>
      </c>
      <c r="H153">
        <f t="shared" si="5"/>
        <v>8.4</v>
      </c>
      <c r="I153" t="s">
        <v>37</v>
      </c>
      <c r="J153" t="s">
        <v>38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>
        <v>344</v>
      </c>
      <c r="F154">
        <v>502</v>
      </c>
      <c r="G154">
        <f t="shared" si="4"/>
        <v>158</v>
      </c>
      <c r="H154">
        <f t="shared" si="5"/>
        <v>31.6</v>
      </c>
      <c r="I154" t="s">
        <v>41</v>
      </c>
      <c r="J154" t="s">
        <v>42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>
        <v>58.3</v>
      </c>
      <c r="F155">
        <v>98.4</v>
      </c>
      <c r="G155">
        <f t="shared" si="4"/>
        <v>40.100000000000009</v>
      </c>
      <c r="H155">
        <f t="shared" si="5"/>
        <v>8.0200000000000014</v>
      </c>
      <c r="I155" t="s">
        <v>39</v>
      </c>
      <c r="J155" t="s">
        <v>40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>
        <v>45</v>
      </c>
      <c r="F156">
        <v>87</v>
      </c>
      <c r="G156">
        <f t="shared" si="4"/>
        <v>42</v>
      </c>
      <c r="H156">
        <f t="shared" si="5"/>
        <v>8.4</v>
      </c>
      <c r="I156" t="s">
        <v>41</v>
      </c>
      <c r="J156" t="s">
        <v>42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>
        <v>60</v>
      </c>
      <c r="F157">
        <v>124</v>
      </c>
      <c r="G157">
        <f t="shared" si="4"/>
        <v>64</v>
      </c>
      <c r="H157">
        <f t="shared" si="5"/>
        <v>12.8</v>
      </c>
      <c r="I157" t="s">
        <v>41</v>
      </c>
      <c r="J157" t="s">
        <v>42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>
        <v>4</v>
      </c>
      <c r="F158">
        <v>7</v>
      </c>
      <c r="G158">
        <f t="shared" si="4"/>
        <v>3</v>
      </c>
      <c r="H158">
        <f t="shared" si="5"/>
        <v>0.30000000000000004</v>
      </c>
      <c r="I158" t="s">
        <v>41</v>
      </c>
      <c r="J158" t="s">
        <v>42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>
        <v>344</v>
      </c>
      <c r="F159">
        <v>502</v>
      </c>
      <c r="G159">
        <f t="shared" si="4"/>
        <v>158</v>
      </c>
      <c r="H159">
        <f t="shared" si="5"/>
        <v>31.6</v>
      </c>
      <c r="I159" t="s">
        <v>37</v>
      </c>
      <c r="J159" t="s">
        <v>38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>
        <v>42</v>
      </c>
      <c r="F160">
        <v>77</v>
      </c>
      <c r="G160">
        <f t="shared" si="4"/>
        <v>35</v>
      </c>
      <c r="H160">
        <f t="shared" si="5"/>
        <v>7</v>
      </c>
      <c r="I160" t="s">
        <v>41</v>
      </c>
      <c r="J160" t="s">
        <v>42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>
        <v>58.3</v>
      </c>
      <c r="F161">
        <v>98.4</v>
      </c>
      <c r="G161">
        <f t="shared" si="4"/>
        <v>40.100000000000009</v>
      </c>
      <c r="H161">
        <f t="shared" si="5"/>
        <v>8.0200000000000014</v>
      </c>
      <c r="I161" t="s">
        <v>43</v>
      </c>
      <c r="J161" t="s">
        <v>44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>
        <v>45</v>
      </c>
      <c r="F162">
        <v>87</v>
      </c>
      <c r="G162">
        <f t="shared" si="4"/>
        <v>42</v>
      </c>
      <c r="H162">
        <f t="shared" si="5"/>
        <v>8.4</v>
      </c>
      <c r="I162" t="s">
        <v>39</v>
      </c>
      <c r="J162" t="s">
        <v>40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>
        <v>4</v>
      </c>
      <c r="F163">
        <v>7</v>
      </c>
      <c r="G163">
        <f t="shared" si="4"/>
        <v>3</v>
      </c>
      <c r="H163">
        <f t="shared" si="5"/>
        <v>0.30000000000000004</v>
      </c>
      <c r="I163" t="s">
        <v>37</v>
      </c>
      <c r="J163" t="s">
        <v>38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>
        <v>4</v>
      </c>
      <c r="F164">
        <v>7</v>
      </c>
      <c r="G164">
        <f t="shared" si="4"/>
        <v>3</v>
      </c>
      <c r="H164">
        <f t="shared" si="5"/>
        <v>0.30000000000000004</v>
      </c>
      <c r="I164" t="s">
        <v>41</v>
      </c>
      <c r="J164" t="s">
        <v>42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>
        <v>58.3</v>
      </c>
      <c r="F165">
        <v>98.4</v>
      </c>
      <c r="G165">
        <f t="shared" si="4"/>
        <v>40.100000000000009</v>
      </c>
      <c r="H165">
        <f t="shared" si="5"/>
        <v>8.0200000000000014</v>
      </c>
      <c r="I165" t="s">
        <v>41</v>
      </c>
      <c r="J165" t="s">
        <v>42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>
        <v>58.3</v>
      </c>
      <c r="F166">
        <v>98.4</v>
      </c>
      <c r="G166">
        <f t="shared" si="4"/>
        <v>40.100000000000009</v>
      </c>
      <c r="H166">
        <f t="shared" si="5"/>
        <v>8.0200000000000014</v>
      </c>
      <c r="I166" t="s">
        <v>41</v>
      </c>
      <c r="J166" t="s">
        <v>42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>
        <v>344</v>
      </c>
      <c r="F167">
        <v>502</v>
      </c>
      <c r="G167">
        <f t="shared" si="4"/>
        <v>158</v>
      </c>
      <c r="H167">
        <f t="shared" si="5"/>
        <v>31.6</v>
      </c>
      <c r="I167" t="s">
        <v>41</v>
      </c>
      <c r="J167" t="s">
        <v>42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>
        <v>60</v>
      </c>
      <c r="F168">
        <v>124</v>
      </c>
      <c r="G168">
        <f t="shared" si="4"/>
        <v>64</v>
      </c>
      <c r="H168">
        <f t="shared" si="5"/>
        <v>12.8</v>
      </c>
      <c r="I168" t="s">
        <v>41</v>
      </c>
      <c r="J168" t="s">
        <v>42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>
        <v>58.3</v>
      </c>
      <c r="F169">
        <v>98.4</v>
      </c>
      <c r="G169">
        <f t="shared" si="4"/>
        <v>40.100000000000009</v>
      </c>
      <c r="H169">
        <f t="shared" si="5"/>
        <v>8.0200000000000014</v>
      </c>
      <c r="I169" t="s">
        <v>41</v>
      </c>
      <c r="J169" t="s">
        <v>42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>
        <v>344</v>
      </c>
      <c r="F170">
        <v>502</v>
      </c>
      <c r="G170">
        <f t="shared" si="4"/>
        <v>158</v>
      </c>
      <c r="H170">
        <f t="shared" si="5"/>
        <v>31.6</v>
      </c>
      <c r="I170" t="s">
        <v>41</v>
      </c>
      <c r="J170" t="s">
        <v>42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>
        <v>45</v>
      </c>
      <c r="F171">
        <v>87</v>
      </c>
      <c r="G171">
        <f t="shared" si="4"/>
        <v>42</v>
      </c>
      <c r="H171">
        <f t="shared" si="5"/>
        <v>8.4</v>
      </c>
      <c r="I171" t="s">
        <v>37</v>
      </c>
      <c r="J171" t="s">
        <v>38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>
        <v>45</v>
      </c>
      <c r="F172">
        <v>87</v>
      </c>
      <c r="G172">
        <f t="shared" si="4"/>
        <v>42</v>
      </c>
      <c r="H172">
        <f t="shared" si="5"/>
        <v>8.4</v>
      </c>
      <c r="I172" t="s">
        <v>39</v>
      </c>
      <c r="J172" t="s">
        <v>40</v>
      </c>
      <c r="K172" t="s">
        <v>17</v>
      </c>
    </row>
    <row r="173" spans="1:11">
      <c r="A173" s="1"/>
      <c r="B173" s="2"/>
    </row>
    <row r="174" spans="1:11">
      <c r="E174" s="5" t="s">
        <v>51</v>
      </c>
      <c r="F174" s="5" t="s">
        <v>50</v>
      </c>
      <c r="G174" s="5" t="s">
        <v>52</v>
      </c>
      <c r="H174" s="5" t="s">
        <v>53</v>
      </c>
    </row>
    <row r="175" spans="1:11">
      <c r="B175" s="6"/>
      <c r="C175" s="6"/>
      <c r="D175" s="6"/>
      <c r="E175" s="10">
        <f>SUM(E2:E172)</f>
        <v>10753.899999999998</v>
      </c>
      <c r="F175" s="11">
        <f t="shared" ref="F175:G175" si="6">SUM(F2:F172)</f>
        <v>17110.599999999995</v>
      </c>
      <c r="G175" s="11">
        <f>SUM(G2:G172)</f>
        <v>6356.7000000000025</v>
      </c>
      <c r="H175" s="12">
        <f>1-E175/Table1[[#This Row],[TOTAL SALES]]</f>
        <v>0.37150655149439527</v>
      </c>
    </row>
    <row r="176" spans="1:11">
      <c r="B176" s="6"/>
      <c r="C176" s="6"/>
      <c r="D176" s="6"/>
    </row>
    <row r="177" spans="2:4">
      <c r="B177" s="6"/>
      <c r="C177" s="6"/>
      <c r="D177" s="6"/>
    </row>
  </sheetData>
  <autoFilter ref="A1:K172" xr:uid="{190C0066-8550-4B81-824F-63DB55FF24A0}"/>
  <dataConsolidate topLabels="1">
    <dataRefs count="1">
      <dataRef ref="A2:G59" sheet="SALES DATA"/>
    </dataRefs>
  </dataConsolidate>
  <mergeCells count="3">
    <mergeCell ref="B176:D176"/>
    <mergeCell ref="B177:D177"/>
    <mergeCell ref="B175:D175"/>
  </mergeCell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DASHBOARD</vt:lpstr>
      <vt:lpstr>PRODUCT SHARE</vt:lpstr>
      <vt:lpstr>PROFIT BY LOCATION</vt:lpstr>
      <vt:lpstr>PROFIT TREND</vt:lpstr>
      <vt:lpstr>PROFIT BY SALESPERSON</vt:lpstr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NYONI</dc:creator>
  <cp:lastModifiedBy>user</cp:lastModifiedBy>
  <dcterms:created xsi:type="dcterms:W3CDTF">2014-06-11T22:14:31Z</dcterms:created>
  <dcterms:modified xsi:type="dcterms:W3CDTF">2023-04-01T21:08:59Z</dcterms:modified>
</cp:coreProperties>
</file>