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 EXCEL PROJECTS\"/>
    </mc:Choice>
  </mc:AlternateContent>
  <xr:revisionPtr revIDLastSave="0" documentId="8_{1371200F-CD40-4900-925B-0A1870D9F3E5}" xr6:coauthVersionLast="45" xr6:coauthVersionMax="45" xr10:uidLastSave="{00000000-0000-0000-0000-000000000000}"/>
  <bookViews>
    <workbookView xWindow="0" yWindow="0" windowWidth="20490" windowHeight="10920" xr2:uid="{B359C44D-B26A-40BD-895E-BDF111B53FD1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2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2" i="3"/>
  <c r="M3" i="3"/>
  <c r="M4" i="3"/>
  <c r="M5" i="3"/>
  <c r="M6" i="3"/>
  <c r="M7" i="3"/>
  <c r="M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2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17" i="3"/>
  <c r="G18" i="3"/>
  <c r="G19" i="3"/>
  <c r="G16" i="3"/>
  <c r="G10" i="3"/>
  <c r="G11" i="3"/>
  <c r="G12" i="3"/>
  <c r="G13" i="3"/>
  <c r="G14" i="3"/>
  <c r="G15" i="3"/>
  <c r="G8" i="3"/>
  <c r="G9" i="3"/>
  <c r="G5" i="3"/>
  <c r="G6" i="3"/>
  <c r="G3" i="3"/>
  <c r="G4" i="3"/>
  <c r="G2" i="3"/>
  <c r="F3" i="3"/>
  <c r="F4" i="3"/>
  <c r="F5" i="3"/>
  <c r="F6" i="3"/>
  <c r="F7" i="3"/>
  <c r="G7" i="3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G38" i="3" s="1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2" i="3"/>
  <c r="D41" i="3"/>
  <c r="E3" i="3"/>
  <c r="E4" i="3"/>
  <c r="E5" i="3"/>
  <c r="E6" i="3"/>
  <c r="E8" i="3"/>
  <c r="E9" i="3"/>
  <c r="E10" i="3"/>
  <c r="E11" i="3"/>
  <c r="E12" i="3"/>
  <c r="E13" i="3"/>
  <c r="E14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2" i="3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E15" i="3" s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E38" i="3" s="1"/>
  <c r="D39" i="3"/>
  <c r="D40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  <c r="C3" i="3"/>
  <c r="C4" i="3"/>
  <c r="C5" i="3"/>
  <c r="C6" i="3"/>
  <c r="C8" i="3"/>
  <c r="C9" i="3"/>
  <c r="C10" i="3"/>
  <c r="C11" i="3"/>
  <c r="C12" i="3"/>
  <c r="C13" i="3"/>
  <c r="C14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9" i="3"/>
  <c r="C40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  <c r="B3" i="3"/>
  <c r="B4" i="3"/>
  <c r="B5" i="3"/>
  <c r="B6" i="3"/>
  <c r="B7" i="3"/>
  <c r="C7" i="3" s="1"/>
  <c r="B8" i="3"/>
  <c r="B9" i="3"/>
  <c r="B10" i="3"/>
  <c r="B11" i="3"/>
  <c r="B12" i="3"/>
  <c r="B13" i="3"/>
  <c r="B14" i="3"/>
  <c r="B15" i="3"/>
  <c r="C15" i="3" s="1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C38" i="3" s="1"/>
  <c r="B39" i="3"/>
  <c r="B40" i="3"/>
  <c r="B41" i="3"/>
  <c r="C41" i="3" s="1"/>
  <c r="B42" i="3"/>
  <c r="B43" i="3"/>
  <c r="B44" i="3"/>
  <c r="B45" i="3"/>
  <c r="B46" i="3"/>
  <c r="B47" i="3"/>
  <c r="B48" i="3"/>
  <c r="B49" i="3"/>
  <c r="B50" i="3"/>
  <c r="B51" i="3"/>
  <c r="B52" i="3"/>
  <c r="B5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7C2F709B-CF60-4B26-B4AE-76F87D972B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 xml:space="preserve">FORMULAE USED : LEFT
</t>
        </r>
        <r>
          <rPr>
            <sz val="9"/>
            <color indexed="81"/>
            <rFont val="Tahoma"/>
            <family val="2"/>
          </rPr>
          <t>Used the LEFT formulae to extract the car make abbreviation from car ID</t>
        </r>
      </text>
    </comment>
    <comment ref="D2" authorId="0" shapeId="0" xr:uid="{FE30F7E3-BACB-455F-9B89-AFAACC96BE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</t>
        </r>
        <r>
          <rPr>
            <b/>
            <i/>
            <sz val="9"/>
            <color indexed="81"/>
            <rFont val="Tahoma"/>
            <family val="2"/>
          </rPr>
          <t>FORMULAE USED : MID</t>
        </r>
        <r>
          <rPr>
            <sz val="9"/>
            <color indexed="81"/>
            <rFont val="Tahoma"/>
            <family val="2"/>
          </rPr>
          <t xml:space="preserve">
Used the MID formulae to extract the car model abbreviation from car ID</t>
        </r>
      </text>
    </comment>
    <comment ref="F2" authorId="0" shapeId="0" xr:uid="{642BFCA9-0D45-46A1-9157-BA21F659D2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FORMULAE USED : MID</t>
        </r>
        <r>
          <rPr>
            <sz val="9"/>
            <color indexed="81"/>
            <rFont val="Tahoma"/>
            <family val="2"/>
          </rPr>
          <t xml:space="preserve">
Used the MID formulae to extract the car manufacture year abbreviation from car ID</t>
        </r>
      </text>
    </comment>
    <comment ref="G2" authorId="0" shapeId="0" xr:uid="{892CD367-65D2-4C47-B7D6-2EF02D752C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FORMULAE USED : IF</t>
        </r>
        <r>
          <rPr>
            <sz val="9"/>
            <color indexed="81"/>
            <rFont val="Tahoma"/>
            <family val="2"/>
          </rPr>
          <t xml:space="preserve">
Used the IF formulae to calculate car age</t>
        </r>
      </text>
    </comment>
    <comment ref="M2" authorId="0" shapeId="0" xr:uid="{53F888F4-3452-4B6A-A29F-1A87CEAF7A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FORMULAE USED : IF</t>
        </r>
        <r>
          <rPr>
            <sz val="9"/>
            <color indexed="81"/>
            <rFont val="Tahoma"/>
            <family val="2"/>
          </rPr>
          <t xml:space="preserve">
Used the IF formulae to determine If car is covered by insurance</t>
        </r>
      </text>
    </comment>
    <comment ref="N2" authorId="0" shapeId="0" xr:uid="{F72A776E-574C-484E-8515-66A852C1B2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FORMULAE USED : CONCATENATE</t>
        </r>
        <r>
          <rPr>
            <sz val="9"/>
            <color indexed="81"/>
            <rFont val="Tahoma"/>
            <family val="2"/>
          </rPr>
          <t xml:space="preserve">
Used the CONCATENATE formulae to create a new car ID that includes car color </t>
        </r>
      </text>
    </comment>
    <comment ref="B56" authorId="0" shapeId="0" xr:uid="{2FEBB63C-2FD7-4630-BFCC-DA219577DD01}">
      <text>
        <r>
          <rPr>
            <b/>
            <sz val="9"/>
            <color indexed="81"/>
            <rFont val="Tahoma"/>
            <charset val="1"/>
          </rPr>
          <t xml:space="preserve">user
:VLOOKUP USAGE:
</t>
        </r>
        <r>
          <rPr>
            <sz val="9"/>
            <color indexed="81"/>
            <rFont val="Tahoma"/>
            <family val="2"/>
          </rPr>
          <t>Used this lookup table in order to look up the full name of the make of the car</t>
        </r>
      </text>
    </comment>
    <comment ref="D56" authorId="0" shapeId="0" xr:uid="{A87AD5E2-D89C-4694-BD65-E3169D4FBA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VLOOKUP USAGE:</t>
        </r>
        <r>
          <rPr>
            <sz val="9"/>
            <color indexed="81"/>
            <rFont val="Tahoma"/>
            <family val="2"/>
          </rPr>
          <t xml:space="preserve">
Used this lookup table in order to look up the full name of the model of the car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05AE48-B272-4439-92D6-54F4772025CE}" keepAlive="1" name="Query - car inventory" description="Connection to the 'car inventory' query in the workbook." type="5" refreshedVersion="6" background="1">
    <dbPr connection="Provider=Microsoft.Mashup.OleDb.1;Data Source=$Workbook$;Location=car inventory;Extended Properties=&quot;&quot;" command="SELECT * FROM [car inventory]"/>
  </connection>
</connections>
</file>

<file path=xl/sharedStrings.xml><?xml version="1.0" encoding="utf-8"?>
<sst xmlns="http://schemas.openxmlformats.org/spreadsheetml/2006/main" count="367" uniqueCount="122">
  <si>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</si>
  <si>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</si>
  <si>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</si>
  <si>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</si>
  <si>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</si>
  <si>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</si>
  <si>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</si>
  <si>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</si>
  <si>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</si>
  <si>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</si>
  <si>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</si>
  <si>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</si>
  <si>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</si>
  <si>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</si>
  <si>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</si>
  <si>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/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</si>
  <si>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</si>
  <si>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</si>
  <si>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</si>
  <si>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</si>
  <si>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</si>
  <si>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</si>
  <si>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</si>
  <si>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</si>
  <si>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</si>
  <si>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</si>
  <si>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</si>
  <si>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</si>
  <si>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</si>
  <si>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</si>
  <si>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</si>
  <si>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</si>
  <si>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</si>
  <si>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</si>
  <si>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</si>
  <si>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</si>
  <si>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</si>
  <si>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</si>
  <si>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</si>
  <si>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</si>
  <si>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</si>
  <si>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</si>
  <si>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</si>
  <si>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</si>
  <si>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</si>
  <si>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</si>
  <si>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</si>
  <si>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</si>
  <si>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</si>
  <si>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</si>
  <si>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</si>
  <si>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</si>
  <si>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</si>
  <si>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</si>
  <si>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</si>
  <si>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</si>
  <si>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</si>
  <si>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</si>
  <si>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</si>
  <si>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</si>
  <si>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</si>
  <si>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</si>
  <si>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</si>
  <si>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</si>
  <si>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</si>
  <si>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</si>
  <si>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</si>
  <si>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</si>
  <si>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</si>
  <si>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</si>
  <si>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</si>
  <si>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</si>
  <si>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</si>
  <si>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</si>
  <si>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</si>
  <si>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</si>
  <si>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</si>
  <si>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</si>
  <si>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</si>
  <si>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</si>
  <si>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</si>
  <si>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</si>
  <si>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</si>
  <si>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</si>
  <si>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</si>
  <si>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HY</t>
  </si>
  <si>
    <t>CR</t>
  </si>
  <si>
    <t>HO</t>
  </si>
  <si>
    <t>TY</t>
  </si>
  <si>
    <t>GM</t>
  </si>
  <si>
    <t>FD</t>
  </si>
  <si>
    <t>HYUNDAI</t>
  </si>
  <si>
    <t>CHRYSTLER</t>
  </si>
  <si>
    <t>HONDA</t>
  </si>
  <si>
    <t>TOYOTA</t>
  </si>
  <si>
    <t>FORD</t>
  </si>
  <si>
    <t>GENERAL MOTORS</t>
  </si>
  <si>
    <t>ELA</t>
  </si>
  <si>
    <t>CAR</t>
  </si>
  <si>
    <t>PTC</t>
  </si>
  <si>
    <t>ODY</t>
  </si>
  <si>
    <t>CIV</t>
  </si>
  <si>
    <t>COR</t>
  </si>
  <si>
    <t>CAM</t>
  </si>
  <si>
    <t>SLV</t>
  </si>
  <si>
    <t>CMR</t>
  </si>
  <si>
    <t>FCS</t>
  </si>
  <si>
    <t>MTG</t>
  </si>
  <si>
    <t>ELAND</t>
  </si>
  <si>
    <t>CAMARO</t>
  </si>
  <si>
    <t>PATRICE</t>
  </si>
  <si>
    <t>ODSSEY</t>
  </si>
  <si>
    <t>CIVIC</t>
  </si>
  <si>
    <t>COROLLA</t>
  </si>
  <si>
    <t>CAMRY</t>
  </si>
  <si>
    <t>SILVERADO</t>
  </si>
  <si>
    <t>MUSTANG</t>
  </si>
  <si>
    <t>FOCUS</t>
  </si>
  <si>
    <t>HO01ODY040</t>
  </si>
  <si>
    <t>GM09CMR014</t>
  </si>
  <si>
    <t>FD06FCS006</t>
  </si>
  <si>
    <t>HO05ODY037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</si>
</sst>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FD17-389C-43ED-9F24-35F5A7AE7553}">
  <dimension ref="A1:N66"/>
  <sheetViews>
    <sheetView tabSelected="1" workbookViewId="0">
      <selection activeCell="C2" sqref="C2"/>
    </sheetView>
  </sheetViews>
  <sheetFormatPr defaultRowHeight="15" x14ac:dyDescent="0.25"/>
  <cols>
    <col min="1" max="1" width="13.5703125" bestFit="1" customWidth="1"/>
    <col min="2" max="2" width="8.28515625" bestFit="1" customWidth="1"/>
    <col min="3" max="3" width="20.42578125" customWidth="1"/>
    <col min="5" max="5" width="20.28515625" bestFit="1" customWidth="1"/>
    <col min="6" max="6" width="19.28515625" bestFit="1" customWidth="1"/>
    <col min="7" max="7" width="6.7109375" bestFit="1" customWidth="1"/>
    <col min="8" max="8" width="9" bestFit="1" customWidth="1"/>
    <col min="9" max="9" width="14" bestFit="1" customWidth="1"/>
    <col min="10" max="10" width="8" bestFit="1" customWidth="1"/>
    <col min="11" max="11" width="9.85546875" bestFit="1" customWidth="1"/>
    <col min="12" max="12" width="17.7109375" bestFit="1" customWidth="1"/>
    <col min="13" max="13" width="11.7109375" bestFit="1" customWidth="1"/>
    <col min="14" max="14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14</v>
      </c>
      <c r="B2" s="1" t="str">
        <f>LEFT(A2,2)</f>
        <v>FD</v>
      </c>
      <c r="C2" s="1" t="str">
        <f>VLOOKUP(B2,B$56:C$61,2)</f>
        <v>FORD</v>
      </c>
      <c r="D2" s="1" t="str">
        <f>MID(A2,5,3)</f>
        <v>MTG</v>
      </c>
      <c r="E2" s="1" t="str">
        <f>VLOOKUP(D2,D$56:E$66,2)</f>
        <v>MUSTANG</v>
      </c>
      <c r="F2" s="1" t="str">
        <f>MID(A2,3,2)</f>
        <v>06</v>
      </c>
      <c r="G2" s="1">
        <f>IF(23-F2&lt;0,100-F2+23,23-F2)</f>
        <v>17</v>
      </c>
      <c r="H2">
        <v>40326.800000000003</v>
      </c>
      <c r="I2" s="1">
        <f>H2/(G2+0.5)</f>
        <v>2304.3885714285716</v>
      </c>
      <c r="J2" s="1" t="s">
        <v>16</v>
      </c>
      <c r="K2" s="1" t="s">
        <v>17</v>
      </c>
      <c r="L2">
        <v>50000</v>
      </c>
      <c r="M2" s="1" t="str">
        <f>IF(H2&lt;L2,"YES","NO")</f>
        <v>YES</v>
      </c>
      <c r="N2" s="1" t="str">
        <f>CONCATENATE(B2,F2,D2,UPPER(LEFT(J2,3)),RIGHT(A2,3))</f>
        <v>FD06MTGBLA001</v>
      </c>
    </row>
    <row r="3" spans="1:14" x14ac:dyDescent="0.25">
      <c r="A3" s="1" t="s">
        <v>18</v>
      </c>
      <c r="B3" s="1" t="str">
        <f t="shared" ref="B3:B53" si="0">LEFT(A3,2)</f>
        <v>FD</v>
      </c>
      <c r="C3" s="1" t="str">
        <f t="shared" ref="C3:C53" si="1">VLOOKUP(B3,B$56:C$61,2)</f>
        <v>FORD</v>
      </c>
      <c r="D3" s="1" t="str">
        <f t="shared" ref="D3:D53" si="2">MID(A3,5,3)</f>
        <v>MTG</v>
      </c>
      <c r="E3" s="1" t="str">
        <f t="shared" ref="E3:E53" si="3">VLOOKUP(D3,D$56:E$66,2)</f>
        <v>MUSTANG</v>
      </c>
      <c r="F3" s="1" t="str">
        <f t="shared" ref="F3:F53" si="4">MID(A3,3,2)</f>
        <v>06</v>
      </c>
      <c r="G3" s="1">
        <f t="shared" ref="G3:G53" si="5">IF(23-F3&lt;0,100-F3+23,23-F3)</f>
        <v>17</v>
      </c>
      <c r="H3">
        <v>44974.8</v>
      </c>
      <c r="I3" s="1">
        <f t="shared" ref="I3:I53" si="6">H3/(G3+0.5)</f>
        <v>2569.9885714285715</v>
      </c>
      <c r="J3" s="1" t="s">
        <v>19</v>
      </c>
      <c r="K3" s="1" t="s">
        <v>20</v>
      </c>
      <c r="L3">
        <v>50000</v>
      </c>
      <c r="M3" s="1" t="str">
        <f t="shared" ref="M3:M53" si="7">IF(H3&lt;L3,"YES","NO")</f>
        <v>YES</v>
      </c>
      <c r="N3" s="1" t="str">
        <f t="shared" ref="N3:N53" si="8">CONCATENATE(B3,F3,D3,UPPER(LEFT(J3,3)),RIGHT(A3,3))</f>
        <v>FD06MTGWHI002</v>
      </c>
    </row>
    <row r="4" spans="1:14" x14ac:dyDescent="0.25">
      <c r="A4" s="1" t="s">
        <v>21</v>
      </c>
      <c r="B4" s="1" t="str">
        <f t="shared" si="0"/>
        <v>FD</v>
      </c>
      <c r="C4" s="1" t="str">
        <f t="shared" si="1"/>
        <v>FORD</v>
      </c>
      <c r="D4" s="1" t="str">
        <f t="shared" si="2"/>
        <v>MTG</v>
      </c>
      <c r="E4" s="1" t="str">
        <f t="shared" si="3"/>
        <v>MUSTANG</v>
      </c>
      <c r="F4" s="1" t="str">
        <f t="shared" si="4"/>
        <v>08</v>
      </c>
      <c r="G4" s="1">
        <f t="shared" si="5"/>
        <v>15</v>
      </c>
      <c r="H4">
        <v>44946.5</v>
      </c>
      <c r="I4" s="1">
        <f t="shared" si="6"/>
        <v>2899.7741935483873</v>
      </c>
      <c r="J4" s="1" t="s">
        <v>22</v>
      </c>
      <c r="K4" s="1" t="s">
        <v>23</v>
      </c>
      <c r="L4">
        <v>50000</v>
      </c>
      <c r="M4" s="1" t="str">
        <f t="shared" si="7"/>
        <v>YES</v>
      </c>
      <c r="N4" s="1" t="str">
        <f t="shared" si="8"/>
        <v>FD08MTGGRE003</v>
      </c>
    </row>
    <row r="5" spans="1:14" x14ac:dyDescent="0.25">
      <c r="A5" s="1" t="s">
        <v>24</v>
      </c>
      <c r="B5" s="1" t="str">
        <f t="shared" si="0"/>
        <v>FD</v>
      </c>
      <c r="C5" s="1" t="str">
        <f t="shared" si="1"/>
        <v>FORD</v>
      </c>
      <c r="D5" s="1" t="str">
        <f t="shared" si="2"/>
        <v>MTG</v>
      </c>
      <c r="E5" s="1" t="str">
        <f t="shared" si="3"/>
        <v>MUSTANG</v>
      </c>
      <c r="F5" s="1" t="str">
        <f t="shared" si="4"/>
        <v>08</v>
      </c>
      <c r="G5" s="1">
        <f>IF(23-F5&lt;0,100-F5+23,23-F5)</f>
        <v>15</v>
      </c>
      <c r="H5">
        <v>37558.800000000003</v>
      </c>
      <c r="I5" s="1">
        <f t="shared" si="6"/>
        <v>2423.1483870967745</v>
      </c>
      <c r="J5" s="1" t="s">
        <v>16</v>
      </c>
      <c r="K5" s="1" t="s">
        <v>25</v>
      </c>
      <c r="L5">
        <v>50000</v>
      </c>
      <c r="M5" s="1" t="str">
        <f t="shared" si="7"/>
        <v>YES</v>
      </c>
      <c r="N5" s="1" t="str">
        <f t="shared" si="8"/>
        <v>FD08MTGBLA004</v>
      </c>
    </row>
    <row r="6" spans="1:14" x14ac:dyDescent="0.25">
      <c r="A6" s="1" t="s">
        <v>26</v>
      </c>
      <c r="B6" s="1" t="str">
        <f t="shared" si="0"/>
        <v>FD</v>
      </c>
      <c r="C6" s="1" t="str">
        <f t="shared" si="1"/>
        <v>FORD</v>
      </c>
      <c r="D6" s="1" t="str">
        <f t="shared" si="2"/>
        <v>MTG</v>
      </c>
      <c r="E6" s="1" t="str">
        <f t="shared" si="3"/>
        <v>MUSTANG</v>
      </c>
      <c r="F6" s="1" t="str">
        <f t="shared" si="4"/>
        <v>08</v>
      </c>
      <c r="G6" s="1">
        <f t="shared" si="5"/>
        <v>15</v>
      </c>
      <c r="H6">
        <v>36438.5</v>
      </c>
      <c r="I6" s="1">
        <f t="shared" si="6"/>
        <v>2350.8709677419356</v>
      </c>
      <c r="J6" s="1" t="s">
        <v>19</v>
      </c>
      <c r="K6" s="1" t="s">
        <v>17</v>
      </c>
      <c r="L6">
        <v>50000</v>
      </c>
      <c r="M6" s="1" t="str">
        <f t="shared" si="7"/>
        <v>YES</v>
      </c>
      <c r="N6" s="1" t="str">
        <f t="shared" si="8"/>
        <v>FD08MTGWHI005</v>
      </c>
    </row>
    <row r="7" spans="1:14" x14ac:dyDescent="0.25">
      <c r="A7" s="1" t="s">
        <v>120</v>
      </c>
      <c r="B7" s="1" t="str">
        <f t="shared" si="0"/>
        <v>FD</v>
      </c>
      <c r="C7" s="1" t="str">
        <f t="shared" si="1"/>
        <v>FORD</v>
      </c>
      <c r="D7" s="1" t="str">
        <f t="shared" si="2"/>
        <v>FCS</v>
      </c>
      <c r="E7" s="1" t="str">
        <f t="shared" si="3"/>
        <v>FOCUS</v>
      </c>
      <c r="F7" s="1" t="str">
        <f t="shared" si="4"/>
        <v>06</v>
      </c>
      <c r="G7" s="1">
        <f t="shared" si="5"/>
        <v>17</v>
      </c>
      <c r="H7">
        <v>46311.4</v>
      </c>
      <c r="I7" s="1">
        <f t="shared" si="6"/>
        <v>2646.3657142857141</v>
      </c>
      <c r="J7" s="1" t="s">
        <v>22</v>
      </c>
      <c r="K7" s="1" t="s">
        <v>27</v>
      </c>
      <c r="L7">
        <v>75000</v>
      </c>
      <c r="M7" s="1" t="str">
        <f t="shared" si="7"/>
        <v>YES</v>
      </c>
      <c r="N7" s="1" t="str">
        <f t="shared" si="8"/>
        <v>FD06FCSGRE006</v>
      </c>
    </row>
    <row r="8" spans="1:14" x14ac:dyDescent="0.25">
      <c r="A8" s="1" t="s">
        <v>28</v>
      </c>
      <c r="B8" s="1" t="str">
        <f t="shared" si="0"/>
        <v>FD</v>
      </c>
      <c r="C8" s="1" t="str">
        <f t="shared" si="1"/>
        <v>FORD</v>
      </c>
      <c r="D8" s="1" t="str">
        <f t="shared" si="2"/>
        <v>FCS</v>
      </c>
      <c r="E8" s="1" t="str">
        <f t="shared" si="3"/>
        <v>FOCUS</v>
      </c>
      <c r="F8" s="1" t="str">
        <f t="shared" si="4"/>
        <v>06</v>
      </c>
      <c r="G8" s="1">
        <f t="shared" si="5"/>
        <v>17</v>
      </c>
      <c r="H8">
        <v>52229.5</v>
      </c>
      <c r="I8" s="1">
        <f t="shared" si="6"/>
        <v>2984.542857142857</v>
      </c>
      <c r="J8" s="1" t="s">
        <v>22</v>
      </c>
      <c r="K8" s="1" t="s">
        <v>23</v>
      </c>
      <c r="L8">
        <v>75000</v>
      </c>
      <c r="M8" s="1" t="str">
        <f t="shared" si="7"/>
        <v>YES</v>
      </c>
      <c r="N8" s="1" t="str">
        <f t="shared" si="8"/>
        <v>FD06FCSGRE007</v>
      </c>
    </row>
    <row r="9" spans="1:14" x14ac:dyDescent="0.25">
      <c r="A9" s="1" t="s">
        <v>29</v>
      </c>
      <c r="B9" s="1" t="str">
        <f t="shared" si="0"/>
        <v>FD</v>
      </c>
      <c r="C9" s="1" t="str">
        <f t="shared" si="1"/>
        <v>FORD</v>
      </c>
      <c r="D9" s="1" t="str">
        <f t="shared" si="2"/>
        <v>FCS</v>
      </c>
      <c r="E9" s="1" t="str">
        <f t="shared" si="3"/>
        <v>FOCUS</v>
      </c>
      <c r="F9" s="1" t="str">
        <f t="shared" si="4"/>
        <v>09</v>
      </c>
      <c r="G9" s="1">
        <f t="shared" si="5"/>
        <v>14</v>
      </c>
      <c r="H9">
        <v>35137</v>
      </c>
      <c r="I9" s="1">
        <f t="shared" si="6"/>
        <v>2423.2413793103447</v>
      </c>
      <c r="J9" s="1" t="s">
        <v>16</v>
      </c>
      <c r="K9" s="1" t="s">
        <v>30</v>
      </c>
      <c r="L9">
        <v>75000</v>
      </c>
      <c r="M9" s="1" t="str">
        <f t="shared" si="7"/>
        <v>YES</v>
      </c>
      <c r="N9" s="1" t="str">
        <f t="shared" si="8"/>
        <v>FD09FCSBLA008</v>
      </c>
    </row>
    <row r="10" spans="1:14" x14ac:dyDescent="0.25">
      <c r="A10" s="1" t="s">
        <v>31</v>
      </c>
      <c r="B10" s="1" t="str">
        <f t="shared" si="0"/>
        <v>FD</v>
      </c>
      <c r="C10" s="1" t="str">
        <f t="shared" si="1"/>
        <v>FORD</v>
      </c>
      <c r="D10" s="1" t="str">
        <f t="shared" si="2"/>
        <v>FCS</v>
      </c>
      <c r="E10" s="1" t="str">
        <f t="shared" si="3"/>
        <v>FOCUS</v>
      </c>
      <c r="F10" s="1" t="str">
        <f t="shared" si="4"/>
        <v>13</v>
      </c>
      <c r="G10" s="1">
        <f t="shared" si="5"/>
        <v>10</v>
      </c>
      <c r="H10">
        <v>27637.1</v>
      </c>
      <c r="I10" s="1">
        <f t="shared" si="6"/>
        <v>2632.1047619047617</v>
      </c>
      <c r="J10" s="1" t="s">
        <v>16</v>
      </c>
      <c r="K10" s="1" t="s">
        <v>17</v>
      </c>
      <c r="L10">
        <v>75000</v>
      </c>
      <c r="M10" s="1" t="str">
        <f t="shared" si="7"/>
        <v>YES</v>
      </c>
      <c r="N10" s="1" t="str">
        <f t="shared" si="8"/>
        <v>FD13FCSBLA009</v>
      </c>
    </row>
    <row r="11" spans="1:14" x14ac:dyDescent="0.25">
      <c r="A11" s="1" t="s">
        <v>32</v>
      </c>
      <c r="B11" s="1" t="str">
        <f t="shared" si="0"/>
        <v>FD</v>
      </c>
      <c r="C11" s="1" t="str">
        <f t="shared" si="1"/>
        <v>FORD</v>
      </c>
      <c r="D11" s="1" t="str">
        <f t="shared" si="2"/>
        <v>FCS</v>
      </c>
      <c r="E11" s="1" t="str">
        <f t="shared" si="3"/>
        <v>FOCUS</v>
      </c>
      <c r="F11" s="1" t="str">
        <f t="shared" si="4"/>
        <v>13</v>
      </c>
      <c r="G11" s="1">
        <f t="shared" si="5"/>
        <v>10</v>
      </c>
      <c r="H11">
        <v>27534.799999999999</v>
      </c>
      <c r="I11" s="1">
        <f t="shared" si="6"/>
        <v>2622.3619047619045</v>
      </c>
      <c r="J11" s="1" t="s">
        <v>19</v>
      </c>
      <c r="K11" s="1" t="s">
        <v>33</v>
      </c>
      <c r="L11">
        <v>75000</v>
      </c>
      <c r="M11" s="1" t="str">
        <f t="shared" si="7"/>
        <v>YES</v>
      </c>
      <c r="N11" s="1" t="str">
        <f t="shared" si="8"/>
        <v>FD13FCSWHI010</v>
      </c>
    </row>
    <row r="12" spans="1:14" x14ac:dyDescent="0.25">
      <c r="A12" s="1" t="s">
        <v>34</v>
      </c>
      <c r="B12" s="1" t="str">
        <f t="shared" si="0"/>
        <v>FD</v>
      </c>
      <c r="C12" s="1" t="str">
        <f t="shared" si="1"/>
        <v>FORD</v>
      </c>
      <c r="D12" s="1" t="str">
        <f t="shared" si="2"/>
        <v>FCS</v>
      </c>
      <c r="E12" s="1" t="str">
        <f t="shared" si="3"/>
        <v>FOCUS</v>
      </c>
      <c r="F12" s="1" t="str">
        <f t="shared" si="4"/>
        <v>12</v>
      </c>
      <c r="G12" s="1">
        <f t="shared" si="5"/>
        <v>11</v>
      </c>
      <c r="H12">
        <v>19341.7</v>
      </c>
      <c r="I12" s="1">
        <f t="shared" si="6"/>
        <v>1681.8869565217392</v>
      </c>
      <c r="J12" s="1" t="s">
        <v>19</v>
      </c>
      <c r="K12" s="1" t="s">
        <v>35</v>
      </c>
      <c r="L12">
        <v>75000</v>
      </c>
      <c r="M12" s="1" t="str">
        <f t="shared" si="7"/>
        <v>YES</v>
      </c>
      <c r="N12" s="1" t="str">
        <f t="shared" si="8"/>
        <v>FD12FCSWHI011</v>
      </c>
    </row>
    <row r="13" spans="1:14" x14ac:dyDescent="0.25">
      <c r="A13" s="1" t="s">
        <v>36</v>
      </c>
      <c r="B13" s="1" t="str">
        <f t="shared" si="0"/>
        <v>FD</v>
      </c>
      <c r="C13" s="1" t="str">
        <f t="shared" si="1"/>
        <v>FORD</v>
      </c>
      <c r="D13" s="1" t="str">
        <f t="shared" si="2"/>
        <v>FCS</v>
      </c>
      <c r="E13" s="1" t="str">
        <f t="shared" si="3"/>
        <v>FOCUS</v>
      </c>
      <c r="F13" s="1" t="str">
        <f t="shared" si="4"/>
        <v>13</v>
      </c>
      <c r="G13" s="1">
        <f t="shared" si="5"/>
        <v>10</v>
      </c>
      <c r="H13">
        <v>22521.599999999999</v>
      </c>
      <c r="I13" s="1">
        <f t="shared" si="6"/>
        <v>2144.9142857142856</v>
      </c>
      <c r="J13" s="1" t="s">
        <v>16</v>
      </c>
      <c r="K13" s="1" t="s">
        <v>37</v>
      </c>
      <c r="L13">
        <v>75000</v>
      </c>
      <c r="M13" s="1" t="str">
        <f t="shared" si="7"/>
        <v>YES</v>
      </c>
      <c r="N13" s="1" t="str">
        <f t="shared" si="8"/>
        <v>FD13FCSBLA012</v>
      </c>
    </row>
    <row r="14" spans="1:14" x14ac:dyDescent="0.25">
      <c r="A14" s="1" t="s">
        <v>38</v>
      </c>
      <c r="B14" s="1" t="str">
        <f t="shared" si="0"/>
        <v>FD</v>
      </c>
      <c r="C14" s="1" t="str">
        <f t="shared" si="1"/>
        <v>FORD</v>
      </c>
      <c r="D14" s="1" t="str">
        <f t="shared" si="2"/>
        <v>FCS</v>
      </c>
      <c r="E14" s="1" t="str">
        <f t="shared" si="3"/>
        <v>FOCUS</v>
      </c>
      <c r="F14" s="1" t="str">
        <f t="shared" si="4"/>
        <v>13</v>
      </c>
      <c r="G14" s="1">
        <f t="shared" si="5"/>
        <v>10</v>
      </c>
      <c r="H14">
        <v>13682.9</v>
      </c>
      <c r="I14" s="1">
        <f t="shared" si="6"/>
        <v>1303.1333333333332</v>
      </c>
      <c r="J14" s="1" t="s">
        <v>16</v>
      </c>
      <c r="K14" s="1" t="s">
        <v>39</v>
      </c>
      <c r="L14">
        <v>75000</v>
      </c>
      <c r="M14" s="1" t="str">
        <f t="shared" si="7"/>
        <v>YES</v>
      </c>
      <c r="N14" s="1" t="str">
        <f t="shared" si="8"/>
        <v>FD13FCSBLA013</v>
      </c>
    </row>
    <row r="15" spans="1:14" x14ac:dyDescent="0.25">
      <c r="A15" s="1" t="s">
        <v>119</v>
      </c>
      <c r="B15" s="1" t="str">
        <f t="shared" si="0"/>
        <v>GM</v>
      </c>
      <c r="C15" s="1" t="str">
        <f t="shared" si="1"/>
        <v>GENERAL MOTORS</v>
      </c>
      <c r="D15" s="1" t="str">
        <f t="shared" si="2"/>
        <v>CMR</v>
      </c>
      <c r="E15" s="1" t="str">
        <f t="shared" si="3"/>
        <v>CAMRY</v>
      </c>
      <c r="F15" s="1" t="str">
        <f t="shared" si="4"/>
        <v>09</v>
      </c>
      <c r="G15" s="1">
        <f t="shared" si="5"/>
        <v>14</v>
      </c>
      <c r="H15">
        <v>28464.799999999999</v>
      </c>
      <c r="I15" s="1">
        <f t="shared" si="6"/>
        <v>1963.0896551724138</v>
      </c>
      <c r="J15" s="1" t="s">
        <v>19</v>
      </c>
      <c r="K15" s="1" t="s">
        <v>40</v>
      </c>
      <c r="L15">
        <v>100000</v>
      </c>
      <c r="M15" s="1" t="str">
        <f t="shared" si="7"/>
        <v>YES</v>
      </c>
      <c r="N15" s="1" t="str">
        <f t="shared" si="8"/>
        <v>GM09CMRWHI014</v>
      </c>
    </row>
    <row r="16" spans="1:14" x14ac:dyDescent="0.25">
      <c r="A16" s="1" t="s">
        <v>41</v>
      </c>
      <c r="B16" s="1" t="str">
        <f t="shared" si="0"/>
        <v>GM</v>
      </c>
      <c r="C16" s="1" t="str">
        <f t="shared" si="1"/>
        <v>GENERAL MOTORS</v>
      </c>
      <c r="D16" s="1" t="str">
        <f t="shared" si="2"/>
        <v>CMR</v>
      </c>
      <c r="E16" s="1" t="str">
        <f t="shared" si="3"/>
        <v>CAMRY</v>
      </c>
      <c r="F16" s="1" t="str">
        <f t="shared" si="4"/>
        <v>12</v>
      </c>
      <c r="G16" s="1">
        <f t="shared" si="5"/>
        <v>11</v>
      </c>
      <c r="H16">
        <v>19421.099999999999</v>
      </c>
      <c r="I16" s="1">
        <f t="shared" si="6"/>
        <v>1688.7913043478259</v>
      </c>
      <c r="J16" s="1" t="s">
        <v>16</v>
      </c>
      <c r="K16" s="1" t="s">
        <v>42</v>
      </c>
      <c r="L16">
        <v>100000</v>
      </c>
      <c r="M16" s="1" t="str">
        <f t="shared" si="7"/>
        <v>YES</v>
      </c>
      <c r="N16" s="1" t="str">
        <f t="shared" si="8"/>
        <v>GM12CMRBLA015</v>
      </c>
    </row>
    <row r="17" spans="1:14" x14ac:dyDescent="0.25">
      <c r="A17" s="1" t="s">
        <v>43</v>
      </c>
      <c r="B17" s="1" t="str">
        <f t="shared" si="0"/>
        <v>GM</v>
      </c>
      <c r="C17" s="1" t="str">
        <f t="shared" si="1"/>
        <v>GENERAL MOTORS</v>
      </c>
      <c r="D17" s="1" t="str">
        <f t="shared" si="2"/>
        <v>CMR</v>
      </c>
      <c r="E17" s="1" t="str">
        <f t="shared" si="3"/>
        <v>CAMRY</v>
      </c>
      <c r="F17" s="1" t="str">
        <f t="shared" si="4"/>
        <v>14</v>
      </c>
      <c r="G17" s="1">
        <f t="shared" si="5"/>
        <v>9</v>
      </c>
      <c r="H17">
        <v>14289.6</v>
      </c>
      <c r="I17" s="1">
        <f t="shared" si="6"/>
        <v>1504.1684210526316</v>
      </c>
      <c r="J17" s="1" t="s">
        <v>19</v>
      </c>
      <c r="K17" s="1" t="s">
        <v>44</v>
      </c>
      <c r="L17">
        <v>100000</v>
      </c>
      <c r="M17" s="1" t="str">
        <f t="shared" si="7"/>
        <v>YES</v>
      </c>
      <c r="N17" s="1" t="str">
        <f t="shared" si="8"/>
        <v>GM14CMRWHI016</v>
      </c>
    </row>
    <row r="18" spans="1:14" x14ac:dyDescent="0.25">
      <c r="A18" s="1" t="s">
        <v>45</v>
      </c>
      <c r="B18" s="1" t="str">
        <f t="shared" si="0"/>
        <v>GM</v>
      </c>
      <c r="C18" s="1" t="str">
        <f t="shared" si="1"/>
        <v>GENERAL MOTORS</v>
      </c>
      <c r="D18" s="1" t="str">
        <f t="shared" si="2"/>
        <v>SLV</v>
      </c>
      <c r="E18" s="1" t="str">
        <f t="shared" si="3"/>
        <v>SILVERADO</v>
      </c>
      <c r="F18" s="1" t="str">
        <f t="shared" si="4"/>
        <v>10</v>
      </c>
      <c r="G18" s="1">
        <f t="shared" si="5"/>
        <v>13</v>
      </c>
      <c r="H18">
        <v>31144.400000000001</v>
      </c>
      <c r="I18" s="1">
        <f t="shared" si="6"/>
        <v>2306.9925925925927</v>
      </c>
      <c r="J18" s="1" t="s">
        <v>16</v>
      </c>
      <c r="K18" s="1" t="s">
        <v>46</v>
      </c>
      <c r="L18">
        <v>100000</v>
      </c>
      <c r="M18" s="1" t="str">
        <f t="shared" si="7"/>
        <v>YES</v>
      </c>
      <c r="N18" s="1" t="str">
        <f t="shared" si="8"/>
        <v>GM10SLVBLA017</v>
      </c>
    </row>
    <row r="19" spans="1:14" x14ac:dyDescent="0.25">
      <c r="A19" s="1" t="s">
        <v>47</v>
      </c>
      <c r="B19" s="1" t="str">
        <f t="shared" si="0"/>
        <v>GM</v>
      </c>
      <c r="C19" s="1" t="str">
        <f t="shared" si="1"/>
        <v>GENERAL MOTORS</v>
      </c>
      <c r="D19" s="1" t="str">
        <f t="shared" si="2"/>
        <v>SLV</v>
      </c>
      <c r="E19" s="1" t="str">
        <f t="shared" si="3"/>
        <v>SILVERADO</v>
      </c>
      <c r="F19" s="1" t="str">
        <f t="shared" si="4"/>
        <v>98</v>
      </c>
      <c r="G19" s="1">
        <f t="shared" si="5"/>
        <v>25</v>
      </c>
      <c r="H19">
        <v>83162.7</v>
      </c>
      <c r="I19" s="1">
        <f t="shared" si="6"/>
        <v>3261.2823529411762</v>
      </c>
      <c r="J19" s="1" t="s">
        <v>16</v>
      </c>
      <c r="K19" s="1" t="s">
        <v>40</v>
      </c>
      <c r="L19">
        <v>100000</v>
      </c>
      <c r="M19" s="1" t="str">
        <f t="shared" si="7"/>
        <v>YES</v>
      </c>
      <c r="N19" s="1" t="str">
        <f t="shared" si="8"/>
        <v>GM98SLVBLA018</v>
      </c>
    </row>
    <row r="20" spans="1:14" x14ac:dyDescent="0.25">
      <c r="A20" s="1" t="s">
        <v>48</v>
      </c>
      <c r="B20" s="1" t="str">
        <f t="shared" si="0"/>
        <v>GM</v>
      </c>
      <c r="C20" s="1" t="str">
        <f t="shared" si="1"/>
        <v>GENERAL MOTORS</v>
      </c>
      <c r="D20" s="1" t="str">
        <f t="shared" si="2"/>
        <v>SLV</v>
      </c>
      <c r="E20" s="1" t="str">
        <f t="shared" si="3"/>
        <v>SILVERADO</v>
      </c>
      <c r="F20" s="1" t="str">
        <f t="shared" si="4"/>
        <v>00</v>
      </c>
      <c r="G20" s="1">
        <f t="shared" si="5"/>
        <v>23</v>
      </c>
      <c r="H20">
        <v>80685.8</v>
      </c>
      <c r="I20" s="1">
        <f t="shared" si="6"/>
        <v>3433.4382978723406</v>
      </c>
      <c r="J20" s="1" t="s">
        <v>49</v>
      </c>
      <c r="K20" s="1" t="s">
        <v>37</v>
      </c>
      <c r="L20">
        <v>100000</v>
      </c>
      <c r="M20" s="1" t="str">
        <f t="shared" si="7"/>
        <v>YES</v>
      </c>
      <c r="N20" s="1" t="str">
        <f t="shared" si="8"/>
        <v>GM00SLVBLU019</v>
      </c>
    </row>
    <row r="21" spans="1:14" x14ac:dyDescent="0.25">
      <c r="A21" s="1" t="s">
        <v>50</v>
      </c>
      <c r="B21" s="1" t="str">
        <f t="shared" si="0"/>
        <v>TY</v>
      </c>
      <c r="C21" s="1" t="str">
        <f t="shared" si="1"/>
        <v>TOYOTA</v>
      </c>
      <c r="D21" s="1" t="str">
        <f t="shared" si="2"/>
        <v>CAM</v>
      </c>
      <c r="E21" s="1" t="str">
        <f t="shared" si="3"/>
        <v>CAMRY</v>
      </c>
      <c r="F21" s="1" t="str">
        <f t="shared" si="4"/>
        <v>96</v>
      </c>
      <c r="G21" s="1">
        <f t="shared" si="5"/>
        <v>27</v>
      </c>
      <c r="H21">
        <v>114660.6</v>
      </c>
      <c r="I21" s="1">
        <f t="shared" si="6"/>
        <v>4169.4763636363641</v>
      </c>
      <c r="J21" s="1" t="s">
        <v>22</v>
      </c>
      <c r="K21" s="1" t="s">
        <v>51</v>
      </c>
      <c r="L21">
        <v>100000</v>
      </c>
      <c r="M21" s="1" t="str">
        <f t="shared" si="7"/>
        <v>NO</v>
      </c>
      <c r="N21" s="1" t="str">
        <f t="shared" si="8"/>
        <v>TY96CAMGRE020</v>
      </c>
    </row>
    <row r="22" spans="1:14" x14ac:dyDescent="0.25">
      <c r="A22" s="1" t="s">
        <v>52</v>
      </c>
      <c r="B22" s="1" t="str">
        <f t="shared" si="0"/>
        <v>TY</v>
      </c>
      <c r="C22" s="1" t="str">
        <f t="shared" si="1"/>
        <v>TOYOTA</v>
      </c>
      <c r="D22" s="1" t="str">
        <f t="shared" si="2"/>
        <v>CAM</v>
      </c>
      <c r="E22" s="1" t="str">
        <f t="shared" si="3"/>
        <v>CAMRY</v>
      </c>
      <c r="F22" s="1" t="str">
        <f t="shared" si="4"/>
        <v>98</v>
      </c>
      <c r="G22" s="1">
        <f t="shared" si="5"/>
        <v>25</v>
      </c>
      <c r="H22">
        <v>93382.6</v>
      </c>
      <c r="I22" s="1">
        <f t="shared" si="6"/>
        <v>3662.0627450980396</v>
      </c>
      <c r="J22" s="1" t="s">
        <v>16</v>
      </c>
      <c r="K22" s="1" t="s">
        <v>53</v>
      </c>
      <c r="L22">
        <v>100000</v>
      </c>
      <c r="M22" s="1" t="str">
        <f t="shared" si="7"/>
        <v>YES</v>
      </c>
      <c r="N22" s="1" t="str">
        <f t="shared" si="8"/>
        <v>TY98CAMBLA021</v>
      </c>
    </row>
    <row r="23" spans="1:14" x14ac:dyDescent="0.25">
      <c r="A23" s="1" t="s">
        <v>54</v>
      </c>
      <c r="B23" s="1" t="str">
        <f t="shared" si="0"/>
        <v>TY</v>
      </c>
      <c r="C23" s="1" t="str">
        <f t="shared" si="1"/>
        <v>TOYOTA</v>
      </c>
      <c r="D23" s="1" t="str">
        <f t="shared" si="2"/>
        <v>CAM</v>
      </c>
      <c r="E23" s="1" t="str">
        <f t="shared" si="3"/>
        <v>CAMRY</v>
      </c>
      <c r="F23" s="1" t="str">
        <f t="shared" si="4"/>
        <v>00</v>
      </c>
      <c r="G23" s="1">
        <f t="shared" si="5"/>
        <v>23</v>
      </c>
      <c r="H23">
        <v>85928</v>
      </c>
      <c r="I23" s="1">
        <f t="shared" si="6"/>
        <v>3656.5106382978724</v>
      </c>
      <c r="J23" s="1" t="s">
        <v>22</v>
      </c>
      <c r="K23" s="1" t="s">
        <v>27</v>
      </c>
      <c r="L23">
        <v>100000</v>
      </c>
      <c r="M23" s="1" t="str">
        <f t="shared" si="7"/>
        <v>YES</v>
      </c>
      <c r="N23" s="1" t="str">
        <f t="shared" si="8"/>
        <v>TY00CAMGRE022</v>
      </c>
    </row>
    <row r="24" spans="1:14" x14ac:dyDescent="0.25">
      <c r="A24" s="1" t="s">
        <v>55</v>
      </c>
      <c r="B24" s="1" t="str">
        <f t="shared" si="0"/>
        <v>TY</v>
      </c>
      <c r="C24" s="1" t="str">
        <f t="shared" si="1"/>
        <v>TOYOTA</v>
      </c>
      <c r="D24" s="1" t="str">
        <f t="shared" si="2"/>
        <v>CAM</v>
      </c>
      <c r="E24" s="1" t="str">
        <f t="shared" si="3"/>
        <v>CAMRY</v>
      </c>
      <c r="F24" s="1" t="str">
        <f t="shared" si="4"/>
        <v>02</v>
      </c>
      <c r="G24" s="1">
        <f t="shared" si="5"/>
        <v>21</v>
      </c>
      <c r="H24">
        <v>67829.100000000006</v>
      </c>
      <c r="I24" s="1">
        <f t="shared" si="6"/>
        <v>3154.8418604651165</v>
      </c>
      <c r="J24" s="1" t="s">
        <v>16</v>
      </c>
      <c r="K24" s="1" t="s">
        <v>17</v>
      </c>
      <c r="L24">
        <v>100000</v>
      </c>
      <c r="M24" s="1" t="str">
        <f t="shared" si="7"/>
        <v>YES</v>
      </c>
      <c r="N24" s="1" t="str">
        <f t="shared" si="8"/>
        <v>TY02CAMBLA023</v>
      </c>
    </row>
    <row r="25" spans="1:14" x14ac:dyDescent="0.25">
      <c r="A25" s="1" t="s">
        <v>56</v>
      </c>
      <c r="B25" s="1" t="str">
        <f t="shared" si="0"/>
        <v>TY</v>
      </c>
      <c r="C25" s="1" t="str">
        <f t="shared" si="1"/>
        <v>TOYOTA</v>
      </c>
      <c r="D25" s="1" t="str">
        <f t="shared" si="2"/>
        <v>CAM</v>
      </c>
      <c r="E25" s="1" t="str">
        <f t="shared" si="3"/>
        <v>CAMRY</v>
      </c>
      <c r="F25" s="1" t="str">
        <f t="shared" si="4"/>
        <v>09</v>
      </c>
      <c r="G25" s="1">
        <f t="shared" si="5"/>
        <v>14</v>
      </c>
      <c r="H25">
        <v>48114.2</v>
      </c>
      <c r="I25" s="1">
        <f t="shared" si="6"/>
        <v>3318.220689655172</v>
      </c>
      <c r="J25" s="1" t="s">
        <v>19</v>
      </c>
      <c r="K25" s="1" t="s">
        <v>30</v>
      </c>
      <c r="L25">
        <v>100000</v>
      </c>
      <c r="M25" s="1" t="str">
        <f t="shared" si="7"/>
        <v>YES</v>
      </c>
      <c r="N25" s="1" t="str">
        <f t="shared" si="8"/>
        <v>TY09CAMWHI024</v>
      </c>
    </row>
    <row r="26" spans="1:14" x14ac:dyDescent="0.25">
      <c r="A26" s="1" t="s">
        <v>57</v>
      </c>
      <c r="B26" s="1" t="str">
        <f t="shared" si="0"/>
        <v>TY</v>
      </c>
      <c r="C26" s="1" t="str">
        <f t="shared" si="1"/>
        <v>TOYOTA</v>
      </c>
      <c r="D26" s="1" t="str">
        <f t="shared" si="2"/>
        <v>COR</v>
      </c>
      <c r="E26" s="1" t="str">
        <f t="shared" si="3"/>
        <v>COROLLA</v>
      </c>
      <c r="F26" s="1" t="str">
        <f t="shared" si="4"/>
        <v>02</v>
      </c>
      <c r="G26" s="1">
        <f t="shared" si="5"/>
        <v>21</v>
      </c>
      <c r="H26">
        <v>64467.4</v>
      </c>
      <c r="I26" s="1">
        <f t="shared" si="6"/>
        <v>2998.4837209302327</v>
      </c>
      <c r="J26" s="1" t="s">
        <v>58</v>
      </c>
      <c r="K26" s="1" t="s">
        <v>59</v>
      </c>
      <c r="L26">
        <v>100000</v>
      </c>
      <c r="M26" s="1" t="str">
        <f t="shared" si="7"/>
        <v>YES</v>
      </c>
      <c r="N26" s="1" t="str">
        <f t="shared" si="8"/>
        <v>TY02CORRED025</v>
      </c>
    </row>
    <row r="27" spans="1:14" x14ac:dyDescent="0.25">
      <c r="A27" s="1" t="s">
        <v>60</v>
      </c>
      <c r="B27" s="1" t="str">
        <f t="shared" si="0"/>
        <v>TY</v>
      </c>
      <c r="C27" s="1" t="str">
        <f t="shared" si="1"/>
        <v>TOYOTA</v>
      </c>
      <c r="D27" s="1" t="str">
        <f t="shared" si="2"/>
        <v>COR</v>
      </c>
      <c r="E27" s="1" t="str">
        <f t="shared" si="3"/>
        <v>COROLLA</v>
      </c>
      <c r="F27" s="1" t="str">
        <f t="shared" si="4"/>
        <v>03</v>
      </c>
      <c r="G27" s="1">
        <f t="shared" si="5"/>
        <v>20</v>
      </c>
      <c r="H27">
        <v>73444.399999999994</v>
      </c>
      <c r="I27" s="1">
        <f t="shared" si="6"/>
        <v>3582.6536585365852</v>
      </c>
      <c r="J27" s="1" t="s">
        <v>16</v>
      </c>
      <c r="K27" s="1" t="s">
        <v>59</v>
      </c>
      <c r="L27">
        <v>100000</v>
      </c>
      <c r="M27" s="1" t="str">
        <f t="shared" si="7"/>
        <v>YES</v>
      </c>
      <c r="N27" s="1" t="str">
        <f t="shared" si="8"/>
        <v>TY03CORBLA026</v>
      </c>
    </row>
    <row r="28" spans="1:14" x14ac:dyDescent="0.25">
      <c r="A28" s="1" t="s">
        <v>61</v>
      </c>
      <c r="B28" s="1" t="str">
        <f t="shared" si="0"/>
        <v>TY</v>
      </c>
      <c r="C28" s="1" t="str">
        <f t="shared" si="1"/>
        <v>TOYOTA</v>
      </c>
      <c r="D28" s="1" t="str">
        <f t="shared" si="2"/>
        <v>COR</v>
      </c>
      <c r="E28" s="1" t="str">
        <f t="shared" si="3"/>
        <v>COROLLA</v>
      </c>
      <c r="F28" s="1" t="str">
        <f t="shared" si="4"/>
        <v>14</v>
      </c>
      <c r="G28" s="1">
        <f t="shared" si="5"/>
        <v>9</v>
      </c>
      <c r="H28">
        <v>17556.3</v>
      </c>
      <c r="I28" s="1">
        <f t="shared" si="6"/>
        <v>1848.0315789473684</v>
      </c>
      <c r="J28" s="1" t="s">
        <v>49</v>
      </c>
      <c r="K28" s="1" t="s">
        <v>33</v>
      </c>
      <c r="L28">
        <v>100000</v>
      </c>
      <c r="M28" s="1" t="str">
        <f t="shared" si="7"/>
        <v>YES</v>
      </c>
      <c r="N28" s="1" t="str">
        <f t="shared" si="8"/>
        <v>TY14CORBLU027</v>
      </c>
    </row>
    <row r="29" spans="1:14" x14ac:dyDescent="0.25">
      <c r="A29" s="1" t="s">
        <v>62</v>
      </c>
      <c r="B29" s="1" t="str">
        <f t="shared" si="0"/>
        <v>TY</v>
      </c>
      <c r="C29" s="1" t="str">
        <f t="shared" si="1"/>
        <v>TOYOTA</v>
      </c>
      <c r="D29" s="1" t="str">
        <f t="shared" si="2"/>
        <v>COR</v>
      </c>
      <c r="E29" s="1" t="str">
        <f t="shared" si="3"/>
        <v>COROLLA</v>
      </c>
      <c r="F29" s="1" t="str">
        <f t="shared" si="4"/>
        <v>12</v>
      </c>
      <c r="G29" s="1">
        <f t="shared" si="5"/>
        <v>11</v>
      </c>
      <c r="H29">
        <v>29601.9</v>
      </c>
      <c r="I29" s="1">
        <f t="shared" si="6"/>
        <v>2574.0782608695654</v>
      </c>
      <c r="J29" s="1" t="s">
        <v>16</v>
      </c>
      <c r="K29" s="1" t="s">
        <v>40</v>
      </c>
      <c r="L29">
        <v>100000</v>
      </c>
      <c r="M29" s="1" t="str">
        <f t="shared" si="7"/>
        <v>YES</v>
      </c>
      <c r="N29" s="1" t="str">
        <f t="shared" si="8"/>
        <v>TY12CORBLA028</v>
      </c>
    </row>
    <row r="30" spans="1:14" x14ac:dyDescent="0.25">
      <c r="A30" s="1" t="s">
        <v>63</v>
      </c>
      <c r="B30" s="1" t="str">
        <f t="shared" si="0"/>
        <v>TY</v>
      </c>
      <c r="C30" s="1" t="str">
        <f t="shared" si="1"/>
        <v>TOYOTA</v>
      </c>
      <c r="D30" s="1" t="str">
        <f t="shared" si="2"/>
        <v>CAM</v>
      </c>
      <c r="E30" s="1" t="str">
        <f t="shared" si="3"/>
        <v>CAMRY</v>
      </c>
      <c r="F30" s="1" t="str">
        <f t="shared" si="4"/>
        <v>12</v>
      </c>
      <c r="G30" s="1">
        <f t="shared" si="5"/>
        <v>11</v>
      </c>
      <c r="H30">
        <v>22128.2</v>
      </c>
      <c r="I30" s="1">
        <f t="shared" si="6"/>
        <v>1924.1913043478262</v>
      </c>
      <c r="J30" s="1" t="s">
        <v>49</v>
      </c>
      <c r="K30" s="1" t="s">
        <v>51</v>
      </c>
      <c r="L30">
        <v>100000</v>
      </c>
      <c r="M30" s="1" t="str">
        <f t="shared" si="7"/>
        <v>YES</v>
      </c>
      <c r="N30" s="1" t="str">
        <f t="shared" si="8"/>
        <v>TY12CAMBLU029</v>
      </c>
    </row>
    <row r="31" spans="1:14" x14ac:dyDescent="0.25">
      <c r="A31" s="1" t="s">
        <v>64</v>
      </c>
      <c r="B31" s="1" t="str">
        <f t="shared" si="0"/>
        <v>HO</v>
      </c>
      <c r="C31" s="1" t="str">
        <f t="shared" si="1"/>
        <v>HONDA</v>
      </c>
      <c r="D31" s="1" t="str">
        <f t="shared" si="2"/>
        <v>CIV</v>
      </c>
      <c r="E31" s="1" t="str">
        <f t="shared" si="3"/>
        <v>CIVIC</v>
      </c>
      <c r="F31" s="1" t="str">
        <f t="shared" si="4"/>
        <v>99</v>
      </c>
      <c r="G31" s="1">
        <f t="shared" si="5"/>
        <v>24</v>
      </c>
      <c r="H31">
        <v>82374</v>
      </c>
      <c r="I31" s="1">
        <f t="shared" si="6"/>
        <v>3362.204081632653</v>
      </c>
      <c r="J31" s="1" t="s">
        <v>19</v>
      </c>
      <c r="K31" s="1" t="s">
        <v>39</v>
      </c>
      <c r="L31">
        <v>75000</v>
      </c>
      <c r="M31" s="1" t="str">
        <f t="shared" si="7"/>
        <v>NO</v>
      </c>
      <c r="N31" s="1" t="str">
        <f t="shared" si="8"/>
        <v>HO99CIVWHI030</v>
      </c>
    </row>
    <row r="32" spans="1:14" x14ac:dyDescent="0.25">
      <c r="A32" s="1" t="s">
        <v>65</v>
      </c>
      <c r="B32" s="1" t="str">
        <f t="shared" si="0"/>
        <v>HO</v>
      </c>
      <c r="C32" s="1" t="str">
        <f t="shared" si="1"/>
        <v>HONDA</v>
      </c>
      <c r="D32" s="1" t="str">
        <f t="shared" si="2"/>
        <v>CIV</v>
      </c>
      <c r="E32" s="1" t="str">
        <f t="shared" si="3"/>
        <v>CIVIC</v>
      </c>
      <c r="F32" s="1" t="str">
        <f t="shared" si="4"/>
        <v>01</v>
      </c>
      <c r="G32" s="1">
        <f t="shared" si="5"/>
        <v>22</v>
      </c>
      <c r="H32">
        <v>69891.899999999994</v>
      </c>
      <c r="I32" s="1">
        <f t="shared" si="6"/>
        <v>3106.3066666666664</v>
      </c>
      <c r="J32" s="1" t="s">
        <v>49</v>
      </c>
      <c r="K32" s="1" t="s">
        <v>25</v>
      </c>
      <c r="L32">
        <v>75000</v>
      </c>
      <c r="M32" s="1" t="str">
        <f t="shared" si="7"/>
        <v>YES</v>
      </c>
      <c r="N32" s="1" t="str">
        <f t="shared" si="8"/>
        <v>HO01CIVBLU031</v>
      </c>
    </row>
    <row r="33" spans="1:14" x14ac:dyDescent="0.25">
      <c r="A33" s="1" t="s">
        <v>66</v>
      </c>
      <c r="B33" s="1" t="str">
        <f t="shared" si="0"/>
        <v>HO</v>
      </c>
      <c r="C33" s="1" t="str">
        <f t="shared" si="1"/>
        <v>HONDA</v>
      </c>
      <c r="D33" s="1" t="str">
        <f t="shared" si="2"/>
        <v>CIV</v>
      </c>
      <c r="E33" s="1" t="str">
        <f t="shared" si="3"/>
        <v>CIVIC</v>
      </c>
      <c r="F33" s="1" t="str">
        <f t="shared" si="4"/>
        <v>10</v>
      </c>
      <c r="G33" s="1">
        <f t="shared" si="5"/>
        <v>13</v>
      </c>
      <c r="H33">
        <v>22573</v>
      </c>
      <c r="I33" s="1">
        <f t="shared" si="6"/>
        <v>1672.0740740740741</v>
      </c>
      <c r="J33" s="1" t="s">
        <v>49</v>
      </c>
      <c r="K33" s="1" t="s">
        <v>44</v>
      </c>
      <c r="L33">
        <v>75000</v>
      </c>
      <c r="M33" s="1" t="str">
        <f t="shared" si="7"/>
        <v>YES</v>
      </c>
      <c r="N33" s="1" t="str">
        <f t="shared" si="8"/>
        <v>HO10CIVBLU032</v>
      </c>
    </row>
    <row r="34" spans="1:14" x14ac:dyDescent="0.25">
      <c r="A34" s="1" t="s">
        <v>67</v>
      </c>
      <c r="B34" s="1" t="str">
        <f t="shared" si="0"/>
        <v>HO</v>
      </c>
      <c r="C34" s="1" t="str">
        <f t="shared" si="1"/>
        <v>HONDA</v>
      </c>
      <c r="D34" s="1" t="str">
        <f t="shared" si="2"/>
        <v>CIV</v>
      </c>
      <c r="E34" s="1" t="str">
        <f t="shared" si="3"/>
        <v>CIVIC</v>
      </c>
      <c r="F34" s="1" t="str">
        <f t="shared" si="4"/>
        <v>10</v>
      </c>
      <c r="G34" s="1">
        <f t="shared" si="5"/>
        <v>13</v>
      </c>
      <c r="H34">
        <v>33477.199999999997</v>
      </c>
      <c r="I34" s="1">
        <f t="shared" si="6"/>
        <v>2479.7925925925924</v>
      </c>
      <c r="J34" s="1" t="s">
        <v>16</v>
      </c>
      <c r="K34" s="1" t="s">
        <v>53</v>
      </c>
      <c r="L34">
        <v>75000</v>
      </c>
      <c r="M34" s="1" t="str">
        <f t="shared" si="7"/>
        <v>YES</v>
      </c>
      <c r="N34" s="1" t="str">
        <f t="shared" si="8"/>
        <v>HO10CIVBLA033</v>
      </c>
    </row>
    <row r="35" spans="1:14" x14ac:dyDescent="0.25">
      <c r="A35" s="1" t="s">
        <v>68</v>
      </c>
      <c r="B35" s="1" t="str">
        <f t="shared" si="0"/>
        <v>HO</v>
      </c>
      <c r="C35" s="1" t="str">
        <f t="shared" si="1"/>
        <v>HONDA</v>
      </c>
      <c r="D35" s="1" t="str">
        <f t="shared" si="2"/>
        <v>CIV</v>
      </c>
      <c r="E35" s="1" t="str">
        <f t="shared" si="3"/>
        <v>CIVIC</v>
      </c>
      <c r="F35" s="1" t="str">
        <f t="shared" si="4"/>
        <v>11</v>
      </c>
      <c r="G35" s="1">
        <f t="shared" si="5"/>
        <v>12</v>
      </c>
      <c r="H35">
        <v>30555.3</v>
      </c>
      <c r="I35" s="1">
        <f t="shared" si="6"/>
        <v>2444.424</v>
      </c>
      <c r="J35" s="1" t="s">
        <v>16</v>
      </c>
      <c r="K35" s="1" t="s">
        <v>23</v>
      </c>
      <c r="L35">
        <v>75000</v>
      </c>
      <c r="M35" s="1" t="str">
        <f t="shared" si="7"/>
        <v>YES</v>
      </c>
      <c r="N35" s="1" t="str">
        <f t="shared" si="8"/>
        <v>HO11CIVBLA034</v>
      </c>
    </row>
    <row r="36" spans="1:14" x14ac:dyDescent="0.25">
      <c r="A36" s="1" t="s">
        <v>69</v>
      </c>
      <c r="B36" s="1" t="str">
        <f t="shared" si="0"/>
        <v>HO</v>
      </c>
      <c r="C36" s="1" t="str">
        <f t="shared" si="1"/>
        <v>HONDA</v>
      </c>
      <c r="D36" s="1" t="str">
        <f t="shared" si="2"/>
        <v>CIV</v>
      </c>
      <c r="E36" s="1" t="str">
        <f t="shared" si="3"/>
        <v>CIVIC</v>
      </c>
      <c r="F36" s="1" t="str">
        <f t="shared" si="4"/>
        <v>12</v>
      </c>
      <c r="G36" s="1">
        <f t="shared" si="5"/>
        <v>11</v>
      </c>
      <c r="H36">
        <v>24513.200000000001</v>
      </c>
      <c r="I36" s="1">
        <f t="shared" si="6"/>
        <v>2131.5826086956522</v>
      </c>
      <c r="J36" s="1" t="s">
        <v>16</v>
      </c>
      <c r="K36" s="1" t="s">
        <v>46</v>
      </c>
      <c r="L36">
        <v>75000</v>
      </c>
      <c r="M36" s="1" t="str">
        <f t="shared" si="7"/>
        <v>YES</v>
      </c>
      <c r="N36" s="1" t="str">
        <f t="shared" si="8"/>
        <v>HO12CIVBLA035</v>
      </c>
    </row>
    <row r="37" spans="1:14" x14ac:dyDescent="0.25">
      <c r="A37" s="1" t="s">
        <v>70</v>
      </c>
      <c r="B37" s="1" t="str">
        <f t="shared" si="0"/>
        <v>HO</v>
      </c>
      <c r="C37" s="1" t="str">
        <f t="shared" si="1"/>
        <v>HONDA</v>
      </c>
      <c r="D37" s="1" t="str">
        <f t="shared" si="2"/>
        <v>CIV</v>
      </c>
      <c r="E37" s="1" t="str">
        <f t="shared" si="3"/>
        <v>CIVIC</v>
      </c>
      <c r="F37" s="1" t="str">
        <f t="shared" si="4"/>
        <v>13</v>
      </c>
      <c r="G37" s="1">
        <f t="shared" si="5"/>
        <v>10</v>
      </c>
      <c r="H37">
        <v>13867.6</v>
      </c>
      <c r="I37" s="1">
        <f t="shared" si="6"/>
        <v>1320.7238095238095</v>
      </c>
      <c r="J37" s="1" t="s">
        <v>16</v>
      </c>
      <c r="K37" s="1" t="s">
        <v>51</v>
      </c>
      <c r="L37">
        <v>75000</v>
      </c>
      <c r="M37" s="1" t="str">
        <f t="shared" si="7"/>
        <v>YES</v>
      </c>
      <c r="N37" s="1" t="str">
        <f t="shared" si="8"/>
        <v>HO13CIVBLA036</v>
      </c>
    </row>
    <row r="38" spans="1:14" x14ac:dyDescent="0.25">
      <c r="A38" s="1" t="s">
        <v>121</v>
      </c>
      <c r="B38" s="1" t="str">
        <f t="shared" si="0"/>
        <v>HO</v>
      </c>
      <c r="C38" s="1" t="str">
        <f t="shared" si="1"/>
        <v>HONDA</v>
      </c>
      <c r="D38" s="1" t="str">
        <f t="shared" si="2"/>
        <v>ODY</v>
      </c>
      <c r="E38" s="1" t="str">
        <f t="shared" si="3"/>
        <v>ODSSEY</v>
      </c>
      <c r="F38" s="1" t="str">
        <f t="shared" si="4"/>
        <v>05</v>
      </c>
      <c r="G38" s="1">
        <f t="shared" si="5"/>
        <v>18</v>
      </c>
      <c r="H38">
        <v>60389.5</v>
      </c>
      <c r="I38" s="1">
        <f t="shared" si="6"/>
        <v>3264.2972972972975</v>
      </c>
      <c r="J38" s="1" t="s">
        <v>19</v>
      </c>
      <c r="K38" s="1" t="s">
        <v>30</v>
      </c>
      <c r="L38">
        <v>100000</v>
      </c>
      <c r="M38" s="1" t="str">
        <f t="shared" si="7"/>
        <v>YES</v>
      </c>
      <c r="N38" s="1" t="str">
        <f t="shared" si="8"/>
        <v>HO05ODYWHI037</v>
      </c>
    </row>
    <row r="39" spans="1:14" x14ac:dyDescent="0.25">
      <c r="A39" s="1" t="s">
        <v>71</v>
      </c>
      <c r="B39" s="1" t="str">
        <f t="shared" si="0"/>
        <v>HO</v>
      </c>
      <c r="C39" s="1" t="str">
        <f t="shared" si="1"/>
        <v>HONDA</v>
      </c>
      <c r="D39" s="1" t="str">
        <f t="shared" si="2"/>
        <v>ODY</v>
      </c>
      <c r="E39" s="1" t="str">
        <f t="shared" si="3"/>
        <v>ODSSEY</v>
      </c>
      <c r="F39" s="1" t="str">
        <f t="shared" si="4"/>
        <v>07</v>
      </c>
      <c r="G39" s="1">
        <f t="shared" si="5"/>
        <v>16</v>
      </c>
      <c r="H39">
        <v>50854.1</v>
      </c>
      <c r="I39" s="1">
        <f t="shared" si="6"/>
        <v>3082.0666666666666</v>
      </c>
      <c r="J39" s="1" t="s">
        <v>16</v>
      </c>
      <c r="K39" s="1" t="s">
        <v>53</v>
      </c>
      <c r="L39">
        <v>100000</v>
      </c>
      <c r="M39" s="1" t="str">
        <f t="shared" si="7"/>
        <v>YES</v>
      </c>
      <c r="N39" s="1" t="str">
        <f t="shared" si="8"/>
        <v>HO07ODYBLA038</v>
      </c>
    </row>
    <row r="40" spans="1:14" x14ac:dyDescent="0.25">
      <c r="A40" s="1" t="s">
        <v>72</v>
      </c>
      <c r="B40" s="1" t="str">
        <f t="shared" si="0"/>
        <v>HO</v>
      </c>
      <c r="C40" s="1" t="str">
        <f t="shared" si="1"/>
        <v>HONDA</v>
      </c>
      <c r="D40" s="1" t="str">
        <f t="shared" si="2"/>
        <v>ODY</v>
      </c>
      <c r="E40" s="1" t="str">
        <f t="shared" si="3"/>
        <v>ODSSEY</v>
      </c>
      <c r="F40" s="1" t="str">
        <f t="shared" si="4"/>
        <v>08</v>
      </c>
      <c r="G40" s="1">
        <f t="shared" si="5"/>
        <v>15</v>
      </c>
      <c r="H40">
        <v>42504.6</v>
      </c>
      <c r="I40" s="1">
        <f t="shared" si="6"/>
        <v>2742.2322580645159</v>
      </c>
      <c r="J40" s="1" t="s">
        <v>19</v>
      </c>
      <c r="K40" s="1" t="s">
        <v>39</v>
      </c>
      <c r="L40">
        <v>100000</v>
      </c>
      <c r="M40" s="1" t="str">
        <f t="shared" si="7"/>
        <v>YES</v>
      </c>
      <c r="N40" s="1" t="str">
        <f t="shared" si="8"/>
        <v>HO08ODYWHI039</v>
      </c>
    </row>
    <row r="41" spans="1:14" x14ac:dyDescent="0.25">
      <c r="A41" s="1" t="s">
        <v>118</v>
      </c>
      <c r="B41" s="1" t="str">
        <f t="shared" si="0"/>
        <v>HO</v>
      </c>
      <c r="C41" s="1" t="str">
        <f t="shared" si="1"/>
        <v>HONDA</v>
      </c>
      <c r="D41" s="1" t="str">
        <f>MID(A41,5,3)</f>
        <v>ODY</v>
      </c>
      <c r="E41" s="1" t="str">
        <f t="shared" si="3"/>
        <v>ODSSEY</v>
      </c>
      <c r="F41" s="1" t="str">
        <f t="shared" si="4"/>
        <v>01</v>
      </c>
      <c r="G41" s="1">
        <f t="shared" si="5"/>
        <v>22</v>
      </c>
      <c r="H41">
        <v>68658.899999999994</v>
      </c>
      <c r="I41" s="1">
        <f t="shared" si="6"/>
        <v>3051.5066666666662</v>
      </c>
      <c r="J41" s="1" t="s">
        <v>16</v>
      </c>
      <c r="K41" s="1" t="s">
        <v>17</v>
      </c>
      <c r="L41">
        <v>100000</v>
      </c>
      <c r="M41" s="1" t="str">
        <f t="shared" si="7"/>
        <v>YES</v>
      </c>
      <c r="N41" s="1" t="str">
        <f t="shared" si="8"/>
        <v>HO01ODYBLA040</v>
      </c>
    </row>
    <row r="42" spans="1:14" x14ac:dyDescent="0.25">
      <c r="A42" s="1" t="s">
        <v>73</v>
      </c>
      <c r="B42" s="1" t="str">
        <f t="shared" si="0"/>
        <v>HO</v>
      </c>
      <c r="C42" s="1" t="str">
        <f t="shared" si="1"/>
        <v>HONDA</v>
      </c>
      <c r="D42" s="1" t="str">
        <f t="shared" si="2"/>
        <v>ODY</v>
      </c>
      <c r="E42" s="1" t="str">
        <f t="shared" si="3"/>
        <v>ODSSEY</v>
      </c>
      <c r="F42" s="1" t="str">
        <f t="shared" si="4"/>
        <v>14</v>
      </c>
      <c r="G42" s="1">
        <f t="shared" si="5"/>
        <v>9</v>
      </c>
      <c r="H42">
        <v>3708.1</v>
      </c>
      <c r="I42" s="1">
        <f t="shared" si="6"/>
        <v>390.32631578947365</v>
      </c>
      <c r="J42" s="1" t="s">
        <v>16</v>
      </c>
      <c r="K42" s="1" t="s">
        <v>20</v>
      </c>
      <c r="L42">
        <v>100000</v>
      </c>
      <c r="M42" s="1" t="str">
        <f t="shared" si="7"/>
        <v>YES</v>
      </c>
      <c r="N42" s="1" t="str">
        <f t="shared" si="8"/>
        <v>HO14ODYBLA041</v>
      </c>
    </row>
    <row r="43" spans="1:14" x14ac:dyDescent="0.25">
      <c r="A43" s="1" t="s">
        <v>74</v>
      </c>
      <c r="B43" s="1" t="str">
        <f t="shared" si="0"/>
        <v>CR</v>
      </c>
      <c r="C43" s="1" t="str">
        <f t="shared" si="1"/>
        <v>CHRYSTLER</v>
      </c>
      <c r="D43" s="1" t="str">
        <f t="shared" si="2"/>
        <v>PTC</v>
      </c>
      <c r="E43" s="1" t="str">
        <f t="shared" si="3"/>
        <v>PATRICE</v>
      </c>
      <c r="F43" s="1" t="str">
        <f t="shared" si="4"/>
        <v>04</v>
      </c>
      <c r="G43" s="1">
        <f t="shared" si="5"/>
        <v>19</v>
      </c>
      <c r="H43">
        <v>64542</v>
      </c>
      <c r="I43" s="1">
        <f t="shared" si="6"/>
        <v>3309.8461538461538</v>
      </c>
      <c r="J43" s="1" t="s">
        <v>49</v>
      </c>
      <c r="K43" s="1" t="s">
        <v>17</v>
      </c>
      <c r="L43">
        <v>75000</v>
      </c>
      <c r="M43" s="1" t="str">
        <f t="shared" si="7"/>
        <v>YES</v>
      </c>
      <c r="N43" s="1" t="str">
        <f t="shared" si="8"/>
        <v>CR04PTCBLU042</v>
      </c>
    </row>
    <row r="44" spans="1:14" x14ac:dyDescent="0.25">
      <c r="A44" s="1" t="s">
        <v>75</v>
      </c>
      <c r="B44" s="1" t="str">
        <f t="shared" si="0"/>
        <v>CR</v>
      </c>
      <c r="C44" s="1" t="str">
        <f t="shared" si="1"/>
        <v>CHRYSTLER</v>
      </c>
      <c r="D44" s="1" t="str">
        <f t="shared" si="2"/>
        <v>PTC</v>
      </c>
      <c r="E44" s="1" t="str">
        <f t="shared" si="3"/>
        <v>PATRICE</v>
      </c>
      <c r="F44" s="1" t="str">
        <f t="shared" si="4"/>
        <v>07</v>
      </c>
      <c r="G44" s="1">
        <f t="shared" si="5"/>
        <v>16</v>
      </c>
      <c r="H44">
        <v>42074.2</v>
      </c>
      <c r="I44" s="1">
        <f t="shared" si="6"/>
        <v>2549.9515151515152</v>
      </c>
      <c r="J44" s="1" t="s">
        <v>22</v>
      </c>
      <c r="K44" s="1" t="s">
        <v>59</v>
      </c>
      <c r="L44">
        <v>75000</v>
      </c>
      <c r="M44" s="1" t="str">
        <f t="shared" si="7"/>
        <v>YES</v>
      </c>
      <c r="N44" s="1" t="str">
        <f t="shared" si="8"/>
        <v>CR07PTCGRE043</v>
      </c>
    </row>
    <row r="45" spans="1:14" x14ac:dyDescent="0.25">
      <c r="A45" s="1" t="s">
        <v>76</v>
      </c>
      <c r="B45" s="1" t="str">
        <f t="shared" si="0"/>
        <v>CR</v>
      </c>
      <c r="C45" s="1" t="str">
        <f t="shared" si="1"/>
        <v>CHRYSTLER</v>
      </c>
      <c r="D45" s="1" t="str">
        <f t="shared" si="2"/>
        <v>PTC</v>
      </c>
      <c r="E45" s="1" t="str">
        <f t="shared" si="3"/>
        <v>PATRICE</v>
      </c>
      <c r="F45" s="1" t="str">
        <f t="shared" si="4"/>
        <v>11</v>
      </c>
      <c r="G45" s="1">
        <f t="shared" si="5"/>
        <v>12</v>
      </c>
      <c r="H45">
        <v>27394.2</v>
      </c>
      <c r="I45" s="1">
        <f t="shared" si="6"/>
        <v>2191.5360000000001</v>
      </c>
      <c r="J45" s="1" t="s">
        <v>16</v>
      </c>
      <c r="K45" s="1" t="s">
        <v>37</v>
      </c>
      <c r="L45">
        <v>75000</v>
      </c>
      <c r="M45" s="1" t="str">
        <f t="shared" si="7"/>
        <v>YES</v>
      </c>
      <c r="N45" s="1" t="str">
        <f t="shared" si="8"/>
        <v>CR11PTCBLA044</v>
      </c>
    </row>
    <row r="46" spans="1:14" x14ac:dyDescent="0.25">
      <c r="A46" s="1" t="s">
        <v>77</v>
      </c>
      <c r="B46" s="1" t="str">
        <f t="shared" si="0"/>
        <v>CR</v>
      </c>
      <c r="C46" s="1" t="str">
        <f t="shared" si="1"/>
        <v>CHRYSTLER</v>
      </c>
      <c r="D46" s="1" t="str">
        <f t="shared" si="2"/>
        <v>CAR</v>
      </c>
      <c r="E46" s="1" t="str">
        <f t="shared" si="3"/>
        <v>CAMARO</v>
      </c>
      <c r="F46" s="1" t="str">
        <f t="shared" si="4"/>
        <v>99</v>
      </c>
      <c r="G46" s="1">
        <f t="shared" si="5"/>
        <v>24</v>
      </c>
      <c r="H46">
        <v>79420.600000000006</v>
      </c>
      <c r="I46" s="1">
        <f t="shared" si="6"/>
        <v>3241.6571428571433</v>
      </c>
      <c r="J46" s="1" t="s">
        <v>22</v>
      </c>
      <c r="K46" s="1" t="s">
        <v>46</v>
      </c>
      <c r="L46">
        <v>75000</v>
      </c>
      <c r="M46" s="1" t="str">
        <f t="shared" si="7"/>
        <v>NO</v>
      </c>
      <c r="N46" s="1" t="str">
        <f t="shared" si="8"/>
        <v>CR99CARGRE045</v>
      </c>
    </row>
    <row r="47" spans="1:14" x14ac:dyDescent="0.25">
      <c r="A47" s="1" t="s">
        <v>78</v>
      </c>
      <c r="B47" s="1" t="str">
        <f t="shared" si="0"/>
        <v>CR</v>
      </c>
      <c r="C47" s="1" t="str">
        <f t="shared" si="1"/>
        <v>CHRYSTLER</v>
      </c>
      <c r="D47" s="1" t="str">
        <f t="shared" si="2"/>
        <v>CAR</v>
      </c>
      <c r="E47" s="1" t="str">
        <f t="shared" si="3"/>
        <v>CAMARO</v>
      </c>
      <c r="F47" s="1" t="str">
        <f t="shared" si="4"/>
        <v>00</v>
      </c>
      <c r="G47" s="1">
        <f t="shared" si="5"/>
        <v>23</v>
      </c>
      <c r="H47">
        <v>77243.100000000006</v>
      </c>
      <c r="I47" s="1">
        <f t="shared" si="6"/>
        <v>3286.940425531915</v>
      </c>
      <c r="J47" s="1" t="s">
        <v>16</v>
      </c>
      <c r="K47" s="1" t="s">
        <v>25</v>
      </c>
      <c r="L47">
        <v>75000</v>
      </c>
      <c r="M47" s="1" t="str">
        <f t="shared" si="7"/>
        <v>NO</v>
      </c>
      <c r="N47" s="1" t="str">
        <f t="shared" si="8"/>
        <v>CR00CARBLA046</v>
      </c>
    </row>
    <row r="48" spans="1:14" x14ac:dyDescent="0.25">
      <c r="A48" s="1" t="s">
        <v>79</v>
      </c>
      <c r="B48" s="1" t="str">
        <f t="shared" si="0"/>
        <v>CR</v>
      </c>
      <c r="C48" s="1" t="str">
        <f t="shared" si="1"/>
        <v>CHRYSTLER</v>
      </c>
      <c r="D48" s="1" t="str">
        <f t="shared" si="2"/>
        <v>CAR</v>
      </c>
      <c r="E48" s="1" t="str">
        <f t="shared" si="3"/>
        <v>CAMARO</v>
      </c>
      <c r="F48" s="1" t="str">
        <f t="shared" si="4"/>
        <v>04</v>
      </c>
      <c r="G48" s="1">
        <f t="shared" si="5"/>
        <v>19</v>
      </c>
      <c r="H48">
        <v>72527.199999999997</v>
      </c>
      <c r="I48" s="1">
        <f t="shared" si="6"/>
        <v>3719.3435897435897</v>
      </c>
      <c r="J48" s="1" t="s">
        <v>19</v>
      </c>
      <c r="K48" s="1" t="s">
        <v>42</v>
      </c>
      <c r="L48">
        <v>75000</v>
      </c>
      <c r="M48" s="1" t="str">
        <f t="shared" si="7"/>
        <v>YES</v>
      </c>
      <c r="N48" s="1" t="str">
        <f t="shared" si="8"/>
        <v>CR04CARWHI047</v>
      </c>
    </row>
    <row r="49" spans="1:14" x14ac:dyDescent="0.25">
      <c r="A49" s="1" t="s">
        <v>80</v>
      </c>
      <c r="B49" s="1" t="str">
        <f t="shared" si="0"/>
        <v>CR</v>
      </c>
      <c r="C49" s="1" t="str">
        <f t="shared" si="1"/>
        <v>CHRYSTLER</v>
      </c>
      <c r="D49" s="1" t="str">
        <f t="shared" si="2"/>
        <v>CAR</v>
      </c>
      <c r="E49" s="1" t="str">
        <f t="shared" si="3"/>
        <v>CAMARO</v>
      </c>
      <c r="F49" s="1" t="str">
        <f t="shared" si="4"/>
        <v>04</v>
      </c>
      <c r="G49" s="1">
        <f t="shared" si="5"/>
        <v>19</v>
      </c>
      <c r="H49">
        <v>52699.4</v>
      </c>
      <c r="I49" s="1">
        <f t="shared" si="6"/>
        <v>2702.5333333333333</v>
      </c>
      <c r="J49" s="1" t="s">
        <v>58</v>
      </c>
      <c r="K49" s="1" t="s">
        <v>42</v>
      </c>
      <c r="L49">
        <v>75000</v>
      </c>
      <c r="M49" s="1" t="str">
        <f t="shared" si="7"/>
        <v>YES</v>
      </c>
      <c r="N49" s="1" t="str">
        <f t="shared" si="8"/>
        <v>CR04CARRED048</v>
      </c>
    </row>
    <row r="50" spans="1:14" x14ac:dyDescent="0.25">
      <c r="A50" s="1" t="s">
        <v>81</v>
      </c>
      <c r="B50" s="1" t="str">
        <f t="shared" si="0"/>
        <v>HY</v>
      </c>
      <c r="C50" s="1" t="str">
        <f t="shared" si="1"/>
        <v>HYUNDAI</v>
      </c>
      <c r="D50" s="1" t="str">
        <f t="shared" si="2"/>
        <v>ELA</v>
      </c>
      <c r="E50" s="1" t="str">
        <f t="shared" si="3"/>
        <v>ELAND</v>
      </c>
      <c r="F50" s="1" t="str">
        <f t="shared" si="4"/>
        <v>11</v>
      </c>
      <c r="G50" s="1">
        <f t="shared" si="5"/>
        <v>12</v>
      </c>
      <c r="H50">
        <v>29102.3</v>
      </c>
      <c r="I50" s="1">
        <f t="shared" si="6"/>
        <v>2328.1839999999997</v>
      </c>
      <c r="J50" s="1" t="s">
        <v>16</v>
      </c>
      <c r="K50" s="1" t="s">
        <v>44</v>
      </c>
      <c r="L50">
        <v>100000</v>
      </c>
      <c r="M50" s="1" t="str">
        <f t="shared" si="7"/>
        <v>YES</v>
      </c>
      <c r="N50" s="1" t="str">
        <f t="shared" si="8"/>
        <v>HY11ELABLA049</v>
      </c>
    </row>
    <row r="51" spans="1:14" x14ac:dyDescent="0.25">
      <c r="A51" s="1" t="s">
        <v>82</v>
      </c>
      <c r="B51" s="1" t="str">
        <f t="shared" si="0"/>
        <v>HY</v>
      </c>
      <c r="C51" s="1" t="str">
        <f t="shared" si="1"/>
        <v>HYUNDAI</v>
      </c>
      <c r="D51" s="1" t="str">
        <f t="shared" si="2"/>
        <v>ELA</v>
      </c>
      <c r="E51" s="1" t="str">
        <f t="shared" si="3"/>
        <v>ELAND</v>
      </c>
      <c r="F51" s="1" t="str">
        <f t="shared" si="4"/>
        <v>12</v>
      </c>
      <c r="G51" s="1">
        <f t="shared" si="5"/>
        <v>11</v>
      </c>
      <c r="H51">
        <v>22282</v>
      </c>
      <c r="I51" s="1">
        <f t="shared" si="6"/>
        <v>1937.5652173913043</v>
      </c>
      <c r="J51" s="1" t="s">
        <v>49</v>
      </c>
      <c r="K51" s="1" t="s">
        <v>20</v>
      </c>
      <c r="L51">
        <v>100000</v>
      </c>
      <c r="M51" s="1" t="str">
        <f t="shared" si="7"/>
        <v>YES</v>
      </c>
      <c r="N51" s="1" t="str">
        <f t="shared" si="8"/>
        <v>HY12ELABLU050</v>
      </c>
    </row>
    <row r="52" spans="1:14" x14ac:dyDescent="0.25">
      <c r="A52" s="1" t="s">
        <v>83</v>
      </c>
      <c r="B52" s="1" t="str">
        <f t="shared" si="0"/>
        <v>HY</v>
      </c>
      <c r="C52" s="1" t="str">
        <f t="shared" si="1"/>
        <v>HYUNDAI</v>
      </c>
      <c r="D52" s="1" t="str">
        <f t="shared" si="2"/>
        <v>ELA</v>
      </c>
      <c r="E52" s="1" t="str">
        <f t="shared" si="3"/>
        <v>ELAND</v>
      </c>
      <c r="F52" s="1" t="str">
        <f t="shared" si="4"/>
        <v>13</v>
      </c>
      <c r="G52" s="1">
        <f t="shared" si="5"/>
        <v>10</v>
      </c>
      <c r="H52">
        <v>20223.900000000001</v>
      </c>
      <c r="I52" s="1">
        <f t="shared" si="6"/>
        <v>1926.0857142857144</v>
      </c>
      <c r="J52" s="1" t="s">
        <v>16</v>
      </c>
      <c r="K52" s="1" t="s">
        <v>33</v>
      </c>
      <c r="L52">
        <v>100000</v>
      </c>
      <c r="M52" s="1" t="str">
        <f t="shared" si="7"/>
        <v>YES</v>
      </c>
      <c r="N52" s="1" t="str">
        <f t="shared" si="8"/>
        <v>HY13ELABLA051</v>
      </c>
    </row>
    <row r="53" spans="1:14" x14ac:dyDescent="0.25">
      <c r="A53" s="1" t="s">
        <v>84</v>
      </c>
      <c r="B53" s="1" t="str">
        <f t="shared" si="0"/>
        <v>HY</v>
      </c>
      <c r="C53" s="1" t="str">
        <f t="shared" si="1"/>
        <v>HYUNDAI</v>
      </c>
      <c r="D53" s="1" t="str">
        <f t="shared" si="2"/>
        <v>ELA</v>
      </c>
      <c r="E53" s="1" t="str">
        <f t="shared" si="3"/>
        <v>ELAND</v>
      </c>
      <c r="F53" s="1" t="str">
        <f t="shared" si="4"/>
        <v>13</v>
      </c>
      <c r="G53" s="1">
        <f t="shared" si="5"/>
        <v>10</v>
      </c>
      <c r="H53">
        <v>22188.5</v>
      </c>
      <c r="I53" s="1">
        <f t="shared" si="6"/>
        <v>2113.1904761904761</v>
      </c>
      <c r="J53" s="1" t="s">
        <v>49</v>
      </c>
      <c r="K53" s="1" t="s">
        <v>27</v>
      </c>
      <c r="L53">
        <v>100000</v>
      </c>
      <c r="M53" s="1" t="str">
        <f t="shared" si="7"/>
        <v>YES</v>
      </c>
      <c r="N53" s="1" t="str">
        <f t="shared" si="8"/>
        <v>HY13ELABLU052</v>
      </c>
    </row>
    <row r="54" spans="1:14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I54" s="1" t="s">
        <v>15</v>
      </c>
      <c r="J54" s="1" t="s">
        <v>15</v>
      </c>
      <c r="K54" s="1" t="s">
        <v>15</v>
      </c>
      <c r="M54" s="1" t="s">
        <v>15</v>
      </c>
      <c r="N54" s="1" t="s">
        <v>15</v>
      </c>
    </row>
    <row r="55" spans="1:14" x14ac:dyDescent="0.25">
      <c r="A55" s="1" t="s">
        <v>15</v>
      </c>
      <c r="B55" s="1" t="s">
        <v>15</v>
      </c>
      <c r="C55" s="1" t="s">
        <v>15</v>
      </c>
      <c r="D55" s="1" t="s">
        <v>15</v>
      </c>
      <c r="E55" s="1" t="s">
        <v>15</v>
      </c>
      <c r="F55" s="1" t="s">
        <v>15</v>
      </c>
      <c r="G55" s="1" t="s">
        <v>15</v>
      </c>
      <c r="I55" s="1" t="s">
        <v>15</v>
      </c>
      <c r="J55" s="1" t="s">
        <v>15</v>
      </c>
      <c r="K55" s="1" t="s">
        <v>15</v>
      </c>
      <c r="M55" s="1" t="s">
        <v>15</v>
      </c>
      <c r="N55" s="1" t="s">
        <v>15</v>
      </c>
    </row>
    <row r="56" spans="1:14" x14ac:dyDescent="0.25">
      <c r="A56" s="1" t="s">
        <v>15</v>
      </c>
      <c r="B56" s="1" t="s">
        <v>86</v>
      </c>
      <c r="C56" s="1" t="s">
        <v>92</v>
      </c>
      <c r="D56" s="1" t="s">
        <v>103</v>
      </c>
      <c r="E56" s="1" t="s">
        <v>114</v>
      </c>
      <c r="F56" s="1" t="s">
        <v>15</v>
      </c>
      <c r="G56" s="1" t="s">
        <v>15</v>
      </c>
      <c r="I56" s="1" t="s">
        <v>15</v>
      </c>
      <c r="J56" s="1" t="s">
        <v>15</v>
      </c>
      <c r="K56" s="1" t="s">
        <v>15</v>
      </c>
      <c r="M56" s="1" t="s">
        <v>15</v>
      </c>
      <c r="N56" s="1" t="s">
        <v>15</v>
      </c>
    </row>
    <row r="57" spans="1:14" x14ac:dyDescent="0.25">
      <c r="A57" s="1" t="s">
        <v>15</v>
      </c>
      <c r="B57" s="1" t="s">
        <v>90</v>
      </c>
      <c r="C57" s="1" t="s">
        <v>95</v>
      </c>
      <c r="D57" s="1" t="s">
        <v>98</v>
      </c>
      <c r="E57" s="1" t="s">
        <v>109</v>
      </c>
      <c r="F57" s="1" t="s">
        <v>15</v>
      </c>
      <c r="G57" s="1" t="s">
        <v>15</v>
      </c>
      <c r="I57" s="1" t="s">
        <v>15</v>
      </c>
      <c r="J57" s="1" t="s">
        <v>15</v>
      </c>
      <c r="K57" s="1" t="s">
        <v>15</v>
      </c>
      <c r="M57" s="1" t="s">
        <v>15</v>
      </c>
      <c r="N57" s="1" t="s">
        <v>15</v>
      </c>
    </row>
    <row r="58" spans="1:14" x14ac:dyDescent="0.25">
      <c r="A58" s="1" t="s">
        <v>15</v>
      </c>
      <c r="B58" s="1" t="s">
        <v>89</v>
      </c>
      <c r="C58" s="1" t="s">
        <v>96</v>
      </c>
      <c r="D58" s="1" t="s">
        <v>101</v>
      </c>
      <c r="E58" s="1" t="s">
        <v>112</v>
      </c>
      <c r="F58" s="1" t="s">
        <v>15</v>
      </c>
      <c r="G58" s="1" t="s">
        <v>15</v>
      </c>
      <c r="I58" s="1" t="s">
        <v>15</v>
      </c>
      <c r="J58" s="1" t="s">
        <v>15</v>
      </c>
      <c r="K58" s="1" t="s">
        <v>15</v>
      </c>
      <c r="M58" s="1" t="s">
        <v>15</v>
      </c>
      <c r="N58" s="1" t="s">
        <v>15</v>
      </c>
    </row>
    <row r="59" spans="1:14" x14ac:dyDescent="0.25">
      <c r="A59" s="1" t="s">
        <v>15</v>
      </c>
      <c r="B59" s="1" t="s">
        <v>87</v>
      </c>
      <c r="C59" s="1" t="s">
        <v>93</v>
      </c>
      <c r="D59" s="1" t="s">
        <v>105</v>
      </c>
      <c r="E59" s="1" t="s">
        <v>114</v>
      </c>
      <c r="F59" s="1" t="s">
        <v>15</v>
      </c>
      <c r="G59" s="1" t="s">
        <v>15</v>
      </c>
      <c r="I59" s="1" t="s">
        <v>15</v>
      </c>
      <c r="J59" s="1" t="s">
        <v>15</v>
      </c>
      <c r="K59" s="1" t="s">
        <v>15</v>
      </c>
      <c r="M59" s="1" t="s">
        <v>15</v>
      </c>
      <c r="N59" s="1" t="s">
        <v>15</v>
      </c>
    </row>
    <row r="60" spans="1:14" x14ac:dyDescent="0.25">
      <c r="A60" s="1" t="s">
        <v>15</v>
      </c>
      <c r="B60" s="1" t="s">
        <v>85</v>
      </c>
      <c r="C60" s="1" t="s">
        <v>91</v>
      </c>
      <c r="D60" s="1" t="s">
        <v>102</v>
      </c>
      <c r="E60" s="1" t="s">
        <v>113</v>
      </c>
      <c r="F60" s="1" t="s">
        <v>15</v>
      </c>
      <c r="G60" s="1" t="s">
        <v>15</v>
      </c>
      <c r="I60" s="1" t="s">
        <v>15</v>
      </c>
      <c r="J60" s="1" t="s">
        <v>15</v>
      </c>
      <c r="K60" s="1" t="s">
        <v>15</v>
      </c>
      <c r="M60" s="1" t="s">
        <v>15</v>
      </c>
      <c r="N60" s="1" t="s">
        <v>15</v>
      </c>
    </row>
    <row r="61" spans="1:14" x14ac:dyDescent="0.25">
      <c r="A61" s="1" t="s">
        <v>15</v>
      </c>
      <c r="B61" s="1" t="s">
        <v>88</v>
      </c>
      <c r="C61" s="1" t="s">
        <v>94</v>
      </c>
      <c r="D61" s="1" t="s">
        <v>97</v>
      </c>
      <c r="E61" s="1" t="s">
        <v>108</v>
      </c>
      <c r="F61" s="1" t="s">
        <v>15</v>
      </c>
      <c r="G61" s="1" t="s">
        <v>15</v>
      </c>
      <c r="I61" s="1" t="s">
        <v>15</v>
      </c>
      <c r="J61" s="1" t="s">
        <v>15</v>
      </c>
      <c r="K61" s="1" t="s">
        <v>15</v>
      </c>
      <c r="M61" s="1" t="s">
        <v>15</v>
      </c>
      <c r="N61" s="1" t="s">
        <v>15</v>
      </c>
    </row>
    <row r="62" spans="1:14" x14ac:dyDescent="0.25">
      <c r="A62" s="1" t="s">
        <v>15</v>
      </c>
      <c r="B62" s="1" t="s">
        <v>15</v>
      </c>
      <c r="C62" s="1" t="s">
        <v>15</v>
      </c>
      <c r="D62" s="1" t="s">
        <v>106</v>
      </c>
      <c r="E62" s="1" t="s">
        <v>117</v>
      </c>
      <c r="F62" s="1" t="s">
        <v>15</v>
      </c>
      <c r="G62" s="1" t="s">
        <v>15</v>
      </c>
      <c r="I62" s="1" t="s">
        <v>15</v>
      </c>
      <c r="J62" s="1" t="s">
        <v>15</v>
      </c>
      <c r="K62" s="1" t="s">
        <v>15</v>
      </c>
      <c r="M62" s="1" t="s">
        <v>15</v>
      </c>
      <c r="N62" s="1" t="s">
        <v>15</v>
      </c>
    </row>
    <row r="63" spans="1:14" x14ac:dyDescent="0.25">
      <c r="A63" s="1" t="s">
        <v>15</v>
      </c>
      <c r="B63" s="1" t="s">
        <v>15</v>
      </c>
      <c r="C63" s="1" t="s">
        <v>15</v>
      </c>
      <c r="D63" s="1" t="s">
        <v>107</v>
      </c>
      <c r="E63" s="1" t="s">
        <v>116</v>
      </c>
      <c r="F63" s="1" t="s">
        <v>15</v>
      </c>
      <c r="G63" s="1" t="s">
        <v>15</v>
      </c>
      <c r="I63" s="1" t="s">
        <v>15</v>
      </c>
      <c r="J63" s="1" t="s">
        <v>15</v>
      </c>
      <c r="K63" s="1" t="s">
        <v>15</v>
      </c>
      <c r="M63" s="1" t="s">
        <v>15</v>
      </c>
      <c r="N63" s="1" t="s">
        <v>15</v>
      </c>
    </row>
    <row r="64" spans="1:14" x14ac:dyDescent="0.25">
      <c r="A64" s="1" t="s">
        <v>15</v>
      </c>
      <c r="B64" s="1" t="s">
        <v>15</v>
      </c>
      <c r="C64" s="1" t="s">
        <v>15</v>
      </c>
      <c r="D64" s="1" t="s">
        <v>100</v>
      </c>
      <c r="E64" s="1" t="s">
        <v>111</v>
      </c>
      <c r="F64" s="1" t="s">
        <v>15</v>
      </c>
      <c r="G64" s="1" t="s">
        <v>15</v>
      </c>
      <c r="I64" s="1" t="s">
        <v>15</v>
      </c>
      <c r="J64" s="1" t="s">
        <v>15</v>
      </c>
      <c r="K64" s="1" t="s">
        <v>15</v>
      </c>
      <c r="M64" s="1" t="s">
        <v>15</v>
      </c>
      <c r="N64" s="1" t="s">
        <v>15</v>
      </c>
    </row>
    <row r="65" spans="1:14" x14ac:dyDescent="0.25">
      <c r="A65" s="1" t="s">
        <v>15</v>
      </c>
      <c r="B65" s="1" t="s">
        <v>15</v>
      </c>
      <c r="C65" s="1" t="s">
        <v>15</v>
      </c>
      <c r="D65" s="1" t="s">
        <v>99</v>
      </c>
      <c r="E65" s="1" t="s">
        <v>110</v>
      </c>
      <c r="F65" s="1" t="s">
        <v>15</v>
      </c>
      <c r="G65" s="1" t="s">
        <v>15</v>
      </c>
      <c r="I65" s="1" t="s">
        <v>15</v>
      </c>
      <c r="J65" s="1" t="s">
        <v>15</v>
      </c>
      <c r="K65" s="1" t="s">
        <v>15</v>
      </c>
      <c r="M65" s="1" t="s">
        <v>15</v>
      </c>
      <c r="N65" s="1" t="s">
        <v>15</v>
      </c>
    </row>
    <row r="66" spans="1:14" x14ac:dyDescent="0.25">
      <c r="A66" s="1" t="s">
        <v>15</v>
      </c>
      <c r="B66" s="1" t="s">
        <v>15</v>
      </c>
      <c r="C66" s="1" t="s">
        <v>15</v>
      </c>
      <c r="D66" s="1" t="s">
        <v>104</v>
      </c>
      <c r="E66" s="1" t="s">
        <v>115</v>
      </c>
      <c r="F66" s="1" t="s">
        <v>15</v>
      </c>
      <c r="G66" s="1" t="s">
        <v>15</v>
      </c>
      <c r="I66" s="1" t="s">
        <v>15</v>
      </c>
      <c r="J66" s="1" t="s">
        <v>15</v>
      </c>
      <c r="K66" s="1" t="s">
        <v>15</v>
      </c>
      <c r="M66" s="1" t="s">
        <v>15</v>
      </c>
      <c r="N66" s="1" t="s">
        <v>15</v>
      </c>
    </row>
  </sheetData>
  <sortState xmlns:xlrd2="http://schemas.microsoft.com/office/spreadsheetml/2017/richdata2" ref="D56:E66">
    <sortCondition ref="D56"/>
  </sortState>
  <conditionalFormatting sqref="B2:B53">
    <cfRule type="uniqu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R A C C V n Y a 5 F 6 j A A A A 9 Q A A A B I A H A B D b 2 5 m a W c v U G F j a 2 F n Z S 5 4 b W w g o h g A K K A U A A A A A A A A A A A A A A A A A A A A A A A A A A A A h Y + x D o I w F E V / h X S n r e h A y K M M r p K Y m K h x a 0 q F R n g Y W i z / 5 u A n + Q t i F H V z v P e c 4 d 7 7 9 Q b Z 0 N T B R X f W t J i S G e U k 0 K j a w m C Z k t 4 d w 5 h k A t Z S n W S p g 1 F G m w y 2 S E n l 3 D l h z H t P / Z y 2 X c k i z m d s n 6 8 2 q t K N J B / Z / J d D g 9 Z J V J o I 2 L 7 G i I j G C x r z c R K w q Y P c 4 J d H I 3 v S n x K W f e 3 6 T g u N 4 W E H b I r A 3 h f E A 1 B L A w Q U A A I A C A B E A I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A C C V r i s E I e F A Q A A L A M A A B M A H A B G b 3 J t d W x h c y 9 T Z W N 0 a W 9 u M S 5 t I K I Y A C i g F A A A A A A A A A A A A A A A A A A A A A A A A A A A A H 2 S T U / j M B C G 7 5 X 6 H 0 b m k k o m q y J 2 D 6 A I o b Q I D l S 7 a h e E C A e T D M V a f y B 7 3 G 1 V 9 b 8 z V Y s K S k Q O T v z M O 6 9 n x o l Y k / Y O p r v 3 8 L z f 6 / f i q w r Y w J G o V Q D t F u j I h 5 W A A g x S v w f 8 T H 0 K N T I p 4 y I f + T p Z F m V X 2 m B e e k e 8 i Z k o z 6 q / E U O s E q / V n W 7 Q x w q X N R q g x J Z a m W q 8 3 Y 6 X y r 4 Z j M d W R W J p J / x S T E 5 L E g P 5 O E K j r e Z w I a S Q U H q T r I v F 8 F T C 2 N W + 0 W 5 e D E 9 + n k j 4 k z z h l F Y G i 8 N n P v E O n w Z y 1 9 S R + B 2 8 5 V g D 1 6 g a r n z b 8 0 w 9 s 3 A f 2 f N s 1 7 + E x z 2 / N G Z a K 6 N C L C i k z 5 b l q 3 J z d p y t 3 v B g N w v K x R c f 7 K 7 i b T B m H e f L 9 V q U 3 P j N i L s j V g H h k j Y S 1 u J W / c N O C N l V M g Y m y u K g L f A N m m 7 6 f Z 5 y 6 U X V l A L C A 6 r Q E l z O O 6 r h / y F + U J f s M 4 Y D h x / d R j w R 3 6 a j o B f Y x v e K B 0 m I 8 H H U j a N f p / l 2 n n s z z s L m o p U 4 w f / Q M d j N o N / T r v P u z t 8 B U E s B A i 0 A F A A C A A g A R A C C V n Y a 5 F 6 j A A A A 9 Q A A A B I A A A A A A A A A A A A A A A A A A A A A A E N v b m Z p Z y 9 Q Y W N r Y W d l L n h t b F B L A Q I t A B Q A A g A I A E Q A g l Y P y u m r p A A A A O k A A A A T A A A A A A A A A A A A A A A A A O 8 A A A B b Q 2 9 u d G V u d F 9 U e X B l c 1 0 u e G 1 s U E s B A i 0 A F A A C A A g A R A C C V r i s E I e F A Q A A L A M A A B M A A A A A A A A A A A A A A A A A 4 A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A A A A A A A A A f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y J T I w a W 5 2 Z W 5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x V D I y O j A x O j A y L j g 2 N j k 1 M z R a I i A v P j x F b n R y e S B U e X B l P S J G a W x s Q 2 9 s d W 1 u V H l w Z X M i I F Z h b H V l P S J z Q m d Z R 0 J n W U d C Z 1 V H Q m d Z R E J n W T 0 i I C 8 + P E V u d H J 5 I F R 5 c G U 9 I k Z p b G x D b 2 x 1 b W 5 O Y W 1 l c y I g V m F s d W U 9 I n N b J n F 1 b 3 Q 7 Q 2 F y I E l E J n F 1 b 3 Q 7 L C Z x d W 9 0 O 0 1 h a 2 U m c X V v d D s s J n F 1 b 3 Q 7 T W F r Z S A o R n V s b C B O Y W 1 l K S Z x d W 9 0 O y w m c X V v d D t N b 2 R l b C Z x d W 9 0 O y w m c X V v d D t N b 2 R l b C A o R n V s b C B O Y W 1 l K S Z x d W 9 0 O y w m c X V v d D t N Y W 5 1 Z m F j d H V y Z S B Z Z W F y J n F 1 b 3 Q 7 L C Z x d W 9 0 O 0 F n Z S Z x d W 9 0 O y w m c X V v d D t N a W x l c y Z x d W 9 0 O y w m c X V v d D t N a W x l c y A v I F l l Y X I m c X V v d D s s J n F 1 b 3 Q 7 Q 2 9 s b 3 I m c X V v d D s s J n F 1 b 3 Q 7 R H J p d m V y J n F 1 b 3 Q 7 L C Z x d W 9 0 O 1 d h c m F u d G V l I E 1 p b G V z J n F 1 b 3 Q 7 L C Z x d W 9 0 O 0 N v d m V y Z W Q / J n F 1 b 3 Q 7 L C Z x d W 9 0 O 0 5 l d y B D Y X I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l u d m V u d G 9 y e S 9 D a G F u Z 2 V k I F R 5 c G U u e 0 N h c i B J R C w w f S Z x d W 9 0 O y w m c X V v d D t T Z W N 0 a W 9 u M S 9 j Y X I g a W 5 2 Z W 5 0 b 3 J 5 L 0 N o Y W 5 n Z W Q g V H l w Z S 5 7 T W F r Z S w x f S Z x d W 9 0 O y w m c X V v d D t T Z W N 0 a W 9 u M S 9 j Y X I g a W 5 2 Z W 5 0 b 3 J 5 L 0 N o Y W 5 n Z W Q g V H l w Z S 5 7 T W F r Z S A o R n V s b C B O Y W 1 l K S w y f S Z x d W 9 0 O y w m c X V v d D t T Z W N 0 a W 9 u M S 9 j Y X I g a W 5 2 Z W 5 0 b 3 J 5 L 0 N o Y W 5 n Z W Q g V H l w Z S 5 7 T W 9 k Z W w s M 3 0 m c X V v d D s s J n F 1 b 3 Q 7 U 2 V j d G l v b j E v Y 2 F y I G l u d m V u d G 9 y e S 9 D a G F u Z 2 V k I F R 5 c G U u e 0 1 v Z G V s I C h G d W x s I E 5 h b W U p L D R 9 J n F 1 b 3 Q 7 L C Z x d W 9 0 O 1 N l Y 3 R p b 2 4 x L 2 N h c i B p b n Z l b n R v c n k v Q 2 h h b m d l Z C B U e X B l L n t N Y W 5 1 Z m F j d H V y Z S B Z Z W F y L D V 9 J n F 1 b 3 Q 7 L C Z x d W 9 0 O 1 N l Y 3 R p b 2 4 x L 2 N h c i B p b n Z l b n R v c n k v Q 2 h h b m d l Z C B U e X B l L n t B Z 2 U s N n 0 m c X V v d D s s J n F 1 b 3 Q 7 U 2 V j d G l v b j E v Y 2 F y I G l u d m V u d G 9 y e S 9 D a G F u Z 2 V k I F R 5 c G U u e 0 1 p b G V z L D d 9 J n F 1 b 3 Q 7 L C Z x d W 9 0 O 1 N l Y 3 R p b 2 4 x L 2 N h c i B p b n Z l b n R v c n k v Q 2 h h b m d l Z C B U e X B l L n t N a W x l c y A v I F l l Y X I s O H 0 m c X V v d D s s J n F 1 b 3 Q 7 U 2 V j d G l v b j E v Y 2 F y I G l u d m V u d G 9 y e S 9 D a G F u Z 2 V k I F R 5 c G U u e 0 N v b G 9 y L D l 9 J n F 1 b 3 Q 7 L C Z x d W 9 0 O 1 N l Y 3 R p b 2 4 x L 2 N h c i B p b n Z l b n R v c n k v Q 2 h h b m d l Z C B U e X B l L n t E c m l 2 Z X I s M T B 9 J n F 1 b 3 Q 7 L C Z x d W 9 0 O 1 N l Y 3 R p b 2 4 x L 2 N h c i B p b n Z l b n R v c n k v Q 2 h h b m d l Z C B U e X B l L n t X Y X J h b n R l Z S B N a W x l c y w x M X 0 m c X V v d D s s J n F 1 b 3 Q 7 U 2 V j d G l v b j E v Y 2 F y I G l u d m V u d G 9 y e S 9 D a G F u Z 2 V k I F R 5 c G U u e 0 N v d m V y Z W Q / L D E y f S Z x d W 9 0 O y w m c X V v d D t T Z W N 0 a W 9 u M S 9 j Y X I g a W 5 2 Z W 5 0 b 3 J 5 L 0 N o Y W 5 n Z W Q g V H l w Z S 5 7 T m V 3 I E N h c i B J R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N h c i B p b n Z l b n R v c n k v Q 2 h h b m d l Z C B U e X B l L n t D Y X I g S U Q s M H 0 m c X V v d D s s J n F 1 b 3 Q 7 U 2 V j d G l v b j E v Y 2 F y I G l u d m V u d G 9 y e S 9 D a G F u Z 2 V k I F R 5 c G U u e 0 1 h a 2 U s M X 0 m c X V v d D s s J n F 1 b 3 Q 7 U 2 V j d G l v b j E v Y 2 F y I G l u d m V u d G 9 y e S 9 D a G F u Z 2 V k I F R 5 c G U u e 0 1 h a 2 U g K E Z 1 b G w g T m F t Z S k s M n 0 m c X V v d D s s J n F 1 b 3 Q 7 U 2 V j d G l v b j E v Y 2 F y I G l u d m V u d G 9 y e S 9 D a G F u Z 2 V k I F R 5 c G U u e 0 1 v Z G V s L D N 9 J n F 1 b 3 Q 7 L C Z x d W 9 0 O 1 N l Y 3 R p b 2 4 x L 2 N h c i B p b n Z l b n R v c n k v Q 2 h h b m d l Z C B U e X B l L n t N b 2 R l b C A o R n V s b C B O Y W 1 l K S w 0 f S Z x d W 9 0 O y w m c X V v d D t T Z W N 0 a W 9 u M S 9 j Y X I g a W 5 2 Z W 5 0 b 3 J 5 L 0 N o Y W 5 n Z W Q g V H l w Z S 5 7 T W F u d W Z h Y 3 R 1 c m U g W W V h c i w 1 f S Z x d W 9 0 O y w m c X V v d D t T Z W N 0 a W 9 u M S 9 j Y X I g a W 5 2 Z W 5 0 b 3 J 5 L 0 N o Y W 5 n Z W Q g V H l w Z S 5 7 Q W d l L D Z 9 J n F 1 b 3 Q 7 L C Z x d W 9 0 O 1 N l Y 3 R p b 2 4 x L 2 N h c i B p b n Z l b n R v c n k v Q 2 h h b m d l Z C B U e X B l L n t N a W x l c y w 3 f S Z x d W 9 0 O y w m c X V v d D t T Z W N 0 a W 9 u M S 9 j Y X I g a W 5 2 Z W 5 0 b 3 J 5 L 0 N o Y W 5 n Z W Q g V H l w Z S 5 7 T W l s Z X M g L y B Z Z W F y L D h 9 J n F 1 b 3 Q 7 L C Z x d W 9 0 O 1 N l Y 3 R p b 2 4 x L 2 N h c i B p b n Z l b n R v c n k v Q 2 h h b m d l Z C B U e X B l L n t D b 2 x v c i w 5 f S Z x d W 9 0 O y w m c X V v d D t T Z W N 0 a W 9 u M S 9 j Y X I g a W 5 2 Z W 5 0 b 3 J 5 L 0 N o Y W 5 n Z W Q g V H l w Z S 5 7 R H J p d m V y L D E w f S Z x d W 9 0 O y w m c X V v d D t T Z W N 0 a W 9 u M S 9 j Y X I g a W 5 2 Z W 5 0 b 3 J 5 L 0 N o Y W 5 n Z W Q g V H l w Z S 5 7 V 2 F y Y W 5 0 Z W U g T W l s Z X M s M T F 9 J n F 1 b 3 Q 7 L C Z x d W 9 0 O 1 N l Y 3 R p b 2 4 x L 2 N h c i B p b n Z l b n R v c n k v Q 2 h h b m d l Z C B U e X B l L n t D b 3 Z l c m V k P y w x M n 0 m c X V v d D s s J n F 1 b 3 Q 7 U 2 V j d G l v b j E v Y 2 F y I G l u d m V u d G 9 y e S 9 D a G F u Z 2 V k I F R 5 c G U u e 0 5 l d y B D Y X I g S U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l M j B p b n Z l b n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l u d m V u d G 9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m y b y j Y 7 x R b t d V 2 8 9 B F X i A A A A A A I A A A A A A B B m A A A A A Q A A I A A A A H y V T W M M v R K M T Y c + s Q L o J k E 7 B X K e N C L K p 8 x 8 A f b L B N o b A A A A A A 6 A A A A A A g A A I A A A A D u c u G x n B V 3 v i p S 1 s 6 t j C N O 6 p A e q 7 M Q D m v S B R a R 4 M l X V U A A A A D 5 + L V t l z 7 c b 6 a 6 7 G G o u J G D c S 1 r t E f b 8 0 p G M D U E a 5 N C S B K I 1 o J 8 H k + I f T U f C D v G n c 6 G z I A E 5 k a g 5 3 c v g Q H Y j v 7 O U z W 5 b I j 8 U H i b 8 m V + J v 0 u f Q A A A A K Y V n J X 5 O d 4 V z B 5 V + r + U j m Z 8 g + w 1 8 r l c f e W A c 4 w i 7 9 U l / O x L k H i I J b d 3 Y T h W q N l 8 X R f a u p 0 R h w 0 6 1 i 1 V k 9 t d E V Q = < / D a t a M a s h u p > 
</file>

<file path=customXml/itemProps1.xml><?xml version="1.0" encoding="utf-8"?>
<ds:datastoreItem xmlns:ds="http://schemas.openxmlformats.org/officeDocument/2006/customXml" ds:itemID="{83B12FBB-811E-42D6-AE33-2691CEEF76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2023-04-01T21:45:23Z</dcterms:created>
  <dcterms:modified xsi:type="dcterms:W3CDTF">2023-04-01T22:56:23Z</dcterms:modified>
</cp:coreProperties>
</file>