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ermans Group\Documents\UK\auto_rxn\config_files\"/>
    </mc:Choice>
  </mc:AlternateContent>
  <xr:revisionPtr revIDLastSave="0" documentId="13_ncr:20001_{9A3E3B19-AFB0-44C5-80D0-FA1FCD6268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up" sheetId="1" r:id="rId1"/>
    <sheet name="Data In" sheetId="2" r:id="rId2"/>
    <sheet name="gc_data_from_prog" sheetId="3" r:id="rId3"/>
  </sheets>
  <externalReferences>
    <externalReference r:id="rId4"/>
  </externalReferences>
  <definedNames>
    <definedName name="_MW_PROPANE">[1]c3odh!$B$70</definedName>
    <definedName name="BED_VOL">#REF!</definedName>
    <definedName name="CAL_C3">#REF!</definedName>
    <definedName name="CAL_C4">#REF!</definedName>
    <definedName name="CAL_N2">#REF!</definedName>
    <definedName name="CAL_O2">#REF!</definedName>
    <definedName name="MW_PROPANE">[1]c3odh!$B$70</definedName>
    <definedName name="MW_PROPYLENE">[1]c3odh!$B$71</definedName>
    <definedName name="PRES">[1]c3odh!$B$64</definedName>
    <definedName name="PRES_IN_ATM">[1]c3odh!$B$64</definedName>
    <definedName name="R_LATMPERMOLK">[1]c3odh!$B$66</definedName>
    <definedName name="T_IN_K">[1]c3odh!$B$68</definedName>
    <definedName name="T1_DATA">#REF!</definedName>
    <definedName name="T2_DATA">#REF!</definedName>
    <definedName name="T3_DATA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1" i="1" l="1"/>
  <c r="E251" i="1"/>
  <c r="F251" i="1"/>
  <c r="G251" i="1"/>
  <c r="G232" i="1" s="1"/>
  <c r="H251" i="1"/>
  <c r="I251" i="1"/>
  <c r="J251" i="1"/>
  <c r="K251" i="1"/>
  <c r="K232" i="1" s="1"/>
  <c r="L251" i="1"/>
  <c r="M251" i="1"/>
  <c r="N251" i="1"/>
  <c r="N232" i="1" s="1"/>
  <c r="O251" i="1"/>
  <c r="O232" i="1" s="1"/>
  <c r="P251" i="1"/>
  <c r="Q251" i="1"/>
  <c r="R251" i="1"/>
  <c r="R232" i="1" s="1"/>
  <c r="S251" i="1"/>
  <c r="D252" i="1"/>
  <c r="E252" i="1"/>
  <c r="F252" i="1"/>
  <c r="G252" i="1"/>
  <c r="H252" i="1"/>
  <c r="I252" i="1"/>
  <c r="J252" i="1"/>
  <c r="K252" i="1"/>
  <c r="K233" i="1" s="1"/>
  <c r="L252" i="1"/>
  <c r="M252" i="1"/>
  <c r="N252" i="1"/>
  <c r="N233" i="1" s="1"/>
  <c r="O252" i="1"/>
  <c r="O233" i="1" s="1"/>
  <c r="P252" i="1"/>
  <c r="Q252" i="1"/>
  <c r="R252" i="1"/>
  <c r="R233" i="1" s="1"/>
  <c r="S252" i="1"/>
  <c r="S233" i="1" s="1"/>
  <c r="D253" i="1"/>
  <c r="E253" i="1"/>
  <c r="F253" i="1"/>
  <c r="F234" i="1" s="1"/>
  <c r="G253" i="1"/>
  <c r="H253" i="1"/>
  <c r="I253" i="1"/>
  <c r="J253" i="1"/>
  <c r="K253" i="1"/>
  <c r="L253" i="1"/>
  <c r="M253" i="1"/>
  <c r="N253" i="1"/>
  <c r="O253" i="1"/>
  <c r="O234" i="1" s="1"/>
  <c r="P253" i="1"/>
  <c r="Q253" i="1"/>
  <c r="R253" i="1"/>
  <c r="R234" i="1" s="1"/>
  <c r="S253" i="1"/>
  <c r="S234" i="1" s="1"/>
  <c r="C252" i="1"/>
  <c r="C253" i="1"/>
  <c r="B252" i="1"/>
  <c r="B253" i="1"/>
  <c r="C251" i="1"/>
  <c r="B251" i="1"/>
  <c r="C223" i="1"/>
  <c r="D223" i="1"/>
  <c r="E223" i="1"/>
  <c r="F223" i="1"/>
  <c r="G223" i="1"/>
  <c r="H223" i="1"/>
  <c r="H204" i="1" s="1"/>
  <c r="I223" i="1"/>
  <c r="I204" i="1" s="1"/>
  <c r="J223" i="1"/>
  <c r="J204" i="1" s="1"/>
  <c r="K223" i="1"/>
  <c r="L223" i="1"/>
  <c r="M223" i="1"/>
  <c r="N223" i="1"/>
  <c r="O223" i="1"/>
  <c r="P223" i="1"/>
  <c r="P204" i="1" s="1"/>
  <c r="Q223" i="1"/>
  <c r="R223" i="1"/>
  <c r="R204" i="1" s="1"/>
  <c r="S223" i="1"/>
  <c r="C224" i="1"/>
  <c r="D224" i="1"/>
  <c r="E224" i="1"/>
  <c r="F224" i="1"/>
  <c r="G224" i="1"/>
  <c r="G205" i="1" s="1"/>
  <c r="H224" i="1"/>
  <c r="I224" i="1"/>
  <c r="I205" i="1" s="1"/>
  <c r="J224" i="1"/>
  <c r="K224" i="1"/>
  <c r="L224" i="1"/>
  <c r="M224" i="1"/>
  <c r="N224" i="1"/>
  <c r="O224" i="1"/>
  <c r="O205" i="1" s="1"/>
  <c r="P224" i="1"/>
  <c r="P205" i="1" s="1"/>
  <c r="Q224" i="1"/>
  <c r="Q205" i="1" s="1"/>
  <c r="R224" i="1"/>
  <c r="S224" i="1"/>
  <c r="D222" i="1"/>
  <c r="E222" i="1"/>
  <c r="F222" i="1"/>
  <c r="G222" i="1"/>
  <c r="H222" i="1"/>
  <c r="I222" i="1"/>
  <c r="J222" i="1"/>
  <c r="K222" i="1"/>
  <c r="K203" i="1" s="1"/>
  <c r="L222" i="1"/>
  <c r="M222" i="1"/>
  <c r="N222" i="1"/>
  <c r="O222" i="1"/>
  <c r="P222" i="1"/>
  <c r="Q222" i="1"/>
  <c r="R222" i="1"/>
  <c r="S222" i="1"/>
  <c r="S203" i="1" s="1"/>
  <c r="C222" i="1"/>
  <c r="B223" i="1"/>
  <c r="B224" i="1"/>
  <c r="B222" i="1"/>
  <c r="C194" i="1"/>
  <c r="D194" i="1"/>
  <c r="E194" i="1"/>
  <c r="F194" i="1"/>
  <c r="F175" i="1" s="1"/>
  <c r="G194" i="1"/>
  <c r="G175" i="1" s="1"/>
  <c r="H194" i="1"/>
  <c r="H175" i="1" s="1"/>
  <c r="I194" i="1"/>
  <c r="J194" i="1"/>
  <c r="J175" i="1" s="1"/>
  <c r="K194" i="1"/>
  <c r="L194" i="1"/>
  <c r="M194" i="1"/>
  <c r="N194" i="1"/>
  <c r="O194" i="1"/>
  <c r="O175" i="1" s="1"/>
  <c r="P194" i="1"/>
  <c r="P175" i="1" s="1"/>
  <c r="Q194" i="1"/>
  <c r="Q175" i="1" s="1"/>
  <c r="R194" i="1"/>
  <c r="R175" i="1" s="1"/>
  <c r="S194" i="1"/>
  <c r="C195" i="1"/>
  <c r="D195" i="1"/>
  <c r="E195" i="1"/>
  <c r="F195" i="1"/>
  <c r="G195" i="1"/>
  <c r="H195" i="1"/>
  <c r="H176" i="1" s="1"/>
  <c r="I195" i="1"/>
  <c r="I176" i="1" s="1"/>
  <c r="J195" i="1"/>
  <c r="K195" i="1"/>
  <c r="L195" i="1"/>
  <c r="M195" i="1"/>
  <c r="N195" i="1"/>
  <c r="O195" i="1"/>
  <c r="P195" i="1"/>
  <c r="P176" i="1" s="1"/>
  <c r="Q195" i="1"/>
  <c r="Q176" i="1" s="1"/>
  <c r="R195" i="1"/>
  <c r="S195" i="1"/>
  <c r="D193" i="1"/>
  <c r="E193" i="1"/>
  <c r="E174" i="1" s="1"/>
  <c r="F193" i="1"/>
  <c r="G193" i="1"/>
  <c r="H193" i="1"/>
  <c r="H174" i="1" s="1"/>
  <c r="I193" i="1"/>
  <c r="I174" i="1" s="1"/>
  <c r="J193" i="1"/>
  <c r="K193" i="1"/>
  <c r="L193" i="1"/>
  <c r="M193" i="1"/>
  <c r="M174" i="1" s="1"/>
  <c r="N193" i="1"/>
  <c r="O193" i="1"/>
  <c r="P193" i="1"/>
  <c r="P174" i="1" s="1"/>
  <c r="Q193" i="1"/>
  <c r="Q174" i="1" s="1"/>
  <c r="R193" i="1"/>
  <c r="S193" i="1"/>
  <c r="B194" i="1"/>
  <c r="B195" i="1"/>
  <c r="C193" i="1"/>
  <c r="B193" i="1"/>
  <c r="B165" i="1"/>
  <c r="B166" i="1"/>
  <c r="C165" i="1"/>
  <c r="D165" i="1"/>
  <c r="E165" i="1"/>
  <c r="F165" i="1"/>
  <c r="G165" i="1"/>
  <c r="H165" i="1"/>
  <c r="I165" i="1"/>
  <c r="J165" i="1"/>
  <c r="J146" i="1" s="1"/>
  <c r="K165" i="1"/>
  <c r="L165" i="1"/>
  <c r="M165" i="1"/>
  <c r="N165" i="1"/>
  <c r="O165" i="1"/>
  <c r="P165" i="1"/>
  <c r="Q165" i="1"/>
  <c r="R165" i="1"/>
  <c r="R146" i="1" s="1"/>
  <c r="S165" i="1"/>
  <c r="C166" i="1"/>
  <c r="D166" i="1"/>
  <c r="E166" i="1"/>
  <c r="F166" i="1"/>
  <c r="G166" i="1"/>
  <c r="H166" i="1"/>
  <c r="I166" i="1"/>
  <c r="I147" i="1" s="1"/>
  <c r="J166" i="1"/>
  <c r="K166" i="1"/>
  <c r="L166" i="1"/>
  <c r="M166" i="1"/>
  <c r="N166" i="1"/>
  <c r="O166" i="1"/>
  <c r="P166" i="1"/>
  <c r="Q166" i="1"/>
  <c r="Q147" i="1" s="1"/>
  <c r="R166" i="1"/>
  <c r="S166" i="1"/>
  <c r="D164" i="1"/>
  <c r="E164" i="1"/>
  <c r="F164" i="1"/>
  <c r="G164" i="1"/>
  <c r="H164" i="1"/>
  <c r="I164" i="1"/>
  <c r="J164" i="1"/>
  <c r="K164" i="1"/>
  <c r="K145" i="1" s="1"/>
  <c r="L164" i="1"/>
  <c r="M164" i="1"/>
  <c r="N164" i="1"/>
  <c r="O164" i="1"/>
  <c r="P164" i="1"/>
  <c r="Q164" i="1"/>
  <c r="R164" i="1"/>
  <c r="S164" i="1"/>
  <c r="C164" i="1"/>
  <c r="B164" i="1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B136" i="1"/>
  <c r="C136" i="1"/>
  <c r="D136" i="1"/>
  <c r="E136" i="1"/>
  <c r="F136" i="1"/>
  <c r="G136" i="1"/>
  <c r="H136" i="1"/>
  <c r="H117" i="1" s="1"/>
  <c r="I136" i="1"/>
  <c r="J136" i="1"/>
  <c r="K136" i="1"/>
  <c r="L136" i="1"/>
  <c r="M136" i="1"/>
  <c r="N136" i="1"/>
  <c r="O136" i="1"/>
  <c r="P136" i="1"/>
  <c r="Q136" i="1"/>
  <c r="R136" i="1"/>
  <c r="S136" i="1"/>
  <c r="B137" i="1"/>
  <c r="C137" i="1"/>
  <c r="D137" i="1"/>
  <c r="E137" i="1"/>
  <c r="E118" i="1" s="1"/>
  <c r="F137" i="1"/>
  <c r="G137" i="1"/>
  <c r="H137" i="1"/>
  <c r="I137" i="1"/>
  <c r="J137" i="1"/>
  <c r="K137" i="1"/>
  <c r="L137" i="1"/>
  <c r="M137" i="1"/>
  <c r="M118" i="1" s="1"/>
  <c r="N137" i="1"/>
  <c r="O137" i="1"/>
  <c r="P137" i="1"/>
  <c r="Q137" i="1"/>
  <c r="R137" i="1"/>
  <c r="S137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C135" i="1"/>
  <c r="B135" i="1"/>
  <c r="S108" i="1"/>
  <c r="R108" i="1"/>
  <c r="Q108" i="1"/>
  <c r="P108" i="1"/>
  <c r="O108" i="1"/>
  <c r="N108" i="1"/>
  <c r="M108" i="1"/>
  <c r="L108" i="1"/>
  <c r="L89" i="1" s="1"/>
  <c r="K108" i="1"/>
  <c r="J108" i="1"/>
  <c r="I108" i="1"/>
  <c r="H108" i="1"/>
  <c r="G108" i="1"/>
  <c r="F108" i="1"/>
  <c r="E108" i="1"/>
  <c r="D108" i="1"/>
  <c r="C108" i="1"/>
  <c r="B108" i="1"/>
  <c r="S107" i="1"/>
  <c r="R107" i="1"/>
  <c r="Q107" i="1"/>
  <c r="P107" i="1"/>
  <c r="O107" i="1"/>
  <c r="N107" i="1"/>
  <c r="N88" i="1" s="1"/>
  <c r="M107" i="1"/>
  <c r="L107" i="1"/>
  <c r="K107" i="1"/>
  <c r="J107" i="1"/>
  <c r="I107" i="1"/>
  <c r="H107" i="1"/>
  <c r="H88" i="1" s="1"/>
  <c r="G107" i="1"/>
  <c r="F107" i="1"/>
  <c r="F88" i="1" s="1"/>
  <c r="E107" i="1"/>
  <c r="D107" i="1"/>
  <c r="C107" i="1"/>
  <c r="B107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B106" i="1"/>
  <c r="C106" i="1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A107" i="2"/>
  <c r="A86" i="2"/>
  <c r="A65" i="2"/>
  <c r="A44" i="2"/>
  <c r="A23" i="2"/>
  <c r="E23" i="2"/>
  <c r="BC252" i="1"/>
  <c r="BC233" i="1" s="1"/>
  <c r="BB252" i="1"/>
  <c r="BB233" i="1" s="1"/>
  <c r="AU252" i="1"/>
  <c r="AU233" i="1" s="1"/>
  <c r="AT252" i="1"/>
  <c r="AT233" i="1" s="1"/>
  <c r="BE251" i="1"/>
  <c r="BE232" i="1" s="1"/>
  <c r="BD251" i="1"/>
  <c r="BD232" i="1" s="1"/>
  <c r="AW251" i="1"/>
  <c r="AW232" i="1" s="1"/>
  <c r="AV251" i="1"/>
  <c r="AV232" i="1" s="1"/>
  <c r="BH224" i="1"/>
  <c r="BH205" i="1" s="1"/>
  <c r="BA224" i="1"/>
  <c r="BA205" i="1" s="1"/>
  <c r="AZ224" i="1"/>
  <c r="AZ205" i="1" s="1"/>
  <c r="AS224" i="1"/>
  <c r="AR224" i="1"/>
  <c r="BC223" i="1"/>
  <c r="BC204" i="1" s="1"/>
  <c r="BB223" i="1"/>
  <c r="BB204" i="1" s="1"/>
  <c r="AU223" i="1"/>
  <c r="AU204" i="1" s="1"/>
  <c r="AT223" i="1"/>
  <c r="AT204" i="1" s="1"/>
  <c r="BE222" i="1"/>
  <c r="BE203" i="1" s="1"/>
  <c r="BD222" i="1"/>
  <c r="BD203" i="1" s="1"/>
  <c r="AW222" i="1"/>
  <c r="AW203" i="1" s="1"/>
  <c r="AV222" i="1"/>
  <c r="AV203" i="1" s="1"/>
  <c r="BI195" i="1"/>
  <c r="BI176" i="1" s="1"/>
  <c r="BH195" i="1"/>
  <c r="BH176" i="1" s="1"/>
  <c r="BB195" i="1"/>
  <c r="BB176" i="1" s="1"/>
  <c r="BA195" i="1"/>
  <c r="BA176" i="1" s="1"/>
  <c r="AT195" i="1"/>
  <c r="AT176" i="1" s="1"/>
  <c r="AS195" i="1"/>
  <c r="AR195" i="1"/>
  <c r="BC194" i="1"/>
  <c r="BC175" i="1" s="1"/>
  <c r="BB194" i="1"/>
  <c r="BB175" i="1" s="1"/>
  <c r="AU194" i="1"/>
  <c r="AU175" i="1" s="1"/>
  <c r="AT194" i="1"/>
  <c r="AT175" i="1" s="1"/>
  <c r="BE193" i="1"/>
  <c r="BE174" i="1" s="1"/>
  <c r="BD193" i="1"/>
  <c r="BD174" i="1" s="1"/>
  <c r="AW193" i="1"/>
  <c r="AW174" i="1" s="1"/>
  <c r="AV193" i="1"/>
  <c r="AV174" i="1" s="1"/>
  <c r="BH166" i="1"/>
  <c r="BH147" i="1" s="1"/>
  <c r="BB166" i="1"/>
  <c r="BB147" i="1" s="1"/>
  <c r="BA166" i="1"/>
  <c r="BA147" i="1" s="1"/>
  <c r="AZ166" i="1"/>
  <c r="AZ147" i="1" s="1"/>
  <c r="AS166" i="1"/>
  <c r="AR166" i="1"/>
  <c r="BC165" i="1"/>
  <c r="BC146" i="1" s="1"/>
  <c r="BB165" i="1"/>
  <c r="BB146" i="1" s="1"/>
  <c r="AU165" i="1"/>
  <c r="AU146" i="1" s="1"/>
  <c r="AT165" i="1"/>
  <c r="AT146" i="1" s="1"/>
  <c r="BE164" i="1"/>
  <c r="BE145" i="1" s="1"/>
  <c r="BD164" i="1"/>
  <c r="BD145" i="1" s="1"/>
  <c r="AW164" i="1"/>
  <c r="AW145" i="1" s="1"/>
  <c r="AV164" i="1"/>
  <c r="AV145" i="1" s="1"/>
  <c r="BI137" i="1"/>
  <c r="BI118" i="1" s="1"/>
  <c r="BH137" i="1"/>
  <c r="BH118" i="1" s="1"/>
  <c r="BB137" i="1"/>
  <c r="BB118" i="1" s="1"/>
  <c r="AZ137" i="1"/>
  <c r="AZ118" i="1" s="1"/>
  <c r="AS137" i="1"/>
  <c r="AR137" i="1"/>
  <c r="BB136" i="1"/>
  <c r="BB117" i="1" s="1"/>
  <c r="AU136" i="1"/>
  <c r="AU117" i="1" s="1"/>
  <c r="AT136" i="1"/>
  <c r="AT117" i="1" s="1"/>
  <c r="BE135" i="1"/>
  <c r="BE116" i="1" s="1"/>
  <c r="BD135" i="1"/>
  <c r="BD116" i="1" s="1"/>
  <c r="AW135" i="1"/>
  <c r="AW116" i="1" s="1"/>
  <c r="AV135" i="1"/>
  <c r="AV116" i="1" s="1"/>
  <c r="BI108" i="1"/>
  <c r="BI89" i="1" s="1"/>
  <c r="BH108" i="1"/>
  <c r="BH89" i="1" s="1"/>
  <c r="BA108" i="1"/>
  <c r="BA89" i="1" s="1"/>
  <c r="AZ108" i="1"/>
  <c r="AZ89" i="1" s="1"/>
  <c r="AT108" i="1"/>
  <c r="AT89" i="1" s="1"/>
  <c r="AS108" i="1"/>
  <c r="AR108" i="1"/>
  <c r="BC107" i="1"/>
  <c r="BC88" i="1" s="1"/>
  <c r="BB107" i="1"/>
  <c r="BB88" i="1" s="1"/>
  <c r="AU107" i="1"/>
  <c r="AU88" i="1" s="1"/>
  <c r="BE106" i="1"/>
  <c r="BE87" i="1" s="1"/>
  <c r="BD106" i="1"/>
  <c r="BD87" i="1" s="1"/>
  <c r="AW106" i="1"/>
  <c r="AW87" i="1" s="1"/>
  <c r="AV106" i="1"/>
  <c r="AV87" i="1" s="1"/>
  <c r="BI79" i="1"/>
  <c r="BI60" i="1" s="1"/>
  <c r="BH79" i="1"/>
  <c r="BH60" i="1" s="1"/>
  <c r="BA79" i="1"/>
  <c r="BA60" i="1" s="1"/>
  <c r="AZ79" i="1"/>
  <c r="AZ60" i="1" s="1"/>
  <c r="AT79" i="1"/>
  <c r="AT60" i="1" s="1"/>
  <c r="AS79" i="1"/>
  <c r="AR79" i="1"/>
  <c r="BC78" i="1"/>
  <c r="BC59" i="1" s="1"/>
  <c r="BB78" i="1"/>
  <c r="BB59" i="1" s="1"/>
  <c r="AU78" i="1"/>
  <c r="AU59" i="1" s="1"/>
  <c r="AT78" i="1"/>
  <c r="AT59" i="1" s="1"/>
  <c r="BE77" i="1"/>
  <c r="BE58" i="1" s="1"/>
  <c r="BD77" i="1"/>
  <c r="BD58" i="1" s="1"/>
  <c r="AW77" i="1"/>
  <c r="AW58" i="1" s="1"/>
  <c r="AV77" i="1"/>
  <c r="AV58" i="1" s="1"/>
  <c r="AH253" i="1"/>
  <c r="AH234" i="1" s="1"/>
  <c r="AG253" i="1"/>
  <c r="AG234" i="1" s="1"/>
  <c r="Z253" i="1"/>
  <c r="Z234" i="1" s="1"/>
  <c r="Y253" i="1"/>
  <c r="Y234" i="1" s="1"/>
  <c r="AJ252" i="1"/>
  <c r="AJ233" i="1" s="1"/>
  <c r="AI252" i="1"/>
  <c r="AI233" i="1" s="1"/>
  <c r="AB252" i="1"/>
  <c r="AB233" i="1" s="1"/>
  <c r="AA252" i="1"/>
  <c r="AA233" i="1" s="1"/>
  <c r="AL251" i="1"/>
  <c r="AL232" i="1" s="1"/>
  <c r="AK251" i="1"/>
  <c r="AK232" i="1" s="1"/>
  <c r="AD251" i="1"/>
  <c r="AD232" i="1" s="1"/>
  <c r="AC251" i="1"/>
  <c r="AC232" i="1" s="1"/>
  <c r="AH224" i="1"/>
  <c r="AH205" i="1" s="1"/>
  <c r="AG224" i="1"/>
  <c r="AG205" i="1" s="1"/>
  <c r="Z224" i="1"/>
  <c r="Z205" i="1" s="1"/>
  <c r="Y224" i="1"/>
  <c r="Y205" i="1" s="1"/>
  <c r="AJ223" i="1"/>
  <c r="AJ204" i="1" s="1"/>
  <c r="AI223" i="1"/>
  <c r="AI204" i="1" s="1"/>
  <c r="AB223" i="1"/>
  <c r="AB204" i="1" s="1"/>
  <c r="AA223" i="1"/>
  <c r="AA204" i="1" s="1"/>
  <c r="AL222" i="1"/>
  <c r="AL203" i="1" s="1"/>
  <c r="AK222" i="1"/>
  <c r="AK203" i="1" s="1"/>
  <c r="AG222" i="1"/>
  <c r="AG203" i="1" s="1"/>
  <c r="AC222" i="1"/>
  <c r="AC203" i="1" s="1"/>
  <c r="Y222" i="1"/>
  <c r="Y203" i="1" s="1"/>
  <c r="AH195" i="1"/>
  <c r="AH176" i="1" s="1"/>
  <c r="AG195" i="1"/>
  <c r="AG176" i="1" s="1"/>
  <c r="Z195" i="1"/>
  <c r="Z176" i="1" s="1"/>
  <c r="AJ194" i="1"/>
  <c r="AJ175" i="1" s="1"/>
  <c r="AI194" i="1"/>
  <c r="AI175" i="1" s="1"/>
  <c r="AB194" i="1"/>
  <c r="AB175" i="1" s="1"/>
  <c r="AA194" i="1"/>
  <c r="AA175" i="1" s="1"/>
  <c r="AL193" i="1"/>
  <c r="AL174" i="1" s="1"/>
  <c r="AK193" i="1"/>
  <c r="AK174" i="1" s="1"/>
  <c r="AG193" i="1"/>
  <c r="AG174" i="1" s="1"/>
  <c r="AD193" i="1"/>
  <c r="AD174" i="1" s="1"/>
  <c r="AC193" i="1"/>
  <c r="AC174" i="1" s="1"/>
  <c r="AH166" i="1"/>
  <c r="AH147" i="1" s="1"/>
  <c r="AG166" i="1"/>
  <c r="AG147" i="1" s="1"/>
  <c r="Z166" i="1"/>
  <c r="Z147" i="1" s="1"/>
  <c r="Y166" i="1"/>
  <c r="Y147" i="1" s="1"/>
  <c r="AJ165" i="1"/>
  <c r="AJ146" i="1" s="1"/>
  <c r="AI165" i="1"/>
  <c r="AI146" i="1" s="1"/>
  <c r="AB165" i="1"/>
  <c r="AB146" i="1" s="1"/>
  <c r="AA165" i="1"/>
  <c r="AA146" i="1" s="1"/>
  <c r="AL164" i="1"/>
  <c r="AL145" i="1" s="1"/>
  <c r="AK164" i="1"/>
  <c r="AK145" i="1" s="1"/>
  <c r="AG164" i="1"/>
  <c r="AG145" i="1" s="1"/>
  <c r="AD164" i="1"/>
  <c r="AD145" i="1" s="1"/>
  <c r="AC164" i="1"/>
  <c r="AC145" i="1" s="1"/>
  <c r="Y164" i="1"/>
  <c r="Y145" i="1" s="1"/>
  <c r="AH137" i="1"/>
  <c r="AH118" i="1" s="1"/>
  <c r="AG137" i="1"/>
  <c r="AG118" i="1" s="1"/>
  <c r="Z137" i="1"/>
  <c r="Z118" i="1" s="1"/>
  <c r="Y137" i="1"/>
  <c r="Y118" i="1" s="1"/>
  <c r="AJ136" i="1"/>
  <c r="AJ117" i="1" s="1"/>
  <c r="AI136" i="1"/>
  <c r="AI117" i="1" s="1"/>
  <c r="AB136" i="1"/>
  <c r="AB117" i="1" s="1"/>
  <c r="AA136" i="1"/>
  <c r="AA117" i="1" s="1"/>
  <c r="AL135" i="1"/>
  <c r="AL116" i="1" s="1"/>
  <c r="AK135" i="1"/>
  <c r="AK116" i="1" s="1"/>
  <c r="AD135" i="1"/>
  <c r="AD116" i="1" s="1"/>
  <c r="AC135" i="1"/>
  <c r="AC116" i="1" s="1"/>
  <c r="Y135" i="1"/>
  <c r="Y116" i="1" s="1"/>
  <c r="AH108" i="1"/>
  <c r="AH89" i="1" s="1"/>
  <c r="AG108" i="1"/>
  <c r="AG89" i="1" s="1"/>
  <c r="Z108" i="1"/>
  <c r="Z89" i="1" s="1"/>
  <c r="Y108" i="1"/>
  <c r="Y89" i="1" s="1"/>
  <c r="AI107" i="1"/>
  <c r="AI88" i="1" s="1"/>
  <c r="AB107" i="1"/>
  <c r="AB88" i="1" s="1"/>
  <c r="AA107" i="1"/>
  <c r="AA88" i="1" s="1"/>
  <c r="AL106" i="1"/>
  <c r="AL87" i="1" s="1"/>
  <c r="AK106" i="1"/>
  <c r="AK87" i="1" s="1"/>
  <c r="AG106" i="1"/>
  <c r="AG87" i="1" s="1"/>
  <c r="AD106" i="1"/>
  <c r="AD87" i="1" s="1"/>
  <c r="AC106" i="1"/>
  <c r="AC87" i="1" s="1"/>
  <c r="Y106" i="1"/>
  <c r="Y87" i="1" s="1"/>
  <c r="AH79" i="1"/>
  <c r="AH60" i="1" s="1"/>
  <c r="AG79" i="1"/>
  <c r="AG60" i="1" s="1"/>
  <c r="Z79" i="1"/>
  <c r="Z60" i="1" s="1"/>
  <c r="Y79" i="1"/>
  <c r="Y60" i="1" s="1"/>
  <c r="AB78" i="1"/>
  <c r="AB59" i="1" s="1"/>
  <c r="AA78" i="1"/>
  <c r="AA59" i="1" s="1"/>
  <c r="AL77" i="1"/>
  <c r="AL58" i="1" s="1"/>
  <c r="AK77" i="1"/>
  <c r="AK58" i="1" s="1"/>
  <c r="AG77" i="1"/>
  <c r="AG58" i="1" s="1"/>
  <c r="AD77" i="1"/>
  <c r="AD58" i="1" s="1"/>
  <c r="AC77" i="1"/>
  <c r="AC58" i="1" s="1"/>
  <c r="P234" i="1"/>
  <c r="N234" i="1"/>
  <c r="G234" i="1"/>
  <c r="P233" i="1"/>
  <c r="J233" i="1"/>
  <c r="I233" i="1"/>
  <c r="H233" i="1"/>
  <c r="D233" i="1"/>
  <c r="S232" i="1"/>
  <c r="L232" i="1"/>
  <c r="J232" i="1"/>
  <c r="D232" i="1"/>
  <c r="N205" i="1"/>
  <c r="J205" i="1"/>
  <c r="F205" i="1"/>
  <c r="Q204" i="1"/>
  <c r="R203" i="1"/>
  <c r="N203" i="1"/>
  <c r="J203" i="1"/>
  <c r="D203" i="1"/>
  <c r="O176" i="1"/>
  <c r="N176" i="1"/>
  <c r="G176" i="1"/>
  <c r="L175" i="1"/>
  <c r="S174" i="1"/>
  <c r="R174" i="1"/>
  <c r="N174" i="1"/>
  <c r="L174" i="1"/>
  <c r="K174" i="1"/>
  <c r="J174" i="1"/>
  <c r="D174" i="1"/>
  <c r="P147" i="1"/>
  <c r="O147" i="1"/>
  <c r="N147" i="1"/>
  <c r="H147" i="1"/>
  <c r="G147" i="1"/>
  <c r="F147" i="1"/>
  <c r="Q146" i="1"/>
  <c r="P146" i="1"/>
  <c r="I146" i="1"/>
  <c r="H146" i="1"/>
  <c r="D146" i="1"/>
  <c r="S145" i="1"/>
  <c r="R145" i="1"/>
  <c r="L145" i="1"/>
  <c r="J145" i="1"/>
  <c r="D145" i="1"/>
  <c r="P118" i="1"/>
  <c r="O118" i="1"/>
  <c r="G118" i="1"/>
  <c r="R117" i="1"/>
  <c r="Q117" i="1"/>
  <c r="L117" i="1"/>
  <c r="J117" i="1"/>
  <c r="I117" i="1"/>
  <c r="R116" i="1"/>
  <c r="J116" i="1"/>
  <c r="F116" i="1"/>
  <c r="O89" i="1"/>
  <c r="G89" i="1"/>
  <c r="Q88" i="1"/>
  <c r="L88" i="1"/>
  <c r="I88" i="1"/>
  <c r="R87" i="1"/>
  <c r="L87" i="1"/>
  <c r="J87" i="1"/>
  <c r="F87" i="1"/>
  <c r="O79" i="1"/>
  <c r="O60" i="1" s="1"/>
  <c r="N79" i="1"/>
  <c r="N60" i="1" s="1"/>
  <c r="G79" i="1"/>
  <c r="G60" i="1" s="1"/>
  <c r="F79" i="1"/>
  <c r="F60" i="1" s="1"/>
  <c r="P78" i="1"/>
  <c r="P59" i="1" s="1"/>
  <c r="I78" i="1"/>
  <c r="I59" i="1" s="1"/>
  <c r="H78" i="1"/>
  <c r="H59" i="1" s="1"/>
  <c r="D78" i="1"/>
  <c r="D59" i="1" s="1"/>
  <c r="S77" i="1"/>
  <c r="S58" i="1" s="1"/>
  <c r="R77" i="1"/>
  <c r="R58" i="1" s="1"/>
  <c r="N77" i="1"/>
  <c r="N58" i="1" s="1"/>
  <c r="L77" i="1"/>
  <c r="L58" i="1" s="1"/>
  <c r="K77" i="1"/>
  <c r="K58" i="1" s="1"/>
  <c r="J77" i="1"/>
  <c r="J58" i="1" s="1"/>
  <c r="D77" i="1"/>
  <c r="D58" i="1" s="1"/>
  <c r="C77" i="1"/>
  <c r="P249" i="1"/>
  <c r="AK249" i="1" s="1"/>
  <c r="BF249" i="1" s="1"/>
  <c r="CA249" i="1" s="1"/>
  <c r="CV249" i="1" s="1"/>
  <c r="N249" i="1"/>
  <c r="M249" i="1"/>
  <c r="L249" i="1"/>
  <c r="AG249" i="1" s="1"/>
  <c r="BB249" i="1" s="1"/>
  <c r="BW249" i="1" s="1"/>
  <c r="CR249" i="1" s="1"/>
  <c r="E249" i="1"/>
  <c r="Z249" i="1" s="1"/>
  <c r="D249" i="1"/>
  <c r="Y249" i="1" s="1"/>
  <c r="AT249" i="1" s="1"/>
  <c r="R248" i="1"/>
  <c r="AM248" i="1" s="1"/>
  <c r="BH248" i="1" s="1"/>
  <c r="CC248" i="1" s="1"/>
  <c r="CX248" i="1" s="1"/>
  <c r="P248" i="1"/>
  <c r="AK248" i="1" s="1"/>
  <c r="BF248" i="1" s="1"/>
  <c r="CA248" i="1" s="1"/>
  <c r="CV248" i="1" s="1"/>
  <c r="O248" i="1"/>
  <c r="AJ248" i="1" s="1"/>
  <c r="BE248" i="1" s="1"/>
  <c r="BZ248" i="1" s="1"/>
  <c r="CU248" i="1" s="1"/>
  <c r="N248" i="1"/>
  <c r="J248" i="1"/>
  <c r="AE248" i="1" s="1"/>
  <c r="AZ248" i="1" s="1"/>
  <c r="BU248" i="1" s="1"/>
  <c r="CP248" i="1" s="1"/>
  <c r="G248" i="1"/>
  <c r="AB248" i="1" s="1"/>
  <c r="AW248" i="1" s="1"/>
  <c r="BR248" i="1" s="1"/>
  <c r="CM248" i="1" s="1"/>
  <c r="F248" i="1"/>
  <c r="R247" i="1"/>
  <c r="AM247" i="1" s="1"/>
  <c r="BH247" i="1" s="1"/>
  <c r="CC247" i="1" s="1"/>
  <c r="CX247" i="1" s="1"/>
  <c r="Q247" i="1"/>
  <c r="AL247" i="1" s="1"/>
  <c r="BG247" i="1" s="1"/>
  <c r="CB247" i="1" s="1"/>
  <c r="CW247" i="1" s="1"/>
  <c r="P247" i="1"/>
  <c r="AK247" i="1" s="1"/>
  <c r="BF247" i="1" s="1"/>
  <c r="CA247" i="1" s="1"/>
  <c r="CV247" i="1" s="1"/>
  <c r="L247" i="1"/>
  <c r="AG247" i="1" s="1"/>
  <c r="BB247" i="1" s="1"/>
  <c r="BW247" i="1" s="1"/>
  <c r="CR247" i="1" s="1"/>
  <c r="I247" i="1"/>
  <c r="AD247" i="1" s="1"/>
  <c r="AY247" i="1" s="1"/>
  <c r="BT247" i="1" s="1"/>
  <c r="CO247" i="1" s="1"/>
  <c r="H247" i="1"/>
  <c r="AC247" i="1" s="1"/>
  <c r="AX247" i="1" s="1"/>
  <c r="BS247" i="1" s="1"/>
  <c r="CN247" i="1" s="1"/>
  <c r="S220" i="1"/>
  <c r="AN220" i="1" s="1"/>
  <c r="BI220" i="1" s="1"/>
  <c r="CD220" i="1" s="1"/>
  <c r="CY220" i="1" s="1"/>
  <c r="R220" i="1"/>
  <c r="AM220" i="1" s="1"/>
  <c r="BH220" i="1" s="1"/>
  <c r="CC220" i="1" s="1"/>
  <c r="CX220" i="1" s="1"/>
  <c r="N220" i="1"/>
  <c r="AI220" i="1" s="1"/>
  <c r="J220" i="1"/>
  <c r="AE220" i="1" s="1"/>
  <c r="AZ220" i="1" s="1"/>
  <c r="BU220" i="1" s="1"/>
  <c r="CP220" i="1" s="1"/>
  <c r="C220" i="1"/>
  <c r="X220" i="1" s="1"/>
  <c r="AS220" i="1" s="1"/>
  <c r="BN220" i="1" s="1"/>
  <c r="CI220" i="1" s="1"/>
  <c r="B220" i="1"/>
  <c r="W220" i="1" s="1"/>
  <c r="AR220" i="1" s="1"/>
  <c r="BM220" i="1" s="1"/>
  <c r="CH220" i="1" s="1"/>
  <c r="N219" i="1"/>
  <c r="AI219" i="1" s="1"/>
  <c r="M219" i="1"/>
  <c r="L219" i="1"/>
  <c r="AG219" i="1" s="1"/>
  <c r="BB219" i="1" s="1"/>
  <c r="BW219" i="1" s="1"/>
  <c r="CR219" i="1" s="1"/>
  <c r="H219" i="1"/>
  <c r="AC219" i="1" s="1"/>
  <c r="AX219" i="1" s="1"/>
  <c r="BS219" i="1" s="1"/>
  <c r="CN219" i="1" s="1"/>
  <c r="D219" i="1"/>
  <c r="Y219" i="1" s="1"/>
  <c r="P218" i="1"/>
  <c r="AK218" i="1" s="1"/>
  <c r="BF218" i="1" s="1"/>
  <c r="CA218" i="1" s="1"/>
  <c r="CV218" i="1" s="1"/>
  <c r="O218" i="1"/>
  <c r="AJ218" i="1" s="1"/>
  <c r="BE218" i="1" s="1"/>
  <c r="BZ218" i="1" s="1"/>
  <c r="CU218" i="1" s="1"/>
  <c r="N218" i="1"/>
  <c r="AI218" i="1" s="1"/>
  <c r="BD218" i="1" s="1"/>
  <c r="J218" i="1"/>
  <c r="AE218" i="1" s="1"/>
  <c r="AZ218" i="1" s="1"/>
  <c r="BU218" i="1" s="1"/>
  <c r="CP218" i="1" s="1"/>
  <c r="H218" i="1"/>
  <c r="AC218" i="1" s="1"/>
  <c r="AX218" i="1" s="1"/>
  <c r="BS218" i="1" s="1"/>
  <c r="CN218" i="1" s="1"/>
  <c r="G218" i="1"/>
  <c r="AB218" i="1" s="1"/>
  <c r="AW218" i="1" s="1"/>
  <c r="BR218" i="1" s="1"/>
  <c r="CM218" i="1" s="1"/>
  <c r="F218" i="1"/>
  <c r="AA218" i="1" s="1"/>
  <c r="R191" i="1"/>
  <c r="AM191" i="1" s="1"/>
  <c r="BH191" i="1" s="1"/>
  <c r="CC191" i="1" s="1"/>
  <c r="CX191" i="1" s="1"/>
  <c r="L191" i="1"/>
  <c r="AG191" i="1" s="1"/>
  <c r="BB191" i="1" s="1"/>
  <c r="BW191" i="1" s="1"/>
  <c r="CR191" i="1" s="1"/>
  <c r="I191" i="1"/>
  <c r="AD191" i="1" s="1"/>
  <c r="AY191" i="1" s="1"/>
  <c r="BT191" i="1" s="1"/>
  <c r="CO191" i="1" s="1"/>
  <c r="H191" i="1"/>
  <c r="AC191" i="1" s="1"/>
  <c r="AX191" i="1" s="1"/>
  <c r="BS191" i="1" s="1"/>
  <c r="CN191" i="1" s="1"/>
  <c r="D191" i="1"/>
  <c r="Y191" i="1" s="1"/>
  <c r="B191" i="1"/>
  <c r="W191" i="1" s="1"/>
  <c r="AR191" i="1" s="1"/>
  <c r="BM191" i="1" s="1"/>
  <c r="CH191" i="1" s="1"/>
  <c r="S190" i="1"/>
  <c r="AN190" i="1" s="1"/>
  <c r="BI190" i="1" s="1"/>
  <c r="CD190" i="1" s="1"/>
  <c r="CY190" i="1" s="1"/>
  <c r="R190" i="1"/>
  <c r="AM190" i="1" s="1"/>
  <c r="BH190" i="1" s="1"/>
  <c r="CC190" i="1" s="1"/>
  <c r="CX190" i="1" s="1"/>
  <c r="N190" i="1"/>
  <c r="N170" i="1" s="1"/>
  <c r="K190" i="1"/>
  <c r="AF190" i="1" s="1"/>
  <c r="BA190" i="1" s="1"/>
  <c r="BV190" i="1" s="1"/>
  <c r="CQ190" i="1" s="1"/>
  <c r="CQ170" i="1" s="1"/>
  <c r="J190" i="1"/>
  <c r="AE190" i="1" s="1"/>
  <c r="AZ190" i="1" s="1"/>
  <c r="BU190" i="1" s="1"/>
  <c r="CP190" i="1" s="1"/>
  <c r="F190" i="1"/>
  <c r="AA190" i="1" s="1"/>
  <c r="AV190" i="1" s="1"/>
  <c r="BQ190" i="1" s="1"/>
  <c r="D190" i="1"/>
  <c r="Y190" i="1" s="1"/>
  <c r="AT190" i="1" s="1"/>
  <c r="BO190" i="1" s="1"/>
  <c r="C190" i="1"/>
  <c r="X190" i="1" s="1"/>
  <c r="AS190" i="1" s="1"/>
  <c r="BN190" i="1" s="1"/>
  <c r="CI190" i="1" s="1"/>
  <c r="B190" i="1"/>
  <c r="W190" i="1" s="1"/>
  <c r="AR190" i="1" s="1"/>
  <c r="BM190" i="1" s="1"/>
  <c r="CH190" i="1" s="1"/>
  <c r="P189" i="1"/>
  <c r="AK189" i="1" s="1"/>
  <c r="BF189" i="1" s="1"/>
  <c r="CA189" i="1" s="1"/>
  <c r="CV189" i="1" s="1"/>
  <c r="N189" i="1"/>
  <c r="L189" i="1"/>
  <c r="AG189" i="1" s="1"/>
  <c r="BB189" i="1" s="1"/>
  <c r="BW189" i="1" s="1"/>
  <c r="CR189" i="1" s="1"/>
  <c r="H189" i="1"/>
  <c r="AC189" i="1" s="1"/>
  <c r="AX189" i="1" s="1"/>
  <c r="BS189" i="1" s="1"/>
  <c r="CN189" i="1" s="1"/>
  <c r="E189" i="1"/>
  <c r="D189" i="1"/>
  <c r="Y189" i="1" s="1"/>
  <c r="R162" i="1"/>
  <c r="AM162" i="1" s="1"/>
  <c r="BH162" i="1" s="1"/>
  <c r="CC162" i="1" s="1"/>
  <c r="CX162" i="1" s="1"/>
  <c r="P162" i="1"/>
  <c r="AK162" i="1" s="1"/>
  <c r="BF162" i="1" s="1"/>
  <c r="CA162" i="1" s="1"/>
  <c r="CV162" i="1" s="1"/>
  <c r="O162" i="1"/>
  <c r="AJ162" i="1" s="1"/>
  <c r="BE162" i="1" s="1"/>
  <c r="BZ162" i="1" s="1"/>
  <c r="CU162" i="1" s="1"/>
  <c r="N162" i="1"/>
  <c r="AI162" i="1" s="1"/>
  <c r="G162" i="1"/>
  <c r="AB162" i="1" s="1"/>
  <c r="AW162" i="1" s="1"/>
  <c r="BR162" i="1" s="1"/>
  <c r="CM162" i="1" s="1"/>
  <c r="F162" i="1"/>
  <c r="AA162" i="1" s="1"/>
  <c r="R161" i="1"/>
  <c r="AM161" i="1" s="1"/>
  <c r="BH161" i="1" s="1"/>
  <c r="CC161" i="1" s="1"/>
  <c r="CX161" i="1" s="1"/>
  <c r="Q161" i="1"/>
  <c r="AL161" i="1" s="1"/>
  <c r="BG161" i="1" s="1"/>
  <c r="CB161" i="1" s="1"/>
  <c r="CW161" i="1" s="1"/>
  <c r="P161" i="1"/>
  <c r="AK161" i="1" s="1"/>
  <c r="BF161" i="1" s="1"/>
  <c r="CA161" i="1" s="1"/>
  <c r="CV161" i="1" s="1"/>
  <c r="L161" i="1"/>
  <c r="AG161" i="1" s="1"/>
  <c r="BB161" i="1" s="1"/>
  <c r="BW161" i="1" s="1"/>
  <c r="CR161" i="1" s="1"/>
  <c r="I161" i="1"/>
  <c r="AD161" i="1" s="1"/>
  <c r="AY161" i="1" s="1"/>
  <c r="BT161" i="1" s="1"/>
  <c r="CO161" i="1" s="1"/>
  <c r="H161" i="1"/>
  <c r="AC161" i="1" s="1"/>
  <c r="AX161" i="1" s="1"/>
  <c r="BS161" i="1" s="1"/>
  <c r="CN161" i="1" s="1"/>
  <c r="R160" i="1"/>
  <c r="AM160" i="1" s="1"/>
  <c r="BH160" i="1" s="1"/>
  <c r="CC160" i="1" s="1"/>
  <c r="CX160" i="1" s="1"/>
  <c r="N160" i="1"/>
  <c r="AI160" i="1" s="1"/>
  <c r="L160" i="1"/>
  <c r="AG160" i="1" s="1"/>
  <c r="BB160" i="1" s="1"/>
  <c r="BW160" i="1" s="1"/>
  <c r="CR160" i="1" s="1"/>
  <c r="K160" i="1"/>
  <c r="J160" i="1"/>
  <c r="AE160" i="1" s="1"/>
  <c r="AZ160" i="1" s="1"/>
  <c r="BU160" i="1" s="1"/>
  <c r="CP160" i="1" s="1"/>
  <c r="F160" i="1"/>
  <c r="D160" i="1"/>
  <c r="Y160" i="1" s="1"/>
  <c r="C160" i="1"/>
  <c r="X160" i="1" s="1"/>
  <c r="AS160" i="1" s="1"/>
  <c r="BN160" i="1" s="1"/>
  <c r="CI160" i="1" s="1"/>
  <c r="B160" i="1"/>
  <c r="W160" i="1" s="1"/>
  <c r="AR160" i="1" s="1"/>
  <c r="BM160" i="1" s="1"/>
  <c r="CH160" i="1" s="1"/>
  <c r="P133" i="1"/>
  <c r="AK133" i="1" s="1"/>
  <c r="BF133" i="1" s="1"/>
  <c r="CA133" i="1" s="1"/>
  <c r="CV133" i="1" s="1"/>
  <c r="M133" i="1"/>
  <c r="L133" i="1"/>
  <c r="AG133" i="1" s="1"/>
  <c r="BB133" i="1" s="1"/>
  <c r="BW133" i="1" s="1"/>
  <c r="CR133" i="1" s="1"/>
  <c r="F133" i="1"/>
  <c r="AA133" i="1" s="1"/>
  <c r="AV133" i="1" s="1"/>
  <c r="BQ133" i="1" s="1"/>
  <c r="CL133" i="1" s="1"/>
  <c r="CR113" i="1" s="1"/>
  <c r="E133" i="1"/>
  <c r="D133" i="1"/>
  <c r="Y133" i="1" s="1"/>
  <c r="R132" i="1"/>
  <c r="AM132" i="1" s="1"/>
  <c r="BH132" i="1" s="1"/>
  <c r="CC132" i="1" s="1"/>
  <c r="CX132" i="1" s="1"/>
  <c r="P132" i="1"/>
  <c r="AK132" i="1" s="1"/>
  <c r="BF132" i="1" s="1"/>
  <c r="CA132" i="1" s="1"/>
  <c r="CV132" i="1" s="1"/>
  <c r="O132" i="1"/>
  <c r="AJ132" i="1" s="1"/>
  <c r="BE132" i="1" s="1"/>
  <c r="BZ132" i="1" s="1"/>
  <c r="CU132" i="1" s="1"/>
  <c r="N132" i="1"/>
  <c r="AI132" i="1" s="1"/>
  <c r="G132" i="1"/>
  <c r="AB132" i="1" s="1"/>
  <c r="AW132" i="1" s="1"/>
  <c r="BR132" i="1" s="1"/>
  <c r="CM132" i="1" s="1"/>
  <c r="F132" i="1"/>
  <c r="AA132" i="1" s="1"/>
  <c r="AV132" i="1" s="1"/>
  <c r="BQ132" i="1" s="1"/>
  <c r="CL132" i="1" s="1"/>
  <c r="CR112" i="1" s="1"/>
  <c r="B132" i="1"/>
  <c r="W132" i="1" s="1"/>
  <c r="AR132" i="1" s="1"/>
  <c r="BM132" i="1" s="1"/>
  <c r="CH132" i="1" s="1"/>
  <c r="Q131" i="1"/>
  <c r="AL131" i="1" s="1"/>
  <c r="BG131" i="1" s="1"/>
  <c r="CB131" i="1" s="1"/>
  <c r="CW131" i="1" s="1"/>
  <c r="P131" i="1"/>
  <c r="AK131" i="1" s="1"/>
  <c r="BF131" i="1" s="1"/>
  <c r="CA131" i="1" s="1"/>
  <c r="CV131" i="1" s="1"/>
  <c r="L131" i="1"/>
  <c r="AG131" i="1" s="1"/>
  <c r="BB131" i="1" s="1"/>
  <c r="BW131" i="1" s="1"/>
  <c r="CR131" i="1" s="1"/>
  <c r="I131" i="1"/>
  <c r="AD131" i="1" s="1"/>
  <c r="AY131" i="1" s="1"/>
  <c r="BT131" i="1" s="1"/>
  <c r="CO131" i="1" s="1"/>
  <c r="H131" i="1"/>
  <c r="AC131" i="1" s="1"/>
  <c r="AX131" i="1" s="1"/>
  <c r="BS131" i="1" s="1"/>
  <c r="CN131" i="1" s="1"/>
  <c r="B131" i="1"/>
  <c r="W131" i="1" s="1"/>
  <c r="AR131" i="1" s="1"/>
  <c r="BM131" i="1" s="1"/>
  <c r="CH131" i="1" s="1"/>
  <c r="S104" i="1"/>
  <c r="AN104" i="1" s="1"/>
  <c r="BI104" i="1" s="1"/>
  <c r="CD104" i="1" s="1"/>
  <c r="CY104" i="1" s="1"/>
  <c r="R104" i="1"/>
  <c r="AM104" i="1" s="1"/>
  <c r="BH104" i="1" s="1"/>
  <c r="CC104" i="1" s="1"/>
  <c r="CX104" i="1" s="1"/>
  <c r="K104" i="1"/>
  <c r="K84" i="1" s="1"/>
  <c r="Q84" i="1" s="1"/>
  <c r="Q99" i="1" s="1"/>
  <c r="J104" i="1"/>
  <c r="AE104" i="1" s="1"/>
  <c r="AZ104" i="1" s="1"/>
  <c r="BU104" i="1" s="1"/>
  <c r="CP104" i="1" s="1"/>
  <c r="F104" i="1"/>
  <c r="AA104" i="1" s="1"/>
  <c r="AV104" i="1" s="1"/>
  <c r="BQ104" i="1" s="1"/>
  <c r="C104" i="1"/>
  <c r="X104" i="1" s="1"/>
  <c r="AS104" i="1" s="1"/>
  <c r="BN104" i="1" s="1"/>
  <c r="CI104" i="1" s="1"/>
  <c r="B104" i="1"/>
  <c r="W104" i="1" s="1"/>
  <c r="AR104" i="1" s="1"/>
  <c r="BM104" i="1" s="1"/>
  <c r="CH104" i="1" s="1"/>
  <c r="P103" i="1"/>
  <c r="AK103" i="1" s="1"/>
  <c r="BF103" i="1" s="1"/>
  <c r="CA103" i="1" s="1"/>
  <c r="CV103" i="1" s="1"/>
  <c r="M103" i="1"/>
  <c r="AH103" i="1" s="1"/>
  <c r="L103" i="1"/>
  <c r="AG103" i="1" s="1"/>
  <c r="BB103" i="1" s="1"/>
  <c r="BW103" i="1" s="1"/>
  <c r="CR103" i="1" s="1"/>
  <c r="F103" i="1"/>
  <c r="AA103" i="1" s="1"/>
  <c r="AV103" i="1" s="1"/>
  <c r="BQ103" i="1" s="1"/>
  <c r="CL103" i="1" s="1"/>
  <c r="CR83" i="1" s="1"/>
  <c r="E103" i="1"/>
  <c r="Z103" i="1" s="1"/>
  <c r="AU103" i="1" s="1"/>
  <c r="BP103" i="1" s="1"/>
  <c r="D103" i="1"/>
  <c r="Y103" i="1" s="1"/>
  <c r="P102" i="1"/>
  <c r="AK102" i="1" s="1"/>
  <c r="BF102" i="1" s="1"/>
  <c r="CA102" i="1" s="1"/>
  <c r="CV102" i="1" s="1"/>
  <c r="O102" i="1"/>
  <c r="AJ102" i="1" s="1"/>
  <c r="BE102" i="1" s="1"/>
  <c r="BZ102" i="1" s="1"/>
  <c r="CU102" i="1" s="1"/>
  <c r="N102" i="1"/>
  <c r="AI102" i="1" s="1"/>
  <c r="BD102" i="1" s="1"/>
  <c r="BY102" i="1" s="1"/>
  <c r="CT102" i="1" s="1"/>
  <c r="CT82" i="1" s="1"/>
  <c r="H102" i="1"/>
  <c r="AC102" i="1" s="1"/>
  <c r="AX102" i="1" s="1"/>
  <c r="BS102" i="1" s="1"/>
  <c r="CN102" i="1" s="1"/>
  <c r="G102" i="1"/>
  <c r="AB102" i="1" s="1"/>
  <c r="AW102" i="1" s="1"/>
  <c r="BR102" i="1" s="1"/>
  <c r="CM102" i="1" s="1"/>
  <c r="B102" i="1"/>
  <c r="W102" i="1" s="1"/>
  <c r="AR102" i="1" s="1"/>
  <c r="BM102" i="1" s="1"/>
  <c r="CH102" i="1" s="1"/>
  <c r="R75" i="1"/>
  <c r="AM75" i="1" s="1"/>
  <c r="BH75" i="1" s="1"/>
  <c r="CC75" i="1" s="1"/>
  <c r="CX75" i="1" s="1"/>
  <c r="Q75" i="1"/>
  <c r="AL75" i="1" s="1"/>
  <c r="BG75" i="1" s="1"/>
  <c r="CB75" i="1" s="1"/>
  <c r="CW75" i="1" s="1"/>
  <c r="P75" i="1"/>
  <c r="AK75" i="1" s="1"/>
  <c r="BF75" i="1" s="1"/>
  <c r="CA75" i="1" s="1"/>
  <c r="CV75" i="1" s="1"/>
  <c r="I75" i="1"/>
  <c r="AD75" i="1" s="1"/>
  <c r="AY75" i="1" s="1"/>
  <c r="BT75" i="1" s="1"/>
  <c r="CO75" i="1" s="1"/>
  <c r="H75" i="1"/>
  <c r="AC75" i="1" s="1"/>
  <c r="AX75" i="1" s="1"/>
  <c r="BS75" i="1" s="1"/>
  <c r="CN75" i="1" s="1"/>
  <c r="D75" i="1"/>
  <c r="Y75" i="1" s="1"/>
  <c r="S74" i="1"/>
  <c r="AN74" i="1" s="1"/>
  <c r="BI74" i="1" s="1"/>
  <c r="CD74" i="1" s="1"/>
  <c r="CY74" i="1" s="1"/>
  <c r="R74" i="1"/>
  <c r="AM74" i="1" s="1"/>
  <c r="BH74" i="1" s="1"/>
  <c r="CC74" i="1" s="1"/>
  <c r="CX74" i="1" s="1"/>
  <c r="N74" i="1"/>
  <c r="AI74" i="1" s="1"/>
  <c r="L74" i="1"/>
  <c r="AG74" i="1" s="1"/>
  <c r="BB74" i="1" s="1"/>
  <c r="BW74" i="1" s="1"/>
  <c r="CR74" i="1" s="1"/>
  <c r="K74" i="1"/>
  <c r="J74" i="1"/>
  <c r="AE74" i="1" s="1"/>
  <c r="AZ74" i="1" s="1"/>
  <c r="BU74" i="1" s="1"/>
  <c r="CP74" i="1" s="1"/>
  <c r="F74" i="1"/>
  <c r="AA74" i="1" s="1"/>
  <c r="D74" i="1"/>
  <c r="Y74" i="1" s="1"/>
  <c r="AD54" i="1" s="1"/>
  <c r="AJ54" i="1" s="1"/>
  <c r="C74" i="1"/>
  <c r="X74" i="1" s="1"/>
  <c r="AS74" i="1" s="1"/>
  <c r="BN74" i="1" s="1"/>
  <c r="CI74" i="1" s="1"/>
  <c r="B74" i="1"/>
  <c r="W74" i="1" s="1"/>
  <c r="AR74" i="1" s="1"/>
  <c r="BM74" i="1" s="1"/>
  <c r="CH74" i="1" s="1"/>
  <c r="L73" i="1"/>
  <c r="AG73" i="1" s="1"/>
  <c r="BB73" i="1" s="1"/>
  <c r="BW73" i="1" s="1"/>
  <c r="CR73" i="1" s="1"/>
  <c r="I2" i="2"/>
  <c r="H2" i="2"/>
  <c r="G2" i="2"/>
  <c r="E2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AB82" i="1" s="1"/>
  <c r="E63" i="2"/>
  <c r="E64" i="2"/>
  <c r="E65" i="2"/>
  <c r="E66" i="2"/>
  <c r="E67" i="2"/>
  <c r="E68" i="2"/>
  <c r="E69" i="2"/>
  <c r="E70" i="2"/>
  <c r="AB140" i="1" s="1"/>
  <c r="D13" i="1" s="1"/>
  <c r="E71" i="2"/>
  <c r="E72" i="2"/>
  <c r="E73" i="2"/>
  <c r="E74" i="2"/>
  <c r="E75" i="2"/>
  <c r="E76" i="2"/>
  <c r="E77" i="2"/>
  <c r="E78" i="2"/>
  <c r="AB198" i="1" s="1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3" i="2"/>
  <c r="E4" i="2"/>
  <c r="E5" i="2"/>
  <c r="E6" i="2"/>
  <c r="E7" i="2"/>
  <c r="E8" i="2"/>
  <c r="E9" i="2"/>
  <c r="E10" i="2"/>
  <c r="AB111" i="1" s="1"/>
  <c r="D12" i="1" s="1"/>
  <c r="E11" i="2"/>
  <c r="E12" i="2"/>
  <c r="E13" i="2"/>
  <c r="E14" i="2"/>
  <c r="E15" i="2"/>
  <c r="E16" i="2"/>
  <c r="E17" i="2"/>
  <c r="E18" i="2"/>
  <c r="AB169" i="1" s="1"/>
  <c r="AB170" i="1" s="1"/>
  <c r="E19" i="2"/>
  <c r="E20" i="2"/>
  <c r="E21" i="2"/>
  <c r="E22" i="2"/>
  <c r="AZ195" i="1"/>
  <c r="AZ176" i="1" s="1"/>
  <c r="AT107" i="1"/>
  <c r="AT88" i="1" s="1"/>
  <c r="Y195" i="1"/>
  <c r="Y176" i="1" s="1"/>
  <c r="AI78" i="1"/>
  <c r="AI59" i="1" s="1"/>
  <c r="G198" i="1"/>
  <c r="F176" i="1"/>
  <c r="G140" i="1"/>
  <c r="D5" i="1" s="1"/>
  <c r="G82" i="1"/>
  <c r="D3" i="1" s="1"/>
  <c r="G53" i="1"/>
  <c r="E68" i="1" s="1"/>
  <c r="P191" i="1"/>
  <c r="AK191" i="1" s="1"/>
  <c r="BF191" i="1" s="1"/>
  <c r="CA191" i="1" s="1"/>
  <c r="CV191" i="1" s="1"/>
  <c r="F102" i="1"/>
  <c r="AA102" i="1" s="1"/>
  <c r="AV102" i="1" s="1"/>
  <c r="BQ102" i="1" s="1"/>
  <c r="CL102" i="1" s="1"/>
  <c r="CR82" i="1" s="1"/>
  <c r="AT251" i="1"/>
  <c r="AT232" i="1" s="1"/>
  <c r="BB224" i="1"/>
  <c r="BB205" i="1" s="1"/>
  <c r="AT224" i="1"/>
  <c r="AT205" i="1" s="1"/>
  <c r="AT222" i="1"/>
  <c r="AT203" i="1" s="1"/>
  <c r="BB193" i="1"/>
  <c r="BB174" i="1" s="1"/>
  <c r="AT193" i="1"/>
  <c r="AT174" i="1" s="1"/>
  <c r="AT166" i="1"/>
  <c r="AT147" i="1" s="1"/>
  <c r="BB164" i="1"/>
  <c r="BB145" i="1" s="1"/>
  <c r="AT164" i="1"/>
  <c r="AT145" i="1" s="1"/>
  <c r="BB135" i="1"/>
  <c r="BB116" i="1" s="1"/>
  <c r="AT135" i="1"/>
  <c r="AT116" i="1" s="1"/>
  <c r="BB108" i="1"/>
  <c r="BB89" i="1" s="1"/>
  <c r="BB106" i="1"/>
  <c r="BB87" i="1" s="1"/>
  <c r="AT106" i="1"/>
  <c r="AT87" i="1" s="1"/>
  <c r="BB79" i="1"/>
  <c r="BB60" i="1" s="1"/>
  <c r="BB77" i="1"/>
  <c r="BB58" i="1" s="1"/>
  <c r="AT77" i="1"/>
  <c r="AT58" i="1" s="1"/>
  <c r="AG252" i="1"/>
  <c r="AG233" i="1" s="1"/>
  <c r="Y252" i="1"/>
  <c r="Y233" i="1" s="1"/>
  <c r="AG251" i="1"/>
  <c r="AG232" i="1" s="1"/>
  <c r="Y251" i="1"/>
  <c r="Y232" i="1" s="1"/>
  <c r="Y223" i="1"/>
  <c r="Y204" i="1" s="1"/>
  <c r="AG194" i="1"/>
  <c r="AG175" i="1" s="1"/>
  <c r="Y194" i="1"/>
  <c r="Y175" i="1" s="1"/>
  <c r="Y193" i="1"/>
  <c r="Y174" i="1" s="1"/>
  <c r="AG165" i="1"/>
  <c r="AG146" i="1" s="1"/>
  <c r="Y165" i="1"/>
  <c r="Y146" i="1" s="1"/>
  <c r="Y136" i="1"/>
  <c r="Y117" i="1" s="1"/>
  <c r="AG135" i="1"/>
  <c r="AG116" i="1" s="1"/>
  <c r="AG107" i="1"/>
  <c r="AG88" i="1" s="1"/>
  <c r="Y107" i="1"/>
  <c r="Y88" i="1" s="1"/>
  <c r="AG78" i="1"/>
  <c r="AG59" i="1" s="1"/>
  <c r="Y78" i="1"/>
  <c r="Y59" i="1" s="1"/>
  <c r="Y77" i="1"/>
  <c r="Y58" i="1" s="1"/>
  <c r="L234" i="1"/>
  <c r="D234" i="1"/>
  <c r="L205" i="1"/>
  <c r="D205" i="1"/>
  <c r="L204" i="1"/>
  <c r="D204" i="1"/>
  <c r="L203" i="1"/>
  <c r="L176" i="1"/>
  <c r="D175" i="1"/>
  <c r="L147" i="1"/>
  <c r="D147" i="1"/>
  <c r="L146" i="1"/>
  <c r="L118" i="1"/>
  <c r="D118" i="1"/>
  <c r="D117" i="1"/>
  <c r="L116" i="1"/>
  <c r="D116" i="1"/>
  <c r="D89" i="1"/>
  <c r="D88" i="1"/>
  <c r="D87" i="1"/>
  <c r="L79" i="1"/>
  <c r="L60" i="1" s="1"/>
  <c r="L78" i="1"/>
  <c r="L59" i="1" s="1"/>
  <c r="D248" i="1"/>
  <c r="Y248" i="1" s="1"/>
  <c r="L220" i="1"/>
  <c r="AG220" i="1" s="1"/>
  <c r="BB220" i="1" s="1"/>
  <c r="BW220" i="1" s="1"/>
  <c r="CR220" i="1" s="1"/>
  <c r="D220" i="1"/>
  <c r="L218" i="1"/>
  <c r="AG218" i="1" s="1"/>
  <c r="BB218" i="1" s="1"/>
  <c r="BW218" i="1" s="1"/>
  <c r="CR218" i="1" s="1"/>
  <c r="D218" i="1"/>
  <c r="Y218" i="1" s="1"/>
  <c r="AT218" i="1" s="1"/>
  <c r="BO218" i="1" s="1"/>
  <c r="CJ218" i="1" s="1"/>
  <c r="CO198" i="1" s="1"/>
  <c r="L190" i="1"/>
  <c r="AG190" i="1" s="1"/>
  <c r="BB190" i="1" s="1"/>
  <c r="BW190" i="1" s="1"/>
  <c r="CR190" i="1" s="1"/>
  <c r="L162" i="1"/>
  <c r="AG162" i="1" s="1"/>
  <c r="BB162" i="1" s="1"/>
  <c r="BW162" i="1" s="1"/>
  <c r="CR162" i="1" s="1"/>
  <c r="D162" i="1"/>
  <c r="D161" i="1"/>
  <c r="Y161" i="1" s="1"/>
  <c r="L132" i="1"/>
  <c r="AG132" i="1" s="1"/>
  <c r="BB132" i="1" s="1"/>
  <c r="BW132" i="1" s="1"/>
  <c r="CR132" i="1" s="1"/>
  <c r="D132" i="1"/>
  <c r="Y132" i="1" s="1"/>
  <c r="AT132" i="1" s="1"/>
  <c r="D131" i="1"/>
  <c r="I111" i="1" s="1"/>
  <c r="O111" i="1" s="1"/>
  <c r="L104" i="1"/>
  <c r="AG104" i="1" s="1"/>
  <c r="BB104" i="1" s="1"/>
  <c r="BW104" i="1" s="1"/>
  <c r="CR104" i="1" s="1"/>
  <c r="D104" i="1"/>
  <c r="Y104" i="1" s="1"/>
  <c r="C249" i="1"/>
  <c r="X249" i="1" s="1"/>
  <c r="AS249" i="1" s="1"/>
  <c r="BN249" i="1" s="1"/>
  <c r="CI249" i="1" s="1"/>
  <c r="C189" i="1"/>
  <c r="X189" i="1" s="1"/>
  <c r="AS189" i="1" s="1"/>
  <c r="BN189" i="1" s="1"/>
  <c r="CI189" i="1" s="1"/>
  <c r="C103" i="1"/>
  <c r="X103" i="1" s="1"/>
  <c r="AS103" i="1" s="1"/>
  <c r="BN103" i="1" s="1"/>
  <c r="CI103" i="1" s="1"/>
  <c r="W166" i="1"/>
  <c r="X166" i="1"/>
  <c r="H74" i="1"/>
  <c r="AC74" i="1" s="1"/>
  <c r="AX74" i="1" s="1"/>
  <c r="BS74" i="1" s="1"/>
  <c r="CN74" i="1" s="1"/>
  <c r="I74" i="1"/>
  <c r="AD74" i="1" s="1"/>
  <c r="AY74" i="1" s="1"/>
  <c r="BT74" i="1" s="1"/>
  <c r="CO74" i="1" s="1"/>
  <c r="P74" i="1"/>
  <c r="AK74" i="1" s="1"/>
  <c r="BF74" i="1" s="1"/>
  <c r="CA74" i="1" s="1"/>
  <c r="CV74" i="1" s="1"/>
  <c r="Q74" i="1"/>
  <c r="AL74" i="1" s="1"/>
  <c r="BG74" i="1" s="1"/>
  <c r="CB74" i="1" s="1"/>
  <c r="CW74" i="1" s="1"/>
  <c r="C75" i="1"/>
  <c r="X75" i="1" s="1"/>
  <c r="AS75" i="1" s="1"/>
  <c r="BN75" i="1" s="1"/>
  <c r="CI75" i="1" s="1"/>
  <c r="F75" i="1"/>
  <c r="G75" i="1"/>
  <c r="AB75" i="1" s="1"/>
  <c r="AW75" i="1" s="1"/>
  <c r="BR75" i="1" s="1"/>
  <c r="CM75" i="1" s="1"/>
  <c r="K75" i="1"/>
  <c r="AF75" i="1" s="1"/>
  <c r="N75" i="1"/>
  <c r="O75" i="1"/>
  <c r="AJ75" i="1" s="1"/>
  <c r="BE75" i="1" s="1"/>
  <c r="BZ75" i="1" s="1"/>
  <c r="CU75" i="1" s="1"/>
  <c r="S75" i="1"/>
  <c r="AN75" i="1" s="1"/>
  <c r="BI75" i="1" s="1"/>
  <c r="CD75" i="1" s="1"/>
  <c r="CY75" i="1" s="1"/>
  <c r="E102" i="1"/>
  <c r="Z102" i="1" s="1"/>
  <c r="L102" i="1"/>
  <c r="AG102" i="1" s="1"/>
  <c r="BB102" i="1" s="1"/>
  <c r="BW102" i="1" s="1"/>
  <c r="CR102" i="1" s="1"/>
  <c r="M102" i="1"/>
  <c r="AH102" i="1" s="1"/>
  <c r="BC102" i="1" s="1"/>
  <c r="Q102" i="1"/>
  <c r="AL102" i="1" s="1"/>
  <c r="BG102" i="1" s="1"/>
  <c r="CB102" i="1" s="1"/>
  <c r="CW102" i="1" s="1"/>
  <c r="B103" i="1"/>
  <c r="W103" i="1" s="1"/>
  <c r="AR103" i="1" s="1"/>
  <c r="BM103" i="1" s="1"/>
  <c r="CH103" i="1" s="1"/>
  <c r="J103" i="1"/>
  <c r="AE103" i="1" s="1"/>
  <c r="AZ103" i="1" s="1"/>
  <c r="BU103" i="1" s="1"/>
  <c r="CP103" i="1" s="1"/>
  <c r="K103" i="1"/>
  <c r="AF103" i="1" s="1"/>
  <c r="BA103" i="1" s="1"/>
  <c r="BV103" i="1" s="1"/>
  <c r="O103" i="1"/>
  <c r="AJ103" i="1" s="1"/>
  <c r="BE103" i="1" s="1"/>
  <c r="BZ103" i="1" s="1"/>
  <c r="CU103" i="1" s="1"/>
  <c r="S103" i="1"/>
  <c r="AN103" i="1" s="1"/>
  <c r="BI103" i="1" s="1"/>
  <c r="CD103" i="1" s="1"/>
  <c r="CY103" i="1" s="1"/>
  <c r="I104" i="1"/>
  <c r="AD104" i="1" s="1"/>
  <c r="AY104" i="1" s="1"/>
  <c r="BT104" i="1" s="1"/>
  <c r="CO104" i="1" s="1"/>
  <c r="M104" i="1"/>
  <c r="M84" i="1" s="1"/>
  <c r="Q104" i="1"/>
  <c r="AL104" i="1" s="1"/>
  <c r="BG104" i="1" s="1"/>
  <c r="CB104" i="1" s="1"/>
  <c r="CW104" i="1" s="1"/>
  <c r="C131" i="1"/>
  <c r="X131" i="1" s="1"/>
  <c r="AS131" i="1" s="1"/>
  <c r="BN131" i="1" s="1"/>
  <c r="CI131" i="1" s="1"/>
  <c r="F131" i="1"/>
  <c r="G131" i="1"/>
  <c r="AB131" i="1" s="1"/>
  <c r="AW131" i="1" s="1"/>
  <c r="BR131" i="1" s="1"/>
  <c r="CM131" i="1" s="1"/>
  <c r="N131" i="1"/>
  <c r="N111" i="1" s="1"/>
  <c r="O131" i="1"/>
  <c r="AJ131" i="1" s="1"/>
  <c r="BE131" i="1" s="1"/>
  <c r="BZ131" i="1" s="1"/>
  <c r="CU131" i="1" s="1"/>
  <c r="S131" i="1"/>
  <c r="AN131" i="1" s="1"/>
  <c r="BI131" i="1" s="1"/>
  <c r="CD131" i="1" s="1"/>
  <c r="CY131" i="1" s="1"/>
  <c r="I132" i="1"/>
  <c r="AD132" i="1" s="1"/>
  <c r="AY132" i="1" s="1"/>
  <c r="BT132" i="1" s="1"/>
  <c r="CO132" i="1" s="1"/>
  <c r="M132" i="1"/>
  <c r="AH132" i="1" s="1"/>
  <c r="BC132" i="1" s="1"/>
  <c r="BX132" i="1" s="1"/>
  <c r="CS132" i="1" s="1"/>
  <c r="CS112" i="1" s="1"/>
  <c r="B133" i="1"/>
  <c r="W133" i="1" s="1"/>
  <c r="AR133" i="1" s="1"/>
  <c r="BM133" i="1" s="1"/>
  <c r="CH133" i="1" s="1"/>
  <c r="G133" i="1"/>
  <c r="AB133" i="1" s="1"/>
  <c r="AW133" i="1" s="1"/>
  <c r="BR133" i="1" s="1"/>
  <c r="CM133" i="1" s="1"/>
  <c r="J133" i="1"/>
  <c r="AE133" i="1" s="1"/>
  <c r="AZ133" i="1" s="1"/>
  <c r="BU133" i="1" s="1"/>
  <c r="CP133" i="1" s="1"/>
  <c r="K133" i="1"/>
  <c r="O133" i="1"/>
  <c r="AJ133" i="1" s="1"/>
  <c r="BE133" i="1" s="1"/>
  <c r="BZ133" i="1" s="1"/>
  <c r="CU133" i="1" s="1"/>
  <c r="S133" i="1"/>
  <c r="AN133" i="1" s="1"/>
  <c r="BI133" i="1" s="1"/>
  <c r="CD133" i="1" s="1"/>
  <c r="CY133" i="1" s="1"/>
  <c r="E160" i="1"/>
  <c r="I160" i="1"/>
  <c r="AD160" i="1" s="1"/>
  <c r="AY160" i="1" s="1"/>
  <c r="BT160" i="1" s="1"/>
  <c r="CO160" i="1" s="1"/>
  <c r="M160" i="1"/>
  <c r="AH160" i="1" s="1"/>
  <c r="Q160" i="1"/>
  <c r="AL160" i="1" s="1"/>
  <c r="BG160" i="1" s="1"/>
  <c r="CB160" i="1" s="1"/>
  <c r="CW160" i="1" s="1"/>
  <c r="F161" i="1"/>
  <c r="G161" i="1"/>
  <c r="AB161" i="1" s="1"/>
  <c r="AW161" i="1" s="1"/>
  <c r="BR161" i="1" s="1"/>
  <c r="CM161" i="1" s="1"/>
  <c r="N161" i="1"/>
  <c r="O161" i="1"/>
  <c r="AJ161" i="1" s="1"/>
  <c r="BE161" i="1" s="1"/>
  <c r="BZ161" i="1" s="1"/>
  <c r="CU161" i="1" s="1"/>
  <c r="S161" i="1"/>
  <c r="AN161" i="1" s="1"/>
  <c r="BI161" i="1" s="1"/>
  <c r="CD161" i="1" s="1"/>
  <c r="CY161" i="1" s="1"/>
  <c r="E162" i="1"/>
  <c r="Z162" i="1" s="1"/>
  <c r="AU162" i="1" s="1"/>
  <c r="AZ142" i="1" s="1"/>
  <c r="M162" i="1"/>
  <c r="AH162" i="1" s="1"/>
  <c r="BC162" i="1" s="1"/>
  <c r="BX162" i="1" s="1"/>
  <c r="Q162" i="1"/>
  <c r="AL162" i="1" s="1"/>
  <c r="BG162" i="1" s="1"/>
  <c r="CB162" i="1" s="1"/>
  <c r="CW162" i="1" s="1"/>
  <c r="B189" i="1"/>
  <c r="W189" i="1" s="1"/>
  <c r="AR189" i="1" s="1"/>
  <c r="BM189" i="1" s="1"/>
  <c r="CH189" i="1" s="1"/>
  <c r="G189" i="1"/>
  <c r="AB189" i="1" s="1"/>
  <c r="AW189" i="1" s="1"/>
  <c r="BR189" i="1" s="1"/>
  <c r="CM189" i="1" s="1"/>
  <c r="J189" i="1"/>
  <c r="AE189" i="1" s="1"/>
  <c r="AZ189" i="1" s="1"/>
  <c r="BU189" i="1" s="1"/>
  <c r="CP189" i="1" s="1"/>
  <c r="K189" i="1"/>
  <c r="O189" i="1"/>
  <c r="AJ189" i="1" s="1"/>
  <c r="BE189" i="1" s="1"/>
  <c r="BZ189" i="1" s="1"/>
  <c r="CU189" i="1" s="1"/>
  <c r="R189" i="1"/>
  <c r="AM189" i="1" s="1"/>
  <c r="BH189" i="1" s="1"/>
  <c r="CC189" i="1" s="1"/>
  <c r="CX189" i="1" s="1"/>
  <c r="S189" i="1"/>
  <c r="AN189" i="1" s="1"/>
  <c r="BI189" i="1" s="1"/>
  <c r="CD189" i="1" s="1"/>
  <c r="CY189" i="1" s="1"/>
  <c r="E190" i="1"/>
  <c r="J170" i="1" s="1"/>
  <c r="P170" i="1" s="1"/>
  <c r="I190" i="1"/>
  <c r="AD190" i="1" s="1"/>
  <c r="AY190" i="1" s="1"/>
  <c r="BT190" i="1" s="1"/>
  <c r="CO190" i="1" s="1"/>
  <c r="M190" i="1"/>
  <c r="AH190" i="1" s="1"/>
  <c r="BC190" i="1" s="1"/>
  <c r="BX190" i="1" s="1"/>
  <c r="BX170" i="1" s="1"/>
  <c r="P190" i="1"/>
  <c r="AK190" i="1" s="1"/>
  <c r="BF190" i="1" s="1"/>
  <c r="CA190" i="1" s="1"/>
  <c r="CV190" i="1" s="1"/>
  <c r="Q190" i="1"/>
  <c r="AL190" i="1" s="1"/>
  <c r="BG190" i="1" s="1"/>
  <c r="CB190" i="1" s="1"/>
  <c r="CW190" i="1" s="1"/>
  <c r="C191" i="1"/>
  <c r="X191" i="1" s="1"/>
  <c r="AS191" i="1" s="1"/>
  <c r="BN191" i="1" s="1"/>
  <c r="CI191" i="1" s="1"/>
  <c r="F191" i="1"/>
  <c r="AA191" i="1" s="1"/>
  <c r="G191" i="1"/>
  <c r="AB191" i="1" s="1"/>
  <c r="AW191" i="1" s="1"/>
  <c r="BR191" i="1" s="1"/>
  <c r="CM191" i="1" s="1"/>
  <c r="K191" i="1"/>
  <c r="AF191" i="1" s="1"/>
  <c r="BA191" i="1" s="1"/>
  <c r="BV191" i="1" s="1"/>
  <c r="S191" i="1"/>
  <c r="AN191" i="1" s="1"/>
  <c r="BI191" i="1" s="1"/>
  <c r="CD191" i="1" s="1"/>
  <c r="CY191" i="1" s="1"/>
  <c r="E218" i="1"/>
  <c r="Z218" i="1" s="1"/>
  <c r="M218" i="1"/>
  <c r="AH218" i="1" s="1"/>
  <c r="Q218" i="1"/>
  <c r="AL218" i="1" s="1"/>
  <c r="BG218" i="1" s="1"/>
  <c r="CB218" i="1" s="1"/>
  <c r="CW218" i="1" s="1"/>
  <c r="B219" i="1"/>
  <c r="W219" i="1" s="1"/>
  <c r="AR219" i="1" s="1"/>
  <c r="BM219" i="1" s="1"/>
  <c r="CH219" i="1" s="1"/>
  <c r="C219" i="1"/>
  <c r="X219" i="1" s="1"/>
  <c r="AS219" i="1" s="1"/>
  <c r="BN219" i="1" s="1"/>
  <c r="CI219" i="1" s="1"/>
  <c r="G219" i="1"/>
  <c r="AB219" i="1" s="1"/>
  <c r="AW219" i="1" s="1"/>
  <c r="BR219" i="1" s="1"/>
  <c r="CM219" i="1" s="1"/>
  <c r="J219" i="1"/>
  <c r="AE219" i="1" s="1"/>
  <c r="AZ219" i="1" s="1"/>
  <c r="BU219" i="1" s="1"/>
  <c r="CP219" i="1" s="1"/>
  <c r="K219" i="1"/>
  <c r="R219" i="1"/>
  <c r="AM219" i="1" s="1"/>
  <c r="BH219" i="1" s="1"/>
  <c r="CC219" i="1" s="1"/>
  <c r="CX219" i="1" s="1"/>
  <c r="S219" i="1"/>
  <c r="AN219" i="1" s="1"/>
  <c r="BI219" i="1" s="1"/>
  <c r="CD219" i="1" s="1"/>
  <c r="CY219" i="1" s="1"/>
  <c r="E220" i="1"/>
  <c r="I220" i="1"/>
  <c r="AD220" i="1" s="1"/>
  <c r="AY220" i="1" s="1"/>
  <c r="BT220" i="1" s="1"/>
  <c r="CO220" i="1" s="1"/>
  <c r="P220" i="1"/>
  <c r="AK220" i="1" s="1"/>
  <c r="BF220" i="1" s="1"/>
  <c r="CA220" i="1" s="1"/>
  <c r="CV220" i="1" s="1"/>
  <c r="Q220" i="1"/>
  <c r="AL220" i="1" s="1"/>
  <c r="BG220" i="1" s="1"/>
  <c r="CB220" i="1" s="1"/>
  <c r="CW220" i="1" s="1"/>
  <c r="C247" i="1"/>
  <c r="X247" i="1" s="1"/>
  <c r="AS247" i="1" s="1"/>
  <c r="BN247" i="1" s="1"/>
  <c r="CI247" i="1" s="1"/>
  <c r="G247" i="1"/>
  <c r="AB247" i="1" s="1"/>
  <c r="AW247" i="1" s="1"/>
  <c r="BR247" i="1" s="1"/>
  <c r="CM247" i="1" s="1"/>
  <c r="K247" i="1"/>
  <c r="N247" i="1"/>
  <c r="AI247" i="1" s="1"/>
  <c r="BD247" i="1" s="1"/>
  <c r="BY247" i="1" s="1"/>
  <c r="O247" i="1"/>
  <c r="AJ247" i="1" s="1"/>
  <c r="BE247" i="1" s="1"/>
  <c r="BZ247" i="1" s="1"/>
  <c r="CU247" i="1" s="1"/>
  <c r="E248" i="1"/>
  <c r="Z248" i="1" s="1"/>
  <c r="AU248" i="1" s="1"/>
  <c r="BP248" i="1" s="1"/>
  <c r="CK248" i="1" s="1"/>
  <c r="CP228" i="1" s="1"/>
  <c r="I248" i="1"/>
  <c r="AD248" i="1" s="1"/>
  <c r="AY248" i="1" s="1"/>
  <c r="BT248" i="1" s="1"/>
  <c r="CO248" i="1" s="1"/>
  <c r="L248" i="1"/>
  <c r="AG248" i="1" s="1"/>
  <c r="BB248" i="1" s="1"/>
  <c r="BW248" i="1" s="1"/>
  <c r="CR248" i="1" s="1"/>
  <c r="M248" i="1"/>
  <c r="B249" i="1"/>
  <c r="W249" i="1" s="1"/>
  <c r="AR249" i="1" s="1"/>
  <c r="BM249" i="1" s="1"/>
  <c r="CH249" i="1" s="1"/>
  <c r="G249" i="1"/>
  <c r="AB249" i="1" s="1"/>
  <c r="AW249" i="1" s="1"/>
  <c r="BR249" i="1" s="1"/>
  <c r="CM249" i="1" s="1"/>
  <c r="K249" i="1"/>
  <c r="AF249" i="1" s="1"/>
  <c r="BA249" i="1" s="1"/>
  <c r="BV249" i="1" s="1"/>
  <c r="CQ249" i="1" s="1"/>
  <c r="CQ229" i="1" s="1"/>
  <c r="O249" i="1"/>
  <c r="AJ249" i="1" s="1"/>
  <c r="BE249" i="1" s="1"/>
  <c r="BZ249" i="1" s="1"/>
  <c r="CU249" i="1" s="1"/>
  <c r="R249" i="1"/>
  <c r="AM249" i="1" s="1"/>
  <c r="BH249" i="1" s="1"/>
  <c r="CC249" i="1" s="1"/>
  <c r="CX249" i="1" s="1"/>
  <c r="S249" i="1"/>
  <c r="AN249" i="1" s="1"/>
  <c r="BI249" i="1" s="1"/>
  <c r="CD249" i="1" s="1"/>
  <c r="CY249" i="1" s="1"/>
  <c r="H77" i="1"/>
  <c r="H58" i="1" s="1"/>
  <c r="I77" i="1"/>
  <c r="I58" i="1" s="1"/>
  <c r="P77" i="1"/>
  <c r="P58" i="1" s="1"/>
  <c r="Q77" i="1"/>
  <c r="Q58" i="1" s="1"/>
  <c r="C78" i="1"/>
  <c r="G78" i="1"/>
  <c r="G59" i="1" s="1"/>
  <c r="K78" i="1"/>
  <c r="K59" i="1" s="1"/>
  <c r="O78" i="1"/>
  <c r="O59" i="1" s="1"/>
  <c r="D79" i="1"/>
  <c r="D60" i="1" s="1"/>
  <c r="E79" i="1"/>
  <c r="E60" i="1" s="1"/>
  <c r="I79" i="1"/>
  <c r="I60" i="1" s="1"/>
  <c r="M79" i="1"/>
  <c r="M60" i="1" s="1"/>
  <c r="E87" i="1"/>
  <c r="H87" i="1"/>
  <c r="I87" i="1"/>
  <c r="P87" i="1"/>
  <c r="Q87" i="1"/>
  <c r="G88" i="1"/>
  <c r="K88" i="1"/>
  <c r="O88" i="1"/>
  <c r="E89" i="1"/>
  <c r="I89" i="1"/>
  <c r="M89" i="1"/>
  <c r="E116" i="1"/>
  <c r="H116" i="1"/>
  <c r="I116" i="1"/>
  <c r="M116" i="1"/>
  <c r="Q116" i="1"/>
  <c r="F117" i="1"/>
  <c r="G117" i="1"/>
  <c r="O117" i="1"/>
  <c r="I118" i="1"/>
  <c r="H145" i="1"/>
  <c r="I145" i="1"/>
  <c r="M145" i="1"/>
  <c r="Q145" i="1"/>
  <c r="G146" i="1"/>
  <c r="K146" i="1"/>
  <c r="N146" i="1"/>
  <c r="O146" i="1"/>
  <c r="S146" i="1"/>
  <c r="E147" i="1"/>
  <c r="M147" i="1"/>
  <c r="K175" i="1"/>
  <c r="S175" i="1"/>
  <c r="E176" i="1"/>
  <c r="M176" i="1"/>
  <c r="H203" i="1"/>
  <c r="I203" i="1"/>
  <c r="M203" i="1"/>
  <c r="Q203" i="1"/>
  <c r="K204" i="1"/>
  <c r="O204" i="1"/>
  <c r="S204" i="1"/>
  <c r="E205" i="1"/>
  <c r="M205" i="1"/>
  <c r="H232" i="1"/>
  <c r="I232" i="1"/>
  <c r="P232" i="1"/>
  <c r="Q232" i="1"/>
  <c r="F233" i="1"/>
  <c r="G233" i="1"/>
  <c r="E234" i="1"/>
  <c r="I234" i="1"/>
  <c r="M234" i="1"/>
  <c r="X77" i="1"/>
  <c r="AB77" i="1"/>
  <c r="AB58" i="1" s="1"/>
  <c r="AF77" i="1"/>
  <c r="AF58" i="1" s="1"/>
  <c r="AI77" i="1"/>
  <c r="AI58" i="1" s="1"/>
  <c r="AJ77" i="1"/>
  <c r="AJ58" i="1" s="1"/>
  <c r="Z78" i="1"/>
  <c r="Z59" i="1" s="1"/>
  <c r="AD78" i="1"/>
  <c r="AD59" i="1" s="1"/>
  <c r="AH78" i="1"/>
  <c r="AH59" i="1" s="1"/>
  <c r="W79" i="1"/>
  <c r="X79" i="1"/>
  <c r="AB79" i="1"/>
  <c r="AB60" i="1" s="1"/>
  <c r="AF79" i="1"/>
  <c r="AF60" i="1" s="1"/>
  <c r="AJ79" i="1"/>
  <c r="AJ60" i="1" s="1"/>
  <c r="AM79" i="1"/>
  <c r="AM60" i="1" s="1"/>
  <c r="AN79" i="1"/>
  <c r="AN60" i="1" s="1"/>
  <c r="X106" i="1"/>
  <c r="AA106" i="1"/>
  <c r="AA87" i="1" s="1"/>
  <c r="AF106" i="1"/>
  <c r="AF87" i="1" s="1"/>
  <c r="AI106" i="1"/>
  <c r="AI87" i="1" s="1"/>
  <c r="AJ106" i="1"/>
  <c r="AJ87" i="1" s="1"/>
  <c r="AN106" i="1"/>
  <c r="AN87" i="1" s="1"/>
  <c r="Z107" i="1"/>
  <c r="Z88" i="1" s="1"/>
  <c r="AD107" i="1"/>
  <c r="AD88" i="1" s="1"/>
  <c r="AH107" i="1"/>
  <c r="AH88" i="1" s="1"/>
  <c r="W108" i="1"/>
  <c r="X108" i="1"/>
  <c r="AB108" i="1"/>
  <c r="AB89" i="1" s="1"/>
  <c r="AM108" i="1"/>
  <c r="AM89" i="1" s="1"/>
  <c r="AN108" i="1"/>
  <c r="AN89" i="1" s="1"/>
  <c r="AA135" i="1"/>
  <c r="AA116" i="1" s="1"/>
  <c r="AB135" i="1"/>
  <c r="AB116" i="1" s="1"/>
  <c r="AJ135" i="1"/>
  <c r="AJ116" i="1" s="1"/>
  <c r="Z136" i="1"/>
  <c r="Z117" i="1" s="1"/>
  <c r="AH136" i="1"/>
  <c r="AH117" i="1" s="1"/>
  <c r="AL136" i="1"/>
  <c r="AL117" i="1" s="1"/>
  <c r="W137" i="1"/>
  <c r="X137" i="1"/>
  <c r="AB137" i="1"/>
  <c r="AB118" i="1" s="1"/>
  <c r="AE137" i="1"/>
  <c r="AE118" i="1" s="1"/>
  <c r="AF137" i="1"/>
  <c r="AF118" i="1" s="1"/>
  <c r="AJ137" i="1"/>
  <c r="AJ118" i="1" s="1"/>
  <c r="AA164" i="1"/>
  <c r="AA145" i="1" s="1"/>
  <c r="AB164" i="1"/>
  <c r="AB145" i="1" s="1"/>
  <c r="AI164" i="1"/>
  <c r="AI145" i="1" s="1"/>
  <c r="AJ164" i="1"/>
  <c r="AJ145" i="1" s="1"/>
  <c r="AN164" i="1"/>
  <c r="AN145" i="1" s="1"/>
  <c r="Z165" i="1"/>
  <c r="Z146" i="1" s="1"/>
  <c r="AD165" i="1"/>
  <c r="AD146" i="1" s="1"/>
  <c r="AH165" i="1"/>
  <c r="AH146" i="1" s="1"/>
  <c r="AL165" i="1"/>
  <c r="AL146" i="1" s="1"/>
  <c r="AB166" i="1"/>
  <c r="AB147" i="1" s="1"/>
  <c r="AE166" i="1"/>
  <c r="AE147" i="1" s="1"/>
  <c r="AF166" i="1"/>
  <c r="AF147" i="1" s="1"/>
  <c r="AM166" i="1"/>
  <c r="AM147" i="1" s="1"/>
  <c r="AN166" i="1"/>
  <c r="AN147" i="1" s="1"/>
  <c r="X193" i="1"/>
  <c r="AB193" i="1"/>
  <c r="AB174" i="1" s="1"/>
  <c r="AI193" i="1"/>
  <c r="AI174" i="1" s="1"/>
  <c r="AJ193" i="1"/>
  <c r="AJ174" i="1" s="1"/>
  <c r="AN193" i="1"/>
  <c r="AN174" i="1" s="1"/>
  <c r="Z194" i="1"/>
  <c r="Z175" i="1" s="1"/>
  <c r="AH194" i="1"/>
  <c r="AH175" i="1" s="1"/>
  <c r="X195" i="1"/>
  <c r="AB195" i="1"/>
  <c r="AB176" i="1" s="1"/>
  <c r="AE195" i="1"/>
  <c r="AE176" i="1" s="1"/>
  <c r="AF195" i="1"/>
  <c r="AF176" i="1" s="1"/>
  <c r="AJ195" i="1"/>
  <c r="AJ176" i="1" s="1"/>
  <c r="AN195" i="1"/>
  <c r="AN176" i="1" s="1"/>
  <c r="X222" i="1"/>
  <c r="AB222" i="1"/>
  <c r="AB203" i="1" s="1"/>
  <c r="AF222" i="1"/>
  <c r="AF203" i="1" s="1"/>
  <c r="AJ222" i="1"/>
  <c r="AJ203" i="1" s="1"/>
  <c r="AN222" i="1"/>
  <c r="AN203" i="1" s="1"/>
  <c r="Z223" i="1"/>
  <c r="Z204" i="1" s="1"/>
  <c r="AD223" i="1"/>
  <c r="AD204" i="1" s="1"/>
  <c r="AH223" i="1"/>
  <c r="AH204" i="1" s="1"/>
  <c r="AL223" i="1"/>
  <c r="AL204" i="1" s="1"/>
  <c r="X224" i="1"/>
  <c r="AB224" i="1"/>
  <c r="AB205" i="1" s="1"/>
  <c r="AE224" i="1"/>
  <c r="AE205" i="1" s="1"/>
  <c r="AF224" i="1"/>
  <c r="AF205" i="1" s="1"/>
  <c r="AM224" i="1"/>
  <c r="AM205" i="1" s="1"/>
  <c r="AN224" i="1"/>
  <c r="AN205" i="1" s="1"/>
  <c r="X251" i="1"/>
  <c r="AB251" i="1"/>
  <c r="AB232" i="1" s="1"/>
  <c r="AF251" i="1"/>
  <c r="AF232" i="1" s="1"/>
  <c r="AJ251" i="1"/>
  <c r="AJ232" i="1" s="1"/>
  <c r="Z252" i="1"/>
  <c r="Z233" i="1" s="1"/>
  <c r="AD252" i="1"/>
  <c r="AD233" i="1" s="1"/>
  <c r="AH252" i="1"/>
  <c r="AH233" i="1" s="1"/>
  <c r="AL252" i="1"/>
  <c r="AL233" i="1" s="1"/>
  <c r="W253" i="1"/>
  <c r="X253" i="1"/>
  <c r="AB253" i="1"/>
  <c r="AB234" i="1" s="1"/>
  <c r="AJ253" i="1"/>
  <c r="AJ234" i="1" s="1"/>
  <c r="AM253" i="1"/>
  <c r="AM234" i="1" s="1"/>
  <c r="AN253" i="1"/>
  <c r="AN234" i="1" s="1"/>
  <c r="AU77" i="1"/>
  <c r="AU58" i="1" s="1"/>
  <c r="AY77" i="1"/>
  <c r="AY58" i="1" s="1"/>
  <c r="BC77" i="1"/>
  <c r="BC58" i="1" s="1"/>
  <c r="AS78" i="1"/>
  <c r="AW78" i="1"/>
  <c r="AW59" i="1" s="1"/>
  <c r="BA78" i="1"/>
  <c r="BA59" i="1" s="1"/>
  <c r="BH78" i="1"/>
  <c r="BH59" i="1" s="1"/>
  <c r="BI78" i="1"/>
  <c r="BI59" i="1" s="1"/>
  <c r="AU79" i="1"/>
  <c r="AU60" i="1" s="1"/>
  <c r="AY79" i="1"/>
  <c r="AY60" i="1" s="1"/>
  <c r="BC79" i="1"/>
  <c r="BC60" i="1" s="1"/>
  <c r="BG79" i="1"/>
  <c r="BG60" i="1" s="1"/>
  <c r="AU106" i="1"/>
  <c r="AU87" i="1" s="1"/>
  <c r="AY106" i="1"/>
  <c r="AY87" i="1" s="1"/>
  <c r="BC106" i="1"/>
  <c r="BC87" i="1" s="1"/>
  <c r="BG106" i="1"/>
  <c r="BG87" i="1" s="1"/>
  <c r="AR107" i="1"/>
  <c r="AS107" i="1"/>
  <c r="BA107" i="1"/>
  <c r="BA88" i="1" s="1"/>
  <c r="BE107" i="1"/>
  <c r="BE88" i="1" s="1"/>
  <c r="BI107" i="1"/>
  <c r="BI88" i="1" s="1"/>
  <c r="AX108" i="1"/>
  <c r="AX89" i="1" s="1"/>
  <c r="AY108" i="1"/>
  <c r="AY89" i="1" s="1"/>
  <c r="BF108" i="1"/>
  <c r="BF89" i="1" s="1"/>
  <c r="BG108" i="1"/>
  <c r="BG89" i="1" s="1"/>
  <c r="AU135" i="1"/>
  <c r="AU116" i="1" s="1"/>
  <c r="BC135" i="1"/>
  <c r="BC116" i="1" s="1"/>
  <c r="AR136" i="1"/>
  <c r="AS136" i="1"/>
  <c r="AW136" i="1"/>
  <c r="AW117" i="1" s="1"/>
  <c r="AZ136" i="1"/>
  <c r="AZ117" i="1" s="1"/>
  <c r="BA136" i="1"/>
  <c r="BA117" i="1" s="1"/>
  <c r="BH136" i="1"/>
  <c r="BH117" i="1" s="1"/>
  <c r="BI136" i="1"/>
  <c r="BI117" i="1" s="1"/>
  <c r="AU137" i="1"/>
  <c r="AU118" i="1" s="1"/>
  <c r="AY137" i="1"/>
  <c r="AY118" i="1" s="1"/>
  <c r="BC137" i="1"/>
  <c r="BC118" i="1" s="1"/>
  <c r="BF137" i="1"/>
  <c r="BF118" i="1" s="1"/>
  <c r="BG137" i="1"/>
  <c r="BG118" i="1" s="1"/>
  <c r="AU164" i="1"/>
  <c r="AU145" i="1" s="1"/>
  <c r="AY164" i="1"/>
  <c r="AY145" i="1" s="1"/>
  <c r="BC164" i="1"/>
  <c r="BC145" i="1" s="1"/>
  <c r="BG164" i="1"/>
  <c r="BG145" i="1" s="1"/>
  <c r="AR165" i="1"/>
  <c r="AS165" i="1"/>
  <c r="AZ165" i="1"/>
  <c r="AZ146" i="1" s="1"/>
  <c r="BA165" i="1"/>
  <c r="BA146" i="1" s="1"/>
  <c r="BE165" i="1"/>
  <c r="BE146" i="1" s="1"/>
  <c r="BI165" i="1"/>
  <c r="BI146" i="1" s="1"/>
  <c r="AX166" i="1"/>
  <c r="AX147" i="1" s="1"/>
  <c r="AY166" i="1"/>
  <c r="AY147" i="1" s="1"/>
  <c r="BF166" i="1"/>
  <c r="BF147" i="1" s="1"/>
  <c r="BG166" i="1"/>
  <c r="BG147" i="1" s="1"/>
  <c r="AU193" i="1"/>
  <c r="AU174" i="1" s="1"/>
  <c r="AY193" i="1"/>
  <c r="AY174" i="1" s="1"/>
  <c r="BC193" i="1"/>
  <c r="BC174" i="1" s="1"/>
  <c r="BG193" i="1"/>
  <c r="BG174" i="1" s="1"/>
  <c r="AR194" i="1"/>
  <c r="AS194" i="1"/>
  <c r="AZ194" i="1"/>
  <c r="AZ175" i="1" s="1"/>
  <c r="BA194" i="1"/>
  <c r="BA175" i="1" s="1"/>
  <c r="BE194" i="1"/>
  <c r="BE175" i="1" s="1"/>
  <c r="BI194" i="1"/>
  <c r="BI175" i="1" s="1"/>
  <c r="AU195" i="1"/>
  <c r="AU176" i="1" s="1"/>
  <c r="AX195" i="1"/>
  <c r="AX176" i="1" s="1"/>
  <c r="AY195" i="1"/>
  <c r="AY176" i="1" s="1"/>
  <c r="BF195" i="1"/>
  <c r="BF176" i="1" s="1"/>
  <c r="BG195" i="1"/>
  <c r="BG176" i="1" s="1"/>
  <c r="AU222" i="1"/>
  <c r="AU203" i="1" s="1"/>
  <c r="AY222" i="1"/>
  <c r="AY203" i="1" s="1"/>
  <c r="BC222" i="1"/>
  <c r="BC203" i="1" s="1"/>
  <c r="BG222" i="1"/>
  <c r="BG203" i="1" s="1"/>
  <c r="AR223" i="1"/>
  <c r="AS223" i="1"/>
  <c r="AZ223" i="1"/>
  <c r="AZ204" i="1" s="1"/>
  <c r="BA223" i="1"/>
  <c r="BA204" i="1" s="1"/>
  <c r="BE223" i="1"/>
  <c r="BE204" i="1" s="1"/>
  <c r="BI223" i="1"/>
  <c r="BI204" i="1" s="1"/>
  <c r="AU224" i="1"/>
  <c r="AU205" i="1" s="1"/>
  <c r="AX224" i="1"/>
  <c r="AX205" i="1" s="1"/>
  <c r="AY224" i="1"/>
  <c r="AY205" i="1" s="1"/>
  <c r="BF224" i="1"/>
  <c r="BF205" i="1" s="1"/>
  <c r="BG224" i="1"/>
  <c r="BG205" i="1" s="1"/>
  <c r="AU251" i="1"/>
  <c r="AU232" i="1" s="1"/>
  <c r="BB251" i="1"/>
  <c r="BB232" i="1" s="1"/>
  <c r="BC251" i="1"/>
  <c r="BC232" i="1" s="1"/>
  <c r="BG251" i="1"/>
  <c r="BG232" i="1" s="1"/>
  <c r="AR252" i="1"/>
  <c r="AS252" i="1"/>
  <c r="AZ252" i="1"/>
  <c r="AZ233" i="1" s="1"/>
  <c r="BA252" i="1"/>
  <c r="BA233" i="1" s="1"/>
  <c r="BE252" i="1"/>
  <c r="BE233" i="1" s="1"/>
  <c r="BI252" i="1"/>
  <c r="BI233" i="1" s="1"/>
  <c r="G74" i="1"/>
  <c r="AB74" i="1" s="1"/>
  <c r="AW74" i="1" s="1"/>
  <c r="BR74" i="1" s="1"/>
  <c r="CM74" i="1" s="1"/>
  <c r="O74" i="1"/>
  <c r="AJ74" i="1" s="1"/>
  <c r="BE74" i="1" s="1"/>
  <c r="BZ74" i="1" s="1"/>
  <c r="CU74" i="1" s="1"/>
  <c r="M75" i="1"/>
  <c r="C102" i="1"/>
  <c r="X102" i="1" s="1"/>
  <c r="AS102" i="1" s="1"/>
  <c r="BN102" i="1" s="1"/>
  <c r="CI102" i="1" s="1"/>
  <c r="S102" i="1"/>
  <c r="AN102" i="1" s="1"/>
  <c r="BI102" i="1" s="1"/>
  <c r="CD102" i="1" s="1"/>
  <c r="CY102" i="1" s="1"/>
  <c r="I103" i="1"/>
  <c r="AD103" i="1" s="1"/>
  <c r="AY103" i="1" s="1"/>
  <c r="BT103" i="1" s="1"/>
  <c r="CO103" i="1" s="1"/>
  <c r="Q103" i="1"/>
  <c r="AL103" i="1" s="1"/>
  <c r="BG103" i="1" s="1"/>
  <c r="CB103" i="1" s="1"/>
  <c r="CW103" i="1" s="1"/>
  <c r="E131" i="1"/>
  <c r="Z131" i="1" s="1"/>
  <c r="AU131" i="1" s="1"/>
  <c r="BP131" i="1" s="1"/>
  <c r="C132" i="1"/>
  <c r="X132" i="1" s="1"/>
  <c r="AS132" i="1" s="1"/>
  <c r="BN132" i="1" s="1"/>
  <c r="CI132" i="1" s="1"/>
  <c r="K132" i="1"/>
  <c r="S132" i="1"/>
  <c r="AN132" i="1" s="1"/>
  <c r="BI132" i="1" s="1"/>
  <c r="CD132" i="1" s="1"/>
  <c r="CY132" i="1" s="1"/>
  <c r="C133" i="1"/>
  <c r="X133" i="1" s="1"/>
  <c r="AS133" i="1" s="1"/>
  <c r="BN133" i="1" s="1"/>
  <c r="CI133" i="1" s="1"/>
  <c r="I133" i="1"/>
  <c r="AD133" i="1" s="1"/>
  <c r="AY133" i="1" s="1"/>
  <c r="BT133" i="1" s="1"/>
  <c r="CO133" i="1" s="1"/>
  <c r="Q133" i="1"/>
  <c r="AL133" i="1" s="1"/>
  <c r="BG133" i="1" s="1"/>
  <c r="CB133" i="1" s="1"/>
  <c r="CW133" i="1" s="1"/>
  <c r="G160" i="1"/>
  <c r="AB160" i="1" s="1"/>
  <c r="AW160" i="1" s="1"/>
  <c r="BR160" i="1" s="1"/>
  <c r="CM160" i="1" s="1"/>
  <c r="O160" i="1"/>
  <c r="AJ160" i="1" s="1"/>
  <c r="BE160" i="1" s="1"/>
  <c r="BZ160" i="1" s="1"/>
  <c r="CU160" i="1" s="1"/>
  <c r="E161" i="1"/>
  <c r="M161" i="1"/>
  <c r="C162" i="1"/>
  <c r="X162" i="1" s="1"/>
  <c r="AS162" i="1" s="1"/>
  <c r="BN162" i="1" s="1"/>
  <c r="CI162" i="1" s="1"/>
  <c r="K162" i="1"/>
  <c r="S162" i="1"/>
  <c r="AN162" i="1" s="1"/>
  <c r="BI162" i="1" s="1"/>
  <c r="CD162" i="1" s="1"/>
  <c r="CY162" i="1" s="1"/>
  <c r="I189" i="1"/>
  <c r="AD189" i="1" s="1"/>
  <c r="AY189" i="1" s="1"/>
  <c r="BT189" i="1" s="1"/>
  <c r="CO189" i="1" s="1"/>
  <c r="Q189" i="1"/>
  <c r="AL189" i="1" s="1"/>
  <c r="BG189" i="1" s="1"/>
  <c r="CB189" i="1" s="1"/>
  <c r="CW189" i="1" s="1"/>
  <c r="E191" i="1"/>
  <c r="Z191" i="1" s="1"/>
  <c r="AU191" i="1" s="1"/>
  <c r="BP191" i="1" s="1"/>
  <c r="CK191" i="1" s="1"/>
  <c r="CP171" i="1" s="1"/>
  <c r="M191" i="1"/>
  <c r="AH191" i="1" s="1"/>
  <c r="BC191" i="1" s="1"/>
  <c r="BX191" i="1" s="1"/>
  <c r="CS191" i="1" s="1"/>
  <c r="CS171" i="1" s="1"/>
  <c r="O191" i="1"/>
  <c r="AJ191" i="1" s="1"/>
  <c r="BE191" i="1" s="1"/>
  <c r="BZ191" i="1" s="1"/>
  <c r="CU191" i="1" s="1"/>
  <c r="C218" i="1"/>
  <c r="X218" i="1" s="1"/>
  <c r="AS218" i="1" s="1"/>
  <c r="BN218" i="1" s="1"/>
  <c r="CI218" i="1" s="1"/>
  <c r="K218" i="1"/>
  <c r="S218" i="1"/>
  <c r="AN218" i="1" s="1"/>
  <c r="BI218" i="1" s="1"/>
  <c r="CD218" i="1" s="1"/>
  <c r="CY218" i="1" s="1"/>
  <c r="Q219" i="1"/>
  <c r="AL219" i="1" s="1"/>
  <c r="BG219" i="1" s="1"/>
  <c r="CB219" i="1" s="1"/>
  <c r="CW219" i="1" s="1"/>
  <c r="G220" i="1"/>
  <c r="AB220" i="1" s="1"/>
  <c r="AW220" i="1" s="1"/>
  <c r="BR220" i="1" s="1"/>
  <c r="CM220" i="1" s="1"/>
  <c r="O220" i="1"/>
  <c r="AJ220" i="1" s="1"/>
  <c r="BE220" i="1" s="1"/>
  <c r="BZ220" i="1" s="1"/>
  <c r="CU220" i="1" s="1"/>
  <c r="E247" i="1"/>
  <c r="Z247" i="1" s="1"/>
  <c r="M247" i="1"/>
  <c r="AH247" i="1" s="1"/>
  <c r="BC247" i="1" s="1"/>
  <c r="C248" i="1"/>
  <c r="X248" i="1" s="1"/>
  <c r="AS248" i="1" s="1"/>
  <c r="BN248" i="1" s="1"/>
  <c r="CI248" i="1" s="1"/>
  <c r="K248" i="1"/>
  <c r="AF248" i="1" s="1"/>
  <c r="BA248" i="1" s="1"/>
  <c r="BV248" i="1" s="1"/>
  <c r="S248" i="1"/>
  <c r="AN248" i="1" s="1"/>
  <c r="BI248" i="1" s="1"/>
  <c r="CD248" i="1" s="1"/>
  <c r="CY248" i="1" s="1"/>
  <c r="Q249" i="1"/>
  <c r="AL249" i="1" s="1"/>
  <c r="BG249" i="1" s="1"/>
  <c r="CB249" i="1" s="1"/>
  <c r="CW249" i="1" s="1"/>
  <c r="G77" i="1"/>
  <c r="G58" i="1" s="1"/>
  <c r="O77" i="1"/>
  <c r="O58" i="1" s="1"/>
  <c r="E78" i="1"/>
  <c r="E59" i="1" s="1"/>
  <c r="K79" i="1"/>
  <c r="K60" i="1" s="1"/>
  <c r="S79" i="1"/>
  <c r="S60" i="1" s="1"/>
  <c r="G87" i="1"/>
  <c r="O87" i="1"/>
  <c r="E88" i="1"/>
  <c r="M88" i="1"/>
  <c r="S89" i="1"/>
  <c r="E117" i="1"/>
  <c r="M117" i="1"/>
  <c r="K118" i="1"/>
  <c r="S118" i="1"/>
  <c r="E146" i="1"/>
  <c r="K147" i="1"/>
  <c r="S147" i="1"/>
  <c r="G174" i="1"/>
  <c r="O174" i="1"/>
  <c r="M175" i="1"/>
  <c r="S176" i="1"/>
  <c r="G203" i="1"/>
  <c r="O203" i="1"/>
  <c r="E204" i="1"/>
  <c r="G204" i="1"/>
  <c r="M204" i="1"/>
  <c r="K205" i="1"/>
  <c r="S205" i="1"/>
  <c r="K234" i="1"/>
  <c r="AD79" i="1"/>
  <c r="AD60" i="1" s="1"/>
  <c r="AL79" i="1"/>
  <c r="AL60" i="1" s="1"/>
  <c r="Z106" i="1"/>
  <c r="Z87" i="1" s="1"/>
  <c r="AB106" i="1"/>
  <c r="AB87" i="1" s="1"/>
  <c r="AH106" i="1"/>
  <c r="AH87" i="1" s="1"/>
  <c r="X107" i="1"/>
  <c r="AF107" i="1"/>
  <c r="AF88" i="1" s="1"/>
  <c r="AN107" i="1"/>
  <c r="AN88" i="1" s="1"/>
  <c r="AD108" i="1"/>
  <c r="AD89" i="1" s="1"/>
  <c r="AL108" i="1"/>
  <c r="AL89" i="1" s="1"/>
  <c r="Z135" i="1"/>
  <c r="Z116" i="1" s="1"/>
  <c r="AH135" i="1"/>
  <c r="AH116" i="1" s="1"/>
  <c r="X136" i="1"/>
  <c r="AF136" i="1"/>
  <c r="AF117" i="1" s="1"/>
  <c r="AN136" i="1"/>
  <c r="AN117" i="1" s="1"/>
  <c r="AD137" i="1"/>
  <c r="AD118" i="1" s="1"/>
  <c r="AL137" i="1"/>
  <c r="AL118" i="1" s="1"/>
  <c r="AN137" i="1"/>
  <c r="AN118" i="1" s="1"/>
  <c r="Z164" i="1"/>
  <c r="Z145" i="1" s="1"/>
  <c r="AH164" i="1"/>
  <c r="AH145" i="1" s="1"/>
  <c r="X165" i="1"/>
  <c r="AF165" i="1"/>
  <c r="AF146" i="1" s="1"/>
  <c r="AN165" i="1"/>
  <c r="AN146" i="1" s="1"/>
  <c r="AD166" i="1"/>
  <c r="AD147" i="1" s="1"/>
  <c r="AF194" i="1"/>
  <c r="AF175" i="1" s="1"/>
  <c r="AN194" i="1"/>
  <c r="AN175" i="1" s="1"/>
  <c r="AD195" i="1"/>
  <c r="AD176" i="1" s="1"/>
  <c r="AL195" i="1"/>
  <c r="AL176" i="1" s="1"/>
  <c r="Z222" i="1"/>
  <c r="Z203" i="1" s="1"/>
  <c r="AH222" i="1"/>
  <c r="AH203" i="1" s="1"/>
  <c r="X223" i="1"/>
  <c r="AF223" i="1"/>
  <c r="AF204" i="1" s="1"/>
  <c r="AN223" i="1"/>
  <c r="AN204" i="1" s="1"/>
  <c r="AD224" i="1"/>
  <c r="AD205" i="1" s="1"/>
  <c r="AL224" i="1"/>
  <c r="AL205" i="1" s="1"/>
  <c r="AH251" i="1"/>
  <c r="AH232" i="1" s="1"/>
  <c r="AF253" i="1"/>
  <c r="AF234" i="1" s="1"/>
  <c r="AL253" i="1"/>
  <c r="AL234" i="1" s="1"/>
  <c r="AS77" i="1"/>
  <c r="BA77" i="1"/>
  <c r="BA58" i="1" s="1"/>
  <c r="BI77" i="1"/>
  <c r="BI58" i="1" s="1"/>
  <c r="AY78" i="1"/>
  <c r="AY59" i="1" s="1"/>
  <c r="AW79" i="1"/>
  <c r="AW60" i="1" s="1"/>
  <c r="BE79" i="1"/>
  <c r="BE60" i="1" s="1"/>
  <c r="BA106" i="1"/>
  <c r="BA87" i="1" s="1"/>
  <c r="BI106" i="1"/>
  <c r="BI87" i="1" s="1"/>
  <c r="BG107" i="1"/>
  <c r="BG88" i="1" s="1"/>
  <c r="AW108" i="1"/>
  <c r="AW89" i="1" s="1"/>
  <c r="BE108" i="1"/>
  <c r="BE89" i="1" s="1"/>
  <c r="AS135" i="1"/>
  <c r="BA135" i="1"/>
  <c r="BA116" i="1" s="1"/>
  <c r="BG136" i="1"/>
  <c r="BG117" i="1" s="1"/>
  <c r="AW137" i="1"/>
  <c r="AW118" i="1" s="1"/>
  <c r="AS164" i="1"/>
  <c r="BA164" i="1"/>
  <c r="BA145" i="1" s="1"/>
  <c r="BI164" i="1"/>
  <c r="BI145" i="1" s="1"/>
  <c r="BG165" i="1"/>
  <c r="BG146" i="1" s="1"/>
  <c r="AW166" i="1"/>
  <c r="AW147" i="1" s="1"/>
  <c r="BE166" i="1"/>
  <c r="BE147" i="1" s="1"/>
  <c r="AS193" i="1"/>
  <c r="BA193" i="1"/>
  <c r="BA174" i="1" s="1"/>
  <c r="BI193" i="1"/>
  <c r="BI174" i="1" s="1"/>
  <c r="AY194" i="1"/>
  <c r="AY175" i="1" s="1"/>
  <c r="AW195" i="1"/>
  <c r="AW176" i="1" s="1"/>
  <c r="BE195" i="1"/>
  <c r="BE176" i="1" s="1"/>
  <c r="AS222" i="1"/>
  <c r="BA222" i="1"/>
  <c r="BA203" i="1" s="1"/>
  <c r="BG223" i="1"/>
  <c r="BG204" i="1" s="1"/>
  <c r="BE224" i="1"/>
  <c r="BE205" i="1" s="1"/>
  <c r="AS251" i="1"/>
  <c r="BA251" i="1"/>
  <c r="BA232" i="1" s="1"/>
  <c r="BI251" i="1"/>
  <c r="BI232" i="1" s="1"/>
  <c r="AY252" i="1"/>
  <c r="AY233" i="1" s="1"/>
  <c r="BG252" i="1"/>
  <c r="BG233" i="1" s="1"/>
  <c r="BB222" i="1"/>
  <c r="BB203" i="1" s="1"/>
  <c r="AT137" i="1"/>
  <c r="AT118" i="1" s="1"/>
  <c r="AG223" i="1"/>
  <c r="AG204" i="1" s="1"/>
  <c r="AG136" i="1"/>
  <c r="AG117" i="1" s="1"/>
  <c r="L233" i="1"/>
  <c r="D176" i="1"/>
  <c r="L75" i="1"/>
  <c r="AG75" i="1" s="1"/>
  <c r="BB75" i="1" s="1"/>
  <c r="BW75" i="1" s="1"/>
  <c r="CR75" i="1" s="1"/>
  <c r="K73" i="1"/>
  <c r="K53" i="1" s="1"/>
  <c r="S73" i="1"/>
  <c r="AN73" i="1" s="1"/>
  <c r="BI73" i="1" s="1"/>
  <c r="CD73" i="1" s="1"/>
  <c r="CY73" i="1" s="1"/>
  <c r="AB53" i="1"/>
  <c r="Z68" i="1" s="1"/>
  <c r="E169" i="2"/>
  <c r="CM227" i="1" s="1"/>
  <c r="CM228" i="1" s="1"/>
  <c r="E165" i="2"/>
  <c r="CM198" i="1" s="1"/>
  <c r="D39" i="1" s="1"/>
  <c r="E161" i="2"/>
  <c r="E157" i="2"/>
  <c r="E153" i="2"/>
  <c r="CM111" i="1" s="1"/>
  <c r="CM112" i="1" s="1"/>
  <c r="E149" i="2"/>
  <c r="CM82" i="1" s="1"/>
  <c r="CM83" i="1" s="1"/>
  <c r="CM84" i="1" s="1"/>
  <c r="E145" i="2"/>
  <c r="CM53" i="1" s="1"/>
  <c r="CM54" i="1" s="1"/>
  <c r="CM55" i="1" s="1"/>
  <c r="E140" i="2"/>
  <c r="BR227" i="1" s="1"/>
  <c r="D32" i="1" s="1"/>
  <c r="E136" i="2"/>
  <c r="BR198" i="1" s="1"/>
  <c r="BR199" i="1" s="1"/>
  <c r="E132" i="2"/>
  <c r="BR169" i="1" s="1"/>
  <c r="BR170" i="1" s="1"/>
  <c r="BR171" i="1" s="1"/>
  <c r="E128" i="2"/>
  <c r="BR82" i="1"/>
  <c r="BR83" i="1" s="1"/>
  <c r="BR84" i="1" s="1"/>
  <c r="BR53" i="1"/>
  <c r="BP68" i="1" s="1"/>
  <c r="BP71" i="1" s="1"/>
  <c r="E26" i="1" s="1"/>
  <c r="U26" i="1" s="1"/>
  <c r="AW227" i="1"/>
  <c r="D24" i="1" s="1"/>
  <c r="AW198" i="1"/>
  <c r="AW199" i="1" s="1"/>
  <c r="AW200" i="1" s="1"/>
  <c r="AW140" i="1"/>
  <c r="D21" i="1" s="1"/>
  <c r="AW82" i="1"/>
  <c r="AW83" i="1" s="1"/>
  <c r="AW84" i="1" s="1"/>
  <c r="AW53" i="1"/>
  <c r="AU68" i="1" s="1"/>
  <c r="AB227" i="1"/>
  <c r="D16" i="1" s="1"/>
  <c r="B261" i="1"/>
  <c r="CY253" i="1"/>
  <c r="CX253" i="1"/>
  <c r="CX234" i="1" s="1"/>
  <c r="CW253" i="1"/>
  <c r="CV253" i="1"/>
  <c r="CV234" i="1" s="1"/>
  <c r="CU253" i="1"/>
  <c r="CU234" i="1" s="1"/>
  <c r="CT253" i="1"/>
  <c r="CT234" i="1" s="1"/>
  <c r="CS253" i="1"/>
  <c r="CR253" i="1"/>
  <c r="CQ253" i="1"/>
  <c r="CP253" i="1"/>
  <c r="CP234" i="1" s="1"/>
  <c r="CO253" i="1"/>
  <c r="CN253" i="1"/>
  <c r="CN234" i="1" s="1"/>
  <c r="CM253" i="1"/>
  <c r="CM234" i="1" s="1"/>
  <c r="CL253" i="1"/>
  <c r="CL234" i="1" s="1"/>
  <c r="CK253" i="1"/>
  <c r="CK234" i="1" s="1"/>
  <c r="CJ253" i="1"/>
  <c r="CI253" i="1"/>
  <c r="CH253" i="1"/>
  <c r="CD253" i="1"/>
  <c r="CC253" i="1"/>
  <c r="CC234" i="1" s="1"/>
  <c r="CB253" i="1"/>
  <c r="CB234" i="1" s="1"/>
  <c r="CA253" i="1"/>
  <c r="CA234" i="1" s="1"/>
  <c r="BZ253" i="1"/>
  <c r="BY253" i="1"/>
  <c r="BX253" i="1"/>
  <c r="BW253" i="1"/>
  <c r="BW234" i="1" s="1"/>
  <c r="BV253" i="1"/>
  <c r="BV234" i="1" s="1"/>
  <c r="BU253" i="1"/>
  <c r="BU234" i="1" s="1"/>
  <c r="BT253" i="1"/>
  <c r="BT234" i="1" s="1"/>
  <c r="BS253" i="1"/>
  <c r="BS234" i="1" s="1"/>
  <c r="BR253" i="1"/>
  <c r="BR234" i="1" s="1"/>
  <c r="BQ253" i="1"/>
  <c r="BP253" i="1"/>
  <c r="BO253" i="1"/>
  <c r="BO234" i="1" s="1"/>
  <c r="BN253" i="1"/>
  <c r="BM253" i="1"/>
  <c r="BI253" i="1"/>
  <c r="BI234" i="1" s="1"/>
  <c r="BH253" i="1"/>
  <c r="BH234" i="1" s="1"/>
  <c r="BG253" i="1"/>
  <c r="BG234" i="1" s="1"/>
  <c r="BF253" i="1"/>
  <c r="BF234" i="1" s="1"/>
  <c r="BE253" i="1"/>
  <c r="BD253" i="1"/>
  <c r="BD234" i="1" s="1"/>
  <c r="BC253" i="1"/>
  <c r="BC234" i="1" s="1"/>
  <c r="BB253" i="1"/>
  <c r="BB234" i="1" s="1"/>
  <c r="BA253" i="1"/>
  <c r="BA234" i="1" s="1"/>
  <c r="AZ253" i="1"/>
  <c r="AZ234" i="1" s="1"/>
  <c r="AY253" i="1"/>
  <c r="AY234" i="1" s="1"/>
  <c r="AX253" i="1"/>
  <c r="AW253" i="1"/>
  <c r="AW234" i="1" s="1"/>
  <c r="AV253" i="1"/>
  <c r="AV234" i="1" s="1"/>
  <c r="AU253" i="1"/>
  <c r="AU234" i="1" s="1"/>
  <c r="AT253" i="1"/>
  <c r="AT234" i="1" s="1"/>
  <c r="AS253" i="1"/>
  <c r="AR253" i="1"/>
  <c r="AK253" i="1"/>
  <c r="AK234" i="1" s="1"/>
  <c r="AI253" i="1"/>
  <c r="AI234" i="1" s="1"/>
  <c r="AE253" i="1"/>
  <c r="AE234" i="1" s="1"/>
  <c r="AD253" i="1"/>
  <c r="AD234" i="1" s="1"/>
  <c r="AC253" i="1"/>
  <c r="AC234" i="1" s="1"/>
  <c r="AA253" i="1"/>
  <c r="AA234" i="1" s="1"/>
  <c r="Q234" i="1"/>
  <c r="J234" i="1"/>
  <c r="H234" i="1"/>
  <c r="CY252" i="1"/>
  <c r="CX252" i="1"/>
  <c r="CX233" i="1" s="1"/>
  <c r="CW252" i="1"/>
  <c r="CW233" i="1" s="1"/>
  <c r="CV252" i="1"/>
  <c r="CV233" i="1" s="1"/>
  <c r="CU252" i="1"/>
  <c r="CU233" i="1" s="1"/>
  <c r="CT252" i="1"/>
  <c r="CS252" i="1"/>
  <c r="CR252" i="1"/>
  <c r="CR233" i="1" s="1"/>
  <c r="CQ252" i="1"/>
  <c r="CQ233" i="1" s="1"/>
  <c r="CP252" i="1"/>
  <c r="CP233" i="1" s="1"/>
  <c r="CO252" i="1"/>
  <c r="CO233" i="1" s="1"/>
  <c r="CN252" i="1"/>
  <c r="CN233" i="1" s="1"/>
  <c r="CM252" i="1"/>
  <c r="CL252" i="1"/>
  <c r="CK252" i="1"/>
  <c r="CJ252" i="1"/>
  <c r="CJ233" i="1" s="1"/>
  <c r="CI252" i="1"/>
  <c r="CH252" i="1"/>
  <c r="CD252" i="1"/>
  <c r="CD233" i="1" s="1"/>
  <c r="CC252" i="1"/>
  <c r="CC233" i="1" s="1"/>
  <c r="CB252" i="1"/>
  <c r="CB233" i="1" s="1"/>
  <c r="CA252" i="1"/>
  <c r="BZ252" i="1"/>
  <c r="BY252" i="1"/>
  <c r="BY233" i="1" s="1"/>
  <c r="BX252" i="1"/>
  <c r="BX233" i="1" s="1"/>
  <c r="BW252" i="1"/>
  <c r="BW233" i="1" s="1"/>
  <c r="BV252" i="1"/>
  <c r="BV233" i="1" s="1"/>
  <c r="BU252" i="1"/>
  <c r="BU233" i="1" s="1"/>
  <c r="BT252" i="1"/>
  <c r="BS252" i="1"/>
  <c r="BS233" i="1" s="1"/>
  <c r="BR252" i="1"/>
  <c r="BQ252" i="1"/>
  <c r="BQ233" i="1" s="1"/>
  <c r="BP252" i="1"/>
  <c r="BO252" i="1"/>
  <c r="BO233" i="1" s="1"/>
  <c r="BN252" i="1"/>
  <c r="BM252" i="1"/>
  <c r="BH252" i="1"/>
  <c r="BH233" i="1" s="1"/>
  <c r="BF252" i="1"/>
  <c r="BF233" i="1" s="1"/>
  <c r="BD252" i="1"/>
  <c r="BD233" i="1" s="1"/>
  <c r="AX252" i="1"/>
  <c r="AX233" i="1" s="1"/>
  <c r="AW252" i="1"/>
  <c r="AW233" i="1" s="1"/>
  <c r="AV252" i="1"/>
  <c r="AV233" i="1" s="1"/>
  <c r="AN252" i="1"/>
  <c r="AN233" i="1" s="1"/>
  <c r="AM252" i="1"/>
  <c r="AM233" i="1" s="1"/>
  <c r="AK252" i="1"/>
  <c r="AK233" i="1" s="1"/>
  <c r="AF252" i="1"/>
  <c r="AF233" i="1" s="1"/>
  <c r="AE252" i="1"/>
  <c r="AE233" i="1" s="1"/>
  <c r="AC252" i="1"/>
  <c r="AC233" i="1" s="1"/>
  <c r="X252" i="1"/>
  <c r="W252" i="1"/>
  <c r="Q233" i="1"/>
  <c r="M233" i="1"/>
  <c r="E233" i="1"/>
  <c r="CY251" i="1"/>
  <c r="CY232" i="1" s="1"/>
  <c r="CX251" i="1"/>
  <c r="CX232" i="1" s="1"/>
  <c r="CX235" i="1" s="1"/>
  <c r="CW251" i="1"/>
  <c r="CW232" i="1" s="1"/>
  <c r="CV251" i="1"/>
  <c r="CU251" i="1"/>
  <c r="CT251" i="1"/>
  <c r="CT232" i="1" s="1"/>
  <c r="CS251" i="1"/>
  <c r="CS232" i="1" s="1"/>
  <c r="CR251" i="1"/>
  <c r="CR232" i="1" s="1"/>
  <c r="CQ251" i="1"/>
  <c r="CQ232" i="1" s="1"/>
  <c r="CP251" i="1"/>
  <c r="CP232" i="1" s="1"/>
  <c r="CP235" i="1" s="1"/>
  <c r="CO251" i="1"/>
  <c r="CO232" i="1" s="1"/>
  <c r="CN251" i="1"/>
  <c r="CM251" i="1"/>
  <c r="CL251" i="1"/>
  <c r="CL232" i="1" s="1"/>
  <c r="CK251" i="1"/>
  <c r="CJ251" i="1"/>
  <c r="CJ232" i="1" s="1"/>
  <c r="CI251" i="1"/>
  <c r="CH251" i="1"/>
  <c r="CD251" i="1"/>
  <c r="CC251" i="1"/>
  <c r="CB251" i="1"/>
  <c r="CA251" i="1"/>
  <c r="CA232" i="1" s="1"/>
  <c r="BZ251" i="1"/>
  <c r="BZ232" i="1" s="1"/>
  <c r="BY251" i="1"/>
  <c r="BY232" i="1" s="1"/>
  <c r="BX251" i="1"/>
  <c r="BX232" i="1" s="1"/>
  <c r="BW251" i="1"/>
  <c r="BW232" i="1" s="1"/>
  <c r="BW235" i="1" s="1"/>
  <c r="BV251" i="1"/>
  <c r="BU251" i="1"/>
  <c r="BU232" i="1" s="1"/>
  <c r="BT251" i="1"/>
  <c r="BS251" i="1"/>
  <c r="BS232" i="1" s="1"/>
  <c r="BR251" i="1"/>
  <c r="BQ251" i="1"/>
  <c r="BQ232" i="1" s="1"/>
  <c r="BP251" i="1"/>
  <c r="BP232" i="1" s="1"/>
  <c r="BO251" i="1"/>
  <c r="BO232" i="1" s="1"/>
  <c r="BO235" i="1" s="1"/>
  <c r="BN251" i="1"/>
  <c r="BM251" i="1"/>
  <c r="BH251" i="1"/>
  <c r="BH232" i="1" s="1"/>
  <c r="BF251" i="1"/>
  <c r="BF232" i="1" s="1"/>
  <c r="AZ251" i="1"/>
  <c r="AZ232" i="1" s="1"/>
  <c r="AY251" i="1"/>
  <c r="AY232" i="1" s="1"/>
  <c r="AX251" i="1"/>
  <c r="AX232" i="1" s="1"/>
  <c r="AR251" i="1"/>
  <c r="AN251" i="1"/>
  <c r="AN232" i="1" s="1"/>
  <c r="AM251" i="1"/>
  <c r="AM232" i="1" s="1"/>
  <c r="AI251" i="1"/>
  <c r="AI232" i="1" s="1"/>
  <c r="AE251" i="1"/>
  <c r="AE232" i="1" s="1"/>
  <c r="AA251" i="1"/>
  <c r="AA232" i="1" s="1"/>
  <c r="Z251" i="1"/>
  <c r="Z232" i="1" s="1"/>
  <c r="W251" i="1"/>
  <c r="M232" i="1"/>
  <c r="F232" i="1"/>
  <c r="E232" i="1"/>
  <c r="J249" i="1"/>
  <c r="AE249" i="1" s="1"/>
  <c r="AZ249" i="1" s="1"/>
  <c r="BU249" i="1" s="1"/>
  <c r="CP249" i="1" s="1"/>
  <c r="I249" i="1"/>
  <c r="AD249" i="1" s="1"/>
  <c r="AY249" i="1" s="1"/>
  <c r="BT249" i="1" s="1"/>
  <c r="CO249" i="1" s="1"/>
  <c r="H249" i="1"/>
  <c r="AC249" i="1" s="1"/>
  <c r="AX249" i="1" s="1"/>
  <c r="BS249" i="1" s="1"/>
  <c r="CN249" i="1" s="1"/>
  <c r="F249" i="1"/>
  <c r="Q248" i="1"/>
  <c r="AL248" i="1" s="1"/>
  <c r="BG248" i="1" s="1"/>
  <c r="CB248" i="1" s="1"/>
  <c r="CW248" i="1" s="1"/>
  <c r="H248" i="1"/>
  <c r="AC248" i="1" s="1"/>
  <c r="AX248" i="1" s="1"/>
  <c r="BS248" i="1" s="1"/>
  <c r="CN248" i="1" s="1"/>
  <c r="B248" i="1"/>
  <c r="W248" i="1" s="1"/>
  <c r="AR248" i="1" s="1"/>
  <c r="BM248" i="1" s="1"/>
  <c r="CH248" i="1" s="1"/>
  <c r="S247" i="1"/>
  <c r="AN247" i="1" s="1"/>
  <c r="BI247" i="1" s="1"/>
  <c r="CD247" i="1" s="1"/>
  <c r="CY247" i="1" s="1"/>
  <c r="J247" i="1"/>
  <c r="AE247" i="1" s="1"/>
  <c r="AZ247" i="1" s="1"/>
  <c r="BU247" i="1" s="1"/>
  <c r="CP247" i="1" s="1"/>
  <c r="F247" i="1"/>
  <c r="AA247" i="1" s="1"/>
  <c r="AV247" i="1" s="1"/>
  <c r="BQ247" i="1" s="1"/>
  <c r="D247" i="1"/>
  <c r="B247" i="1"/>
  <c r="W247" i="1" s="1"/>
  <c r="AR247" i="1" s="1"/>
  <c r="BM247" i="1" s="1"/>
  <c r="CH247" i="1" s="1"/>
  <c r="CY234" i="1"/>
  <c r="CW234" i="1"/>
  <c r="CS234" i="1"/>
  <c r="CR234" i="1"/>
  <c r="CQ234" i="1"/>
  <c r="CO234" i="1"/>
  <c r="CJ234" i="1"/>
  <c r="CD234" i="1"/>
  <c r="BZ234" i="1"/>
  <c r="BY234" i="1"/>
  <c r="BX234" i="1"/>
  <c r="BQ234" i="1"/>
  <c r="BP234" i="1"/>
  <c r="BE234" i="1"/>
  <c r="AX234" i="1"/>
  <c r="CY233" i="1"/>
  <c r="CT233" i="1"/>
  <c r="CS233" i="1"/>
  <c r="CM233" i="1"/>
  <c r="CL233" i="1"/>
  <c r="CK233" i="1"/>
  <c r="CA233" i="1"/>
  <c r="BZ233" i="1"/>
  <c r="BT233" i="1"/>
  <c r="BR233" i="1"/>
  <c r="BP233" i="1"/>
  <c r="CV232" i="1"/>
  <c r="CU232" i="1"/>
  <c r="CN232" i="1"/>
  <c r="CM232" i="1"/>
  <c r="CK232" i="1"/>
  <c r="CD232" i="1"/>
  <c r="CC232" i="1"/>
  <c r="CB232" i="1"/>
  <c r="BV232" i="1"/>
  <c r="BT232" i="1"/>
  <c r="BR232" i="1"/>
  <c r="CY231" i="1"/>
  <c r="CX231" i="1"/>
  <c r="CW231" i="1"/>
  <c r="CV231" i="1"/>
  <c r="CU231" i="1"/>
  <c r="CT231" i="1"/>
  <c r="CS231" i="1"/>
  <c r="CR231" i="1"/>
  <c r="CQ231" i="1"/>
  <c r="CP231" i="1"/>
  <c r="CO231" i="1"/>
  <c r="CN231" i="1"/>
  <c r="CM231" i="1"/>
  <c r="CL231" i="1"/>
  <c r="CK231" i="1"/>
  <c r="CJ231" i="1"/>
  <c r="CD231" i="1"/>
  <c r="CC231" i="1"/>
  <c r="CB231" i="1"/>
  <c r="CA231" i="1"/>
  <c r="BZ231" i="1"/>
  <c r="BY231" i="1"/>
  <c r="BX231" i="1"/>
  <c r="BW231" i="1"/>
  <c r="BV231" i="1"/>
  <c r="BU231" i="1"/>
  <c r="BT231" i="1"/>
  <c r="BS231" i="1"/>
  <c r="BR231" i="1"/>
  <c r="BQ231" i="1"/>
  <c r="BP231" i="1"/>
  <c r="BO231" i="1"/>
  <c r="BI231" i="1"/>
  <c r="BH231" i="1"/>
  <c r="BG231" i="1"/>
  <c r="BF231" i="1"/>
  <c r="BE231" i="1"/>
  <c r="BD231" i="1"/>
  <c r="BC231" i="1"/>
  <c r="BB231" i="1"/>
  <c r="BA231" i="1"/>
  <c r="AZ231" i="1"/>
  <c r="AY231" i="1"/>
  <c r="AX231" i="1"/>
  <c r="AW231" i="1"/>
  <c r="AV231" i="1"/>
  <c r="AU231" i="1"/>
  <c r="AT231" i="1"/>
  <c r="AN231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29" i="1"/>
  <c r="C228" i="1"/>
  <c r="AA227" i="1"/>
  <c r="CY224" i="1"/>
  <c r="CY205" i="1" s="1"/>
  <c r="CX224" i="1"/>
  <c r="CX205" i="1" s="1"/>
  <c r="CW224" i="1"/>
  <c r="CV224" i="1"/>
  <c r="CV205" i="1" s="1"/>
  <c r="CU224" i="1"/>
  <c r="CU205" i="1" s="1"/>
  <c r="CT224" i="1"/>
  <c r="CT205" i="1" s="1"/>
  <c r="CS224" i="1"/>
  <c r="CS205" i="1" s="1"/>
  <c r="CR224" i="1"/>
  <c r="CR205" i="1" s="1"/>
  <c r="CQ224" i="1"/>
  <c r="CQ205" i="1" s="1"/>
  <c r="CP224" i="1"/>
  <c r="CP205" i="1" s="1"/>
  <c r="CO224" i="1"/>
  <c r="CN224" i="1"/>
  <c r="CN205" i="1" s="1"/>
  <c r="CM224" i="1"/>
  <c r="CM205" i="1" s="1"/>
  <c r="CL224" i="1"/>
  <c r="CL205" i="1" s="1"/>
  <c r="CK224" i="1"/>
  <c r="CK205" i="1" s="1"/>
  <c r="CJ224" i="1"/>
  <c r="CJ205" i="1" s="1"/>
  <c r="CI224" i="1"/>
  <c r="CH224" i="1"/>
  <c r="CD224" i="1"/>
  <c r="CC224" i="1"/>
  <c r="CC205" i="1" s="1"/>
  <c r="CB224" i="1"/>
  <c r="CB205" i="1" s="1"/>
  <c r="CA224" i="1"/>
  <c r="CA205" i="1" s="1"/>
  <c r="BZ224" i="1"/>
  <c r="BZ205" i="1" s="1"/>
  <c r="BY224" i="1"/>
  <c r="BY205" i="1" s="1"/>
  <c r="BX224" i="1"/>
  <c r="BX205" i="1" s="1"/>
  <c r="BW224" i="1"/>
  <c r="BW205" i="1" s="1"/>
  <c r="BV224" i="1"/>
  <c r="BV205" i="1" s="1"/>
  <c r="BU224" i="1"/>
  <c r="BU205" i="1" s="1"/>
  <c r="BT224" i="1"/>
  <c r="BT205" i="1" s="1"/>
  <c r="BS224" i="1"/>
  <c r="BS205" i="1" s="1"/>
  <c r="BR224" i="1"/>
  <c r="BR205" i="1" s="1"/>
  <c r="BQ224" i="1"/>
  <c r="BQ205" i="1" s="1"/>
  <c r="BP224" i="1"/>
  <c r="BP205" i="1" s="1"/>
  <c r="BO224" i="1"/>
  <c r="BO205" i="1" s="1"/>
  <c r="BN224" i="1"/>
  <c r="BM224" i="1"/>
  <c r="BI224" i="1"/>
  <c r="BI205" i="1" s="1"/>
  <c r="BD224" i="1"/>
  <c r="BD205" i="1" s="1"/>
  <c r="BC224" i="1"/>
  <c r="BC205" i="1" s="1"/>
  <c r="AW224" i="1"/>
  <c r="AW205" i="1" s="1"/>
  <c r="AV224" i="1"/>
  <c r="AV205" i="1" s="1"/>
  <c r="AK224" i="1"/>
  <c r="AK205" i="1" s="1"/>
  <c r="AJ224" i="1"/>
  <c r="AJ205" i="1" s="1"/>
  <c r="AI224" i="1"/>
  <c r="AI205" i="1" s="1"/>
  <c r="AC224" i="1"/>
  <c r="AC205" i="1" s="1"/>
  <c r="AA224" i="1"/>
  <c r="AA205" i="1" s="1"/>
  <c r="W224" i="1"/>
  <c r="R205" i="1"/>
  <c r="H205" i="1"/>
  <c r="CY223" i="1"/>
  <c r="CX223" i="1"/>
  <c r="CX204" i="1" s="1"/>
  <c r="CW223" i="1"/>
  <c r="CW204" i="1" s="1"/>
  <c r="CV223" i="1"/>
  <c r="CV204" i="1" s="1"/>
  <c r="CU223" i="1"/>
  <c r="CU204" i="1" s="1"/>
  <c r="CT223" i="1"/>
  <c r="CT204" i="1" s="1"/>
  <c r="CS223" i="1"/>
  <c r="CS204" i="1" s="1"/>
  <c r="CR223" i="1"/>
  <c r="CR204" i="1" s="1"/>
  <c r="CQ223" i="1"/>
  <c r="CQ204" i="1" s="1"/>
  <c r="CP223" i="1"/>
  <c r="CO223" i="1"/>
  <c r="CO204" i="1" s="1"/>
  <c r="CN223" i="1"/>
  <c r="CN204" i="1" s="1"/>
  <c r="CM223" i="1"/>
  <c r="CM204" i="1" s="1"/>
  <c r="CL223" i="1"/>
  <c r="CL204" i="1" s="1"/>
  <c r="CK223" i="1"/>
  <c r="CK204" i="1" s="1"/>
  <c r="CJ223" i="1"/>
  <c r="CJ204" i="1" s="1"/>
  <c r="CI223" i="1"/>
  <c r="CH223" i="1"/>
  <c r="CD223" i="1"/>
  <c r="CD204" i="1" s="1"/>
  <c r="CC223" i="1"/>
  <c r="CC204" i="1" s="1"/>
  <c r="CB223" i="1"/>
  <c r="CB204" i="1" s="1"/>
  <c r="CA223" i="1"/>
  <c r="CA204" i="1" s="1"/>
  <c r="BZ223" i="1"/>
  <c r="BZ204" i="1" s="1"/>
  <c r="BY223" i="1"/>
  <c r="BY204" i="1" s="1"/>
  <c r="BX223" i="1"/>
  <c r="BW223" i="1"/>
  <c r="BW204" i="1" s="1"/>
  <c r="BV223" i="1"/>
  <c r="BV204" i="1" s="1"/>
  <c r="BU223" i="1"/>
  <c r="BU204" i="1" s="1"/>
  <c r="BT223" i="1"/>
  <c r="BT204" i="1" s="1"/>
  <c r="BS223" i="1"/>
  <c r="BS204" i="1" s="1"/>
  <c r="BR223" i="1"/>
  <c r="BR204" i="1" s="1"/>
  <c r="BQ223" i="1"/>
  <c r="BQ204" i="1" s="1"/>
  <c r="BP223" i="1"/>
  <c r="BP204" i="1" s="1"/>
  <c r="BO223" i="1"/>
  <c r="BO204" i="1" s="1"/>
  <c r="BN223" i="1"/>
  <c r="BM223" i="1"/>
  <c r="BH223" i="1"/>
  <c r="BH204" i="1" s="1"/>
  <c r="BF223" i="1"/>
  <c r="BF204" i="1" s="1"/>
  <c r="BD223" i="1"/>
  <c r="BD204" i="1" s="1"/>
  <c r="AY223" i="1"/>
  <c r="AY204" i="1" s="1"/>
  <c r="AX223" i="1"/>
  <c r="AX204" i="1" s="1"/>
  <c r="AW223" i="1"/>
  <c r="AW204" i="1" s="1"/>
  <c r="AV223" i="1"/>
  <c r="AV204" i="1" s="1"/>
  <c r="AM223" i="1"/>
  <c r="AM204" i="1" s="1"/>
  <c r="AK223" i="1"/>
  <c r="AK204" i="1" s="1"/>
  <c r="AE223" i="1"/>
  <c r="AE204" i="1" s="1"/>
  <c r="AC223" i="1"/>
  <c r="AC204" i="1" s="1"/>
  <c r="W223" i="1"/>
  <c r="N204" i="1"/>
  <c r="F204" i="1"/>
  <c r="CY222" i="1"/>
  <c r="CY203" i="1" s="1"/>
  <c r="CX222" i="1"/>
  <c r="CX203" i="1" s="1"/>
  <c r="CW222" i="1"/>
  <c r="CW203" i="1" s="1"/>
  <c r="CV222" i="1"/>
  <c r="CV203" i="1" s="1"/>
  <c r="CU222" i="1"/>
  <c r="CU203" i="1" s="1"/>
  <c r="CT222" i="1"/>
  <c r="CT203" i="1" s="1"/>
  <c r="CS222" i="1"/>
  <c r="CR222" i="1"/>
  <c r="CR203" i="1" s="1"/>
  <c r="CQ222" i="1"/>
  <c r="CQ203" i="1" s="1"/>
  <c r="CP222" i="1"/>
  <c r="CP203" i="1" s="1"/>
  <c r="CO222" i="1"/>
  <c r="CO203" i="1" s="1"/>
  <c r="CN222" i="1"/>
  <c r="CN203" i="1" s="1"/>
  <c r="CM222" i="1"/>
  <c r="CM203" i="1" s="1"/>
  <c r="CL222" i="1"/>
  <c r="CL203" i="1" s="1"/>
  <c r="CK222" i="1"/>
  <c r="CK203" i="1" s="1"/>
  <c r="CJ222" i="1"/>
  <c r="CJ203" i="1" s="1"/>
  <c r="CI222" i="1"/>
  <c r="CH222" i="1"/>
  <c r="CD222" i="1"/>
  <c r="CD203" i="1" s="1"/>
  <c r="CC222" i="1"/>
  <c r="CC203" i="1" s="1"/>
  <c r="CB222" i="1"/>
  <c r="CB203" i="1" s="1"/>
  <c r="CA222" i="1"/>
  <c r="CA203" i="1" s="1"/>
  <c r="BZ222" i="1"/>
  <c r="BY222" i="1"/>
  <c r="BY203" i="1" s="1"/>
  <c r="BX222" i="1"/>
  <c r="BX203" i="1" s="1"/>
  <c r="BW222" i="1"/>
  <c r="BW203" i="1" s="1"/>
  <c r="BV222" i="1"/>
  <c r="BV203" i="1" s="1"/>
  <c r="BU222" i="1"/>
  <c r="BU203" i="1" s="1"/>
  <c r="BT222" i="1"/>
  <c r="BT203" i="1" s="1"/>
  <c r="BS222" i="1"/>
  <c r="BS203" i="1" s="1"/>
  <c r="BR222" i="1"/>
  <c r="BR203" i="1" s="1"/>
  <c r="BQ222" i="1"/>
  <c r="BQ203" i="1" s="1"/>
  <c r="BP222" i="1"/>
  <c r="BP203" i="1" s="1"/>
  <c r="BO222" i="1"/>
  <c r="BO203" i="1" s="1"/>
  <c r="BN222" i="1"/>
  <c r="BM222" i="1"/>
  <c r="BI222" i="1"/>
  <c r="BI203" i="1" s="1"/>
  <c r="BH222" i="1"/>
  <c r="BH203" i="1" s="1"/>
  <c r="BF222" i="1"/>
  <c r="BF203" i="1" s="1"/>
  <c r="AZ222" i="1"/>
  <c r="AZ203" i="1" s="1"/>
  <c r="AX222" i="1"/>
  <c r="AX203" i="1" s="1"/>
  <c r="AR222" i="1"/>
  <c r="AM222" i="1"/>
  <c r="AM203" i="1" s="1"/>
  <c r="AI222" i="1"/>
  <c r="AI203" i="1" s="1"/>
  <c r="AE222" i="1"/>
  <c r="AE203" i="1" s="1"/>
  <c r="AD222" i="1"/>
  <c r="AD203" i="1" s="1"/>
  <c r="AA222" i="1"/>
  <c r="AA203" i="1" s="1"/>
  <c r="W222" i="1"/>
  <c r="P203" i="1"/>
  <c r="F203" i="1"/>
  <c r="E203" i="1"/>
  <c r="M220" i="1"/>
  <c r="K220" i="1"/>
  <c r="AF220" i="1" s="1"/>
  <c r="H220" i="1"/>
  <c r="AC220" i="1" s="1"/>
  <c r="AX220" i="1" s="1"/>
  <c r="BS220" i="1" s="1"/>
  <c r="CN220" i="1" s="1"/>
  <c r="F220" i="1"/>
  <c r="AA220" i="1" s="1"/>
  <c r="AV220" i="1" s="1"/>
  <c r="BQ220" i="1" s="1"/>
  <c r="CL220" i="1" s="1"/>
  <c r="CR200" i="1" s="1"/>
  <c r="P219" i="1"/>
  <c r="AK219" i="1" s="1"/>
  <c r="BF219" i="1" s="1"/>
  <c r="CA219" i="1" s="1"/>
  <c r="CV219" i="1" s="1"/>
  <c r="O219" i="1"/>
  <c r="AJ219" i="1" s="1"/>
  <c r="BE219" i="1" s="1"/>
  <c r="BZ219" i="1" s="1"/>
  <c r="CU219" i="1" s="1"/>
  <c r="I219" i="1"/>
  <c r="AD219" i="1" s="1"/>
  <c r="AY219" i="1" s="1"/>
  <c r="BT219" i="1" s="1"/>
  <c r="CO219" i="1" s="1"/>
  <c r="F219" i="1"/>
  <c r="E219" i="1"/>
  <c r="R218" i="1"/>
  <c r="AM218" i="1" s="1"/>
  <c r="BH218" i="1" s="1"/>
  <c r="CC218" i="1" s="1"/>
  <c r="CX218" i="1" s="1"/>
  <c r="I218" i="1"/>
  <c r="AD218" i="1" s="1"/>
  <c r="AY218" i="1" s="1"/>
  <c r="BT218" i="1" s="1"/>
  <c r="CO218" i="1" s="1"/>
  <c r="B218" i="1"/>
  <c r="W218" i="1" s="1"/>
  <c r="AR218" i="1" s="1"/>
  <c r="BM218" i="1" s="1"/>
  <c r="CH218" i="1" s="1"/>
  <c r="CW205" i="1"/>
  <c r="CO205" i="1"/>
  <c r="CD205" i="1"/>
  <c r="CY204" i="1"/>
  <c r="CP204" i="1"/>
  <c r="BX204" i="1"/>
  <c r="CS203" i="1"/>
  <c r="BZ203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M202" i="1"/>
  <c r="CL202" i="1"/>
  <c r="CK202" i="1"/>
  <c r="CJ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0" i="1"/>
  <c r="C199" i="1"/>
  <c r="CY195" i="1"/>
  <c r="CY176" i="1" s="1"/>
  <c r="CX195" i="1"/>
  <c r="CX176" i="1" s="1"/>
  <c r="CW195" i="1"/>
  <c r="CW176" i="1" s="1"/>
  <c r="CV195" i="1"/>
  <c r="CU195" i="1"/>
  <c r="CU176" i="1" s="1"/>
  <c r="CT195" i="1"/>
  <c r="CT176" i="1" s="1"/>
  <c r="CS195" i="1"/>
  <c r="CS176" i="1" s="1"/>
  <c r="CR195" i="1"/>
  <c r="CR176" i="1" s="1"/>
  <c r="CQ195" i="1"/>
  <c r="CQ176" i="1" s="1"/>
  <c r="CP195" i="1"/>
  <c r="CP176" i="1" s="1"/>
  <c r="CO195" i="1"/>
  <c r="CO176" i="1" s="1"/>
  <c r="CN195" i="1"/>
  <c r="CN176" i="1" s="1"/>
  <c r="CM195" i="1"/>
  <c r="CM176" i="1" s="1"/>
  <c r="CL195" i="1"/>
  <c r="CL176" i="1" s="1"/>
  <c r="CK195" i="1"/>
  <c r="CK176" i="1" s="1"/>
  <c r="CJ195" i="1"/>
  <c r="CJ176" i="1" s="1"/>
  <c r="CI195" i="1"/>
  <c r="CH195" i="1"/>
  <c r="CD195" i="1"/>
  <c r="CD176" i="1" s="1"/>
  <c r="CC195" i="1"/>
  <c r="CC176" i="1" s="1"/>
  <c r="CB195" i="1"/>
  <c r="CB176" i="1" s="1"/>
  <c r="CA195" i="1"/>
  <c r="CA176" i="1" s="1"/>
  <c r="BZ195" i="1"/>
  <c r="BZ176" i="1" s="1"/>
  <c r="BY195" i="1"/>
  <c r="BY176" i="1" s="1"/>
  <c r="BX195" i="1"/>
  <c r="BX176" i="1" s="1"/>
  <c r="BW195" i="1"/>
  <c r="BW176" i="1" s="1"/>
  <c r="BV195" i="1"/>
  <c r="BV176" i="1" s="1"/>
  <c r="BU195" i="1"/>
  <c r="BT195" i="1"/>
  <c r="BT176" i="1" s="1"/>
  <c r="BS195" i="1"/>
  <c r="BS176" i="1" s="1"/>
  <c r="BR195" i="1"/>
  <c r="BR176" i="1" s="1"/>
  <c r="BQ195" i="1"/>
  <c r="BQ176" i="1" s="1"/>
  <c r="BP195" i="1"/>
  <c r="BP176" i="1" s="1"/>
  <c r="BO195" i="1"/>
  <c r="BO176" i="1" s="1"/>
  <c r="BN195" i="1"/>
  <c r="BM195" i="1"/>
  <c r="BD195" i="1"/>
  <c r="BD176" i="1" s="1"/>
  <c r="BC195" i="1"/>
  <c r="BC176" i="1" s="1"/>
  <c r="AV195" i="1"/>
  <c r="AV176" i="1" s="1"/>
  <c r="AM195" i="1"/>
  <c r="AM176" i="1" s="1"/>
  <c r="AK195" i="1"/>
  <c r="AK176" i="1" s="1"/>
  <c r="AI195" i="1"/>
  <c r="AI176" i="1" s="1"/>
  <c r="AC195" i="1"/>
  <c r="AC176" i="1" s="1"/>
  <c r="AA195" i="1"/>
  <c r="AA176" i="1" s="1"/>
  <c r="W195" i="1"/>
  <c r="R176" i="1"/>
  <c r="K176" i="1"/>
  <c r="J176" i="1"/>
  <c r="CY194" i="1"/>
  <c r="CY175" i="1" s="1"/>
  <c r="CX194" i="1"/>
  <c r="CX175" i="1" s="1"/>
  <c r="CW194" i="1"/>
  <c r="CW175" i="1" s="1"/>
  <c r="CV194" i="1"/>
  <c r="CV175" i="1" s="1"/>
  <c r="CU194" i="1"/>
  <c r="CU175" i="1" s="1"/>
  <c r="CT194" i="1"/>
  <c r="CT175" i="1" s="1"/>
  <c r="CS194" i="1"/>
  <c r="CS175" i="1" s="1"/>
  <c r="CR194" i="1"/>
  <c r="CR175" i="1" s="1"/>
  <c r="CQ194" i="1"/>
  <c r="CQ175" i="1" s="1"/>
  <c r="CP194" i="1"/>
  <c r="CO194" i="1"/>
  <c r="CO175" i="1" s="1"/>
  <c r="CN194" i="1"/>
  <c r="CN175" i="1" s="1"/>
  <c r="CM194" i="1"/>
  <c r="CM175" i="1" s="1"/>
  <c r="CL194" i="1"/>
  <c r="CL175" i="1" s="1"/>
  <c r="CK194" i="1"/>
  <c r="CK175" i="1" s="1"/>
  <c r="CJ194" i="1"/>
  <c r="CJ175" i="1" s="1"/>
  <c r="CI194" i="1"/>
  <c r="CH194" i="1"/>
  <c r="CD194" i="1"/>
  <c r="CD175" i="1" s="1"/>
  <c r="CC194" i="1"/>
  <c r="CC175" i="1" s="1"/>
  <c r="CB194" i="1"/>
  <c r="CB175" i="1" s="1"/>
  <c r="CA194" i="1"/>
  <c r="CA175" i="1" s="1"/>
  <c r="BZ194" i="1"/>
  <c r="BZ175" i="1" s="1"/>
  <c r="BY194" i="1"/>
  <c r="BY175" i="1" s="1"/>
  <c r="BX194" i="1"/>
  <c r="BX175" i="1" s="1"/>
  <c r="BW194" i="1"/>
  <c r="BW175" i="1" s="1"/>
  <c r="BV194" i="1"/>
  <c r="BV175" i="1" s="1"/>
  <c r="BU194" i="1"/>
  <c r="BU175" i="1" s="1"/>
  <c r="BT194" i="1"/>
  <c r="BT175" i="1" s="1"/>
  <c r="BS194" i="1"/>
  <c r="BS175" i="1" s="1"/>
  <c r="BR194" i="1"/>
  <c r="BR175" i="1" s="1"/>
  <c r="BQ194" i="1"/>
  <c r="BQ175" i="1" s="1"/>
  <c r="BP194" i="1"/>
  <c r="BP175" i="1" s="1"/>
  <c r="BO194" i="1"/>
  <c r="BO175" i="1" s="1"/>
  <c r="BN194" i="1"/>
  <c r="BM194" i="1"/>
  <c r="BH194" i="1"/>
  <c r="BH175" i="1" s="1"/>
  <c r="BG194" i="1"/>
  <c r="BG175" i="1" s="1"/>
  <c r="BF194" i="1"/>
  <c r="BF175" i="1" s="1"/>
  <c r="BD194" i="1"/>
  <c r="BD175" i="1" s="1"/>
  <c r="AX194" i="1"/>
  <c r="AX175" i="1" s="1"/>
  <c r="AW194" i="1"/>
  <c r="AW175" i="1" s="1"/>
  <c r="AV194" i="1"/>
  <c r="AV175" i="1" s="1"/>
  <c r="AM194" i="1"/>
  <c r="AM175" i="1" s="1"/>
  <c r="AL194" i="1"/>
  <c r="AL175" i="1" s="1"/>
  <c r="AK194" i="1"/>
  <c r="AK175" i="1" s="1"/>
  <c r="AE194" i="1"/>
  <c r="AE175" i="1" s="1"/>
  <c r="AD194" i="1"/>
  <c r="AD175" i="1" s="1"/>
  <c r="AC194" i="1"/>
  <c r="AC175" i="1" s="1"/>
  <c r="X194" i="1"/>
  <c r="W194" i="1"/>
  <c r="N175" i="1"/>
  <c r="I175" i="1"/>
  <c r="E175" i="1"/>
  <c r="CY193" i="1"/>
  <c r="CY174" i="1" s="1"/>
  <c r="CX193" i="1"/>
  <c r="CX174" i="1" s="1"/>
  <c r="CW193" i="1"/>
  <c r="CW174" i="1" s="1"/>
  <c r="CV193" i="1"/>
  <c r="CV174" i="1" s="1"/>
  <c r="CU193" i="1"/>
  <c r="CU174" i="1" s="1"/>
  <c r="CT193" i="1"/>
  <c r="CT174" i="1" s="1"/>
  <c r="CS193" i="1"/>
  <c r="CS174" i="1" s="1"/>
  <c r="CR193" i="1"/>
  <c r="CR174" i="1" s="1"/>
  <c r="CQ193" i="1"/>
  <c r="CQ174" i="1" s="1"/>
  <c r="CP193" i="1"/>
  <c r="CP174" i="1" s="1"/>
  <c r="CO193" i="1"/>
  <c r="CO174" i="1" s="1"/>
  <c r="CN193" i="1"/>
  <c r="CN174" i="1" s="1"/>
  <c r="CM193" i="1"/>
  <c r="CM174" i="1" s="1"/>
  <c r="CL193" i="1"/>
  <c r="CL174" i="1" s="1"/>
  <c r="CK193" i="1"/>
  <c r="CK174" i="1" s="1"/>
  <c r="CJ193" i="1"/>
  <c r="CI193" i="1"/>
  <c r="CH193" i="1"/>
  <c r="CD193" i="1"/>
  <c r="CD174" i="1" s="1"/>
  <c r="CC193" i="1"/>
  <c r="CC174" i="1" s="1"/>
  <c r="CB193" i="1"/>
  <c r="CB174" i="1" s="1"/>
  <c r="CA193" i="1"/>
  <c r="CA174" i="1" s="1"/>
  <c r="BZ193" i="1"/>
  <c r="BZ174" i="1" s="1"/>
  <c r="BY193" i="1"/>
  <c r="BY174" i="1" s="1"/>
  <c r="BX193" i="1"/>
  <c r="BX174" i="1" s="1"/>
  <c r="BW193" i="1"/>
  <c r="BW174" i="1" s="1"/>
  <c r="BV193" i="1"/>
  <c r="BV174" i="1" s="1"/>
  <c r="BU193" i="1"/>
  <c r="BU174" i="1" s="1"/>
  <c r="BT193" i="1"/>
  <c r="BT174" i="1" s="1"/>
  <c r="BS193" i="1"/>
  <c r="BS174" i="1" s="1"/>
  <c r="BR193" i="1"/>
  <c r="BR174" i="1" s="1"/>
  <c r="BQ193" i="1"/>
  <c r="BQ174" i="1" s="1"/>
  <c r="BP193" i="1"/>
  <c r="BP174" i="1" s="1"/>
  <c r="BO193" i="1"/>
  <c r="BO174" i="1" s="1"/>
  <c r="BN193" i="1"/>
  <c r="BM193" i="1"/>
  <c r="BH193" i="1"/>
  <c r="BH174" i="1" s="1"/>
  <c r="BF193" i="1"/>
  <c r="BF174" i="1" s="1"/>
  <c r="AZ193" i="1"/>
  <c r="AZ174" i="1" s="1"/>
  <c r="AX193" i="1"/>
  <c r="AX174" i="1" s="1"/>
  <c r="AR193" i="1"/>
  <c r="AM193" i="1"/>
  <c r="AM174" i="1" s="1"/>
  <c r="AH193" i="1"/>
  <c r="AH174" i="1" s="1"/>
  <c r="AF193" i="1"/>
  <c r="AF174" i="1" s="1"/>
  <c r="AE193" i="1"/>
  <c r="AE174" i="1" s="1"/>
  <c r="AA193" i="1"/>
  <c r="AA174" i="1" s="1"/>
  <c r="Z193" i="1"/>
  <c r="Z174" i="1" s="1"/>
  <c r="W193" i="1"/>
  <c r="F174" i="1"/>
  <c r="Q191" i="1"/>
  <c r="AL191" i="1" s="1"/>
  <c r="BG191" i="1" s="1"/>
  <c r="CB191" i="1" s="1"/>
  <c r="CW191" i="1" s="1"/>
  <c r="N191" i="1"/>
  <c r="AI191" i="1" s="1"/>
  <c r="BD191" i="1" s="1"/>
  <c r="BY191" i="1" s="1"/>
  <c r="J191" i="1"/>
  <c r="AE191" i="1" s="1"/>
  <c r="AZ191" i="1" s="1"/>
  <c r="BU191" i="1" s="1"/>
  <c r="CP191" i="1" s="1"/>
  <c r="O190" i="1"/>
  <c r="AJ190" i="1" s="1"/>
  <c r="BE190" i="1" s="1"/>
  <c r="BZ190" i="1" s="1"/>
  <c r="CU190" i="1" s="1"/>
  <c r="H190" i="1"/>
  <c r="AC190" i="1" s="1"/>
  <c r="AX190" i="1" s="1"/>
  <c r="BS190" i="1" s="1"/>
  <c r="CN190" i="1" s="1"/>
  <c r="G190" i="1"/>
  <c r="AB190" i="1" s="1"/>
  <c r="AW190" i="1" s="1"/>
  <c r="BR190" i="1" s="1"/>
  <c r="CM190" i="1" s="1"/>
  <c r="M189" i="1"/>
  <c r="F189" i="1"/>
  <c r="CV176" i="1"/>
  <c r="BU176" i="1"/>
  <c r="CP175" i="1"/>
  <c r="CJ174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1" i="1"/>
  <c r="C170" i="1"/>
  <c r="CM169" i="1"/>
  <c r="D38" i="1" s="1"/>
  <c r="BN169" i="1"/>
  <c r="BN171" i="1" s="1"/>
  <c r="AS169" i="1"/>
  <c r="CY166" i="1"/>
  <c r="CY147" i="1" s="1"/>
  <c r="CX166" i="1"/>
  <c r="CX147" i="1" s="1"/>
  <c r="CW166" i="1"/>
  <c r="CW147" i="1" s="1"/>
  <c r="CV166" i="1"/>
  <c r="CV147" i="1" s="1"/>
  <c r="CU166" i="1"/>
  <c r="CT166" i="1"/>
  <c r="CT147" i="1" s="1"/>
  <c r="CS166" i="1"/>
  <c r="CS147" i="1" s="1"/>
  <c r="CR166" i="1"/>
  <c r="CR147" i="1" s="1"/>
  <c r="CQ166" i="1"/>
  <c r="CQ147" i="1" s="1"/>
  <c r="CP166" i="1"/>
  <c r="CP147" i="1" s="1"/>
  <c r="CO166" i="1"/>
  <c r="CO147" i="1" s="1"/>
  <c r="CN166" i="1"/>
  <c r="CN147" i="1" s="1"/>
  <c r="CM166" i="1"/>
  <c r="CM147" i="1" s="1"/>
  <c r="CL166" i="1"/>
  <c r="CL147" i="1" s="1"/>
  <c r="CK166" i="1"/>
  <c r="CK147" i="1" s="1"/>
  <c r="CJ166" i="1"/>
  <c r="CJ147" i="1" s="1"/>
  <c r="CI166" i="1"/>
  <c r="CH166" i="1"/>
  <c r="CD166" i="1"/>
  <c r="CD147" i="1" s="1"/>
  <c r="CC166" i="1"/>
  <c r="CC147" i="1" s="1"/>
  <c r="CB166" i="1"/>
  <c r="CB147" i="1" s="1"/>
  <c r="CA166" i="1"/>
  <c r="CA147" i="1" s="1"/>
  <c r="BZ166" i="1"/>
  <c r="BZ147" i="1" s="1"/>
  <c r="BY166" i="1"/>
  <c r="BY147" i="1" s="1"/>
  <c r="BX166" i="1"/>
  <c r="BX147" i="1" s="1"/>
  <c r="BW166" i="1"/>
  <c r="BW147" i="1" s="1"/>
  <c r="BV166" i="1"/>
  <c r="BV147" i="1" s="1"/>
  <c r="BU166" i="1"/>
  <c r="BU147" i="1" s="1"/>
  <c r="BT166" i="1"/>
  <c r="BT147" i="1" s="1"/>
  <c r="BS166" i="1"/>
  <c r="BS147" i="1" s="1"/>
  <c r="BR166" i="1"/>
  <c r="BR147" i="1" s="1"/>
  <c r="BQ166" i="1"/>
  <c r="BQ147" i="1" s="1"/>
  <c r="BP166" i="1"/>
  <c r="BP147" i="1" s="1"/>
  <c r="BO166" i="1"/>
  <c r="BO147" i="1" s="1"/>
  <c r="BN166" i="1"/>
  <c r="BM166" i="1"/>
  <c r="BI166" i="1"/>
  <c r="BI147" i="1" s="1"/>
  <c r="BD166" i="1"/>
  <c r="BD147" i="1" s="1"/>
  <c r="BC166" i="1"/>
  <c r="BC147" i="1" s="1"/>
  <c r="AV166" i="1"/>
  <c r="AV147" i="1" s="1"/>
  <c r="AU166" i="1"/>
  <c r="AU147" i="1" s="1"/>
  <c r="AL166" i="1"/>
  <c r="AL147" i="1" s="1"/>
  <c r="AK166" i="1"/>
  <c r="AK147" i="1" s="1"/>
  <c r="AJ166" i="1"/>
  <c r="AJ147" i="1" s="1"/>
  <c r="AI166" i="1"/>
  <c r="AI147" i="1" s="1"/>
  <c r="AC166" i="1"/>
  <c r="AC147" i="1" s="1"/>
  <c r="AA166" i="1"/>
  <c r="AA147" i="1" s="1"/>
  <c r="R147" i="1"/>
  <c r="J147" i="1"/>
  <c r="CY165" i="1"/>
  <c r="CY146" i="1" s="1"/>
  <c r="CX165" i="1"/>
  <c r="CX146" i="1" s="1"/>
  <c r="CW165" i="1"/>
  <c r="CW146" i="1" s="1"/>
  <c r="CV165" i="1"/>
  <c r="CV146" i="1" s="1"/>
  <c r="CU165" i="1"/>
  <c r="CU146" i="1" s="1"/>
  <c r="CT165" i="1"/>
  <c r="CT146" i="1" s="1"/>
  <c r="CS165" i="1"/>
  <c r="CS146" i="1" s="1"/>
  <c r="CR165" i="1"/>
  <c r="CR146" i="1" s="1"/>
  <c r="CQ165" i="1"/>
  <c r="CQ146" i="1" s="1"/>
  <c r="CP165" i="1"/>
  <c r="CP146" i="1" s="1"/>
  <c r="CO165" i="1"/>
  <c r="CO146" i="1" s="1"/>
  <c r="CN165" i="1"/>
  <c r="CN146" i="1" s="1"/>
  <c r="CM165" i="1"/>
  <c r="CM146" i="1" s="1"/>
  <c r="CL165" i="1"/>
  <c r="CK165" i="1"/>
  <c r="CK146" i="1" s="1"/>
  <c r="CJ165" i="1"/>
  <c r="CJ146" i="1" s="1"/>
  <c r="CI165" i="1"/>
  <c r="CH165" i="1"/>
  <c r="CD165" i="1"/>
  <c r="CD146" i="1" s="1"/>
  <c r="CC165" i="1"/>
  <c r="CC146" i="1" s="1"/>
  <c r="CB165" i="1"/>
  <c r="CB146" i="1" s="1"/>
  <c r="CA165" i="1"/>
  <c r="CA146" i="1" s="1"/>
  <c r="BZ165" i="1"/>
  <c r="BZ146" i="1" s="1"/>
  <c r="BY165" i="1"/>
  <c r="BY146" i="1" s="1"/>
  <c r="BX165" i="1"/>
  <c r="BX146" i="1" s="1"/>
  <c r="BW165" i="1"/>
  <c r="BW146" i="1" s="1"/>
  <c r="BV165" i="1"/>
  <c r="BV146" i="1" s="1"/>
  <c r="BU165" i="1"/>
  <c r="BU146" i="1" s="1"/>
  <c r="BT165" i="1"/>
  <c r="BT146" i="1" s="1"/>
  <c r="BS165" i="1"/>
  <c r="BS146" i="1" s="1"/>
  <c r="BR165" i="1"/>
  <c r="BR146" i="1" s="1"/>
  <c r="BQ165" i="1"/>
  <c r="BQ146" i="1" s="1"/>
  <c r="BP165" i="1"/>
  <c r="BP146" i="1" s="1"/>
  <c r="BO165" i="1"/>
  <c r="BO146" i="1" s="1"/>
  <c r="BN165" i="1"/>
  <c r="BM165" i="1"/>
  <c r="BH165" i="1"/>
  <c r="BH146" i="1" s="1"/>
  <c r="BF165" i="1"/>
  <c r="BF146" i="1" s="1"/>
  <c r="BD165" i="1"/>
  <c r="BD146" i="1" s="1"/>
  <c r="AY165" i="1"/>
  <c r="AY146" i="1" s="1"/>
  <c r="AX165" i="1"/>
  <c r="AX146" i="1" s="1"/>
  <c r="AW165" i="1"/>
  <c r="AW146" i="1" s="1"/>
  <c r="AV165" i="1"/>
  <c r="AV146" i="1" s="1"/>
  <c r="AM165" i="1"/>
  <c r="AM146" i="1" s="1"/>
  <c r="AK165" i="1"/>
  <c r="AK146" i="1" s="1"/>
  <c r="AE165" i="1"/>
  <c r="AE146" i="1" s="1"/>
  <c r="AC165" i="1"/>
  <c r="AC146" i="1" s="1"/>
  <c r="W165" i="1"/>
  <c r="M146" i="1"/>
  <c r="F146" i="1"/>
  <c r="CY164" i="1"/>
  <c r="CY145" i="1" s="1"/>
  <c r="CX164" i="1"/>
  <c r="CX145" i="1" s="1"/>
  <c r="CW164" i="1"/>
  <c r="CW145" i="1" s="1"/>
  <c r="CV164" i="1"/>
  <c r="CV145" i="1" s="1"/>
  <c r="CU164" i="1"/>
  <c r="CU145" i="1" s="1"/>
  <c r="CT164" i="1"/>
  <c r="CT145" i="1" s="1"/>
  <c r="CS164" i="1"/>
  <c r="CS145" i="1" s="1"/>
  <c r="CR164" i="1"/>
  <c r="CR145" i="1" s="1"/>
  <c r="CQ164" i="1"/>
  <c r="CQ145" i="1" s="1"/>
  <c r="CP164" i="1"/>
  <c r="CP145" i="1" s="1"/>
  <c r="CO164" i="1"/>
  <c r="CO145" i="1" s="1"/>
  <c r="CN164" i="1"/>
  <c r="CN145" i="1" s="1"/>
  <c r="CM164" i="1"/>
  <c r="CM145" i="1" s="1"/>
  <c r="CL164" i="1"/>
  <c r="CL145" i="1" s="1"/>
  <c r="CK164" i="1"/>
  <c r="CK145" i="1" s="1"/>
  <c r="CJ164" i="1"/>
  <c r="CJ145" i="1" s="1"/>
  <c r="CI164" i="1"/>
  <c r="CH164" i="1"/>
  <c r="CD164" i="1"/>
  <c r="CD145" i="1" s="1"/>
  <c r="CC164" i="1"/>
  <c r="CC145" i="1" s="1"/>
  <c r="CB164" i="1"/>
  <c r="CB145" i="1" s="1"/>
  <c r="CA164" i="1"/>
  <c r="CA145" i="1" s="1"/>
  <c r="BZ164" i="1"/>
  <c r="BZ145" i="1" s="1"/>
  <c r="BY164" i="1"/>
  <c r="BY145" i="1" s="1"/>
  <c r="BX164" i="1"/>
  <c r="BX145" i="1" s="1"/>
  <c r="BW164" i="1"/>
  <c r="BW145" i="1" s="1"/>
  <c r="BV164" i="1"/>
  <c r="BV145" i="1" s="1"/>
  <c r="BU164" i="1"/>
  <c r="BU145" i="1" s="1"/>
  <c r="BT164" i="1"/>
  <c r="BT145" i="1" s="1"/>
  <c r="BS164" i="1"/>
  <c r="BS145" i="1" s="1"/>
  <c r="BR164" i="1"/>
  <c r="BR145" i="1" s="1"/>
  <c r="BQ164" i="1"/>
  <c r="BQ145" i="1" s="1"/>
  <c r="BP164" i="1"/>
  <c r="BP145" i="1" s="1"/>
  <c r="BO164" i="1"/>
  <c r="BO145" i="1" s="1"/>
  <c r="BN164" i="1"/>
  <c r="BM164" i="1"/>
  <c r="BH164" i="1"/>
  <c r="BH145" i="1" s="1"/>
  <c r="BF164" i="1"/>
  <c r="BF145" i="1" s="1"/>
  <c r="AZ164" i="1"/>
  <c r="AZ145" i="1" s="1"/>
  <c r="AX164" i="1"/>
  <c r="AX145" i="1" s="1"/>
  <c r="AR164" i="1"/>
  <c r="AM164" i="1"/>
  <c r="AM145" i="1" s="1"/>
  <c r="AF164" i="1"/>
  <c r="AF145" i="1" s="1"/>
  <c r="AE164" i="1"/>
  <c r="AE145" i="1" s="1"/>
  <c r="X164" i="1"/>
  <c r="W164" i="1"/>
  <c r="P145" i="1"/>
  <c r="O145" i="1"/>
  <c r="N145" i="1"/>
  <c r="G145" i="1"/>
  <c r="F145" i="1"/>
  <c r="E145" i="1"/>
  <c r="J162" i="1"/>
  <c r="AE162" i="1" s="1"/>
  <c r="AZ162" i="1" s="1"/>
  <c r="BU162" i="1" s="1"/>
  <c r="CP162" i="1" s="1"/>
  <c r="I162" i="1"/>
  <c r="AD162" i="1" s="1"/>
  <c r="AY162" i="1" s="1"/>
  <c r="BT162" i="1" s="1"/>
  <c r="CO162" i="1" s="1"/>
  <c r="H162" i="1"/>
  <c r="AC162" i="1" s="1"/>
  <c r="AX162" i="1" s="1"/>
  <c r="BS162" i="1" s="1"/>
  <c r="CN162" i="1" s="1"/>
  <c r="B162" i="1"/>
  <c r="W162" i="1" s="1"/>
  <c r="AR162" i="1" s="1"/>
  <c r="BM162" i="1" s="1"/>
  <c r="CH162" i="1" s="1"/>
  <c r="K161" i="1"/>
  <c r="J161" i="1"/>
  <c r="AE161" i="1" s="1"/>
  <c r="AZ161" i="1" s="1"/>
  <c r="BU161" i="1" s="1"/>
  <c r="CP161" i="1" s="1"/>
  <c r="C161" i="1"/>
  <c r="X161" i="1" s="1"/>
  <c r="AS161" i="1" s="1"/>
  <c r="BN161" i="1" s="1"/>
  <c r="CI161" i="1" s="1"/>
  <c r="B161" i="1"/>
  <c r="W161" i="1" s="1"/>
  <c r="AR161" i="1" s="1"/>
  <c r="BM161" i="1" s="1"/>
  <c r="CH161" i="1" s="1"/>
  <c r="S160" i="1"/>
  <c r="AN160" i="1" s="1"/>
  <c r="BI160" i="1" s="1"/>
  <c r="CD160" i="1" s="1"/>
  <c r="CY160" i="1" s="1"/>
  <c r="P160" i="1"/>
  <c r="AK160" i="1" s="1"/>
  <c r="BF160" i="1" s="1"/>
  <c r="CA160" i="1" s="1"/>
  <c r="CV160" i="1" s="1"/>
  <c r="H160" i="1"/>
  <c r="AC160" i="1" s="1"/>
  <c r="AX160" i="1" s="1"/>
  <c r="BS160" i="1" s="1"/>
  <c r="CN160" i="1" s="1"/>
  <c r="CU147" i="1"/>
  <c r="CL146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CM144" i="1"/>
  <c r="CL144" i="1"/>
  <c r="CK144" i="1"/>
  <c r="CJ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2" i="1"/>
  <c r="C141" i="1"/>
  <c r="CM140" i="1"/>
  <c r="D37" i="1" s="1"/>
  <c r="BR140" i="1"/>
  <c r="D29" i="1" s="1"/>
  <c r="CY137" i="1"/>
  <c r="CX137" i="1"/>
  <c r="CX118" i="1" s="1"/>
  <c r="CW137" i="1"/>
  <c r="CW118" i="1" s="1"/>
  <c r="CV137" i="1"/>
  <c r="CV118" i="1" s="1"/>
  <c r="CU137" i="1"/>
  <c r="CU118" i="1" s="1"/>
  <c r="CT137" i="1"/>
  <c r="CS137" i="1"/>
  <c r="CS118" i="1" s="1"/>
  <c r="CR137" i="1"/>
  <c r="CR118" i="1" s="1"/>
  <c r="CQ137" i="1"/>
  <c r="CQ118" i="1" s="1"/>
  <c r="CP137" i="1"/>
  <c r="CP118" i="1" s="1"/>
  <c r="CO137" i="1"/>
  <c r="CO118" i="1" s="1"/>
  <c r="CN137" i="1"/>
  <c r="CN118" i="1" s="1"/>
  <c r="CM137" i="1"/>
  <c r="CM118" i="1" s="1"/>
  <c r="CL137" i="1"/>
  <c r="CL118" i="1" s="1"/>
  <c r="CK137" i="1"/>
  <c r="CK118" i="1" s="1"/>
  <c r="CJ137" i="1"/>
  <c r="CJ118" i="1" s="1"/>
  <c r="CI137" i="1"/>
  <c r="CH137" i="1"/>
  <c r="CD137" i="1"/>
  <c r="CD118" i="1" s="1"/>
  <c r="CC137" i="1"/>
  <c r="CC118" i="1" s="1"/>
  <c r="CB137" i="1"/>
  <c r="CB118" i="1" s="1"/>
  <c r="CA137" i="1"/>
  <c r="CA118" i="1" s="1"/>
  <c r="BZ137" i="1"/>
  <c r="BZ118" i="1" s="1"/>
  <c r="BY137" i="1"/>
  <c r="BY118" i="1" s="1"/>
  <c r="BX137" i="1"/>
  <c r="BX118" i="1" s="1"/>
  <c r="BW137" i="1"/>
  <c r="BW118" i="1" s="1"/>
  <c r="BV137" i="1"/>
  <c r="BV118" i="1" s="1"/>
  <c r="BU137" i="1"/>
  <c r="BU118" i="1" s="1"/>
  <c r="BT137" i="1"/>
  <c r="BT118" i="1" s="1"/>
  <c r="BS137" i="1"/>
  <c r="BS118" i="1" s="1"/>
  <c r="BR137" i="1"/>
  <c r="BR118" i="1" s="1"/>
  <c r="BQ137" i="1"/>
  <c r="BQ118" i="1" s="1"/>
  <c r="BP137" i="1"/>
  <c r="BO137" i="1"/>
  <c r="BO118" i="1" s="1"/>
  <c r="BN137" i="1"/>
  <c r="BM137" i="1"/>
  <c r="BE137" i="1"/>
  <c r="BE118" i="1" s="1"/>
  <c r="BD137" i="1"/>
  <c r="BD118" i="1" s="1"/>
  <c r="BA137" i="1"/>
  <c r="BA118" i="1" s="1"/>
  <c r="AX137" i="1"/>
  <c r="AX118" i="1" s="1"/>
  <c r="AV137" i="1"/>
  <c r="AV118" i="1" s="1"/>
  <c r="AM137" i="1"/>
  <c r="AM118" i="1" s="1"/>
  <c r="AK137" i="1"/>
  <c r="AK118" i="1" s="1"/>
  <c r="AI137" i="1"/>
  <c r="AI118" i="1" s="1"/>
  <c r="AC137" i="1"/>
  <c r="AC118" i="1" s="1"/>
  <c r="AA137" i="1"/>
  <c r="AA118" i="1" s="1"/>
  <c r="R118" i="1"/>
  <c r="Q118" i="1"/>
  <c r="J118" i="1"/>
  <c r="H118" i="1"/>
  <c r="CY136" i="1"/>
  <c r="CY117" i="1" s="1"/>
  <c r="CX136" i="1"/>
  <c r="CX117" i="1" s="1"/>
  <c r="CW136" i="1"/>
  <c r="CW117" i="1" s="1"/>
  <c r="CV136" i="1"/>
  <c r="CV117" i="1" s="1"/>
  <c r="CU136" i="1"/>
  <c r="CU117" i="1" s="1"/>
  <c r="CT136" i="1"/>
  <c r="CT117" i="1" s="1"/>
  <c r="CS136" i="1"/>
  <c r="CS117" i="1" s="1"/>
  <c r="CR136" i="1"/>
  <c r="CR117" i="1" s="1"/>
  <c r="CQ136" i="1"/>
  <c r="CQ117" i="1" s="1"/>
  <c r="CP136" i="1"/>
  <c r="CP117" i="1" s="1"/>
  <c r="CO136" i="1"/>
  <c r="CO117" i="1" s="1"/>
  <c r="CN136" i="1"/>
  <c r="CN117" i="1" s="1"/>
  <c r="CM136" i="1"/>
  <c r="CM117" i="1" s="1"/>
  <c r="CL136" i="1"/>
  <c r="CL117" i="1" s="1"/>
  <c r="CK136" i="1"/>
  <c r="CK117" i="1" s="1"/>
  <c r="CJ136" i="1"/>
  <c r="CJ117" i="1" s="1"/>
  <c r="CI136" i="1"/>
  <c r="CH136" i="1"/>
  <c r="CD136" i="1"/>
  <c r="CD117" i="1" s="1"/>
  <c r="CC136" i="1"/>
  <c r="CC117" i="1" s="1"/>
  <c r="CB136" i="1"/>
  <c r="CB117" i="1" s="1"/>
  <c r="CA136" i="1"/>
  <c r="CA117" i="1" s="1"/>
  <c r="BZ136" i="1"/>
  <c r="BY136" i="1"/>
  <c r="BY117" i="1" s="1"/>
  <c r="BX136" i="1"/>
  <c r="BX117" i="1" s="1"/>
  <c r="BW136" i="1"/>
  <c r="BW117" i="1" s="1"/>
  <c r="BV136" i="1"/>
  <c r="BV117" i="1" s="1"/>
  <c r="BU136" i="1"/>
  <c r="BU117" i="1" s="1"/>
  <c r="BT136" i="1"/>
  <c r="BT117" i="1" s="1"/>
  <c r="BS136" i="1"/>
  <c r="BS117" i="1" s="1"/>
  <c r="BR136" i="1"/>
  <c r="BR117" i="1" s="1"/>
  <c r="BQ136" i="1"/>
  <c r="BQ117" i="1" s="1"/>
  <c r="BP136" i="1"/>
  <c r="BP117" i="1" s="1"/>
  <c r="BO136" i="1"/>
  <c r="BO117" i="1" s="1"/>
  <c r="BN136" i="1"/>
  <c r="BM136" i="1"/>
  <c r="BF136" i="1"/>
  <c r="BF117" i="1" s="1"/>
  <c r="BE136" i="1"/>
  <c r="BE117" i="1" s="1"/>
  <c r="BD136" i="1"/>
  <c r="BD117" i="1" s="1"/>
  <c r="BC136" i="1"/>
  <c r="BC117" i="1" s="1"/>
  <c r="AY136" i="1"/>
  <c r="AY117" i="1" s="1"/>
  <c r="AX136" i="1"/>
  <c r="AX117" i="1" s="1"/>
  <c r="AV136" i="1"/>
  <c r="AV117" i="1" s="1"/>
  <c r="AM136" i="1"/>
  <c r="AM117" i="1" s="1"/>
  <c r="AK136" i="1"/>
  <c r="AK117" i="1" s="1"/>
  <c r="AE136" i="1"/>
  <c r="AE117" i="1" s="1"/>
  <c r="AD136" i="1"/>
  <c r="AD117" i="1" s="1"/>
  <c r="AC136" i="1"/>
  <c r="AC117" i="1" s="1"/>
  <c r="W136" i="1"/>
  <c r="S117" i="1"/>
  <c r="N117" i="1"/>
  <c r="K117" i="1"/>
  <c r="CY135" i="1"/>
  <c r="CY116" i="1" s="1"/>
  <c r="CX135" i="1"/>
  <c r="CX116" i="1" s="1"/>
  <c r="CW135" i="1"/>
  <c r="CW116" i="1" s="1"/>
  <c r="CV135" i="1"/>
  <c r="CV116" i="1" s="1"/>
  <c r="CU135" i="1"/>
  <c r="CU116" i="1" s="1"/>
  <c r="CT135" i="1"/>
  <c r="CT116" i="1" s="1"/>
  <c r="CS135" i="1"/>
  <c r="CS116" i="1" s="1"/>
  <c r="CR135" i="1"/>
  <c r="CR116" i="1" s="1"/>
  <c r="CQ135" i="1"/>
  <c r="CQ116" i="1" s="1"/>
  <c r="CP135" i="1"/>
  <c r="CP116" i="1" s="1"/>
  <c r="CO135" i="1"/>
  <c r="CO116" i="1" s="1"/>
  <c r="CN135" i="1"/>
  <c r="CN116" i="1" s="1"/>
  <c r="CM135" i="1"/>
  <c r="CM116" i="1" s="1"/>
  <c r="CL135" i="1"/>
  <c r="CL116" i="1" s="1"/>
  <c r="CK135" i="1"/>
  <c r="CK116" i="1" s="1"/>
  <c r="CJ135" i="1"/>
  <c r="CJ116" i="1" s="1"/>
  <c r="CI135" i="1"/>
  <c r="CH135" i="1"/>
  <c r="CD135" i="1"/>
  <c r="CD116" i="1" s="1"/>
  <c r="CC135" i="1"/>
  <c r="CC116" i="1" s="1"/>
  <c r="CB135" i="1"/>
  <c r="CB116" i="1" s="1"/>
  <c r="CA135" i="1"/>
  <c r="CA116" i="1" s="1"/>
  <c r="BZ135" i="1"/>
  <c r="BZ116" i="1" s="1"/>
  <c r="BY135" i="1"/>
  <c r="BY116" i="1" s="1"/>
  <c r="BX135" i="1"/>
  <c r="BX116" i="1" s="1"/>
  <c r="BW135" i="1"/>
  <c r="BW116" i="1" s="1"/>
  <c r="BV135" i="1"/>
  <c r="BV116" i="1" s="1"/>
  <c r="BU135" i="1"/>
  <c r="BU116" i="1" s="1"/>
  <c r="BT135" i="1"/>
  <c r="BT116" i="1" s="1"/>
  <c r="BS135" i="1"/>
  <c r="BS116" i="1" s="1"/>
  <c r="BR135" i="1"/>
  <c r="BR116" i="1" s="1"/>
  <c r="BQ135" i="1"/>
  <c r="BQ116" i="1" s="1"/>
  <c r="BP135" i="1"/>
  <c r="BP116" i="1" s="1"/>
  <c r="BO135" i="1"/>
  <c r="BO116" i="1" s="1"/>
  <c r="BN135" i="1"/>
  <c r="BM135" i="1"/>
  <c r="BI135" i="1"/>
  <c r="BI116" i="1" s="1"/>
  <c r="BH135" i="1"/>
  <c r="BH116" i="1" s="1"/>
  <c r="BG135" i="1"/>
  <c r="BG116" i="1" s="1"/>
  <c r="BF135" i="1"/>
  <c r="BF116" i="1" s="1"/>
  <c r="AZ135" i="1"/>
  <c r="AZ116" i="1" s="1"/>
  <c r="AY135" i="1"/>
  <c r="AY116" i="1" s="1"/>
  <c r="AX135" i="1"/>
  <c r="AX116" i="1" s="1"/>
  <c r="AR135" i="1"/>
  <c r="AN135" i="1"/>
  <c r="AN116" i="1" s="1"/>
  <c r="AM135" i="1"/>
  <c r="AM116" i="1" s="1"/>
  <c r="AI135" i="1"/>
  <c r="AI116" i="1" s="1"/>
  <c r="AF135" i="1"/>
  <c r="AF116" i="1" s="1"/>
  <c r="AE135" i="1"/>
  <c r="AE116" i="1" s="1"/>
  <c r="X135" i="1"/>
  <c r="W135" i="1"/>
  <c r="P116" i="1"/>
  <c r="O116" i="1"/>
  <c r="N116" i="1"/>
  <c r="K116" i="1"/>
  <c r="G116" i="1"/>
  <c r="R133" i="1"/>
  <c r="AM133" i="1" s="1"/>
  <c r="BH133" i="1" s="1"/>
  <c r="CC133" i="1" s="1"/>
  <c r="CX133" i="1" s="1"/>
  <c r="N133" i="1"/>
  <c r="AI133" i="1" s="1"/>
  <c r="H133" i="1"/>
  <c r="AC133" i="1" s="1"/>
  <c r="AX133" i="1" s="1"/>
  <c r="BS133" i="1" s="1"/>
  <c r="CN133" i="1" s="1"/>
  <c r="Q132" i="1"/>
  <c r="AL132" i="1" s="1"/>
  <c r="BG132" i="1" s="1"/>
  <c r="CB132" i="1" s="1"/>
  <c r="CW132" i="1" s="1"/>
  <c r="J132" i="1"/>
  <c r="AE132" i="1" s="1"/>
  <c r="AZ132" i="1" s="1"/>
  <c r="BU132" i="1" s="1"/>
  <c r="CP132" i="1" s="1"/>
  <c r="H132" i="1"/>
  <c r="AC132" i="1" s="1"/>
  <c r="AX132" i="1" s="1"/>
  <c r="BS132" i="1" s="1"/>
  <c r="CN132" i="1" s="1"/>
  <c r="E132" i="1"/>
  <c r="R131" i="1"/>
  <c r="AM131" i="1" s="1"/>
  <c r="BH131" i="1" s="1"/>
  <c r="CC131" i="1" s="1"/>
  <c r="CX131" i="1" s="1"/>
  <c r="M131" i="1"/>
  <c r="AH131" i="1" s="1"/>
  <c r="BC131" i="1" s="1"/>
  <c r="BX131" i="1" s="1"/>
  <c r="CS131" i="1" s="1"/>
  <c r="CS111" i="1" s="1"/>
  <c r="K131" i="1"/>
  <c r="AF131" i="1" s="1"/>
  <c r="BA131" i="1" s="1"/>
  <c r="BV131" i="1" s="1"/>
  <c r="CQ131" i="1" s="1"/>
  <c r="CQ111" i="1" s="1"/>
  <c r="J131" i="1"/>
  <c r="AE131" i="1" s="1"/>
  <c r="AZ131" i="1" s="1"/>
  <c r="BU131" i="1" s="1"/>
  <c r="CP131" i="1" s="1"/>
  <c r="CY118" i="1"/>
  <c r="CT118" i="1"/>
  <c r="BP118" i="1"/>
  <c r="BZ117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3" i="1"/>
  <c r="C112" i="1"/>
  <c r="BR111" i="1"/>
  <c r="D28" i="1" s="1"/>
  <c r="CY108" i="1"/>
  <c r="CY89" i="1" s="1"/>
  <c r="CX108" i="1"/>
  <c r="CX89" i="1" s="1"/>
  <c r="CW108" i="1"/>
  <c r="CW89" i="1" s="1"/>
  <c r="CV108" i="1"/>
  <c r="CV89" i="1" s="1"/>
  <c r="CU108" i="1"/>
  <c r="CT108" i="1"/>
  <c r="CT89" i="1" s="1"/>
  <c r="CS108" i="1"/>
  <c r="CS89" i="1" s="1"/>
  <c r="CR108" i="1"/>
  <c r="CR89" i="1" s="1"/>
  <c r="CQ108" i="1"/>
  <c r="CQ89" i="1" s="1"/>
  <c r="CP108" i="1"/>
  <c r="CP89" i="1" s="1"/>
  <c r="CO108" i="1"/>
  <c r="CO89" i="1" s="1"/>
  <c r="CN108" i="1"/>
  <c r="CN89" i="1" s="1"/>
  <c r="CM108" i="1"/>
  <c r="CM89" i="1" s="1"/>
  <c r="CL108" i="1"/>
  <c r="CL89" i="1" s="1"/>
  <c r="CK108" i="1"/>
  <c r="CJ108" i="1"/>
  <c r="CJ89" i="1" s="1"/>
  <c r="CI108" i="1"/>
  <c r="CH108" i="1"/>
  <c r="CD108" i="1"/>
  <c r="CD89" i="1" s="1"/>
  <c r="CC108" i="1"/>
  <c r="CC89" i="1" s="1"/>
  <c r="CB108" i="1"/>
  <c r="CB89" i="1" s="1"/>
  <c r="CA108" i="1"/>
  <c r="CA89" i="1" s="1"/>
  <c r="BZ108" i="1"/>
  <c r="BZ89" i="1" s="1"/>
  <c r="BY108" i="1"/>
  <c r="BY89" i="1" s="1"/>
  <c r="BX108" i="1"/>
  <c r="BX89" i="1" s="1"/>
  <c r="BW108" i="1"/>
  <c r="BW89" i="1" s="1"/>
  <c r="BV108" i="1"/>
  <c r="BV89" i="1" s="1"/>
  <c r="BU108" i="1"/>
  <c r="BU89" i="1" s="1"/>
  <c r="BT108" i="1"/>
  <c r="BT89" i="1" s="1"/>
  <c r="BS108" i="1"/>
  <c r="BS89" i="1" s="1"/>
  <c r="BR108" i="1"/>
  <c r="BR89" i="1" s="1"/>
  <c r="BQ108" i="1"/>
  <c r="BQ89" i="1" s="1"/>
  <c r="BP108" i="1"/>
  <c r="BP89" i="1" s="1"/>
  <c r="BO108" i="1"/>
  <c r="BO89" i="1" s="1"/>
  <c r="BN108" i="1"/>
  <c r="BM108" i="1"/>
  <c r="BD108" i="1"/>
  <c r="BD89" i="1" s="1"/>
  <c r="BC108" i="1"/>
  <c r="BC89" i="1" s="1"/>
  <c r="AV108" i="1"/>
  <c r="AV89" i="1" s="1"/>
  <c r="AU108" i="1"/>
  <c r="AU89" i="1" s="1"/>
  <c r="AK108" i="1"/>
  <c r="AK89" i="1" s="1"/>
  <c r="AJ108" i="1"/>
  <c r="AJ89" i="1" s="1"/>
  <c r="AI108" i="1"/>
  <c r="AI89" i="1" s="1"/>
  <c r="AF108" i="1"/>
  <c r="AF89" i="1" s="1"/>
  <c r="AE108" i="1"/>
  <c r="AE89" i="1" s="1"/>
  <c r="AC108" i="1"/>
  <c r="AC89" i="1" s="1"/>
  <c r="AA108" i="1"/>
  <c r="AA89" i="1" s="1"/>
  <c r="R89" i="1"/>
  <c r="Q89" i="1"/>
  <c r="P89" i="1"/>
  <c r="K89" i="1"/>
  <c r="J89" i="1"/>
  <c r="H89" i="1"/>
  <c r="CY107" i="1"/>
  <c r="CY88" i="1" s="1"/>
  <c r="CX107" i="1"/>
  <c r="CX88" i="1" s="1"/>
  <c r="CW107" i="1"/>
  <c r="CW88" i="1" s="1"/>
  <c r="CV107" i="1"/>
  <c r="CV88" i="1" s="1"/>
  <c r="CU107" i="1"/>
  <c r="CT107" i="1"/>
  <c r="CT88" i="1" s="1"/>
  <c r="CS107" i="1"/>
  <c r="CS88" i="1" s="1"/>
  <c r="CR107" i="1"/>
  <c r="CR88" i="1" s="1"/>
  <c r="CQ107" i="1"/>
  <c r="CQ88" i="1" s="1"/>
  <c r="CP107" i="1"/>
  <c r="CP88" i="1" s="1"/>
  <c r="CO107" i="1"/>
  <c r="CO88" i="1" s="1"/>
  <c r="CN107" i="1"/>
  <c r="CN88" i="1" s="1"/>
  <c r="CM107" i="1"/>
  <c r="CM88" i="1" s="1"/>
  <c r="CL107" i="1"/>
  <c r="CL88" i="1" s="1"/>
  <c r="CK107" i="1"/>
  <c r="CK88" i="1" s="1"/>
  <c r="CJ107" i="1"/>
  <c r="CJ88" i="1" s="1"/>
  <c r="CI107" i="1"/>
  <c r="CH107" i="1"/>
  <c r="CD107" i="1"/>
  <c r="CD88" i="1" s="1"/>
  <c r="CC107" i="1"/>
  <c r="CC88" i="1" s="1"/>
  <c r="CB107" i="1"/>
  <c r="CA107" i="1"/>
  <c r="CA88" i="1" s="1"/>
  <c r="BZ107" i="1"/>
  <c r="BZ88" i="1" s="1"/>
  <c r="BY107" i="1"/>
  <c r="BY88" i="1" s="1"/>
  <c r="BX107" i="1"/>
  <c r="BX88" i="1" s="1"/>
  <c r="BW107" i="1"/>
  <c r="BW88" i="1" s="1"/>
  <c r="BV107" i="1"/>
  <c r="BV88" i="1" s="1"/>
  <c r="BU107" i="1"/>
  <c r="BU88" i="1" s="1"/>
  <c r="BT107" i="1"/>
  <c r="BT88" i="1" s="1"/>
  <c r="BS107" i="1"/>
  <c r="BS88" i="1" s="1"/>
  <c r="BR107" i="1"/>
  <c r="BR88" i="1" s="1"/>
  <c r="BQ107" i="1"/>
  <c r="BQ88" i="1" s="1"/>
  <c r="BP107" i="1"/>
  <c r="BP88" i="1" s="1"/>
  <c r="BO107" i="1"/>
  <c r="BO88" i="1" s="1"/>
  <c r="BN107" i="1"/>
  <c r="BM107" i="1"/>
  <c r="BH107" i="1"/>
  <c r="BH88" i="1" s="1"/>
  <c r="BF107" i="1"/>
  <c r="BF88" i="1" s="1"/>
  <c r="BD107" i="1"/>
  <c r="BD88" i="1" s="1"/>
  <c r="AZ107" i="1"/>
  <c r="AZ88" i="1" s="1"/>
  <c r="AY107" i="1"/>
  <c r="AY88" i="1" s="1"/>
  <c r="AX107" i="1"/>
  <c r="AX88" i="1" s="1"/>
  <c r="AW107" i="1"/>
  <c r="AW88" i="1" s="1"/>
  <c r="AV107" i="1"/>
  <c r="AV88" i="1" s="1"/>
  <c r="AM107" i="1"/>
  <c r="AM88" i="1" s="1"/>
  <c r="AL107" i="1"/>
  <c r="AL88" i="1" s="1"/>
  <c r="AK107" i="1"/>
  <c r="AK88" i="1" s="1"/>
  <c r="AJ107" i="1"/>
  <c r="AJ88" i="1" s="1"/>
  <c r="AE107" i="1"/>
  <c r="AE88" i="1" s="1"/>
  <c r="AC107" i="1"/>
  <c r="AC88" i="1" s="1"/>
  <c r="W107" i="1"/>
  <c r="S88" i="1"/>
  <c r="R88" i="1"/>
  <c r="J88" i="1"/>
  <c r="CY106" i="1"/>
  <c r="CY87" i="1" s="1"/>
  <c r="CX106" i="1"/>
  <c r="CX87" i="1" s="1"/>
  <c r="CW106" i="1"/>
  <c r="CW87" i="1" s="1"/>
  <c r="CV106" i="1"/>
  <c r="CV87" i="1" s="1"/>
  <c r="CU106" i="1"/>
  <c r="CT106" i="1"/>
  <c r="CT87" i="1" s="1"/>
  <c r="CS106" i="1"/>
  <c r="CS87" i="1" s="1"/>
  <c r="CR106" i="1"/>
  <c r="CR87" i="1" s="1"/>
  <c r="CQ106" i="1"/>
  <c r="CQ87" i="1" s="1"/>
  <c r="CP106" i="1"/>
  <c r="CP87" i="1" s="1"/>
  <c r="CO106" i="1"/>
  <c r="CO87" i="1" s="1"/>
  <c r="CN106" i="1"/>
  <c r="CN87" i="1" s="1"/>
  <c r="CM106" i="1"/>
  <c r="CM87" i="1" s="1"/>
  <c r="CL106" i="1"/>
  <c r="CL87" i="1" s="1"/>
  <c r="CK106" i="1"/>
  <c r="CK87" i="1" s="1"/>
  <c r="CJ106" i="1"/>
  <c r="CJ87" i="1" s="1"/>
  <c r="CI106" i="1"/>
  <c r="CH106" i="1"/>
  <c r="CD106" i="1"/>
  <c r="CD87" i="1" s="1"/>
  <c r="CC106" i="1"/>
  <c r="CC87" i="1" s="1"/>
  <c r="CB106" i="1"/>
  <c r="CA106" i="1"/>
  <c r="CA87" i="1" s="1"/>
  <c r="BZ106" i="1"/>
  <c r="BZ87" i="1" s="1"/>
  <c r="BY106" i="1"/>
  <c r="BY87" i="1" s="1"/>
  <c r="BX106" i="1"/>
  <c r="BX87" i="1" s="1"/>
  <c r="BW106" i="1"/>
  <c r="BW87" i="1" s="1"/>
  <c r="BV106" i="1"/>
  <c r="BV87" i="1" s="1"/>
  <c r="BU106" i="1"/>
  <c r="BU87" i="1" s="1"/>
  <c r="BT106" i="1"/>
  <c r="BT87" i="1" s="1"/>
  <c r="BS106" i="1"/>
  <c r="BS87" i="1" s="1"/>
  <c r="BR106" i="1"/>
  <c r="BR87" i="1" s="1"/>
  <c r="BQ106" i="1"/>
  <c r="BQ87" i="1" s="1"/>
  <c r="BP106" i="1"/>
  <c r="BP87" i="1" s="1"/>
  <c r="BO106" i="1"/>
  <c r="BO87" i="1" s="1"/>
  <c r="BN106" i="1"/>
  <c r="BM106" i="1"/>
  <c r="BH106" i="1"/>
  <c r="BH87" i="1" s="1"/>
  <c r="BF106" i="1"/>
  <c r="BF87" i="1" s="1"/>
  <c r="AZ106" i="1"/>
  <c r="AZ87" i="1" s="1"/>
  <c r="AX106" i="1"/>
  <c r="AX87" i="1" s="1"/>
  <c r="AS106" i="1"/>
  <c r="AR106" i="1"/>
  <c r="AM106" i="1"/>
  <c r="AM87" i="1" s="1"/>
  <c r="AE106" i="1"/>
  <c r="AE87" i="1" s="1"/>
  <c r="W106" i="1"/>
  <c r="N87" i="1"/>
  <c r="M87" i="1"/>
  <c r="K87" i="1"/>
  <c r="P104" i="1"/>
  <c r="AK104" i="1" s="1"/>
  <c r="BF104" i="1" s="1"/>
  <c r="CA104" i="1" s="1"/>
  <c r="CV104" i="1" s="1"/>
  <c r="O104" i="1"/>
  <c r="AJ104" i="1" s="1"/>
  <c r="BE104" i="1" s="1"/>
  <c r="BZ104" i="1" s="1"/>
  <c r="CU104" i="1" s="1"/>
  <c r="N104" i="1"/>
  <c r="AI104" i="1" s="1"/>
  <c r="BD104" i="1" s="1"/>
  <c r="BY104" i="1" s="1"/>
  <c r="CT104" i="1" s="1"/>
  <c r="CT84" i="1" s="1"/>
  <c r="H104" i="1"/>
  <c r="AC104" i="1" s="1"/>
  <c r="AX104" i="1" s="1"/>
  <c r="BS104" i="1" s="1"/>
  <c r="CN104" i="1" s="1"/>
  <c r="G104" i="1"/>
  <c r="AB104" i="1" s="1"/>
  <c r="AW104" i="1" s="1"/>
  <c r="BR104" i="1" s="1"/>
  <c r="CM104" i="1" s="1"/>
  <c r="E104" i="1"/>
  <c r="Z104" i="1" s="1"/>
  <c r="AU104" i="1" s="1"/>
  <c r="R103" i="1"/>
  <c r="AM103" i="1" s="1"/>
  <c r="BH103" i="1" s="1"/>
  <c r="CC103" i="1" s="1"/>
  <c r="CX103" i="1" s="1"/>
  <c r="N103" i="1"/>
  <c r="AI103" i="1" s="1"/>
  <c r="H103" i="1"/>
  <c r="AC103" i="1" s="1"/>
  <c r="AX103" i="1" s="1"/>
  <c r="BS103" i="1" s="1"/>
  <c r="CN103" i="1" s="1"/>
  <c r="G103" i="1"/>
  <c r="AB103" i="1" s="1"/>
  <c r="AW103" i="1" s="1"/>
  <c r="BR103" i="1" s="1"/>
  <c r="CM103" i="1" s="1"/>
  <c r="R102" i="1"/>
  <c r="AM102" i="1" s="1"/>
  <c r="BH102" i="1" s="1"/>
  <c r="CC102" i="1" s="1"/>
  <c r="CX102" i="1" s="1"/>
  <c r="K102" i="1"/>
  <c r="J102" i="1"/>
  <c r="AE102" i="1" s="1"/>
  <c r="AZ102" i="1" s="1"/>
  <c r="BU102" i="1" s="1"/>
  <c r="CP102" i="1" s="1"/>
  <c r="I102" i="1"/>
  <c r="AD102" i="1" s="1"/>
  <c r="AY102" i="1" s="1"/>
  <c r="BT102" i="1" s="1"/>
  <c r="CO102" i="1" s="1"/>
  <c r="D102" i="1"/>
  <c r="Y102" i="1" s="1"/>
  <c r="AT102" i="1" s="1"/>
  <c r="BO102" i="1" s="1"/>
  <c r="CJ102" i="1" s="1"/>
  <c r="CO82" i="1" s="1"/>
  <c r="CU89" i="1"/>
  <c r="CK89" i="1"/>
  <c r="CU88" i="1"/>
  <c r="CB88" i="1"/>
  <c r="CU87" i="1"/>
  <c r="CB87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4" i="1"/>
  <c r="C83" i="1"/>
  <c r="CN82" i="1"/>
  <c r="CI82" i="1"/>
  <c r="CI111" i="1" s="1"/>
  <c r="BN82" i="1"/>
  <c r="BN83" i="1" s="1"/>
  <c r="AS82" i="1"/>
  <c r="AS84" i="1" s="1"/>
  <c r="X82" i="1"/>
  <c r="X84" i="1" s="1"/>
  <c r="CY79" i="1"/>
  <c r="CY60" i="1" s="1"/>
  <c r="CX79" i="1"/>
  <c r="CX60" i="1" s="1"/>
  <c r="CW79" i="1"/>
  <c r="CW60" i="1" s="1"/>
  <c r="CV79" i="1"/>
  <c r="CV60" i="1" s="1"/>
  <c r="CU79" i="1"/>
  <c r="CU60" i="1" s="1"/>
  <c r="CT79" i="1"/>
  <c r="CT60" i="1" s="1"/>
  <c r="CS79" i="1"/>
  <c r="CS60" i="1" s="1"/>
  <c r="CR79" i="1"/>
  <c r="CR60" i="1" s="1"/>
  <c r="CQ79" i="1"/>
  <c r="CQ60" i="1" s="1"/>
  <c r="CP79" i="1"/>
  <c r="CP60" i="1" s="1"/>
  <c r="CO79" i="1"/>
  <c r="CO60" i="1" s="1"/>
  <c r="CN79" i="1"/>
  <c r="CN60" i="1" s="1"/>
  <c r="CM79" i="1"/>
  <c r="CM60" i="1" s="1"/>
  <c r="CL79" i="1"/>
  <c r="CL60" i="1" s="1"/>
  <c r="CK79" i="1"/>
  <c r="CK60" i="1" s="1"/>
  <c r="CJ79" i="1"/>
  <c r="CJ60" i="1" s="1"/>
  <c r="CI79" i="1"/>
  <c r="CH79" i="1"/>
  <c r="CD79" i="1"/>
  <c r="CD60" i="1" s="1"/>
  <c r="CC79" i="1"/>
  <c r="CC60" i="1" s="1"/>
  <c r="CB79" i="1"/>
  <c r="CB60" i="1" s="1"/>
  <c r="CA79" i="1"/>
  <c r="CA60" i="1" s="1"/>
  <c r="BZ79" i="1"/>
  <c r="BZ60" i="1" s="1"/>
  <c r="BY79" i="1"/>
  <c r="BY60" i="1" s="1"/>
  <c r="BX79" i="1"/>
  <c r="BX60" i="1" s="1"/>
  <c r="BW79" i="1"/>
  <c r="BW60" i="1" s="1"/>
  <c r="BV79" i="1"/>
  <c r="BV60" i="1" s="1"/>
  <c r="BU79" i="1"/>
  <c r="BU60" i="1" s="1"/>
  <c r="BT79" i="1"/>
  <c r="BT60" i="1" s="1"/>
  <c r="BS79" i="1"/>
  <c r="BS60" i="1" s="1"/>
  <c r="BR79" i="1"/>
  <c r="BR60" i="1" s="1"/>
  <c r="BQ79" i="1"/>
  <c r="BQ60" i="1" s="1"/>
  <c r="BP79" i="1"/>
  <c r="BP60" i="1" s="1"/>
  <c r="BO79" i="1"/>
  <c r="BO60" i="1" s="1"/>
  <c r="BN79" i="1"/>
  <c r="BM79" i="1"/>
  <c r="BF79" i="1"/>
  <c r="BF60" i="1" s="1"/>
  <c r="BD79" i="1"/>
  <c r="BD60" i="1" s="1"/>
  <c r="AX79" i="1"/>
  <c r="AX60" i="1" s="1"/>
  <c r="AV79" i="1"/>
  <c r="AV60" i="1" s="1"/>
  <c r="AK79" i="1"/>
  <c r="AK60" i="1" s="1"/>
  <c r="AI79" i="1"/>
  <c r="AI60" i="1" s="1"/>
  <c r="AE79" i="1"/>
  <c r="AE60" i="1" s="1"/>
  <c r="AC79" i="1"/>
  <c r="AC60" i="1" s="1"/>
  <c r="AA79" i="1"/>
  <c r="AA60" i="1" s="1"/>
  <c r="R79" i="1"/>
  <c r="R60" i="1" s="1"/>
  <c r="Q79" i="1"/>
  <c r="Q60" i="1" s="1"/>
  <c r="P79" i="1"/>
  <c r="P60" i="1" s="1"/>
  <c r="J79" i="1"/>
  <c r="J60" i="1" s="1"/>
  <c r="H79" i="1"/>
  <c r="H60" i="1" s="1"/>
  <c r="C79" i="1"/>
  <c r="B79" i="1"/>
  <c r="CY78" i="1"/>
  <c r="CY59" i="1" s="1"/>
  <c r="CX78" i="1"/>
  <c r="CX59" i="1" s="1"/>
  <c r="CW78" i="1"/>
  <c r="CW59" i="1" s="1"/>
  <c r="CV78" i="1"/>
  <c r="CV59" i="1" s="1"/>
  <c r="CU78" i="1"/>
  <c r="CU59" i="1" s="1"/>
  <c r="CT78" i="1"/>
  <c r="CT59" i="1" s="1"/>
  <c r="CS78" i="1"/>
  <c r="CS59" i="1" s="1"/>
  <c r="CR78" i="1"/>
  <c r="CR59" i="1" s="1"/>
  <c r="CQ78" i="1"/>
  <c r="CQ59" i="1" s="1"/>
  <c r="CP78" i="1"/>
  <c r="CP59" i="1" s="1"/>
  <c r="CO78" i="1"/>
  <c r="CO59" i="1" s="1"/>
  <c r="CN78" i="1"/>
  <c r="CN59" i="1" s="1"/>
  <c r="CM78" i="1"/>
  <c r="CM59" i="1" s="1"/>
  <c r="CL78" i="1"/>
  <c r="CL59" i="1" s="1"/>
  <c r="CK78" i="1"/>
  <c r="CK59" i="1" s="1"/>
  <c r="CJ78" i="1"/>
  <c r="CJ59" i="1" s="1"/>
  <c r="CI78" i="1"/>
  <c r="CH78" i="1"/>
  <c r="CD78" i="1"/>
  <c r="CD59" i="1" s="1"/>
  <c r="CC78" i="1"/>
  <c r="CC59" i="1" s="1"/>
  <c r="CB78" i="1"/>
  <c r="CB59" i="1" s="1"/>
  <c r="CA78" i="1"/>
  <c r="CA59" i="1" s="1"/>
  <c r="BZ78" i="1"/>
  <c r="BZ59" i="1" s="1"/>
  <c r="BY78" i="1"/>
  <c r="BY59" i="1" s="1"/>
  <c r="BX78" i="1"/>
  <c r="BX59" i="1" s="1"/>
  <c r="BW78" i="1"/>
  <c r="BW59" i="1" s="1"/>
  <c r="BV78" i="1"/>
  <c r="BV59" i="1" s="1"/>
  <c r="BU78" i="1"/>
  <c r="BU59" i="1" s="1"/>
  <c r="BT78" i="1"/>
  <c r="BT59" i="1" s="1"/>
  <c r="BS78" i="1"/>
  <c r="BS59" i="1" s="1"/>
  <c r="BR78" i="1"/>
  <c r="BR59" i="1" s="1"/>
  <c r="BQ78" i="1"/>
  <c r="BQ59" i="1" s="1"/>
  <c r="BP78" i="1"/>
  <c r="BP59" i="1" s="1"/>
  <c r="BO78" i="1"/>
  <c r="BO59" i="1" s="1"/>
  <c r="BN78" i="1"/>
  <c r="BM78" i="1"/>
  <c r="BG78" i="1"/>
  <c r="BG59" i="1" s="1"/>
  <c r="BF78" i="1"/>
  <c r="BF59" i="1" s="1"/>
  <c r="BE78" i="1"/>
  <c r="BE59" i="1" s="1"/>
  <c r="BD78" i="1"/>
  <c r="BD59" i="1" s="1"/>
  <c r="AZ78" i="1"/>
  <c r="AZ59" i="1" s="1"/>
  <c r="AX78" i="1"/>
  <c r="AX59" i="1" s="1"/>
  <c r="AV78" i="1"/>
  <c r="AV59" i="1" s="1"/>
  <c r="AR78" i="1"/>
  <c r="AN78" i="1"/>
  <c r="AN59" i="1" s="1"/>
  <c r="AM78" i="1"/>
  <c r="AM59" i="1" s="1"/>
  <c r="AL78" i="1"/>
  <c r="AL59" i="1" s="1"/>
  <c r="AK78" i="1"/>
  <c r="AK59" i="1" s="1"/>
  <c r="AJ78" i="1"/>
  <c r="AJ59" i="1" s="1"/>
  <c r="AF78" i="1"/>
  <c r="AF59" i="1" s="1"/>
  <c r="AE78" i="1"/>
  <c r="AE59" i="1" s="1"/>
  <c r="AC78" i="1"/>
  <c r="AC59" i="1" s="1"/>
  <c r="X78" i="1"/>
  <c r="W78" i="1"/>
  <c r="S78" i="1"/>
  <c r="S59" i="1" s="1"/>
  <c r="R78" i="1"/>
  <c r="R59" i="1" s="1"/>
  <c r="Q78" i="1"/>
  <c r="Q59" i="1" s="1"/>
  <c r="N78" i="1"/>
  <c r="N59" i="1" s="1"/>
  <c r="M78" i="1"/>
  <c r="M59" i="1" s="1"/>
  <c r="J78" i="1"/>
  <c r="J59" i="1" s="1"/>
  <c r="F78" i="1"/>
  <c r="F59" i="1" s="1"/>
  <c r="B78" i="1"/>
  <c r="CY77" i="1"/>
  <c r="CY58" i="1" s="1"/>
  <c r="CX77" i="1"/>
  <c r="CX58" i="1" s="1"/>
  <c r="CW77" i="1"/>
  <c r="CW58" i="1" s="1"/>
  <c r="CV77" i="1"/>
  <c r="CV58" i="1" s="1"/>
  <c r="CU77" i="1"/>
  <c r="CU58" i="1" s="1"/>
  <c r="CT77" i="1"/>
  <c r="CT58" i="1" s="1"/>
  <c r="CS77" i="1"/>
  <c r="CS58" i="1" s="1"/>
  <c r="CR77" i="1"/>
  <c r="CR58" i="1" s="1"/>
  <c r="CQ77" i="1"/>
  <c r="CQ58" i="1" s="1"/>
  <c r="CP77" i="1"/>
  <c r="CP58" i="1" s="1"/>
  <c r="CO77" i="1"/>
  <c r="CO58" i="1" s="1"/>
  <c r="CN77" i="1"/>
  <c r="CN58" i="1" s="1"/>
  <c r="CM77" i="1"/>
  <c r="CM58" i="1" s="1"/>
  <c r="CL77" i="1"/>
  <c r="CL58" i="1" s="1"/>
  <c r="CK77" i="1"/>
  <c r="CK58" i="1" s="1"/>
  <c r="CJ77" i="1"/>
  <c r="CJ58" i="1" s="1"/>
  <c r="CI77" i="1"/>
  <c r="CH77" i="1"/>
  <c r="CD77" i="1"/>
  <c r="CD58" i="1" s="1"/>
  <c r="CC77" i="1"/>
  <c r="CC58" i="1" s="1"/>
  <c r="CB77" i="1"/>
  <c r="CB58" i="1" s="1"/>
  <c r="CA77" i="1"/>
  <c r="CA58" i="1" s="1"/>
  <c r="BZ77" i="1"/>
  <c r="BZ58" i="1" s="1"/>
  <c r="BY77" i="1"/>
  <c r="BY58" i="1" s="1"/>
  <c r="BX77" i="1"/>
  <c r="BX58" i="1" s="1"/>
  <c r="BW77" i="1"/>
  <c r="BW58" i="1" s="1"/>
  <c r="BV77" i="1"/>
  <c r="BV58" i="1" s="1"/>
  <c r="BU77" i="1"/>
  <c r="BU58" i="1" s="1"/>
  <c r="BT77" i="1"/>
  <c r="BT58" i="1" s="1"/>
  <c r="BS77" i="1"/>
  <c r="BS58" i="1" s="1"/>
  <c r="BR77" i="1"/>
  <c r="BR58" i="1" s="1"/>
  <c r="BQ77" i="1"/>
  <c r="BQ58" i="1" s="1"/>
  <c r="BP77" i="1"/>
  <c r="BP58" i="1" s="1"/>
  <c r="BO77" i="1"/>
  <c r="BO58" i="1" s="1"/>
  <c r="BN77" i="1"/>
  <c r="BM77" i="1"/>
  <c r="BH77" i="1"/>
  <c r="BH58" i="1" s="1"/>
  <c r="BG77" i="1"/>
  <c r="BG58" i="1" s="1"/>
  <c r="BF77" i="1"/>
  <c r="BF58" i="1" s="1"/>
  <c r="AZ77" i="1"/>
  <c r="AZ58" i="1" s="1"/>
  <c r="AX77" i="1"/>
  <c r="AX58" i="1" s="1"/>
  <c r="AR77" i="1"/>
  <c r="AN77" i="1"/>
  <c r="AN58" i="1" s="1"/>
  <c r="AM77" i="1"/>
  <c r="AM58" i="1" s="1"/>
  <c r="AH77" i="1"/>
  <c r="AH58" i="1" s="1"/>
  <c r="AE77" i="1"/>
  <c r="AE58" i="1" s="1"/>
  <c r="AA77" i="1"/>
  <c r="AA58" i="1" s="1"/>
  <c r="Z77" i="1"/>
  <c r="Z58" i="1" s="1"/>
  <c r="W77" i="1"/>
  <c r="M77" i="1"/>
  <c r="M58" i="1" s="1"/>
  <c r="F77" i="1"/>
  <c r="F58" i="1" s="1"/>
  <c r="E77" i="1"/>
  <c r="E58" i="1" s="1"/>
  <c r="J75" i="1"/>
  <c r="AE75" i="1" s="1"/>
  <c r="AZ75" i="1" s="1"/>
  <c r="BU75" i="1" s="1"/>
  <c r="CP75" i="1" s="1"/>
  <c r="E75" i="1"/>
  <c r="B75" i="1"/>
  <c r="W75" i="1" s="1"/>
  <c r="AR75" i="1" s="1"/>
  <c r="BM75" i="1" s="1"/>
  <c r="CH75" i="1" s="1"/>
  <c r="M74" i="1"/>
  <c r="AH74" i="1" s="1"/>
  <c r="BC74" i="1" s="1"/>
  <c r="BC54" i="1" s="1"/>
  <c r="E74" i="1"/>
  <c r="J54" i="1" s="1"/>
  <c r="P54" i="1" s="1"/>
  <c r="R73" i="1"/>
  <c r="AM73" i="1" s="1"/>
  <c r="BH73" i="1" s="1"/>
  <c r="CC73" i="1" s="1"/>
  <c r="CX73" i="1" s="1"/>
  <c r="Q73" i="1"/>
  <c r="AL73" i="1" s="1"/>
  <c r="BG73" i="1" s="1"/>
  <c r="CB73" i="1" s="1"/>
  <c r="CW73" i="1" s="1"/>
  <c r="P73" i="1"/>
  <c r="AK73" i="1" s="1"/>
  <c r="BF73" i="1" s="1"/>
  <c r="CA73" i="1" s="1"/>
  <c r="CV73" i="1" s="1"/>
  <c r="O73" i="1"/>
  <c r="AJ73" i="1" s="1"/>
  <c r="BE73" i="1" s="1"/>
  <c r="BZ73" i="1" s="1"/>
  <c r="CU73" i="1" s="1"/>
  <c r="N73" i="1"/>
  <c r="AI73" i="1" s="1"/>
  <c r="AI53" i="1" s="1"/>
  <c r="M73" i="1"/>
  <c r="AH73" i="1" s="1"/>
  <c r="BC73" i="1" s="1"/>
  <c r="J73" i="1"/>
  <c r="AE73" i="1" s="1"/>
  <c r="AZ73" i="1" s="1"/>
  <c r="BU73" i="1" s="1"/>
  <c r="CP73" i="1" s="1"/>
  <c r="I73" i="1"/>
  <c r="AD73" i="1" s="1"/>
  <c r="AY73" i="1" s="1"/>
  <c r="BT73" i="1" s="1"/>
  <c r="CO73" i="1" s="1"/>
  <c r="H73" i="1"/>
  <c r="AC73" i="1" s="1"/>
  <c r="AX73" i="1" s="1"/>
  <c r="BS73" i="1" s="1"/>
  <c r="CN73" i="1" s="1"/>
  <c r="G73" i="1"/>
  <c r="AB73" i="1" s="1"/>
  <c r="AW73" i="1" s="1"/>
  <c r="BR73" i="1" s="1"/>
  <c r="CM73" i="1" s="1"/>
  <c r="F73" i="1"/>
  <c r="AA73" i="1" s="1"/>
  <c r="AV73" i="1" s="1"/>
  <c r="E73" i="1"/>
  <c r="Z73" i="1" s="1"/>
  <c r="D73" i="1"/>
  <c r="Y73" i="1" s="1"/>
  <c r="C73" i="1"/>
  <c r="X73" i="1" s="1"/>
  <c r="AS73" i="1" s="1"/>
  <c r="BN73" i="1" s="1"/>
  <c r="CI73" i="1" s="1"/>
  <c r="B73" i="1"/>
  <c r="W73" i="1" s="1"/>
  <c r="AR73" i="1" s="1"/>
  <c r="BM73" i="1" s="1"/>
  <c r="CH73" i="1" s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N55" i="1"/>
  <c r="CI55" i="1"/>
  <c r="BN55" i="1"/>
  <c r="AS55" i="1"/>
  <c r="X55" i="1"/>
  <c r="C55" i="1"/>
  <c r="CN54" i="1"/>
  <c r="CI54" i="1"/>
  <c r="BN54" i="1"/>
  <c r="AS54" i="1"/>
  <c r="X54" i="1"/>
  <c r="C54" i="1"/>
  <c r="BS53" i="1"/>
  <c r="AX53" i="1"/>
  <c r="AX82" i="1" s="1"/>
  <c r="AX83" i="1" s="1"/>
  <c r="AX84" i="1" s="1"/>
  <c r="AC53" i="1"/>
  <c r="AC82" i="1" s="1"/>
  <c r="AC111" i="1" s="1"/>
  <c r="H53" i="1"/>
  <c r="H82" i="1" s="1"/>
  <c r="CG46" i="1"/>
  <c r="CL53" i="1" s="1"/>
  <c r="BL46" i="1"/>
  <c r="BQ53" i="1" s="1"/>
  <c r="C26" i="1" s="1"/>
  <c r="AQ46" i="1"/>
  <c r="AV53" i="1" s="1"/>
  <c r="V46" i="1"/>
  <c r="AA53" i="1" s="1"/>
  <c r="AA82" i="1" s="1"/>
  <c r="A46" i="1"/>
  <c r="F53" i="1" s="1"/>
  <c r="C16" i="1"/>
  <c r="AP3" i="1"/>
  <c r="AA2" i="1"/>
  <c r="T2" i="1"/>
  <c r="P117" i="1" l="1"/>
  <c r="F118" i="1"/>
  <c r="F119" i="1" s="1"/>
  <c r="N118" i="1"/>
  <c r="S116" i="1"/>
  <c r="S119" i="1" s="1"/>
  <c r="P88" i="1"/>
  <c r="F89" i="1"/>
  <c r="F90" i="1" s="1"/>
  <c r="N89" i="1"/>
  <c r="N90" i="1" s="1"/>
  <c r="S87" i="1"/>
  <c r="G111" i="1"/>
  <c r="G112" i="1" s="1"/>
  <c r="G113" i="1" s="1"/>
  <c r="AW111" i="1"/>
  <c r="AW112" i="1" s="1"/>
  <c r="AW113" i="1" s="1"/>
  <c r="AW169" i="1"/>
  <c r="D22" i="1" s="1"/>
  <c r="D23" i="1"/>
  <c r="AB199" i="1"/>
  <c r="AB200" i="1" s="1"/>
  <c r="D15" i="1"/>
  <c r="AH248" i="1"/>
  <c r="BC248" i="1" s="1"/>
  <c r="BX248" i="1" s="1"/>
  <c r="M228" i="1"/>
  <c r="CQ248" i="1"/>
  <c r="CQ228" i="1" s="1"/>
  <c r="BV228" i="1"/>
  <c r="G169" i="1"/>
  <c r="D6" i="1" s="1"/>
  <c r="BA229" i="1"/>
  <c r="K228" i="1"/>
  <c r="BA228" i="1"/>
  <c r="BU228" i="1"/>
  <c r="AF83" i="1"/>
  <c r="J228" i="1"/>
  <c r="P228" i="1" s="1"/>
  <c r="N227" i="1"/>
  <c r="L171" i="1"/>
  <c r="R171" i="1" s="1"/>
  <c r="AE228" i="1"/>
  <c r="K229" i="1"/>
  <c r="Q229" i="1" s="1"/>
  <c r="Q244" i="1" s="1"/>
  <c r="AG227" i="1"/>
  <c r="AF229" i="1"/>
  <c r="AI227" i="1"/>
  <c r="BB227" i="1"/>
  <c r="BV229" i="1"/>
  <c r="G227" i="1"/>
  <c r="D8" i="1" s="1"/>
  <c r="B77" i="1"/>
  <c r="N199" i="1"/>
  <c r="N171" i="1"/>
  <c r="I141" i="1"/>
  <c r="O141" i="1" s="1"/>
  <c r="AH227" i="1"/>
  <c r="AF228" i="1"/>
  <c r="D27" i="1"/>
  <c r="N53" i="1"/>
  <c r="J82" i="1"/>
  <c r="K83" i="1"/>
  <c r="Q83" i="1" s="1"/>
  <c r="AG53" i="1"/>
  <c r="AM53" i="1" s="1"/>
  <c r="AE83" i="1"/>
  <c r="I113" i="1"/>
  <c r="O113" i="1" s="1"/>
  <c r="CK68" i="1"/>
  <c r="CK71" i="1" s="1"/>
  <c r="E34" i="1" s="1"/>
  <c r="U34" i="1" s="1"/>
  <c r="W34" i="1" s="1" a="1"/>
  <c r="AK235" i="1"/>
  <c r="D14" i="1"/>
  <c r="J235" i="1"/>
  <c r="R235" i="1"/>
  <c r="I112" i="1"/>
  <c r="O112" i="1" s="1"/>
  <c r="BW200" i="1"/>
  <c r="I171" i="1"/>
  <c r="O171" i="1" s="1"/>
  <c r="L227" i="1"/>
  <c r="R227" i="1" s="1"/>
  <c r="BD227" i="1"/>
  <c r="AZ228" i="1"/>
  <c r="AD112" i="1"/>
  <c r="M83" i="1"/>
  <c r="BR141" i="1"/>
  <c r="BR142" i="1" s="1"/>
  <c r="K170" i="1"/>
  <c r="Q170" i="1" s="1"/>
  <c r="Q185" i="1" s="1"/>
  <c r="BA171" i="1"/>
  <c r="AI190" i="1"/>
  <c r="AI170" i="1" s="1"/>
  <c r="AL235" i="1"/>
  <c r="AF170" i="1"/>
  <c r="M198" i="1"/>
  <c r="N84" i="1"/>
  <c r="M142" i="1"/>
  <c r="BV170" i="1"/>
  <c r="D31" i="1"/>
  <c r="BD84" i="1"/>
  <c r="N142" i="1"/>
  <c r="CQ235" i="1"/>
  <c r="K111" i="1"/>
  <c r="Q111" i="1" s="1"/>
  <c r="Q126" i="1" s="1"/>
  <c r="AE111" i="1"/>
  <c r="I199" i="1"/>
  <c r="O199" i="1" s="1"/>
  <c r="I82" i="1"/>
  <c r="O82" i="1" s="1"/>
  <c r="BA111" i="1"/>
  <c r="AY82" i="1"/>
  <c r="BE82" i="1" s="1"/>
  <c r="L53" i="1"/>
  <c r="R53" i="1" s="1"/>
  <c r="G199" i="1"/>
  <c r="G200" i="1" s="1"/>
  <c r="D7" i="1"/>
  <c r="AG84" i="1"/>
  <c r="AM84" i="1" s="1"/>
  <c r="M90" i="1"/>
  <c r="BR235" i="1"/>
  <c r="D34" i="1"/>
  <c r="I53" i="1"/>
  <c r="O53" i="1" s="1"/>
  <c r="M82" i="1"/>
  <c r="AI84" i="1"/>
  <c r="CU90" i="1"/>
  <c r="AZ90" i="1"/>
  <c r="BV111" i="1"/>
  <c r="L113" i="1"/>
  <c r="R113" i="1" s="1"/>
  <c r="P148" i="1"/>
  <c r="BD171" i="1"/>
  <c r="J198" i="1"/>
  <c r="P198" i="1" s="1"/>
  <c r="AC235" i="1"/>
  <c r="BD235" i="1"/>
  <c r="BC171" i="1"/>
  <c r="D18" i="1"/>
  <c r="J53" i="1"/>
  <c r="P53" i="1" s="1"/>
  <c r="BT82" i="1"/>
  <c r="BZ82" i="1" s="1"/>
  <c r="BB84" i="1"/>
  <c r="BH84" i="1" s="1"/>
  <c r="O90" i="1"/>
  <c r="AH90" i="1"/>
  <c r="BB113" i="1"/>
  <c r="G119" i="1"/>
  <c r="AH119" i="1"/>
  <c r="BA119" i="1"/>
  <c r="BI119" i="1"/>
  <c r="J142" i="1"/>
  <c r="P142" i="1" s="1"/>
  <c r="BW177" i="1"/>
  <c r="L198" i="1"/>
  <c r="R198" i="1" s="1"/>
  <c r="K200" i="1"/>
  <c r="Z206" i="1"/>
  <c r="BA206" i="1"/>
  <c r="CB206" i="1"/>
  <c r="AG148" i="1"/>
  <c r="AD82" i="1"/>
  <c r="AJ82" i="1" s="1"/>
  <c r="BY84" i="1"/>
  <c r="AF111" i="1"/>
  <c r="AE142" i="1"/>
  <c r="AG170" i="1"/>
  <c r="AI171" i="1"/>
  <c r="M177" i="1"/>
  <c r="AF177" i="1"/>
  <c r="H206" i="1"/>
  <c r="P206" i="1"/>
  <c r="CV206" i="1"/>
  <c r="AZ148" i="1"/>
  <c r="M235" i="1"/>
  <c r="L54" i="1"/>
  <c r="R54" i="1" s="1"/>
  <c r="L84" i="1"/>
  <c r="R84" i="1" s="1"/>
  <c r="AG112" i="1"/>
  <c r="BC119" i="1"/>
  <c r="BC142" i="1"/>
  <c r="I169" i="1"/>
  <c r="O169" i="1" s="1"/>
  <c r="BA170" i="1"/>
  <c r="AZ171" i="1"/>
  <c r="Z190" i="1"/>
  <c r="AU190" i="1" s="1"/>
  <c r="BP190" i="1" s="1"/>
  <c r="CK190" i="1" s="1"/>
  <c r="CP170" i="1" s="1"/>
  <c r="CT177" i="1"/>
  <c r="AB206" i="1"/>
  <c r="CD206" i="1"/>
  <c r="CS90" i="1"/>
  <c r="AL206" i="1"/>
  <c r="O206" i="1"/>
  <c r="CU206" i="1"/>
  <c r="CN206" i="1"/>
  <c r="AU90" i="1"/>
  <c r="L177" i="1"/>
  <c r="E90" i="1"/>
  <c r="AG83" i="1"/>
  <c r="BB112" i="1"/>
  <c r="N113" i="1"/>
  <c r="I140" i="1"/>
  <c r="O140" i="1" s="1"/>
  <c r="CP148" i="1"/>
  <c r="G148" i="1"/>
  <c r="Z148" i="1"/>
  <c r="AH148" i="1"/>
  <c r="BA148" i="1"/>
  <c r="BI148" i="1"/>
  <c r="BT148" i="1"/>
  <c r="BQ177" i="1"/>
  <c r="AW235" i="1"/>
  <c r="AH112" i="1"/>
  <c r="D26" i="1"/>
  <c r="D40" i="1"/>
  <c r="N54" i="1"/>
  <c r="AF73" i="1"/>
  <c r="AF53" i="1" s="1"/>
  <c r="AL53" i="1" s="1"/>
  <c r="I83" i="1"/>
  <c r="O83" i="1" s="1"/>
  <c r="AS83" i="1"/>
  <c r="BC112" i="1"/>
  <c r="AG113" i="1"/>
  <c r="AV119" i="1"/>
  <c r="BW119" i="1"/>
  <c r="N140" i="1"/>
  <c r="M170" i="1"/>
  <c r="BB170" i="1"/>
  <c r="M171" i="1"/>
  <c r="BU171" i="1"/>
  <c r="CA171" i="1" s="1"/>
  <c r="AN90" i="1"/>
  <c r="CD148" i="1"/>
  <c r="AT206" i="1"/>
  <c r="K235" i="1"/>
  <c r="D10" i="1"/>
  <c r="J83" i="1"/>
  <c r="P83" i="1" s="1"/>
  <c r="BR112" i="1"/>
  <c r="BR113" i="1" s="1"/>
  <c r="AD148" i="1"/>
  <c r="BV148" i="1"/>
  <c r="BC170" i="1"/>
  <c r="AK177" i="1"/>
  <c r="BD177" i="1"/>
  <c r="BO177" i="1"/>
  <c r="I229" i="1"/>
  <c r="O229" i="1" s="1"/>
  <c r="BT206" i="1"/>
  <c r="I54" i="1"/>
  <c r="O54" i="1" s="1"/>
  <c r="S148" i="1"/>
  <c r="AI206" i="1"/>
  <c r="AD235" i="1"/>
  <c r="Y148" i="1"/>
  <c r="BH148" i="1"/>
  <c r="D2" i="1"/>
  <c r="M54" i="1"/>
  <c r="BW83" i="1"/>
  <c r="CC83" i="1" s="1"/>
  <c r="BV90" i="1"/>
  <c r="L112" i="1"/>
  <c r="R112" i="1" s="1"/>
  <c r="BW112" i="1"/>
  <c r="L142" i="1"/>
  <c r="R142" i="1" s="1"/>
  <c r="AF148" i="1"/>
  <c r="AD170" i="1"/>
  <c r="AE171" i="1"/>
  <c r="K177" i="1"/>
  <c r="S177" i="1"/>
  <c r="BX177" i="1"/>
  <c r="CY177" i="1"/>
  <c r="L200" i="1"/>
  <c r="R200" i="1" s="1"/>
  <c r="Z235" i="1"/>
  <c r="AN235" i="1"/>
  <c r="CS235" i="1"/>
  <c r="AV235" i="1"/>
  <c r="BU206" i="1"/>
  <c r="BE235" i="1"/>
  <c r="AH170" i="1"/>
  <c r="L83" i="1"/>
  <c r="R83" i="1" s="1"/>
  <c r="CR90" i="1"/>
  <c r="N112" i="1"/>
  <c r="AY119" i="1"/>
  <c r="BG119" i="1"/>
  <c r="AA177" i="1"/>
  <c r="CR177" i="1"/>
  <c r="BB200" i="1"/>
  <c r="BH206" i="1"/>
  <c r="AD229" i="1"/>
  <c r="BC103" i="1"/>
  <c r="BX103" i="1" s="1"/>
  <c r="AH83" i="1"/>
  <c r="AV61" i="1"/>
  <c r="BG148" i="1"/>
  <c r="N82" i="1"/>
  <c r="BW82" i="1"/>
  <c r="CC82" i="1" s="1"/>
  <c r="G90" i="1"/>
  <c r="AF90" i="1"/>
  <c r="CK90" i="1"/>
  <c r="AF104" i="1"/>
  <c r="BX111" i="1"/>
  <c r="J119" i="1"/>
  <c r="CQ191" i="1"/>
  <c r="CQ171" i="1" s="1"/>
  <c r="BV171" i="1"/>
  <c r="CB171" i="1" s="1"/>
  <c r="CB186" i="1" s="1"/>
  <c r="AU249" i="1"/>
  <c r="AE229" i="1"/>
  <c r="AH249" i="1"/>
  <c r="M229" i="1"/>
  <c r="AF219" i="1"/>
  <c r="BA219" i="1" s="1"/>
  <c r="K199" i="1"/>
  <c r="Q199" i="1" s="1"/>
  <c r="Q214" i="1" s="1"/>
  <c r="AF247" i="1"/>
  <c r="K227" i="1"/>
  <c r="Q227" i="1" s="1"/>
  <c r="Q242" i="1" s="1"/>
  <c r="AA249" i="1"/>
  <c r="AV249" i="1" s="1"/>
  <c r="L229" i="1"/>
  <c r="R229" i="1" s="1"/>
  <c r="AI249" i="1"/>
  <c r="BD249" i="1" s="1"/>
  <c r="N229" i="1"/>
  <c r="BY82" i="1"/>
  <c r="Z160" i="1"/>
  <c r="AU160" i="1" s="1"/>
  <c r="J140" i="1"/>
  <c r="P140" i="1" s="1"/>
  <c r="AC61" i="1"/>
  <c r="Z97" i="1"/>
  <c r="BD82" i="1"/>
  <c r="I84" i="1"/>
  <c r="O84" i="1" s="1"/>
  <c r="J90" i="1"/>
  <c r="S90" i="1"/>
  <c r="BX90" i="1"/>
  <c r="CM90" i="1"/>
  <c r="AB119" i="1"/>
  <c r="P119" i="1"/>
  <c r="AA119" i="1"/>
  <c r="AI119" i="1"/>
  <c r="BU119" i="1"/>
  <c r="CC119" i="1"/>
  <c r="AC148" i="1"/>
  <c r="AA160" i="1"/>
  <c r="AV160" i="1" s="1"/>
  <c r="L140" i="1"/>
  <c r="R140" i="1" s="1"/>
  <c r="AC177" i="1"/>
  <c r="AA189" i="1"/>
  <c r="AG169" i="1" s="1"/>
  <c r="L169" i="1"/>
  <c r="R169" i="1" s="1"/>
  <c r="AI189" i="1"/>
  <c r="AI169" i="1" s="1"/>
  <c r="N169" i="1"/>
  <c r="AV177" i="1"/>
  <c r="K206" i="1"/>
  <c r="AL119" i="1"/>
  <c r="D36" i="1"/>
  <c r="K55" i="1"/>
  <c r="Q55" i="1" s="1"/>
  <c r="Q70" i="1" s="1"/>
  <c r="H61" i="1"/>
  <c r="AI61" i="1"/>
  <c r="AT61" i="1"/>
  <c r="BB61" i="1"/>
  <c r="BU61" i="1"/>
  <c r="CC61" i="1"/>
  <c r="CV61" i="1"/>
  <c r="F61" i="1"/>
  <c r="AG61" i="1"/>
  <c r="BS61" i="1"/>
  <c r="BQ61" i="1"/>
  <c r="J84" i="1"/>
  <c r="P84" i="1" s="1"/>
  <c r="K90" i="1"/>
  <c r="BO90" i="1"/>
  <c r="H90" i="1"/>
  <c r="P90" i="1"/>
  <c r="AT90" i="1"/>
  <c r="BB90" i="1"/>
  <c r="BU90" i="1"/>
  <c r="CC90" i="1"/>
  <c r="CN90" i="1"/>
  <c r="CV90" i="1"/>
  <c r="AZ111" i="1"/>
  <c r="K119" i="1"/>
  <c r="BD119" i="1"/>
  <c r="CJ177" i="1"/>
  <c r="BP177" i="1"/>
  <c r="CQ177" i="1"/>
  <c r="BR206" i="1"/>
  <c r="J229" i="1"/>
  <c r="P229" i="1" s="1"/>
  <c r="CB235" i="1"/>
  <c r="M53" i="1"/>
  <c r="AA61" i="1"/>
  <c r="BW90" i="1"/>
  <c r="J61" i="1"/>
  <c r="I61" i="1"/>
  <c r="AJ61" i="1"/>
  <c r="BC61" i="1"/>
  <c r="BV61" i="1"/>
  <c r="CD61" i="1"/>
  <c r="CW61" i="1"/>
  <c r="AG82" i="1"/>
  <c r="Z90" i="1"/>
  <c r="BP90" i="1"/>
  <c r="J111" i="1"/>
  <c r="P111" i="1" s="1"/>
  <c r="AD119" i="1"/>
  <c r="M140" i="1"/>
  <c r="AX177" i="1"/>
  <c r="BF177" i="1"/>
  <c r="BY177" i="1"/>
  <c r="BA235" i="1"/>
  <c r="CJ90" i="1"/>
  <c r="R90" i="1"/>
  <c r="Z119" i="1"/>
  <c r="AW148" i="1"/>
  <c r="R61" i="1"/>
  <c r="AK61" i="1"/>
  <c r="BD61" i="1"/>
  <c r="CX61" i="1"/>
  <c r="AI82" i="1"/>
  <c r="BA83" i="1"/>
  <c r="AB90" i="1"/>
  <c r="BC90" i="1"/>
  <c r="AC90" i="1"/>
  <c r="AK90" i="1"/>
  <c r="BD90" i="1"/>
  <c r="CP90" i="1"/>
  <c r="CX90" i="1"/>
  <c r="BC111" i="1"/>
  <c r="CS119" i="1"/>
  <c r="AF162" i="1"/>
  <c r="BA162" i="1" s="1"/>
  <c r="K142" i="1"/>
  <c r="Q142" i="1" s="1"/>
  <c r="Y220" i="1"/>
  <c r="I200" i="1"/>
  <c r="O200" i="1" s="1"/>
  <c r="G206" i="1"/>
  <c r="CM206" i="1"/>
  <c r="AE90" i="1"/>
  <c r="BB82" i="1"/>
  <c r="AH104" i="1"/>
  <c r="AH111" i="1"/>
  <c r="BO61" i="1"/>
  <c r="L82" i="1"/>
  <c r="N83" i="1"/>
  <c r="BB83" i="1"/>
  <c r="M111" i="1"/>
  <c r="BX112" i="1"/>
  <c r="BW113" i="1"/>
  <c r="CY148" i="1"/>
  <c r="Y162" i="1"/>
  <c r="I142" i="1"/>
  <c r="BV177" i="1"/>
  <c r="CS190" i="1"/>
  <c r="CS170" i="1" s="1"/>
  <c r="Y177" i="1"/>
  <c r="AG177" i="1"/>
  <c r="BS177" i="1"/>
  <c r="CA177" i="1"/>
  <c r="AM206" i="1"/>
  <c r="CQ206" i="1"/>
  <c r="AH220" i="1"/>
  <c r="BC220" i="1" s="1"/>
  <c r="M200" i="1"/>
  <c r="BA220" i="1"/>
  <c r="BV220" i="1" s="1"/>
  <c r="AF200" i="1"/>
  <c r="AJ235" i="1"/>
  <c r="BP162" i="1"/>
  <c r="CK162" i="1" s="1"/>
  <c r="CP142" i="1" s="1"/>
  <c r="D177" i="1"/>
  <c r="N177" i="1"/>
  <c r="AZ177" i="1"/>
  <c r="CL177" i="1"/>
  <c r="M206" i="1"/>
  <c r="AD206" i="1"/>
  <c r="AN206" i="1"/>
  <c r="BE206" i="1"/>
  <c r="CS206" i="1"/>
  <c r="CY206" i="1"/>
  <c r="AA206" i="1"/>
  <c r="BB206" i="1"/>
  <c r="CC206" i="1"/>
  <c r="AB235" i="1"/>
  <c r="BT235" i="1"/>
  <c r="CD235" i="1"/>
  <c r="D235" i="1"/>
  <c r="L235" i="1"/>
  <c r="AE235" i="1"/>
  <c r="AM235" i="1"/>
  <c r="AX235" i="1"/>
  <c r="BF235" i="1"/>
  <c r="BQ235" i="1"/>
  <c r="BY235" i="1"/>
  <c r="CJ235" i="1"/>
  <c r="CR235" i="1"/>
  <c r="AH142" i="1"/>
  <c r="BZ148" i="1"/>
  <c r="CR148" i="1"/>
  <c r="I170" i="1"/>
  <c r="O170" i="1" s="1"/>
  <c r="BB177" i="1"/>
  <c r="N198" i="1"/>
  <c r="N200" i="1"/>
  <c r="J227" i="1"/>
  <c r="P227" i="1" s="1"/>
  <c r="E235" i="1"/>
  <c r="O235" i="1"/>
  <c r="CK235" i="1"/>
  <c r="CU235" i="1"/>
  <c r="CS148" i="1"/>
  <c r="F177" i="1"/>
  <c r="AT177" i="1"/>
  <c r="BC177" i="1"/>
  <c r="AW206" i="1"/>
  <c r="BG206" i="1"/>
  <c r="J206" i="1"/>
  <c r="R206" i="1"/>
  <c r="AC206" i="1"/>
  <c r="AK206" i="1"/>
  <c r="AV206" i="1"/>
  <c r="BD206" i="1"/>
  <c r="BO206" i="1"/>
  <c r="BW206" i="1"/>
  <c r="CP206" i="1"/>
  <c r="CX206" i="1"/>
  <c r="AF235" i="1"/>
  <c r="BG235" i="1"/>
  <c r="BV235" i="1"/>
  <c r="AJ148" i="1"/>
  <c r="AF171" i="1"/>
  <c r="AU177" i="1"/>
  <c r="G177" i="1"/>
  <c r="O177" i="1"/>
  <c r="BA177" i="1"/>
  <c r="BI177" i="1"/>
  <c r="BT177" i="1"/>
  <c r="CB177" i="1"/>
  <c r="CM177" i="1"/>
  <c r="CU177" i="1"/>
  <c r="AD198" i="1"/>
  <c r="Q206" i="1"/>
  <c r="CW206" i="1"/>
  <c r="G235" i="1"/>
  <c r="Q235" i="1"/>
  <c r="CM235" i="1"/>
  <c r="CW235" i="1"/>
  <c r="D148" i="1"/>
  <c r="L148" i="1"/>
  <c r="AE148" i="1"/>
  <c r="AM148" i="1"/>
  <c r="CJ148" i="1"/>
  <c r="AK148" i="1"/>
  <c r="J171" i="1"/>
  <c r="P171" i="1" s="1"/>
  <c r="AH171" i="1"/>
  <c r="BX171" i="1"/>
  <c r="AH177" i="1"/>
  <c r="CC177" i="1"/>
  <c r="AY198" i="1"/>
  <c r="Q200" i="1"/>
  <c r="Q215" i="1" s="1"/>
  <c r="AY206" i="1"/>
  <c r="M227" i="1"/>
  <c r="M230" i="1" s="1"/>
  <c r="I228" i="1"/>
  <c r="O228" i="1" s="1"/>
  <c r="AY235" i="1"/>
  <c r="BZ235" i="1"/>
  <c r="AL148" i="1"/>
  <c r="CK148" i="1"/>
  <c r="K171" i="1"/>
  <c r="Q171" i="1" s="1"/>
  <c r="Q186" i="1" s="1"/>
  <c r="Z177" i="1"/>
  <c r="AI177" i="1"/>
  <c r="BU177" i="1"/>
  <c r="CD177" i="1"/>
  <c r="I177" i="1"/>
  <c r="Q177" i="1"/>
  <c r="AB177" i="1"/>
  <c r="AJ177" i="1"/>
  <c r="CO177" i="1"/>
  <c r="CW177" i="1"/>
  <c r="I198" i="1"/>
  <c r="O198" i="1" s="1"/>
  <c r="AG200" i="1"/>
  <c r="I206" i="1"/>
  <c r="AJ206" i="1"/>
  <c r="BZ206" i="1"/>
  <c r="CO206" i="1"/>
  <c r="I235" i="1"/>
  <c r="CO235" i="1"/>
  <c r="S26" i="1"/>
  <c r="T26" i="1" s="1"/>
  <c r="AA5" i="1" s="1"/>
  <c r="BO3" i="1"/>
  <c r="AX61" i="1"/>
  <c r="P61" i="1"/>
  <c r="CN61" i="1"/>
  <c r="BH90" i="1"/>
  <c r="CI83" i="1"/>
  <c r="CX83" i="1" s="1"/>
  <c r="CA61" i="1"/>
  <c r="L90" i="1"/>
  <c r="AG90" i="1"/>
  <c r="CT90" i="1"/>
  <c r="AF132" i="1"/>
  <c r="K112" i="1"/>
  <c r="AF160" i="1"/>
  <c r="K140" i="1"/>
  <c r="Q140" i="1" s="1"/>
  <c r="CM199" i="1"/>
  <c r="CM200" i="1" s="1"/>
  <c r="D90" i="1"/>
  <c r="Y90" i="1"/>
  <c r="CL90" i="1"/>
  <c r="D11" i="1"/>
  <c r="D20" i="1"/>
  <c r="D35" i="1"/>
  <c r="I55" i="1"/>
  <c r="O55" i="1" s="1"/>
  <c r="N61" i="1"/>
  <c r="CK61" i="1"/>
  <c r="BY90" i="1"/>
  <c r="BO132" i="1"/>
  <c r="AY112" i="1"/>
  <c r="E148" i="1"/>
  <c r="AD140" i="1"/>
  <c r="AT160" i="1"/>
  <c r="AT191" i="1"/>
  <c r="AD171" i="1"/>
  <c r="AH219" i="1"/>
  <c r="AH199" i="1" s="1"/>
  <c r="M199" i="1"/>
  <c r="BQ119" i="1"/>
  <c r="BH61" i="1"/>
  <c r="AU61" i="1"/>
  <c r="AH161" i="1"/>
  <c r="M141" i="1"/>
  <c r="AZ61" i="1"/>
  <c r="CL61" i="1"/>
  <c r="AE61" i="1"/>
  <c r="AM61" i="1"/>
  <c r="CJ61" i="1"/>
  <c r="CR61" i="1"/>
  <c r="BQ90" i="1"/>
  <c r="CA90" i="1"/>
  <c r="Y131" i="1"/>
  <c r="AD111" i="1" s="1"/>
  <c r="AF133" i="1"/>
  <c r="K113" i="1"/>
  <c r="Q113" i="1" s="1"/>
  <c r="Q128" i="1" s="1"/>
  <c r="AM90" i="1"/>
  <c r="L61" i="1"/>
  <c r="AB61" i="1"/>
  <c r="AA235" i="1"/>
  <c r="D4" i="1"/>
  <c r="AH53" i="1"/>
  <c r="Q61" i="1"/>
  <c r="AB83" i="1"/>
  <c r="AB84" i="1" s="1"/>
  <c r="AE84" i="1"/>
  <c r="AK84" i="1" s="1"/>
  <c r="BS90" i="1"/>
  <c r="BV83" i="1"/>
  <c r="CB83" i="1" s="1"/>
  <c r="CB98" i="1" s="1"/>
  <c r="CQ103" i="1"/>
  <c r="CQ83" i="1" s="1"/>
  <c r="CK131" i="1"/>
  <c r="CP111" i="1" s="1"/>
  <c r="CV111" i="1" s="1"/>
  <c r="BU111" i="1"/>
  <c r="BD132" i="1"/>
  <c r="BY132" i="1" s="1"/>
  <c r="AI112" i="1"/>
  <c r="AD113" i="1"/>
  <c r="AT133" i="1"/>
  <c r="BD160" i="1"/>
  <c r="AI140" i="1"/>
  <c r="AF189" i="1"/>
  <c r="K169" i="1"/>
  <c r="Q169" i="1" s="1"/>
  <c r="D30" i="1"/>
  <c r="AX90" i="1"/>
  <c r="BF90" i="1"/>
  <c r="AU98" i="1"/>
  <c r="BY119" i="1"/>
  <c r="AA131" i="1"/>
  <c r="L111" i="1"/>
  <c r="R111" i="1" s="1"/>
  <c r="AI131" i="1"/>
  <c r="J113" i="1"/>
  <c r="P113" i="1" s="1"/>
  <c r="Z133" i="1"/>
  <c r="AH133" i="1"/>
  <c r="M113" i="1"/>
  <c r="CA148" i="1"/>
  <c r="AV148" i="1"/>
  <c r="BD148" i="1"/>
  <c r="L119" i="1"/>
  <c r="CT61" i="1"/>
  <c r="BR54" i="1"/>
  <c r="BR55" i="1" s="1"/>
  <c r="Y61" i="1"/>
  <c r="BF61" i="1"/>
  <c r="G61" i="1"/>
  <c r="O61" i="1"/>
  <c r="Z61" i="1"/>
  <c r="AH61" i="1"/>
  <c r="BA61" i="1"/>
  <c r="BI61" i="1"/>
  <c r="BT61" i="1"/>
  <c r="CB61" i="1"/>
  <c r="CM61" i="1"/>
  <c r="CU61" i="1"/>
  <c r="AY61" i="1"/>
  <c r="AL61" i="1"/>
  <c r="N119" i="1"/>
  <c r="AG119" i="1"/>
  <c r="AZ119" i="1"/>
  <c r="BH119" i="1"/>
  <c r="BS119" i="1"/>
  <c r="CL119" i="1"/>
  <c r="BO119" i="1"/>
  <c r="CB148" i="1"/>
  <c r="AF161" i="1"/>
  <c r="K141" i="1"/>
  <c r="Q141" i="1" s="1"/>
  <c r="Q156" i="1" s="1"/>
  <c r="Z189" i="1"/>
  <c r="J169" i="1"/>
  <c r="P169" i="1" s="1"/>
  <c r="AH189" i="1"/>
  <c r="M169" i="1"/>
  <c r="O148" i="1"/>
  <c r="AY148" i="1"/>
  <c r="BU148" i="1"/>
  <c r="CC148" i="1"/>
  <c r="CQ148" i="1"/>
  <c r="BC206" i="1"/>
  <c r="BC235" i="1"/>
  <c r="Y247" i="1"/>
  <c r="I227" i="1"/>
  <c r="Q90" i="1"/>
  <c r="CD90" i="1"/>
  <c r="CQ90" i="1"/>
  <c r="CW119" i="1"/>
  <c r="H148" i="1"/>
  <c r="R148" i="1"/>
  <c r="BO148" i="1"/>
  <c r="BW148" i="1"/>
  <c r="F148" i="1"/>
  <c r="N148" i="1"/>
  <c r="AM177" i="1"/>
  <c r="BH177" i="1"/>
  <c r="CL190" i="1"/>
  <c r="CR170" i="1" s="1"/>
  <c r="BW170" i="1"/>
  <c r="AU206" i="1"/>
  <c r="AU235" i="1"/>
  <c r="CL235" i="1"/>
  <c r="AY90" i="1"/>
  <c r="AJ119" i="1"/>
  <c r="AX119" i="1"/>
  <c r="BF119" i="1"/>
  <c r="CO119" i="1"/>
  <c r="CX119" i="1"/>
  <c r="J148" i="1"/>
  <c r="BP148" i="1"/>
  <c r="BX148" i="1"/>
  <c r="L170" i="1"/>
  <c r="E177" i="1"/>
  <c r="P177" i="1"/>
  <c r="AE177" i="1"/>
  <c r="AN177" i="1"/>
  <c r="CV177" i="1"/>
  <c r="E206" i="1"/>
  <c r="AF206" i="1"/>
  <c r="BV206" i="1"/>
  <c r="CK206" i="1"/>
  <c r="AF218" i="1"/>
  <c r="K198" i="1"/>
  <c r="Q198" i="1" s="1"/>
  <c r="Q213" i="1" s="1"/>
  <c r="BX235" i="1"/>
  <c r="AT248" i="1"/>
  <c r="AD228" i="1"/>
  <c r="BR90" i="1"/>
  <c r="BZ90" i="1"/>
  <c r="O119" i="1"/>
  <c r="BT119" i="1"/>
  <c r="CB119" i="1"/>
  <c r="CP119" i="1"/>
  <c r="BX119" i="1"/>
  <c r="K148" i="1"/>
  <c r="CU148" i="1"/>
  <c r="I148" i="1"/>
  <c r="Q148" i="1"/>
  <c r="AU148" i="1"/>
  <c r="BC148" i="1"/>
  <c r="CO148" i="1"/>
  <c r="CW148" i="1"/>
  <c r="AY170" i="1"/>
  <c r="R177" i="1"/>
  <c r="CX177" i="1"/>
  <c r="AI198" i="1"/>
  <c r="BX206" i="1"/>
  <c r="S235" i="1"/>
  <c r="AH235" i="1"/>
  <c r="BI235" i="1"/>
  <c r="CY235" i="1"/>
  <c r="AC119" i="1"/>
  <c r="CN119" i="1"/>
  <c r="BE148" i="1"/>
  <c r="BR148" i="1"/>
  <c r="CM148" i="1"/>
  <c r="CV148" i="1"/>
  <c r="AN148" i="1"/>
  <c r="H177" i="1"/>
  <c r="CN177" i="1"/>
  <c r="S206" i="1"/>
  <c r="AH206" i="1"/>
  <c r="BI206" i="1"/>
  <c r="AU218" i="1"/>
  <c r="AE198" i="1"/>
  <c r="BP235" i="1"/>
  <c r="AA248" i="1"/>
  <c r="L228" i="1"/>
  <c r="R228" i="1" s="1"/>
  <c r="AI248" i="1"/>
  <c r="N228" i="1"/>
  <c r="CR119" i="1"/>
  <c r="E119" i="1"/>
  <c r="M119" i="1"/>
  <c r="AF119" i="1"/>
  <c r="AN119" i="1"/>
  <c r="CK119" i="1"/>
  <c r="BP119" i="1"/>
  <c r="AU119" i="1"/>
  <c r="M148" i="1"/>
  <c r="AA148" i="1"/>
  <c r="AI148" i="1"/>
  <c r="CN148" i="1"/>
  <c r="CX148" i="1"/>
  <c r="BB148" i="1"/>
  <c r="CL148" i="1"/>
  <c r="CT148" i="1"/>
  <c r="J177" i="1"/>
  <c r="CP177" i="1"/>
  <c r="BP206" i="1"/>
  <c r="AV218" i="1"/>
  <c r="AG198" i="1"/>
  <c r="BY218" i="1"/>
  <c r="BD198" i="1"/>
  <c r="BC218" i="1"/>
  <c r="AH198" i="1"/>
  <c r="BD220" i="1"/>
  <c r="AI200" i="1"/>
  <c r="AD177" i="1"/>
  <c r="AL177" i="1"/>
  <c r="AY177" i="1"/>
  <c r="BG177" i="1"/>
  <c r="D206" i="1"/>
  <c r="L206" i="1"/>
  <c r="Y206" i="1"/>
  <c r="AG206" i="1"/>
  <c r="CJ206" i="1"/>
  <c r="CR206" i="1"/>
  <c r="Y235" i="1"/>
  <c r="AG235" i="1"/>
  <c r="AT235" i="1"/>
  <c r="BB235" i="1"/>
  <c r="F206" i="1"/>
  <c r="N206" i="1"/>
  <c r="BQ206" i="1"/>
  <c r="BY206" i="1"/>
  <c r="CL206" i="1"/>
  <c r="CT206" i="1"/>
  <c r="F235" i="1"/>
  <c r="N235" i="1"/>
  <c r="AI235" i="1"/>
  <c r="CT235" i="1"/>
  <c r="CK177" i="1"/>
  <c r="CS177" i="1"/>
  <c r="AX206" i="1"/>
  <c r="BF206" i="1"/>
  <c r="BS206" i="1"/>
  <c r="CA206" i="1"/>
  <c r="H235" i="1"/>
  <c r="P235" i="1"/>
  <c r="BS235" i="1"/>
  <c r="CA235" i="1"/>
  <c r="CN235" i="1"/>
  <c r="CV235" i="1"/>
  <c r="AW177" i="1"/>
  <c r="BE177" i="1"/>
  <c r="BR177" i="1"/>
  <c r="BZ177" i="1"/>
  <c r="AE206" i="1"/>
  <c r="AZ206" i="1"/>
  <c r="V226" i="1"/>
  <c r="AZ235" i="1"/>
  <c r="BH235" i="1"/>
  <c r="BU235" i="1"/>
  <c r="CC235" i="1"/>
  <c r="AA111" i="1"/>
  <c r="V81" i="1"/>
  <c r="C11" i="1"/>
  <c r="F82" i="1"/>
  <c r="A52" i="1"/>
  <c r="C2" i="1"/>
  <c r="CG52" i="1"/>
  <c r="C34" i="1"/>
  <c r="S34" i="1" s="1"/>
  <c r="T34" i="1" s="1"/>
  <c r="AA6" i="1" s="1"/>
  <c r="CL82" i="1"/>
  <c r="AD61" i="1"/>
  <c r="BD74" i="1"/>
  <c r="AI54" i="1"/>
  <c r="AF102" i="1"/>
  <c r="K82" i="1"/>
  <c r="H111" i="1"/>
  <c r="H83" i="1"/>
  <c r="H84" i="1" s="1"/>
  <c r="AE53" i="1"/>
  <c r="AU73" i="1"/>
  <c r="BA75" i="1"/>
  <c r="AF55" i="1"/>
  <c r="P82" i="1"/>
  <c r="BQ73" i="1"/>
  <c r="BB53" i="1"/>
  <c r="AA90" i="1"/>
  <c r="C10" i="1"/>
  <c r="V52" i="1"/>
  <c r="AH54" i="1"/>
  <c r="BW61" i="1"/>
  <c r="Z75" i="1"/>
  <c r="J55" i="1"/>
  <c r="AH75" i="1"/>
  <c r="M55" i="1"/>
  <c r="AT75" i="1"/>
  <c r="AD55" i="1"/>
  <c r="AJ55" i="1" s="1"/>
  <c r="D61" i="1"/>
  <c r="BX73" i="1"/>
  <c r="BC53" i="1"/>
  <c r="AF74" i="1"/>
  <c r="K54" i="1"/>
  <c r="C18" i="1"/>
  <c r="AQ52" i="1"/>
  <c r="AV82" i="1"/>
  <c r="Y26" i="1" a="1"/>
  <c r="W26" i="1" a="1"/>
  <c r="BY61" i="1"/>
  <c r="CN111" i="1"/>
  <c r="CK126" i="1" s="1"/>
  <c r="CK129" i="1" s="1"/>
  <c r="E36" i="1" s="1"/>
  <c r="U36" i="1" s="1"/>
  <c r="CN83" i="1"/>
  <c r="BS54" i="1"/>
  <c r="BS55" i="1" s="1"/>
  <c r="BS82" i="1"/>
  <c r="BP97" i="1" s="1"/>
  <c r="BP100" i="1" s="1"/>
  <c r="E27" i="1" s="1"/>
  <c r="U27" i="1" s="1"/>
  <c r="CK70" i="1"/>
  <c r="AN61" i="1"/>
  <c r="BG61" i="1"/>
  <c r="CO61" i="1"/>
  <c r="BX74" i="1"/>
  <c r="CU82" i="1"/>
  <c r="I90" i="1"/>
  <c r="AD90" i="1"/>
  <c r="CK69" i="1"/>
  <c r="L55" i="1"/>
  <c r="AA75" i="1"/>
  <c r="AV90" i="1"/>
  <c r="AU102" i="1"/>
  <c r="AE82" i="1"/>
  <c r="CK103" i="1"/>
  <c r="CP83" i="1" s="1"/>
  <c r="BU83" i="1"/>
  <c r="CA83" i="1" s="1"/>
  <c r="H54" i="1"/>
  <c r="H55" i="1" s="1"/>
  <c r="AF61" i="1"/>
  <c r="BZ61" i="1"/>
  <c r="BD73" i="1"/>
  <c r="Z74" i="1"/>
  <c r="D19" i="1"/>
  <c r="AU97" i="1"/>
  <c r="AZ83" i="1"/>
  <c r="BF83" i="1" s="1"/>
  <c r="CB90" i="1"/>
  <c r="CO90" i="1"/>
  <c r="CW90" i="1"/>
  <c r="AT103" i="1"/>
  <c r="AD83" i="1"/>
  <c r="CS162" i="1"/>
  <c r="CS142" i="1" s="1"/>
  <c r="BX142" i="1"/>
  <c r="BN198" i="1"/>
  <c r="BN111" i="1"/>
  <c r="AU99" i="1"/>
  <c r="BX102" i="1"/>
  <c r="BC82" i="1"/>
  <c r="E61" i="1"/>
  <c r="CP61" i="1"/>
  <c r="AD53" i="1"/>
  <c r="AT73" i="1"/>
  <c r="AG54" i="1"/>
  <c r="AM54" i="1" s="1"/>
  <c r="AV74" i="1"/>
  <c r="AT74" i="1"/>
  <c r="BT90" i="1"/>
  <c r="AT104" i="1"/>
  <c r="AD84" i="1"/>
  <c r="AJ84" i="1" s="1"/>
  <c r="M61" i="1"/>
  <c r="AI75" i="1"/>
  <c r="N55" i="1"/>
  <c r="CX82" i="1"/>
  <c r="AC83" i="1"/>
  <c r="AC84" i="1" s="1"/>
  <c r="AI90" i="1"/>
  <c r="Q53" i="1"/>
  <c r="AB54" i="1"/>
  <c r="BR61" i="1"/>
  <c r="K61" i="1"/>
  <c r="S61" i="1"/>
  <c r="AW61" i="1"/>
  <c r="BE61" i="1"/>
  <c r="BP61" i="1"/>
  <c r="BX61" i="1"/>
  <c r="CQ61" i="1"/>
  <c r="CY61" i="1"/>
  <c r="AH82" i="1"/>
  <c r="BN84" i="1"/>
  <c r="AL90" i="1"/>
  <c r="BG90" i="1"/>
  <c r="CY90" i="1"/>
  <c r="BD103" i="1"/>
  <c r="AI83" i="1"/>
  <c r="BP104" i="1"/>
  <c r="AZ84" i="1"/>
  <c r="BF84" i="1" s="1"/>
  <c r="AX111" i="1"/>
  <c r="CL104" i="1"/>
  <c r="CR84" i="1" s="1"/>
  <c r="BW84" i="1"/>
  <c r="AC140" i="1"/>
  <c r="Z155" i="1" s="1"/>
  <c r="Z158" i="1" s="1"/>
  <c r="E13" i="1" s="1"/>
  <c r="U13" i="1" s="1"/>
  <c r="AC112" i="1"/>
  <c r="AC113" i="1" s="1"/>
  <c r="AC54" i="1"/>
  <c r="AC55" i="1" s="1"/>
  <c r="CS61" i="1"/>
  <c r="BL52" i="1"/>
  <c r="BQ82" i="1"/>
  <c r="AW54" i="1"/>
  <c r="X111" i="1"/>
  <c r="X83" i="1"/>
  <c r="BA90" i="1"/>
  <c r="BI90" i="1"/>
  <c r="AX54" i="1"/>
  <c r="AX55" i="1" s="1"/>
  <c r="AS198" i="1"/>
  <c r="AS111" i="1"/>
  <c r="CK97" i="1"/>
  <c r="CK100" i="1" s="1"/>
  <c r="E35" i="1" s="1"/>
  <c r="U35" i="1" s="1"/>
  <c r="Z126" i="1"/>
  <c r="AB112" i="1"/>
  <c r="D119" i="1"/>
  <c r="CA119" i="1"/>
  <c r="G54" i="1"/>
  <c r="CI84" i="1"/>
  <c r="AJ90" i="1"/>
  <c r="AW90" i="1"/>
  <c r="BE90" i="1"/>
  <c r="CM113" i="1"/>
  <c r="AM119" i="1"/>
  <c r="E97" i="1"/>
  <c r="CI140" i="1"/>
  <c r="CI113" i="1"/>
  <c r="CI112" i="1"/>
  <c r="CX112" i="1" s="1"/>
  <c r="G83" i="1"/>
  <c r="Y119" i="1"/>
  <c r="AK119" i="1"/>
  <c r="Z132" i="1"/>
  <c r="J112" i="1"/>
  <c r="P112" i="1" s="1"/>
  <c r="CM141" i="1"/>
  <c r="H119" i="1"/>
  <c r="Q119" i="1"/>
  <c r="AB141" i="1"/>
  <c r="I119" i="1"/>
  <c r="R119" i="1"/>
  <c r="AE119" i="1"/>
  <c r="AT119" i="1"/>
  <c r="BB119" i="1"/>
  <c r="CJ119" i="1"/>
  <c r="CT119" i="1"/>
  <c r="CU119" i="1"/>
  <c r="BD133" i="1"/>
  <c r="AI113" i="1"/>
  <c r="BS148" i="1"/>
  <c r="AA161" i="1"/>
  <c r="L141" i="1"/>
  <c r="AI161" i="1"/>
  <c r="N141" i="1"/>
  <c r="AT161" i="1"/>
  <c r="AD141" i="1"/>
  <c r="CW111" i="1"/>
  <c r="CM119" i="1"/>
  <c r="CV119" i="1"/>
  <c r="AB148" i="1"/>
  <c r="AX148" i="1"/>
  <c r="AU126" i="1"/>
  <c r="M112" i="1"/>
  <c r="AW119" i="1"/>
  <c r="BE119" i="1"/>
  <c r="BR119" i="1"/>
  <c r="BZ119" i="1"/>
  <c r="BF148" i="1"/>
  <c r="AV162" i="1"/>
  <c r="AG142" i="1"/>
  <c r="AI142" i="1"/>
  <c r="BD162" i="1"/>
  <c r="AB171" i="1"/>
  <c r="AV191" i="1"/>
  <c r="AG171" i="1"/>
  <c r="BY171" i="1"/>
  <c r="CT191" i="1"/>
  <c r="CT171" i="1" s="1"/>
  <c r="BR200" i="1"/>
  <c r="BV119" i="1"/>
  <c r="CD119" i="1"/>
  <c r="CQ119" i="1"/>
  <c r="CY119" i="1"/>
  <c r="AW141" i="1"/>
  <c r="AT148" i="1"/>
  <c r="BQ148" i="1"/>
  <c r="BY148" i="1"/>
  <c r="BC160" i="1"/>
  <c r="AH140" i="1"/>
  <c r="G141" i="1"/>
  <c r="Z161" i="1"/>
  <c r="J141" i="1"/>
  <c r="P141" i="1" s="1"/>
  <c r="AT189" i="1"/>
  <c r="AD169" i="1"/>
  <c r="CJ190" i="1"/>
  <c r="CO170" i="1" s="1"/>
  <c r="BT170" i="1"/>
  <c r="AS170" i="1"/>
  <c r="AS171" i="1"/>
  <c r="CM170" i="1"/>
  <c r="BN170" i="1"/>
  <c r="Z220" i="1"/>
  <c r="J200" i="1"/>
  <c r="P200" i="1" s="1"/>
  <c r="AW170" i="1"/>
  <c r="Z219" i="1"/>
  <c r="J199" i="1"/>
  <c r="P199" i="1" s="1"/>
  <c r="AT219" i="1"/>
  <c r="AD199" i="1"/>
  <c r="AA219" i="1"/>
  <c r="L199" i="1"/>
  <c r="AI199" i="1"/>
  <c r="BD219" i="1"/>
  <c r="BO249" i="1"/>
  <c r="AY229" i="1"/>
  <c r="CM229" i="1"/>
  <c r="BT198" i="1"/>
  <c r="AW228" i="1"/>
  <c r="AU247" i="1"/>
  <c r="AE227" i="1"/>
  <c r="BX247" i="1"/>
  <c r="BC227" i="1"/>
  <c r="CL247" i="1"/>
  <c r="CR227" i="1" s="1"/>
  <c r="BW227" i="1"/>
  <c r="CT247" i="1"/>
  <c r="CT227" i="1" s="1"/>
  <c r="BY227" i="1"/>
  <c r="BR228" i="1"/>
  <c r="AB228" i="1"/>
  <c r="G228" i="1"/>
  <c r="BD190" i="1" l="1"/>
  <c r="AG140" i="1"/>
  <c r="AH228" i="1"/>
  <c r="K230" i="1"/>
  <c r="BC228" i="1"/>
  <c r="Q228" i="1"/>
  <c r="Q243" i="1" s="1"/>
  <c r="G170" i="1"/>
  <c r="G171" i="1" s="1"/>
  <c r="CS248" i="1"/>
  <c r="CS228" i="1" s="1"/>
  <c r="BX228" i="1"/>
  <c r="AU100" i="1"/>
  <c r="E19" i="1" s="1"/>
  <c r="U19" i="1" s="1"/>
  <c r="AH200" i="1"/>
  <c r="I114" i="1"/>
  <c r="N172" i="1"/>
  <c r="J85" i="1"/>
  <c r="C98" i="1" s="1"/>
  <c r="F98" i="1" s="1"/>
  <c r="P85" i="1"/>
  <c r="BH83" i="1"/>
  <c r="M201" i="1"/>
  <c r="BH170" i="1"/>
  <c r="M85" i="1"/>
  <c r="BG83" i="1"/>
  <c r="BG98" i="1" s="1"/>
  <c r="I143" i="1"/>
  <c r="N114" i="1"/>
  <c r="BU170" i="1"/>
  <c r="CA170" i="1" s="1"/>
  <c r="P114" i="1"/>
  <c r="S84" i="1"/>
  <c r="N85" i="1"/>
  <c r="Y34" i="1" a="1"/>
  <c r="Y37" i="1" s="1"/>
  <c r="M172" i="1"/>
  <c r="AI85" i="1"/>
  <c r="BA73" i="1"/>
  <c r="BA53" i="1" s="1"/>
  <c r="AF199" i="1"/>
  <c r="AE170" i="1"/>
  <c r="L85" i="1"/>
  <c r="AZ170" i="1"/>
  <c r="BF170" i="1" s="1"/>
  <c r="N143" i="1"/>
  <c r="BD189" i="1"/>
  <c r="BY189" i="1" s="1"/>
  <c r="N230" i="1"/>
  <c r="N56" i="1"/>
  <c r="Q216" i="1"/>
  <c r="Q172" i="1"/>
  <c r="M143" i="1"/>
  <c r="CV83" i="1"/>
  <c r="S111" i="1"/>
  <c r="CW83" i="1"/>
  <c r="CW98" i="1" s="1"/>
  <c r="O85" i="1"/>
  <c r="BA200" i="1"/>
  <c r="P172" i="1"/>
  <c r="L172" i="1"/>
  <c r="S53" i="1"/>
  <c r="K172" i="1"/>
  <c r="Q184" i="1"/>
  <c r="Q187" i="1" s="1"/>
  <c r="S229" i="1"/>
  <c r="BC83" i="1"/>
  <c r="AI229" i="1"/>
  <c r="CA111" i="1"/>
  <c r="AG172" i="1"/>
  <c r="AF142" i="1"/>
  <c r="AV189" i="1"/>
  <c r="AG85" i="1"/>
  <c r="S171" i="1"/>
  <c r="K143" i="1"/>
  <c r="M56" i="1"/>
  <c r="AT131" i="1"/>
  <c r="BO131" i="1" s="1"/>
  <c r="AG229" i="1"/>
  <c r="S113" i="1"/>
  <c r="S200" i="1"/>
  <c r="L230" i="1"/>
  <c r="R230" i="1"/>
  <c r="I85" i="1"/>
  <c r="J230" i="1"/>
  <c r="C243" i="1" s="1"/>
  <c r="F243" i="1" s="1"/>
  <c r="I172" i="1"/>
  <c r="M114" i="1"/>
  <c r="N201" i="1"/>
  <c r="AT220" i="1"/>
  <c r="AD200" i="1"/>
  <c r="AD201" i="1" s="1"/>
  <c r="AM82" i="1"/>
  <c r="R170" i="1"/>
  <c r="S170" i="1" s="1"/>
  <c r="Z99" i="1"/>
  <c r="O142" i="1"/>
  <c r="O143" i="1" s="1"/>
  <c r="Q201" i="1"/>
  <c r="I201" i="1"/>
  <c r="I56" i="1"/>
  <c r="BC104" i="1"/>
  <c r="AH84" i="1"/>
  <c r="AH85" i="1" s="1"/>
  <c r="BV162" i="1"/>
  <c r="BA142" i="1"/>
  <c r="BB85" i="1"/>
  <c r="BH82" i="1"/>
  <c r="BH85" i="1" s="1"/>
  <c r="BC249" i="1"/>
  <c r="AH229" i="1"/>
  <c r="AH230" i="1" s="1"/>
  <c r="BA104" i="1"/>
  <c r="AF84" i="1"/>
  <c r="AL84" i="1" s="1"/>
  <c r="AL99" i="1" s="1"/>
  <c r="K201" i="1"/>
  <c r="BU142" i="1"/>
  <c r="R82" i="1"/>
  <c r="R85" i="1" s="1"/>
  <c r="AE140" i="1"/>
  <c r="BA247" i="1"/>
  <c r="AF227" i="1"/>
  <c r="AF230" i="1" s="1"/>
  <c r="AT162" i="1"/>
  <c r="AD142" i="1"/>
  <c r="AD143" i="1" s="1"/>
  <c r="BC219" i="1"/>
  <c r="BX219" i="1" s="1"/>
  <c r="BZ170" i="1"/>
  <c r="BP249" i="1"/>
  <c r="AZ229" i="1"/>
  <c r="K114" i="1"/>
  <c r="BD248" i="1"/>
  <c r="AI228" i="1"/>
  <c r="BV219" i="1"/>
  <c r="BA199" i="1"/>
  <c r="AT247" i="1"/>
  <c r="AD227" i="1"/>
  <c r="AD230" i="1" s="1"/>
  <c r="AF113" i="1"/>
  <c r="BA133" i="1"/>
  <c r="BA160" i="1"/>
  <c r="AF140" i="1"/>
  <c r="S228" i="1"/>
  <c r="AI201" i="1"/>
  <c r="AH201" i="1"/>
  <c r="J143" i="1"/>
  <c r="C156" i="1" s="1"/>
  <c r="L114" i="1"/>
  <c r="CT218" i="1"/>
  <c r="CT198" i="1" s="1"/>
  <c r="BY198" i="1"/>
  <c r="BO248" i="1"/>
  <c r="AY228" i="1"/>
  <c r="BC189" i="1"/>
  <c r="AH169" i="1"/>
  <c r="AH172" i="1" s="1"/>
  <c r="BD131" i="1"/>
  <c r="AI111" i="1"/>
  <c r="AI114" i="1" s="1"/>
  <c r="AV248" i="1"/>
  <c r="AG228" i="1"/>
  <c r="BP218" i="1"/>
  <c r="AZ198" i="1"/>
  <c r="BF198" i="1" s="1"/>
  <c r="BO191" i="1"/>
  <c r="AY171" i="1"/>
  <c r="BE171" i="1" s="1"/>
  <c r="BA132" i="1"/>
  <c r="AF112" i="1"/>
  <c r="BE198" i="1"/>
  <c r="BQ218" i="1"/>
  <c r="BB198" i="1"/>
  <c r="BH198" i="1" s="1"/>
  <c r="AU189" i="1"/>
  <c r="AE169" i="1"/>
  <c r="AV131" i="1"/>
  <c r="AG111" i="1"/>
  <c r="AG114" i="1" s="1"/>
  <c r="BC161" i="1"/>
  <c r="AH141" i="1"/>
  <c r="AH143" i="1" s="1"/>
  <c r="BO160" i="1"/>
  <c r="AY140" i="1"/>
  <c r="Q112" i="1"/>
  <c r="S112" i="1" s="1"/>
  <c r="BD112" i="1"/>
  <c r="BY220" i="1"/>
  <c r="BD200" i="1"/>
  <c r="BA161" i="1"/>
  <c r="AF141" i="1"/>
  <c r="BA218" i="1"/>
  <c r="AF198" i="1"/>
  <c r="BY249" i="1"/>
  <c r="BD229" i="1"/>
  <c r="BA189" i="1"/>
  <c r="AF169" i="1"/>
  <c r="AF172" i="1" s="1"/>
  <c r="P230" i="1"/>
  <c r="R114" i="1"/>
  <c r="J114" i="1"/>
  <c r="C127" i="1" s="1"/>
  <c r="CQ220" i="1"/>
  <c r="CQ200" i="1" s="1"/>
  <c r="BV200" i="1"/>
  <c r="BQ249" i="1"/>
  <c r="BB229" i="1"/>
  <c r="BC133" i="1"/>
  <c r="AH113" i="1"/>
  <c r="AH114" i="1" s="1"/>
  <c r="BY160" i="1"/>
  <c r="BD140" i="1"/>
  <c r="BP160" i="1"/>
  <c r="AZ140" i="1"/>
  <c r="J172" i="1"/>
  <c r="C185" i="1" s="1"/>
  <c r="F185" i="1" s="1"/>
  <c r="G179" i="1" s="1"/>
  <c r="BX218" i="1"/>
  <c r="BC198" i="1"/>
  <c r="O227" i="1"/>
  <c r="I230" i="1"/>
  <c r="AU133" i="1"/>
  <c r="AE113" i="1"/>
  <c r="BO133" i="1"/>
  <c r="AY113" i="1"/>
  <c r="CJ132" i="1"/>
  <c r="CO112" i="1" s="1"/>
  <c r="CU112" i="1" s="1"/>
  <c r="BT112" i="1"/>
  <c r="G142" i="1"/>
  <c r="BY103" i="1"/>
  <c r="BD83" i="1"/>
  <c r="BD85" i="1" s="1"/>
  <c r="CS103" i="1"/>
  <c r="CS83" i="1" s="1"/>
  <c r="BX83" i="1"/>
  <c r="L56" i="1"/>
  <c r="R55" i="1"/>
  <c r="R56" i="1" s="1"/>
  <c r="X26" i="1"/>
  <c r="W29" i="1"/>
  <c r="X27" i="1"/>
  <c r="X28" i="1"/>
  <c r="W28" i="1"/>
  <c r="W27" i="1"/>
  <c r="W26" i="1"/>
  <c r="AB5" i="1" s="1"/>
  <c r="X29" i="1"/>
  <c r="Q54" i="1"/>
  <c r="Q69" i="1" s="1"/>
  <c r="AL55" i="1"/>
  <c r="AL70" i="1" s="1"/>
  <c r="H140" i="1"/>
  <c r="H112" i="1"/>
  <c r="R199" i="1"/>
  <c r="R201" i="1" s="1"/>
  <c r="L201" i="1"/>
  <c r="AU219" i="1"/>
  <c r="AE199" i="1"/>
  <c r="BX220" i="1"/>
  <c r="BC200" i="1"/>
  <c r="AI172" i="1"/>
  <c r="BY162" i="1"/>
  <c r="BD142" i="1"/>
  <c r="BD161" i="1"/>
  <c r="AI141" i="1"/>
  <c r="AI143" i="1" s="1"/>
  <c r="Q155" i="1"/>
  <c r="Q143" i="1"/>
  <c r="CI141" i="1"/>
  <c r="CI142" i="1"/>
  <c r="CI169" i="1"/>
  <c r="X140" i="1"/>
  <c r="AM140" i="1" s="1"/>
  <c r="X113" i="1"/>
  <c r="X112" i="1"/>
  <c r="AK111" i="1"/>
  <c r="AL111" i="1"/>
  <c r="CX84" i="1"/>
  <c r="CX85" i="1" s="1"/>
  <c r="CR85" i="1"/>
  <c r="O56" i="1"/>
  <c r="BN227" i="1"/>
  <c r="CC227" i="1" s="1"/>
  <c r="BN200" i="1"/>
  <c r="BN199" i="1"/>
  <c r="AJ83" i="1"/>
  <c r="AJ85" i="1" s="1"/>
  <c r="Z28" i="1"/>
  <c r="Y27" i="1"/>
  <c r="Z29" i="1"/>
  <c r="Z26" i="1"/>
  <c r="Y29" i="1"/>
  <c r="Y28" i="1"/>
  <c r="Z27" i="1"/>
  <c r="Y26" i="1"/>
  <c r="AC5" i="1" s="1"/>
  <c r="BA74" i="1"/>
  <c r="AF54" i="1"/>
  <c r="BO75" i="1"/>
  <c r="AY55" i="1"/>
  <c r="BE55" i="1" s="1"/>
  <c r="BV75" i="1"/>
  <c r="BA55" i="1"/>
  <c r="CL111" i="1"/>
  <c r="C35" i="1"/>
  <c r="CG81" i="1"/>
  <c r="A81" i="1"/>
  <c r="F111" i="1"/>
  <c r="C3" i="1"/>
  <c r="BY219" i="1"/>
  <c r="BD199" i="1"/>
  <c r="BR229" i="1"/>
  <c r="AB229" i="1"/>
  <c r="P143" i="1"/>
  <c r="S140" i="1"/>
  <c r="AW229" i="1"/>
  <c r="CW126" i="1"/>
  <c r="Z127" i="1"/>
  <c r="AB113" i="1"/>
  <c r="Z128" i="1" s="1"/>
  <c r="AU69" i="1"/>
  <c r="AW55" i="1"/>
  <c r="AU70" i="1" s="1"/>
  <c r="Z69" i="1"/>
  <c r="AB55" i="1"/>
  <c r="Z70" i="1" s="1"/>
  <c r="BO74" i="1"/>
  <c r="AY54" i="1"/>
  <c r="BE54" i="1" s="1"/>
  <c r="Q82" i="1"/>
  <c r="K85" i="1"/>
  <c r="CS247" i="1"/>
  <c r="CS227" i="1" s="1"/>
  <c r="BX227" i="1"/>
  <c r="AW142" i="1"/>
  <c r="AV161" i="1"/>
  <c r="AG141" i="1"/>
  <c r="BY133" i="1"/>
  <c r="BD113" i="1"/>
  <c r="CM142" i="1"/>
  <c r="E69" i="1"/>
  <c r="G55" i="1"/>
  <c r="E70" i="1" s="1"/>
  <c r="BQ111" i="1"/>
  <c r="C27" i="1"/>
  <c r="BL81" i="1"/>
  <c r="Q68" i="1"/>
  <c r="BQ74" i="1"/>
  <c r="BB54" i="1"/>
  <c r="BH54" i="1" s="1"/>
  <c r="BY73" i="1"/>
  <c r="BD53" i="1"/>
  <c r="BX53" i="1"/>
  <c r="CS73" i="1"/>
  <c r="CS53" i="1" s="1"/>
  <c r="BC75" i="1"/>
  <c r="AH55" i="1"/>
  <c r="AH56" i="1" s="1"/>
  <c r="BH53" i="1"/>
  <c r="AK53" i="1"/>
  <c r="BA102" i="1"/>
  <c r="AF82" i="1"/>
  <c r="BO189" i="1"/>
  <c r="AY169" i="1"/>
  <c r="Q230" i="1"/>
  <c r="AV219" i="1"/>
  <c r="AG199" i="1"/>
  <c r="S198" i="1"/>
  <c r="O201" i="1"/>
  <c r="AE230" i="1"/>
  <c r="X243" i="1" s="1"/>
  <c r="CJ249" i="1"/>
  <c r="CO229" i="1" s="1"/>
  <c r="BT229" i="1"/>
  <c r="P201" i="1"/>
  <c r="CC170" i="1"/>
  <c r="CB170" i="1"/>
  <c r="CB185" i="1" s="1"/>
  <c r="CM171" i="1"/>
  <c r="O172" i="1"/>
  <c r="S169" i="1"/>
  <c r="BQ191" i="1"/>
  <c r="BB171" i="1"/>
  <c r="BH171" i="1" s="1"/>
  <c r="BQ162" i="1"/>
  <c r="BB142" i="1"/>
  <c r="O114" i="1"/>
  <c r="AX112" i="1"/>
  <c r="AX140" i="1"/>
  <c r="K56" i="1"/>
  <c r="BO104" i="1"/>
  <c r="AY84" i="1"/>
  <c r="BE84" i="1" s="1"/>
  <c r="AK82" i="1"/>
  <c r="AE85" i="1"/>
  <c r="X98" i="1" s="1"/>
  <c r="S18" i="1"/>
  <c r="T18" i="1" s="1"/>
  <c r="AA4" i="1" s="1"/>
  <c r="BE3" i="1"/>
  <c r="J56" i="1"/>
  <c r="C69" i="1" s="1"/>
  <c r="F69" i="1" s="1"/>
  <c r="P55" i="1"/>
  <c r="X36" i="1"/>
  <c r="W35" i="1"/>
  <c r="W36" i="1"/>
  <c r="X35" i="1"/>
  <c r="X34" i="1"/>
  <c r="W34" i="1"/>
  <c r="AB6" i="1" s="1"/>
  <c r="X37" i="1"/>
  <c r="W37" i="1"/>
  <c r="AD114" i="1"/>
  <c r="AJ111" i="1"/>
  <c r="CL73" i="1"/>
  <c r="CR53" i="1" s="1"/>
  <c r="BW53" i="1"/>
  <c r="BP70" i="1"/>
  <c r="AU220" i="1"/>
  <c r="AE200" i="1"/>
  <c r="BY190" i="1"/>
  <c r="BD170" i="1"/>
  <c r="BP247" i="1"/>
  <c r="AZ227" i="1"/>
  <c r="BO219" i="1"/>
  <c r="AY199" i="1"/>
  <c r="J201" i="1"/>
  <c r="C214" i="1" s="1"/>
  <c r="BX160" i="1"/>
  <c r="BC140" i="1"/>
  <c r="CX113" i="1"/>
  <c r="BY112" i="1"/>
  <c r="CT132" i="1"/>
  <c r="CT112" i="1" s="1"/>
  <c r="E126" i="1"/>
  <c r="AC169" i="1"/>
  <c r="AC141" i="1"/>
  <c r="AC142" i="1" s="1"/>
  <c r="AD85" i="1"/>
  <c r="BO73" i="1"/>
  <c r="AY53" i="1"/>
  <c r="CS102" i="1"/>
  <c r="CS82" i="1" s="1"/>
  <c r="BX82" i="1"/>
  <c r="BP102" i="1"/>
  <c r="AZ82" i="1"/>
  <c r="BX54" i="1"/>
  <c r="CS74" i="1"/>
  <c r="CS54" i="1" s="1"/>
  <c r="CK98" i="1"/>
  <c r="CN84" i="1"/>
  <c r="CK99" i="1" s="1"/>
  <c r="AE55" i="1"/>
  <c r="AK55" i="1" s="1"/>
  <c r="AU75" i="1"/>
  <c r="S10" i="1"/>
  <c r="T10" i="1" s="1"/>
  <c r="AA3" i="1" s="1"/>
  <c r="AW3" i="1"/>
  <c r="Z98" i="1"/>
  <c r="BP69" i="1"/>
  <c r="G229" i="1"/>
  <c r="BZ198" i="1"/>
  <c r="AW171" i="1"/>
  <c r="AB142" i="1"/>
  <c r="BW85" i="1"/>
  <c r="CC84" i="1"/>
  <c r="CC85" i="1" s="1"/>
  <c r="BN140" i="1"/>
  <c r="BN112" i="1"/>
  <c r="BN113" i="1"/>
  <c r="CB111" i="1"/>
  <c r="AU161" i="1"/>
  <c r="AE141" i="1"/>
  <c r="BQ160" i="1"/>
  <c r="BB140" i="1"/>
  <c r="R141" i="1"/>
  <c r="R143" i="1" s="1"/>
  <c r="L143" i="1"/>
  <c r="BO103" i="1"/>
  <c r="AY83" i="1"/>
  <c r="AU74" i="1"/>
  <c r="AE54" i="1"/>
  <c r="AK54" i="1" s="1"/>
  <c r="BS111" i="1"/>
  <c r="BS83" i="1"/>
  <c r="AV111" i="1"/>
  <c r="AQ81" i="1"/>
  <c r="C19" i="1"/>
  <c r="BP73" i="1"/>
  <c r="AZ53" i="1"/>
  <c r="BG171" i="1"/>
  <c r="BG186" i="1" s="1"/>
  <c r="BF171" i="1"/>
  <c r="BE170" i="1"/>
  <c r="Q157" i="1"/>
  <c r="BG170" i="1"/>
  <c r="BG185" i="1" s="1"/>
  <c r="G84" i="1"/>
  <c r="E99" i="1" s="1"/>
  <c r="E98" i="1"/>
  <c r="AS140" i="1"/>
  <c r="AS112" i="1"/>
  <c r="AS113" i="1"/>
  <c r="BG111" i="1"/>
  <c r="BF111" i="1"/>
  <c r="CK104" i="1"/>
  <c r="CP84" i="1" s="1"/>
  <c r="CV84" i="1" s="1"/>
  <c r="BU84" i="1"/>
  <c r="CA84" i="1" s="1"/>
  <c r="AD56" i="1"/>
  <c r="AJ53" i="1"/>
  <c r="CN140" i="1"/>
  <c r="CN112" i="1"/>
  <c r="AD172" i="1"/>
  <c r="BO161" i="1"/>
  <c r="AY141" i="1"/>
  <c r="AU132" i="1"/>
  <c r="AE112" i="1"/>
  <c r="AS227" i="1"/>
  <c r="AS199" i="1"/>
  <c r="AS200" i="1"/>
  <c r="AL83" i="1"/>
  <c r="AL98" i="1" s="1"/>
  <c r="AK83" i="1"/>
  <c r="AM83" i="1"/>
  <c r="Q98" i="1"/>
  <c r="S83" i="1"/>
  <c r="BD75" i="1"/>
  <c r="AI55" i="1"/>
  <c r="AI56" i="1" s="1"/>
  <c r="AV75" i="1"/>
  <c r="AG55" i="1"/>
  <c r="AM55" i="1" s="1"/>
  <c r="AM56" i="1" s="1"/>
  <c r="AL68" i="1"/>
  <c r="BY74" i="1"/>
  <c r="BD54" i="1"/>
  <c r="AA140" i="1"/>
  <c r="V110" i="1"/>
  <c r="C12" i="1"/>
  <c r="S237" i="1" l="1"/>
  <c r="BV73" i="1"/>
  <c r="Z36" i="1"/>
  <c r="Z34" i="1"/>
  <c r="Z71" i="1"/>
  <c r="E10" i="1" s="1"/>
  <c r="U10" i="1" s="1"/>
  <c r="Z129" i="1"/>
  <c r="E12" i="1" s="1"/>
  <c r="U12" i="1" s="1"/>
  <c r="Y10" i="1" s="1" a="1"/>
  <c r="Z13" i="1" s="1"/>
  <c r="E100" i="1"/>
  <c r="E3" i="1" s="1"/>
  <c r="U3" i="1" s="1"/>
  <c r="O237" i="1"/>
  <c r="I237" i="1"/>
  <c r="AY111" i="1"/>
  <c r="BE111" i="1" s="1"/>
  <c r="Z100" i="1"/>
  <c r="E11" i="1" s="1"/>
  <c r="U11" i="1" s="1"/>
  <c r="Q237" i="1"/>
  <c r="E237" i="1"/>
  <c r="BD169" i="1"/>
  <c r="BD172" i="1" s="1"/>
  <c r="F237" i="1"/>
  <c r="AU71" i="1"/>
  <c r="E18" i="1" s="1"/>
  <c r="U18" i="1" s="1"/>
  <c r="J237" i="1"/>
  <c r="H92" i="1"/>
  <c r="E92" i="1"/>
  <c r="F92" i="1"/>
  <c r="F244" i="1"/>
  <c r="O238" i="1" s="1"/>
  <c r="K237" i="1"/>
  <c r="O92" i="1"/>
  <c r="G237" i="1"/>
  <c r="D237" i="1"/>
  <c r="H243" i="1" s="1"/>
  <c r="H237" i="1"/>
  <c r="M237" i="1"/>
  <c r="AF201" i="1"/>
  <c r="Y36" i="1"/>
  <c r="E71" i="1"/>
  <c r="E2" i="1" s="1"/>
  <c r="U2" i="1" s="1"/>
  <c r="Y34" i="1"/>
  <c r="AC6" i="1" s="1"/>
  <c r="Z37" i="1"/>
  <c r="Y35" i="1"/>
  <c r="Z35" i="1"/>
  <c r="D92" i="1"/>
  <c r="H98" i="1" s="1"/>
  <c r="F97" i="1"/>
  <c r="S92" i="1"/>
  <c r="N237" i="1"/>
  <c r="R237" i="1"/>
  <c r="Q92" i="1"/>
  <c r="F242" i="1"/>
  <c r="F245" i="1" s="1"/>
  <c r="F8" i="1" s="1"/>
  <c r="P237" i="1"/>
  <c r="L237" i="1"/>
  <c r="BD201" i="1"/>
  <c r="AE172" i="1"/>
  <c r="X185" i="1" s="1"/>
  <c r="AA185" i="1" s="1"/>
  <c r="S114" i="1"/>
  <c r="BG199" i="1"/>
  <c r="BG214" i="1" s="1"/>
  <c r="J92" i="1"/>
  <c r="P98" i="1" s="1"/>
  <c r="K92" i="1"/>
  <c r="N92" i="1"/>
  <c r="I92" i="1"/>
  <c r="F99" i="1"/>
  <c r="Q93" i="1" s="1"/>
  <c r="M92" i="1"/>
  <c r="AF143" i="1"/>
  <c r="AI230" i="1"/>
  <c r="R92" i="1"/>
  <c r="L92" i="1"/>
  <c r="AM85" i="1"/>
  <c r="P92" i="1"/>
  <c r="G92" i="1"/>
  <c r="BQ189" i="1"/>
  <c r="BB169" i="1"/>
  <c r="BH169" i="1" s="1"/>
  <c r="BH172" i="1" s="1"/>
  <c r="AM111" i="1"/>
  <c r="AN111" i="1" s="1"/>
  <c r="AN84" i="1"/>
  <c r="R172" i="1"/>
  <c r="AG230" i="1"/>
  <c r="S172" i="1"/>
  <c r="S142" i="1"/>
  <c r="AN55" i="1"/>
  <c r="L179" i="1"/>
  <c r="CQ162" i="1"/>
  <c r="CQ142" i="1" s="1"/>
  <c r="CW142" i="1" s="1"/>
  <c r="CW157" i="1" s="1"/>
  <c r="BV142" i="1"/>
  <c r="O179" i="1"/>
  <c r="BO162" i="1"/>
  <c r="AY142" i="1"/>
  <c r="AY143" i="1" s="1"/>
  <c r="BA84" i="1"/>
  <c r="BG84" i="1" s="1"/>
  <c r="BG99" i="1" s="1"/>
  <c r="BV104" i="1"/>
  <c r="J179" i="1"/>
  <c r="BC84" i="1"/>
  <c r="BC85" i="1" s="1"/>
  <c r="BX104" i="1"/>
  <c r="BC199" i="1"/>
  <c r="BC201" i="1" s="1"/>
  <c r="Z157" i="1"/>
  <c r="BV247" i="1"/>
  <c r="BA227" i="1"/>
  <c r="BA230" i="1" s="1"/>
  <c r="BX249" i="1"/>
  <c r="BC229" i="1"/>
  <c r="BC230" i="1" s="1"/>
  <c r="CK249" i="1"/>
  <c r="CP229" i="1" s="1"/>
  <c r="BU229" i="1"/>
  <c r="BO220" i="1"/>
  <c r="AY200" i="1"/>
  <c r="BE200" i="1" s="1"/>
  <c r="R179" i="1"/>
  <c r="S227" i="1"/>
  <c r="S230" i="1" s="1"/>
  <c r="O230" i="1"/>
  <c r="BY140" i="1"/>
  <c r="CT160" i="1"/>
  <c r="CT140" i="1" s="1"/>
  <c r="BV218" i="1"/>
  <c r="BA198" i="1"/>
  <c r="AZ169" i="1"/>
  <c r="BP189" i="1"/>
  <c r="F179" i="1"/>
  <c r="BV161" i="1"/>
  <c r="BA141" i="1"/>
  <c r="CJ160" i="1"/>
  <c r="CO140" i="1" s="1"/>
  <c r="CU140" i="1" s="1"/>
  <c r="BT140" i="1"/>
  <c r="BZ140" i="1" s="1"/>
  <c r="CL218" i="1"/>
  <c r="CR198" i="1" s="1"/>
  <c r="BW198" i="1"/>
  <c r="CC198" i="1" s="1"/>
  <c r="CK218" i="1"/>
  <c r="CP198" i="1" s="1"/>
  <c r="BU198" i="1"/>
  <c r="CA198" i="1" s="1"/>
  <c r="CJ248" i="1"/>
  <c r="CO228" i="1" s="1"/>
  <c r="BT228" i="1"/>
  <c r="BO247" i="1"/>
  <c r="AY227" i="1"/>
  <c r="AY230" i="1" s="1"/>
  <c r="F156" i="1"/>
  <c r="H150" i="1" s="1"/>
  <c r="F157" i="1"/>
  <c r="R151" i="1" s="1"/>
  <c r="F155" i="1"/>
  <c r="M149" i="1" s="1"/>
  <c r="N179" i="1"/>
  <c r="CJ133" i="1"/>
  <c r="CO113" i="1" s="1"/>
  <c r="CU113" i="1" s="1"/>
  <c r="BT113" i="1"/>
  <c r="BZ113" i="1" s="1"/>
  <c r="F184" i="1"/>
  <c r="F186" i="1"/>
  <c r="CL249" i="1"/>
  <c r="CR229" i="1" s="1"/>
  <c r="BW229" i="1"/>
  <c r="BV189" i="1"/>
  <c r="BA169" i="1"/>
  <c r="BX189" i="1"/>
  <c r="BC169" i="1"/>
  <c r="BC172" i="1" s="1"/>
  <c r="CT220" i="1"/>
  <c r="CT200" i="1" s="1"/>
  <c r="BY200" i="1"/>
  <c r="BX161" i="1"/>
  <c r="BC141" i="1"/>
  <c r="BC143" i="1" s="1"/>
  <c r="BQ248" i="1"/>
  <c r="BB228" i="1"/>
  <c r="BB230" i="1" s="1"/>
  <c r="CQ219" i="1"/>
  <c r="CQ199" i="1" s="1"/>
  <c r="BV199" i="1"/>
  <c r="CB199" i="1" s="1"/>
  <c r="CB214" i="1" s="1"/>
  <c r="F127" i="1"/>
  <c r="K121" i="1" s="1"/>
  <c r="F126" i="1"/>
  <c r="K120" i="1" s="1"/>
  <c r="BV133" i="1"/>
  <c r="BA113" i="1"/>
  <c r="BG113" i="1" s="1"/>
  <c r="BG128" i="1" s="1"/>
  <c r="CJ191" i="1"/>
  <c r="CO171" i="1" s="1"/>
  <c r="BT171" i="1"/>
  <c r="BZ171" i="1" s="1"/>
  <c r="F128" i="1"/>
  <c r="E122" i="1" s="1"/>
  <c r="CS218" i="1"/>
  <c r="CS198" i="1" s="1"/>
  <c r="BX198" i="1"/>
  <c r="BC113" i="1"/>
  <c r="BC114" i="1" s="1"/>
  <c r="BX133" i="1"/>
  <c r="CD170" i="1"/>
  <c r="D179" i="1"/>
  <c r="H185" i="1" s="1"/>
  <c r="BP133" i="1"/>
  <c r="AZ113" i="1"/>
  <c r="BF113" i="1" s="1"/>
  <c r="CK160" i="1"/>
  <c r="CP140" i="1" s="1"/>
  <c r="CV140" i="1" s="1"/>
  <c r="BU140" i="1"/>
  <c r="CA140" i="1" s="1"/>
  <c r="CT249" i="1"/>
  <c r="CT229" i="1" s="1"/>
  <c r="BY229" i="1"/>
  <c r="AF114" i="1"/>
  <c r="Q127" i="1"/>
  <c r="Q129" i="1" s="1"/>
  <c r="Q114" i="1"/>
  <c r="BI171" i="1"/>
  <c r="BQ131" i="1"/>
  <c r="BB111" i="1"/>
  <c r="BA112" i="1"/>
  <c r="BG112" i="1" s="1"/>
  <c r="BG127" i="1" s="1"/>
  <c r="BV132" i="1"/>
  <c r="BY131" i="1"/>
  <c r="BD111" i="1"/>
  <c r="BD114" i="1" s="1"/>
  <c r="BA140" i="1"/>
  <c r="BV160" i="1"/>
  <c r="BY248" i="1"/>
  <c r="BD228" i="1"/>
  <c r="BD230" i="1" s="1"/>
  <c r="BE199" i="1"/>
  <c r="BD141" i="1"/>
  <c r="BD143" i="1" s="1"/>
  <c r="BY161" i="1"/>
  <c r="CS220" i="1"/>
  <c r="CS200" i="1" s="1"/>
  <c r="BX200" i="1"/>
  <c r="CT103" i="1"/>
  <c r="CT83" i="1" s="1"/>
  <c r="CT85" i="1" s="1"/>
  <c r="BY83" i="1"/>
  <c r="BY85" i="1" s="1"/>
  <c r="AK112" i="1"/>
  <c r="AE114" i="1"/>
  <c r="X127" i="1" s="1"/>
  <c r="CS219" i="1"/>
  <c r="CS199" i="1" s="1"/>
  <c r="BX199" i="1"/>
  <c r="BG53" i="1"/>
  <c r="AY85" i="1"/>
  <c r="BE83" i="1"/>
  <c r="CS160" i="1"/>
  <c r="CS140" i="1" s="1"/>
  <c r="BX140" i="1"/>
  <c r="CJ219" i="1"/>
  <c r="CO199" i="1" s="1"/>
  <c r="BT199" i="1"/>
  <c r="P56" i="1"/>
  <c r="S55" i="1"/>
  <c r="AK85" i="1"/>
  <c r="CL191" i="1"/>
  <c r="CR171" i="1" s="1"/>
  <c r="BW171" i="1"/>
  <c r="CC171" i="1" s="1"/>
  <c r="BE169" i="1"/>
  <c r="AY172" i="1"/>
  <c r="BG55" i="1"/>
  <c r="BG70" i="1" s="1"/>
  <c r="CI198" i="1"/>
  <c r="CI170" i="1"/>
  <c r="CI171" i="1"/>
  <c r="AE201" i="1"/>
  <c r="X214" i="1" s="1"/>
  <c r="S141" i="1"/>
  <c r="BP132" i="1"/>
  <c r="AZ112" i="1"/>
  <c r="AA244" i="1"/>
  <c r="AA242" i="1"/>
  <c r="AA243" i="1"/>
  <c r="CT133" i="1"/>
  <c r="CT113" i="1" s="1"/>
  <c r="BY113" i="1"/>
  <c r="BW140" i="1"/>
  <c r="CL160" i="1"/>
  <c r="CR140" i="1" s="1"/>
  <c r="CC113" i="1"/>
  <c r="Z156" i="1"/>
  <c r="BU82" i="1"/>
  <c r="CK102" i="1"/>
  <c r="CP82" i="1" s="1"/>
  <c r="E179" i="1"/>
  <c r="I179" i="1"/>
  <c r="CK247" i="1"/>
  <c r="CP227" i="1" s="1"/>
  <c r="BU227" i="1"/>
  <c r="AX113" i="1"/>
  <c r="AU128" i="1" s="1"/>
  <c r="AU127" i="1"/>
  <c r="AG201" i="1"/>
  <c r="AA97" i="1"/>
  <c r="AF85" i="1"/>
  <c r="AL82" i="1"/>
  <c r="AN82" i="1" s="1"/>
  <c r="CT189" i="1"/>
  <c r="CT169" i="1" s="1"/>
  <c r="BY169" i="1"/>
  <c r="BN228" i="1"/>
  <c r="BN229" i="1"/>
  <c r="BZ229" i="1" s="1"/>
  <c r="H113" i="1"/>
  <c r="E128" i="1" s="1"/>
  <c r="E127" i="1"/>
  <c r="CJ131" i="1"/>
  <c r="CO111" i="1" s="1"/>
  <c r="BT111" i="1"/>
  <c r="AA98" i="1"/>
  <c r="AD92" i="1" s="1"/>
  <c r="AA99" i="1"/>
  <c r="AE93" i="1" s="1"/>
  <c r="CB126" i="1"/>
  <c r="BF82" i="1"/>
  <c r="AZ85" i="1"/>
  <c r="AS98" i="1" s="1"/>
  <c r="AZ230" i="1"/>
  <c r="AS243" i="1" s="1"/>
  <c r="BF227" i="1"/>
  <c r="CQ75" i="1"/>
  <c r="CQ55" i="1" s="1"/>
  <c r="BV55" i="1"/>
  <c r="CV142" i="1"/>
  <c r="CN113" i="1"/>
  <c r="CK128" i="1" s="1"/>
  <c r="CK127" i="1"/>
  <c r="BH200" i="1"/>
  <c r="BG200" i="1"/>
  <c r="BG215" i="1" s="1"/>
  <c r="CN169" i="1"/>
  <c r="CN141" i="1"/>
  <c r="CK155" i="1"/>
  <c r="CK158" i="1" s="1"/>
  <c r="E37" i="1" s="1"/>
  <c r="U37" i="1" s="1"/>
  <c r="AV140" i="1"/>
  <c r="AQ110" i="1"/>
  <c r="C20" i="1"/>
  <c r="AE143" i="1"/>
  <c r="X156" i="1" s="1"/>
  <c r="AZ55" i="1"/>
  <c r="BF55" i="1" s="1"/>
  <c r="BP75" i="1"/>
  <c r="M179" i="1"/>
  <c r="Q179" i="1"/>
  <c r="BQ219" i="1"/>
  <c r="BB199" i="1"/>
  <c r="BV102" i="1"/>
  <c r="BA82" i="1"/>
  <c r="BQ161" i="1"/>
  <c r="BB141" i="1"/>
  <c r="BB143" i="1" s="1"/>
  <c r="CJ74" i="1"/>
  <c r="CO54" i="1" s="1"/>
  <c r="CU54" i="1" s="1"/>
  <c r="BT54" i="1"/>
  <c r="BZ54" i="1" s="1"/>
  <c r="F140" i="1"/>
  <c r="A110" i="1"/>
  <c r="C4" i="1"/>
  <c r="CJ75" i="1"/>
  <c r="CO55" i="1" s="1"/>
  <c r="CU55" i="1" s="1"/>
  <c r="BT55" i="1"/>
  <c r="BZ55" i="1" s="1"/>
  <c r="S54" i="1"/>
  <c r="CT162" i="1"/>
  <c r="CT142" i="1" s="1"/>
  <c r="BY142" i="1"/>
  <c r="H169" i="1"/>
  <c r="H141" i="1"/>
  <c r="E155" i="1"/>
  <c r="E158" i="1" s="1"/>
  <c r="E5" i="1" s="1"/>
  <c r="U5" i="1" s="1"/>
  <c r="Y2" i="1" s="1" a="1"/>
  <c r="BP74" i="1"/>
  <c r="AZ54" i="1"/>
  <c r="BF54" i="1" s="1"/>
  <c r="CL74" i="1"/>
  <c r="CR54" i="1" s="1"/>
  <c r="CX54" i="1" s="1"/>
  <c r="BW54" i="1"/>
  <c r="CC54" i="1" s="1"/>
  <c r="CL140" i="1"/>
  <c r="CG110" i="1"/>
  <c r="C36" i="1"/>
  <c r="AC198" i="1"/>
  <c r="AC170" i="1"/>
  <c r="Z184" i="1"/>
  <c r="BQ140" i="1"/>
  <c r="BL110" i="1"/>
  <c r="C28" i="1"/>
  <c r="AL126" i="1"/>
  <c r="BP219" i="1"/>
  <c r="AZ199" i="1"/>
  <c r="BG126" i="1"/>
  <c r="BS84" i="1"/>
  <c r="BP99" i="1" s="1"/>
  <c r="BP98" i="1"/>
  <c r="BP161" i="1"/>
  <c r="AZ141" i="1"/>
  <c r="CC112" i="1"/>
  <c r="BZ112" i="1"/>
  <c r="K179" i="1"/>
  <c r="H179" i="1"/>
  <c r="CT190" i="1"/>
  <c r="CT170" i="1" s="1"/>
  <c r="BY170" i="1"/>
  <c r="CC53" i="1"/>
  <c r="CJ104" i="1"/>
  <c r="CO84" i="1" s="1"/>
  <c r="CU84" i="1" s="1"/>
  <c r="BT84" i="1"/>
  <c r="BZ84" i="1" s="1"/>
  <c r="AE56" i="1"/>
  <c r="X69" i="1" s="1"/>
  <c r="AA69" i="1" s="1"/>
  <c r="AL54" i="1"/>
  <c r="AN54" i="1" s="1"/>
  <c r="AF56" i="1"/>
  <c r="AM112" i="1"/>
  <c r="AL112" i="1"/>
  <c r="AL127" i="1" s="1"/>
  <c r="AJ112" i="1"/>
  <c r="AG143" i="1"/>
  <c r="S199" i="1"/>
  <c r="S201" i="1" s="1"/>
  <c r="CJ189" i="1"/>
  <c r="CO169" i="1" s="1"/>
  <c r="BT169" i="1"/>
  <c r="BQ75" i="1"/>
  <c r="BB55" i="1"/>
  <c r="AA169" i="1"/>
  <c r="V139" i="1"/>
  <c r="C13" i="1"/>
  <c r="BY75" i="1"/>
  <c r="BD55" i="1"/>
  <c r="BD56" i="1" s="1"/>
  <c r="CJ161" i="1"/>
  <c r="CO141" i="1" s="1"/>
  <c r="BT141" i="1"/>
  <c r="BH113" i="1"/>
  <c r="BE113" i="1"/>
  <c r="BI170" i="1"/>
  <c r="BF53" i="1"/>
  <c r="BS112" i="1"/>
  <c r="BS140" i="1"/>
  <c r="BP126" i="1"/>
  <c r="BP129" i="1" s="1"/>
  <c r="E28" i="1" s="1"/>
  <c r="U28" i="1" s="1"/>
  <c r="BN142" i="1"/>
  <c r="BN141" i="1"/>
  <c r="AG56" i="1"/>
  <c r="AY56" i="1"/>
  <c r="BE53" i="1"/>
  <c r="S179" i="1"/>
  <c r="P179" i="1"/>
  <c r="CX53" i="1"/>
  <c r="Q245" i="1"/>
  <c r="AK56" i="1"/>
  <c r="CT73" i="1"/>
  <c r="CT53" i="1" s="1"/>
  <c r="BY53" i="1"/>
  <c r="Q71" i="1"/>
  <c r="BV74" i="1"/>
  <c r="BA54" i="1"/>
  <c r="BA56" i="1" s="1"/>
  <c r="AM113" i="1"/>
  <c r="AK113" i="1"/>
  <c r="AJ113" i="1"/>
  <c r="AL113" i="1"/>
  <c r="AL128" i="1" s="1"/>
  <c r="Q158" i="1"/>
  <c r="AS141" i="1"/>
  <c r="AS142" i="1"/>
  <c r="BF140" i="1"/>
  <c r="BE140" i="1"/>
  <c r="CQ73" i="1"/>
  <c r="CQ53" i="1" s="1"/>
  <c r="BV53" i="1"/>
  <c r="Q97" i="1"/>
  <c r="Q85" i="1"/>
  <c r="S82" i="1"/>
  <c r="S85" i="1" s="1"/>
  <c r="CJ103" i="1"/>
  <c r="CO83" i="1" s="1"/>
  <c r="BT83" i="1"/>
  <c r="BH140" i="1"/>
  <c r="M63" i="1"/>
  <c r="E63" i="1"/>
  <c r="S63" i="1"/>
  <c r="K63" i="1"/>
  <c r="R63" i="1"/>
  <c r="J63" i="1"/>
  <c r="O63" i="1"/>
  <c r="G63" i="1"/>
  <c r="D63" i="1"/>
  <c r="H69" i="1" s="1"/>
  <c r="Q63" i="1"/>
  <c r="P63" i="1"/>
  <c r="I63" i="1"/>
  <c r="N63" i="1"/>
  <c r="L63" i="1"/>
  <c r="F68" i="1"/>
  <c r="H63" i="1"/>
  <c r="F63" i="1"/>
  <c r="F70" i="1"/>
  <c r="K64" i="1" s="1"/>
  <c r="AX169" i="1"/>
  <c r="AX141" i="1"/>
  <c r="AU155" i="1"/>
  <c r="AU158" i="1" s="1"/>
  <c r="E21" i="1" s="1"/>
  <c r="U21" i="1" s="1"/>
  <c r="BC55" i="1"/>
  <c r="BC56" i="1" s="1"/>
  <c r="BX75" i="1"/>
  <c r="CT219" i="1"/>
  <c r="CT199" i="1" s="1"/>
  <c r="BY199" i="1"/>
  <c r="CC200" i="1"/>
  <c r="CB200" i="1"/>
  <c r="CT74" i="1"/>
  <c r="CT54" i="1" s="1"/>
  <c r="BY54" i="1"/>
  <c r="AS229" i="1"/>
  <c r="AS228" i="1"/>
  <c r="BH227" i="1"/>
  <c r="AN53" i="1"/>
  <c r="AJ56" i="1"/>
  <c r="BE112" i="1"/>
  <c r="BH112" i="1"/>
  <c r="BU53" i="1"/>
  <c r="CK73" i="1"/>
  <c r="CP53" i="1" s="1"/>
  <c r="CJ73" i="1"/>
  <c r="CO53" i="1" s="1"/>
  <c r="BT53" i="1"/>
  <c r="F214" i="1"/>
  <c r="I208" i="1" s="1"/>
  <c r="F213" i="1"/>
  <c r="F215" i="1"/>
  <c r="L209" i="1" s="1"/>
  <c r="BP220" i="1"/>
  <c r="AZ200" i="1"/>
  <c r="BF200" i="1" s="1"/>
  <c r="CL162" i="1"/>
  <c r="CR142" i="1" s="1"/>
  <c r="CX142" i="1" s="1"/>
  <c r="BW142" i="1"/>
  <c r="Q56" i="1"/>
  <c r="AN83" i="1"/>
  <c r="X169" i="1"/>
  <c r="X142" i="1"/>
  <c r="AK140" i="1"/>
  <c r="AJ140" i="1"/>
  <c r="X141" i="1"/>
  <c r="AL140" i="1"/>
  <c r="AY114" i="1" l="1"/>
  <c r="W10" i="1" a="1"/>
  <c r="W10" i="1" s="1"/>
  <c r="AB3" i="1" s="1"/>
  <c r="AA10" i="1" s="1" a="1"/>
  <c r="AB11" i="1" s="1"/>
  <c r="Y10" i="1"/>
  <c r="AC3" i="1" s="1"/>
  <c r="AA18" i="1" s="1" a="1"/>
  <c r="AA20" i="1" s="1"/>
  <c r="Y11" i="1"/>
  <c r="Z11" i="1"/>
  <c r="Y13" i="1"/>
  <c r="Z12" i="1"/>
  <c r="Y12" i="1"/>
  <c r="Z10" i="1"/>
  <c r="Q238" i="1"/>
  <c r="P238" i="1"/>
  <c r="F71" i="1"/>
  <c r="F2" i="1" s="1"/>
  <c r="J238" i="1"/>
  <c r="L238" i="1"/>
  <c r="R238" i="1"/>
  <c r="AA186" i="1"/>
  <c r="H238" i="1"/>
  <c r="N238" i="1"/>
  <c r="I238" i="1"/>
  <c r="Q122" i="1"/>
  <c r="E129" i="1"/>
  <c r="E4" i="1" s="1"/>
  <c r="U4" i="1" s="1"/>
  <c r="M243" i="1"/>
  <c r="F216" i="1"/>
  <c r="F7" i="1" s="1"/>
  <c r="F120" i="1"/>
  <c r="AA245" i="1"/>
  <c r="F16" i="1" s="1"/>
  <c r="F100" i="1"/>
  <c r="F3" i="1" s="1"/>
  <c r="AA100" i="1"/>
  <c r="F11" i="1" s="1"/>
  <c r="M152" i="1"/>
  <c r="AU129" i="1"/>
  <c r="E20" i="1" s="1"/>
  <c r="U20" i="1" s="1"/>
  <c r="Y18" i="1" s="1" a="1"/>
  <c r="W2" i="1" a="1"/>
  <c r="W3" i="1" s="1"/>
  <c r="S238" i="1"/>
  <c r="K238" i="1"/>
  <c r="D238" i="1"/>
  <c r="H244" i="1" s="1"/>
  <c r="E238" i="1"/>
  <c r="O236" i="1"/>
  <c r="O239" i="1" s="1"/>
  <c r="F238" i="1"/>
  <c r="D98" i="1"/>
  <c r="G243" i="1"/>
  <c r="G238" i="1"/>
  <c r="M238" i="1"/>
  <c r="N243" i="1"/>
  <c r="I91" i="1"/>
  <c r="P91" i="1"/>
  <c r="H236" i="1"/>
  <c r="H239" i="1" s="1"/>
  <c r="S91" i="1"/>
  <c r="K91" i="1"/>
  <c r="G236" i="1"/>
  <c r="G239" i="1" s="1"/>
  <c r="J91" i="1"/>
  <c r="P97" i="1" s="1"/>
  <c r="M122" i="1"/>
  <c r="F91" i="1"/>
  <c r="O91" i="1"/>
  <c r="Q120" i="1"/>
  <c r="Q91" i="1"/>
  <c r="Q94" i="1" s="1"/>
  <c r="H91" i="1"/>
  <c r="R91" i="1"/>
  <c r="BA143" i="1"/>
  <c r="H122" i="1"/>
  <c r="G91" i="1"/>
  <c r="D91" i="1"/>
  <c r="E91" i="1"/>
  <c r="M91" i="1"/>
  <c r="L91" i="1"/>
  <c r="O97" i="1" s="1"/>
  <c r="N91" i="1"/>
  <c r="L243" i="1"/>
  <c r="L236" i="1"/>
  <c r="L239" i="1" s="1"/>
  <c r="J236" i="1"/>
  <c r="J239" i="1" s="1"/>
  <c r="I236" i="1"/>
  <c r="I239" i="1" s="1"/>
  <c r="R243" i="1"/>
  <c r="S243" i="1" s="1"/>
  <c r="Q236" i="1"/>
  <c r="Q239" i="1" s="1"/>
  <c r="E236" i="1"/>
  <c r="S236" i="1"/>
  <c r="S239" i="1" s="1"/>
  <c r="K236" i="1"/>
  <c r="K239" i="1" s="1"/>
  <c r="N236" i="1"/>
  <c r="N239" i="1" s="1"/>
  <c r="F236" i="1"/>
  <c r="F239" i="1" s="1"/>
  <c r="M236" i="1"/>
  <c r="M239" i="1" s="1"/>
  <c r="P236" i="1"/>
  <c r="P239" i="1" s="1"/>
  <c r="D236" i="1"/>
  <c r="D239" i="1" s="1"/>
  <c r="I243" i="1"/>
  <c r="R236" i="1"/>
  <c r="R239" i="1" s="1"/>
  <c r="R149" i="1"/>
  <c r="Q149" i="1"/>
  <c r="AA184" i="1"/>
  <c r="AA187" i="1" s="1"/>
  <c r="F14" i="1" s="1"/>
  <c r="J243" i="1"/>
  <c r="L122" i="1"/>
  <c r="O128" i="1" s="1"/>
  <c r="K243" i="1"/>
  <c r="BB172" i="1"/>
  <c r="I98" i="1"/>
  <c r="AY201" i="1"/>
  <c r="BE227" i="1"/>
  <c r="AD91" i="1"/>
  <c r="AD94" i="1" s="1"/>
  <c r="N98" i="1"/>
  <c r="R121" i="1"/>
  <c r="D120" i="1"/>
  <c r="H126" i="1" s="1"/>
  <c r="G98" i="1"/>
  <c r="L98" i="1"/>
  <c r="H120" i="1"/>
  <c r="J120" i="1"/>
  <c r="P126" i="1" s="1"/>
  <c r="O98" i="1"/>
  <c r="AC91" i="1"/>
  <c r="J98" i="1"/>
  <c r="E120" i="1"/>
  <c r="G93" i="1"/>
  <c r="H93" i="1"/>
  <c r="R93" i="1"/>
  <c r="D93" i="1"/>
  <c r="H99" i="1" s="1"/>
  <c r="F93" i="1"/>
  <c r="E93" i="1"/>
  <c r="O93" i="1"/>
  <c r="P93" i="1"/>
  <c r="L93" i="1"/>
  <c r="F122" i="1"/>
  <c r="N122" i="1"/>
  <c r="R98" i="1"/>
  <c r="S98" i="1" s="1"/>
  <c r="BY201" i="1"/>
  <c r="Z91" i="1"/>
  <c r="S122" i="1"/>
  <c r="S143" i="1"/>
  <c r="J93" i="1"/>
  <c r="K93" i="1"/>
  <c r="R122" i="1"/>
  <c r="K98" i="1"/>
  <c r="G122" i="1"/>
  <c r="AG91" i="1"/>
  <c r="AJ97" i="1" s="1"/>
  <c r="I122" i="1"/>
  <c r="K122" i="1"/>
  <c r="K123" i="1" s="1"/>
  <c r="M150" i="1"/>
  <c r="M98" i="1"/>
  <c r="I93" i="1"/>
  <c r="M120" i="1"/>
  <c r="S120" i="1"/>
  <c r="BI84" i="1"/>
  <c r="D208" i="1"/>
  <c r="H214" i="1" s="1"/>
  <c r="F62" i="1"/>
  <c r="O122" i="1"/>
  <c r="AK91" i="1"/>
  <c r="G120" i="1"/>
  <c r="S121" i="1"/>
  <c r="BW169" i="1"/>
  <c r="CC169" i="1" s="1"/>
  <c r="CC172" i="1" s="1"/>
  <c r="CL189" i="1"/>
  <c r="CR169" i="1" s="1"/>
  <c r="N93" i="1"/>
  <c r="S93" i="1"/>
  <c r="M93" i="1"/>
  <c r="AN56" i="1"/>
  <c r="AI91" i="1"/>
  <c r="G149" i="1"/>
  <c r="P149" i="1"/>
  <c r="BG227" i="1"/>
  <c r="E149" i="1"/>
  <c r="N151" i="1"/>
  <c r="I120" i="1"/>
  <c r="CC142" i="1"/>
  <c r="S151" i="1"/>
  <c r="E121" i="1"/>
  <c r="S149" i="1"/>
  <c r="S152" i="1" s="1"/>
  <c r="N149" i="1"/>
  <c r="BA114" i="1"/>
  <c r="O151" i="1"/>
  <c r="P122" i="1"/>
  <c r="R120" i="1"/>
  <c r="O149" i="1"/>
  <c r="K149" i="1"/>
  <c r="H121" i="1"/>
  <c r="CQ104" i="1"/>
  <c r="CQ84" i="1" s="1"/>
  <c r="CW84" i="1" s="1"/>
  <c r="CW99" i="1" s="1"/>
  <c r="BV84" i="1"/>
  <c r="CB84" i="1" s="1"/>
  <c r="CB99" i="1" s="1"/>
  <c r="AK114" i="1"/>
  <c r="M62" i="1"/>
  <c r="BG141" i="1"/>
  <c r="BG156" i="1" s="1"/>
  <c r="S56" i="1"/>
  <c r="E62" i="1"/>
  <c r="AJ114" i="1"/>
  <c r="AM114" i="1"/>
  <c r="J62" i="1"/>
  <c r="P68" i="1" s="1"/>
  <c r="J209" i="1"/>
  <c r="CX171" i="1"/>
  <c r="H149" i="1"/>
  <c r="P120" i="1"/>
  <c r="F149" i="1"/>
  <c r="F152" i="1" s="1"/>
  <c r="CJ220" i="1"/>
  <c r="CO200" i="1" s="1"/>
  <c r="CO201" i="1" s="1"/>
  <c r="BT200" i="1"/>
  <c r="BZ200" i="1" s="1"/>
  <c r="CS249" i="1"/>
  <c r="CS229" i="1" s="1"/>
  <c r="CS230" i="1" s="1"/>
  <c r="BX229" i="1"/>
  <c r="BX230" i="1" s="1"/>
  <c r="BT142" i="1"/>
  <c r="BT143" i="1" s="1"/>
  <c r="CJ162" i="1"/>
  <c r="CO142" i="1" s="1"/>
  <c r="CU142" i="1" s="1"/>
  <c r="CY142" i="1" s="1"/>
  <c r="Q62" i="1"/>
  <c r="J64" i="1"/>
  <c r="P70" i="1" s="1"/>
  <c r="J149" i="1"/>
  <c r="P155" i="1" s="1"/>
  <c r="F121" i="1"/>
  <c r="F209" i="1"/>
  <c r="H64" i="1"/>
  <c r="R64" i="1"/>
  <c r="CQ247" i="1"/>
  <c r="CQ227" i="1" s="1"/>
  <c r="CQ230" i="1" s="1"/>
  <c r="BV227" i="1"/>
  <c r="CS104" i="1"/>
  <c r="CS84" i="1" s="1"/>
  <c r="CS85" i="1" s="1"/>
  <c r="BX84" i="1"/>
  <c r="BX85" i="1" s="1"/>
  <c r="AG93" i="1"/>
  <c r="AJ99" i="1" s="1"/>
  <c r="CS133" i="1"/>
  <c r="CS113" i="1" s="1"/>
  <c r="CS114" i="1" s="1"/>
  <c r="BX113" i="1"/>
  <c r="BX114" i="1" s="1"/>
  <c r="BX169" i="1"/>
  <c r="BX172" i="1" s="1"/>
  <c r="CS189" i="1"/>
  <c r="CS169" i="1" s="1"/>
  <c r="CS172" i="1" s="1"/>
  <c r="CQ189" i="1"/>
  <c r="CQ169" i="1" s="1"/>
  <c r="BV169" i="1"/>
  <c r="N150" i="1"/>
  <c r="J150" i="1"/>
  <c r="P156" i="1" s="1"/>
  <c r="S150" i="1"/>
  <c r="K150" i="1"/>
  <c r="D150" i="1"/>
  <c r="H156" i="1" s="1"/>
  <c r="F150" i="1"/>
  <c r="BA201" i="1"/>
  <c r="BG198" i="1"/>
  <c r="BG140" i="1"/>
  <c r="BG155" i="1" s="1"/>
  <c r="BI200" i="1"/>
  <c r="E208" i="1"/>
  <c r="D209" i="1"/>
  <c r="H215" i="1" s="1"/>
  <c r="F64" i="1"/>
  <c r="AZ56" i="1"/>
  <c r="AS69" i="1" s="1"/>
  <c r="AV68" i="1" s="1"/>
  <c r="M151" i="1"/>
  <c r="CK133" i="1"/>
  <c r="CP113" i="1" s="1"/>
  <c r="CV113" i="1" s="1"/>
  <c r="BU113" i="1"/>
  <c r="CA113" i="1" s="1"/>
  <c r="Q151" i="1"/>
  <c r="G121" i="1"/>
  <c r="L120" i="1"/>
  <c r="O121" i="1"/>
  <c r="CQ218" i="1"/>
  <c r="CQ198" i="1" s="1"/>
  <c r="CQ201" i="1" s="1"/>
  <c r="BV198" i="1"/>
  <c r="H208" i="1"/>
  <c r="CQ132" i="1"/>
  <c r="CQ112" i="1" s="1"/>
  <c r="BV112" i="1"/>
  <c r="P121" i="1"/>
  <c r="E151" i="1"/>
  <c r="F151" i="1"/>
  <c r="R150" i="1"/>
  <c r="P180" i="1"/>
  <c r="E180" i="1"/>
  <c r="J180" i="1"/>
  <c r="I180" i="1"/>
  <c r="D180" i="1"/>
  <c r="H186" i="1" s="1"/>
  <c r="M180" i="1"/>
  <c r="H180" i="1"/>
  <c r="N180" i="1"/>
  <c r="F180" i="1"/>
  <c r="R180" i="1"/>
  <c r="G180" i="1"/>
  <c r="S180" i="1"/>
  <c r="L180" i="1"/>
  <c r="Q180" i="1"/>
  <c r="O180" i="1"/>
  <c r="K180" i="1"/>
  <c r="Q121" i="1"/>
  <c r="I150" i="1"/>
  <c r="M209" i="1"/>
  <c r="AA93" i="1"/>
  <c r="BW228" i="1"/>
  <c r="CL248" i="1"/>
  <c r="CR228" i="1" s="1"/>
  <c r="CR230" i="1" s="1"/>
  <c r="O150" i="1"/>
  <c r="G151" i="1"/>
  <c r="F187" i="1"/>
  <c r="F6" i="1" s="1"/>
  <c r="G178" i="1"/>
  <c r="I178" i="1"/>
  <c r="I181" i="1" s="1"/>
  <c r="M178" i="1"/>
  <c r="M181" i="1" s="1"/>
  <c r="L178" i="1"/>
  <c r="O184" i="1" s="1"/>
  <c r="N178" i="1"/>
  <c r="D178" i="1"/>
  <c r="P178" i="1"/>
  <c r="P181" i="1" s="1"/>
  <c r="E178" i="1"/>
  <c r="J178" i="1"/>
  <c r="K178" i="1"/>
  <c r="H178" i="1"/>
  <c r="R178" i="1"/>
  <c r="O178" i="1"/>
  <c r="O181" i="1" s="1"/>
  <c r="S178" i="1"/>
  <c r="S181" i="1" s="1"/>
  <c r="Q178" i="1"/>
  <c r="Q181" i="1" s="1"/>
  <c r="F178" i="1"/>
  <c r="D121" i="1"/>
  <c r="H127" i="1" s="1"/>
  <c r="CQ161" i="1"/>
  <c r="CQ141" i="1" s="1"/>
  <c r="CW141" i="1" s="1"/>
  <c r="CW156" i="1" s="1"/>
  <c r="BV141" i="1"/>
  <c r="CB141" i="1" s="1"/>
  <c r="CB156" i="1" s="1"/>
  <c r="Q150" i="1"/>
  <c r="P151" i="1"/>
  <c r="G185" i="1"/>
  <c r="P208" i="1"/>
  <c r="R208" i="1"/>
  <c r="I62" i="1"/>
  <c r="G208" i="1"/>
  <c r="I209" i="1"/>
  <c r="CT201" i="1"/>
  <c r="AC93" i="1"/>
  <c r="AB93" i="1"/>
  <c r="BB114" i="1"/>
  <c r="BH111" i="1"/>
  <c r="BH114" i="1" s="1"/>
  <c r="G150" i="1"/>
  <c r="D156" i="1" s="1"/>
  <c r="I121" i="1"/>
  <c r="L151" i="1"/>
  <c r="J122" i="1"/>
  <c r="P128" i="1" s="1"/>
  <c r="D122" i="1"/>
  <c r="H128" i="1" s="1"/>
  <c r="CQ133" i="1"/>
  <c r="CQ113" i="1" s="1"/>
  <c r="CW113" i="1" s="1"/>
  <c r="CW128" i="1" s="1"/>
  <c r="BV113" i="1"/>
  <c r="CB113" i="1" s="1"/>
  <c r="CB128" i="1" s="1"/>
  <c r="N120" i="1"/>
  <c r="L150" i="1"/>
  <c r="P150" i="1"/>
  <c r="D149" i="1"/>
  <c r="CK189" i="1"/>
  <c r="CP169" i="1" s="1"/>
  <c r="BU169" i="1"/>
  <c r="R185" i="1"/>
  <c r="S185" i="1" s="1"/>
  <c r="CT131" i="1"/>
  <c r="CT111" i="1" s="1"/>
  <c r="CT114" i="1" s="1"/>
  <c r="BY111" i="1"/>
  <c r="BY114" i="1" s="1"/>
  <c r="CJ247" i="1"/>
  <c r="CO227" i="1" s="1"/>
  <c r="CO230" i="1" s="1"/>
  <c r="BT227" i="1"/>
  <c r="H209" i="1"/>
  <c r="K62" i="1"/>
  <c r="K65" i="1" s="1"/>
  <c r="K209" i="1"/>
  <c r="G209" i="1"/>
  <c r="E209" i="1"/>
  <c r="Q209" i="1"/>
  <c r="N62" i="1"/>
  <c r="AF93" i="1"/>
  <c r="CT248" i="1"/>
  <c r="CT228" i="1" s="1"/>
  <c r="CT230" i="1" s="1"/>
  <c r="BY228" i="1"/>
  <c r="BY230" i="1" s="1"/>
  <c r="CL131" i="1"/>
  <c r="CR111" i="1" s="1"/>
  <c r="BW111" i="1"/>
  <c r="H151" i="1"/>
  <c r="J151" i="1"/>
  <c r="F129" i="1"/>
  <c r="F4" i="1" s="1"/>
  <c r="O120" i="1"/>
  <c r="BX141" i="1"/>
  <c r="BX143" i="1" s="1"/>
  <c r="CS161" i="1"/>
  <c r="CS141" i="1" s="1"/>
  <c r="CS143" i="1" s="1"/>
  <c r="D151" i="1"/>
  <c r="H157" i="1" s="1"/>
  <c r="K151" i="1"/>
  <c r="I151" i="1"/>
  <c r="F158" i="1"/>
  <c r="F5" i="1" s="1"/>
  <c r="I149" i="1"/>
  <c r="N121" i="1"/>
  <c r="L149" i="1"/>
  <c r="BF169" i="1"/>
  <c r="BF172" i="1" s="1"/>
  <c r="AZ172" i="1"/>
  <c r="AS185" i="1" s="1"/>
  <c r="O208" i="1"/>
  <c r="AL93" i="1"/>
  <c r="CD171" i="1"/>
  <c r="BV140" i="1"/>
  <c r="CQ160" i="1"/>
  <c r="CQ140" i="1" s="1"/>
  <c r="M121" i="1"/>
  <c r="L121" i="1"/>
  <c r="BG169" i="1"/>
  <c r="BA172" i="1"/>
  <c r="E150" i="1"/>
  <c r="J121" i="1"/>
  <c r="AK99" i="1"/>
  <c r="G207" i="1"/>
  <c r="K207" i="1"/>
  <c r="D207" i="1"/>
  <c r="AL141" i="1"/>
  <c r="AL156" i="1" s="1"/>
  <c r="AJ141" i="1"/>
  <c r="L207" i="1"/>
  <c r="CB215" i="1"/>
  <c r="CN198" i="1"/>
  <c r="CN170" i="1"/>
  <c r="CK184" i="1"/>
  <c r="CK187" i="1" s="1"/>
  <c r="E38" i="1" s="1"/>
  <c r="U38" i="1" s="1"/>
  <c r="AK142" i="1"/>
  <c r="AJ142" i="1"/>
  <c r="AM142" i="1"/>
  <c r="AL142" i="1"/>
  <c r="AL157" i="1" s="1"/>
  <c r="I64" i="1"/>
  <c r="CB142" i="1"/>
  <c r="CB157" i="1" s="1"/>
  <c r="CA142" i="1"/>
  <c r="CU141" i="1"/>
  <c r="BF199" i="1"/>
  <c r="BF201" i="1" s="1"/>
  <c r="AZ201" i="1"/>
  <c r="AS214" i="1" s="1"/>
  <c r="E207" i="1"/>
  <c r="E210" i="1" s="1"/>
  <c r="S207" i="1"/>
  <c r="O209" i="1"/>
  <c r="S209" i="1"/>
  <c r="P207" i="1"/>
  <c r="Q208" i="1"/>
  <c r="BF229" i="1"/>
  <c r="BG229" i="1"/>
  <c r="BG244" i="1" s="1"/>
  <c r="BH229" i="1"/>
  <c r="BE229" i="1"/>
  <c r="M69" i="1"/>
  <c r="L64" i="1"/>
  <c r="P64" i="1"/>
  <c r="O62" i="1"/>
  <c r="S64" i="1"/>
  <c r="CU83" i="1"/>
  <c r="CO85" i="1"/>
  <c r="BV54" i="1"/>
  <c r="BV56" i="1" s="1"/>
  <c r="CQ74" i="1"/>
  <c r="CQ54" i="1" s="1"/>
  <c r="CQ56" i="1" s="1"/>
  <c r="AN85" i="1"/>
  <c r="BS169" i="1"/>
  <c r="BS141" i="1"/>
  <c r="BP155" i="1"/>
  <c r="BP158" i="1" s="1"/>
  <c r="E29" i="1" s="1"/>
  <c r="U29" i="1" s="1"/>
  <c r="BI113" i="1"/>
  <c r="BY55" i="1"/>
  <c r="BY56" i="1" s="1"/>
  <c r="CT75" i="1"/>
  <c r="CT55" i="1" s="1"/>
  <c r="CT56" i="1" s="1"/>
  <c r="BH55" i="1"/>
  <c r="BH56" i="1" s="1"/>
  <c r="BB56" i="1"/>
  <c r="AN112" i="1"/>
  <c r="BF141" i="1"/>
  <c r="AZ143" i="1"/>
  <c r="AS156" i="1" s="1"/>
  <c r="BG129" i="1"/>
  <c r="AL129" i="1"/>
  <c r="H142" i="1"/>
  <c r="E156" i="1"/>
  <c r="BW141" i="1"/>
  <c r="CC141" i="1" s="1"/>
  <c r="CL161" i="1"/>
  <c r="CR141" i="1" s="1"/>
  <c r="CX141" i="1" s="1"/>
  <c r="AA155" i="1"/>
  <c r="AA156" i="1"/>
  <c r="AM150" i="1" s="1"/>
  <c r="AA157" i="1"/>
  <c r="AK151" i="1" s="1"/>
  <c r="AV244" i="1"/>
  <c r="BF238" i="1" s="1"/>
  <c r="AV243" i="1"/>
  <c r="AU237" i="1" s="1"/>
  <c r="AV242" i="1"/>
  <c r="AV245" i="1" s="1"/>
  <c r="F24" i="1" s="1"/>
  <c r="AH91" i="1"/>
  <c r="AN92" i="1"/>
  <c r="Y93" i="1"/>
  <c r="AC99" i="1" s="1"/>
  <c r="AH93" i="1"/>
  <c r="AJ91" i="1"/>
  <c r="AJ94" i="1" s="1"/>
  <c r="AL92" i="1"/>
  <c r="CB228" i="1"/>
  <c r="CB243" i="1" s="1"/>
  <c r="CA228" i="1"/>
  <c r="BZ228" i="1"/>
  <c r="BU230" i="1"/>
  <c r="BN243" i="1" s="1"/>
  <c r="CA227" i="1"/>
  <c r="BE172" i="1"/>
  <c r="BE201" i="1"/>
  <c r="N69" i="1"/>
  <c r="D69" i="1"/>
  <c r="L69" i="1"/>
  <c r="BG142" i="1"/>
  <c r="BG157" i="1" s="1"/>
  <c r="BF142" i="1"/>
  <c r="BE142" i="1"/>
  <c r="BS113" i="1"/>
  <c r="BP128" i="1" s="1"/>
  <c r="BP127" i="1"/>
  <c r="BW55" i="1"/>
  <c r="CL75" i="1"/>
  <c r="CR55" i="1" s="1"/>
  <c r="CX55" i="1" s="1"/>
  <c r="CX56" i="1" s="1"/>
  <c r="AH63" i="1"/>
  <c r="Z63" i="1"/>
  <c r="AN63" i="1"/>
  <c r="AF63" i="1"/>
  <c r="AM63" i="1"/>
  <c r="AE63" i="1"/>
  <c r="AJ63" i="1"/>
  <c r="AB63" i="1"/>
  <c r="Y63" i="1"/>
  <c r="AC69" i="1" s="1"/>
  <c r="AL63" i="1"/>
  <c r="AK63" i="1"/>
  <c r="AI63" i="1"/>
  <c r="AD63" i="1"/>
  <c r="AG63" i="1"/>
  <c r="AC63" i="1"/>
  <c r="AA63" i="1"/>
  <c r="AA68" i="1"/>
  <c r="AA71" i="1" s="1"/>
  <c r="F10" i="1" s="1"/>
  <c r="AA70" i="1"/>
  <c r="Z64" i="1" s="1"/>
  <c r="CK161" i="1"/>
  <c r="CP141" i="1" s="1"/>
  <c r="BU141" i="1"/>
  <c r="H198" i="1"/>
  <c r="H170" i="1"/>
  <c r="D185" i="1" s="1"/>
  <c r="E184" i="1"/>
  <c r="CN142" i="1"/>
  <c r="CK157" i="1" s="1"/>
  <c r="CK156" i="1"/>
  <c r="AF92" i="1"/>
  <c r="AM93" i="1"/>
  <c r="AN93" i="1"/>
  <c r="AA91" i="1"/>
  <c r="AB92" i="1"/>
  <c r="AD93" i="1"/>
  <c r="AM141" i="1"/>
  <c r="CP230" i="1"/>
  <c r="CI243" i="1" s="1"/>
  <c r="CP85" i="1"/>
  <c r="CI98" i="1" s="1"/>
  <c r="CV82" i="1"/>
  <c r="BG68" i="1"/>
  <c r="F169" i="1"/>
  <c r="A139" i="1"/>
  <c r="C5" i="1"/>
  <c r="BG82" i="1"/>
  <c r="AV97" i="1"/>
  <c r="BA85" i="1"/>
  <c r="AV98" i="1"/>
  <c r="BD92" i="1" s="1"/>
  <c r="AV99" i="1"/>
  <c r="BD93" i="1" s="1"/>
  <c r="BU85" i="1"/>
  <c r="BN98" i="1" s="1"/>
  <c r="CA82" i="1"/>
  <c r="CX140" i="1"/>
  <c r="CT161" i="1"/>
  <c r="CT141" i="1" s="1"/>
  <c r="CT143" i="1" s="1"/>
  <c r="BY141" i="1"/>
  <c r="BY143" i="1" s="1"/>
  <c r="N207" i="1"/>
  <c r="BZ53" i="1"/>
  <c r="BT56" i="1"/>
  <c r="AX142" i="1"/>
  <c r="AU157" i="1" s="1"/>
  <c r="AU156" i="1"/>
  <c r="N64" i="1"/>
  <c r="G64" i="1"/>
  <c r="BF56" i="1"/>
  <c r="BQ169" i="1"/>
  <c r="BL139" i="1"/>
  <c r="C29" i="1"/>
  <c r="CL169" i="1"/>
  <c r="CG139" i="1"/>
  <c r="C37" i="1"/>
  <c r="BU54" i="1"/>
  <c r="CA54" i="1" s="1"/>
  <c r="CK74" i="1"/>
  <c r="CP54" i="1" s="1"/>
  <c r="CV54" i="1" s="1"/>
  <c r="BV82" i="1"/>
  <c r="CQ102" i="1"/>
  <c r="CQ82" i="1" s="1"/>
  <c r="AV169" i="1"/>
  <c r="AQ139" i="1"/>
  <c r="C21" i="1"/>
  <c r="BF85" i="1"/>
  <c r="Y92" i="1"/>
  <c r="AC98" i="1" s="1"/>
  <c r="AM91" i="1"/>
  <c r="AN91" i="1"/>
  <c r="AN94" i="1" s="1"/>
  <c r="AE92" i="1"/>
  <c r="AA92" i="1"/>
  <c r="BT114" i="1"/>
  <c r="BZ111" i="1"/>
  <c r="BY172" i="1"/>
  <c r="AL97" i="1"/>
  <c r="AL85" i="1"/>
  <c r="CC140" i="1"/>
  <c r="AA214" i="1"/>
  <c r="AA213" i="1"/>
  <c r="AA215" i="1"/>
  <c r="AJ92" i="1"/>
  <c r="AN140" i="1"/>
  <c r="Q64" i="1"/>
  <c r="Q100" i="1"/>
  <c r="N208" i="1"/>
  <c r="K208" i="1"/>
  <c r="N209" i="1"/>
  <c r="R209" i="1"/>
  <c r="L208" i="1"/>
  <c r="P209" i="1"/>
  <c r="CU53" i="1"/>
  <c r="CO56" i="1"/>
  <c r="AX198" i="1"/>
  <c r="AX170" i="1"/>
  <c r="AU184" i="1"/>
  <c r="D62" i="1"/>
  <c r="O64" i="1"/>
  <c r="S62" i="1"/>
  <c r="AN113" i="1"/>
  <c r="BZ141" i="1"/>
  <c r="BT172" i="1"/>
  <c r="BZ169" i="1"/>
  <c r="AL69" i="1"/>
  <c r="AL56" i="1"/>
  <c r="M185" i="1"/>
  <c r="BH199" i="1"/>
  <c r="BH201" i="1" s="1"/>
  <c r="BB201" i="1"/>
  <c r="BU55" i="1"/>
  <c r="CA55" i="1" s="1"/>
  <c r="CK75" i="1"/>
  <c r="CP55" i="1" s="1"/>
  <c r="CV55" i="1" s="1"/>
  <c r="Y91" i="1"/>
  <c r="AH92" i="1"/>
  <c r="AK92" i="1"/>
  <c r="Z93" i="1"/>
  <c r="AI92" i="1"/>
  <c r="AJ93" i="1"/>
  <c r="CU111" i="1"/>
  <c r="CO114" i="1"/>
  <c r="CT172" i="1"/>
  <c r="J185" i="1"/>
  <c r="BF112" i="1"/>
  <c r="BF114" i="1" s="1"/>
  <c r="AZ114" i="1"/>
  <c r="AS127" i="1" s="1"/>
  <c r="CK132" i="1"/>
  <c r="CP112" i="1" s="1"/>
  <c r="BU112" i="1"/>
  <c r="CW171" i="1"/>
  <c r="CW186" i="1" s="1"/>
  <c r="CU171" i="1"/>
  <c r="CV171" i="1"/>
  <c r="BZ199" i="1"/>
  <c r="K185" i="1"/>
  <c r="N185" i="1"/>
  <c r="R207" i="1"/>
  <c r="O207" i="1"/>
  <c r="J207" i="1"/>
  <c r="M207" i="1"/>
  <c r="I207" i="1"/>
  <c r="I210" i="1" s="1"/>
  <c r="BE114" i="1"/>
  <c r="BH142" i="1"/>
  <c r="X198" i="1"/>
  <c r="X170" i="1"/>
  <c r="X171" i="1"/>
  <c r="AK169" i="1"/>
  <c r="AM169" i="1"/>
  <c r="AL169" i="1"/>
  <c r="AK178" i="1"/>
  <c r="AJ169" i="1"/>
  <c r="M208" i="1"/>
  <c r="F208" i="1"/>
  <c r="J208" i="1"/>
  <c r="Q207" i="1"/>
  <c r="Q210" i="1" s="1"/>
  <c r="BX55" i="1"/>
  <c r="BX56" i="1" s="1"/>
  <c r="CS75" i="1"/>
  <c r="CS55" i="1" s="1"/>
  <c r="CS56" i="1" s="1"/>
  <c r="H62" i="1"/>
  <c r="L62" i="1"/>
  <c r="P62" i="1"/>
  <c r="D64" i="1"/>
  <c r="H70" i="1" s="1"/>
  <c r="R62" i="1"/>
  <c r="M64" i="1"/>
  <c r="CW53" i="1"/>
  <c r="BI53" i="1"/>
  <c r="BE56" i="1"/>
  <c r="BE141" i="1"/>
  <c r="CK219" i="1"/>
  <c r="CP199" i="1" s="1"/>
  <c r="BU199" i="1"/>
  <c r="AC227" i="1"/>
  <c r="AC199" i="1"/>
  <c r="Z213" i="1"/>
  <c r="Z216" i="1" s="1"/>
  <c r="E15" i="1" s="1"/>
  <c r="U15" i="1" s="1"/>
  <c r="CB55" i="1"/>
  <c r="CB70" i="1" s="1"/>
  <c r="AE91" i="1"/>
  <c r="AM92" i="1"/>
  <c r="AF91" i="1"/>
  <c r="AF94" i="1" s="1"/>
  <c r="AG92" i="1"/>
  <c r="AI93" i="1"/>
  <c r="AL91" i="1"/>
  <c r="AL94" i="1" s="1"/>
  <c r="CV170" i="1"/>
  <c r="CW170" i="1"/>
  <c r="CX170" i="1"/>
  <c r="CU170" i="1"/>
  <c r="I185" i="1"/>
  <c r="BX201" i="1"/>
  <c r="AL155" i="1"/>
  <c r="CV53" i="1"/>
  <c r="CA53" i="1"/>
  <c r="E64" i="1"/>
  <c r="CB53" i="1"/>
  <c r="CO172" i="1"/>
  <c r="CU169" i="1"/>
  <c r="AC171" i="1"/>
  <c r="Z186" i="1" s="1"/>
  <c r="Z185" i="1"/>
  <c r="CL219" i="1"/>
  <c r="CR199" i="1" s="1"/>
  <c r="BW199" i="1"/>
  <c r="CK220" i="1"/>
  <c r="CP200" i="1" s="1"/>
  <c r="BU200" i="1"/>
  <c r="CA200" i="1" s="1"/>
  <c r="F207" i="1"/>
  <c r="S208" i="1"/>
  <c r="H207" i="1"/>
  <c r="BE228" i="1"/>
  <c r="BG228" i="1"/>
  <c r="BG243" i="1" s="1"/>
  <c r="BF228" i="1"/>
  <c r="BH228" i="1"/>
  <c r="R69" i="1"/>
  <c r="S69" i="1" s="1"/>
  <c r="G69" i="1"/>
  <c r="J69" i="1"/>
  <c r="O69" i="1"/>
  <c r="G62" i="1"/>
  <c r="P69" i="1"/>
  <c r="I69" i="1"/>
  <c r="K69" i="1"/>
  <c r="BZ83" i="1"/>
  <c r="BT85" i="1"/>
  <c r="BG54" i="1"/>
  <c r="BG69" i="1" s="1"/>
  <c r="AA198" i="1"/>
  <c r="V168" i="1"/>
  <c r="C14" i="1"/>
  <c r="BG114" i="1"/>
  <c r="AL114" i="1"/>
  <c r="Z5" i="1"/>
  <c r="Y2" i="1"/>
  <c r="AC2" i="1" s="1"/>
  <c r="Y5" i="1"/>
  <c r="Z4" i="1"/>
  <c r="Y4" i="1"/>
  <c r="Z3" i="1"/>
  <c r="Z2" i="1"/>
  <c r="Y3" i="1"/>
  <c r="BH141" i="1"/>
  <c r="AK141" i="1"/>
  <c r="CW55" i="1"/>
  <c r="CW70" i="1" s="1"/>
  <c r="Z92" i="1"/>
  <c r="AK93" i="1"/>
  <c r="AC92" i="1"/>
  <c r="AB91" i="1"/>
  <c r="CC229" i="1"/>
  <c r="CB229" i="1"/>
  <c r="CB244" i="1" s="1"/>
  <c r="CA229" i="1"/>
  <c r="CI227" i="1"/>
  <c r="CI200" i="1"/>
  <c r="CU198" i="1"/>
  <c r="CI199" i="1"/>
  <c r="CW199" i="1" s="1"/>
  <c r="CW214" i="1" s="1"/>
  <c r="CV198" i="1"/>
  <c r="CX198" i="1"/>
  <c r="BI83" i="1"/>
  <c r="BE85" i="1"/>
  <c r="CS201" i="1"/>
  <c r="AA128" i="1"/>
  <c r="AK122" i="1" s="1"/>
  <c r="AA126" i="1"/>
  <c r="AA129" i="1" s="1"/>
  <c r="F12" i="1" s="1"/>
  <c r="AA127" i="1"/>
  <c r="AN121" i="1" s="1"/>
  <c r="L185" i="1"/>
  <c r="AA18" i="1" l="1"/>
  <c r="AC18" i="1" s="1"/>
  <c r="AA19" i="1"/>
  <c r="AB21" i="1"/>
  <c r="AB18" i="1"/>
  <c r="AB20" i="1"/>
  <c r="AB19" i="1"/>
  <c r="AA21" i="1"/>
  <c r="R65" i="1"/>
  <c r="W13" i="1"/>
  <c r="W11" i="1"/>
  <c r="X11" i="1"/>
  <c r="X10" i="1"/>
  <c r="W12" i="1"/>
  <c r="X12" i="1"/>
  <c r="X13" i="1"/>
  <c r="O123" i="1"/>
  <c r="F123" i="1"/>
  <c r="BG62" i="1"/>
  <c r="R244" i="1"/>
  <c r="S244" i="1" s="1"/>
  <c r="AM178" i="1"/>
  <c r="AG178" i="1"/>
  <c r="AJ184" i="1" s="1"/>
  <c r="AA12" i="1"/>
  <c r="AC178" i="1"/>
  <c r="AB12" i="1"/>
  <c r="AN178" i="1"/>
  <c r="AA10" i="1"/>
  <c r="AC10" i="1" s="1"/>
  <c r="AB178" i="1"/>
  <c r="BI227" i="1"/>
  <c r="Z187" i="1"/>
  <c r="E14" i="1" s="1"/>
  <c r="U14" i="1" s="1"/>
  <c r="N97" i="1"/>
  <c r="E94" i="1"/>
  <c r="Q123" i="1"/>
  <c r="N244" i="1"/>
  <c r="D94" i="1"/>
  <c r="P94" i="1"/>
  <c r="G94" i="1"/>
  <c r="I94" i="1"/>
  <c r="P65" i="1"/>
  <c r="Q65" i="1"/>
  <c r="P123" i="1"/>
  <c r="L244" i="1"/>
  <c r="H242" i="1"/>
  <c r="H245" i="1" s="1"/>
  <c r="H8" i="1" s="1"/>
  <c r="BI111" i="1"/>
  <c r="AB13" i="1"/>
  <c r="AA11" i="1"/>
  <c r="AA13" i="1"/>
  <c r="AB10" i="1"/>
  <c r="BW143" i="1"/>
  <c r="O210" i="1"/>
  <c r="I244" i="1"/>
  <c r="M244" i="1"/>
  <c r="E65" i="1"/>
  <c r="P152" i="1"/>
  <c r="Z94" i="1"/>
  <c r="AC94" i="1"/>
  <c r="O94" i="1"/>
  <c r="CY84" i="1"/>
  <c r="K152" i="1"/>
  <c r="F94" i="1"/>
  <c r="BF230" i="1"/>
  <c r="BG242" i="1"/>
  <c r="BG245" i="1" s="1"/>
  <c r="BE143" i="1"/>
  <c r="AD178" i="1"/>
  <c r="AM94" i="1"/>
  <c r="N210" i="1"/>
  <c r="O65" i="1"/>
  <c r="K210" i="1"/>
  <c r="N181" i="1"/>
  <c r="H152" i="1"/>
  <c r="G244" i="1"/>
  <c r="O152" i="1"/>
  <c r="G152" i="1"/>
  <c r="M123" i="1"/>
  <c r="J123" i="1"/>
  <c r="Q152" i="1"/>
  <c r="N152" i="1"/>
  <c r="AJ178" i="1"/>
  <c r="S65" i="1"/>
  <c r="AV100" i="1"/>
  <c r="F19" i="1" s="1"/>
  <c r="AH94" i="1"/>
  <c r="P210" i="1"/>
  <c r="R181" i="1"/>
  <c r="R123" i="1"/>
  <c r="AI94" i="1"/>
  <c r="G123" i="1"/>
  <c r="H123" i="1"/>
  <c r="R152" i="1"/>
  <c r="J244" i="1"/>
  <c r="J152" i="1"/>
  <c r="M65" i="1"/>
  <c r="I123" i="1"/>
  <c r="AK94" i="1"/>
  <c r="N94" i="1"/>
  <c r="R94" i="1"/>
  <c r="P158" i="1"/>
  <c r="P5" i="1" s="1"/>
  <c r="AA178" i="1"/>
  <c r="AL178" i="1"/>
  <c r="N65" i="1"/>
  <c r="K181" i="1"/>
  <c r="P71" i="1"/>
  <c r="P2" i="1" s="1"/>
  <c r="E239" i="1"/>
  <c r="H94" i="1"/>
  <c r="K94" i="1"/>
  <c r="E181" i="1"/>
  <c r="R210" i="1"/>
  <c r="K244" i="1"/>
  <c r="AA158" i="1"/>
  <c r="F13" i="1" s="1"/>
  <c r="S123" i="1"/>
  <c r="AF178" i="1"/>
  <c r="AI178" i="1"/>
  <c r="M210" i="1"/>
  <c r="AA216" i="1"/>
  <c r="F15" i="1" s="1"/>
  <c r="S210" i="1"/>
  <c r="N123" i="1"/>
  <c r="I65" i="1"/>
  <c r="E152" i="1"/>
  <c r="F65" i="1"/>
  <c r="E123" i="1"/>
  <c r="H129" i="1"/>
  <c r="H4" i="1" s="1"/>
  <c r="M94" i="1"/>
  <c r="S94" i="1"/>
  <c r="X3" i="1"/>
  <c r="Y19" i="1"/>
  <c r="Y18" i="1"/>
  <c r="AC4" i="1" s="1"/>
  <c r="Z21" i="1"/>
  <c r="Z19" i="1"/>
  <c r="Z18" i="1"/>
  <c r="Z20" i="1"/>
  <c r="Y21" i="1"/>
  <c r="Y20" i="1"/>
  <c r="W5" i="1"/>
  <c r="X5" i="1"/>
  <c r="W18" i="1" a="1"/>
  <c r="X4" i="1"/>
  <c r="W4" i="1"/>
  <c r="X2" i="1"/>
  <c r="W2" i="1"/>
  <c r="AB2" i="1" s="1"/>
  <c r="CR143" i="1"/>
  <c r="L94" i="1"/>
  <c r="N242" i="1"/>
  <c r="N245" i="1" s="1"/>
  <c r="N8" i="1" s="1"/>
  <c r="J94" i="1"/>
  <c r="AV69" i="1"/>
  <c r="BE63" i="1" s="1"/>
  <c r="CO143" i="1"/>
  <c r="M97" i="1"/>
  <c r="J97" i="1"/>
  <c r="L97" i="1"/>
  <c r="J65" i="1"/>
  <c r="I97" i="1"/>
  <c r="K97" i="1"/>
  <c r="D126" i="1"/>
  <c r="D97" i="1"/>
  <c r="H97" i="1"/>
  <c r="H100" i="1" s="1"/>
  <c r="H3" i="1" s="1"/>
  <c r="G97" i="1"/>
  <c r="R97" i="1"/>
  <c r="Y178" i="1"/>
  <c r="AH178" i="1"/>
  <c r="AH181" i="1" s="1"/>
  <c r="AE178" i="1"/>
  <c r="Z178" i="1"/>
  <c r="K242" i="1"/>
  <c r="R242" i="1"/>
  <c r="R245" i="1" s="1"/>
  <c r="I242" i="1"/>
  <c r="I245" i="1" s="1"/>
  <c r="I8" i="1" s="1"/>
  <c r="J242" i="1"/>
  <c r="G242" i="1"/>
  <c r="G245" i="1" s="1"/>
  <c r="G8" i="1" s="1"/>
  <c r="M242" i="1"/>
  <c r="M245" i="1" s="1"/>
  <c r="M8" i="1" s="1"/>
  <c r="L242" i="1"/>
  <c r="L245" i="1" s="1"/>
  <c r="L8" i="1" s="1"/>
  <c r="Z149" i="1"/>
  <c r="AE151" i="1"/>
  <c r="AK157" i="1" s="1"/>
  <c r="D123" i="1"/>
  <c r="Y121" i="1"/>
  <c r="AC127" i="1" s="1"/>
  <c r="AJ121" i="1"/>
  <c r="AB121" i="1"/>
  <c r="CD200" i="1"/>
  <c r="AG94" i="1"/>
  <c r="J128" i="1"/>
  <c r="BT201" i="1"/>
  <c r="AJ143" i="1"/>
  <c r="BZ142" i="1"/>
  <c r="BZ143" i="1" s="1"/>
  <c r="BB237" i="1"/>
  <c r="AW238" i="1"/>
  <c r="R128" i="1"/>
  <c r="S128" i="1" s="1"/>
  <c r="BH91" i="1"/>
  <c r="BH94" i="1" s="1"/>
  <c r="R99" i="1"/>
  <c r="S99" i="1" s="1"/>
  <c r="G99" i="1"/>
  <c r="AK143" i="1"/>
  <c r="CV200" i="1"/>
  <c r="BW172" i="1"/>
  <c r="G128" i="1"/>
  <c r="M128" i="1"/>
  <c r="BI91" i="1"/>
  <c r="I128" i="1"/>
  <c r="AX91" i="1"/>
  <c r="D155" i="1"/>
  <c r="P99" i="1"/>
  <c r="P100" i="1" s="1"/>
  <c r="P3" i="1" s="1"/>
  <c r="K99" i="1"/>
  <c r="I99" i="1"/>
  <c r="M99" i="1"/>
  <c r="AI121" i="1"/>
  <c r="L128" i="1"/>
  <c r="AZ91" i="1"/>
  <c r="BF97" i="1" s="1"/>
  <c r="AN149" i="1"/>
  <c r="O99" i="1"/>
  <c r="O100" i="1" s="1"/>
  <c r="O3" i="1" s="1"/>
  <c r="J99" i="1"/>
  <c r="N99" i="1"/>
  <c r="D99" i="1"/>
  <c r="L99" i="1"/>
  <c r="Z121" i="1"/>
  <c r="AV62" i="1"/>
  <c r="N128" i="1"/>
  <c r="AV91" i="1"/>
  <c r="BI169" i="1"/>
  <c r="BI172" i="1" s="1"/>
  <c r="BE237" i="1"/>
  <c r="AG151" i="1"/>
  <c r="AJ157" i="1" s="1"/>
  <c r="D128" i="1"/>
  <c r="AA121" i="1"/>
  <c r="CD84" i="1"/>
  <c r="BH236" i="1"/>
  <c r="Y149" i="1"/>
  <c r="CR172" i="1"/>
  <c r="CX169" i="1"/>
  <c r="CX172" i="1" s="1"/>
  <c r="BB62" i="1"/>
  <c r="BA62" i="1"/>
  <c r="BI238" i="1"/>
  <c r="AX238" i="1"/>
  <c r="AG121" i="1"/>
  <c r="AJ127" i="1" s="1"/>
  <c r="AT62" i="1"/>
  <c r="BI62" i="1"/>
  <c r="AV70" i="1"/>
  <c r="BD64" i="1" s="1"/>
  <c r="BB91" i="1"/>
  <c r="BE97" i="1" s="1"/>
  <c r="AM143" i="1"/>
  <c r="AK64" i="1"/>
  <c r="AV236" i="1"/>
  <c r="AD151" i="1"/>
  <c r="BF143" i="1"/>
  <c r="AW62" i="1"/>
  <c r="AM121" i="1"/>
  <c r="BD62" i="1"/>
  <c r="BD65" i="1" s="1"/>
  <c r="BE62" i="1"/>
  <c r="AU62" i="1"/>
  <c r="AT91" i="1"/>
  <c r="BD91" i="1"/>
  <c r="BD94" i="1" s="1"/>
  <c r="I155" i="1"/>
  <c r="BC62" i="1"/>
  <c r="AU91" i="1"/>
  <c r="AW91" i="1"/>
  <c r="AC64" i="1"/>
  <c r="AY62" i="1"/>
  <c r="AZ62" i="1"/>
  <c r="BF68" i="1" s="1"/>
  <c r="BA91" i="1"/>
  <c r="BE91" i="1"/>
  <c r="BA238" i="1"/>
  <c r="AL121" i="1"/>
  <c r="AX62" i="1"/>
  <c r="BF62" i="1"/>
  <c r="BH62" i="1"/>
  <c r="CA56" i="1"/>
  <c r="BF91" i="1"/>
  <c r="BG91" i="1"/>
  <c r="BC238" i="1"/>
  <c r="AB149" i="1"/>
  <c r="AT92" i="1"/>
  <c r="AX98" i="1" s="1"/>
  <c r="R127" i="1"/>
  <c r="S127" i="1" s="1"/>
  <c r="Z122" i="1"/>
  <c r="AE97" i="1"/>
  <c r="BH143" i="1"/>
  <c r="CU199" i="1"/>
  <c r="CC143" i="1"/>
  <c r="BF92" i="1"/>
  <c r="BH92" i="1"/>
  <c r="BF237" i="1"/>
  <c r="AA151" i="1"/>
  <c r="AU92" i="1"/>
  <c r="AY92" i="1"/>
  <c r="AC149" i="1"/>
  <c r="CY113" i="1"/>
  <c r="AF122" i="1"/>
  <c r="N214" i="1"/>
  <c r="AF207" i="1"/>
  <c r="AK150" i="1"/>
  <c r="AN150" i="1"/>
  <c r="AK121" i="1"/>
  <c r="BA92" i="1"/>
  <c r="AK62" i="1"/>
  <c r="AK65" i="1" s="1"/>
  <c r="AZ238" i="1"/>
  <c r="AA149" i="1"/>
  <c r="AF149" i="1"/>
  <c r="AF152" i="1" s="1"/>
  <c r="G127" i="1"/>
  <c r="BC92" i="1"/>
  <c r="AM99" i="1"/>
  <c r="AN99" i="1" s="1"/>
  <c r="AV92" i="1"/>
  <c r="BV230" i="1"/>
  <c r="CB227" i="1"/>
  <c r="CB242" i="1" s="1"/>
  <c r="CB245" i="1" s="1"/>
  <c r="R126" i="1"/>
  <c r="M186" i="1"/>
  <c r="G157" i="1"/>
  <c r="R157" i="1"/>
  <c r="S157" i="1" s="1"/>
  <c r="BU56" i="1"/>
  <c r="BN69" i="1" s="1"/>
  <c r="BQ70" i="1" s="1"/>
  <c r="CC64" i="1" s="1"/>
  <c r="AE207" i="1"/>
  <c r="AE99" i="1"/>
  <c r="AJ64" i="1"/>
  <c r="AH64" i="1"/>
  <c r="BF236" i="1"/>
  <c r="BF239" i="1" s="1"/>
  <c r="BC237" i="1"/>
  <c r="AV238" i="1"/>
  <c r="AE149" i="1"/>
  <c r="CB140" i="1"/>
  <c r="CB155" i="1" s="1"/>
  <c r="CB158" i="1" s="1"/>
  <c r="BV143" i="1"/>
  <c r="I152" i="1"/>
  <c r="R155" i="1"/>
  <c r="G155" i="1"/>
  <c r="G158" i="1" s="1"/>
  <c r="G5" i="1" s="1"/>
  <c r="L155" i="1"/>
  <c r="M155" i="1"/>
  <c r="N126" i="1"/>
  <c r="I184" i="1"/>
  <c r="P184" i="1"/>
  <c r="J181" i="1"/>
  <c r="K184" i="1"/>
  <c r="K187" i="1" s="1"/>
  <c r="K6" i="1" s="1"/>
  <c r="N184" i="1"/>
  <c r="G181" i="1"/>
  <c r="L184" i="1"/>
  <c r="L187" i="1" s="1"/>
  <c r="L6" i="1" s="1"/>
  <c r="D184" i="1"/>
  <c r="CB198" i="1"/>
  <c r="BV201" i="1"/>
  <c r="K156" i="1"/>
  <c r="I156" i="1"/>
  <c r="CQ143" i="1"/>
  <c r="CW140" i="1"/>
  <c r="K157" i="1"/>
  <c r="I157" i="1"/>
  <c r="F181" i="1"/>
  <c r="R184" i="1"/>
  <c r="G184" i="1"/>
  <c r="J186" i="1"/>
  <c r="AM122" i="1"/>
  <c r="AF121" i="1"/>
  <c r="BI140" i="1"/>
  <c r="BG230" i="1"/>
  <c r="AL143" i="1"/>
  <c r="CY55" i="1"/>
  <c r="AK207" i="1"/>
  <c r="BG237" i="1"/>
  <c r="AY238" i="1"/>
  <c r="BE238" i="1"/>
  <c r="BG143" i="1"/>
  <c r="M157" i="1"/>
  <c r="CV169" i="1"/>
  <c r="CP172" i="1"/>
  <c r="CI185" i="1" s="1"/>
  <c r="N157" i="1"/>
  <c r="L157" i="1"/>
  <c r="BV114" i="1"/>
  <c r="CB112" i="1"/>
  <c r="BG213" i="1"/>
  <c r="BG216" i="1" s="1"/>
  <c r="BG201" i="1"/>
  <c r="BI198" i="1"/>
  <c r="BV172" i="1"/>
  <c r="CB169" i="1"/>
  <c r="CA169" i="1"/>
  <c r="CA172" i="1" s="1"/>
  <c r="BU172" i="1"/>
  <c r="BN185" i="1" s="1"/>
  <c r="K215" i="1"/>
  <c r="Z207" i="1"/>
  <c r="AD207" i="1"/>
  <c r="CD113" i="1"/>
  <c r="BW114" i="1"/>
  <c r="CC111" i="1"/>
  <c r="CC114" i="1" s="1"/>
  <c r="BZ227" i="1"/>
  <c r="BZ230" i="1" s="1"/>
  <c r="BT230" i="1"/>
  <c r="D152" i="1"/>
  <c r="H155" i="1"/>
  <c r="H158" i="1" s="1"/>
  <c r="H5" i="1" s="1"/>
  <c r="J157" i="1"/>
  <c r="D181" i="1"/>
  <c r="H184" i="1"/>
  <c r="H187" i="1" s="1"/>
  <c r="H6" i="1" s="1"/>
  <c r="K128" i="1"/>
  <c r="N186" i="1"/>
  <c r="L186" i="1"/>
  <c r="I186" i="1"/>
  <c r="K186" i="1"/>
  <c r="CQ114" i="1"/>
  <c r="CW112" i="1"/>
  <c r="L123" i="1"/>
  <c r="I126" i="1"/>
  <c r="O126" i="1"/>
  <c r="J126" i="1"/>
  <c r="L126" i="1"/>
  <c r="CW169" i="1"/>
  <c r="CW184" i="1" s="1"/>
  <c r="CQ172" i="1"/>
  <c r="K155" i="1"/>
  <c r="G70" i="1"/>
  <c r="AH121" i="1"/>
  <c r="AD121" i="1"/>
  <c r="CD229" i="1"/>
  <c r="R70" i="1"/>
  <c r="S70" i="1" s="1"/>
  <c r="AI207" i="1"/>
  <c r="BC91" i="1"/>
  <c r="BC94" i="1" s="1"/>
  <c r="AX92" i="1"/>
  <c r="BI92" i="1"/>
  <c r="AW92" i="1"/>
  <c r="AG64" i="1"/>
  <c r="AJ70" i="1" s="1"/>
  <c r="Y64" i="1"/>
  <c r="AC70" i="1" s="1"/>
  <c r="AG99" i="1"/>
  <c r="AV237" i="1"/>
  <c r="BH237" i="1"/>
  <c r="BH238" i="1"/>
  <c r="AG149" i="1"/>
  <c r="AJ155" i="1" s="1"/>
  <c r="AJ158" i="1" s="1"/>
  <c r="Z150" i="1"/>
  <c r="AN114" i="1"/>
  <c r="BG184" i="1"/>
  <c r="BG187" i="1" s="1"/>
  <c r="BG172" i="1"/>
  <c r="AV184" i="1"/>
  <c r="BC178" i="1" s="1"/>
  <c r="AV185" i="1"/>
  <c r="AU179" i="1" s="1"/>
  <c r="AV186" i="1"/>
  <c r="BE180" i="1" s="1"/>
  <c r="CR114" i="1"/>
  <c r="CX111" i="1"/>
  <c r="CX114" i="1" s="1"/>
  <c r="L127" i="1"/>
  <c r="M127" i="1"/>
  <c r="N127" i="1"/>
  <c r="D127" i="1"/>
  <c r="M156" i="1"/>
  <c r="G156" i="1"/>
  <c r="R156" i="1"/>
  <c r="S156" i="1" s="1"/>
  <c r="N155" i="1"/>
  <c r="CV56" i="1"/>
  <c r="AG207" i="1"/>
  <c r="AI122" i="1"/>
  <c r="BH230" i="1"/>
  <c r="AM207" i="1"/>
  <c r="BE92" i="1"/>
  <c r="AJ62" i="1"/>
  <c r="AN64" i="1"/>
  <c r="BI199" i="1"/>
  <c r="BI237" i="1"/>
  <c r="AT238" i="1"/>
  <c r="AX244" i="1" s="1"/>
  <c r="AD149" i="1"/>
  <c r="J127" i="1"/>
  <c r="O127" i="1"/>
  <c r="J156" i="1"/>
  <c r="O156" i="1"/>
  <c r="N156" i="1"/>
  <c r="L156" i="1"/>
  <c r="J184" i="1"/>
  <c r="L181" i="1"/>
  <c r="BW230" i="1"/>
  <c r="CC228" i="1"/>
  <c r="CC230" i="1" s="1"/>
  <c r="R186" i="1"/>
  <c r="S186" i="1" s="1"/>
  <c r="G186" i="1"/>
  <c r="K126" i="1"/>
  <c r="M126" i="1"/>
  <c r="AA207" i="1"/>
  <c r="K127" i="1"/>
  <c r="P127" i="1"/>
  <c r="P129" i="1" s="1"/>
  <c r="P4" i="1" s="1"/>
  <c r="I127" i="1"/>
  <c r="AC122" i="1"/>
  <c r="AE121" i="1"/>
  <c r="AK127" i="1" s="1"/>
  <c r="CW198" i="1"/>
  <c r="CW213" i="1" s="1"/>
  <c r="J215" i="1"/>
  <c r="AJ207" i="1"/>
  <c r="BB92" i="1"/>
  <c r="BE98" i="1" s="1"/>
  <c r="AZ92" i="1"/>
  <c r="BF98" i="1" s="1"/>
  <c r="AY91" i="1"/>
  <c r="AY94" i="1" s="1"/>
  <c r="BD237" i="1"/>
  <c r="BB236" i="1"/>
  <c r="AU238" i="1"/>
  <c r="AG150" i="1"/>
  <c r="AJ156" i="1" s="1"/>
  <c r="AL149" i="1"/>
  <c r="J155" i="1"/>
  <c r="J158" i="1" s="1"/>
  <c r="J5" i="1" s="1"/>
  <c r="L152" i="1"/>
  <c r="O155" i="1"/>
  <c r="O158" i="1" s="1"/>
  <c r="O5" i="1" s="1"/>
  <c r="H181" i="1"/>
  <c r="M184" i="1"/>
  <c r="G126" i="1"/>
  <c r="AF120" i="1"/>
  <c r="AB120" i="1"/>
  <c r="G65" i="1"/>
  <c r="D68" i="1"/>
  <c r="N68" i="1"/>
  <c r="L68" i="1"/>
  <c r="AL184" i="1"/>
  <c r="AI99" i="1"/>
  <c r="BZ56" i="1"/>
  <c r="CD53" i="1"/>
  <c r="AG62" i="1"/>
  <c r="AM62" i="1"/>
  <c r="AM65" i="1" s="1"/>
  <c r="M214" i="1"/>
  <c r="AD150" i="1"/>
  <c r="CY83" i="1"/>
  <c r="CU85" i="1"/>
  <c r="CN171" i="1"/>
  <c r="CK186" i="1" s="1"/>
  <c r="CK185" i="1"/>
  <c r="AE120" i="1"/>
  <c r="AB94" i="1"/>
  <c r="AI97" i="1"/>
  <c r="AG97" i="1"/>
  <c r="AG100" i="1" s="1"/>
  <c r="L11" i="1" s="1"/>
  <c r="BI228" i="1"/>
  <c r="CA85" i="1"/>
  <c r="BI93" i="1"/>
  <c r="AU93" i="1"/>
  <c r="AC121" i="1"/>
  <c r="AH120" i="1"/>
  <c r="AE122" i="1"/>
  <c r="Y122" i="1"/>
  <c r="AC128" i="1" s="1"/>
  <c r="AJ120" i="1"/>
  <c r="AH98" i="1"/>
  <c r="CP56" i="1"/>
  <c r="CI69" i="1" s="1"/>
  <c r="CL69" i="1" s="1"/>
  <c r="CY170" i="1"/>
  <c r="BE230" i="1"/>
  <c r="K214" i="1"/>
  <c r="I214" i="1"/>
  <c r="CU114" i="1"/>
  <c r="CU56" i="1"/>
  <c r="CY53" i="1"/>
  <c r="AH99" i="1"/>
  <c r="M215" i="1"/>
  <c r="BQ99" i="1"/>
  <c r="BT93" i="1" s="1"/>
  <c r="BQ98" i="1"/>
  <c r="BR92" i="1" s="1"/>
  <c r="AX93" i="1"/>
  <c r="BC93" i="1"/>
  <c r="BG92" i="1"/>
  <c r="F198" i="1"/>
  <c r="A168" i="1"/>
  <c r="C6" i="1"/>
  <c r="AA62" i="1"/>
  <c r="AE69" i="1"/>
  <c r="AJ69" i="1"/>
  <c r="AB62" i="1"/>
  <c r="AK69" i="1"/>
  <c r="AF69" i="1"/>
  <c r="AD69" i="1"/>
  <c r="AF64" i="1"/>
  <c r="BD236" i="1"/>
  <c r="BD239" i="1" s="1"/>
  <c r="AX237" i="1"/>
  <c r="AZ237" i="1"/>
  <c r="AT237" i="1"/>
  <c r="AX243" i="1" s="1"/>
  <c r="BG238" i="1"/>
  <c r="BD238" i="1"/>
  <c r="AJ150" i="1"/>
  <c r="AJ149" i="1"/>
  <c r="AA150" i="1"/>
  <c r="AH149" i="1"/>
  <c r="AL150" i="1"/>
  <c r="AM151" i="1"/>
  <c r="BS142" i="1"/>
  <c r="BP157" i="1" s="1"/>
  <c r="BP156" i="1"/>
  <c r="BG158" i="1"/>
  <c r="K68" i="1"/>
  <c r="CN227" i="1"/>
  <c r="CN199" i="1"/>
  <c r="CK213" i="1"/>
  <c r="CK216" i="1" s="1"/>
  <c r="E39" i="1" s="1"/>
  <c r="U39" i="1" s="1"/>
  <c r="L210" i="1"/>
  <c r="O213" i="1"/>
  <c r="J213" i="1"/>
  <c r="AG120" i="1"/>
  <c r="H210" i="1"/>
  <c r="M213" i="1"/>
  <c r="M216" i="1" s="1"/>
  <c r="M7" i="1" s="1"/>
  <c r="AY93" i="1"/>
  <c r="AV157" i="1"/>
  <c r="BH151" i="1" s="1"/>
  <c r="AV156" i="1"/>
  <c r="BG150" i="1" s="1"/>
  <c r="AV155" i="1"/>
  <c r="BS198" i="1"/>
  <c r="BS170" i="1"/>
  <c r="BP184" i="1"/>
  <c r="BP187" i="1" s="1"/>
  <c r="E30" i="1" s="1"/>
  <c r="U30" i="1" s="1"/>
  <c r="R215" i="1"/>
  <c r="S215" i="1" s="1"/>
  <c r="CU143" i="1"/>
  <c r="D210" i="1"/>
  <c r="H213" i="1"/>
  <c r="H216" i="1" s="1"/>
  <c r="H7" i="1" s="1"/>
  <c r="AD99" i="1"/>
  <c r="CY198" i="1"/>
  <c r="V197" i="1"/>
  <c r="C15" i="1"/>
  <c r="AM69" i="1"/>
  <c r="AN69" i="1" s="1"/>
  <c r="AB69" i="1"/>
  <c r="I70" i="1"/>
  <c r="AD122" i="1"/>
  <c r="Z120" i="1"/>
  <c r="Z123" i="1" s="1"/>
  <c r="CB68" i="1"/>
  <c r="AE98" i="1"/>
  <c r="AJ98" i="1"/>
  <c r="AJ100" i="1" s="1"/>
  <c r="AC200" i="1"/>
  <c r="Z215" i="1" s="1"/>
  <c r="Z214" i="1"/>
  <c r="AK171" i="1"/>
  <c r="AJ171" i="1"/>
  <c r="AL171" i="1"/>
  <c r="AL186" i="1" s="1"/>
  <c r="AB180" i="1"/>
  <c r="AJ180" i="1"/>
  <c r="AM171" i="1"/>
  <c r="AK180" i="1"/>
  <c r="AN180" i="1"/>
  <c r="AE180" i="1"/>
  <c r="AC180" i="1"/>
  <c r="AF180" i="1"/>
  <c r="AI180" i="1"/>
  <c r="AL180" i="1"/>
  <c r="AH180" i="1"/>
  <c r="Y180" i="1"/>
  <c r="AM180" i="1"/>
  <c r="AD180" i="1"/>
  <c r="Z180" i="1"/>
  <c r="AA180" i="1"/>
  <c r="AG180" i="1"/>
  <c r="D65" i="1"/>
  <c r="H68" i="1"/>
  <c r="H71" i="1" s="1"/>
  <c r="H2" i="1" s="1"/>
  <c r="J214" i="1"/>
  <c r="AF98" i="1"/>
  <c r="AD98" i="1"/>
  <c r="AK98" i="1"/>
  <c r="N70" i="1"/>
  <c r="D70" i="1"/>
  <c r="L70" i="1"/>
  <c r="BA93" i="1"/>
  <c r="BG93" i="1"/>
  <c r="CV85" i="1"/>
  <c r="AM97" i="1"/>
  <c r="AM100" i="1" s="1"/>
  <c r="AB97" i="1"/>
  <c r="AA94" i="1"/>
  <c r="H171" i="1"/>
  <c r="E185" i="1"/>
  <c r="O185" i="1"/>
  <c r="P185" i="1"/>
  <c r="AH69" i="1"/>
  <c r="AD62" i="1"/>
  <c r="AD65" i="1" s="1"/>
  <c r="AL62" i="1"/>
  <c r="AI69" i="1"/>
  <c r="AG69" i="1"/>
  <c r="AE64" i="1"/>
  <c r="Z62" i="1"/>
  <c r="Z65" i="1" s="1"/>
  <c r="CC55" i="1"/>
  <c r="CC56" i="1" s="1"/>
  <c r="BW56" i="1"/>
  <c r="K70" i="1"/>
  <c r="AW236" i="1"/>
  <c r="AY236" i="1"/>
  <c r="BA236" i="1"/>
  <c r="AU236" i="1"/>
  <c r="AU239" i="1" s="1"/>
  <c r="AN151" i="1"/>
  <c r="AC151" i="1"/>
  <c r="AJ151" i="1"/>
  <c r="AH150" i="1"/>
  <c r="AL151" i="1"/>
  <c r="G215" i="1"/>
  <c r="AF99" i="1"/>
  <c r="G214" i="1"/>
  <c r="R214" i="1"/>
  <c r="S214" i="1" s="1"/>
  <c r="I213" i="1"/>
  <c r="P213" i="1"/>
  <c r="K213" i="1"/>
  <c r="K216" i="1" s="1"/>
  <c r="K7" i="1" s="1"/>
  <c r="J210" i="1"/>
  <c r="AV127" i="1"/>
  <c r="AU121" i="1" s="1"/>
  <c r="AV126" i="1"/>
  <c r="AV128" i="1"/>
  <c r="BE122" i="1" s="1"/>
  <c r="AG98" i="1"/>
  <c r="AI98" i="1"/>
  <c r="CC199" i="1"/>
  <c r="CC201" i="1" s="1"/>
  <c r="BW201" i="1"/>
  <c r="AK120" i="1"/>
  <c r="AK123" i="1" s="1"/>
  <c r="AB122" i="1"/>
  <c r="CI228" i="1"/>
  <c r="CI229" i="1"/>
  <c r="CW227" i="1"/>
  <c r="CU227" i="1"/>
  <c r="CX227" i="1"/>
  <c r="CD83" i="1"/>
  <c r="BZ85" i="1"/>
  <c r="F210" i="1"/>
  <c r="R213" i="1"/>
  <c r="G213" i="1"/>
  <c r="CX199" i="1"/>
  <c r="CR201" i="1"/>
  <c r="AL158" i="1"/>
  <c r="AC228" i="1"/>
  <c r="Z242" i="1"/>
  <c r="Z245" i="1" s="1"/>
  <c r="E16" i="1" s="1"/>
  <c r="BI112" i="1"/>
  <c r="I215" i="1"/>
  <c r="AN169" i="1"/>
  <c r="AC184" i="1"/>
  <c r="AM170" i="1"/>
  <c r="AL170" i="1"/>
  <c r="AL185" i="1" s="1"/>
  <c r="AK170" i="1"/>
  <c r="AJ170" i="1"/>
  <c r="AA179" i="1"/>
  <c r="AM179" i="1"/>
  <c r="AM181" i="1" s="1"/>
  <c r="AJ179" i="1"/>
  <c r="AE179" i="1"/>
  <c r="AB179" i="1"/>
  <c r="AG179" i="1"/>
  <c r="AK179" i="1"/>
  <c r="AK181" i="1" s="1"/>
  <c r="AN179" i="1"/>
  <c r="AN181" i="1" s="1"/>
  <c r="AL179" i="1"/>
  <c r="AH179" i="1"/>
  <c r="AC179" i="1"/>
  <c r="AF179" i="1"/>
  <c r="AI179" i="1"/>
  <c r="AD179" i="1"/>
  <c r="Z179" i="1"/>
  <c r="Y179" i="1"/>
  <c r="BZ201" i="1"/>
  <c r="CY171" i="1"/>
  <c r="AN207" i="1"/>
  <c r="AL207" i="1"/>
  <c r="AL100" i="1"/>
  <c r="AV198" i="1"/>
  <c r="AQ168" i="1"/>
  <c r="C22" i="1"/>
  <c r="CL198" i="1"/>
  <c r="CG168" i="1"/>
  <c r="C38" i="1"/>
  <c r="L215" i="1"/>
  <c r="BH93" i="1"/>
  <c r="BB93" i="1"/>
  <c r="AT93" i="1"/>
  <c r="AX99" i="1" s="1"/>
  <c r="AW93" i="1"/>
  <c r="CL99" i="1"/>
  <c r="CS93" i="1" s="1"/>
  <c r="CL98" i="1"/>
  <c r="CW92" i="1" s="1"/>
  <c r="H227" i="1"/>
  <c r="H199" i="1"/>
  <c r="E213" i="1"/>
  <c r="E216" i="1" s="1"/>
  <c r="E7" i="1" s="1"/>
  <c r="U7" i="1" s="1"/>
  <c r="AC62" i="1"/>
  <c r="AM64" i="1"/>
  <c r="AH62" i="1"/>
  <c r="AH65" i="1" s="1"/>
  <c r="BE236" i="1"/>
  <c r="BE239" i="1" s="1"/>
  <c r="BG236" i="1"/>
  <c r="BI236" i="1"/>
  <c r="BI239" i="1" s="1"/>
  <c r="BC236" i="1"/>
  <c r="BC239" i="1" s="1"/>
  <c r="AI151" i="1"/>
  <c r="Z151" i="1"/>
  <c r="CW54" i="1"/>
  <c r="J70" i="1"/>
  <c r="O70" i="1"/>
  <c r="CD142" i="1"/>
  <c r="L214" i="1"/>
  <c r="L213" i="1"/>
  <c r="L216" i="1" s="1"/>
  <c r="L7" i="1" s="1"/>
  <c r="D213" i="1"/>
  <c r="N213" i="1"/>
  <c r="N216" i="1" s="1"/>
  <c r="N7" i="1" s="1"/>
  <c r="G210" i="1"/>
  <c r="AM98" i="1"/>
  <c r="AN98" i="1" s="1"/>
  <c r="AB98" i="1"/>
  <c r="AN122" i="1"/>
  <c r="CW200" i="1"/>
  <c r="CW215" i="1" s="1"/>
  <c r="CX200" i="1"/>
  <c r="CU200" i="1"/>
  <c r="CW185" i="1"/>
  <c r="AL120" i="1"/>
  <c r="AL123" i="1" s="1"/>
  <c r="AC120" i="1"/>
  <c r="AA122" i="1"/>
  <c r="AH122" i="1"/>
  <c r="AL122" i="1"/>
  <c r="AG122" i="1"/>
  <c r="AJ122" i="1"/>
  <c r="CA199" i="1"/>
  <c r="CA201" i="1" s="1"/>
  <c r="BU201" i="1"/>
  <c r="BN214" i="1" s="1"/>
  <c r="CW68" i="1"/>
  <c r="J68" i="1"/>
  <c r="O68" i="1"/>
  <c r="L65" i="1"/>
  <c r="X227" i="1"/>
  <c r="X199" i="1"/>
  <c r="X200" i="1"/>
  <c r="AK198" i="1"/>
  <c r="AJ198" i="1"/>
  <c r="AM198" i="1"/>
  <c r="AL198" i="1"/>
  <c r="AL71" i="1"/>
  <c r="AX171" i="1"/>
  <c r="AU185" i="1"/>
  <c r="AH207" i="1"/>
  <c r="AC207" i="1"/>
  <c r="N215" i="1"/>
  <c r="BF93" i="1"/>
  <c r="BE93" i="1"/>
  <c r="M70" i="1"/>
  <c r="CV227" i="1"/>
  <c r="CA141" i="1"/>
  <c r="CA143" i="1" s="1"/>
  <c r="BU143" i="1"/>
  <c r="BN156" i="1" s="1"/>
  <c r="AA64" i="1"/>
  <c r="AI62" i="1"/>
  <c r="AL64" i="1"/>
  <c r="AB64" i="1"/>
  <c r="AF62" i="1"/>
  <c r="CA230" i="1"/>
  <c r="AW237" i="1"/>
  <c r="AY237" i="1"/>
  <c r="BA237" i="1"/>
  <c r="BB238" i="1"/>
  <c r="AI149" i="1"/>
  <c r="Y150" i="1"/>
  <c r="AC156" i="1" s="1"/>
  <c r="AK149" i="1"/>
  <c r="AK152" i="1" s="1"/>
  <c r="AB150" i="1"/>
  <c r="AH151" i="1"/>
  <c r="AM149" i="1"/>
  <c r="AM152" i="1" s="1"/>
  <c r="O157" i="1"/>
  <c r="D157" i="1"/>
  <c r="E157" i="1"/>
  <c r="P157" i="1"/>
  <c r="CB54" i="1"/>
  <c r="CB69" i="1" s="1"/>
  <c r="AN142" i="1"/>
  <c r="AN141" i="1"/>
  <c r="BI55" i="1"/>
  <c r="AA120" i="1"/>
  <c r="M68" i="1"/>
  <c r="H65" i="1"/>
  <c r="AB99" i="1"/>
  <c r="CA112" i="1"/>
  <c r="BU114" i="1"/>
  <c r="BN127" i="1" s="1"/>
  <c r="BZ172" i="1"/>
  <c r="AX227" i="1"/>
  <c r="AX199" i="1"/>
  <c r="AU213" i="1"/>
  <c r="AU216" i="1" s="1"/>
  <c r="E23" i="1" s="1"/>
  <c r="U23" i="1" s="1"/>
  <c r="G68" i="1"/>
  <c r="BZ114" i="1"/>
  <c r="CW82" i="1"/>
  <c r="CY82" i="1" s="1"/>
  <c r="CQ85" i="1"/>
  <c r="CL97" i="1"/>
  <c r="CL100" i="1" s="1"/>
  <c r="F35" i="1" s="1"/>
  <c r="AV93" i="1"/>
  <c r="BG97" i="1"/>
  <c r="BG85" i="1"/>
  <c r="BG56" i="1"/>
  <c r="CL243" i="1"/>
  <c r="CN237" i="1" s="1"/>
  <c r="CL242" i="1"/>
  <c r="CL245" i="1" s="1"/>
  <c r="F40" i="1" s="1"/>
  <c r="CL244" i="1"/>
  <c r="CS238" i="1" s="1"/>
  <c r="CV141" i="1"/>
  <c r="CV143" i="1" s="1"/>
  <c r="CP143" i="1"/>
  <c r="CI156" i="1" s="1"/>
  <c r="Y62" i="1"/>
  <c r="AN62" i="1"/>
  <c r="AN65" i="1" s="1"/>
  <c r="CR56" i="1"/>
  <c r="BQ244" i="1"/>
  <c r="BQ238" i="1" s="1"/>
  <c r="BQ242" i="1"/>
  <c r="BQ245" i="1" s="1"/>
  <c r="F32" i="1" s="1"/>
  <c r="BQ243" i="1"/>
  <c r="BY237" i="1" s="1"/>
  <c r="AF150" i="1"/>
  <c r="AI150" i="1"/>
  <c r="Y151" i="1"/>
  <c r="AC157" i="1" s="1"/>
  <c r="AE150" i="1"/>
  <c r="BI229" i="1"/>
  <c r="AV213" i="1"/>
  <c r="AV216" i="1" s="1"/>
  <c r="F23" i="1" s="1"/>
  <c r="AV215" i="1"/>
  <c r="BF209" i="1" s="1"/>
  <c r="AV214" i="1"/>
  <c r="BB208" i="1" s="1"/>
  <c r="I68" i="1"/>
  <c r="AD120" i="1"/>
  <c r="AD123" i="1" s="1"/>
  <c r="Y120" i="1"/>
  <c r="AD97" i="1"/>
  <c r="AK97" i="1"/>
  <c r="AE94" i="1"/>
  <c r="AF97" i="1"/>
  <c r="AF100" i="1" s="1"/>
  <c r="K11" i="1" s="1"/>
  <c r="CP201" i="1"/>
  <c r="CI214" i="1" s="1"/>
  <c r="CV199" i="1"/>
  <c r="CV201" i="1" s="1"/>
  <c r="AM120" i="1"/>
  <c r="AM123" i="1" s="1"/>
  <c r="AI120" i="1"/>
  <c r="AN120" i="1"/>
  <c r="AN123" i="1" s="1"/>
  <c r="CU172" i="1"/>
  <c r="BI141" i="1"/>
  <c r="CV112" i="1"/>
  <c r="CP114" i="1"/>
  <c r="CI127" i="1" s="1"/>
  <c r="Y94" i="1"/>
  <c r="AC97" i="1"/>
  <c r="AC100" i="1" s="1"/>
  <c r="H11" i="1" s="1"/>
  <c r="R68" i="1"/>
  <c r="AB207" i="1"/>
  <c r="Y207" i="1"/>
  <c r="BI82" i="1"/>
  <c r="BI85" i="1" s="1"/>
  <c r="BV85" i="1"/>
  <c r="CB82" i="1"/>
  <c r="BQ97" i="1"/>
  <c r="BQ100" i="1" s="1"/>
  <c r="F27" i="1" s="1"/>
  <c r="BQ198" i="1"/>
  <c r="BL168" i="1"/>
  <c r="C30" i="1"/>
  <c r="CX143" i="1"/>
  <c r="AZ93" i="1"/>
  <c r="BG71" i="1"/>
  <c r="AD64" i="1"/>
  <c r="AI64" i="1"/>
  <c r="AE62" i="1"/>
  <c r="BI142" i="1"/>
  <c r="AX236" i="1"/>
  <c r="AZ236" i="1"/>
  <c r="AT236" i="1"/>
  <c r="AB151" i="1"/>
  <c r="AC150" i="1"/>
  <c r="AF151" i="1"/>
  <c r="AH97" i="1"/>
  <c r="AH100" i="1" s="1"/>
  <c r="M11" i="1" s="1"/>
  <c r="BI54" i="1"/>
  <c r="AG181" i="1" l="1"/>
  <c r="N100" i="1"/>
  <c r="N3" i="1" s="1"/>
  <c r="AC181" i="1"/>
  <c r="M71" i="1"/>
  <c r="M2" i="1" s="1"/>
  <c r="AB181" i="1"/>
  <c r="G71" i="1"/>
  <c r="G2" i="1" s="1"/>
  <c r="J71" i="1"/>
  <c r="J2" i="1" s="1"/>
  <c r="BI114" i="1"/>
  <c r="S242" i="1"/>
  <c r="S245" i="1" s="1"/>
  <c r="Q8" i="1" s="1"/>
  <c r="AV63" i="1"/>
  <c r="K100" i="1"/>
  <c r="K3" i="1" s="1"/>
  <c r="G129" i="1"/>
  <c r="G4" i="1" s="1"/>
  <c r="I100" i="1"/>
  <c r="I3" i="1" s="1"/>
  <c r="CW201" i="1"/>
  <c r="N71" i="1"/>
  <c r="N2" i="1" s="1"/>
  <c r="D71" i="1"/>
  <c r="R2" i="1" s="1"/>
  <c r="O71" i="1"/>
  <c r="O2" i="1" s="1"/>
  <c r="BG63" i="1"/>
  <c r="BF63" i="1"/>
  <c r="AZ63" i="1"/>
  <c r="AF184" i="1"/>
  <c r="AX63" i="1"/>
  <c r="AY63" i="1"/>
  <c r="BD63" i="1"/>
  <c r="BI63" i="1"/>
  <c r="BC63" i="1"/>
  <c r="AG184" i="1"/>
  <c r="I11" i="1"/>
  <c r="O11" i="1"/>
  <c r="AH123" i="1"/>
  <c r="AK184" i="1"/>
  <c r="AD152" i="1"/>
  <c r="G187" i="1"/>
  <c r="G6" i="1" s="1"/>
  <c r="AB152" i="1"/>
  <c r="AU94" i="1"/>
  <c r="Y181" i="1"/>
  <c r="BI94" i="1"/>
  <c r="AK100" i="1"/>
  <c r="P11" i="1" s="1"/>
  <c r="K71" i="1"/>
  <c r="K2" i="1" s="1"/>
  <c r="AW94" i="1"/>
  <c r="AD100" i="1"/>
  <c r="I216" i="1"/>
  <c r="I7" i="1" s="1"/>
  <c r="AM184" i="1"/>
  <c r="AM187" i="1" s="1"/>
  <c r="AD184" i="1"/>
  <c r="AF65" i="1"/>
  <c r="AI184" i="1"/>
  <c r="J216" i="1"/>
  <c r="J7" i="1" s="1"/>
  <c r="AL152" i="1"/>
  <c r="J187" i="1"/>
  <c r="J6" i="1" s="1"/>
  <c r="K158" i="1"/>
  <c r="K5" i="1" s="1"/>
  <c r="AW65" i="1"/>
  <c r="BI65" i="1"/>
  <c r="J245" i="1"/>
  <c r="J8" i="1" s="1"/>
  <c r="R100" i="1"/>
  <c r="L100" i="1"/>
  <c r="L3" i="1" s="1"/>
  <c r="AF181" i="1"/>
  <c r="AE181" i="1"/>
  <c r="AA152" i="1"/>
  <c r="AA181" i="1"/>
  <c r="AE184" i="1"/>
  <c r="BG239" i="1"/>
  <c r="G216" i="1"/>
  <c r="G7" i="1" s="1"/>
  <c r="AV158" i="1"/>
  <c r="F21" i="1" s="1"/>
  <c r="AF123" i="1"/>
  <c r="M129" i="1"/>
  <c r="M4" i="1" s="1"/>
  <c r="I187" i="1"/>
  <c r="I6" i="1" s="1"/>
  <c r="AC152" i="1"/>
  <c r="BG94" i="1"/>
  <c r="BE94" i="1"/>
  <c r="I158" i="1"/>
  <c r="I5" i="1" s="1"/>
  <c r="Y152" i="1"/>
  <c r="AV94" i="1"/>
  <c r="G100" i="1"/>
  <c r="G3" i="1" s="1"/>
  <c r="V3" i="1" s="1"/>
  <c r="J100" i="1"/>
  <c r="J3" i="1" s="1"/>
  <c r="AD181" i="1"/>
  <c r="O129" i="1"/>
  <c r="O4" i="1" s="1"/>
  <c r="V4" i="1" s="1"/>
  <c r="AJ152" i="1"/>
  <c r="I129" i="1"/>
  <c r="I4" i="1" s="1"/>
  <c r="AB184" i="1"/>
  <c r="I71" i="1"/>
  <c r="I2" i="1" s="1"/>
  <c r="AI152" i="1"/>
  <c r="AV129" i="1"/>
  <c r="F20" i="1" s="1"/>
  <c r="BA239" i="1"/>
  <c r="AJ123" i="1"/>
  <c r="K129" i="1"/>
  <c r="K4" i="1" s="1"/>
  <c r="BH64" i="1"/>
  <c r="N129" i="1"/>
  <c r="N4" i="1" s="1"/>
  <c r="AE152" i="1"/>
  <c r="BF94" i="1"/>
  <c r="BA94" i="1"/>
  <c r="BH239" i="1"/>
  <c r="AN152" i="1"/>
  <c r="D158" i="1"/>
  <c r="R5" i="1" s="1"/>
  <c r="M100" i="1"/>
  <c r="M3" i="1" s="1"/>
  <c r="AJ181" i="1"/>
  <c r="N187" i="1"/>
  <c r="N6" i="1" s="1"/>
  <c r="AI65" i="1"/>
  <c r="AY239" i="1"/>
  <c r="M187" i="1"/>
  <c r="M6" i="1" s="1"/>
  <c r="BB239" i="1"/>
  <c r="L129" i="1"/>
  <c r="L4" i="1" s="1"/>
  <c r="M158" i="1"/>
  <c r="M5" i="1" s="1"/>
  <c r="AE100" i="1"/>
  <c r="J11" i="1" s="1"/>
  <c r="AT94" i="1"/>
  <c r="AV239" i="1"/>
  <c r="AX94" i="1"/>
  <c r="K245" i="1"/>
  <c r="K8" i="1" s="1"/>
  <c r="D100" i="1"/>
  <c r="R3" i="1" s="1"/>
  <c r="AV71" i="1"/>
  <c r="F18" i="1" s="1"/>
  <c r="BA65" i="1"/>
  <c r="AI123" i="1"/>
  <c r="AL65" i="1"/>
  <c r="AB100" i="1"/>
  <c r="G11" i="1" s="1"/>
  <c r="AH152" i="1"/>
  <c r="AI100" i="1"/>
  <c r="N11" i="1" s="1"/>
  <c r="L71" i="1"/>
  <c r="L2" i="1" s="1"/>
  <c r="AJ65" i="1"/>
  <c r="N158" i="1"/>
  <c r="N5" i="1" s="1"/>
  <c r="J129" i="1"/>
  <c r="J4" i="1" s="1"/>
  <c r="L158" i="1"/>
  <c r="L5" i="1" s="1"/>
  <c r="Z152" i="1"/>
  <c r="Z181" i="1"/>
  <c r="D129" i="1"/>
  <c r="R4" i="1" s="1"/>
  <c r="AI181" i="1"/>
  <c r="AL181" i="1"/>
  <c r="BB63" i="1"/>
  <c r="BE69" i="1" s="1"/>
  <c r="BH63" i="1"/>
  <c r="BH65" i="1" s="1"/>
  <c r="BA63" i="1"/>
  <c r="AW63" i="1"/>
  <c r="AU63" i="1"/>
  <c r="AU65" i="1" s="1"/>
  <c r="AT63" i="1"/>
  <c r="AX69" i="1" s="1"/>
  <c r="X21" i="1"/>
  <c r="X19" i="1"/>
  <c r="X20" i="1"/>
  <c r="W20" i="1"/>
  <c r="X18" i="1"/>
  <c r="W21" i="1"/>
  <c r="W19" i="1"/>
  <c r="W18" i="1"/>
  <c r="AB4" i="1" s="1"/>
  <c r="S97" i="1"/>
  <c r="S100" i="1" s="1"/>
  <c r="Q3" i="1" s="1"/>
  <c r="CD169" i="1"/>
  <c r="CD172" i="1" s="1"/>
  <c r="AH184" i="1"/>
  <c r="AM172" i="1"/>
  <c r="AZ94" i="1"/>
  <c r="AX97" i="1"/>
  <c r="AX100" i="1" s="1"/>
  <c r="H19" i="1" s="1"/>
  <c r="BQ68" i="1"/>
  <c r="BQ71" i="1" s="1"/>
  <c r="F26" i="1" s="1"/>
  <c r="AC155" i="1"/>
  <c r="AC158" i="1" s="1"/>
  <c r="H13" i="1" s="1"/>
  <c r="BQ69" i="1"/>
  <c r="BZ63" i="1" s="1"/>
  <c r="CU201" i="1"/>
  <c r="CD111" i="1"/>
  <c r="BX92" i="1"/>
  <c r="CY85" i="1"/>
  <c r="AV122" i="1"/>
  <c r="AJ213" i="1"/>
  <c r="BH121" i="1"/>
  <c r="BD68" i="1"/>
  <c r="AZ68" i="1"/>
  <c r="AY68" i="1"/>
  <c r="CM236" i="1"/>
  <c r="CM239" i="1" s="1"/>
  <c r="CW236" i="1"/>
  <c r="CW239" i="1" s="1"/>
  <c r="CB143" i="1"/>
  <c r="CD140" i="1"/>
  <c r="AK213" i="1"/>
  <c r="CY169" i="1"/>
  <c r="CY172" i="1" s="1"/>
  <c r="BA68" i="1"/>
  <c r="BE68" i="1"/>
  <c r="BB68" i="1"/>
  <c r="BC68" i="1"/>
  <c r="CW172" i="1"/>
  <c r="BE64" i="1"/>
  <c r="BE65" i="1" s="1"/>
  <c r="BB94" i="1"/>
  <c r="AT179" i="1"/>
  <c r="AX185" i="1" s="1"/>
  <c r="CL236" i="1"/>
  <c r="CL239" i="1" s="1"/>
  <c r="BH68" i="1"/>
  <c r="AW68" i="1"/>
  <c r="CY111" i="1"/>
  <c r="BH97" i="1"/>
  <c r="BG64" i="1"/>
  <c r="BG65" i="1" s="1"/>
  <c r="AY208" i="1"/>
  <c r="CM93" i="1"/>
  <c r="AY121" i="1"/>
  <c r="BA97" i="1"/>
  <c r="CV172" i="1"/>
  <c r="AV64" i="1"/>
  <c r="AV65" i="1" s="1"/>
  <c r="AK172" i="1"/>
  <c r="AB127" i="1"/>
  <c r="BI201" i="1"/>
  <c r="AT64" i="1"/>
  <c r="AX70" i="1" s="1"/>
  <c r="BA64" i="1"/>
  <c r="BC97" i="1"/>
  <c r="AN97" i="1"/>
  <c r="AN100" i="1" s="1"/>
  <c r="Q11" i="1" s="1"/>
  <c r="AY97" i="1"/>
  <c r="BB64" i="1"/>
  <c r="BE70" i="1" s="1"/>
  <c r="AX68" i="1"/>
  <c r="AX71" i="1" s="1"/>
  <c r="H18" i="1" s="1"/>
  <c r="CC236" i="1"/>
  <c r="CC239" i="1" s="1"/>
  <c r="BD150" i="1"/>
  <c r="AU64" i="1"/>
  <c r="AW64" i="1"/>
  <c r="CU236" i="1"/>
  <c r="CU239" i="1" s="1"/>
  <c r="BB151" i="1"/>
  <c r="BE157" i="1" s="1"/>
  <c r="BI64" i="1"/>
  <c r="AW97" i="1"/>
  <c r="BD97" i="1"/>
  <c r="BD100" i="1" s="1"/>
  <c r="N19" i="1" s="1"/>
  <c r="BC64" i="1"/>
  <c r="BC65" i="1" s="1"/>
  <c r="AZ64" i="1"/>
  <c r="BF70" i="1" s="1"/>
  <c r="BH208" i="1"/>
  <c r="BH243" i="1"/>
  <c r="BI243" i="1" s="1"/>
  <c r="AZ97" i="1"/>
  <c r="CD228" i="1"/>
  <c r="BF64" i="1"/>
  <c r="BF65" i="1" s="1"/>
  <c r="AX64" i="1"/>
  <c r="AX65" i="1" s="1"/>
  <c r="AY64" i="1"/>
  <c r="AY65" i="1" s="1"/>
  <c r="BA207" i="1"/>
  <c r="CX91" i="1"/>
  <c r="CX94" i="1" s="1"/>
  <c r="CL238" i="1"/>
  <c r="BD121" i="1"/>
  <c r="BE151" i="1"/>
  <c r="BI178" i="1"/>
  <c r="BI181" i="1" s="1"/>
  <c r="CB230" i="1"/>
  <c r="AW207" i="1"/>
  <c r="BS237" i="1"/>
  <c r="CJ236" i="1"/>
  <c r="CJ239" i="1" s="1"/>
  <c r="BA244" i="1"/>
  <c r="CY93" i="1"/>
  <c r="AW121" i="1"/>
  <c r="AV151" i="1"/>
  <c r="BG179" i="1"/>
  <c r="BC208" i="1"/>
  <c r="CB238" i="1"/>
  <c r="CO93" i="1"/>
  <c r="AT150" i="1"/>
  <c r="AX156" i="1" s="1"/>
  <c r="AH155" i="1"/>
  <c r="BB97" i="1"/>
  <c r="BF178" i="1"/>
  <c r="AZ178" i="1"/>
  <c r="AZ181" i="1" s="1"/>
  <c r="AV207" i="1"/>
  <c r="BZ238" i="1"/>
  <c r="AY149" i="1"/>
  <c r="AU178" i="1"/>
  <c r="AE127" i="1"/>
  <c r="BC209" i="1"/>
  <c r="AX120" i="1"/>
  <c r="AX123" i="1" s="1"/>
  <c r="BE149" i="1"/>
  <c r="BG151" i="1"/>
  <c r="BY64" i="1"/>
  <c r="AZ242" i="1"/>
  <c r="AY178" i="1"/>
  <c r="BH179" i="1"/>
  <c r="AX207" i="1"/>
  <c r="BF151" i="1"/>
  <c r="BV92" i="1"/>
  <c r="BB178" i="1"/>
  <c r="BE184" i="1" s="1"/>
  <c r="CD227" i="1"/>
  <c r="AH70" i="1"/>
  <c r="CX201" i="1"/>
  <c r="BA178" i="1"/>
  <c r="AX178" i="1"/>
  <c r="R187" i="1"/>
  <c r="S184" i="1"/>
  <c r="S187" i="1" s="1"/>
  <c r="Q6" i="1" s="1"/>
  <c r="AW208" i="1"/>
  <c r="BE208" i="1"/>
  <c r="CD238" i="1"/>
  <c r="BS238" i="1"/>
  <c r="CX236" i="1"/>
  <c r="CX239" i="1" s="1"/>
  <c r="AD127" i="1"/>
  <c r="AI155" i="1"/>
  <c r="CX93" i="1"/>
  <c r="CU93" i="1"/>
  <c r="AM127" i="1"/>
  <c r="AN127" i="1" s="1"/>
  <c r="AX121" i="1"/>
  <c r="AT121" i="1"/>
  <c r="AX127" i="1" s="1"/>
  <c r="AX151" i="1"/>
  <c r="AX150" i="1"/>
  <c r="AW149" i="1"/>
  <c r="AW152" i="1" s="1"/>
  <c r="AY151" i="1"/>
  <c r="BW92" i="1"/>
  <c r="BZ98" i="1" s="1"/>
  <c r="BI230" i="1"/>
  <c r="CB64" i="1"/>
  <c r="AX180" i="1"/>
  <c r="AY180" i="1"/>
  <c r="BD180" i="1"/>
  <c r="BC180" i="1"/>
  <c r="AZ180" i="1"/>
  <c r="AT180" i="1"/>
  <c r="AX186" i="1" s="1"/>
  <c r="BH180" i="1"/>
  <c r="AU180" i="1"/>
  <c r="BI180" i="1"/>
  <c r="BG180" i="1"/>
  <c r="BA180" i="1"/>
  <c r="BF180" i="1"/>
  <c r="AV180" i="1"/>
  <c r="AW180" i="1"/>
  <c r="BB179" i="1"/>
  <c r="BD179" i="1"/>
  <c r="CB213" i="1"/>
  <c r="CB216" i="1" s="1"/>
  <c r="CD198" i="1"/>
  <c r="CB201" i="1"/>
  <c r="CB127" i="1"/>
  <c r="CB129" i="1" s="1"/>
  <c r="CB114" i="1"/>
  <c r="BC207" i="1"/>
  <c r="AT207" i="1"/>
  <c r="AX213" i="1" s="1"/>
  <c r="AX216" i="1" s="1"/>
  <c r="H23" i="1" s="1"/>
  <c r="BW236" i="1"/>
  <c r="BW239" i="1" s="1"/>
  <c r="CO238" i="1"/>
  <c r="CR93" i="1"/>
  <c r="CU99" i="1" s="1"/>
  <c r="CO237" i="1"/>
  <c r="BC121" i="1"/>
  <c r="BF121" i="1"/>
  <c r="AW150" i="1"/>
  <c r="BI151" i="1"/>
  <c r="BF150" i="1"/>
  <c r="AZ149" i="1"/>
  <c r="BP92" i="1"/>
  <c r="BC179" i="1"/>
  <c r="BC181" i="1" s="1"/>
  <c r="AV187" i="1"/>
  <c r="F22" i="1" s="1"/>
  <c r="BE178" i="1"/>
  <c r="BH178" i="1"/>
  <c r="BH181" i="1" s="1"/>
  <c r="AW178" i="1"/>
  <c r="AT178" i="1"/>
  <c r="BQ185" i="1"/>
  <c r="BR179" i="1" s="1"/>
  <c r="BQ186" i="1"/>
  <c r="BS180" i="1" s="1"/>
  <c r="BQ184" i="1"/>
  <c r="BY178" i="1" s="1"/>
  <c r="BY181" i="1" s="1"/>
  <c r="BC122" i="1"/>
  <c r="AT151" i="1"/>
  <c r="AX157" i="1" s="1"/>
  <c r="BD149" i="1"/>
  <c r="AU149" i="1"/>
  <c r="BH149" i="1"/>
  <c r="CD92" i="1"/>
  <c r="CD141" i="1"/>
  <c r="CD143" i="1" s="1"/>
  <c r="AV179" i="1"/>
  <c r="CW143" i="1"/>
  <c r="CY140" i="1"/>
  <c r="CW155" i="1"/>
  <c r="CW158" i="1" s="1"/>
  <c r="CP91" i="1"/>
  <c r="CV97" i="1" s="1"/>
  <c r="CV100" i="1" s="1"/>
  <c r="P35" i="1" s="1"/>
  <c r="AW209" i="1"/>
  <c r="BE209" i="1"/>
  <c r="CC238" i="1"/>
  <c r="AE70" i="1"/>
  <c r="AK155" i="1"/>
  <c r="CK93" i="1"/>
  <c r="BA120" i="1"/>
  <c r="BF149" i="1"/>
  <c r="BA150" i="1"/>
  <c r="AU150" i="1"/>
  <c r="AZ150" i="1"/>
  <c r="BF156" i="1" s="1"/>
  <c r="BY92" i="1"/>
  <c r="AW179" i="1"/>
  <c r="BI179" i="1"/>
  <c r="BF179" i="1"/>
  <c r="BA179" i="1"/>
  <c r="AX179" i="1"/>
  <c r="AY179" i="1"/>
  <c r="CB184" i="1"/>
  <c r="CB187" i="1" s="1"/>
  <c r="CB172" i="1"/>
  <c r="V5" i="1"/>
  <c r="BR64" i="1"/>
  <c r="BI143" i="1"/>
  <c r="BI56" i="1"/>
  <c r="AZ209" i="1"/>
  <c r="BY236" i="1"/>
  <c r="BY239" i="1" s="1"/>
  <c r="CQ91" i="1"/>
  <c r="CQ94" i="1" s="1"/>
  <c r="CL91" i="1"/>
  <c r="CL94" i="1" s="1"/>
  <c r="AU120" i="1"/>
  <c r="BA121" i="1"/>
  <c r="AW242" i="1"/>
  <c r="AV149" i="1"/>
  <c r="AU151" i="1"/>
  <c r="AZ151" i="1"/>
  <c r="BF157" i="1" s="1"/>
  <c r="BC98" i="1"/>
  <c r="BZ92" i="1"/>
  <c r="AZ179" i="1"/>
  <c r="BD178" i="1"/>
  <c r="BE179" i="1"/>
  <c r="CL186" i="1"/>
  <c r="CL185" i="1"/>
  <c r="CS179" i="1" s="1"/>
  <c r="CL184" i="1"/>
  <c r="CQ178" i="1" s="1"/>
  <c r="CQ181" i="1" s="1"/>
  <c r="R158" i="1"/>
  <c r="S155" i="1"/>
  <c r="S158" i="1" s="1"/>
  <c r="Q5" i="1" s="1"/>
  <c r="AT209" i="1"/>
  <c r="AX215" i="1" s="1"/>
  <c r="AD157" i="1"/>
  <c r="BD207" i="1"/>
  <c r="BF207" i="1"/>
  <c r="AG152" i="1"/>
  <c r="BO238" i="1"/>
  <c r="BS244" i="1" s="1"/>
  <c r="AM213" i="1"/>
  <c r="CY199" i="1"/>
  <c r="BD209" i="1"/>
  <c r="AU207" i="1"/>
  <c r="AY207" i="1"/>
  <c r="BZ236" i="1"/>
  <c r="BZ239" i="1" s="1"/>
  <c r="BY238" i="1"/>
  <c r="CO236" i="1"/>
  <c r="CO239" i="1" s="1"/>
  <c r="AN143" i="1"/>
  <c r="BH244" i="1"/>
  <c r="BI244" i="1" s="1"/>
  <c r="AF127" i="1"/>
  <c r="CQ93" i="1"/>
  <c r="CL93" i="1"/>
  <c r="AV121" i="1"/>
  <c r="AZ121" i="1"/>
  <c r="BF127" i="1" s="1"/>
  <c r="BI121" i="1"/>
  <c r="CY141" i="1"/>
  <c r="AT149" i="1"/>
  <c r="BA151" i="1"/>
  <c r="BE150" i="1"/>
  <c r="BC151" i="1"/>
  <c r="BC244" i="1"/>
  <c r="BO92" i="1"/>
  <c r="BS98" i="1" s="1"/>
  <c r="AH127" i="1"/>
  <c r="AV178" i="1"/>
  <c r="BB180" i="1"/>
  <c r="BG178" i="1"/>
  <c r="CW127" i="1"/>
  <c r="CW129" i="1" s="1"/>
  <c r="CW114" i="1"/>
  <c r="R129" i="1"/>
  <c r="S126" i="1"/>
  <c r="S129" i="1" s="1"/>
  <c r="Q4" i="1" s="1"/>
  <c r="BE214" i="1"/>
  <c r="BG100" i="1"/>
  <c r="CR92" i="1"/>
  <c r="AJ126" i="1"/>
  <c r="AG123" i="1"/>
  <c r="AE126" i="1"/>
  <c r="BW93" i="1"/>
  <c r="BO93" i="1"/>
  <c r="BS99" i="1" s="1"/>
  <c r="BY91" i="1"/>
  <c r="BY94" i="1" s="1"/>
  <c r="CB93" i="1"/>
  <c r="AL187" i="1"/>
  <c r="AH156" i="1"/>
  <c r="CB97" i="1"/>
  <c r="CB85" i="1"/>
  <c r="CW216" i="1"/>
  <c r="BI208" i="1"/>
  <c r="AZ207" i="1"/>
  <c r="BE207" i="1"/>
  <c r="BI207" i="1"/>
  <c r="BB209" i="1"/>
  <c r="BG207" i="1"/>
  <c r="BR236" i="1"/>
  <c r="CA237" i="1"/>
  <c r="BU237" i="1"/>
  <c r="BO237" i="1"/>
  <c r="BS243" i="1" s="1"/>
  <c r="BU238" i="1"/>
  <c r="BR238" i="1"/>
  <c r="CL157" i="1"/>
  <c r="CS151" i="1" s="1"/>
  <c r="CL156" i="1"/>
  <c r="CP150" i="1" s="1"/>
  <c r="CL155" i="1"/>
  <c r="CL158" i="1" s="1"/>
  <c r="F37" i="1" s="1"/>
  <c r="CT236" i="1"/>
  <c r="CT239" i="1" s="1"/>
  <c r="CV237" i="1"/>
  <c r="CP237" i="1"/>
  <c r="CR236" i="1"/>
  <c r="CW238" i="1"/>
  <c r="CT238" i="1"/>
  <c r="BH99" i="1"/>
  <c r="BI99" i="1" s="1"/>
  <c r="AW99" i="1"/>
  <c r="AN198" i="1"/>
  <c r="AC213" i="1"/>
  <c r="AG155" i="1"/>
  <c r="CS92" i="1"/>
  <c r="CK92" i="1"/>
  <c r="CJ93" i="1"/>
  <c r="CN99" i="1" s="1"/>
  <c r="CT91" i="1"/>
  <c r="CT94" i="1" s="1"/>
  <c r="CU92" i="1"/>
  <c r="CW93" i="1"/>
  <c r="AC185" i="1"/>
  <c r="AC187" i="1" s="1"/>
  <c r="H14" i="1" s="1"/>
  <c r="AN170" i="1"/>
  <c r="AI128" i="1"/>
  <c r="AG128" i="1"/>
  <c r="BD98" i="1"/>
  <c r="AT122" i="1"/>
  <c r="AX128" i="1" s="1"/>
  <c r="BC120" i="1"/>
  <c r="BF120" i="1"/>
  <c r="BG122" i="1"/>
  <c r="AZ122" i="1"/>
  <c r="BI120" i="1"/>
  <c r="AD213" i="1"/>
  <c r="BB150" i="1"/>
  <c r="BC150" i="1"/>
  <c r="BS91" i="1"/>
  <c r="CA93" i="1"/>
  <c r="BO91" i="1"/>
  <c r="BU91" i="1"/>
  <c r="BQ92" i="1"/>
  <c r="BR93" i="1"/>
  <c r="AL172" i="1"/>
  <c r="BZ64" i="1"/>
  <c r="CC237" i="1"/>
  <c r="BW237" i="1"/>
  <c r="CX237" i="1"/>
  <c r="CJ237" i="1"/>
  <c r="CP238" i="1"/>
  <c r="CM238" i="1"/>
  <c r="BQ128" i="1"/>
  <c r="BV122" i="1" s="1"/>
  <c r="BQ126" i="1"/>
  <c r="BQ129" i="1" s="1"/>
  <c r="F28" i="1" s="1"/>
  <c r="BQ127" i="1"/>
  <c r="BR121" i="1" s="1"/>
  <c r="BB243" i="1"/>
  <c r="BD243" i="1"/>
  <c r="AI70" i="1"/>
  <c r="AG70" i="1"/>
  <c r="AU186" i="1"/>
  <c r="AU187" i="1" s="1"/>
  <c r="E22" i="1" s="1"/>
  <c r="U22" i="1" s="1"/>
  <c r="AB128" i="1"/>
  <c r="AM128" i="1"/>
  <c r="AN128" i="1" s="1"/>
  <c r="AD155" i="1"/>
  <c r="CN91" i="1"/>
  <c r="CR91" i="1"/>
  <c r="CY92" i="1"/>
  <c r="CK91" i="1"/>
  <c r="CK94" i="1" s="1"/>
  <c r="CL92" i="1"/>
  <c r="BB98" i="1"/>
  <c r="AY120" i="1"/>
  <c r="AW120" i="1"/>
  <c r="AH157" i="1"/>
  <c r="AW239" i="1"/>
  <c r="BD242" i="1"/>
  <c r="BB242" i="1"/>
  <c r="AE186" i="1"/>
  <c r="AJ186" i="1"/>
  <c r="AI186" i="1"/>
  <c r="AG186" i="1"/>
  <c r="AE157" i="1"/>
  <c r="AZ243" i="1"/>
  <c r="CN200" i="1"/>
  <c r="CK215" i="1" s="1"/>
  <c r="CK214" i="1"/>
  <c r="BA243" i="1"/>
  <c r="AY243" i="1"/>
  <c r="CA91" i="1"/>
  <c r="CA94" i="1" s="1"/>
  <c r="CC91" i="1"/>
  <c r="CC94" i="1" s="1"/>
  <c r="BZ93" i="1"/>
  <c r="CD55" i="1"/>
  <c r="AM157" i="1"/>
  <c r="AN157" i="1" s="1"/>
  <c r="BT64" i="1"/>
  <c r="BU62" i="1"/>
  <c r="BP64" i="1"/>
  <c r="AG126" i="1"/>
  <c r="AB123" i="1"/>
  <c r="AI126" i="1"/>
  <c r="R71" i="1"/>
  <c r="S68" i="1"/>
  <c r="S71" i="1" s="1"/>
  <c r="Q2" i="1" s="1"/>
  <c r="AF156" i="1"/>
  <c r="AK156" i="1"/>
  <c r="AD156" i="1"/>
  <c r="BG208" i="1"/>
  <c r="AY98" i="1"/>
  <c r="AL200" i="1"/>
  <c r="AL215" i="1" s="1"/>
  <c r="AJ200" i="1"/>
  <c r="AM200" i="1"/>
  <c r="AK200" i="1"/>
  <c r="AD209" i="1"/>
  <c r="Z209" i="1"/>
  <c r="AJ209" i="1"/>
  <c r="AH209" i="1"/>
  <c r="AN209" i="1"/>
  <c r="AG209" i="1"/>
  <c r="AM209" i="1"/>
  <c r="AK209" i="1"/>
  <c r="AI209" i="1"/>
  <c r="Y209" i="1"/>
  <c r="AB209" i="1"/>
  <c r="AF209" i="1"/>
  <c r="AC209" i="1"/>
  <c r="AA209" i="1"/>
  <c r="AE209" i="1"/>
  <c r="AL209" i="1"/>
  <c r="AH126" i="1"/>
  <c r="AC123" i="1"/>
  <c r="CY91" i="1"/>
  <c r="CY94" i="1" s="1"/>
  <c r="CT92" i="1"/>
  <c r="BD99" i="1"/>
  <c r="BB99" i="1"/>
  <c r="AJ185" i="1"/>
  <c r="AJ187" i="1" s="1"/>
  <c r="AE185" i="1"/>
  <c r="AC229" i="1"/>
  <c r="Z244" i="1" s="1"/>
  <c r="Z243" i="1"/>
  <c r="BD122" i="1"/>
  <c r="AU122" i="1"/>
  <c r="BE120" i="1"/>
  <c r="AB213" i="1"/>
  <c r="AM186" i="1"/>
  <c r="AN186" i="1" s="1"/>
  <c r="AB186" i="1"/>
  <c r="BS171" i="1"/>
  <c r="BP185" i="1"/>
  <c r="CN228" i="1"/>
  <c r="CK242" i="1"/>
  <c r="CK245" i="1" s="1"/>
  <c r="E40" i="1" s="1"/>
  <c r="BC243" i="1"/>
  <c r="AM68" i="1"/>
  <c r="AA65" i="1"/>
  <c r="AB68" i="1"/>
  <c r="AB71" i="1" s="1"/>
  <c r="G10" i="1" s="1"/>
  <c r="BS93" i="1"/>
  <c r="BQ93" i="1"/>
  <c r="BT91" i="1"/>
  <c r="BT94" i="1" s="1"/>
  <c r="AB157" i="1"/>
  <c r="BH242" i="1"/>
  <c r="BO64" i="1"/>
  <c r="BS70" i="1" s="1"/>
  <c r="CC62" i="1"/>
  <c r="CC65" i="1" s="1"/>
  <c r="BX64" i="1"/>
  <c r="AH128" i="1"/>
  <c r="CW69" i="1"/>
  <c r="CW71" i="1" s="1"/>
  <c r="CY54" i="1"/>
  <c r="CY56" i="1" s="1"/>
  <c r="AE156" i="1"/>
  <c r="CL127" i="1"/>
  <c r="CQ121" i="1" s="1"/>
  <c r="CL126" i="1"/>
  <c r="CL129" i="1" s="1"/>
  <c r="F36" i="1" s="1"/>
  <c r="CL128" i="1"/>
  <c r="CT122" i="1" s="1"/>
  <c r="BT236" i="1"/>
  <c r="BT239" i="1" s="1"/>
  <c r="CX238" i="1"/>
  <c r="AZ208" i="1"/>
  <c r="CJ238" i="1"/>
  <c r="AA123" i="1"/>
  <c r="AM126" i="1"/>
  <c r="AB126" i="1"/>
  <c r="AB129" i="1" s="1"/>
  <c r="G12" i="1" s="1"/>
  <c r="AL199" i="1"/>
  <c r="AL214" i="1" s="1"/>
  <c r="AJ199" i="1"/>
  <c r="AM199" i="1"/>
  <c r="AK199" i="1"/>
  <c r="AC208" i="1"/>
  <c r="AH208" i="1"/>
  <c r="AH210" i="1" s="1"/>
  <c r="AL208" i="1"/>
  <c r="AL210" i="1" s="1"/>
  <c r="AF208" i="1"/>
  <c r="AF210" i="1" s="1"/>
  <c r="AD208" i="1"/>
  <c r="AD210" i="1" s="1"/>
  <c r="AN208" i="1"/>
  <c r="AN210" i="1" s="1"/>
  <c r="AJ208" i="1"/>
  <c r="AJ210" i="1" s="1"/>
  <c r="AA208" i="1"/>
  <c r="AB208" i="1"/>
  <c r="AG208" i="1"/>
  <c r="AG210" i="1" s="1"/>
  <c r="AE208" i="1"/>
  <c r="AE210" i="1" s="1"/>
  <c r="Y208" i="1"/>
  <c r="Y210" i="1" s="1"/>
  <c r="AM208" i="1"/>
  <c r="AM210" i="1" s="1"/>
  <c r="AI208" i="1"/>
  <c r="AI210" i="1" s="1"/>
  <c r="Z208" i="1"/>
  <c r="Z210" i="1" s="1"/>
  <c r="AK208" i="1"/>
  <c r="AK210" i="1" s="1"/>
  <c r="CW56" i="1"/>
  <c r="AH68" i="1"/>
  <c r="AH71" i="1" s="1"/>
  <c r="M10" i="1" s="1"/>
  <c r="AC65" i="1"/>
  <c r="CX92" i="1"/>
  <c r="CS91" i="1"/>
  <c r="CS94" i="1" s="1"/>
  <c r="CV92" i="1"/>
  <c r="CO91" i="1"/>
  <c r="CO94" i="1" s="1"/>
  <c r="AW98" i="1"/>
  <c r="CL227" i="1"/>
  <c r="CG197" i="1"/>
  <c r="C39" i="1"/>
  <c r="AI185" i="1"/>
  <c r="AG185" i="1"/>
  <c r="BD120" i="1"/>
  <c r="BF122" i="1"/>
  <c r="BA122" i="1"/>
  <c r="AH186" i="1"/>
  <c r="AC186" i="1"/>
  <c r="AN171" i="1"/>
  <c r="BS227" i="1"/>
  <c r="BS199" i="1"/>
  <c r="BP213" i="1"/>
  <c r="BP216" i="1" s="1"/>
  <c r="E31" i="1" s="1"/>
  <c r="U31" i="1" s="1"/>
  <c r="BD244" i="1"/>
  <c r="AB156" i="1"/>
  <c r="AM156" i="1"/>
  <c r="AN156" i="1" s="1"/>
  <c r="BV91" i="1"/>
  <c r="BV94" i="1" s="1"/>
  <c r="CC93" i="1"/>
  <c r="CD93" i="1"/>
  <c r="BU93" i="1"/>
  <c r="BY93" i="1"/>
  <c r="CB91" i="1"/>
  <c r="CB94" i="1" s="1"/>
  <c r="AF157" i="1"/>
  <c r="AW244" i="1"/>
  <c r="BW64" i="1"/>
  <c r="BR62" i="1"/>
  <c r="BV64" i="1"/>
  <c r="CW228" i="1"/>
  <c r="CW243" i="1" s="1"/>
  <c r="CU228" i="1"/>
  <c r="CV228" i="1"/>
  <c r="CX228" i="1"/>
  <c r="Y123" i="1"/>
  <c r="AC126" i="1"/>
  <c r="AC129" i="1" s="1"/>
  <c r="H12" i="1" s="1"/>
  <c r="AT239" i="1"/>
  <c r="AX242" i="1"/>
  <c r="AX245" i="1" s="1"/>
  <c r="H24" i="1" s="1"/>
  <c r="BV236" i="1"/>
  <c r="BV239" i="1" s="1"/>
  <c r="CR237" i="1"/>
  <c r="CA114" i="1"/>
  <c r="CD112" i="1"/>
  <c r="AY209" i="1"/>
  <c r="BZ237" i="1"/>
  <c r="BX236" i="1"/>
  <c r="BX239" i="1" s="1"/>
  <c r="CN238" i="1"/>
  <c r="AX239" i="1"/>
  <c r="BC242" i="1"/>
  <c r="BC245" i="1" s="1"/>
  <c r="M24" i="1" s="1"/>
  <c r="AF68" i="1"/>
  <c r="AE65" i="1"/>
  <c r="AK68" i="1"/>
  <c r="AD68" i="1"/>
  <c r="AI213" i="1"/>
  <c r="AG213" i="1"/>
  <c r="AB210" i="1"/>
  <c r="AU208" i="1"/>
  <c r="AV209" i="1"/>
  <c r="BH207" i="1"/>
  <c r="BH210" i="1" s="1"/>
  <c r="BB207" i="1"/>
  <c r="BF208" i="1"/>
  <c r="BG209" i="1"/>
  <c r="AE155" i="1"/>
  <c r="BQ236" i="1"/>
  <c r="BV238" i="1"/>
  <c r="BT237" i="1"/>
  <c r="BV237" i="1"/>
  <c r="BP237" i="1"/>
  <c r="BP238" i="1"/>
  <c r="CT237" i="1"/>
  <c r="CU237" i="1"/>
  <c r="CW237" i="1"/>
  <c r="CY236" i="1"/>
  <c r="CY239" i="1" s="1"/>
  <c r="CS236" i="1"/>
  <c r="CS239" i="1" s="1"/>
  <c r="CR238" i="1"/>
  <c r="CV238" i="1"/>
  <c r="AX200" i="1"/>
  <c r="AU215" i="1" s="1"/>
  <c r="AU214" i="1"/>
  <c r="AB70" i="1"/>
  <c r="AM70" i="1"/>
  <c r="AN70" i="1" s="1"/>
  <c r="AC210" i="1"/>
  <c r="AH213" i="1"/>
  <c r="X228" i="1"/>
  <c r="X229" i="1"/>
  <c r="AJ227" i="1"/>
  <c r="AL227" i="1"/>
  <c r="AM227" i="1"/>
  <c r="AK227" i="1"/>
  <c r="AM236" i="1"/>
  <c r="AH236" i="1"/>
  <c r="AE236" i="1"/>
  <c r="Z236" i="1"/>
  <c r="AI236" i="1"/>
  <c r="AN236" i="1"/>
  <c r="AC236" i="1"/>
  <c r="AA236" i="1"/>
  <c r="AF236" i="1"/>
  <c r="AL236" i="1"/>
  <c r="AG236" i="1"/>
  <c r="AD236" i="1"/>
  <c r="AJ236" i="1"/>
  <c r="Y236" i="1"/>
  <c r="AB236" i="1"/>
  <c r="AK236" i="1"/>
  <c r="AJ128" i="1"/>
  <c r="AE128" i="1"/>
  <c r="CY200" i="1"/>
  <c r="AF155" i="1"/>
  <c r="CV93" i="1"/>
  <c r="CP92" i="1"/>
  <c r="CQ92" i="1"/>
  <c r="CP93" i="1"/>
  <c r="CT93" i="1"/>
  <c r="CW91" i="1"/>
  <c r="CW94" i="1" s="1"/>
  <c r="BH98" i="1"/>
  <c r="BI98" i="1" s="1"/>
  <c r="AD185" i="1"/>
  <c r="AK185" i="1"/>
  <c r="AF185" i="1"/>
  <c r="AF187" i="1" s="1"/>
  <c r="K14" i="1" s="1"/>
  <c r="CY227" i="1"/>
  <c r="AX122" i="1"/>
  <c r="BH122" i="1"/>
  <c r="AV120" i="1"/>
  <c r="AY122" i="1"/>
  <c r="BE121" i="1"/>
  <c r="BI122" i="1"/>
  <c r="AB155" i="1"/>
  <c r="AB158" i="1" s="1"/>
  <c r="G13" i="1" s="1"/>
  <c r="AD70" i="1"/>
  <c r="AF70" i="1"/>
  <c r="AK70" i="1"/>
  <c r="AF186" i="1"/>
  <c r="AD186" i="1"/>
  <c r="AK186" i="1"/>
  <c r="AX149" i="1"/>
  <c r="BI150" i="1"/>
  <c r="AW151" i="1"/>
  <c r="BD151" i="1"/>
  <c r="BG149" i="1"/>
  <c r="BG152" i="1" s="1"/>
  <c r="BH150" i="1"/>
  <c r="BB244" i="1"/>
  <c r="BS92" i="1"/>
  <c r="CC92" i="1"/>
  <c r="BP91" i="1"/>
  <c r="BP94" i="1" s="1"/>
  <c r="BP93" i="1"/>
  <c r="BR91" i="1"/>
  <c r="BT92" i="1"/>
  <c r="CS63" i="1"/>
  <c r="CK63" i="1"/>
  <c r="CY63" i="1"/>
  <c r="CQ63" i="1"/>
  <c r="CX63" i="1"/>
  <c r="CP63" i="1"/>
  <c r="CU63" i="1"/>
  <c r="CM63" i="1"/>
  <c r="CJ63" i="1"/>
  <c r="CN69" i="1" s="1"/>
  <c r="CW63" i="1"/>
  <c r="CV63" i="1"/>
  <c r="CT63" i="1"/>
  <c r="CO63" i="1"/>
  <c r="CR63" i="1"/>
  <c r="CN63" i="1"/>
  <c r="CL63" i="1"/>
  <c r="CL68" i="1"/>
  <c r="CL71" i="1" s="1"/>
  <c r="F34" i="1" s="1"/>
  <c r="CL70" i="1"/>
  <c r="CY64" i="1" s="1"/>
  <c r="AJ68" i="1"/>
  <c r="AJ71" i="1" s="1"/>
  <c r="AG65" i="1"/>
  <c r="AE68" i="1"/>
  <c r="AE71" i="1" s="1"/>
  <c r="J10" i="1" s="1"/>
  <c r="BQ64" i="1"/>
  <c r="BT62" i="1"/>
  <c r="BT65" i="1" s="1"/>
  <c r="CA64" i="1"/>
  <c r="BZ62" i="1"/>
  <c r="BZ65" i="1" s="1"/>
  <c r="CD64" i="1"/>
  <c r="AG127" i="1"/>
  <c r="AB185" i="1"/>
  <c r="AM185" i="1"/>
  <c r="AN185" i="1" s="1"/>
  <c r="CB71" i="1"/>
  <c r="AI68" i="1"/>
  <c r="AI71" i="1" s="1"/>
  <c r="N10" i="1" s="1"/>
  <c r="AG68" i="1"/>
  <c r="AG71" i="1" s="1"/>
  <c r="L10" i="1" s="1"/>
  <c r="AB65" i="1"/>
  <c r="AI157" i="1"/>
  <c r="AG157" i="1"/>
  <c r="BR237" i="1"/>
  <c r="BP236" i="1"/>
  <c r="BP239" i="1" s="1"/>
  <c r="CY238" i="1"/>
  <c r="CU238" i="1"/>
  <c r="AY242" i="1"/>
  <c r="BF242" i="1"/>
  <c r="BF245" i="1" s="1"/>
  <c r="P24" i="1" s="1"/>
  <c r="AZ239" i="1"/>
  <c r="BA242" i="1"/>
  <c r="BA245" i="1" s="1"/>
  <c r="K24" i="1" s="1"/>
  <c r="CY112" i="1"/>
  <c r="CV114" i="1"/>
  <c r="O13" i="1"/>
  <c r="I13" i="1"/>
  <c r="CB236" i="1"/>
  <c r="CB239" i="1" s="1"/>
  <c r="CD236" i="1"/>
  <c r="CD239" i="1" s="1"/>
  <c r="CA238" i="1"/>
  <c r="CM237" i="1"/>
  <c r="CQ236" i="1"/>
  <c r="CQ239" i="1" s="1"/>
  <c r="CK236" i="1"/>
  <c r="CK239" i="1" s="1"/>
  <c r="BA98" i="1"/>
  <c r="AW243" i="1"/>
  <c r="AV208" i="1"/>
  <c r="BI209" i="1"/>
  <c r="BD208" i="1"/>
  <c r="AT208" i="1"/>
  <c r="AX214" i="1" s="1"/>
  <c r="AX209" i="1"/>
  <c r="BQ237" i="1"/>
  <c r="BS236" i="1"/>
  <c r="CB237" i="1"/>
  <c r="CD237" i="1"/>
  <c r="BX237" i="1"/>
  <c r="BX238" i="1"/>
  <c r="CL237" i="1"/>
  <c r="CN236" i="1"/>
  <c r="CQ238" i="1"/>
  <c r="CQ237" i="1"/>
  <c r="CK237" i="1"/>
  <c r="CK238" i="1"/>
  <c r="AX228" i="1"/>
  <c r="AU242" i="1"/>
  <c r="AU245" i="1" s="1"/>
  <c r="E24" i="1" s="1"/>
  <c r="BQ157" i="1"/>
  <c r="CB151" i="1" s="1"/>
  <c r="BQ156" i="1"/>
  <c r="BX150" i="1" s="1"/>
  <c r="BQ155" i="1"/>
  <c r="BQ158" i="1" s="1"/>
  <c r="F29" i="1" s="1"/>
  <c r="BF186" i="1"/>
  <c r="CW187" i="1"/>
  <c r="H200" i="1"/>
  <c r="E214" i="1"/>
  <c r="D214" i="1"/>
  <c r="CJ92" i="1"/>
  <c r="CN98" i="1" s="1"/>
  <c r="CJ91" i="1"/>
  <c r="CM91" i="1"/>
  <c r="CO92" i="1"/>
  <c r="AH185" i="1"/>
  <c r="BF69" i="1"/>
  <c r="BF71" i="1" s="1"/>
  <c r="P18" i="1" s="1"/>
  <c r="CW242" i="1"/>
  <c r="BB120" i="1"/>
  <c r="BH120" i="1"/>
  <c r="BG120" i="1"/>
  <c r="AZ120" i="1"/>
  <c r="AW122" i="1"/>
  <c r="AM155" i="1"/>
  <c r="E186" i="1"/>
  <c r="E187" i="1" s="1"/>
  <c r="E6" i="1" s="1"/>
  <c r="U6" i="1" s="1"/>
  <c r="O186" i="1"/>
  <c r="O187" i="1" s="1"/>
  <c r="O6" i="1" s="1"/>
  <c r="D186" i="1"/>
  <c r="D187" i="1" s="1"/>
  <c r="R6" i="1" s="1"/>
  <c r="P186" i="1"/>
  <c r="P187" i="1" s="1"/>
  <c r="P6" i="1" s="1"/>
  <c r="AZ98" i="1"/>
  <c r="AV150" i="1"/>
  <c r="AY150" i="1"/>
  <c r="BC99" i="1"/>
  <c r="BV93" i="1"/>
  <c r="BW91" i="1"/>
  <c r="CD91" i="1"/>
  <c r="CD94" i="1" s="1"/>
  <c r="BX93" i="1"/>
  <c r="BZ91" i="1"/>
  <c r="BZ94" i="1" s="1"/>
  <c r="CB92" i="1"/>
  <c r="AK126" i="1"/>
  <c r="AE123" i="1"/>
  <c r="AF126" i="1"/>
  <c r="AD126" i="1"/>
  <c r="BS64" i="1"/>
  <c r="BY62" i="1"/>
  <c r="BY65" i="1" s="1"/>
  <c r="CB62" i="1"/>
  <c r="CB65" i="1" s="1"/>
  <c r="BU64" i="1"/>
  <c r="AI127" i="1"/>
  <c r="CM92" i="1"/>
  <c r="CL214" i="1"/>
  <c r="CO208" i="1" s="1"/>
  <c r="CL213" i="1"/>
  <c r="CL216" i="1" s="1"/>
  <c r="F39" i="1" s="1"/>
  <c r="CL215" i="1"/>
  <c r="CW209" i="1" s="1"/>
  <c r="BA99" i="1"/>
  <c r="BF99" i="1"/>
  <c r="BF100" i="1" s="1"/>
  <c r="P19" i="1" s="1"/>
  <c r="AY99" i="1"/>
  <c r="AI156" i="1"/>
  <c r="AG156" i="1"/>
  <c r="BH209" i="1"/>
  <c r="AX208" i="1"/>
  <c r="BW238" i="1"/>
  <c r="BQ227" i="1"/>
  <c r="BL197" i="1"/>
  <c r="C31" i="1"/>
  <c r="AU209" i="1"/>
  <c r="BA208" i="1"/>
  <c r="BA209" i="1"/>
  <c r="CA236" i="1"/>
  <c r="CA239" i="1" s="1"/>
  <c r="BU236" i="1"/>
  <c r="BO236" i="1"/>
  <c r="BT238" i="1"/>
  <c r="Y65" i="1"/>
  <c r="AC68" i="1"/>
  <c r="AC71" i="1" s="1"/>
  <c r="H10" i="1" s="1"/>
  <c r="CV236" i="1"/>
  <c r="CV239" i="1" s="1"/>
  <c r="CP236" i="1"/>
  <c r="CY237" i="1"/>
  <c r="CS237" i="1"/>
  <c r="CW97" i="1"/>
  <c r="CW85" i="1"/>
  <c r="AZ244" i="1"/>
  <c r="AL213" i="1"/>
  <c r="BQ213" i="1"/>
  <c r="BQ216" i="1" s="1"/>
  <c r="F31" i="1" s="1"/>
  <c r="BQ214" i="1"/>
  <c r="BO208" i="1" s="1"/>
  <c r="BS214" i="1" s="1"/>
  <c r="BQ215" i="1"/>
  <c r="BO209" i="1" s="1"/>
  <c r="BS215" i="1" s="1"/>
  <c r="H228" i="1"/>
  <c r="E242" i="1"/>
  <c r="E245" i="1" s="1"/>
  <c r="E8" i="1" s="1"/>
  <c r="P242" i="1"/>
  <c r="P245" i="1" s="1"/>
  <c r="P8" i="1" s="1"/>
  <c r="D242" i="1"/>
  <c r="D245" i="1" s="1"/>
  <c r="R8" i="1" s="1"/>
  <c r="O242" i="1"/>
  <c r="O245" i="1" s="1"/>
  <c r="O8" i="1" s="1"/>
  <c r="CN92" i="1"/>
  <c r="CN93" i="1"/>
  <c r="CV91" i="1"/>
  <c r="CV94" i="1" s="1"/>
  <c r="CU91" i="1"/>
  <c r="CU94" i="1" s="1"/>
  <c r="AZ99" i="1"/>
  <c r="BE99" i="1"/>
  <c r="BE100" i="1" s="1"/>
  <c r="AV227" i="1"/>
  <c r="AQ197" i="1"/>
  <c r="C23" i="1"/>
  <c r="CD199" i="1"/>
  <c r="AJ172" i="1"/>
  <c r="R216" i="1"/>
  <c r="S213" i="1"/>
  <c r="S216" i="1" s="1"/>
  <c r="Q7" i="1" s="1"/>
  <c r="CV229" i="1"/>
  <c r="CX229" i="1"/>
  <c r="CW229" i="1"/>
  <c r="CW244" i="1" s="1"/>
  <c r="CU229" i="1"/>
  <c r="AT120" i="1"/>
  <c r="BG121" i="1"/>
  <c r="BB122" i="1"/>
  <c r="BB121" i="1"/>
  <c r="AF213" i="1"/>
  <c r="O214" i="1"/>
  <c r="CB56" i="1"/>
  <c r="BA149" i="1"/>
  <c r="BA152" i="1" s="1"/>
  <c r="BB149" i="1"/>
  <c r="BI149" i="1"/>
  <c r="BC149" i="1"/>
  <c r="BC152" i="1" s="1"/>
  <c r="AY244" i="1"/>
  <c r="F227" i="1"/>
  <c r="A197" i="1"/>
  <c r="C7" i="1"/>
  <c r="BX91" i="1"/>
  <c r="BX94" i="1" s="1"/>
  <c r="BU92" i="1"/>
  <c r="CA92" i="1"/>
  <c r="BQ91" i="1"/>
  <c r="P214" i="1"/>
  <c r="AF128" i="1"/>
  <c r="AD128" i="1"/>
  <c r="AK128" i="1"/>
  <c r="CD82" i="1"/>
  <c r="CD85" i="1" s="1"/>
  <c r="BE242" i="1"/>
  <c r="BE245" i="1" s="1"/>
  <c r="AE213" i="1"/>
  <c r="BX62" i="1"/>
  <c r="BX65" i="1" s="1"/>
  <c r="CD54" i="1"/>
  <c r="BQ62" i="1" l="1"/>
  <c r="BQ63" i="1"/>
  <c r="BP62" i="1"/>
  <c r="BP65" i="1" s="1"/>
  <c r="BV62" i="1"/>
  <c r="BV65" i="1" s="1"/>
  <c r="V2" i="1"/>
  <c r="CD56" i="1"/>
  <c r="BY63" i="1"/>
  <c r="BR63" i="1"/>
  <c r="BU63" i="1"/>
  <c r="CA69" i="1" s="1"/>
  <c r="AG187" i="1"/>
  <c r="L14" i="1" s="1"/>
  <c r="CD63" i="1"/>
  <c r="BV63" i="1"/>
  <c r="CA63" i="1"/>
  <c r="BX63" i="1"/>
  <c r="CB63" i="1"/>
  <c r="CC63" i="1"/>
  <c r="BO63" i="1"/>
  <c r="BS69" i="1" s="1"/>
  <c r="BS63" i="1"/>
  <c r="BW63" i="1"/>
  <c r="BT63" i="1"/>
  <c r="CD201" i="1"/>
  <c r="CD230" i="1"/>
  <c r="BA69" i="1"/>
  <c r="CY114" i="1"/>
  <c r="AW69" i="1"/>
  <c r="BH69" i="1"/>
  <c r="BI69" i="1" s="1"/>
  <c r="V11" i="1"/>
  <c r="AY69" i="1"/>
  <c r="BB69" i="1"/>
  <c r="I19" i="1"/>
  <c r="O19" i="1"/>
  <c r="O14" i="1"/>
  <c r="I14" i="1"/>
  <c r="D216" i="1"/>
  <c r="R7" i="1" s="1"/>
  <c r="AC216" i="1"/>
  <c r="H15" i="1" s="1"/>
  <c r="AE158" i="1"/>
  <c r="J13" i="1" s="1"/>
  <c r="BF123" i="1"/>
  <c r="AX181" i="1"/>
  <c r="AX210" i="1"/>
  <c r="BF181" i="1"/>
  <c r="AW100" i="1"/>
  <c r="G19" i="1" s="1"/>
  <c r="AK216" i="1"/>
  <c r="P15" i="1" s="1"/>
  <c r="AF158" i="1"/>
  <c r="K13" i="1" s="1"/>
  <c r="AB216" i="1"/>
  <c r="G15" i="1" s="1"/>
  <c r="BB245" i="1"/>
  <c r="L24" i="1" s="1"/>
  <c r="BC123" i="1"/>
  <c r="BF210" i="1"/>
  <c r="AV152" i="1"/>
  <c r="BF152" i="1"/>
  <c r="BH152" i="1"/>
  <c r="BA181" i="1"/>
  <c r="BB100" i="1"/>
  <c r="L19" i="1" s="1"/>
  <c r="BH100" i="1"/>
  <c r="BB65" i="1"/>
  <c r="AT65" i="1"/>
  <c r="AK187" i="1"/>
  <c r="P14" i="1" s="1"/>
  <c r="AD129" i="1"/>
  <c r="AF129" i="1"/>
  <c r="K12" i="1" s="1"/>
  <c r="AD71" i="1"/>
  <c r="BE123" i="1"/>
  <c r="AI129" i="1"/>
  <c r="N12" i="1" s="1"/>
  <c r="BD245" i="1"/>
  <c r="N24" i="1" s="1"/>
  <c r="BG210" i="1"/>
  <c r="AE129" i="1"/>
  <c r="J12" i="1" s="1"/>
  <c r="AY210" i="1"/>
  <c r="BD210" i="1"/>
  <c r="AW245" i="1"/>
  <c r="G24" i="1" s="1"/>
  <c r="BA123" i="1"/>
  <c r="AU152" i="1"/>
  <c r="AZ152" i="1"/>
  <c r="AY181" i="1"/>
  <c r="AU181" i="1"/>
  <c r="AH158" i="1"/>
  <c r="M13" i="1" s="1"/>
  <c r="AZ100" i="1"/>
  <c r="J19" i="1" s="1"/>
  <c r="AY100" i="1"/>
  <c r="AI158" i="1"/>
  <c r="N13" i="1" s="1"/>
  <c r="AB187" i="1"/>
  <c r="G14" i="1" s="1"/>
  <c r="AE187" i="1"/>
  <c r="J14" i="1" s="1"/>
  <c r="BI152" i="1"/>
  <c r="AK129" i="1"/>
  <c r="P12" i="1" s="1"/>
  <c r="AY245" i="1"/>
  <c r="AK71" i="1"/>
  <c r="P10" i="1" s="1"/>
  <c r="AA210" i="1"/>
  <c r="AU210" i="1"/>
  <c r="BD181" i="1"/>
  <c r="BD152" i="1"/>
  <c r="AZ245" i="1"/>
  <c r="J24" i="1" s="1"/>
  <c r="AY152" i="1"/>
  <c r="AI187" i="1"/>
  <c r="N14" i="1" s="1"/>
  <c r="BI210" i="1"/>
  <c r="AJ129" i="1"/>
  <c r="I12" i="1" s="1"/>
  <c r="BG181" i="1"/>
  <c r="AU123" i="1"/>
  <c r="AK158" i="1"/>
  <c r="P13" i="1" s="1"/>
  <c r="BC100" i="1"/>
  <c r="M19" i="1" s="1"/>
  <c r="BA100" i="1"/>
  <c r="K19" i="1" s="1"/>
  <c r="BH71" i="1"/>
  <c r="BE71" i="1"/>
  <c r="I18" i="1" s="1"/>
  <c r="AG129" i="1"/>
  <c r="L12" i="1" s="1"/>
  <c r="BG123" i="1"/>
  <c r="AF71" i="1"/>
  <c r="K10" i="1" s="1"/>
  <c r="AT210" i="1"/>
  <c r="BD123" i="1"/>
  <c r="BI123" i="1"/>
  <c r="BE210" i="1"/>
  <c r="AN184" i="1"/>
  <c r="AN187" i="1" s="1"/>
  <c r="Q14" i="1" s="1"/>
  <c r="AT152" i="1"/>
  <c r="BE181" i="1"/>
  <c r="BC210" i="1"/>
  <c r="BA210" i="1"/>
  <c r="BH123" i="1"/>
  <c r="AH129" i="1"/>
  <c r="M12" i="1" s="1"/>
  <c r="AY123" i="1"/>
  <c r="AD158" i="1"/>
  <c r="AG158" i="1"/>
  <c r="L13" i="1" s="1"/>
  <c r="BP63" i="1"/>
  <c r="BE152" i="1"/>
  <c r="AV210" i="1"/>
  <c r="AW210" i="1"/>
  <c r="AH187" i="1"/>
  <c r="M14" i="1" s="1"/>
  <c r="BC69" i="1"/>
  <c r="BC71" i="1" s="1"/>
  <c r="M18" i="1" s="1"/>
  <c r="AD187" i="1"/>
  <c r="V6" i="1"/>
  <c r="AZ65" i="1"/>
  <c r="CA62" i="1"/>
  <c r="CA65" i="1" s="1"/>
  <c r="BW62" i="1"/>
  <c r="AZ69" i="1"/>
  <c r="AZ71" i="1" s="1"/>
  <c r="J18" i="1" s="1"/>
  <c r="CD62" i="1"/>
  <c r="CD65" i="1" s="1"/>
  <c r="BD69" i="1"/>
  <c r="BO62" i="1"/>
  <c r="BO65" i="1" s="1"/>
  <c r="BS62" i="1"/>
  <c r="BS65" i="1" s="1"/>
  <c r="CV230" i="1"/>
  <c r="CD114" i="1"/>
  <c r="CU230" i="1"/>
  <c r="CU209" i="1"/>
  <c r="BI97" i="1"/>
  <c r="BI100" i="1" s="1"/>
  <c r="Q19" i="1" s="1"/>
  <c r="CN178" i="1"/>
  <c r="CN181" i="1" s="1"/>
  <c r="CN242" i="1"/>
  <c r="CN245" i="1" s="1"/>
  <c r="H40" i="1" s="1"/>
  <c r="CP94" i="1"/>
  <c r="BB181" i="1"/>
  <c r="BI68" i="1"/>
  <c r="BI71" i="1" s="1"/>
  <c r="Q18" i="1" s="1"/>
  <c r="BY209" i="1"/>
  <c r="BW208" i="1"/>
  <c r="BZ214" i="1" s="1"/>
  <c r="CD208" i="1"/>
  <c r="CM207" i="1"/>
  <c r="AK201" i="1"/>
  <c r="BW151" i="1"/>
  <c r="BZ157" i="1" s="1"/>
  <c r="CW62" i="1"/>
  <c r="CW65" i="1" s="1"/>
  <c r="CS207" i="1"/>
  <c r="CS210" i="1" s="1"/>
  <c r="BR150" i="1"/>
  <c r="AZ186" i="1"/>
  <c r="CN207" i="1"/>
  <c r="CN210" i="1" s="1"/>
  <c r="CA151" i="1"/>
  <c r="CL64" i="1"/>
  <c r="AW70" i="1"/>
  <c r="AW71" i="1" s="1"/>
  <c r="G18" i="1" s="1"/>
  <c r="AZ70" i="1"/>
  <c r="BC70" i="1"/>
  <c r="BW178" i="1"/>
  <c r="BZ184" i="1" s="1"/>
  <c r="BZ187" i="1" s="1"/>
  <c r="AY70" i="1"/>
  <c r="AY71" i="1" s="1"/>
  <c r="BB70" i="1"/>
  <c r="BB71" i="1" s="1"/>
  <c r="L18" i="1" s="1"/>
  <c r="BP178" i="1"/>
  <c r="BP181" i="1" s="1"/>
  <c r="BX209" i="1"/>
  <c r="BA70" i="1"/>
  <c r="BA71" i="1" s="1"/>
  <c r="K18" i="1" s="1"/>
  <c r="CC178" i="1"/>
  <c r="CC181" i="1" s="1"/>
  <c r="BH70" i="1"/>
  <c r="BI70" i="1" s="1"/>
  <c r="CY209" i="1"/>
  <c r="BD70" i="1"/>
  <c r="BD71" i="1" s="1"/>
  <c r="N18" i="1" s="1"/>
  <c r="BU178" i="1"/>
  <c r="CA184" i="1" s="1"/>
  <c r="CA187" i="1" s="1"/>
  <c r="P30" i="1" s="1"/>
  <c r="BX121" i="1"/>
  <c r="BR178" i="1"/>
  <c r="BR181" i="1" s="1"/>
  <c r="CV207" i="1"/>
  <c r="CV210" i="1" s="1"/>
  <c r="BO149" i="1"/>
  <c r="BO152" i="1" s="1"/>
  <c r="CJ62" i="1"/>
  <c r="CN68" i="1" s="1"/>
  <c r="CN71" i="1" s="1"/>
  <c r="H34" i="1" s="1"/>
  <c r="CY62" i="1"/>
  <c r="CY65" i="1" s="1"/>
  <c r="CC121" i="1"/>
  <c r="BP209" i="1"/>
  <c r="CY207" i="1"/>
  <c r="CY210" i="1" s="1"/>
  <c r="CN208" i="1"/>
  <c r="CA149" i="1"/>
  <c r="CA152" i="1" s="1"/>
  <c r="AW213" i="1"/>
  <c r="AW216" i="1" s="1"/>
  <c r="G23" i="1" s="1"/>
  <c r="CA121" i="1"/>
  <c r="CW150" i="1"/>
  <c r="CM178" i="1"/>
  <c r="CM181" i="1" s="1"/>
  <c r="CX179" i="1"/>
  <c r="BT180" i="1"/>
  <c r="CJ209" i="1"/>
  <c r="CN215" i="1" s="1"/>
  <c r="CT209" i="1"/>
  <c r="BY149" i="1"/>
  <c r="BY152" i="1" s="1"/>
  <c r="BY150" i="1"/>
  <c r="CM62" i="1"/>
  <c r="CM65" i="1" s="1"/>
  <c r="CQ122" i="1"/>
  <c r="CB121" i="1"/>
  <c r="CJ179" i="1"/>
  <c r="CN185" i="1" s="1"/>
  <c r="CP207" i="1"/>
  <c r="CV213" i="1" s="1"/>
  <c r="CV216" i="1" s="1"/>
  <c r="P39" i="1" s="1"/>
  <c r="BT149" i="1"/>
  <c r="BT152" i="1" s="1"/>
  <c r="CT62" i="1"/>
  <c r="CT65" i="1" s="1"/>
  <c r="CK62" i="1"/>
  <c r="CK65" i="1" s="1"/>
  <c r="BW122" i="1"/>
  <c r="BZ128" i="1" s="1"/>
  <c r="AN172" i="1"/>
  <c r="CL179" i="1"/>
  <c r="BF184" i="1"/>
  <c r="BO178" i="1"/>
  <c r="BO181" i="1" s="1"/>
  <c r="CT207" i="1"/>
  <c r="CT210" i="1" s="1"/>
  <c r="CL208" i="1"/>
  <c r="CR209" i="1"/>
  <c r="CU215" i="1" s="1"/>
  <c r="CA150" i="1"/>
  <c r="BU149" i="1"/>
  <c r="CA155" i="1" s="1"/>
  <c r="CA158" i="1" s="1"/>
  <c r="P29" i="1" s="1"/>
  <c r="BZ121" i="1"/>
  <c r="CQ179" i="1"/>
  <c r="AW155" i="1"/>
  <c r="CS99" i="1"/>
  <c r="CX209" i="1"/>
  <c r="CK209" i="1"/>
  <c r="CO209" i="1"/>
  <c r="BQ149" i="1"/>
  <c r="BQ152" i="1" s="1"/>
  <c r="BU150" i="1"/>
  <c r="CA156" i="1" s="1"/>
  <c r="CN62" i="1"/>
  <c r="CN65" i="1" s="1"/>
  <c r="CM64" i="1"/>
  <c r="AX155" i="1"/>
  <c r="AX158" i="1" s="1"/>
  <c r="H21" i="1" s="1"/>
  <c r="CU179" i="1"/>
  <c r="BZ178" i="1"/>
  <c r="BZ181" i="1" s="1"/>
  <c r="BF215" i="1"/>
  <c r="CT180" i="1"/>
  <c r="CK180" i="1"/>
  <c r="CS180" i="1"/>
  <c r="CV180" i="1"/>
  <c r="CP180" i="1"/>
  <c r="CO180" i="1"/>
  <c r="CL180" i="1"/>
  <c r="CW180" i="1"/>
  <c r="CU180" i="1"/>
  <c r="CM180" i="1"/>
  <c r="CY180" i="1"/>
  <c r="CJ180" i="1"/>
  <c r="CN186" i="1" s="1"/>
  <c r="BR208" i="1"/>
  <c r="BY70" i="1"/>
  <c r="BF155" i="1"/>
  <c r="BF158" i="1" s="1"/>
  <c r="P21" i="1" s="1"/>
  <c r="BC184" i="1"/>
  <c r="BC187" i="1" s="1"/>
  <c r="M22" i="1" s="1"/>
  <c r="BB184" i="1"/>
  <c r="AW181" i="1"/>
  <c r="BD184" i="1"/>
  <c r="BY151" i="1"/>
  <c r="CP99" i="1"/>
  <c r="BO120" i="1"/>
  <c r="BO123" i="1" s="1"/>
  <c r="BE185" i="1"/>
  <c r="BE187" i="1" s="1"/>
  <c r="AZ185" i="1"/>
  <c r="BP208" i="1"/>
  <c r="CS208" i="1"/>
  <c r="CS69" i="1"/>
  <c r="AZ157" i="1"/>
  <c r="CY201" i="1"/>
  <c r="CX230" i="1"/>
  <c r="CM99" i="1"/>
  <c r="CN122" i="1"/>
  <c r="BT120" i="1"/>
  <c r="BT123" i="1" s="1"/>
  <c r="CB122" i="1"/>
  <c r="BY120" i="1"/>
  <c r="BY123" i="1" s="1"/>
  <c r="BZ122" i="1"/>
  <c r="CY143" i="1"/>
  <c r="CQ180" i="1"/>
  <c r="CN180" i="1"/>
  <c r="BU180" i="1"/>
  <c r="CA186" i="1" s="1"/>
  <c r="BU179" i="1"/>
  <c r="BB186" i="1"/>
  <c r="BD186" i="1"/>
  <c r="BR120" i="1"/>
  <c r="BR123" i="1" s="1"/>
  <c r="BC186" i="1"/>
  <c r="BR151" i="1"/>
  <c r="CQ97" i="1"/>
  <c r="CQ100" i="1" s="1"/>
  <c r="K35" i="1" s="1"/>
  <c r="CT179" i="1"/>
  <c r="CR179" i="1"/>
  <c r="CV179" i="1"/>
  <c r="CY179" i="1"/>
  <c r="BX207" i="1"/>
  <c r="BX210" i="1" s="1"/>
  <c r="BQ207" i="1"/>
  <c r="BQ210" i="1" s="1"/>
  <c r="BU208" i="1"/>
  <c r="CA214" i="1" s="1"/>
  <c r="CA208" i="1"/>
  <c r="CT208" i="1"/>
  <c r="CP209" i="1"/>
  <c r="CV215" i="1" s="1"/>
  <c r="CS209" i="1"/>
  <c r="BR149" i="1"/>
  <c r="BR152" i="1" s="1"/>
  <c r="BZ151" i="1"/>
  <c r="BV151" i="1"/>
  <c r="BU151" i="1"/>
  <c r="CA157" i="1" s="1"/>
  <c r="CL62" i="1"/>
  <c r="CL65" i="1" s="1"/>
  <c r="CP62" i="1"/>
  <c r="CV68" i="1" s="1"/>
  <c r="CV71" i="1" s="1"/>
  <c r="P34" i="1" s="1"/>
  <c r="CS62" i="1"/>
  <c r="CS65" i="1" s="1"/>
  <c r="AM201" i="1"/>
  <c r="CX122" i="1"/>
  <c r="CT99" i="1"/>
  <c r="BW121" i="1"/>
  <c r="BZ127" i="1" s="1"/>
  <c r="BU120" i="1"/>
  <c r="BU123" i="1" s="1"/>
  <c r="BT121" i="1"/>
  <c r="BV120" i="1"/>
  <c r="BV123" i="1" s="1"/>
  <c r="CX180" i="1"/>
  <c r="BC185" i="1"/>
  <c r="AW186" i="1"/>
  <c r="BH186" i="1"/>
  <c r="BI186" i="1" s="1"/>
  <c r="BA186" i="1"/>
  <c r="AY186" i="1"/>
  <c r="BX243" i="1"/>
  <c r="BB185" i="1"/>
  <c r="BD185" i="1"/>
  <c r="BY208" i="1"/>
  <c r="BT151" i="1"/>
  <c r="CY122" i="1"/>
  <c r="CW179" i="1"/>
  <c r="BS208" i="1"/>
  <c r="BZ208" i="1"/>
  <c r="BV208" i="1"/>
  <c r="BT208" i="1"/>
  <c r="BX244" i="1"/>
  <c r="BB213" i="1"/>
  <c r="CQ209" i="1"/>
  <c r="CR207" i="1"/>
  <c r="CU213" i="1" s="1"/>
  <c r="CU216" i="1" s="1"/>
  <c r="CN209" i="1"/>
  <c r="BW149" i="1"/>
  <c r="BW152" i="1" s="1"/>
  <c r="BV149" i="1"/>
  <c r="BV152" i="1" s="1"/>
  <c r="BP149" i="1"/>
  <c r="BP152" i="1" s="1"/>
  <c r="CT242" i="1"/>
  <c r="CT245" i="1" s="1"/>
  <c r="N40" i="1" s="1"/>
  <c r="BD215" i="1"/>
  <c r="CO62" i="1"/>
  <c r="CO65" i="1" s="1"/>
  <c r="CW64" i="1"/>
  <c r="BU98" i="1"/>
  <c r="BD155" i="1"/>
  <c r="CV122" i="1"/>
  <c r="BY121" i="1"/>
  <c r="BP121" i="1"/>
  <c r="BP120" i="1"/>
  <c r="BP123" i="1" s="1"/>
  <c r="CD120" i="1"/>
  <c r="CD123" i="1" s="1"/>
  <c r="BC213" i="1"/>
  <c r="BC156" i="1"/>
  <c r="CL149" i="1"/>
  <c r="CL152" i="1" s="1"/>
  <c r="CL187" i="1"/>
  <c r="F38" i="1" s="1"/>
  <c r="CO178" i="1"/>
  <c r="CO181" i="1" s="1"/>
  <c r="CT178" i="1"/>
  <c r="CT181" i="1" s="1"/>
  <c r="CU178" i="1"/>
  <c r="CU181" i="1" s="1"/>
  <c r="CJ178" i="1"/>
  <c r="CK178" i="1"/>
  <c r="CK181" i="1" s="1"/>
  <c r="CV178" i="1"/>
  <c r="CV181" i="1" s="1"/>
  <c r="CR178" i="1"/>
  <c r="CS178" i="1"/>
  <c r="CS181" i="1" s="1"/>
  <c r="CW178" i="1"/>
  <c r="CW181" i="1" s="1"/>
  <c r="CY178" i="1"/>
  <c r="CY181" i="1" s="1"/>
  <c r="CP178" i="1"/>
  <c r="CX178" i="1"/>
  <c r="CX181" i="1" s="1"/>
  <c r="CR180" i="1"/>
  <c r="CL178" i="1"/>
  <c r="BF185" i="1"/>
  <c r="BA185" i="1"/>
  <c r="AY185" i="1"/>
  <c r="BH185" i="1"/>
  <c r="BI185" i="1" s="1"/>
  <c r="AW185" i="1"/>
  <c r="BQ187" i="1"/>
  <c r="F30" i="1" s="1"/>
  <c r="CA178" i="1"/>
  <c r="CA181" i="1" s="1"/>
  <c r="BV178" i="1"/>
  <c r="BV181" i="1" s="1"/>
  <c r="BS178" i="1"/>
  <c r="BX178" i="1"/>
  <c r="BX181" i="1" s="1"/>
  <c r="CB178" i="1"/>
  <c r="CB181" i="1" s="1"/>
  <c r="CD178" i="1"/>
  <c r="CD181" i="1" s="1"/>
  <c r="BT178" i="1"/>
  <c r="BT181" i="1" s="1"/>
  <c r="BQ178" i="1"/>
  <c r="BY180" i="1"/>
  <c r="CC180" i="1"/>
  <c r="BO180" i="1"/>
  <c r="BS186" i="1" s="1"/>
  <c r="BW180" i="1"/>
  <c r="BZ180" i="1"/>
  <c r="BX180" i="1"/>
  <c r="BQ180" i="1"/>
  <c r="CB180" i="1"/>
  <c r="CA180" i="1"/>
  <c r="BR180" i="1"/>
  <c r="BE186" i="1"/>
  <c r="BZ120" i="1"/>
  <c r="BZ123" i="1" s="1"/>
  <c r="CD180" i="1"/>
  <c r="CB179" i="1"/>
  <c r="BZ179" i="1"/>
  <c r="BX179" i="1"/>
  <c r="BS179" i="1"/>
  <c r="BO179" i="1"/>
  <c r="BS185" i="1" s="1"/>
  <c r="BP179" i="1"/>
  <c r="BQ179" i="1"/>
  <c r="CC179" i="1"/>
  <c r="CD179" i="1"/>
  <c r="BW179" i="1"/>
  <c r="BY179" i="1"/>
  <c r="CA179" i="1"/>
  <c r="BT179" i="1"/>
  <c r="BV179" i="1"/>
  <c r="BU242" i="1"/>
  <c r="BU245" i="1" s="1"/>
  <c r="J32" i="1" s="1"/>
  <c r="BQ120" i="1"/>
  <c r="BQ123" i="1" s="1"/>
  <c r="BV180" i="1"/>
  <c r="BX208" i="1"/>
  <c r="CB208" i="1"/>
  <c r="BD213" i="1"/>
  <c r="BD216" i="1" s="1"/>
  <c r="N23" i="1" s="1"/>
  <c r="BQ151" i="1"/>
  <c r="BP151" i="1"/>
  <c r="CS243" i="1"/>
  <c r="CL120" i="1"/>
  <c r="CL123" i="1" s="1"/>
  <c r="CA120" i="1"/>
  <c r="CA123" i="1" s="1"/>
  <c r="CR149" i="1"/>
  <c r="CU155" i="1" s="1"/>
  <c r="CU158" i="1" s="1"/>
  <c r="CK179" i="1"/>
  <c r="CO179" i="1"/>
  <c r="AT181" i="1"/>
  <c r="AX184" i="1"/>
  <c r="AX187" i="1" s="1"/>
  <c r="H22" i="1" s="1"/>
  <c r="CB120" i="1"/>
  <c r="CB123" i="1" s="1"/>
  <c r="BH184" i="1"/>
  <c r="AV181" i="1"/>
  <c r="BA184" i="1"/>
  <c r="BA187" i="1" s="1"/>
  <c r="K22" i="1" s="1"/>
  <c r="AW184" i="1"/>
  <c r="AY184" i="1"/>
  <c r="AZ184" i="1"/>
  <c r="AZ187" i="1" s="1"/>
  <c r="J22" i="1" s="1"/>
  <c r="CA207" i="1"/>
  <c r="CA210" i="1" s="1"/>
  <c r="BD156" i="1"/>
  <c r="CD151" i="1"/>
  <c r="CC120" i="1"/>
  <c r="CC123" i="1" s="1"/>
  <c r="BZ209" i="1"/>
  <c r="BV209" i="1"/>
  <c r="AL201" i="1"/>
  <c r="BZ150" i="1"/>
  <c r="BO151" i="1"/>
  <c r="BS157" i="1" s="1"/>
  <c r="BX151" i="1"/>
  <c r="CQ62" i="1"/>
  <c r="CQ65" i="1" s="1"/>
  <c r="BA156" i="1"/>
  <c r="CO122" i="1"/>
  <c r="BX120" i="1"/>
  <c r="BX123" i="1" s="1"/>
  <c r="BQ121" i="1"/>
  <c r="BU121" i="1"/>
  <c r="CS149" i="1"/>
  <c r="CS152" i="1" s="1"/>
  <c r="CM179" i="1"/>
  <c r="CN179" i="1"/>
  <c r="CP179" i="1"/>
  <c r="BP180" i="1"/>
  <c r="CV156" i="1"/>
  <c r="AW214" i="1"/>
  <c r="BH214" i="1"/>
  <c r="BI214" i="1" s="1"/>
  <c r="BC128" i="1"/>
  <c r="BZ207" i="1"/>
  <c r="BZ210" i="1" s="1"/>
  <c r="CB207" i="1"/>
  <c r="CB210" i="1" s="1"/>
  <c r="AL216" i="1"/>
  <c r="AN213" i="1"/>
  <c r="AN216" i="1" s="1"/>
  <c r="Q15" i="1" s="1"/>
  <c r="BV242" i="1"/>
  <c r="BV245" i="1" s="1"/>
  <c r="K32" i="1" s="1"/>
  <c r="BT242" i="1"/>
  <c r="BT245" i="1" s="1"/>
  <c r="CA242" i="1"/>
  <c r="CA245" i="1" s="1"/>
  <c r="P32" i="1" s="1"/>
  <c r="BU239" i="1"/>
  <c r="CW208" i="1"/>
  <c r="BB214" i="1"/>
  <c r="BB128" i="1"/>
  <c r="BD128" i="1"/>
  <c r="CW245" i="1"/>
  <c r="CJ94" i="1"/>
  <c r="CN97" i="1"/>
  <c r="CN100" i="1" s="1"/>
  <c r="H35" i="1" s="1"/>
  <c r="BW243" i="1"/>
  <c r="BY243" i="1"/>
  <c r="AW128" i="1"/>
  <c r="CT69" i="1"/>
  <c r="CR69" i="1"/>
  <c r="CP64" i="1"/>
  <c r="BW97" i="1"/>
  <c r="BW100" i="1" s="1"/>
  <c r="L27" i="1" s="1"/>
  <c r="BR94" i="1"/>
  <c r="BY97" i="1"/>
  <c r="BY100" i="1" s="1"/>
  <c r="N27" i="1" s="1"/>
  <c r="BH126" i="1"/>
  <c r="AW126" i="1"/>
  <c r="AV123" i="1"/>
  <c r="AZ213" i="1"/>
  <c r="AZ216" i="1" s="1"/>
  <c r="J23" i="1" s="1"/>
  <c r="BE213" i="1"/>
  <c r="BB210" i="1"/>
  <c r="BB156" i="1"/>
  <c r="BR65" i="1"/>
  <c r="AY156" i="1"/>
  <c r="AJ214" i="1"/>
  <c r="AJ216" i="1" s="1"/>
  <c r="AE214" i="1"/>
  <c r="AE216" i="1" s="1"/>
  <c r="J15" i="1" s="1"/>
  <c r="CJ122" i="1"/>
  <c r="CN128" i="1" s="1"/>
  <c r="CN120" i="1"/>
  <c r="CK122" i="1"/>
  <c r="CJ121" i="1"/>
  <c r="CN127" i="1" s="1"/>
  <c r="CU120" i="1"/>
  <c r="CU123" i="1" s="1"/>
  <c r="CY121" i="1"/>
  <c r="BC126" i="1"/>
  <c r="AY155" i="1"/>
  <c r="AY158" i="1" s="1"/>
  <c r="AW123" i="1"/>
  <c r="BB126" i="1"/>
  <c r="BD126" i="1"/>
  <c r="BS122" i="1"/>
  <c r="CD122" i="1"/>
  <c r="BU243" i="1"/>
  <c r="BV97" i="1"/>
  <c r="BV100" i="1" s="1"/>
  <c r="K27" i="1" s="1"/>
  <c r="BT97" i="1"/>
  <c r="BT100" i="1" s="1"/>
  <c r="CA97" i="1"/>
  <c r="CA100" i="1" s="1"/>
  <c r="P27" i="1" s="1"/>
  <c r="BU94" i="1"/>
  <c r="BH157" i="1"/>
  <c r="BI157" i="1" s="1"/>
  <c r="CQ151" i="1"/>
  <c r="CR150" i="1"/>
  <c r="CV150" i="1"/>
  <c r="CM151" i="1"/>
  <c r="CW149" i="1"/>
  <c r="CW152" i="1" s="1"/>
  <c r="CX150" i="1"/>
  <c r="BR239" i="1"/>
  <c r="BW242" i="1"/>
  <c r="BW245" i="1" s="1"/>
  <c r="L32" i="1" s="1"/>
  <c r="BY242" i="1"/>
  <c r="BY245" i="1" s="1"/>
  <c r="N32" i="1" s="1"/>
  <c r="BZ99" i="1"/>
  <c r="BU99" i="1"/>
  <c r="BE128" i="1"/>
  <c r="AZ128" i="1"/>
  <c r="H229" i="1"/>
  <c r="E243" i="1"/>
  <c r="O243" i="1"/>
  <c r="P243" i="1"/>
  <c r="D243" i="1"/>
  <c r="BH215" i="1"/>
  <c r="BI215" i="1" s="1"/>
  <c r="AW215" i="1"/>
  <c r="AY215" i="1"/>
  <c r="CC97" i="1"/>
  <c r="CC100" i="1" s="1"/>
  <c r="BQ94" i="1"/>
  <c r="BR97" i="1"/>
  <c r="BR100" i="1" s="1"/>
  <c r="G27" i="1" s="1"/>
  <c r="AZ127" i="1"/>
  <c r="BE127" i="1"/>
  <c r="CC207" i="1"/>
  <c r="CC210" i="1" s="1"/>
  <c r="BS207" i="1"/>
  <c r="CP208" i="1"/>
  <c r="BU97" i="1"/>
  <c r="BU100" i="1" s="1"/>
  <c r="J27" i="1" s="1"/>
  <c r="BZ97" i="1"/>
  <c r="BZ100" i="1" s="1"/>
  <c r="BW94" i="1"/>
  <c r="AY126" i="1"/>
  <c r="BA126" i="1"/>
  <c r="AZ123" i="1"/>
  <c r="BF126" i="1"/>
  <c r="CC149" i="1"/>
  <c r="CC152" i="1" s="1"/>
  <c r="AX229" i="1"/>
  <c r="AU243" i="1"/>
  <c r="BE243" i="1"/>
  <c r="BH128" i="1"/>
  <c r="BI128" i="1" s="1"/>
  <c r="CN64" i="1"/>
  <c r="CO64" i="1"/>
  <c r="CX64" i="1"/>
  <c r="AB242" i="1"/>
  <c r="AM242" i="1"/>
  <c r="CP244" i="1"/>
  <c r="BA215" i="1"/>
  <c r="BV99" i="1"/>
  <c r="BT99" i="1"/>
  <c r="CA99" i="1"/>
  <c r="CX99" i="1"/>
  <c r="CY99" i="1" s="1"/>
  <c r="AG214" i="1"/>
  <c r="AG216" i="1" s="1"/>
  <c r="L15" i="1" s="1"/>
  <c r="AI214" i="1"/>
  <c r="AI216" i="1" s="1"/>
  <c r="N15" i="1" s="1"/>
  <c r="AH214" i="1"/>
  <c r="AH216" i="1" s="1"/>
  <c r="M15" i="1" s="1"/>
  <c r="CL121" i="1"/>
  <c r="CS121" i="1"/>
  <c r="CT121" i="1"/>
  <c r="CM121" i="1"/>
  <c r="BR99" i="1"/>
  <c r="CC99" i="1"/>
  <c r="CD99" i="1" s="1"/>
  <c r="AD215" i="1"/>
  <c r="AK215" i="1"/>
  <c r="AF215" i="1"/>
  <c r="CX242" i="1"/>
  <c r="CX245" i="1" s="1"/>
  <c r="BA155" i="1"/>
  <c r="CR99" i="1"/>
  <c r="BX122" i="1"/>
  <c r="BQ122" i="1"/>
  <c r="BR122" i="1"/>
  <c r="CT244" i="1"/>
  <c r="CR244" i="1"/>
  <c r="BO94" i="1"/>
  <c r="BS97" i="1"/>
  <c r="BS100" i="1" s="1"/>
  <c r="H27" i="1" s="1"/>
  <c r="AW157" i="1"/>
  <c r="CY150" i="1"/>
  <c r="CN151" i="1"/>
  <c r="CT151" i="1"/>
  <c r="CK149" i="1"/>
  <c r="CK152" i="1" s="1"/>
  <c r="CO150" i="1"/>
  <c r="CP151" i="1"/>
  <c r="O24" i="1"/>
  <c r="I24" i="1"/>
  <c r="CM210" i="1"/>
  <c r="BA214" i="1"/>
  <c r="BF214" i="1"/>
  <c r="AY214" i="1"/>
  <c r="CU121" i="1"/>
  <c r="BV98" i="1"/>
  <c r="BT98" i="1"/>
  <c r="CA98" i="1"/>
  <c r="CD207" i="1"/>
  <c r="CD210" i="1" s="1"/>
  <c r="BO207" i="1"/>
  <c r="BU209" i="1"/>
  <c r="CL207" i="1"/>
  <c r="CY208" i="1"/>
  <c r="CJ207" i="1"/>
  <c r="CV208" i="1"/>
  <c r="BV70" i="1"/>
  <c r="BT70" i="1"/>
  <c r="CA70" i="1"/>
  <c r="BO150" i="1"/>
  <c r="BS156" i="1" s="1"/>
  <c r="CB149" i="1"/>
  <c r="CB152" i="1" s="1"/>
  <c r="CC150" i="1"/>
  <c r="I10" i="1"/>
  <c r="O10" i="1"/>
  <c r="V10" i="1" s="1"/>
  <c r="CU64" i="1"/>
  <c r="AL242" i="1"/>
  <c r="BH213" i="1"/>
  <c r="CR120" i="1"/>
  <c r="CN121" i="1"/>
  <c r="CW121" i="1"/>
  <c r="CW120" i="1"/>
  <c r="CW123" i="1" s="1"/>
  <c r="CP120" i="1"/>
  <c r="CM122" i="1"/>
  <c r="BC157" i="1"/>
  <c r="AH215" i="1"/>
  <c r="AY127" i="1"/>
  <c r="CX98" i="1"/>
  <c r="CY98" i="1" s="1"/>
  <c r="CM98" i="1"/>
  <c r="BP122" i="1"/>
  <c r="BX97" i="1"/>
  <c r="BX100" i="1" s="1"/>
  <c r="M27" i="1" s="1"/>
  <c r="BS94" i="1"/>
  <c r="CV151" i="1"/>
  <c r="CJ149" i="1"/>
  <c r="CY149" i="1"/>
  <c r="CY152" i="1" s="1"/>
  <c r="CN150" i="1"/>
  <c r="CK150" i="1"/>
  <c r="CO151" i="1"/>
  <c r="BY244" i="1"/>
  <c r="BW244" i="1"/>
  <c r="CQ242" i="1"/>
  <c r="CQ245" i="1" s="1"/>
  <c r="K40" i="1" s="1"/>
  <c r="CO242" i="1"/>
  <c r="CO245" i="1" s="1"/>
  <c r="CV242" i="1"/>
  <c r="CV245" i="1" s="1"/>
  <c r="P40" i="1" s="1"/>
  <c r="CP239" i="1"/>
  <c r="AB214" i="1"/>
  <c r="AM214" i="1"/>
  <c r="AN214" i="1" s="1"/>
  <c r="AC215" i="1"/>
  <c r="AN200" i="1"/>
  <c r="AZ214" i="1"/>
  <c r="BR207" i="1"/>
  <c r="BU207" i="1"/>
  <c r="BQ209" i="1"/>
  <c r="BW207" i="1"/>
  <c r="CD209" i="1"/>
  <c r="BL226" i="1"/>
  <c r="C32" i="1"/>
  <c r="AW156" i="1"/>
  <c r="BH156" i="1"/>
  <c r="BI156" i="1" s="1"/>
  <c r="BB123" i="1"/>
  <c r="BE126" i="1"/>
  <c r="BE129" i="1" s="1"/>
  <c r="AZ126" i="1"/>
  <c r="E215" i="1"/>
  <c r="O215" i="1"/>
  <c r="O216" i="1" s="1"/>
  <c r="O7" i="1" s="1"/>
  <c r="V7" i="1" s="1"/>
  <c r="P215" i="1"/>
  <c r="P216" i="1" s="1"/>
  <c r="P7" i="1" s="1"/>
  <c r="D215" i="1"/>
  <c r="BT150" i="1"/>
  <c r="BS239" i="1"/>
  <c r="BX242" i="1"/>
  <c r="BX245" i="1" s="1"/>
  <c r="M32" i="1" s="1"/>
  <c r="CM97" i="1"/>
  <c r="CM100" i="1" s="1"/>
  <c r="G35" i="1" s="1"/>
  <c r="CT64" i="1"/>
  <c r="CK64" i="1"/>
  <c r="BX98" i="1"/>
  <c r="BC155" i="1"/>
  <c r="AX152" i="1"/>
  <c r="V13" i="1"/>
  <c r="CV99" i="1"/>
  <c r="CO99" i="1"/>
  <c r="CQ99" i="1"/>
  <c r="AC242" i="1"/>
  <c r="AN227" i="1"/>
  <c r="CC242" i="1"/>
  <c r="BQ239" i="1"/>
  <c r="BR242" i="1"/>
  <c r="BR245" i="1" s="1"/>
  <c r="G32" i="1" s="1"/>
  <c r="CN243" i="1"/>
  <c r="CY228" i="1"/>
  <c r="BS200" i="1"/>
  <c r="BP215" i="1" s="1"/>
  <c r="BP214" i="1"/>
  <c r="AC214" i="1"/>
  <c r="AN199" i="1"/>
  <c r="CX121" i="1"/>
  <c r="CS122" i="1"/>
  <c r="CR122" i="1"/>
  <c r="CR121" i="1"/>
  <c r="CK121" i="1"/>
  <c r="CU122" i="1"/>
  <c r="BX99" i="1"/>
  <c r="CA68" i="1"/>
  <c r="CA71" i="1" s="1"/>
  <c r="P26" i="1" s="1"/>
  <c r="BU65" i="1"/>
  <c r="BA127" i="1"/>
  <c r="CA122" i="1"/>
  <c r="CX244" i="1"/>
  <c r="CY244" i="1" s="1"/>
  <c r="CP242" i="1"/>
  <c r="CP245" i="1" s="1"/>
  <c r="J40" i="1" s="1"/>
  <c r="CR239" i="1"/>
  <c r="CU242" i="1"/>
  <c r="CU245" i="1" s="1"/>
  <c r="CL150" i="1"/>
  <c r="CQ149" i="1"/>
  <c r="CQ152" i="1" s="1"/>
  <c r="CU150" i="1"/>
  <c r="CL151" i="1"/>
  <c r="CS150" i="1"/>
  <c r="CW151" i="1"/>
  <c r="BV244" i="1"/>
  <c r="BT244" i="1"/>
  <c r="AZ215" i="1"/>
  <c r="BE215" i="1"/>
  <c r="CB100" i="1"/>
  <c r="CP98" i="1"/>
  <c r="CU98" i="1"/>
  <c r="BR244" i="1"/>
  <c r="CR98" i="1"/>
  <c r="CT98" i="1"/>
  <c r="BH155" i="1"/>
  <c r="BU70" i="1"/>
  <c r="BZ70" i="1"/>
  <c r="AB215" i="1"/>
  <c r="AM215" i="1"/>
  <c r="AN215" i="1" s="1"/>
  <c r="CU151" i="1"/>
  <c r="CX151" i="1"/>
  <c r="AT123" i="1"/>
  <c r="AX126" i="1"/>
  <c r="AX129" i="1" s="1"/>
  <c r="H20" i="1" s="1"/>
  <c r="CN244" i="1"/>
  <c r="CY229" i="1"/>
  <c r="CS98" i="1"/>
  <c r="CC208" i="1"/>
  <c r="BQ208" i="1"/>
  <c r="BY207" i="1"/>
  <c r="BY210" i="1" s="1"/>
  <c r="BT209" i="1"/>
  <c r="BS209" i="1"/>
  <c r="BU244" i="1"/>
  <c r="CU207" i="1"/>
  <c r="CU210" i="1" s="1"/>
  <c r="CU208" i="1"/>
  <c r="CQ207" i="1"/>
  <c r="CQ210" i="1" s="1"/>
  <c r="CJ208" i="1"/>
  <c r="CN214" i="1" s="1"/>
  <c r="CO207" i="1"/>
  <c r="CO210" i="1" s="1"/>
  <c r="CV209" i="1"/>
  <c r="BA157" i="1"/>
  <c r="AW127" i="1"/>
  <c r="BS150" i="1"/>
  <c r="BS149" i="1"/>
  <c r="BZ149" i="1"/>
  <c r="BZ152" i="1" s="1"/>
  <c r="BX149" i="1"/>
  <c r="BX152" i="1" s="1"/>
  <c r="CB150" i="1"/>
  <c r="CC151" i="1"/>
  <c r="CC243" i="1"/>
  <c r="CD243" i="1" s="1"/>
  <c r="BR243" i="1"/>
  <c r="CR62" i="1"/>
  <c r="CV62" i="1"/>
  <c r="CV65" i="1" s="1"/>
  <c r="CJ64" i="1"/>
  <c r="CN70" i="1" s="1"/>
  <c r="CX62" i="1"/>
  <c r="CX65" i="1" s="1"/>
  <c r="CS64" i="1"/>
  <c r="AL229" i="1"/>
  <c r="AL244" i="1" s="1"/>
  <c r="AJ229" i="1"/>
  <c r="AM229" i="1"/>
  <c r="AK229" i="1"/>
  <c r="AH238" i="1"/>
  <c r="AF238" i="1"/>
  <c r="AB238" i="1"/>
  <c r="AG238" i="1"/>
  <c r="AM238" i="1"/>
  <c r="AN238" i="1"/>
  <c r="AJ238" i="1"/>
  <c r="AC238" i="1"/>
  <c r="AK238" i="1"/>
  <c r="AE238" i="1"/>
  <c r="AL238" i="1"/>
  <c r="AI238" i="1"/>
  <c r="AD238" i="1"/>
  <c r="AA238" i="1"/>
  <c r="Z238" i="1"/>
  <c r="Y238" i="1"/>
  <c r="BS228" i="1"/>
  <c r="BZ243" i="1" s="1"/>
  <c r="BP242" i="1"/>
  <c r="BP245" i="1" s="1"/>
  <c r="E32" i="1" s="1"/>
  <c r="BB127" i="1"/>
  <c r="CT120" i="1"/>
  <c r="CT123" i="1" s="1"/>
  <c r="CJ120" i="1"/>
  <c r="CK120" i="1"/>
  <c r="CK123" i="1" s="1"/>
  <c r="CL122" i="1"/>
  <c r="CV121" i="1"/>
  <c r="CQ120" i="1"/>
  <c r="CQ123" i="1" s="1"/>
  <c r="BP186" i="1"/>
  <c r="AG215" i="1"/>
  <c r="AI215" i="1"/>
  <c r="BB155" i="1"/>
  <c r="BB158" i="1" s="1"/>
  <c r="L21" i="1" s="1"/>
  <c r="BC127" i="1"/>
  <c r="BT122" i="1"/>
  <c r="BV121" i="1"/>
  <c r="CM244" i="1"/>
  <c r="CQ243" i="1"/>
  <c r="CO243" i="1"/>
  <c r="CV243" i="1"/>
  <c r="CN149" i="1"/>
  <c r="CM150" i="1"/>
  <c r="CR151" i="1"/>
  <c r="CY151" i="1"/>
  <c r="CK151" i="1"/>
  <c r="CP149" i="1"/>
  <c r="CC244" i="1"/>
  <c r="CD244" i="1" s="1"/>
  <c r="AI242" i="1"/>
  <c r="AG242" i="1"/>
  <c r="CN229" i="1"/>
  <c r="CK244" i="1" s="1"/>
  <c r="CK243" i="1"/>
  <c r="CQ244" i="1"/>
  <c r="CO244" i="1"/>
  <c r="BE155" i="1"/>
  <c r="AZ155" i="1"/>
  <c r="AZ158" i="1" s="1"/>
  <c r="J21" i="1" s="1"/>
  <c r="BB152" i="1"/>
  <c r="BW209" i="1"/>
  <c r="BC214" i="1"/>
  <c r="CX207" i="1"/>
  <c r="CX210" i="1" s="1"/>
  <c r="CR208" i="1"/>
  <c r="CW207" i="1"/>
  <c r="CW210" i="1" s="1"/>
  <c r="BQ150" i="1"/>
  <c r="BW150" i="1"/>
  <c r="BP150" i="1"/>
  <c r="CN239" i="1"/>
  <c r="CS242" i="1"/>
  <c r="CS245" i="1" s="1"/>
  <c r="M40" i="1" s="1"/>
  <c r="BC215" i="1"/>
  <c r="CX97" i="1"/>
  <c r="CX100" i="1" s="1"/>
  <c r="BR70" i="1"/>
  <c r="CC70" i="1"/>
  <c r="CD70" i="1" s="1"/>
  <c r="CP69" i="1"/>
  <c r="CU69" i="1"/>
  <c r="CV69" i="1"/>
  <c r="CQ69" i="1"/>
  <c r="CO69" i="1"/>
  <c r="CQ64" i="1"/>
  <c r="CQ98" i="1"/>
  <c r="CO98" i="1"/>
  <c r="CV98" i="1"/>
  <c r="AJ242" i="1"/>
  <c r="AJ245" i="1" s="1"/>
  <c r="AG239" i="1"/>
  <c r="AE242" i="1"/>
  <c r="AD242" i="1"/>
  <c r="AK242" i="1"/>
  <c r="AK245" i="1" s="1"/>
  <c r="P16" i="1" s="1"/>
  <c r="AF242" i="1"/>
  <c r="AJ228" i="1"/>
  <c r="AK228" i="1"/>
  <c r="AM228" i="1"/>
  <c r="AL228" i="1"/>
  <c r="AL243" i="1" s="1"/>
  <c r="Z237" i="1"/>
  <c r="Z239" i="1" s="1"/>
  <c r="AK237" i="1"/>
  <c r="AK239" i="1" s="1"/>
  <c r="AI237" i="1"/>
  <c r="AI239" i="1" s="1"/>
  <c r="AN237" i="1"/>
  <c r="AN239" i="1" s="1"/>
  <c r="AC237" i="1"/>
  <c r="AC239" i="1" s="1"/>
  <c r="AA237" i="1"/>
  <c r="AA239" i="1" s="1"/>
  <c r="AF237" i="1"/>
  <c r="AF239" i="1" s="1"/>
  <c r="AL237" i="1"/>
  <c r="AL239" i="1" s="1"/>
  <c r="Y237" i="1"/>
  <c r="Y239" i="1" s="1"/>
  <c r="AB237" i="1"/>
  <c r="AB239" i="1" s="1"/>
  <c r="AG237" i="1"/>
  <c r="AD237" i="1"/>
  <c r="AD239" i="1" s="1"/>
  <c r="AJ237" i="1"/>
  <c r="AJ239" i="1" s="1"/>
  <c r="AM237" i="1"/>
  <c r="AM239" i="1" s="1"/>
  <c r="AH237" i="1"/>
  <c r="AH239" i="1" s="1"/>
  <c r="AE237" i="1"/>
  <c r="AE239" i="1" s="1"/>
  <c r="CS244" i="1"/>
  <c r="CP243" i="1"/>
  <c r="CU243" i="1"/>
  <c r="BD127" i="1"/>
  <c r="CG226" i="1"/>
  <c r="C40" i="1"/>
  <c r="CS120" i="1"/>
  <c r="CS123" i="1" s="1"/>
  <c r="CO121" i="1"/>
  <c r="CV120" i="1"/>
  <c r="CV123" i="1" s="1"/>
  <c r="CW122" i="1"/>
  <c r="CP122" i="1"/>
  <c r="CY120" i="1"/>
  <c r="CY123" i="1" s="1"/>
  <c r="BH245" i="1"/>
  <c r="BI242" i="1"/>
  <c r="BI245" i="1" s="1"/>
  <c r="Q24" i="1" s="1"/>
  <c r="CP97" i="1"/>
  <c r="CP100" i="1" s="1"/>
  <c r="J35" i="1" s="1"/>
  <c r="CR94" i="1"/>
  <c r="CU97" i="1"/>
  <c r="CU100" i="1" s="1"/>
  <c r="CC122" i="1"/>
  <c r="BO121" i="1"/>
  <c r="BS127" i="1" s="1"/>
  <c r="BU122" i="1"/>
  <c r="BO122" i="1"/>
  <c r="BS128" i="1" s="1"/>
  <c r="CD121" i="1"/>
  <c r="BY99" i="1"/>
  <c r="BW99" i="1"/>
  <c r="BF128" i="1"/>
  <c r="BA128" i="1"/>
  <c r="AY128" i="1"/>
  <c r="CV149" i="1"/>
  <c r="CV152" i="1" s="1"/>
  <c r="CJ151" i="1"/>
  <c r="CN157" i="1" s="1"/>
  <c r="CM149" i="1"/>
  <c r="CT149" i="1"/>
  <c r="CT152" i="1" s="1"/>
  <c r="CX149" i="1"/>
  <c r="CX152" i="1" s="1"/>
  <c r="BV243" i="1"/>
  <c r="BT243" i="1"/>
  <c r="BY98" i="1"/>
  <c r="BD157" i="1"/>
  <c r="BB157" i="1"/>
  <c r="AH242" i="1"/>
  <c r="AJ215" i="1"/>
  <c r="AE215" i="1"/>
  <c r="CA127" i="1"/>
  <c r="CO97" i="1"/>
  <c r="CO100" i="1" s="1"/>
  <c r="BE156" i="1"/>
  <c r="AZ156" i="1"/>
  <c r="CC209" i="1"/>
  <c r="CA209" i="1"/>
  <c r="CK208" i="1"/>
  <c r="CM208" i="1"/>
  <c r="BH127" i="1"/>
  <c r="BI127" i="1" s="1"/>
  <c r="BQ65" i="1"/>
  <c r="A226" i="1"/>
  <c r="C8" i="1"/>
  <c r="AQ226" i="1"/>
  <c r="C24" i="1"/>
  <c r="BP207" i="1"/>
  <c r="BP210" i="1" s="1"/>
  <c r="BV207" i="1"/>
  <c r="BV210" i="1" s="1"/>
  <c r="CB209" i="1"/>
  <c r="BR209" i="1"/>
  <c r="BT207" i="1"/>
  <c r="BT210" i="1" s="1"/>
  <c r="CW100" i="1"/>
  <c r="BO239" i="1"/>
  <c r="BS242" i="1"/>
  <c r="BS245" i="1" s="1"/>
  <c r="H32" i="1" s="1"/>
  <c r="CK207" i="1"/>
  <c r="CK210" i="1" s="1"/>
  <c r="CQ208" i="1"/>
  <c r="CX208" i="1"/>
  <c r="CM209" i="1"/>
  <c r="CL209" i="1"/>
  <c r="BD214" i="1"/>
  <c r="BX70" i="1"/>
  <c r="AY157" i="1"/>
  <c r="AM158" i="1"/>
  <c r="AN155" i="1"/>
  <c r="AN158" i="1" s="1"/>
  <c r="Q13" i="1" s="1"/>
  <c r="CW230" i="1"/>
  <c r="CR97" i="1"/>
  <c r="CR100" i="1" s="1"/>
  <c r="L35" i="1" s="1"/>
  <c r="CM94" i="1"/>
  <c r="CT97" i="1"/>
  <c r="CT100" i="1" s="1"/>
  <c r="N35" i="1" s="1"/>
  <c r="BV150" i="1"/>
  <c r="CD149" i="1"/>
  <c r="CD152" i="1" s="1"/>
  <c r="CD150" i="1"/>
  <c r="BS151" i="1"/>
  <c r="CX243" i="1"/>
  <c r="CY243" i="1" s="1"/>
  <c r="CM243" i="1"/>
  <c r="CR243" i="1"/>
  <c r="CT243" i="1"/>
  <c r="CX69" i="1"/>
  <c r="CY69" i="1" s="1"/>
  <c r="CM69" i="1"/>
  <c r="CR64" i="1"/>
  <c r="CV64" i="1"/>
  <c r="CU62" i="1"/>
  <c r="CU65" i="1" s="1"/>
  <c r="BZ242" i="1"/>
  <c r="BZ245" i="1" s="1"/>
  <c r="AF214" i="1"/>
  <c r="AF216" i="1" s="1"/>
  <c r="K15" i="1" s="1"/>
  <c r="AK214" i="1"/>
  <c r="AD214" i="1"/>
  <c r="AD216" i="1" s="1"/>
  <c r="AM129" i="1"/>
  <c r="AN126" i="1"/>
  <c r="AN129" i="1" s="1"/>
  <c r="Q12" i="1" s="1"/>
  <c r="CX120" i="1"/>
  <c r="CX123" i="1" s="1"/>
  <c r="CP121" i="1"/>
  <c r="CO120" i="1"/>
  <c r="CO123" i="1" s="1"/>
  <c r="CM120" i="1"/>
  <c r="AM71" i="1"/>
  <c r="AN68" i="1"/>
  <c r="AN71" i="1" s="1"/>
  <c r="Q10" i="1" s="1"/>
  <c r="CM242" i="1"/>
  <c r="CM245" i="1" s="1"/>
  <c r="G40" i="1" s="1"/>
  <c r="BF243" i="1"/>
  <c r="CS97" i="1"/>
  <c r="CS100" i="1" s="1"/>
  <c r="M35" i="1" s="1"/>
  <c r="CN94" i="1"/>
  <c r="BS120" i="1"/>
  <c r="BS121" i="1"/>
  <c r="BW120" i="1"/>
  <c r="BY122" i="1"/>
  <c r="CR242" i="1"/>
  <c r="CR245" i="1" s="1"/>
  <c r="L40" i="1" s="1"/>
  <c r="CC98" i="1"/>
  <c r="CD98" i="1" s="1"/>
  <c r="BR98" i="1"/>
  <c r="AJ201" i="1"/>
  <c r="CT150" i="1"/>
  <c r="CU149" i="1"/>
  <c r="CU152" i="1" s="1"/>
  <c r="CJ150" i="1"/>
  <c r="CN156" i="1" s="1"/>
  <c r="CQ150" i="1"/>
  <c r="CO149" i="1"/>
  <c r="CO152" i="1" s="1"/>
  <c r="BA213" i="1"/>
  <c r="BA216" i="1" s="1"/>
  <c r="K23" i="1" s="1"/>
  <c r="BF213" i="1"/>
  <c r="AY213" i="1"/>
  <c r="AZ210" i="1"/>
  <c r="BW70" i="1"/>
  <c r="BB215" i="1"/>
  <c r="BW98" i="1"/>
  <c r="BS68" i="1" l="1"/>
  <c r="BS71" i="1" s="1"/>
  <c r="H26" i="1" s="1"/>
  <c r="BU69" i="1"/>
  <c r="CC69" i="1"/>
  <c r="CD69" i="1" s="1"/>
  <c r="BZ69" i="1"/>
  <c r="O12" i="1"/>
  <c r="V12" i="1" s="1"/>
  <c r="BX69" i="1"/>
  <c r="BT69" i="1"/>
  <c r="BV69" i="1"/>
  <c r="BW69" i="1"/>
  <c r="BR69" i="1"/>
  <c r="BY69" i="1"/>
  <c r="O18" i="1"/>
  <c r="V18" i="1" s="1"/>
  <c r="CC68" i="1"/>
  <c r="CC71" i="1" s="1"/>
  <c r="CJ65" i="1"/>
  <c r="BZ68" i="1"/>
  <c r="BZ71" i="1" s="1"/>
  <c r="I26" i="1" s="1"/>
  <c r="O15" i="1"/>
  <c r="V15" i="1" s="1"/>
  <c r="I15" i="1"/>
  <c r="I22" i="1"/>
  <c r="O22" i="1"/>
  <c r="BW65" i="1"/>
  <c r="BE158" i="1"/>
  <c r="O21" i="1" s="1"/>
  <c r="BT68" i="1"/>
  <c r="BT71" i="1" s="1"/>
  <c r="AZ129" i="1"/>
  <c r="J20" i="1" s="1"/>
  <c r="BS126" i="1"/>
  <c r="BS129" i="1" s="1"/>
  <c r="H28" i="1" s="1"/>
  <c r="BA158" i="1"/>
  <c r="K21" i="1" s="1"/>
  <c r="BF129" i="1"/>
  <c r="P20" i="1" s="1"/>
  <c r="BC129" i="1"/>
  <c r="M20" i="1" s="1"/>
  <c r="BC216" i="1"/>
  <c r="M23" i="1" s="1"/>
  <c r="CA126" i="1"/>
  <c r="CA129" i="1" s="1"/>
  <c r="P28" i="1" s="1"/>
  <c r="BC158" i="1"/>
  <c r="M21" i="1" s="1"/>
  <c r="BA129" i="1"/>
  <c r="K20" i="1" s="1"/>
  <c r="BX68" i="1"/>
  <c r="BX71" i="1" s="1"/>
  <c r="M26" i="1" s="1"/>
  <c r="BB216" i="1"/>
  <c r="L23" i="1" s="1"/>
  <c r="AW129" i="1"/>
  <c r="G20" i="1" s="1"/>
  <c r="BU68" i="1"/>
  <c r="BU71" i="1" s="1"/>
  <c r="J26" i="1" s="1"/>
  <c r="BR68" i="1"/>
  <c r="BR71" i="1" s="1"/>
  <c r="G26" i="1" s="1"/>
  <c r="AY129" i="1"/>
  <c r="BY68" i="1"/>
  <c r="BY71" i="1" s="1"/>
  <c r="N26" i="1" s="1"/>
  <c r="AW158" i="1"/>
  <c r="G21" i="1" s="1"/>
  <c r="BD129" i="1"/>
  <c r="N20" i="1" s="1"/>
  <c r="BD187" i="1"/>
  <c r="N22" i="1" s="1"/>
  <c r="BF187" i="1"/>
  <c r="P22" i="1" s="1"/>
  <c r="V14" i="1"/>
  <c r="AC245" i="1"/>
  <c r="H16" i="1" s="1"/>
  <c r="AY216" i="1"/>
  <c r="BB129" i="1"/>
  <c r="L20" i="1" s="1"/>
  <c r="AY187" i="1"/>
  <c r="BW181" i="1"/>
  <c r="AM216" i="1"/>
  <c r="V19" i="1"/>
  <c r="BF216" i="1"/>
  <c r="P23" i="1" s="1"/>
  <c r="BE216" i="1"/>
  <c r="I23" i="1" s="1"/>
  <c r="AW187" i="1"/>
  <c r="G22" i="1" s="1"/>
  <c r="BD158" i="1"/>
  <c r="N21" i="1" s="1"/>
  <c r="BB187" i="1"/>
  <c r="L22" i="1" s="1"/>
  <c r="BV68" i="1"/>
  <c r="BV71" i="1" s="1"/>
  <c r="K26" i="1" s="1"/>
  <c r="BW68" i="1"/>
  <c r="BW71" i="1" s="1"/>
  <c r="L26" i="1" s="1"/>
  <c r="AK230" i="1"/>
  <c r="AN201" i="1"/>
  <c r="BZ155" i="1"/>
  <c r="BZ158" i="1" s="1"/>
  <c r="BU152" i="1"/>
  <c r="CR210" i="1"/>
  <c r="BU181" i="1"/>
  <c r="CY97" i="1"/>
  <c r="CY100" i="1" s="1"/>
  <c r="Q35" i="1" s="1"/>
  <c r="CR152" i="1"/>
  <c r="CP210" i="1"/>
  <c r="BS155" i="1"/>
  <c r="BS158" i="1" s="1"/>
  <c r="H29" i="1" s="1"/>
  <c r="CR70" i="1"/>
  <c r="CD97" i="1"/>
  <c r="CD100" i="1" s="1"/>
  <c r="Q27" i="1" s="1"/>
  <c r="CM185" i="1"/>
  <c r="CS128" i="1"/>
  <c r="BY214" i="1"/>
  <c r="CM68" i="1"/>
  <c r="CM71" i="1" s="1"/>
  <c r="G34" i="1" s="1"/>
  <c r="BS184" i="1"/>
  <c r="BS187" i="1" s="1"/>
  <c r="H30" i="1" s="1"/>
  <c r="BV126" i="1"/>
  <c r="BV129" i="1" s="1"/>
  <c r="K28" i="1" s="1"/>
  <c r="BX157" i="1"/>
  <c r="AM230" i="1"/>
  <c r="BU184" i="1"/>
  <c r="BU187" i="1" s="1"/>
  <c r="J30" i="1" s="1"/>
  <c r="BT186" i="1"/>
  <c r="BU186" i="1"/>
  <c r="BZ186" i="1"/>
  <c r="CO186" i="1"/>
  <c r="CQ186" i="1"/>
  <c r="CV186" i="1"/>
  <c r="BU128" i="1"/>
  <c r="CP213" i="1"/>
  <c r="CP216" i="1" s="1"/>
  <c r="J39" i="1" s="1"/>
  <c r="BR213" i="1"/>
  <c r="BR216" i="1" s="1"/>
  <c r="G31" i="1" s="1"/>
  <c r="CR213" i="1"/>
  <c r="CR216" i="1" s="1"/>
  <c r="L39" i="1" s="1"/>
  <c r="BH187" i="1"/>
  <c r="BI184" i="1"/>
  <c r="BI187" i="1" s="1"/>
  <c r="Q22" i="1" s="1"/>
  <c r="O30" i="1"/>
  <c r="I30" i="1"/>
  <c r="BV184" i="1"/>
  <c r="BV187" i="1" s="1"/>
  <c r="K30" i="1" s="1"/>
  <c r="BS181" i="1"/>
  <c r="BY184" i="1"/>
  <c r="BY187" i="1" s="1"/>
  <c r="N30" i="1" s="1"/>
  <c r="BX184" i="1"/>
  <c r="BX187" i="1" s="1"/>
  <c r="M30" i="1" s="1"/>
  <c r="CR181" i="1"/>
  <c r="CU184" i="1"/>
  <c r="CU187" i="1" s="1"/>
  <c r="CP184" i="1"/>
  <c r="CP187" i="1" s="1"/>
  <c r="J38" i="1" s="1"/>
  <c r="CS185" i="1"/>
  <c r="CP185" i="1"/>
  <c r="CU185" i="1"/>
  <c r="CA185" i="1"/>
  <c r="BT185" i="1"/>
  <c r="CL181" i="1"/>
  <c r="CX184" i="1"/>
  <c r="CR184" i="1"/>
  <c r="CR187" i="1" s="1"/>
  <c r="L38" i="1" s="1"/>
  <c r="CT184" i="1"/>
  <c r="CT187" i="1" s="1"/>
  <c r="N38" i="1" s="1"/>
  <c r="CM184" i="1"/>
  <c r="CM187" i="1" s="1"/>
  <c r="G38" i="1" s="1"/>
  <c r="CS184" i="1"/>
  <c r="CS187" i="1" s="1"/>
  <c r="M38" i="1" s="1"/>
  <c r="CM214" i="1"/>
  <c r="CY230" i="1"/>
  <c r="CP65" i="1"/>
  <c r="CC126" i="1"/>
  <c r="CC129" i="1" s="1"/>
  <c r="CO156" i="1"/>
  <c r="BX185" i="1"/>
  <c r="CU186" i="1"/>
  <c r="CP186" i="1"/>
  <c r="CS186" i="1"/>
  <c r="CR186" i="1"/>
  <c r="CT186" i="1"/>
  <c r="BY186" i="1"/>
  <c r="BW186" i="1"/>
  <c r="CV244" i="1"/>
  <c r="BW155" i="1"/>
  <c r="BW158" i="1" s="1"/>
  <c r="L29" i="1" s="1"/>
  <c r="BQ181" i="1"/>
  <c r="BW184" i="1"/>
  <c r="BW187" i="1" s="1"/>
  <c r="L30" i="1" s="1"/>
  <c r="BT184" i="1"/>
  <c r="BT187" i="1" s="1"/>
  <c r="BR184" i="1"/>
  <c r="BR187" i="1" s="1"/>
  <c r="G30" i="1" s="1"/>
  <c r="CC184" i="1"/>
  <c r="CJ181" i="1"/>
  <c r="CN184" i="1"/>
  <c r="CN187" i="1" s="1"/>
  <c r="H38" i="1" s="1"/>
  <c r="BV185" i="1"/>
  <c r="CC185" i="1"/>
  <c r="CD185" i="1" s="1"/>
  <c r="BR185" i="1"/>
  <c r="CX68" i="1"/>
  <c r="CX71" i="1" s="1"/>
  <c r="BZ185" i="1"/>
  <c r="BU185" i="1"/>
  <c r="BV186" i="1"/>
  <c r="CC186" i="1"/>
  <c r="CD186" i="1" s="1"/>
  <c r="BR186" i="1"/>
  <c r="CV184" i="1"/>
  <c r="CV187" i="1" s="1"/>
  <c r="P38" i="1" s="1"/>
  <c r="CO184" i="1"/>
  <c r="CO187" i="1" s="1"/>
  <c r="CP181" i="1"/>
  <c r="CQ184" i="1"/>
  <c r="CQ187" i="1" s="1"/>
  <c r="K38" i="1" s="1"/>
  <c r="BW185" i="1"/>
  <c r="BY157" i="1"/>
  <c r="CO185" i="1"/>
  <c r="CV185" i="1"/>
  <c r="CQ185" i="1"/>
  <c r="CR185" i="1"/>
  <c r="CT185" i="1"/>
  <c r="CX185" i="1"/>
  <c r="CY185" i="1" s="1"/>
  <c r="CQ215" i="1"/>
  <c r="BT126" i="1"/>
  <c r="BT129" i="1" s="1"/>
  <c r="CX70" i="1"/>
  <c r="CY70" i="1" s="1"/>
  <c r="CX186" i="1"/>
  <c r="CY186" i="1" s="1"/>
  <c r="CM186" i="1"/>
  <c r="BY185" i="1"/>
  <c r="CT70" i="1"/>
  <c r="BX127" i="1"/>
  <c r="CO213" i="1"/>
  <c r="CO216" i="1" s="1"/>
  <c r="BX186" i="1"/>
  <c r="CX155" i="1"/>
  <c r="CP70" i="1"/>
  <c r="CU70" i="1"/>
  <c r="AH243" i="1"/>
  <c r="AC243" i="1"/>
  <c r="AN228" i="1"/>
  <c r="CC157" i="1"/>
  <c r="CD157" i="1" s="1"/>
  <c r="CV155" i="1"/>
  <c r="CV158" i="1" s="1"/>
  <c r="P37" i="1" s="1"/>
  <c r="CP152" i="1"/>
  <c r="CO155" i="1"/>
  <c r="CO158" i="1" s="1"/>
  <c r="CQ155" i="1"/>
  <c r="CQ158" i="1" s="1"/>
  <c r="K37" i="1" s="1"/>
  <c r="AE244" i="1"/>
  <c r="AJ244" i="1"/>
  <c r="BR155" i="1"/>
  <c r="BR158" i="1" s="1"/>
  <c r="G29" i="1" s="1"/>
  <c r="CS215" i="1"/>
  <c r="BR215" i="1"/>
  <c r="CC215" i="1"/>
  <c r="CD215" i="1" s="1"/>
  <c r="CU126" i="1"/>
  <c r="CU129" i="1" s="1"/>
  <c r="CP126" i="1"/>
  <c r="CP129" i="1" s="1"/>
  <c r="J36" i="1" s="1"/>
  <c r="CR123" i="1"/>
  <c r="BX214" i="1"/>
  <c r="CQ157" i="1"/>
  <c r="CO157" i="1"/>
  <c r="CV157" i="1"/>
  <c r="CU244" i="1"/>
  <c r="CQ213" i="1"/>
  <c r="CQ216" i="1" s="1"/>
  <c r="K39" i="1" s="1"/>
  <c r="CX214" i="1"/>
  <c r="CY214" i="1" s="1"/>
  <c r="CR157" i="1"/>
  <c r="CT157" i="1"/>
  <c r="CS126" i="1"/>
  <c r="CS129" i="1" s="1"/>
  <c r="M36" i="1" s="1"/>
  <c r="CN123" i="1"/>
  <c r="CM123" i="1"/>
  <c r="CT126" i="1"/>
  <c r="CT129" i="1" s="1"/>
  <c r="N36" i="1" s="1"/>
  <c r="CR126" i="1"/>
  <c r="CR129" i="1" s="1"/>
  <c r="L36" i="1" s="1"/>
  <c r="O35" i="1"/>
  <c r="V35" i="1" s="1"/>
  <c r="I35" i="1"/>
  <c r="CT68" i="1"/>
  <c r="CT71" i="1" s="1"/>
  <c r="N34" i="1" s="1"/>
  <c r="BW157" i="1"/>
  <c r="AG244" i="1"/>
  <c r="AI244" i="1"/>
  <c r="CM156" i="1"/>
  <c r="CX156" i="1"/>
  <c r="CY156" i="1" s="1"/>
  <c r="CC155" i="1"/>
  <c r="I39" i="1"/>
  <c r="O39" i="1"/>
  <c r="BV213" i="1"/>
  <c r="BV216" i="1" s="1"/>
  <c r="K31" i="1" s="1"/>
  <c r="CA213" i="1"/>
  <c r="CA216" i="1" s="1"/>
  <c r="P31" i="1" s="1"/>
  <c r="BT213" i="1"/>
  <c r="BT216" i="1" s="1"/>
  <c r="BU210" i="1"/>
  <c r="BO210" i="1"/>
  <c r="BS213" i="1"/>
  <c r="BS216" i="1" s="1"/>
  <c r="H31" i="1" s="1"/>
  <c r="BR126" i="1"/>
  <c r="BR129" i="1" s="1"/>
  <c r="G28" i="1" s="1"/>
  <c r="CS213" i="1"/>
  <c r="CS216" i="1" s="1"/>
  <c r="M39" i="1" s="1"/>
  <c r="CP215" i="1"/>
  <c r="CQ127" i="1"/>
  <c r="CO127" i="1"/>
  <c r="CV127" i="1"/>
  <c r="BV127" i="1"/>
  <c r="CR155" i="1"/>
  <c r="CR158" i="1" s="1"/>
  <c r="L37" i="1" s="1"/>
  <c r="CT155" i="1"/>
  <c r="CT158" i="1" s="1"/>
  <c r="N37" i="1" s="1"/>
  <c r="CM152" i="1"/>
  <c r="AG243" i="1"/>
  <c r="AG245" i="1" s="1"/>
  <c r="L16" i="1" s="1"/>
  <c r="AI243" i="1"/>
  <c r="AI245" i="1" s="1"/>
  <c r="N16" i="1" s="1"/>
  <c r="CP157" i="1"/>
  <c r="CU157" i="1"/>
  <c r="BW126" i="1"/>
  <c r="BW129" i="1" s="1"/>
  <c r="L28" i="1" s="1"/>
  <c r="CX128" i="1"/>
  <c r="CY128" i="1" s="1"/>
  <c r="CM128" i="1"/>
  <c r="BX155" i="1"/>
  <c r="BX158" i="1" s="1"/>
  <c r="M29" i="1" s="1"/>
  <c r="BS152" i="1"/>
  <c r="CP128" i="1"/>
  <c r="CU128" i="1"/>
  <c r="BV157" i="1"/>
  <c r="CO215" i="1"/>
  <c r="CC213" i="1"/>
  <c r="CS156" i="1"/>
  <c r="BU127" i="1"/>
  <c r="CT128" i="1"/>
  <c r="CR128" i="1"/>
  <c r="AL230" i="1"/>
  <c r="CT127" i="1"/>
  <c r="CR127" i="1"/>
  <c r="AU244" i="1"/>
  <c r="BF244" i="1"/>
  <c r="BE244" i="1"/>
  <c r="BS210" i="1"/>
  <c r="BX213" i="1"/>
  <c r="BX216" i="1" s="1"/>
  <c r="M31" i="1" s="1"/>
  <c r="BV155" i="1"/>
  <c r="BV158" i="1" s="1"/>
  <c r="K29" i="1" s="1"/>
  <c r="CY242" i="1"/>
  <c r="CY245" i="1" s="1"/>
  <c r="Q40" i="1" s="1"/>
  <c r="BW214" i="1"/>
  <c r="BW127" i="1"/>
  <c r="CR214" i="1"/>
  <c r="CT214" i="1"/>
  <c r="AE243" i="1"/>
  <c r="AE245" i="1" s="1"/>
  <c r="J16" i="1" s="1"/>
  <c r="AJ243" i="1"/>
  <c r="BS229" i="1"/>
  <c r="BP243" i="1"/>
  <c r="I20" i="1"/>
  <c r="O20" i="1"/>
  <c r="BT155" i="1"/>
  <c r="BT158" i="1" s="1"/>
  <c r="CS214" i="1"/>
  <c r="CU214" i="1"/>
  <c r="CP214" i="1"/>
  <c r="CT156" i="1"/>
  <c r="CR156" i="1"/>
  <c r="AH244" i="1"/>
  <c r="AH245" i="1" s="1"/>
  <c r="M16" i="1" s="1"/>
  <c r="CU68" i="1"/>
  <c r="CU71" i="1" s="1"/>
  <c r="CR65" i="1"/>
  <c r="CP68" i="1"/>
  <c r="CP71" i="1" s="1"/>
  <c r="J34" i="1" s="1"/>
  <c r="BX156" i="1"/>
  <c r="CM155" i="1"/>
  <c r="CM158" i="1" s="1"/>
  <c r="G37" i="1" s="1"/>
  <c r="CQ68" i="1"/>
  <c r="CQ71" i="1" s="1"/>
  <c r="K34" i="1" s="1"/>
  <c r="BU155" i="1"/>
  <c r="BU158" i="1" s="1"/>
  <c r="J29" i="1" s="1"/>
  <c r="CQ126" i="1"/>
  <c r="CQ129" i="1" s="1"/>
  <c r="K36" i="1" s="1"/>
  <c r="CO126" i="1"/>
  <c r="CO129" i="1" s="1"/>
  <c r="CP123" i="1"/>
  <c r="CV126" i="1"/>
  <c r="CV129" i="1" s="1"/>
  <c r="P36" i="1" s="1"/>
  <c r="AN242" i="1"/>
  <c r="AL245" i="1"/>
  <c r="CJ210" i="1"/>
  <c r="CN213" i="1"/>
  <c r="CN216" i="1" s="1"/>
  <c r="H39" i="1" s="1"/>
  <c r="BV214" i="1"/>
  <c r="CM126" i="1"/>
  <c r="CM129" i="1" s="1"/>
  <c r="G36" i="1" s="1"/>
  <c r="CT213" i="1"/>
  <c r="CT216" i="1" s="1"/>
  <c r="N39" i="1" s="1"/>
  <c r="CS157" i="1"/>
  <c r="O27" i="1"/>
  <c r="V27" i="1" s="1"/>
  <c r="I27" i="1"/>
  <c r="BR127" i="1"/>
  <c r="BY127" i="1"/>
  <c r="O40" i="1"/>
  <c r="I40" i="1"/>
  <c r="I29" i="1"/>
  <c r="O29" i="1"/>
  <c r="BT214" i="1"/>
  <c r="CX126" i="1"/>
  <c r="CX215" i="1"/>
  <c r="CY215" i="1" s="1"/>
  <c r="CM215" i="1"/>
  <c r="BU126" i="1"/>
  <c r="BU129" i="1" s="1"/>
  <c r="J28" i="1" s="1"/>
  <c r="BZ126" i="1"/>
  <c r="BZ129" i="1" s="1"/>
  <c r="BW123" i="1"/>
  <c r="O32" i="1"/>
  <c r="I32" i="1"/>
  <c r="CR215" i="1"/>
  <c r="CT215" i="1"/>
  <c r="BT127" i="1"/>
  <c r="AF243" i="1"/>
  <c r="AF245" i="1" s="1"/>
  <c r="K16" i="1" s="1"/>
  <c r="AD243" i="1"/>
  <c r="AD245" i="1" s="1"/>
  <c r="AK243" i="1"/>
  <c r="CS68" i="1"/>
  <c r="CS71" i="1" s="1"/>
  <c r="M34" i="1" s="1"/>
  <c r="BZ156" i="1"/>
  <c r="BU156" i="1"/>
  <c r="CP155" i="1"/>
  <c r="CP158" i="1" s="1"/>
  <c r="J37" i="1" s="1"/>
  <c r="CS155" i="1"/>
  <c r="CS158" i="1" s="1"/>
  <c r="M37" i="1" s="1"/>
  <c r="CN152" i="1"/>
  <c r="BY126" i="1"/>
  <c r="BY129" i="1" s="1"/>
  <c r="N28" i="1" s="1"/>
  <c r="CJ123" i="1"/>
  <c r="CN126" i="1"/>
  <c r="CN129" i="1" s="1"/>
  <c r="H36" i="1" s="1"/>
  <c r="BT156" i="1"/>
  <c r="BT157" i="1"/>
  <c r="CJ152" i="1"/>
  <c r="CN155" i="1"/>
  <c r="CN158" i="1" s="1"/>
  <c r="H37" i="1" s="1"/>
  <c r="BY128" i="1"/>
  <c r="BW128" i="1"/>
  <c r="CC127" i="1"/>
  <c r="CD127" i="1" s="1"/>
  <c r="CM70" i="1"/>
  <c r="AF244" i="1"/>
  <c r="AD244" i="1"/>
  <c r="AK244" i="1"/>
  <c r="BR214" i="1"/>
  <c r="CC214" i="1"/>
  <c r="CD214" i="1" s="1"/>
  <c r="CU156" i="1"/>
  <c r="CP156" i="1"/>
  <c r="BY215" i="1"/>
  <c r="BW215" i="1"/>
  <c r="BU214" i="1"/>
  <c r="CA243" i="1"/>
  <c r="BT128" i="1"/>
  <c r="BV128" i="1"/>
  <c r="CA128" i="1"/>
  <c r="BR156" i="1"/>
  <c r="CC156" i="1"/>
  <c r="CD156" i="1" s="1"/>
  <c r="O37" i="1"/>
  <c r="I37" i="1"/>
  <c r="AM244" i="1"/>
  <c r="AN244" i="1" s="1"/>
  <c r="AB244" i="1"/>
  <c r="AC244" i="1"/>
  <c r="AN229" i="1"/>
  <c r="BV156" i="1"/>
  <c r="CX157" i="1"/>
  <c r="CY157" i="1" s="1"/>
  <c r="CM157" i="1"/>
  <c r="CC245" i="1"/>
  <c r="CD242" i="1"/>
  <c r="CD245" i="1" s="1"/>
  <c r="Q32" i="1" s="1"/>
  <c r="CO68" i="1"/>
  <c r="CO71" i="1" s="1"/>
  <c r="CX213" i="1"/>
  <c r="CL210" i="1"/>
  <c r="CM213" i="1"/>
  <c r="CM216" i="1" s="1"/>
  <c r="G39" i="1" s="1"/>
  <c r="CC128" i="1"/>
  <c r="CD128" i="1" s="1"/>
  <c r="BR128" i="1"/>
  <c r="CX127" i="1"/>
  <c r="CY127" i="1" s="1"/>
  <c r="CM127" i="1"/>
  <c r="BU157" i="1"/>
  <c r="CQ214" i="1"/>
  <c r="CV214" i="1"/>
  <c r="CO214" i="1"/>
  <c r="BW156" i="1"/>
  <c r="O244" i="1"/>
  <c r="E244" i="1"/>
  <c r="P244" i="1"/>
  <c r="D244" i="1"/>
  <c r="BX128" i="1"/>
  <c r="BH129" i="1"/>
  <c r="BI126" i="1"/>
  <c r="BI129" i="1" s="1"/>
  <c r="Q20" i="1" s="1"/>
  <c r="CP127" i="1"/>
  <c r="CU127" i="1"/>
  <c r="BW213" i="1"/>
  <c r="BW216" i="1" s="1"/>
  <c r="L31" i="1" s="1"/>
  <c r="BY213" i="1"/>
  <c r="BY216" i="1" s="1"/>
  <c r="N31" i="1" s="1"/>
  <c r="BR210" i="1"/>
  <c r="BY155" i="1"/>
  <c r="BY158" i="1" s="1"/>
  <c r="N29" i="1" s="1"/>
  <c r="BH216" i="1"/>
  <c r="BI213" i="1"/>
  <c r="BI216" i="1" s="1"/>
  <c r="Q23" i="1" s="1"/>
  <c r="CO70" i="1"/>
  <c r="CQ70" i="1"/>
  <c r="CV70" i="1"/>
  <c r="BX126" i="1"/>
  <c r="BX129" i="1" s="1"/>
  <c r="M28" i="1" s="1"/>
  <c r="BS123" i="1"/>
  <c r="CV128" i="1"/>
  <c r="CO128" i="1"/>
  <c r="CQ128" i="1"/>
  <c r="AM243" i="1"/>
  <c r="AN243" i="1" s="1"/>
  <c r="AB243" i="1"/>
  <c r="AB245" i="1" s="1"/>
  <c r="G16" i="1" s="1"/>
  <c r="O16" i="1"/>
  <c r="I16" i="1"/>
  <c r="CR68" i="1"/>
  <c r="CR71" i="1" s="1"/>
  <c r="L34" i="1" s="1"/>
  <c r="BR157" i="1"/>
  <c r="BZ215" i="1"/>
  <c r="BU215" i="1"/>
  <c r="BX215" i="1"/>
  <c r="BH158" i="1"/>
  <c r="BI155" i="1"/>
  <c r="BI158" i="1" s="1"/>
  <c r="Q21" i="1" s="1"/>
  <c r="AJ230" i="1"/>
  <c r="BZ213" i="1"/>
  <c r="BZ216" i="1" s="1"/>
  <c r="BW210" i="1"/>
  <c r="BU213" i="1"/>
  <c r="BU216" i="1" s="1"/>
  <c r="J31" i="1" s="1"/>
  <c r="CS127" i="1"/>
  <c r="BT215" i="1"/>
  <c r="BV215" i="1"/>
  <c r="CA215" i="1"/>
  <c r="CS70" i="1"/>
  <c r="BY156" i="1"/>
  <c r="CQ156" i="1"/>
  <c r="O26" i="1" l="1"/>
  <c r="V20" i="1"/>
  <c r="CD126" i="1"/>
  <c r="CD129" i="1" s="1"/>
  <c r="Q28" i="1" s="1"/>
  <c r="CD68" i="1"/>
  <c r="CD71" i="1" s="1"/>
  <c r="Q26" i="1" s="1"/>
  <c r="V22" i="1"/>
  <c r="O23" i="1"/>
  <c r="V23" i="1" s="1"/>
  <c r="V26" i="1"/>
  <c r="V21" i="1"/>
  <c r="I21" i="1"/>
  <c r="AN245" i="1"/>
  <c r="Q16" i="1" s="1"/>
  <c r="AM245" i="1"/>
  <c r="CY68" i="1"/>
  <c r="CY71" i="1" s="1"/>
  <c r="Q34" i="1" s="1"/>
  <c r="V39" i="1"/>
  <c r="AN230" i="1"/>
  <c r="CC187" i="1"/>
  <c r="CD184" i="1"/>
  <c r="CD187" i="1" s="1"/>
  <c r="Q30" i="1" s="1"/>
  <c r="CY184" i="1"/>
  <c r="CY187" i="1" s="1"/>
  <c r="Q38" i="1" s="1"/>
  <c r="CX187" i="1"/>
  <c r="O38" i="1"/>
  <c r="V38" i="1" s="1"/>
  <c r="I38" i="1"/>
  <c r="V30" i="1"/>
  <c r="O34" i="1"/>
  <c r="V34" i="1" s="1"/>
  <c r="I34" i="1"/>
  <c r="CC216" i="1"/>
  <c r="CD213" i="1"/>
  <c r="CD216" i="1" s="1"/>
  <c r="Q31" i="1" s="1"/>
  <c r="CX129" i="1"/>
  <c r="CY126" i="1"/>
  <c r="CY129" i="1" s="1"/>
  <c r="Q36" i="1" s="1"/>
  <c r="V29" i="1"/>
  <c r="CX216" i="1"/>
  <c r="CY213" i="1"/>
  <c r="CY216" i="1" s="1"/>
  <c r="Q39" i="1" s="1"/>
  <c r="V37" i="1"/>
  <c r="CX158" i="1"/>
  <c r="CY155" i="1"/>
  <c r="CY158" i="1" s="1"/>
  <c r="Q37" i="1" s="1"/>
  <c r="O28" i="1"/>
  <c r="V28" i="1" s="1"/>
  <c r="I28" i="1"/>
  <c r="BP244" i="1"/>
  <c r="CA244" i="1"/>
  <c r="BZ244" i="1"/>
  <c r="O31" i="1"/>
  <c r="V31" i="1" s="1"/>
  <c r="I31" i="1"/>
  <c r="CC158" i="1"/>
  <c r="CD155" i="1"/>
  <c r="CD158" i="1" s="1"/>
  <c r="Q29" i="1" s="1"/>
  <c r="I36" i="1"/>
  <c r="O36" i="1"/>
  <c r="V36" i="1" s="1"/>
</calcChain>
</file>

<file path=xl/sharedStrings.xml><?xml version="1.0" encoding="utf-8"?>
<sst xmlns="http://schemas.openxmlformats.org/spreadsheetml/2006/main" count="2683" uniqueCount="175">
  <si>
    <t>Summary</t>
  </si>
  <si>
    <t>Temp</t>
  </si>
  <si>
    <t>Flow</t>
  </si>
  <si>
    <t>Space Time (min) @ 298K, 1.07bar</t>
  </si>
  <si>
    <t>X_C3H8 R</t>
  </si>
  <si>
    <t>X_C3H8 P</t>
  </si>
  <si>
    <t>X_O2</t>
  </si>
  <si>
    <t>S_Total Olefin</t>
  </si>
  <si>
    <t>S_Propylene</t>
  </si>
  <si>
    <t>S_Ethylene</t>
  </si>
  <si>
    <t>S_CO</t>
  </si>
  <si>
    <t>S_CO2</t>
  </si>
  <si>
    <t>S_COx</t>
  </si>
  <si>
    <t>Rate Propylene (L-standard/hr/L)</t>
  </si>
  <si>
    <t>Rate Ethylene (L-standard/hr/L)</t>
  </si>
  <si>
    <t>C Bal</t>
  </si>
  <si>
    <t>Rate COx</t>
  </si>
  <si>
    <t xml:space="preserve">T (C) </t>
  </si>
  <si>
    <t>1/T (1/K)</t>
  </si>
  <si>
    <t>Contact Time (kg_cat - s/mol C3H8)</t>
  </si>
  <si>
    <t>Yield Olefins</t>
  </si>
  <si>
    <t>Olefin Formation Rate (with intercept)</t>
  </si>
  <si>
    <t>Olefin Formation Rate (without intercept)</t>
  </si>
  <si>
    <t>1/T (K)</t>
  </si>
  <si>
    <t>ln Rate (with intercept)</t>
  </si>
  <si>
    <t>ln Rate (without intercept)</t>
  </si>
  <si>
    <t>Temperature</t>
  </si>
  <si>
    <t>S_C2</t>
  </si>
  <si>
    <t>Ea (intercept)</t>
  </si>
  <si>
    <t>kJ/mol</t>
  </si>
  <si>
    <t>Ea (no intercept)</t>
  </si>
  <si>
    <t>Units of Rate</t>
  </si>
  <si>
    <t>mol propylene produced / kg-cat / s</t>
  </si>
  <si>
    <t>Activation Energy Calculations</t>
  </si>
  <si>
    <t>Rate Graphs</t>
  </si>
  <si>
    <t>C3 Start</t>
  </si>
  <si>
    <t>Run Code</t>
  </si>
  <si>
    <t>Catalyst</t>
  </si>
  <si>
    <t xml:space="preserve">Temp (C) </t>
  </si>
  <si>
    <t>Flow (mLn/min)</t>
  </si>
  <si>
    <t>Reactor Vol (mL)</t>
  </si>
  <si>
    <t>oxygen</t>
  </si>
  <si>
    <t>nitrogen</t>
  </si>
  <si>
    <t>propane</t>
  </si>
  <si>
    <t>methane</t>
  </si>
  <si>
    <t>isobutane</t>
  </si>
  <si>
    <t>n-butane</t>
  </si>
  <si>
    <t>Sum</t>
  </si>
  <si>
    <t>Flow (mL/min)</t>
  </si>
  <si>
    <t>c3o3</t>
  </si>
  <si>
    <t>O3</t>
  </si>
  <si>
    <t>c3odh</t>
  </si>
  <si>
    <t>Average</t>
  </si>
  <si>
    <t>Outputs</t>
  </si>
  <si>
    <t>Area Out</t>
  </si>
  <si>
    <t>mol% Out</t>
  </si>
  <si>
    <t>Statistics</t>
  </si>
  <si>
    <t>Contact Time</t>
  </si>
  <si>
    <t>Conversion %</t>
  </si>
  <si>
    <t>Selectivity %</t>
  </si>
  <si>
    <t>Rate</t>
  </si>
  <si>
    <t>Carbon Balance</t>
  </si>
  <si>
    <t>Space Time (min) @ 298K, 1.07 bar</t>
  </si>
  <si>
    <t>C3H8 Reactant</t>
  </si>
  <si>
    <t>C3H8 Product</t>
  </si>
  <si>
    <t>O2</t>
  </si>
  <si>
    <t>Total Olefin</t>
  </si>
  <si>
    <t>Propylene</t>
  </si>
  <si>
    <t>Ethylene</t>
  </si>
  <si>
    <t>CO</t>
  </si>
  <si>
    <t>CO2</t>
  </si>
  <si>
    <t>COx</t>
  </si>
  <si>
    <t>C In</t>
  </si>
  <si>
    <t>C Out</t>
  </si>
  <si>
    <t>N2 Factor</t>
  </si>
  <si>
    <t>Date/Time</t>
  </si>
  <si>
    <t>GC File Name</t>
  </si>
  <si>
    <t>carbon monoxide</t>
  </si>
  <si>
    <t>carbon dioxide</t>
  </si>
  <si>
    <t>ethane</t>
  </si>
  <si>
    <t>ethylene</t>
  </si>
  <si>
    <t>propylene</t>
  </si>
  <si>
    <t>trans-2-butene</t>
  </si>
  <si>
    <t>1-butene</t>
  </si>
  <si>
    <t>isobutene</t>
  </si>
  <si>
    <t>cis-2-butene</t>
  </si>
  <si>
    <t>1,3-butadiene</t>
  </si>
  <si>
    <t>bp</t>
  </si>
  <si>
    <t>rxn data</t>
  </si>
  <si>
    <t>hBN</t>
  </si>
  <si>
    <t>P</t>
  </si>
  <si>
    <t>atm</t>
  </si>
  <si>
    <t>Mpa</t>
  </si>
  <si>
    <t>Bed Volume</t>
  </si>
  <si>
    <t>CALIBRATION</t>
  </si>
  <si>
    <t>V</t>
  </si>
  <si>
    <t>L/min</t>
  </si>
  <si>
    <t>R</t>
  </si>
  <si>
    <t>L*atm/K/mol</t>
  </si>
  <si>
    <t>cm3MPaK-1mol-1</t>
  </si>
  <si>
    <t>T</t>
  </si>
  <si>
    <t>C</t>
  </si>
  <si>
    <t>K</t>
  </si>
  <si>
    <t>n (total)</t>
  </si>
  <si>
    <t>mol/min</t>
  </si>
  <si>
    <t>MW_PROPANE</t>
  </si>
  <si>
    <t>kg/mol</t>
  </si>
  <si>
    <t>MW_PROPYLENE</t>
  </si>
  <si>
    <t>Calibration</t>
  </si>
  <si>
    <t>30-70% C3</t>
  </si>
  <si>
    <t>m</t>
  </si>
  <si>
    <t>b</t>
  </si>
  <si>
    <t>Gas Density</t>
  </si>
  <si>
    <t>&lt; 30% C3</t>
  </si>
  <si>
    <t>Total Flow</t>
  </si>
  <si>
    <t>Catalyst Amt (g)</t>
  </si>
  <si>
    <t>Time (GMT -360 mins)</t>
  </si>
  <si>
    <t>BP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</si>
  <si>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</si>
  <si>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</si>
  <si>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</si>
  <si>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</si>
  <si>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</si>
  <si>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</si>
  <si>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</si>
  <si>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OzO2 Flow</t>
  </si>
  <si>
    <t>Furnace Temp</t>
  </si>
  <si>
    <t>Number of Samples</t>
  </si>
  <si>
    <t>Reactor Temperature Corrected</t>
  </si>
  <si>
    <t>iC4H10 corrected</t>
  </si>
  <si>
    <t>O2 corrected</t>
  </si>
  <si>
    <t>N2 corrected</t>
  </si>
  <si>
    <t>OzO2 corrected</t>
  </si>
  <si>
    <t>iC4H10 percent</t>
  </si>
  <si>
    <t>O2 percent</t>
  </si>
  <si>
    <t>N2 percent</t>
  </si>
  <si>
    <t>OzO2 percent</t>
  </si>
  <si>
    <t>Type</t>
  </si>
  <si>
    <t>oxygen RT</t>
  </si>
  <si>
    <t>nitrogen RT</t>
  </si>
  <si>
    <t>methane RT</t>
  </si>
  <si>
    <t>carbon monoxide RT</t>
  </si>
  <si>
    <t>carbon dioxide RT</t>
  </si>
  <si>
    <t>ethane RT</t>
  </si>
  <si>
    <t>ethylene RT</t>
  </si>
  <si>
    <t>propane RT</t>
  </si>
  <si>
    <t>propylene RT</t>
  </si>
  <si>
    <t>isobutane RT</t>
  </si>
  <si>
    <t>n-butane RT</t>
  </si>
  <si>
    <t>trans-2-butene RT</t>
  </si>
  <si>
    <t>1-butene RT</t>
  </si>
  <si>
    <t>isobutene RT</t>
  </si>
  <si>
    <t>cis-2-butene RT</t>
  </si>
  <si>
    <t>1,3-butadiene RT</t>
  </si>
  <si>
    <t>2022-05-20_test-999</t>
  </si>
  <si>
    <t>MOCK RUN 1708075</t>
  </si>
  <si>
    <t>Bypass</t>
  </si>
  <si>
    <t>MOCK RUN 3693298</t>
  </si>
  <si>
    <t>MOCK RUN 7998355</t>
  </si>
  <si>
    <t>MOCK RUN 7573858</t>
  </si>
  <si>
    <t>MOCK RUN 5422634</t>
  </si>
  <si>
    <t>MOCK RUN 5755653</t>
  </si>
  <si>
    <t>MOCK RUN 2046261</t>
  </si>
  <si>
    <t>MOCK RUN 67772</t>
  </si>
  <si>
    <t>MOCK RUN 6259304</t>
  </si>
  <si>
    <t>MOCK RUN 9694442</t>
  </si>
  <si>
    <t>Reaction</t>
  </si>
  <si>
    <t>MOCK RUN 1595942</t>
  </si>
  <si>
    <t>MOCK RUN 3399578</t>
  </si>
  <si>
    <t>MOCK RUN 5982430</t>
  </si>
  <si>
    <t>MOCK RUN 7043301</t>
  </si>
  <si>
    <t>MOCK RUN 9104464</t>
  </si>
  <si>
    <t>MOCK RUN 4695981</t>
  </si>
  <si>
    <t>MOCK RUN 9914695</t>
  </si>
  <si>
    <t>MOCK RUN 5709165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</si>
</sst>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m/d/yy\ h:mm;@"/>
    <numFmt numFmtId="167" formatCode="0.000"/>
    <numFmt numFmtId="168" formatCode="0.0000000000000000%"/>
    <numFmt numFmtId="169" formatCode="0.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699"/>
        <bgColor rgb="FF00000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221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0" xfId="0" applyFont="1"/>
    <xf numFmtId="0" fontId="0" fillId="8" borderId="0" xfId="0" applyFill="1"/>
    <xf numFmtId="10" fontId="0" fillId="7" borderId="1" xfId="1" applyNumberFormat="1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0" fontId="0" fillId="7" borderId="12" xfId="1" applyNumberFormat="1" applyFont="1" applyFill="1" applyBorder="1" applyAlignment="1">
      <alignment horizontal="center"/>
    </xf>
    <xf numFmtId="0" fontId="4" fillId="4" borderId="14" xfId="0" applyFont="1" applyFill="1" applyBorder="1"/>
    <xf numFmtId="0" fontId="4" fillId="4" borderId="15" xfId="0" applyFont="1" applyFill="1" applyBorder="1"/>
    <xf numFmtId="0" fontId="4" fillId="0" borderId="15" xfId="0" applyFont="1" applyBorder="1"/>
    <xf numFmtId="0" fontId="0" fillId="0" borderId="15" xfId="0" applyBorder="1"/>
    <xf numFmtId="0" fontId="0" fillId="0" borderId="10" xfId="0" applyBorder="1"/>
    <xf numFmtId="0" fontId="4" fillId="4" borderId="16" xfId="0" applyFont="1" applyFill="1" applyBorder="1"/>
    <xf numFmtId="0" fontId="4" fillId="4" borderId="0" xfId="0" applyFont="1" applyFill="1"/>
    <xf numFmtId="0" fontId="0" fillId="0" borderId="0" xfId="0"/>
    <xf numFmtId="0" fontId="0" fillId="0" borderId="11" xfId="0" applyBorder="1"/>
    <xf numFmtId="0" fontId="0" fillId="0" borderId="16" xfId="0" applyBorder="1"/>
    <xf numFmtId="49" fontId="0" fillId="0" borderId="16" xfId="0" applyNumberFormat="1" applyBorder="1"/>
    <xf numFmtId="0" fontId="0" fillId="3" borderId="16" xfId="0" applyFill="1" applyBorder="1"/>
    <xf numFmtId="0" fontId="0" fillId="3" borderId="0" xfId="0" applyFill="1"/>
    <xf numFmtId="0" fontId="0" fillId="3" borderId="11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4" fontId="4" fillId="0" borderId="0" xfId="0" applyNumberFormat="1" applyFont="1"/>
    <xf numFmtId="0" fontId="4" fillId="0" borderId="0" xfId="0" applyFont="1"/>
    <xf numFmtId="0" fontId="0" fillId="7" borderId="1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22" fontId="0" fillId="6" borderId="0" xfId="0" applyNumberFormat="1" applyFill="1"/>
    <xf numFmtId="22" fontId="0" fillId="2" borderId="0" xfId="0" applyNumberFormat="1" applyFill="1"/>
    <xf numFmtId="22" fontId="0" fillId="9" borderId="0" xfId="0" applyNumberFormat="1" applyFill="1"/>
    <xf numFmtId="0" fontId="0" fillId="9" borderId="0" xfId="0" applyFill="1"/>
    <xf numFmtId="22" fontId="0" fillId="8" borderId="0" xfId="0" applyNumberFormat="1" applyFill="1"/>
    <xf numFmtId="22" fontId="0" fillId="10" borderId="0" xfId="0" applyNumberFormat="1" applyFill="1"/>
    <xf numFmtId="0" fontId="0" fillId="10" borderId="0" xfId="0" applyFill="1"/>
    <xf numFmtId="0" fontId="0" fillId="5" borderId="8" xfId="0" applyFill="1" applyBorder="1" applyAlignment="1">
      <alignment vertical="center"/>
    </xf>
    <xf numFmtId="1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3" fillId="6" borderId="0" xfId="0" applyFont="1" applyFill="1"/>
    <xf numFmtId="0" fontId="0" fillId="7" borderId="0" xfId="0" applyFill="1" applyAlignment="1">
      <alignment horizontal="center"/>
    </xf>
    <xf numFmtId="0" fontId="0" fillId="6" borderId="2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0" borderId="17" xfId="0" applyBorder="1"/>
    <xf numFmtId="49" fontId="3" fillId="2" borderId="4" xfId="0" applyNumberFormat="1" applyFon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3" fillId="7" borderId="4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vertical="center"/>
    </xf>
    <xf numFmtId="49" fontId="0" fillId="7" borderId="22" xfId="0" applyNumberFormat="1" applyFill="1" applyBorder="1" applyAlignment="1">
      <alignment horizontal="center" vertical="center"/>
    </xf>
    <xf numFmtId="0" fontId="0" fillId="0" borderId="14" xfId="0" applyBorder="1"/>
    <xf numFmtId="2" fontId="3" fillId="7" borderId="20" xfId="0" applyNumberFormat="1" applyFont="1" applyFill="1" applyBorder="1" applyAlignment="1">
      <alignment horizontal="center"/>
    </xf>
    <xf numFmtId="10" fontId="3" fillId="7" borderId="20" xfId="1" applyNumberFormat="1" applyFont="1" applyFill="1" applyBorder="1" applyAlignment="1">
      <alignment horizontal="center"/>
    </xf>
    <xf numFmtId="10" fontId="3" fillId="7" borderId="24" xfId="1" applyNumberFormat="1" applyFont="1" applyFill="1" applyBorder="1" applyAlignment="1">
      <alignment horizontal="center"/>
    </xf>
    <xf numFmtId="22" fontId="0" fillId="6" borderId="25" xfId="0" applyNumberFormat="1" applyFill="1" applyBorder="1"/>
    <xf numFmtId="0" fontId="0" fillId="6" borderId="7" xfId="0" applyFill="1" applyBorder="1"/>
    <xf numFmtId="0" fontId="0" fillId="0" borderId="18" xfId="0" applyBorder="1"/>
    <xf numFmtId="0" fontId="0" fillId="13" borderId="14" xfId="0" applyFill="1" applyBorder="1"/>
    <xf numFmtId="0" fontId="0" fillId="13" borderId="16" xfId="0" applyFill="1" applyBorder="1"/>
    <xf numFmtId="0" fontId="0" fillId="13" borderId="0" xfId="0" applyFill="1"/>
    <xf numFmtId="0" fontId="0" fillId="13" borderId="11" xfId="0" applyFill="1" applyBorder="1"/>
    <xf numFmtId="0" fontId="0" fillId="13" borderId="17" xfId="0" applyFill="1" applyBorder="1"/>
    <xf numFmtId="22" fontId="0" fillId="13" borderId="18" xfId="0" applyNumberFormat="1" applyFill="1" applyBorder="1"/>
    <xf numFmtId="0" fontId="0" fillId="13" borderId="18" xfId="0" applyFill="1" applyBorder="1"/>
    <xf numFmtId="0" fontId="0" fillId="13" borderId="19" xfId="0" applyFill="1" applyBorder="1"/>
    <xf numFmtId="0" fontId="0" fillId="6" borderId="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11" xfId="0" applyFill="1" applyBorder="1" applyAlignment="1">
      <alignment horizontal="center"/>
    </xf>
    <xf numFmtId="22" fontId="0" fillId="13" borderId="18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22" fontId="0" fillId="12" borderId="0" xfId="0" applyNumberFormat="1" applyFill="1" applyAlignment="1">
      <alignment horizontal="center"/>
    </xf>
    <xf numFmtId="22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1" xfId="0" applyFill="1" applyBorder="1" applyAlignment="1">
      <alignment horizontal="center"/>
    </xf>
    <xf numFmtId="22" fontId="0" fillId="2" borderId="0" xfId="0" applyNumberFormat="1" applyFill="1" applyAlignment="1">
      <alignment horizontal="center"/>
    </xf>
    <xf numFmtId="22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11" xfId="0" applyFill="1" applyBorder="1" applyAlignment="1">
      <alignment horizontal="center"/>
    </xf>
    <xf numFmtId="22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22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11" xfId="0" applyFill="1" applyBorder="1" applyAlignment="1">
      <alignment horizontal="center"/>
    </xf>
    <xf numFmtId="10" fontId="0" fillId="0" borderId="10" xfId="1" applyNumberFormat="1" applyFont="1" applyBorder="1"/>
    <xf numFmtId="10" fontId="0" fillId="0" borderId="11" xfId="1" applyNumberFormat="1" applyFont="1" applyBorder="1"/>
    <xf numFmtId="9" fontId="0" fillId="0" borderId="11" xfId="1" applyFont="1" applyBorder="1"/>
    <xf numFmtId="9" fontId="0" fillId="0" borderId="19" xfId="1" applyFont="1" applyBorder="1"/>
    <xf numFmtId="0" fontId="0" fillId="14" borderId="0" xfId="0" applyFill="1"/>
    <xf numFmtId="0" fontId="0" fillId="6" borderId="14" xfId="0" applyFill="1" applyBorder="1"/>
    <xf numFmtId="0" fontId="0" fillId="6" borderId="15" xfId="0" applyFill="1" applyBorder="1"/>
    <xf numFmtId="0" fontId="0" fillId="6" borderId="10" xfId="0" applyFill="1" applyBorder="1"/>
    <xf numFmtId="0" fontId="0" fillId="6" borderId="16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18" xfId="0" applyFill="1" applyBorder="1"/>
    <xf numFmtId="168" fontId="0" fillId="6" borderId="18" xfId="0" applyNumberFormat="1" applyFill="1" applyBorder="1"/>
    <xf numFmtId="0" fontId="8" fillId="6" borderId="0" xfId="0" applyFont="1" applyFill="1"/>
    <xf numFmtId="10" fontId="0" fillId="6" borderId="15" xfId="0" applyNumberFormat="1" applyFill="1" applyBorder="1"/>
    <xf numFmtId="10" fontId="0" fillId="6" borderId="0" xfId="0" applyNumberFormat="1" applyFill="1"/>
    <xf numFmtId="0" fontId="7" fillId="2" borderId="0" xfId="0" applyFont="1" applyFill="1"/>
    <xf numFmtId="49" fontId="0" fillId="2" borderId="0" xfId="0" applyNumberFormat="1" applyFill="1"/>
    <xf numFmtId="0" fontId="9" fillId="6" borderId="0" xfId="0" applyFont="1" applyFill="1" applyAlignment="1">
      <alignment vertical="center"/>
    </xf>
    <xf numFmtId="0" fontId="0" fillId="6" borderId="0" xfId="0" applyFill="1"/>
    <xf numFmtId="0" fontId="0" fillId="2" borderId="0" xfId="0" applyFill="1"/>
    <xf numFmtId="10" fontId="11" fillId="6" borderId="15" xfId="0" applyNumberFormat="1" applyFont="1" applyFill="1" applyBorder="1"/>
    <xf numFmtId="10" fontId="11" fillId="6" borderId="0" xfId="0" applyNumberFormat="1" applyFont="1" applyFill="1"/>
    <xf numFmtId="22" fontId="0" fillId="0" borderId="0" xfId="0" applyNumberFormat="1"/>
    <xf numFmtId="0" fontId="0" fillId="11" borderId="0" xfId="0" applyFill="1"/>
    <xf numFmtId="10" fontId="0" fillId="0" borderId="19" xfId="1" applyNumberFormat="1" applyFont="1" applyBorder="1"/>
    <xf numFmtId="0" fontId="12" fillId="0" borderId="0" xfId="0" applyFont="1"/>
    <xf numFmtId="0" fontId="12" fillId="15" borderId="0" xfId="0" applyFont="1" applyFill="1"/>
    <xf numFmtId="169" fontId="0" fillId="7" borderId="1" xfId="1" applyNumberFormat="1" applyFont="1" applyFill="1" applyBorder="1" applyAlignment="1">
      <alignment horizontal="center"/>
    </xf>
    <xf numFmtId="169" fontId="3" fillId="7" borderId="20" xfId="1" applyNumberFormat="1" applyFont="1" applyFill="1" applyBorder="1" applyAlignment="1">
      <alignment horizontal="center"/>
    </xf>
    <xf numFmtId="0" fontId="0" fillId="5" borderId="7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4" xfId="0" applyFill="1" applyBorder="1" applyAlignment="1">
      <alignment horizontal="center"/>
    </xf>
    <xf numFmtId="9" fontId="0" fillId="5" borderId="26" xfId="0" applyNumberForma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vertical="center"/>
    </xf>
    <xf numFmtId="49" fontId="3" fillId="7" borderId="27" xfId="0" applyNumberFormat="1" applyFont="1" applyFill="1" applyBorder="1" applyAlignment="1">
      <alignment horizontal="center" vertical="center"/>
    </xf>
    <xf numFmtId="49" fontId="0" fillId="7" borderId="30" xfId="0" applyNumberFormat="1" applyFill="1" applyBorder="1"/>
    <xf numFmtId="49" fontId="0" fillId="7" borderId="27" xfId="0" applyNumberFormat="1" applyFill="1" applyBorder="1" applyAlignment="1">
      <alignment vertical="center"/>
    </xf>
    <xf numFmtId="49" fontId="0" fillId="7" borderId="29" xfId="0" applyNumberFormat="1" applyFill="1" applyBorder="1" applyAlignment="1">
      <alignment horizontal="center" vertical="center"/>
    </xf>
    <xf numFmtId="2" fontId="0" fillId="7" borderId="32" xfId="0" applyNumberFormat="1" applyFill="1" applyBorder="1" applyAlignment="1">
      <alignment horizontal="center" vertical="center"/>
    </xf>
    <xf numFmtId="2" fontId="0" fillId="7" borderId="4" xfId="0" applyNumberFormat="1" applyFill="1" applyBorder="1" applyAlignment="1">
      <alignment horizontal="center"/>
    </xf>
    <xf numFmtId="49" fontId="0" fillId="7" borderId="31" xfId="0" applyNumberFormat="1" applyFill="1" applyBorder="1" applyAlignment="1">
      <alignment horizontal="center" vertical="center"/>
    </xf>
    <xf numFmtId="2" fontId="0" fillId="0" borderId="15" xfId="0" applyNumberFormat="1" applyBorder="1"/>
    <xf numFmtId="2" fontId="0" fillId="0" borderId="0" xfId="0" applyNumberFormat="1"/>
    <xf numFmtId="2" fontId="0" fillId="0" borderId="18" xfId="0" applyNumberFormat="1" applyBorder="1"/>
    <xf numFmtId="2" fontId="0" fillId="0" borderId="15" xfId="1" applyNumberFormat="1" applyFont="1" applyBorder="1"/>
    <xf numFmtId="2" fontId="0" fillId="0" borderId="0" xfId="1" applyNumberFormat="1" applyFont="1"/>
    <xf numFmtId="2" fontId="0" fillId="7" borderId="0" xfId="0" applyNumberFormat="1" applyFill="1" applyAlignment="1">
      <alignment horizontal="center"/>
    </xf>
    <xf numFmtId="2" fontId="0" fillId="0" borderId="18" xfId="1" applyNumberFormat="1" applyFont="1" applyBorder="1"/>
    <xf numFmtId="9" fontId="0" fillId="6" borderId="14" xfId="1" applyFont="1" applyFill="1" applyBorder="1"/>
    <xf numFmtId="9" fontId="0" fillId="6" borderId="16" xfId="1" applyFont="1" applyFill="1" applyBorder="1"/>
    <xf numFmtId="164" fontId="0" fillId="0" borderId="15" xfId="1" applyNumberFormat="1" applyFont="1" applyBorder="1"/>
    <xf numFmtId="165" fontId="0" fillId="0" borderId="15" xfId="1" applyNumberFormat="1" applyFont="1" applyBorder="1"/>
    <xf numFmtId="165" fontId="0" fillId="0" borderId="15" xfId="0" applyNumberFormat="1" applyBorder="1"/>
    <xf numFmtId="165" fontId="11" fillId="6" borderId="15" xfId="0" applyNumberFormat="1" applyFont="1" applyFill="1" applyBorder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65" fontId="11" fillId="6" borderId="0" xfId="0" applyNumberFormat="1" applyFont="1" applyFill="1"/>
    <xf numFmtId="165" fontId="0" fillId="6" borderId="0" xfId="0" applyNumberFormat="1" applyFill="1"/>
    <xf numFmtId="164" fontId="0" fillId="0" borderId="18" xfId="1" applyNumberFormat="1" applyFont="1" applyBorder="1"/>
    <xf numFmtId="165" fontId="0" fillId="0" borderId="18" xfId="0" applyNumberFormat="1" applyBorder="1"/>
    <xf numFmtId="165" fontId="0" fillId="6" borderId="18" xfId="0" applyNumberFormat="1" applyFill="1" applyBorder="1"/>
    <xf numFmtId="167" fontId="0" fillId="0" borderId="18" xfId="0" applyNumberFormat="1" applyBorder="1"/>
    <xf numFmtId="165" fontId="0" fillId="6" borderId="15" xfId="0" applyNumberFormat="1" applyFill="1" applyBorder="1"/>
    <xf numFmtId="164" fontId="0" fillId="6" borderId="1" xfId="1" applyNumberFormat="1" applyFont="1" applyFill="1" applyBorder="1" applyAlignment="1">
      <alignment horizontal="center"/>
    </xf>
    <xf numFmtId="164" fontId="0" fillId="6" borderId="12" xfId="0" applyNumberForma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164" fontId="3" fillId="6" borderId="12" xfId="1" applyNumberFormat="1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3" fillId="2" borderId="12" xfId="1" applyNumberFormat="1" applyFont="1" applyFill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166" fontId="0" fillId="6" borderId="0" xfId="0" applyNumberFormat="1" applyFill="1"/>
    <xf numFmtId="166" fontId="0" fillId="2" borderId="0" xfId="0" applyNumberFormat="1" applyFill="1"/>
    <xf numFmtId="166" fontId="0" fillId="9" borderId="0" xfId="0" applyNumberFormat="1" applyFill="1"/>
    <xf numFmtId="166" fontId="0" fillId="8" borderId="0" xfId="0" applyNumberFormat="1" applyFill="1"/>
    <xf numFmtId="166" fontId="0" fillId="10" borderId="0" xfId="0" applyNumberFormat="1" applyFill="1"/>
    <xf numFmtId="166" fontId="0" fillId="14" borderId="0" xfId="0" applyNumberFormat="1" applyFill="1"/>
    <xf numFmtId="0" fontId="13" fillId="0" borderId="34" xfId="0" applyFont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7" borderId="12" xfId="0" applyFill="1" applyBorder="1" applyAlignment="1">
      <alignment horizontal="center"/>
    </xf>
    <xf numFmtId="0" fontId="0" fillId="0" borderId="13" xfId="0" applyBorder="1"/>
    <xf numFmtId="0" fontId="0" fillId="2" borderId="27" xfId="0" applyFill="1" applyBorder="1" applyAlignment="1">
      <alignment horizontal="center" vertical="center"/>
    </xf>
    <xf numFmtId="0" fontId="0" fillId="0" borderId="30" xfId="0" applyBorder="1"/>
    <xf numFmtId="0" fontId="0" fillId="0" borderId="32" xfId="0" applyBorder="1"/>
    <xf numFmtId="0" fontId="0" fillId="7" borderId="2" xfId="0" applyFill="1" applyBorder="1" applyAlignment="1">
      <alignment horizontal="center"/>
    </xf>
    <xf numFmtId="0" fontId="5" fillId="11" borderId="33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6" xfId="0" applyBorder="1"/>
    <xf numFmtId="0" fontId="0" fillId="0" borderId="11" xfId="0" applyBorder="1"/>
    <xf numFmtId="0" fontId="5" fillId="12" borderId="3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49" fontId="0" fillId="0" borderId="0" xfId="0" applyNumberFormat="1"/>
    <xf numFmtId="0" fontId="5" fillId="6" borderId="3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2" borderId="4" xfId="0" applyFill="1" applyBorder="1" applyAlignment="1">
      <alignment horizontal="center" vertical="center"/>
    </xf>
    <xf numFmtId="0" fontId="0" fillId="0" borderId="23" xfId="0" applyBorder="1"/>
    <xf numFmtId="0" fontId="0" fillId="0" borderId="6" xfId="0" applyBorder="1"/>
    <xf numFmtId="0" fontId="9" fillId="2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14" fontId="0" fillId="6" borderId="0" xfId="0" applyNumberFormat="1" applyFill="1"/>
    <xf numFmtId="14" fontId="0" fillId="2" borderId="0" xfId="0" applyNumberFormat="1" applyFill="1"/>
    <xf numFmtId="14" fontId="0" fillId="9" borderId="0" xfId="0" applyNumberFormat="1" applyFill="1"/>
    <xf numFmtId="14" fontId="0" fillId="8" borderId="0" xfId="0" applyNumberFormat="1" applyFill="1"/>
    <xf numFmtId="14" fontId="0" fillId="10" borderId="0" xfId="0" applyNumberFormat="1" applyFill="1"/>
    <xf numFmtId="14" fontId="0" fillId="14" borderId="0" xfId="0" applyNumberFormat="1" applyFill="1"/>
    <xf numFmtId="14" fontId="0" fillId="11" borderId="0" xfId="0" applyNumberFormat="1" applyFill="1"/>
  </cellXfs>
  <cellStyles count="2">
    <cellStyle name="Normal" xfId="0" builtinId="0"/>
    <cellStyle name="Percent" xfId="1" builtinId="5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Arrhenius (with intercept)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-0.47083168742703152"/>
                  <c:y val="4.327146998065743E-2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workup!$AA$2:$AA$5</c:f>
              <c:numCache>
                <c:formatCode>General</c:formatCode>
                <c:ptCount val="4"/>
                <c:pt idx="0">
                  <c:v>3.6609921288669233E-3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workup!$AB$2:$AB$5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60-4D6E-A00D-72C4AB15F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655344"/>
        <c:axId val="1876655760"/>
      </c:scatterChart>
      <c:valAx>
        <c:axId val="18766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760"/>
        <c:crosses val="autoZero"/>
        <c:crossBetween val="midCat"/>
      </c:valAx>
      <c:valAx>
        <c:axId val="18766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Arrhenius (without intercept)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-0.47083168742703152"/>
                  <c:y val="4.327146998065743E-2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workup!$AA$2:$AA$5</c:f>
              <c:numCache>
                <c:formatCode>General</c:formatCode>
                <c:ptCount val="4"/>
                <c:pt idx="0">
                  <c:v>3.6609921288669233E-3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workup!$AC$2:$AC$5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13-468A-9054-DD2A17281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655344"/>
        <c:axId val="1876655760"/>
      </c:scatterChart>
      <c:valAx>
        <c:axId val="18766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760"/>
        <c:crosses val="autoZero"/>
        <c:crossBetween val="midCat"/>
      </c:valAx>
      <c:valAx>
        <c:axId val="18766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workup!$E$2:$E$8</c:f>
              <c:numCache>
                <c:formatCode>0.00</c:formatCode>
                <c:ptCount val="7"/>
                <c:pt idx="0">
                  <c:v>0.44600687919463095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workup!$G$2:$G$8</c:f>
              <c:numCache>
                <c:formatCode>0.0%</c:formatCode>
                <c:ptCount val="7"/>
                <c:pt idx="0">
                  <c:v>3.7092001784690755E-4</c:v>
                </c:pt>
                <c:pt idx="1">
                  <c:v>3.7092001784690755E-4</c:v>
                </c:pt>
                <c:pt idx="2">
                  <c:v>3.7092001784690755E-4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46-444B-8864-6C23B035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552607768547479"/>
                  <c:y val="-4.1080987050683441E-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workup!$E$2:$E$7</c:f>
              <c:numCache>
                <c:formatCode>0.00</c:formatCode>
                <c:ptCount val="6"/>
                <c:pt idx="0">
                  <c:v>0.44600687919463095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workup!$V$2:$V$7</c:f>
              <c:numCache>
                <c:formatCode>0.00%</c:formatCode>
                <c:ptCount val="6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96-4DE6-8C11-52AF8243A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Olefins (</a:t>
                </a:r>
                <a:r>
                  <a:rPr lang="en-US"/>
                  <a:t>%)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workup!$E$10:$E$15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workup!$G$10:$G$15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76-4EDB-9D25-AE4F6682F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552607768547479"/>
                  <c:y val="-4.1080987050683441E-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workup!$E$10:$E$15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workup!$V$10:$V$15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EF-428D-B687-DFC209CFD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Olefins (</a:t>
                </a:r>
                <a:r>
                  <a:rPr lang="en-US"/>
                  <a:t>%)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workup!$E$18:$E$23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workup!$G$18:$G$23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E0-483C-A6F4-C1A98182F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552607768547479"/>
                  <c:y val="-4.1080987050683441E-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workup!$U$18:$U$23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workup!$V$18:$V$23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87-45B0-9929-64BCED5D7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Olefins (</a:t>
                </a:r>
                <a:r>
                  <a:rPr lang="en-US"/>
                  <a:t>%)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workup!$E$26:$E$32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workup!$G$26:$G$32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03-49CA-83C0-D6465007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552607768547479"/>
                  <c:y val="-4.1080987050683441E-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workup!$U$26:$U$31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workup!$V$26:$V$31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87-4486-ADE2-583B2CE95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Olefins (</a:t>
                </a:r>
                <a:r>
                  <a:rPr lang="en-US"/>
                  <a:t>%)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workup!$F$18:$F$23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workup!$O$18:$O$23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96-4CB7-98E4-12A21EC3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59328"/>
        <c:axId val="435937696"/>
      </c:scatterChart>
      <c:valAx>
        <c:axId val="4359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37696"/>
        <c:crosses val="autoZero"/>
        <c:crossBetween val="midCat"/>
      </c:valAx>
      <c:valAx>
        <c:axId val="4359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59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274658</xdr:colOff>
      <xdr:row>0</xdr:row>
      <xdr:rowOff>39333</xdr:rowOff>
    </xdr:from>
    <xdr:to>
      <xdr:col>39</xdr:col>
      <xdr:colOff>814220</xdr:colOff>
      <xdr:row>15</xdr:row>
      <xdr:rowOff>23757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293258</xdr:colOff>
      <xdr:row>16</xdr:row>
      <xdr:rowOff>113964</xdr:rowOff>
    </xdr:from>
    <xdr:to>
      <xdr:col>39</xdr:col>
      <xdr:colOff>825200</xdr:colOff>
      <xdr:row>31</xdr:row>
      <xdr:rowOff>96483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381000</xdr:colOff>
      <xdr:row>1</xdr:row>
      <xdr:rowOff>0</xdr:rowOff>
    </xdr:from>
    <xdr:to>
      <xdr:col>47</xdr:col>
      <xdr:colOff>304464</xdr:colOff>
      <xdr:row>15</xdr:row>
      <xdr:rowOff>96707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414618</xdr:colOff>
      <xdr:row>21</xdr:row>
      <xdr:rowOff>100853</xdr:rowOff>
    </xdr:from>
    <xdr:to>
      <xdr:col>47</xdr:col>
      <xdr:colOff>334272</xdr:colOff>
      <xdr:row>36</xdr:row>
      <xdr:rowOff>137721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49</xdr:col>
      <xdr:colOff>358589</xdr:colOff>
      <xdr:row>1</xdr:row>
      <xdr:rowOff>22412</xdr:rowOff>
    </xdr:from>
    <xdr:to>
      <xdr:col>54</xdr:col>
      <xdr:colOff>715272</xdr:colOff>
      <xdr:row>15</xdr:row>
      <xdr:rowOff>113404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49</xdr:col>
      <xdr:colOff>388397</xdr:colOff>
      <xdr:row>21</xdr:row>
      <xdr:rowOff>119455</xdr:rowOff>
    </xdr:from>
    <xdr:to>
      <xdr:col>54</xdr:col>
      <xdr:colOff>750795</xdr:colOff>
      <xdr:row>36</xdr:row>
      <xdr:rowOff>156323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57</xdr:col>
      <xdr:colOff>227929</xdr:colOff>
      <xdr:row>1</xdr:row>
      <xdr:rowOff>41014</xdr:rowOff>
    </xdr:from>
    <xdr:to>
      <xdr:col>64</xdr:col>
      <xdr:colOff>548865</xdr:colOff>
      <xdr:row>15</xdr:row>
      <xdr:rowOff>139626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57</xdr:col>
      <xdr:colOff>253927</xdr:colOff>
      <xdr:row>21</xdr:row>
      <xdr:rowOff>149487</xdr:rowOff>
    </xdr:from>
    <xdr:to>
      <xdr:col>64</xdr:col>
      <xdr:colOff>584388</xdr:colOff>
      <xdr:row>36</xdr:row>
      <xdr:rowOff>186355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68</xdr:col>
      <xdr:colOff>111388</xdr:colOff>
      <xdr:row>1</xdr:row>
      <xdr:rowOff>14120</xdr:rowOff>
    </xdr:from>
    <xdr:to>
      <xdr:col>75</xdr:col>
      <xdr:colOff>432324</xdr:colOff>
      <xdr:row>15</xdr:row>
      <xdr:rowOff>105112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68</xdr:col>
      <xdr:colOff>129766</xdr:colOff>
      <xdr:row>21</xdr:row>
      <xdr:rowOff>124498</xdr:rowOff>
    </xdr:from>
    <xdr:to>
      <xdr:col>75</xdr:col>
      <xdr:colOff>467847</xdr:colOff>
      <xdr:row>36</xdr:row>
      <xdr:rowOff>155651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72472</xdr:colOff>
      <xdr:row>31</xdr:row>
      <xdr:rowOff>105662</xdr:rowOff>
    </xdr:from>
    <xdr:to>
      <xdr:col>20</xdr:col>
      <xdr:colOff>1909436</xdr:colOff>
      <xdr:row>46</xdr:row>
      <xdr:rowOff>32184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3odh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3odh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74"/>
  <sheetViews>
    <sheetView topLeftCell="A224" zoomScaleNormal="100" workbookViewId="0">
      <selection activeCell="G251" sqref="G251"/>
    </sheetView>
  </sheetViews>
  <sheetFormatPr defaultRowHeight="15" x14ac:dyDescent="0.25"/>
  <cols>
    <col min="1" max="1" width="9.28515625" style="20" customWidth="1"/>
    <col min="2" max="2" width="16.28515625" style="20" bestFit="1" customWidth="1"/>
    <col min="3" max="3" width="24.85546875" style="1" bestFit="1" customWidth="1"/>
    <col min="4" max="4" width="24.5703125" style="20" bestFit="1" customWidth="1"/>
    <col min="5" max="5" width="31.28515625" style="20" bestFit="1" customWidth="1"/>
    <col min="6" max="6" width="28.5703125" style="20" bestFit="1" customWidth="1"/>
    <col min="7" max="7" width="25" style="20" bestFit="1" customWidth="1"/>
    <col min="8" max="8" width="17.28515625" style="20" bestFit="1" customWidth="1"/>
    <col min="9" max="9" width="15" style="20" bestFit="1" customWidth="1"/>
    <col min="10" max="10" width="12.28515625" style="20" bestFit="1" customWidth="1"/>
    <col min="11" max="11" width="11" style="20" bestFit="1" customWidth="1"/>
    <col min="12" max="14" width="10.5703125" style="20" bestFit="1" customWidth="1"/>
    <col min="15" max="15" width="34.7109375" style="20" bestFit="1" customWidth="1"/>
    <col min="16" max="16" width="33.28515625" style="20" bestFit="1" customWidth="1"/>
    <col min="17" max="17" width="12.28515625" style="20" bestFit="1" customWidth="1"/>
    <col min="18" max="18" width="12.140625" style="20" bestFit="1" customWidth="1"/>
    <col min="19" max="19" width="13.5703125" style="20" bestFit="1" customWidth="1"/>
    <col min="20" max="20" width="15" style="20" bestFit="1" customWidth="1"/>
    <col min="21" max="21" width="36.140625" style="20" bestFit="1" customWidth="1"/>
    <col min="22" max="22" width="20.28515625" style="20" bestFit="1" customWidth="1"/>
    <col min="23" max="23" width="36.140625" style="20" bestFit="1" customWidth="1"/>
    <col min="24" max="24" width="12.7109375" style="20" customWidth="1"/>
    <col min="25" max="25" width="22.28515625" style="20" bestFit="1" customWidth="1"/>
    <col min="26" max="26" width="25.28515625" style="20" bestFit="1" customWidth="1"/>
    <col min="27" max="27" width="13.85546875" style="20" bestFit="1" customWidth="1"/>
    <col min="36" max="36" width="11.28515625" style="20" customWidth="1"/>
    <col min="40" max="40" width="13.28515625" style="20" bestFit="1" customWidth="1"/>
    <col min="42" max="42" width="12.28515625" style="20" bestFit="1" customWidth="1"/>
    <col min="43" max="43" width="12.7109375" style="20" bestFit="1" customWidth="1"/>
    <col min="44" max="44" width="16.28515625" style="20" bestFit="1" customWidth="1"/>
    <col min="45" max="45" width="16.5703125" style="20" bestFit="1" customWidth="1"/>
    <col min="46" max="46" width="11.7109375" style="20" bestFit="1" customWidth="1"/>
    <col min="47" max="47" width="12.28515625" style="20" bestFit="1" customWidth="1"/>
    <col min="48" max="52" width="11.7109375" style="20" bestFit="1" customWidth="1"/>
    <col min="53" max="53" width="15" style="20" bestFit="1" customWidth="1"/>
    <col min="54" max="55" width="11.7109375" style="20" bestFit="1" customWidth="1"/>
    <col min="56" max="56" width="12.5703125" style="20" bestFit="1" customWidth="1"/>
    <col min="57" max="57" width="12.85546875" style="20" bestFit="1" customWidth="1"/>
    <col min="65" max="65" width="18" style="20" bestFit="1" customWidth="1"/>
    <col min="69" max="69" width="15.85546875" style="20" bestFit="1" customWidth="1"/>
    <col min="86" max="86" width="16.28515625" style="20" bestFit="1" customWidth="1"/>
  </cols>
  <sheetData>
    <row r="1" spans="1:87" ht="15.75" customHeight="1" thickBot="1" x14ac:dyDescent="0.3">
      <c r="A1" s="211" t="s">
        <v>0</v>
      </c>
      <c r="B1" s="200"/>
      <c r="C1" s="49" t="s">
        <v>1</v>
      </c>
      <c r="D1" s="49" t="s">
        <v>2</v>
      </c>
      <c r="E1" s="32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75" t="s">
        <v>17</v>
      </c>
      <c r="T1" s="75" t="s">
        <v>18</v>
      </c>
      <c r="U1" s="75" t="s">
        <v>19</v>
      </c>
      <c r="V1" s="75" t="s">
        <v>20</v>
      </c>
      <c r="W1" s="75" t="s">
        <v>21</v>
      </c>
      <c r="X1" s="75"/>
      <c r="Y1" s="75" t="s">
        <v>22</v>
      </c>
      <c r="Z1" s="75"/>
      <c r="AA1" s="75" t="s">
        <v>23</v>
      </c>
      <c r="AB1" s="75" t="s">
        <v>24</v>
      </c>
      <c r="AC1" s="75" t="s">
        <v>25</v>
      </c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</row>
    <row r="2" spans="1:87" ht="15.75" customHeight="1" x14ac:dyDescent="0.25">
      <c r="A2" s="200"/>
      <c r="B2" s="200"/>
      <c r="C2" s="59">
        <f>IF(F53&lt;&gt;0,F53,NA())</f>
        <v>471</v>
      </c>
      <c r="D2" s="16">
        <f>IF(G53&lt;&gt;0,G53,NA())</f>
        <v>120</v>
      </c>
      <c r="E2" s="144">
        <f t="shared" ref="E2:P2" si="0">IF(E71&lt;&gt;0,E71,NA())</f>
        <v>0.44600687919463095</v>
      </c>
      <c r="F2" s="153" t="e">
        <f t="shared" si="0"/>
        <v>#N/A</v>
      </c>
      <c r="G2" s="153">
        <f t="shared" si="0"/>
        <v>3.7092001784690755E-4</v>
      </c>
      <c r="H2" s="153" t="e">
        <f t="shared" si="0"/>
        <v>#N/A</v>
      </c>
      <c r="I2" s="153" t="e">
        <f t="shared" si="0"/>
        <v>#N/A</v>
      </c>
      <c r="J2" s="153" t="e">
        <f t="shared" si="0"/>
        <v>#N/A</v>
      </c>
      <c r="K2" s="153" t="e">
        <f t="shared" si="0"/>
        <v>#N/A</v>
      </c>
      <c r="L2" s="153" t="e">
        <f t="shared" si="0"/>
        <v>#N/A</v>
      </c>
      <c r="M2" s="153" t="e">
        <f t="shared" si="0"/>
        <v>#N/A</v>
      </c>
      <c r="N2" s="153" t="e">
        <f t="shared" si="0"/>
        <v>#N/A</v>
      </c>
      <c r="O2" s="154" t="e">
        <f t="shared" si="0"/>
        <v>#N/A</v>
      </c>
      <c r="P2" s="155" t="e">
        <f t="shared" si="0"/>
        <v>#N/A</v>
      </c>
      <c r="Q2" s="100">
        <f>IF(S71&lt;&gt;0,S71,NA())</f>
        <v>-3.7092001784694268E-4</v>
      </c>
      <c r="R2" s="154" t="e">
        <f>IF(D71&lt;&gt;0,D71,NA())</f>
        <v>#N/A</v>
      </c>
      <c r="S2" s="151">
        <v>0.15</v>
      </c>
      <c r="T2" s="106">
        <f>1/(S2+273)</f>
        <v>3.6609921288669233E-3</v>
      </c>
      <c r="U2" s="156">
        <f t="shared" ref="U2:U7" si="1">E2</f>
        <v>0.44600687919463095</v>
      </c>
      <c r="V2" s="122" t="e">
        <f t="shared" ref="V2:V7" si="2">G2*O2</f>
        <v>#N/A</v>
      </c>
      <c r="W2" s="105" t="e">
        <f t="array" ref="W2:X5">LINEST(V2:V6,U2:U6,TRUE,TRUE)</f>
        <v>#VALUE!</v>
      </c>
      <c r="X2" s="107" t="e">
        <v>#VALUE!</v>
      </c>
      <c r="Y2" s="105" t="e">
        <f t="array" ref="Y2:Z5">LINEST(V5:V7,U5:U7,FALSE,TRUE)</f>
        <v>#VALUE!</v>
      </c>
      <c r="Z2" s="107" t="e">
        <v>#VALUE!</v>
      </c>
      <c r="AA2" s="120">
        <f>T2</f>
        <v>3.6609921288669233E-3</v>
      </c>
      <c r="AB2" s="120" t="e">
        <f>LN(W2)</f>
        <v>#VALUE!</v>
      </c>
      <c r="AC2" s="120" t="e">
        <f>LN(Y2)</f>
        <v>#VALUE!</v>
      </c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1"/>
      <c r="AP2" s="117" t="s">
        <v>26</v>
      </c>
      <c r="AQ2" s="121"/>
      <c r="AR2" s="121"/>
      <c r="AS2" s="121"/>
      <c r="AT2" s="121"/>
      <c r="AU2" s="121"/>
      <c r="AV2" s="121"/>
      <c r="AW2" s="117" t="s">
        <v>26</v>
      </c>
      <c r="AX2" s="121"/>
      <c r="AY2" s="121"/>
      <c r="AZ2" s="121"/>
      <c r="BA2" s="121"/>
      <c r="BB2" s="121"/>
      <c r="BC2" s="121"/>
      <c r="BD2" s="121"/>
      <c r="BE2" s="117" t="s">
        <v>26</v>
      </c>
      <c r="BF2" s="121"/>
      <c r="BG2" s="121"/>
      <c r="BH2" s="121"/>
      <c r="BI2" s="121"/>
      <c r="BJ2" s="121"/>
      <c r="BK2" s="121"/>
      <c r="BL2" s="121"/>
      <c r="BM2" s="121"/>
      <c r="BN2" s="121"/>
      <c r="BO2" s="117" t="s">
        <v>26</v>
      </c>
      <c r="BP2" s="121"/>
      <c r="BQ2" s="121"/>
      <c r="BR2" s="121"/>
      <c r="BS2" s="121"/>
      <c r="BT2" s="121"/>
      <c r="BU2" s="121"/>
      <c r="BV2" s="121"/>
      <c r="BW2" s="121"/>
      <c r="BX2" s="121"/>
    </row>
    <row r="3" spans="1:87" ht="15.75" customHeight="1" x14ac:dyDescent="0.25">
      <c r="A3" s="200"/>
      <c r="B3" s="200"/>
      <c r="C3" s="22">
        <f>IF(F82&lt;&gt;0,F82,NA())</f>
        <v>471</v>
      </c>
      <c r="D3" t="str">
        <f>IF(G82&lt;&gt;0,G82,NA())</f>
        <v/>
      </c>
      <c r="E3" s="145" t="e">
        <f t="shared" ref="E3:P3" si="3">IF(E100&lt;&gt;0,E100,NA())</f>
        <v>#VALUE!</v>
      </c>
      <c r="F3" s="157" t="e">
        <f t="shared" si="3"/>
        <v>#N/A</v>
      </c>
      <c r="G3" s="157">
        <f t="shared" si="3"/>
        <v>3.7092001784690755E-4</v>
      </c>
      <c r="H3" s="157" t="e">
        <f t="shared" si="3"/>
        <v>#N/A</v>
      </c>
      <c r="I3" s="157" t="e">
        <f t="shared" si="3"/>
        <v>#N/A</v>
      </c>
      <c r="J3" s="157" t="e">
        <f t="shared" si="3"/>
        <v>#N/A</v>
      </c>
      <c r="K3" s="157" t="e">
        <f t="shared" si="3"/>
        <v>#N/A</v>
      </c>
      <c r="L3" s="157" t="e">
        <f t="shared" si="3"/>
        <v>#N/A</v>
      </c>
      <c r="M3" s="157" t="e">
        <f t="shared" si="3"/>
        <v>#N/A</v>
      </c>
      <c r="N3" s="157" t="e">
        <f t="shared" si="3"/>
        <v>#N/A</v>
      </c>
      <c r="O3" s="158" t="e">
        <f t="shared" si="3"/>
        <v>#VALUE!</v>
      </c>
      <c r="P3" s="159" t="e">
        <f t="shared" si="3"/>
        <v>#VALUE!</v>
      </c>
      <c r="Q3" s="101">
        <f>IF(S100&lt;&gt;0,S100,NA())</f>
        <v>-3.7092001784694268E-4</v>
      </c>
      <c r="R3" s="158" t="e">
        <f>IF(D100&lt;&gt;0,D100,NA())</f>
        <v>#VALUE!</v>
      </c>
      <c r="S3" s="152">
        <v>0.12</v>
      </c>
      <c r="T3" s="120"/>
      <c r="U3" s="160" t="e">
        <f t="shared" si="1"/>
        <v>#VALUE!</v>
      </c>
      <c r="V3" s="123" t="e">
        <f t="shared" si="2"/>
        <v>#VALUE!</v>
      </c>
      <c r="W3" s="108" t="e">
        <v>#VALUE!</v>
      </c>
      <c r="X3" s="109" t="e">
        <v>#VALUE!</v>
      </c>
      <c r="Y3" s="108" t="e">
        <v>#VALUE!</v>
      </c>
      <c r="Z3" s="109" t="e">
        <v>#VALUE!</v>
      </c>
      <c r="AA3" s="120" t="e">
        <f>T10</f>
        <v>#VALUE!</v>
      </c>
      <c r="AB3" s="120" t="e">
        <f>LN(W10)</f>
        <v>#VALUE!</v>
      </c>
      <c r="AC3" s="120" t="e">
        <f>LN(Y10)</f>
        <v>#VALUE!</v>
      </c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1"/>
      <c r="AP3" s="117">
        <f>S2</f>
        <v>0.15</v>
      </c>
      <c r="AQ3" s="121"/>
      <c r="AR3" s="121"/>
      <c r="AS3" s="121"/>
      <c r="AT3" s="121"/>
      <c r="AU3" s="121"/>
      <c r="AV3" s="121"/>
      <c r="AW3" s="117" t="str">
        <f>C10</f>
        <v/>
      </c>
      <c r="AX3" s="121"/>
      <c r="AY3" s="121"/>
      <c r="AZ3" s="121"/>
      <c r="BA3" s="121"/>
      <c r="BB3" s="121"/>
      <c r="BC3" s="121"/>
      <c r="BD3" s="121"/>
      <c r="BE3" s="117" t="str">
        <f>C18</f>
        <v/>
      </c>
      <c r="BF3" s="121"/>
      <c r="BG3" s="121"/>
      <c r="BH3" s="121"/>
      <c r="BI3" s="121"/>
      <c r="BJ3" s="121"/>
      <c r="BK3" s="121"/>
      <c r="BL3" s="121"/>
      <c r="BM3" s="121"/>
      <c r="BN3" s="121"/>
      <c r="BO3" s="117" t="str">
        <f>C26</f>
        <v/>
      </c>
      <c r="BP3" s="121"/>
      <c r="BQ3" s="121"/>
      <c r="BR3" s="121"/>
      <c r="BS3" s="121"/>
      <c r="BT3" s="121"/>
      <c r="BU3" s="121"/>
      <c r="BV3" s="121"/>
      <c r="BW3" s="121"/>
      <c r="BX3" s="121"/>
    </row>
    <row r="4" spans="1:87" x14ac:dyDescent="0.25">
      <c r="A4" s="200"/>
      <c r="B4" s="200"/>
      <c r="C4" s="22">
        <f>IF(F111&lt;&gt;0,F111,NA())</f>
        <v>471</v>
      </c>
      <c r="D4" t="str">
        <f>IF(G111&lt;&gt;0,G111,NA())</f>
        <v/>
      </c>
      <c r="E4" s="145" t="e">
        <f t="shared" ref="E4:P4" si="4">IF(E129&lt;&gt;0,E129,NA())</f>
        <v>#VALUE!</v>
      </c>
      <c r="F4" s="157" t="e">
        <f t="shared" si="4"/>
        <v>#N/A</v>
      </c>
      <c r="G4" s="157">
        <f t="shared" si="4"/>
        <v>3.7092001784690755E-4</v>
      </c>
      <c r="H4" s="157" t="e">
        <f t="shared" si="4"/>
        <v>#N/A</v>
      </c>
      <c r="I4" s="157" t="e">
        <f t="shared" si="4"/>
        <v>#N/A</v>
      </c>
      <c r="J4" s="157" t="e">
        <f t="shared" si="4"/>
        <v>#N/A</v>
      </c>
      <c r="K4" s="157" t="e">
        <f t="shared" si="4"/>
        <v>#N/A</v>
      </c>
      <c r="L4" s="157" t="e">
        <f t="shared" si="4"/>
        <v>#N/A</v>
      </c>
      <c r="M4" s="157" t="e">
        <f t="shared" si="4"/>
        <v>#N/A</v>
      </c>
      <c r="N4" s="157" t="e">
        <f t="shared" si="4"/>
        <v>#N/A</v>
      </c>
      <c r="O4" s="158" t="e">
        <f t="shared" si="4"/>
        <v>#VALUE!</v>
      </c>
      <c r="P4" s="159" t="e">
        <f t="shared" si="4"/>
        <v>#VALUE!</v>
      </c>
      <c r="Q4" s="101">
        <f>IF(S129&lt;&gt;0,S129,NA())</f>
        <v>-3.7092001784694268E-4</v>
      </c>
      <c r="R4" s="158" t="e">
        <f>IF(D129&lt;&gt;0,D129,NA())</f>
        <v>#VALUE!</v>
      </c>
      <c r="S4" s="152">
        <v>0.08</v>
      </c>
      <c r="T4" s="120"/>
      <c r="U4" s="160" t="e">
        <f t="shared" si="1"/>
        <v>#VALUE!</v>
      </c>
      <c r="V4" s="123" t="e">
        <f t="shared" si="2"/>
        <v>#VALUE!</v>
      </c>
      <c r="W4" s="108" t="e">
        <v>#VALUE!</v>
      </c>
      <c r="X4" s="109" t="e">
        <v>#VALUE!</v>
      </c>
      <c r="Y4" s="108" t="e">
        <v>#VALUE!</v>
      </c>
      <c r="Z4" s="109" t="e">
        <v>#VALUE!</v>
      </c>
      <c r="AA4" s="120" t="e">
        <f>T18</f>
        <v>#VALUE!</v>
      </c>
      <c r="AB4" s="120" t="e">
        <f>LN(W18)</f>
        <v>#VALUE!</v>
      </c>
      <c r="AC4" s="120" t="e">
        <f>LN(Y18)</f>
        <v>#VALUE!</v>
      </c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</row>
    <row r="5" spans="1:87" ht="15.75" customHeight="1" thickBot="1" x14ac:dyDescent="0.3">
      <c r="A5" s="200"/>
      <c r="B5" s="200"/>
      <c r="C5" s="22">
        <f>IF(F140&lt;&gt;0,F140,NA())</f>
        <v>471</v>
      </c>
      <c r="D5" t="str">
        <f>IF(G140&lt;&gt;0,G140,NA())</f>
        <v/>
      </c>
      <c r="E5" s="145" t="e">
        <f t="shared" ref="E5:P5" si="5">IF(E158&lt;&gt;0,E158,NA())</f>
        <v>#VALUE!</v>
      </c>
      <c r="F5" s="157" t="e">
        <f t="shared" si="5"/>
        <v>#VALUE!</v>
      </c>
      <c r="G5" s="157" t="e">
        <f t="shared" si="5"/>
        <v>#DIV/0!</v>
      </c>
      <c r="H5" s="157" t="e">
        <f t="shared" si="5"/>
        <v>#VALUE!</v>
      </c>
      <c r="I5" s="157" t="e">
        <f t="shared" si="5"/>
        <v>#DIV/0!</v>
      </c>
      <c r="J5" s="157" t="e">
        <f t="shared" si="5"/>
        <v>#DIV/0!</v>
      </c>
      <c r="K5" s="157" t="e">
        <f t="shared" si="5"/>
        <v>#DIV/0!</v>
      </c>
      <c r="L5" s="157" t="e">
        <f t="shared" si="5"/>
        <v>#DIV/0!</v>
      </c>
      <c r="M5" s="157" t="e">
        <f t="shared" si="5"/>
        <v>#DIV/0!</v>
      </c>
      <c r="N5" s="157" t="e">
        <f t="shared" si="5"/>
        <v>#DIV/0!</v>
      </c>
      <c r="O5" s="158" t="e">
        <f t="shared" si="5"/>
        <v>#DIV/0!</v>
      </c>
      <c r="P5" s="159" t="e">
        <f t="shared" si="5"/>
        <v>#DIV/0!</v>
      </c>
      <c r="Q5" s="101" t="e">
        <f>IF(S158&lt;&gt;0,S158,NA())</f>
        <v>#VALUE!</v>
      </c>
      <c r="R5" s="158" t="e">
        <f>IF(D158&lt;&gt;0,D158,NA())</f>
        <v>#DIV/0!</v>
      </c>
      <c r="S5" s="152">
        <v>0.04</v>
      </c>
      <c r="T5" s="120"/>
      <c r="U5" s="160" t="e">
        <f t="shared" si="1"/>
        <v>#VALUE!</v>
      </c>
      <c r="V5" s="123" t="e">
        <f t="shared" si="2"/>
        <v>#DIV/0!</v>
      </c>
      <c r="W5" s="110" t="e">
        <v>#VALUE!</v>
      </c>
      <c r="X5" s="111" t="e">
        <v>#VALUE!</v>
      </c>
      <c r="Y5" s="110" t="e">
        <v>#VALUE!</v>
      </c>
      <c r="Z5" s="111" t="e">
        <v>#VALUE!</v>
      </c>
      <c r="AA5" s="120" t="e">
        <f>T26</f>
        <v>#VALUE!</v>
      </c>
      <c r="AB5" s="120" t="e">
        <f>LN(W26)</f>
        <v>#VALUE!</v>
      </c>
      <c r="AC5" s="120" t="e">
        <f>LN(Y26)</f>
        <v>#VALUE!</v>
      </c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</row>
    <row r="6" spans="1:87" x14ac:dyDescent="0.25">
      <c r="A6" s="200"/>
      <c r="B6" s="200"/>
      <c r="C6" s="22">
        <f>IF(F169&lt;&gt;0,F169,NA())</f>
        <v>471</v>
      </c>
      <c r="D6" t="str">
        <f>IF(G169&lt;&gt;0,G169,NA())</f>
        <v/>
      </c>
      <c r="E6" s="145" t="e">
        <f t="shared" ref="E6:P6" si="6">IF(E187&lt;&gt;0,E187,NA())</f>
        <v>#VALUE!</v>
      </c>
      <c r="F6" s="157" t="e">
        <f t="shared" si="6"/>
        <v>#VALUE!</v>
      </c>
      <c r="G6" s="157" t="e">
        <f t="shared" si="6"/>
        <v>#DIV/0!</v>
      </c>
      <c r="H6" s="157" t="e">
        <f t="shared" si="6"/>
        <v>#VALUE!</v>
      </c>
      <c r="I6" s="157" t="e">
        <f t="shared" si="6"/>
        <v>#DIV/0!</v>
      </c>
      <c r="J6" s="157" t="e">
        <f t="shared" si="6"/>
        <v>#DIV/0!</v>
      </c>
      <c r="K6" s="157" t="e">
        <f t="shared" si="6"/>
        <v>#DIV/0!</v>
      </c>
      <c r="L6" s="157" t="e">
        <f t="shared" si="6"/>
        <v>#DIV/0!</v>
      </c>
      <c r="M6" s="157" t="e">
        <f t="shared" si="6"/>
        <v>#DIV/0!</v>
      </c>
      <c r="N6" s="157" t="e">
        <f t="shared" si="6"/>
        <v>#DIV/0!</v>
      </c>
      <c r="O6" s="158" t="e">
        <f t="shared" si="6"/>
        <v>#DIV/0!</v>
      </c>
      <c r="P6" s="159" t="e">
        <f t="shared" si="6"/>
        <v>#DIV/0!</v>
      </c>
      <c r="Q6" s="101" t="e">
        <f>IF(S187&lt;&gt;0,S187,NA())</f>
        <v>#VALUE!</v>
      </c>
      <c r="R6" s="158" t="e">
        <f>IF(D187&lt;&gt;0,D187,NA())</f>
        <v>#DIV/0!</v>
      </c>
      <c r="S6" s="152">
        <v>0</v>
      </c>
      <c r="T6" s="120"/>
      <c r="U6" s="160" t="e">
        <f t="shared" si="1"/>
        <v>#VALUE!</v>
      </c>
      <c r="V6" s="123" t="e">
        <f t="shared" si="2"/>
        <v>#DIV/0!</v>
      </c>
      <c r="W6" s="120"/>
      <c r="X6" s="120"/>
      <c r="Y6" s="120"/>
      <c r="Z6" s="109"/>
      <c r="AA6" s="120">
        <f>T34</f>
        <v>1.5432098765432098E-3</v>
      </c>
      <c r="AB6" s="120" t="e">
        <f>LN(W34)</f>
        <v>#VALUE!</v>
      </c>
      <c r="AC6" s="120" t="e">
        <f>LN(Y34)</f>
        <v>#VALUE!</v>
      </c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</row>
    <row r="7" spans="1:87" x14ac:dyDescent="0.25">
      <c r="A7" s="200"/>
      <c r="B7" s="200"/>
      <c r="C7" s="22">
        <f>IF(F198&lt;&gt;0,F198,NA())</f>
        <v>471</v>
      </c>
      <c r="D7" t="str">
        <f>IF(G198&lt;&gt;0,G198,NA())</f>
        <v/>
      </c>
      <c r="E7" s="145" t="e">
        <f t="shared" ref="E7:P7" si="7">IF(E216&lt;&gt;0,E216,NA())</f>
        <v>#VALUE!</v>
      </c>
      <c r="F7" s="157" t="e">
        <f t="shared" si="7"/>
        <v>#VALUE!</v>
      </c>
      <c r="G7" s="157" t="e">
        <f t="shared" si="7"/>
        <v>#DIV/0!</v>
      </c>
      <c r="H7" s="157" t="e">
        <f t="shared" si="7"/>
        <v>#VALUE!</v>
      </c>
      <c r="I7" s="157" t="e">
        <f t="shared" si="7"/>
        <v>#DIV/0!</v>
      </c>
      <c r="J7" s="157" t="e">
        <f t="shared" si="7"/>
        <v>#DIV/0!</v>
      </c>
      <c r="K7" s="157" t="e">
        <f t="shared" si="7"/>
        <v>#DIV/0!</v>
      </c>
      <c r="L7" s="157" t="e">
        <f t="shared" si="7"/>
        <v>#DIV/0!</v>
      </c>
      <c r="M7" s="157" t="e">
        <f t="shared" si="7"/>
        <v>#DIV/0!</v>
      </c>
      <c r="N7" s="157" t="e">
        <f t="shared" si="7"/>
        <v>#DIV/0!</v>
      </c>
      <c r="O7" s="158" t="e">
        <f t="shared" si="7"/>
        <v>#DIV/0!</v>
      </c>
      <c r="P7" s="159" t="e">
        <f t="shared" si="7"/>
        <v>#DIV/0!</v>
      </c>
      <c r="Q7" s="101" t="e">
        <f>IF(S216&lt;&gt;0,S216,NA())</f>
        <v>#VALUE!</v>
      </c>
      <c r="R7" s="158" t="e">
        <f>IF(D216&lt;&gt;0,D216,NA())</f>
        <v>#DIV/0!</v>
      </c>
      <c r="S7" s="108"/>
      <c r="T7" s="120"/>
      <c r="U7" s="161" t="e">
        <f t="shared" si="1"/>
        <v>#VALUE!</v>
      </c>
      <c r="V7" s="116" t="e">
        <f t="shared" si="2"/>
        <v>#DIV/0!</v>
      </c>
      <c r="W7" s="120"/>
      <c r="X7" s="120"/>
      <c r="Y7" s="120"/>
      <c r="Z7" s="109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</row>
    <row r="8" spans="1:87" ht="15.75" customHeight="1" thickBot="1" x14ac:dyDescent="0.3">
      <c r="A8" s="200"/>
      <c r="B8" s="200"/>
      <c r="C8" s="53">
        <f>IF(F227&lt;&gt;0,F227,NA())</f>
        <v>471</v>
      </c>
      <c r="D8" s="65" t="str">
        <f>IF(G227&lt;&gt;0,G227,NA())</f>
        <v/>
      </c>
      <c r="E8" s="146" t="e">
        <f t="shared" ref="E8:P8" si="8">IF(E245&lt;&gt;0,E245,NA())</f>
        <v>#VALUE!</v>
      </c>
      <c r="F8" s="162" t="e">
        <f t="shared" si="8"/>
        <v>#VALUE!</v>
      </c>
      <c r="G8" s="162" t="e">
        <f t="shared" si="8"/>
        <v>#DIV/0!</v>
      </c>
      <c r="H8" s="162" t="e">
        <f t="shared" si="8"/>
        <v>#VALUE!</v>
      </c>
      <c r="I8" s="162" t="e">
        <f t="shared" si="8"/>
        <v>#DIV/0!</v>
      </c>
      <c r="J8" s="162" t="e">
        <f t="shared" si="8"/>
        <v>#DIV/0!</v>
      </c>
      <c r="K8" s="162" t="e">
        <f t="shared" si="8"/>
        <v>#DIV/0!</v>
      </c>
      <c r="L8" s="162" t="e">
        <f t="shared" si="8"/>
        <v>#DIV/0!</v>
      </c>
      <c r="M8" s="162" t="e">
        <f t="shared" si="8"/>
        <v>#DIV/0!</v>
      </c>
      <c r="N8" s="162" t="e">
        <f t="shared" si="8"/>
        <v>#DIV/0!</v>
      </c>
      <c r="O8" s="163" t="e">
        <f t="shared" si="8"/>
        <v>#DIV/0!</v>
      </c>
      <c r="P8" s="163" t="e">
        <f t="shared" si="8"/>
        <v>#DIV/0!</v>
      </c>
      <c r="Q8" s="103" t="e">
        <f>IF(S245&lt;&gt;0,S245,NA())</f>
        <v>#VALUE!</v>
      </c>
      <c r="R8" s="163" t="e">
        <f>IF(D245&lt;&gt;0,D245,NA())</f>
        <v>#DIV/0!</v>
      </c>
      <c r="S8" s="110"/>
      <c r="T8" s="112"/>
      <c r="U8" s="164"/>
      <c r="V8" s="113"/>
      <c r="W8" s="112"/>
      <c r="X8" s="112"/>
      <c r="Y8" s="112"/>
      <c r="Z8" s="111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</row>
    <row r="9" spans="1:87" ht="15.75" customHeight="1" thickBot="1" x14ac:dyDescent="0.3">
      <c r="A9" s="200"/>
      <c r="B9" s="200"/>
      <c r="C9" s="49" t="s">
        <v>1</v>
      </c>
      <c r="D9" s="49" t="s">
        <v>2</v>
      </c>
      <c r="E9" s="32" t="s">
        <v>3</v>
      </c>
      <c r="F9" s="49" t="s">
        <v>4</v>
      </c>
      <c r="G9" s="49" t="s">
        <v>5</v>
      </c>
      <c r="H9" s="49" t="s">
        <v>6</v>
      </c>
      <c r="I9" s="49" t="s">
        <v>7</v>
      </c>
      <c r="J9" s="49" t="s">
        <v>8</v>
      </c>
      <c r="K9" s="49" t="s">
        <v>27</v>
      </c>
      <c r="L9" s="49" t="s">
        <v>10</v>
      </c>
      <c r="M9" s="49" t="s">
        <v>11</v>
      </c>
      <c r="N9" s="49" t="s">
        <v>12</v>
      </c>
      <c r="O9" s="49" t="s">
        <v>13</v>
      </c>
      <c r="P9" s="49" t="s">
        <v>14</v>
      </c>
      <c r="Q9" s="49" t="s">
        <v>15</v>
      </c>
      <c r="S9" s="75" t="s">
        <v>17</v>
      </c>
      <c r="T9" s="75" t="s">
        <v>18</v>
      </c>
      <c r="U9" s="75" t="s">
        <v>19</v>
      </c>
      <c r="V9" s="75" t="s">
        <v>20</v>
      </c>
      <c r="W9" s="75" t="s">
        <v>21</v>
      </c>
      <c r="X9" s="75"/>
      <c r="Y9" s="75" t="s">
        <v>22</v>
      </c>
      <c r="Z9" s="75"/>
      <c r="AA9" s="120" t="s">
        <v>28</v>
      </c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1"/>
      <c r="AP9" s="121"/>
      <c r="AQ9" s="121"/>
      <c r="AR9" s="121"/>
      <c r="AS9" s="118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18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CI9" s="1"/>
    </row>
    <row r="10" spans="1:87" ht="21" customHeight="1" x14ac:dyDescent="0.35">
      <c r="A10" s="200"/>
      <c r="B10" s="200"/>
      <c r="C10" s="59" t="str">
        <f>IF(AA53&lt;&gt;0,AA53,NA())</f>
        <v/>
      </c>
      <c r="D10" s="16" t="str">
        <f>IF(AB53&lt;&gt;0,AB53,NA())</f>
        <v/>
      </c>
      <c r="E10" s="155" t="e">
        <f>IF(Z71&lt;&gt;0,Z71,NA())</f>
        <v>#VALUE!</v>
      </c>
      <c r="F10" s="153" t="e">
        <f>IF(AA71&lt;&gt;0,AA71,NA())</f>
        <v>#VALUE!</v>
      </c>
      <c r="G10" s="153" t="e">
        <f>IF(AB71&lt;&gt;0,AB71,NA())</f>
        <v>#DIV/0!</v>
      </c>
      <c r="H10" s="153" t="e">
        <f>IF(AC71&lt;&gt;0,AC71,NA())</f>
        <v>#DIV/0!</v>
      </c>
      <c r="I10" s="153" t="e">
        <f>IF(AJ71&lt;&gt;0,AJ71,NA())</f>
        <v>#DIV/0!</v>
      </c>
      <c r="J10" s="153" t="e">
        <f t="shared" ref="J10:P10" si="9">IF(AE71&lt;&gt;0,AE71,NA())</f>
        <v>#DIV/0!</v>
      </c>
      <c r="K10" s="153" t="e">
        <f t="shared" si="9"/>
        <v>#DIV/0!</v>
      </c>
      <c r="L10" s="153" t="e">
        <f t="shared" si="9"/>
        <v>#DIV/0!</v>
      </c>
      <c r="M10" s="153" t="e">
        <f t="shared" si="9"/>
        <v>#DIV/0!</v>
      </c>
      <c r="N10" s="153" t="e">
        <f t="shared" si="9"/>
        <v>#DIV/0!</v>
      </c>
      <c r="O10" s="147" t="e">
        <f t="shared" si="9"/>
        <v>#DIV/0!</v>
      </c>
      <c r="P10" s="144" t="e">
        <f t="shared" si="9"/>
        <v>#DIV/0!</v>
      </c>
      <c r="Q10" s="100" t="e">
        <f>IF(AN71&lt;&gt;0,AN71,NA())</f>
        <v>#DIV/0!</v>
      </c>
      <c r="S10" s="105" t="str">
        <f>C10</f>
        <v/>
      </c>
      <c r="T10" s="106" t="e">
        <f>1/(S10+273)</f>
        <v>#VALUE!</v>
      </c>
      <c r="U10" s="156" t="e">
        <f t="shared" ref="U10:U15" si="10">E10</f>
        <v>#VALUE!</v>
      </c>
      <c r="V10" s="122" t="e">
        <f t="shared" ref="V10:V15" si="11">G10*O10</f>
        <v>#DIV/0!</v>
      </c>
      <c r="W10" s="105" t="e">
        <f t="array" ref="W10:X13">LINEST(V10:V14,U10:U14,TRUE,TRUE)</f>
        <v>#VALUE!</v>
      </c>
      <c r="X10" s="107" t="e">
        <v>#VALUE!</v>
      </c>
      <c r="Y10" s="105" t="e">
        <f t="array" ref="Y10:Z13">LINEST(V12:V15,U12:U15,FALSE,TRUE)</f>
        <v>#VALUE!</v>
      </c>
      <c r="Z10" s="107" t="e">
        <v>#VALUE!</v>
      </c>
      <c r="AA10" s="120" t="e">
        <f t="array" ref="AA10:AB13">LINEST(AB3:AB5,AA3:AA5,TRUE,TRUE)</f>
        <v>#VALUE!</v>
      </c>
      <c r="AB10" s="120" t="e">
        <v>#VALUE!</v>
      </c>
      <c r="AC10" s="114" t="e">
        <f>-AA10*8.314/1000</f>
        <v>#VALUE!</v>
      </c>
      <c r="AD10" s="114" t="s">
        <v>29</v>
      </c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1"/>
      <c r="AP10" s="121"/>
      <c r="AQ10" s="121"/>
      <c r="AR10" s="121"/>
      <c r="AS10" s="118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18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CI10" s="1"/>
    </row>
    <row r="11" spans="1:87" x14ac:dyDescent="0.25">
      <c r="A11" s="200"/>
      <c r="B11" s="200"/>
      <c r="C11" s="22" t="str">
        <f>IF(AA82&lt;&gt;0,AA82,NA())</f>
        <v/>
      </c>
      <c r="D11" t="str">
        <f>IF(AB82&lt;&gt;0,AB82,NA())</f>
        <v/>
      </c>
      <c r="E11" s="159" t="e">
        <f>IF(Z100&lt;&gt;0,Z100,NA())</f>
        <v>#VALUE!</v>
      </c>
      <c r="F11" s="157" t="e">
        <f>IF(AA100&lt;&gt;0,AA100,NA())</f>
        <v>#VALUE!</v>
      </c>
      <c r="G11" s="157" t="e">
        <f>IF(AB100&lt;&gt;0,AB100,NA())</f>
        <v>#DIV/0!</v>
      </c>
      <c r="H11" s="157" t="e">
        <f>IF(AC100&lt;&gt;0,AC100,NA())</f>
        <v>#DIV/0!</v>
      </c>
      <c r="I11" s="157" t="e">
        <f>IF(AJ100&lt;&gt;0,AJ100,NA())</f>
        <v>#DIV/0!</v>
      </c>
      <c r="J11" s="157" t="e">
        <f t="shared" ref="J11:P11" si="12">IF(AE100&lt;&gt;0,AE100,NA())</f>
        <v>#DIV/0!</v>
      </c>
      <c r="K11" s="157" t="e">
        <f t="shared" si="12"/>
        <v>#DIV/0!</v>
      </c>
      <c r="L11" s="157" t="e">
        <f t="shared" si="12"/>
        <v>#DIV/0!</v>
      </c>
      <c r="M11" s="157" t="e">
        <f t="shared" si="12"/>
        <v>#DIV/0!</v>
      </c>
      <c r="N11" s="157" t="e">
        <f t="shared" si="12"/>
        <v>#DIV/0!</v>
      </c>
      <c r="O11" s="148" t="e">
        <f t="shared" si="12"/>
        <v>#DIV/0!</v>
      </c>
      <c r="P11" s="145" t="e">
        <f t="shared" si="12"/>
        <v>#DIV/0!</v>
      </c>
      <c r="Q11" s="101" t="e">
        <f>IF(AN100&lt;&gt;0,AN100,NA())</f>
        <v>#DIV/0!</v>
      </c>
      <c r="S11" s="108"/>
      <c r="T11" s="120"/>
      <c r="U11" s="160" t="e">
        <f t="shared" si="10"/>
        <v>#VALUE!</v>
      </c>
      <c r="V11" s="123" t="e">
        <f t="shared" si="11"/>
        <v>#DIV/0!</v>
      </c>
      <c r="W11" s="108" t="e">
        <v>#VALUE!</v>
      </c>
      <c r="X11" s="109" t="e">
        <v>#VALUE!</v>
      </c>
      <c r="Y11" s="108" t="e">
        <v>#VALUE!</v>
      </c>
      <c r="Z11" s="109" t="e">
        <v>#VALUE!</v>
      </c>
      <c r="AA11" s="120" t="e">
        <v>#VALUE!</v>
      </c>
      <c r="AB11" s="120" t="e">
        <v>#VALUE!</v>
      </c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1"/>
      <c r="AP11" s="121"/>
      <c r="AQ11" s="121"/>
      <c r="AR11" s="121"/>
      <c r="AS11" s="118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18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CI11" s="1"/>
    </row>
    <row r="12" spans="1:87" x14ac:dyDescent="0.25">
      <c r="A12" s="200"/>
      <c r="B12" s="200"/>
      <c r="C12" s="22" t="str">
        <f>IF(AA111&lt;&gt;0,AA111,NA())</f>
        <v/>
      </c>
      <c r="D12" t="str">
        <f>IF(AB111&lt;&gt;0,AB111,NA())</f>
        <v/>
      </c>
      <c r="E12" s="159" t="e">
        <f>IF(Z129&lt;&gt;0,Z129,NA())</f>
        <v>#VALUE!</v>
      </c>
      <c r="F12" s="157" t="e">
        <f>IF(AA129&lt;&gt;0,AA129,NA())</f>
        <v>#VALUE!</v>
      </c>
      <c r="G12" s="157" t="e">
        <f>IF(AB129&lt;&gt;0,AB129,NA())</f>
        <v>#DIV/0!</v>
      </c>
      <c r="H12" s="157" t="e">
        <f>IF(AC129&lt;&gt;0,AC129,NA())</f>
        <v>#DIV/0!</v>
      </c>
      <c r="I12" s="157" t="e">
        <f>IF(AJ129&lt;&gt;0,AJ129,NA())</f>
        <v>#DIV/0!</v>
      </c>
      <c r="J12" s="157" t="e">
        <f t="shared" ref="J12:P12" si="13">IF(AE129&lt;&gt;0,AE129,NA())</f>
        <v>#DIV/0!</v>
      </c>
      <c r="K12" s="157" t="e">
        <f t="shared" si="13"/>
        <v>#DIV/0!</v>
      </c>
      <c r="L12" s="157" t="e">
        <f t="shared" si="13"/>
        <v>#DIV/0!</v>
      </c>
      <c r="M12" s="157" t="e">
        <f t="shared" si="13"/>
        <v>#DIV/0!</v>
      </c>
      <c r="N12" s="157" t="e">
        <f t="shared" si="13"/>
        <v>#DIV/0!</v>
      </c>
      <c r="O12" s="148" t="e">
        <f t="shared" si="13"/>
        <v>#DIV/0!</v>
      </c>
      <c r="P12" s="145" t="e">
        <f t="shared" si="13"/>
        <v>#DIV/0!</v>
      </c>
      <c r="Q12" s="101" t="e">
        <f>IF(AN129&lt;&gt;0,AN129,NA())</f>
        <v>#DIV/0!</v>
      </c>
      <c r="S12" s="108"/>
      <c r="T12" s="120"/>
      <c r="U12" s="161" t="e">
        <f t="shared" si="10"/>
        <v>#VALUE!</v>
      </c>
      <c r="V12" s="116" t="e">
        <f t="shared" si="11"/>
        <v>#DIV/0!</v>
      </c>
      <c r="W12" s="108" t="e">
        <v>#VALUE!</v>
      </c>
      <c r="X12" s="109" t="e">
        <v>#VALUE!</v>
      </c>
      <c r="Y12" s="108" t="e">
        <v>#VALUE!</v>
      </c>
      <c r="Z12" s="109" t="e">
        <v>#VALUE!</v>
      </c>
      <c r="AA12" s="120" t="e">
        <v>#VALUE!</v>
      </c>
      <c r="AB12" s="120" t="e">
        <v>#VALUE!</v>
      </c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1"/>
      <c r="AP12" s="121"/>
      <c r="AQ12" s="121"/>
      <c r="AR12" s="121"/>
      <c r="AS12" s="118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18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CI12" s="1"/>
    </row>
    <row r="13" spans="1:87" ht="15.75" customHeight="1" thickBot="1" x14ac:dyDescent="0.3">
      <c r="A13" s="200"/>
      <c r="B13" s="200"/>
      <c r="C13" s="22" t="str">
        <f>IF(AA140&lt;&gt;0,AA140,NA())</f>
        <v/>
      </c>
      <c r="D13" t="str">
        <f>IF(AB140&lt;&gt;0,AB140,NA())</f>
        <v/>
      </c>
      <c r="E13" s="159" t="e">
        <f>IF(Z158&lt;&gt;0,Z158,NA())</f>
        <v>#VALUE!</v>
      </c>
      <c r="F13" s="157" t="e">
        <f>IF(AA158&lt;&gt;0,AA158,NA())</f>
        <v>#VALUE!</v>
      </c>
      <c r="G13" s="157" t="e">
        <f>IF(AB158&lt;&gt;0,AB158,NA())</f>
        <v>#DIV/0!</v>
      </c>
      <c r="H13" s="157" t="e">
        <f>IF(AC158&lt;&gt;0,AC158,NA())</f>
        <v>#VALUE!</v>
      </c>
      <c r="I13" s="157" t="e">
        <f>IF(AJ158&lt;&gt;0,AJ158,NA())</f>
        <v>#DIV/0!</v>
      </c>
      <c r="J13" s="157" t="e">
        <f t="shared" ref="J13:P13" si="14">IF(AE158&lt;&gt;0,AE158,NA())</f>
        <v>#DIV/0!</v>
      </c>
      <c r="K13" s="157" t="e">
        <f t="shared" si="14"/>
        <v>#DIV/0!</v>
      </c>
      <c r="L13" s="157" t="e">
        <f t="shared" si="14"/>
        <v>#DIV/0!</v>
      </c>
      <c r="M13" s="157" t="e">
        <f t="shared" si="14"/>
        <v>#DIV/0!</v>
      </c>
      <c r="N13" s="157" t="e">
        <f t="shared" si="14"/>
        <v>#DIV/0!</v>
      </c>
      <c r="O13" s="148" t="e">
        <f t="shared" si="14"/>
        <v>#DIV/0!</v>
      </c>
      <c r="P13" s="145" t="e">
        <f t="shared" si="14"/>
        <v>#DIV/0!</v>
      </c>
      <c r="Q13" s="101" t="e">
        <f>IF(AN158&lt;&gt;0,AN158,NA())</f>
        <v>#VALUE!</v>
      </c>
      <c r="S13" s="108"/>
      <c r="T13" s="120"/>
      <c r="U13" s="161" t="e">
        <f t="shared" si="10"/>
        <v>#VALUE!</v>
      </c>
      <c r="V13" s="116" t="e">
        <f t="shared" si="11"/>
        <v>#DIV/0!</v>
      </c>
      <c r="W13" s="110" t="e">
        <v>#VALUE!</v>
      </c>
      <c r="X13" s="111" t="e">
        <v>#VALUE!</v>
      </c>
      <c r="Y13" s="110" t="e">
        <v>#VALUE!</v>
      </c>
      <c r="Z13" s="111" t="e">
        <v>#VALUE!</v>
      </c>
      <c r="AA13" s="120" t="e">
        <v>#VALUE!</v>
      </c>
      <c r="AB13" s="120" t="e">
        <v>#VALUE!</v>
      </c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1"/>
      <c r="AP13" s="121"/>
      <c r="AQ13" s="121"/>
      <c r="AR13" s="121"/>
      <c r="AS13" s="118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18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CI13" s="1"/>
    </row>
    <row r="14" spans="1:87" x14ac:dyDescent="0.25">
      <c r="A14" s="200"/>
      <c r="B14" s="200"/>
      <c r="C14" s="22" t="str">
        <f>IF(AA169&lt;&gt;0,AA169,NA())</f>
        <v/>
      </c>
      <c r="D14" t="str">
        <f>IF(AB169&lt;&gt;0,AB169,NA())</f>
        <v/>
      </c>
      <c r="E14" s="159" t="e">
        <f>IF(Z187&lt;&gt;0,Z187,NA())</f>
        <v>#VALUE!</v>
      </c>
      <c r="F14" s="157" t="e">
        <f>IF(AA187&lt;&gt;0,AA187,NA())</f>
        <v>#VALUE!</v>
      </c>
      <c r="G14" s="157" t="e">
        <f>IF(AB187&lt;&gt;0,AB187,NA())</f>
        <v>#DIV/0!</v>
      </c>
      <c r="H14" s="157" t="e">
        <f>IF(AC187&lt;&gt;0,AC187,NA())</f>
        <v>#VALUE!</v>
      </c>
      <c r="I14" s="157" t="e">
        <f>IF(AJ187&lt;&gt;0,AJ187,NA())</f>
        <v>#DIV/0!</v>
      </c>
      <c r="J14" s="157" t="e">
        <f t="shared" ref="J14:P14" si="15">IF(AE187&lt;&gt;0,AE187,NA())</f>
        <v>#DIV/0!</v>
      </c>
      <c r="K14" s="157" t="e">
        <f t="shared" si="15"/>
        <v>#DIV/0!</v>
      </c>
      <c r="L14" s="157" t="e">
        <f t="shared" si="15"/>
        <v>#DIV/0!</v>
      </c>
      <c r="M14" s="157" t="e">
        <f t="shared" si="15"/>
        <v>#DIV/0!</v>
      </c>
      <c r="N14" s="157" t="e">
        <f t="shared" si="15"/>
        <v>#DIV/0!</v>
      </c>
      <c r="O14" s="148" t="e">
        <f t="shared" si="15"/>
        <v>#DIV/0!</v>
      </c>
      <c r="P14" s="145" t="e">
        <f t="shared" si="15"/>
        <v>#DIV/0!</v>
      </c>
      <c r="Q14" s="101" t="e">
        <f>IF(AN187&lt;&gt;0,AN187,NA())</f>
        <v>#VALUE!</v>
      </c>
      <c r="S14" s="108"/>
      <c r="T14" s="120"/>
      <c r="U14" s="161" t="e">
        <f t="shared" si="10"/>
        <v>#VALUE!</v>
      </c>
      <c r="V14" s="116" t="e">
        <f t="shared" si="11"/>
        <v>#DIV/0!</v>
      </c>
      <c r="W14" s="120"/>
      <c r="X14" s="120"/>
      <c r="Y14" s="120"/>
      <c r="Z14" s="109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1"/>
      <c r="AP14" s="121"/>
      <c r="AQ14" s="121"/>
      <c r="AR14" s="121"/>
      <c r="AS14" s="118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18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CI14" s="1"/>
    </row>
    <row r="15" spans="1:87" x14ac:dyDescent="0.25">
      <c r="A15" s="200"/>
      <c r="B15" s="200"/>
      <c r="C15" s="22" t="str">
        <f>IF(AA198&lt;&gt;0,AA198,NA())</f>
        <v/>
      </c>
      <c r="D15" t="str">
        <f>IF(AB198&lt;&gt;0,AB198,NA())</f>
        <v/>
      </c>
      <c r="E15" s="159" t="e">
        <f>IF(Z216&lt;&gt;0,Z216,NA())</f>
        <v>#VALUE!</v>
      </c>
      <c r="F15" s="157" t="e">
        <f>IF(AA216&lt;&gt;0,AA216,NA())</f>
        <v>#VALUE!</v>
      </c>
      <c r="G15" s="157" t="e">
        <f>IF(AB216&lt;&gt;0,AB216,NA())</f>
        <v>#DIV/0!</v>
      </c>
      <c r="H15" s="157" t="e">
        <f>IF(AC216&lt;&gt;0,AC216,NA())</f>
        <v>#VALUE!</v>
      </c>
      <c r="I15" s="157" t="e">
        <f>IF(AJ216&lt;&gt;0,AJ216,NA())</f>
        <v>#DIV/0!</v>
      </c>
      <c r="J15" s="157" t="e">
        <f t="shared" ref="J15:P15" si="16">IF(AE216&lt;&gt;0,AE216,NA())</f>
        <v>#DIV/0!</v>
      </c>
      <c r="K15" s="157" t="e">
        <f t="shared" si="16"/>
        <v>#DIV/0!</v>
      </c>
      <c r="L15" s="157" t="e">
        <f t="shared" si="16"/>
        <v>#DIV/0!</v>
      </c>
      <c r="M15" s="157" t="e">
        <f t="shared" si="16"/>
        <v>#DIV/0!</v>
      </c>
      <c r="N15" s="157" t="e">
        <f t="shared" si="16"/>
        <v>#DIV/0!</v>
      </c>
      <c r="O15" s="148" t="e">
        <f t="shared" si="16"/>
        <v>#DIV/0!</v>
      </c>
      <c r="P15" s="145" t="e">
        <f t="shared" si="16"/>
        <v>#DIV/0!</v>
      </c>
      <c r="Q15" s="101" t="e">
        <f>IF(AN216&lt;&gt;0,AN216,NA())</f>
        <v>#VALUE!</v>
      </c>
      <c r="S15" s="108"/>
      <c r="T15" s="120"/>
      <c r="U15" s="161" t="e">
        <f t="shared" si="10"/>
        <v>#VALUE!</v>
      </c>
      <c r="V15" s="116" t="e">
        <f t="shared" si="11"/>
        <v>#DIV/0!</v>
      </c>
      <c r="W15" s="120"/>
      <c r="X15" s="120"/>
      <c r="Y15" s="120"/>
      <c r="Z15" s="109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1"/>
      <c r="AP15" s="121"/>
      <c r="AQ15" s="121"/>
      <c r="AR15" s="121"/>
      <c r="AS15" s="118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18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CI15" s="1"/>
    </row>
    <row r="16" spans="1:87" ht="15.75" customHeight="1" thickBot="1" x14ac:dyDescent="0.3">
      <c r="A16" s="200"/>
      <c r="B16" s="200"/>
      <c r="C16" s="53" t="e">
        <f>IF(AA227&lt;&gt;0,AA227,NA())</f>
        <v>#N/A</v>
      </c>
      <c r="D16" s="65" t="str">
        <f>IF(AB227&lt;&gt;0,AB227,NA())</f>
        <v/>
      </c>
      <c r="E16" s="165" t="e">
        <f>IF(Z245&lt;&gt;0,Z245,NA())</f>
        <v>#VALUE!</v>
      </c>
      <c r="F16" s="162" t="e">
        <f>IF(AA245&lt;&gt;0,AA245,NA())</f>
        <v>#VALUE!</v>
      </c>
      <c r="G16" s="162" t="e">
        <f>IF(AB245&lt;&gt;0,AB245,NA())</f>
        <v>#DIV/0!</v>
      </c>
      <c r="H16" s="162" t="e">
        <f>IF(AC245&lt;&gt;0,AC245,NA())</f>
        <v>#VALUE!</v>
      </c>
      <c r="I16" s="162" t="e">
        <f>IF(AJ245&lt;&gt;0,AJ245,NA())</f>
        <v>#DIV/0!</v>
      </c>
      <c r="J16" s="162" t="e">
        <f t="shared" ref="J16:P16" si="17">IF(AE245&lt;&gt;0,AE245,NA())</f>
        <v>#DIV/0!</v>
      </c>
      <c r="K16" s="162" t="e">
        <f t="shared" si="17"/>
        <v>#DIV/0!</v>
      </c>
      <c r="L16" s="162" t="e">
        <f t="shared" si="17"/>
        <v>#DIV/0!</v>
      </c>
      <c r="M16" s="162" t="e">
        <f t="shared" si="17"/>
        <v>#DIV/0!</v>
      </c>
      <c r="N16" s="162" t="e">
        <f t="shared" si="17"/>
        <v>#DIV/0!</v>
      </c>
      <c r="O16" s="146" t="e">
        <f t="shared" si="17"/>
        <v>#DIV/0!</v>
      </c>
      <c r="P16" s="146" t="e">
        <f t="shared" si="17"/>
        <v>#DIV/0!</v>
      </c>
      <c r="Q16" s="103" t="e">
        <f>IF(AN245&lt;&gt;0,AN245,NA())</f>
        <v>#VALUE!</v>
      </c>
      <c r="S16" s="110"/>
      <c r="T16" s="112"/>
      <c r="U16" s="164"/>
      <c r="V16" s="113"/>
      <c r="W16" s="112"/>
      <c r="X16" s="112"/>
      <c r="Y16" s="112"/>
      <c r="Z16" s="111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1"/>
      <c r="AP16" s="121"/>
      <c r="AQ16" s="121"/>
      <c r="AR16" s="121"/>
      <c r="AS16" s="118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18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CI16" s="1"/>
    </row>
    <row r="17" spans="1:87" ht="15.75" customHeight="1" thickBot="1" x14ac:dyDescent="0.3">
      <c r="A17" s="200"/>
      <c r="B17" s="200"/>
      <c r="C17" s="49" t="s">
        <v>1</v>
      </c>
      <c r="D17" s="49" t="s">
        <v>2</v>
      </c>
      <c r="E17" s="32" t="s">
        <v>3</v>
      </c>
      <c r="F17" s="49" t="s">
        <v>4</v>
      </c>
      <c r="G17" s="49" t="s">
        <v>5</v>
      </c>
      <c r="H17" s="49" t="s">
        <v>6</v>
      </c>
      <c r="I17" s="49" t="s">
        <v>7</v>
      </c>
      <c r="J17" s="49" t="s">
        <v>8</v>
      </c>
      <c r="K17" s="49" t="s">
        <v>27</v>
      </c>
      <c r="L17" s="49" t="s">
        <v>10</v>
      </c>
      <c r="M17" s="49" t="s">
        <v>11</v>
      </c>
      <c r="N17" s="49" t="s">
        <v>12</v>
      </c>
      <c r="O17" s="49" t="s">
        <v>13</v>
      </c>
      <c r="P17" s="49" t="s">
        <v>14</v>
      </c>
      <c r="Q17" s="49" t="s">
        <v>15</v>
      </c>
      <c r="S17" s="75" t="s">
        <v>17</v>
      </c>
      <c r="T17" s="75" t="s">
        <v>18</v>
      </c>
      <c r="U17" s="75" t="s">
        <v>19</v>
      </c>
      <c r="V17" s="75" t="s">
        <v>20</v>
      </c>
      <c r="W17" s="75" t="s">
        <v>21</v>
      </c>
      <c r="X17" s="75"/>
      <c r="Y17" s="75" t="s">
        <v>22</v>
      </c>
      <c r="Z17" s="75"/>
      <c r="AA17" s="120" t="s">
        <v>30</v>
      </c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1"/>
      <c r="AP17" s="121"/>
      <c r="AQ17" s="121"/>
      <c r="AR17" s="121"/>
      <c r="AS17" s="118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18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CI17" s="1"/>
    </row>
    <row r="18" spans="1:87" ht="21" customHeight="1" x14ac:dyDescent="0.35">
      <c r="A18" s="200"/>
      <c r="B18" s="200"/>
      <c r="C18" s="59" t="str">
        <f>IF(AV53&lt;&gt;0,AV53,NA())</f>
        <v/>
      </c>
      <c r="D18" s="16" t="str">
        <f>IF(AW53&lt;&gt;0,AW53,NA())</f>
        <v/>
      </c>
      <c r="E18" s="144" t="e">
        <f>IF(AU71&lt;&gt;0,AU71,NA())</f>
        <v>#VALUE!</v>
      </c>
      <c r="F18" s="153" t="e">
        <f>IF(AV71&lt;&gt;0,AV71,NA())</f>
        <v>#VALUE!</v>
      </c>
      <c r="G18" s="153" t="e">
        <f>IF(AW71&lt;&gt;0,AW71,NA())</f>
        <v>#DIV/0!</v>
      </c>
      <c r="H18" s="153" t="e">
        <f>IF(AX71&lt;&gt;0,AX71,NA())</f>
        <v>#DIV/0!</v>
      </c>
      <c r="I18" s="153" t="e">
        <f>IF(BE71&lt;&gt;0,BE71,NA())</f>
        <v>#DIV/0!</v>
      </c>
      <c r="J18" s="153" t="e">
        <f t="shared" ref="J18:P18" si="18">IF(AZ71&lt;&gt;0,AZ71,NA())</f>
        <v>#DIV/0!</v>
      </c>
      <c r="K18" s="153" t="e">
        <f t="shared" si="18"/>
        <v>#DIV/0!</v>
      </c>
      <c r="L18" s="153" t="e">
        <f t="shared" si="18"/>
        <v>#DIV/0!</v>
      </c>
      <c r="M18" s="153" t="e">
        <f t="shared" si="18"/>
        <v>#DIV/0!</v>
      </c>
      <c r="N18" s="153" t="e">
        <f t="shared" si="18"/>
        <v>#DIV/0!</v>
      </c>
      <c r="O18" s="147" t="e">
        <f t="shared" si="18"/>
        <v>#DIV/0!</v>
      </c>
      <c r="P18" s="144" t="e">
        <f t="shared" si="18"/>
        <v>#DIV/0!</v>
      </c>
      <c r="Q18" s="100" t="e">
        <f>IF(BI71&lt;&gt;0,BI71,NA())</f>
        <v>#DIV/0!</v>
      </c>
      <c r="S18" s="105" t="str">
        <f>C18</f>
        <v/>
      </c>
      <c r="T18" s="106" t="e">
        <f>1/(S18+273)</f>
        <v>#VALUE!</v>
      </c>
      <c r="U18" s="166" t="e">
        <f t="shared" ref="U18:U23" si="19">E18</f>
        <v>#VALUE!</v>
      </c>
      <c r="V18" s="115" t="e">
        <f t="shared" ref="V18:V23" si="20">G18*O18</f>
        <v>#DIV/0!</v>
      </c>
      <c r="W18" s="105" t="e">
        <f t="array" ref="W18:X21">LINEST(V18:V23,U18:U23,TRUE,TRUE)</f>
        <v>#VALUE!</v>
      </c>
      <c r="X18" s="107" t="e">
        <v>#VALUE!</v>
      </c>
      <c r="Y18" s="105" t="e">
        <f t="array" ref="Y18:Z21">LINEST(V18:V23,U18:U23,FALSE,TRUE)</f>
        <v>#VALUE!</v>
      </c>
      <c r="Z18" s="107" t="e">
        <v>#VALUE!</v>
      </c>
      <c r="AA18" s="120" t="e">
        <f t="array" ref="AA18:AB21">LINEST(AC3:AC5,AA3:AA5,TRUE,TRUE)</f>
        <v>#VALUE!</v>
      </c>
      <c r="AB18" s="120" t="e">
        <v>#VALUE!</v>
      </c>
      <c r="AC18" s="114" t="e">
        <f>-AA18*8.314/1000</f>
        <v>#VALUE!</v>
      </c>
      <c r="AD18" s="114" t="s">
        <v>29</v>
      </c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1"/>
      <c r="AP18" s="117"/>
      <c r="AQ18" s="121"/>
      <c r="AR18" s="121"/>
      <c r="AS18" s="118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18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CI18" s="1"/>
    </row>
    <row r="19" spans="1:87" ht="15.75" customHeight="1" x14ac:dyDescent="0.25">
      <c r="A19" s="200"/>
      <c r="B19" s="200"/>
      <c r="C19" s="22" t="str">
        <f>IF(AV82&lt;&gt;0,AV82,NA())</f>
        <v/>
      </c>
      <c r="D19" t="str">
        <f>IF(AW82&lt;&gt;0,AW82,NA())</f>
        <v/>
      </c>
      <c r="E19" s="145" t="e">
        <f>IF(AU100&lt;&gt;0,AU100,NA())</f>
        <v>#VALUE!</v>
      </c>
      <c r="F19" s="157" t="e">
        <f>IF(AV100&lt;&gt;0,AV100,NA())</f>
        <v>#VALUE!</v>
      </c>
      <c r="G19" s="157" t="e">
        <f>IF(AW100&lt;&gt;0,AW100,NA())</f>
        <v>#DIV/0!</v>
      </c>
      <c r="H19" s="157" t="e">
        <f>IF(AX100&lt;&gt;0,AX100,NA())</f>
        <v>#DIV/0!</v>
      </c>
      <c r="I19" s="157" t="e">
        <f>IF(BE100&lt;&gt;0,BE100,NA())</f>
        <v>#DIV/0!</v>
      </c>
      <c r="J19" s="157" t="e">
        <f t="shared" ref="J19:P19" si="21">IF(AZ100&lt;&gt;0,AZ100,NA())</f>
        <v>#DIV/0!</v>
      </c>
      <c r="K19" s="157" t="e">
        <f t="shared" si="21"/>
        <v>#DIV/0!</v>
      </c>
      <c r="L19" s="157" t="e">
        <f t="shared" si="21"/>
        <v>#DIV/0!</v>
      </c>
      <c r="M19" s="157" t="e">
        <f t="shared" si="21"/>
        <v>#DIV/0!</v>
      </c>
      <c r="N19" s="157" t="e">
        <f t="shared" si="21"/>
        <v>#DIV/0!</v>
      </c>
      <c r="O19" s="148" t="e">
        <f t="shared" si="21"/>
        <v>#DIV/0!</v>
      </c>
      <c r="P19" s="145" t="e">
        <f t="shared" si="21"/>
        <v>#DIV/0!</v>
      </c>
      <c r="Q19" s="101" t="e">
        <f>IF(BI100&lt;&gt;0,BI100,NA())</f>
        <v>#DIV/0!</v>
      </c>
      <c r="S19" s="108"/>
      <c r="T19" s="120"/>
      <c r="U19" s="161" t="e">
        <f t="shared" si="19"/>
        <v>#VALUE!</v>
      </c>
      <c r="V19" s="116" t="e">
        <f t="shared" si="20"/>
        <v>#DIV/0!</v>
      </c>
      <c r="W19" s="108" t="e">
        <v>#VALUE!</v>
      </c>
      <c r="X19" s="109" t="e">
        <v>#VALUE!</v>
      </c>
      <c r="Y19" s="108" t="e">
        <v>#VALUE!</v>
      </c>
      <c r="Z19" s="109" t="e">
        <v>#VALUE!</v>
      </c>
      <c r="AA19" s="120" t="e">
        <v>#VALUE!</v>
      </c>
      <c r="AB19" s="120" t="e">
        <v>#VALUE!</v>
      </c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1"/>
      <c r="AP19" s="117"/>
      <c r="AQ19" s="121"/>
      <c r="AR19" s="121"/>
      <c r="AS19" s="118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18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CI19" s="1"/>
    </row>
    <row r="20" spans="1:87" x14ac:dyDescent="0.25">
      <c r="A20" s="200"/>
      <c r="B20" s="200"/>
      <c r="C20" s="22" t="str">
        <f>IF(AV111&lt;&gt;0,AV111,NA())</f>
        <v/>
      </c>
      <c r="D20" t="str">
        <f>IF(AW111&lt;&gt;0,AW111,NA())</f>
        <v/>
      </c>
      <c r="E20" s="145" t="e">
        <f>IF(AU129&lt;&gt;0,AU129,NA())</f>
        <v>#VALUE!</v>
      </c>
      <c r="F20" s="157" t="e">
        <f>IF(AV129&lt;&gt;0,AV129,NA())</f>
        <v>#VALUE!</v>
      </c>
      <c r="G20" s="157" t="e">
        <f>IF(AW129&lt;&gt;0,AW129,NA())</f>
        <v>#DIV/0!</v>
      </c>
      <c r="H20" s="157" t="e">
        <f>IF(AX129&lt;&gt;0,AX129,NA())</f>
        <v>#DIV/0!</v>
      </c>
      <c r="I20" s="157" t="e">
        <f>IF(BE129&lt;&gt;0,BE129,NA())</f>
        <v>#DIV/0!</v>
      </c>
      <c r="J20" s="157" t="e">
        <f t="shared" ref="J20:P20" si="22">IF(AZ129&lt;&gt;0,AZ129,NA())</f>
        <v>#DIV/0!</v>
      </c>
      <c r="K20" s="157" t="e">
        <f t="shared" si="22"/>
        <v>#DIV/0!</v>
      </c>
      <c r="L20" s="157" t="e">
        <f t="shared" si="22"/>
        <v>#DIV/0!</v>
      </c>
      <c r="M20" s="157" t="e">
        <f t="shared" si="22"/>
        <v>#DIV/0!</v>
      </c>
      <c r="N20" s="157" t="e">
        <f t="shared" si="22"/>
        <v>#DIV/0!</v>
      </c>
      <c r="O20" s="148" t="e">
        <f t="shared" si="22"/>
        <v>#DIV/0!</v>
      </c>
      <c r="P20" s="145" t="e">
        <f t="shared" si="22"/>
        <v>#DIV/0!</v>
      </c>
      <c r="Q20" s="101" t="e">
        <f>IF(BI129&lt;&gt;0,BI129,NA())</f>
        <v>#DIV/0!</v>
      </c>
      <c r="S20" s="108"/>
      <c r="T20" s="120"/>
      <c r="U20" s="161" t="e">
        <f t="shared" si="19"/>
        <v>#VALUE!</v>
      </c>
      <c r="V20" s="116" t="e">
        <f t="shared" si="20"/>
        <v>#DIV/0!</v>
      </c>
      <c r="W20" s="108" t="e">
        <v>#VALUE!</v>
      </c>
      <c r="X20" s="109" t="e">
        <v>#VALUE!</v>
      </c>
      <c r="Y20" s="108" t="e">
        <v>#VALUE!</v>
      </c>
      <c r="Z20" s="109" t="e">
        <v>#VALUE!</v>
      </c>
      <c r="AA20" s="120" t="e">
        <v>#VALUE!</v>
      </c>
      <c r="AB20" s="120" t="e">
        <v>#VALUE!</v>
      </c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1"/>
      <c r="AP20" s="121"/>
      <c r="AQ20" s="121"/>
      <c r="AR20" s="121"/>
      <c r="AS20" s="118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18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CI20" s="1"/>
    </row>
    <row r="21" spans="1:87" ht="15.75" customHeight="1" thickBot="1" x14ac:dyDescent="0.3">
      <c r="A21" s="200"/>
      <c r="B21" s="200"/>
      <c r="C21" s="22" t="str">
        <f>IF(AV140&lt;&gt;0,AV140,NA())</f>
        <v/>
      </c>
      <c r="D21" t="str">
        <f>IF(AW140&lt;&gt;0,AW140,NA())</f>
        <v/>
      </c>
      <c r="E21" s="145" t="e">
        <f>IF(AU158&lt;&gt;0,AU158,NA())</f>
        <v>#VALUE!</v>
      </c>
      <c r="F21" s="157" t="e">
        <f>IF(AV158&lt;&gt;0,AV158,NA())</f>
        <v>#VALUE!</v>
      </c>
      <c r="G21" s="157" t="e">
        <f>IF(AW158&lt;&gt;0,AW158,NA())</f>
        <v>#DIV/0!</v>
      </c>
      <c r="H21" s="157" t="e">
        <f>IF(AX158&lt;&gt;0,AX158,NA())</f>
        <v>#VALUE!</v>
      </c>
      <c r="I21" s="157" t="e">
        <f>IF(BE158&lt;&gt;0,BE158,NA())</f>
        <v>#DIV/0!</v>
      </c>
      <c r="J21" s="157" t="e">
        <f t="shared" ref="J21:P21" si="23">IF(AZ158&lt;&gt;0,AZ158,NA())</f>
        <v>#DIV/0!</v>
      </c>
      <c r="K21" s="157" t="e">
        <f t="shared" si="23"/>
        <v>#DIV/0!</v>
      </c>
      <c r="L21" s="157" t="e">
        <f t="shared" si="23"/>
        <v>#DIV/0!</v>
      </c>
      <c r="M21" s="157" t="e">
        <f t="shared" si="23"/>
        <v>#DIV/0!</v>
      </c>
      <c r="N21" s="157" t="e">
        <f t="shared" si="23"/>
        <v>#DIV/0!</v>
      </c>
      <c r="O21" s="148" t="e">
        <f t="shared" si="23"/>
        <v>#DIV/0!</v>
      </c>
      <c r="P21" s="145" t="e">
        <f t="shared" si="23"/>
        <v>#DIV/0!</v>
      </c>
      <c r="Q21" s="101" t="e">
        <f>IF(BI158&lt;&gt;0,BI158,NA())</f>
        <v>#VALUE!</v>
      </c>
      <c r="S21" s="108"/>
      <c r="T21" s="120"/>
      <c r="U21" s="161" t="e">
        <f t="shared" si="19"/>
        <v>#VALUE!</v>
      </c>
      <c r="V21" s="116" t="e">
        <f t="shared" si="20"/>
        <v>#DIV/0!</v>
      </c>
      <c r="W21" s="110" t="e">
        <v>#VALUE!</v>
      </c>
      <c r="X21" s="111" t="e">
        <v>#VALUE!</v>
      </c>
      <c r="Y21" s="110" t="e">
        <v>#VALUE!</v>
      </c>
      <c r="Z21" s="111" t="e">
        <v>#VALUE!</v>
      </c>
      <c r="AA21" s="120" t="e">
        <v>#VALUE!</v>
      </c>
      <c r="AB21" s="120" t="e">
        <v>#VALUE!</v>
      </c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1"/>
      <c r="AP21" s="121"/>
      <c r="AQ21" s="121"/>
      <c r="AR21" s="121"/>
      <c r="AS21" s="118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18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CI21" s="1"/>
    </row>
    <row r="22" spans="1:87" x14ac:dyDescent="0.25">
      <c r="A22" s="200"/>
      <c r="B22" s="200"/>
      <c r="C22" s="22" t="str">
        <f>IF(AV169&lt;&gt;0,AV169,NA())</f>
        <v/>
      </c>
      <c r="D22" t="str">
        <f>IF(AW169&lt;&gt;0,AW169,NA())</f>
        <v/>
      </c>
      <c r="E22" s="145" t="e">
        <f>IF(AU187&lt;&gt;0,AU187,NA())</f>
        <v>#VALUE!</v>
      </c>
      <c r="F22" s="157" t="e">
        <f>IF(AV187&lt;&gt;0,AV187,NA())</f>
        <v>#VALUE!</v>
      </c>
      <c r="G22" s="157" t="e">
        <f>IF(AW187&lt;&gt;0,AW187,NA())</f>
        <v>#DIV/0!</v>
      </c>
      <c r="H22" s="157" t="e">
        <f>IF(AX187&lt;&gt;0,AX187,NA())</f>
        <v>#VALUE!</v>
      </c>
      <c r="I22" s="157" t="e">
        <f>IF(BE187&lt;&gt;0,BE187,NA())</f>
        <v>#DIV/0!</v>
      </c>
      <c r="J22" s="157" t="e">
        <f t="shared" ref="J22:P22" si="24">IF(AZ187&lt;&gt;0,AZ187,NA())</f>
        <v>#DIV/0!</v>
      </c>
      <c r="K22" s="157" t="e">
        <f t="shared" si="24"/>
        <v>#DIV/0!</v>
      </c>
      <c r="L22" s="157" t="e">
        <f t="shared" si="24"/>
        <v>#DIV/0!</v>
      </c>
      <c r="M22" s="157" t="e">
        <f t="shared" si="24"/>
        <v>#DIV/0!</v>
      </c>
      <c r="N22" s="157" t="e">
        <f t="shared" si="24"/>
        <v>#DIV/0!</v>
      </c>
      <c r="O22" s="148" t="e">
        <f t="shared" si="24"/>
        <v>#DIV/0!</v>
      </c>
      <c r="P22" s="145" t="e">
        <f t="shared" si="24"/>
        <v>#DIV/0!</v>
      </c>
      <c r="Q22" s="101" t="e">
        <f>IF(BI187&lt;&gt;0,BI187,NA())</f>
        <v>#VALUE!</v>
      </c>
      <c r="S22" s="108"/>
      <c r="T22" s="120"/>
      <c r="U22" s="161" t="e">
        <f t="shared" si="19"/>
        <v>#VALUE!</v>
      </c>
      <c r="V22" s="116" t="e">
        <f t="shared" si="20"/>
        <v>#DIV/0!</v>
      </c>
      <c r="W22" s="120"/>
      <c r="X22" s="120"/>
      <c r="Y22" s="120"/>
      <c r="Z22" s="109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1"/>
      <c r="AP22" s="121"/>
      <c r="AQ22" s="121"/>
      <c r="AR22" s="121"/>
      <c r="AS22" s="118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18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CI22" s="1"/>
    </row>
    <row r="23" spans="1:87" x14ac:dyDescent="0.25">
      <c r="A23" s="200"/>
      <c r="B23" s="200"/>
      <c r="C23" s="22" t="str">
        <f>IF(AV198&lt;&gt;0,AV198,NA())</f>
        <v/>
      </c>
      <c r="D23" t="str">
        <f>IF(AW198&lt;&gt;0,AW198,NA())</f>
        <v/>
      </c>
      <c r="E23" s="145" t="e">
        <f>IF(AU216&lt;&gt;0,AU216,NA())</f>
        <v>#VALUE!</v>
      </c>
      <c r="F23" s="157" t="e">
        <f>IF(AV216&lt;&gt;0,AV216,NA())</f>
        <v>#VALUE!</v>
      </c>
      <c r="G23" s="157" t="e">
        <f>IF(AW216&lt;&gt;0,AW216,NA())</f>
        <v>#DIV/0!</v>
      </c>
      <c r="H23" s="157" t="e">
        <f>IF(AX216&lt;&gt;0,AX216,NA())</f>
        <v>#VALUE!</v>
      </c>
      <c r="I23" s="157" t="e">
        <f>IF(BE216&lt;&gt;0,BE216,NA())</f>
        <v>#DIV/0!</v>
      </c>
      <c r="J23" s="157" t="e">
        <f t="shared" ref="J23:P23" si="25">IF(AZ216&lt;&gt;0,AZ216,NA())</f>
        <v>#DIV/0!</v>
      </c>
      <c r="K23" s="157" t="e">
        <f t="shared" si="25"/>
        <v>#DIV/0!</v>
      </c>
      <c r="L23" s="157" t="e">
        <f t="shared" si="25"/>
        <v>#DIV/0!</v>
      </c>
      <c r="M23" s="157" t="e">
        <f t="shared" si="25"/>
        <v>#DIV/0!</v>
      </c>
      <c r="N23" s="157" t="e">
        <f t="shared" si="25"/>
        <v>#DIV/0!</v>
      </c>
      <c r="O23" s="148" t="e">
        <f t="shared" si="25"/>
        <v>#DIV/0!</v>
      </c>
      <c r="P23" s="145" t="e">
        <f t="shared" si="25"/>
        <v>#DIV/0!</v>
      </c>
      <c r="Q23" s="101" t="e">
        <f>IF(BI216&lt;&gt;0,BI216,NA())</f>
        <v>#VALUE!</v>
      </c>
      <c r="S23" s="108"/>
      <c r="T23" s="120"/>
      <c r="U23" s="161" t="e">
        <f t="shared" si="19"/>
        <v>#VALUE!</v>
      </c>
      <c r="V23" s="116" t="e">
        <f t="shared" si="20"/>
        <v>#DIV/0!</v>
      </c>
      <c r="W23" s="120"/>
      <c r="X23" s="120"/>
      <c r="Y23" s="120"/>
      <c r="Z23" s="109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1"/>
      <c r="AP23" s="121"/>
      <c r="AQ23" s="121"/>
      <c r="AR23" s="121"/>
      <c r="AS23" s="118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18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CI23" s="1"/>
    </row>
    <row r="24" spans="1:87" ht="15.75" customHeight="1" thickBot="1" x14ac:dyDescent="0.3">
      <c r="A24" s="200"/>
      <c r="B24" s="200"/>
      <c r="C24" s="53" t="str">
        <f>IF(AV227&lt;&gt;0,AV227,NA())</f>
        <v/>
      </c>
      <c r="D24" s="65" t="str">
        <f>IF(AW227&lt;&gt;0,AW227,NA())</f>
        <v/>
      </c>
      <c r="E24" s="146" t="e">
        <f>IF(AU245&lt;&gt;0,AU245,NA())</f>
        <v>#VALUE!</v>
      </c>
      <c r="F24" s="162" t="e">
        <f>IF(AV245&lt;&gt;0,AV245,NA())</f>
        <v>#VALUE!</v>
      </c>
      <c r="G24" s="162" t="e">
        <f>IF(AW245&lt;&gt;0,AW245,NA())</f>
        <v>#DIV/0!</v>
      </c>
      <c r="H24" s="162" t="e">
        <f>IF(AX245&lt;&gt;0,AX245,NA())</f>
        <v>#VALUE!</v>
      </c>
      <c r="I24" s="162" t="e">
        <f>IF(BE245&lt;&gt;0,BE245,NA())</f>
        <v>#DIV/0!</v>
      </c>
      <c r="J24" s="162" t="e">
        <f t="shared" ref="J24:P24" si="26">IF(AZ245&lt;&gt;0,AZ245,NA())</f>
        <v>#DIV/0!</v>
      </c>
      <c r="K24" s="162" t="e">
        <f t="shared" si="26"/>
        <v>#DIV/0!</v>
      </c>
      <c r="L24" s="162" t="e">
        <f t="shared" si="26"/>
        <v>#DIV/0!</v>
      </c>
      <c r="M24" s="162" t="e">
        <f t="shared" si="26"/>
        <v>#DIV/0!</v>
      </c>
      <c r="N24" s="162" t="e">
        <f t="shared" si="26"/>
        <v>#DIV/0!</v>
      </c>
      <c r="O24" s="146" t="e">
        <f t="shared" si="26"/>
        <v>#DIV/0!</v>
      </c>
      <c r="P24" s="146" t="e">
        <f t="shared" si="26"/>
        <v>#DIV/0!</v>
      </c>
      <c r="Q24" s="103" t="e">
        <f>IF(BI245&lt;&gt;0,BI245,NA())</f>
        <v>#VALUE!</v>
      </c>
      <c r="S24" s="110"/>
      <c r="T24" s="112"/>
      <c r="U24" s="164"/>
      <c r="V24" s="113"/>
      <c r="W24" s="112"/>
      <c r="X24" s="112"/>
      <c r="Y24" s="112"/>
      <c r="Z24" s="111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1"/>
      <c r="AP24" s="121"/>
      <c r="AQ24" s="121"/>
      <c r="AR24" s="121"/>
      <c r="AS24" s="118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18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CI24" s="1"/>
    </row>
    <row r="25" spans="1:87" ht="15.75" customHeight="1" thickBot="1" x14ac:dyDescent="0.3">
      <c r="A25" s="200"/>
      <c r="B25" s="200"/>
      <c r="C25" s="49" t="s">
        <v>1</v>
      </c>
      <c r="D25" s="49" t="s">
        <v>2</v>
      </c>
      <c r="E25" s="8" t="s">
        <v>3</v>
      </c>
      <c r="F25" s="49" t="s">
        <v>4</v>
      </c>
      <c r="G25" s="49" t="s">
        <v>5</v>
      </c>
      <c r="H25" s="49" t="s">
        <v>6</v>
      </c>
      <c r="I25" s="49" t="s">
        <v>7</v>
      </c>
      <c r="J25" s="49" t="s">
        <v>8</v>
      </c>
      <c r="K25" s="49" t="s">
        <v>27</v>
      </c>
      <c r="L25" s="49" t="s">
        <v>10</v>
      </c>
      <c r="M25" s="49" t="s">
        <v>11</v>
      </c>
      <c r="N25" s="49" t="s">
        <v>12</v>
      </c>
      <c r="O25" s="149" t="s">
        <v>13</v>
      </c>
      <c r="P25" s="149" t="s">
        <v>14</v>
      </c>
      <c r="Q25" s="49" t="s">
        <v>15</v>
      </c>
      <c r="S25" s="75" t="s">
        <v>17</v>
      </c>
      <c r="T25" s="75" t="s">
        <v>18</v>
      </c>
      <c r="U25" s="75" t="s">
        <v>19</v>
      </c>
      <c r="V25" s="75" t="s">
        <v>20</v>
      </c>
      <c r="W25" s="75" t="s">
        <v>21</v>
      </c>
      <c r="X25" s="75"/>
      <c r="Y25" s="75" t="s">
        <v>22</v>
      </c>
      <c r="Z25" s="75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1"/>
      <c r="AP25" s="121"/>
      <c r="AQ25" s="121"/>
      <c r="AR25" s="121"/>
      <c r="AS25" s="118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18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CI25" s="1"/>
    </row>
    <row r="26" spans="1:87" x14ac:dyDescent="0.25">
      <c r="A26" s="200"/>
      <c r="B26" s="200"/>
      <c r="C26" s="59" t="str">
        <f>IF(BQ53&lt;&gt;0,BQ53,NA())</f>
        <v/>
      </c>
      <c r="D26" s="16" t="str">
        <f>IF(BR53&lt;&gt;0,BR53,NA())</f>
        <v/>
      </c>
      <c r="E26" s="144" t="e">
        <f>IF(BP71&lt;&gt;0,BP71,NA())</f>
        <v>#VALUE!</v>
      </c>
      <c r="F26" s="153" t="e">
        <f>IF(BQ71&lt;&gt;0,BQ71,NA())</f>
        <v>#VALUE!</v>
      </c>
      <c r="G26" s="153" t="e">
        <f>IF(BR71&lt;&gt;0,BR71,NA())</f>
        <v>#DIV/0!</v>
      </c>
      <c r="H26" s="153" t="e">
        <f>IF(BS71&lt;&gt;0,BS71,NA())</f>
        <v>#DIV/0!</v>
      </c>
      <c r="I26" s="153" t="e">
        <f>IF(BZ71&lt;&gt;0,BZ71,NA())</f>
        <v>#DIV/0!</v>
      </c>
      <c r="J26" s="153" t="e">
        <f t="shared" ref="J26:P26" si="27">IF(BU71&lt;&gt;0,BU71,NA())</f>
        <v>#DIV/0!</v>
      </c>
      <c r="K26" s="153" t="e">
        <f t="shared" si="27"/>
        <v>#DIV/0!</v>
      </c>
      <c r="L26" s="153" t="e">
        <f t="shared" si="27"/>
        <v>#DIV/0!</v>
      </c>
      <c r="M26" s="153" t="e">
        <f t="shared" si="27"/>
        <v>#DIV/0!</v>
      </c>
      <c r="N26" s="153" t="e">
        <f t="shared" si="27"/>
        <v>#DIV/0!</v>
      </c>
      <c r="O26" s="147" t="e">
        <f t="shared" si="27"/>
        <v>#DIV/0!</v>
      </c>
      <c r="P26" s="144" t="e">
        <f t="shared" si="27"/>
        <v>#DIV/0!</v>
      </c>
      <c r="Q26" s="100" t="e">
        <f>IF(CD71&lt;&gt;0,CD71,NA())</f>
        <v>#DIV/0!</v>
      </c>
      <c r="S26" s="105" t="str">
        <f>C26</f>
        <v/>
      </c>
      <c r="T26" s="106" t="e">
        <f>1/(S26+273)</f>
        <v>#VALUE!</v>
      </c>
      <c r="U26" s="166" t="e">
        <f t="shared" ref="U26:U31" si="28">E26</f>
        <v>#VALUE!</v>
      </c>
      <c r="V26" s="115" t="e">
        <f t="shared" ref="V26:V31" si="29">G26*O26</f>
        <v>#DIV/0!</v>
      </c>
      <c r="W26" s="105" t="e">
        <f t="array" ref="W26:X29">LINEST(V26:V31,U26:U31,TRUE,TRUE)</f>
        <v>#VALUE!</v>
      </c>
      <c r="X26" s="107" t="e">
        <v>#VALUE!</v>
      </c>
      <c r="Y26" s="105" t="e">
        <f t="array" ref="Y26:Z29">LINEST(V26:V31,U26:U31,FALSE,TRUE)</f>
        <v>#VALUE!</v>
      </c>
      <c r="Z26" s="107" t="e">
        <v>#VALUE!</v>
      </c>
      <c r="AA26" s="48" t="s">
        <v>31</v>
      </c>
      <c r="AB26" s="48" t="s">
        <v>32</v>
      </c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1"/>
      <c r="AP26" s="121"/>
      <c r="AQ26" s="121"/>
      <c r="AR26" s="121"/>
      <c r="AS26" s="118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18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CI26" s="1"/>
    </row>
    <row r="27" spans="1:87" x14ac:dyDescent="0.25">
      <c r="A27" s="200"/>
      <c r="B27" s="200"/>
      <c r="C27" s="22" t="str">
        <f>IF(BQ82&lt;&gt;0,BQ82,NA())</f>
        <v/>
      </c>
      <c r="D27" t="str">
        <f>IF(BR82&lt;&gt;0,BR82,NA())</f>
        <v/>
      </c>
      <c r="E27" s="145" t="e">
        <f>IF(BP100&lt;&gt;0,BP100,NA())</f>
        <v>#VALUE!</v>
      </c>
      <c r="F27" s="157" t="e">
        <f>IF(BQ100&lt;&gt;0,BQ100,NA())</f>
        <v>#VALUE!</v>
      </c>
      <c r="G27" s="157" t="e">
        <f>IF(BR100&lt;&gt;0,BR100,NA())</f>
        <v>#DIV/0!</v>
      </c>
      <c r="H27" s="157" t="e">
        <f>IF(BS100&lt;&gt;0,BS100,NA())</f>
        <v>#DIV/0!</v>
      </c>
      <c r="I27" s="157" t="e">
        <f>IF(BZ100&lt;&gt;0,BZ100,NA())</f>
        <v>#DIV/0!</v>
      </c>
      <c r="J27" s="157" t="e">
        <f t="shared" ref="J27:P27" si="30">IF(BU100&lt;&gt;0,BU100,NA())</f>
        <v>#DIV/0!</v>
      </c>
      <c r="K27" s="157" t="e">
        <f t="shared" si="30"/>
        <v>#DIV/0!</v>
      </c>
      <c r="L27" s="157" t="e">
        <f t="shared" si="30"/>
        <v>#DIV/0!</v>
      </c>
      <c r="M27" s="157" t="e">
        <f t="shared" si="30"/>
        <v>#DIV/0!</v>
      </c>
      <c r="N27" s="157" t="e">
        <f t="shared" si="30"/>
        <v>#DIV/0!</v>
      </c>
      <c r="O27" s="148" t="e">
        <f t="shared" si="30"/>
        <v>#DIV/0!</v>
      </c>
      <c r="P27" s="145" t="e">
        <f t="shared" si="30"/>
        <v>#DIV/0!</v>
      </c>
      <c r="Q27" s="101" t="e">
        <f>IF(CD100&lt;&gt;0,CD100,NA())</f>
        <v>#DIV/0!</v>
      </c>
      <c r="S27" s="108"/>
      <c r="T27" s="120"/>
      <c r="U27" s="161" t="e">
        <f t="shared" si="28"/>
        <v>#VALUE!</v>
      </c>
      <c r="V27" s="116" t="e">
        <f t="shared" si="29"/>
        <v>#DIV/0!</v>
      </c>
      <c r="W27" s="108" t="e">
        <v>#VALUE!</v>
      </c>
      <c r="X27" s="109" t="e">
        <v>#VALUE!</v>
      </c>
      <c r="Y27" s="108" t="e">
        <v>#VALUE!</v>
      </c>
      <c r="Z27" s="109" t="e">
        <v>#VALUE!</v>
      </c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1"/>
      <c r="AP27" s="121"/>
      <c r="AQ27" s="121"/>
      <c r="AR27" s="121"/>
      <c r="AS27" s="118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18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CI27" s="1"/>
    </row>
    <row r="28" spans="1:87" x14ac:dyDescent="0.25">
      <c r="A28" s="200"/>
      <c r="B28" s="200"/>
      <c r="C28" s="22" t="str">
        <f>IF(BQ111&lt;&gt;0,BQ111,NA())</f>
        <v/>
      </c>
      <c r="D28" t="str">
        <f>IF(BR111&lt;&gt;0,BR111,NA())</f>
        <v/>
      </c>
      <c r="E28" s="145" t="e">
        <f>IF(BP129&lt;&gt;0,BP129,NA())</f>
        <v>#VALUE!</v>
      </c>
      <c r="F28" s="157" t="e">
        <f>IF(BQ129&lt;&gt;0,BQ129,NA())</f>
        <v>#VALUE!</v>
      </c>
      <c r="G28" s="157" t="e">
        <f>IF(BR129&lt;&gt;0,BR129,NA())</f>
        <v>#DIV/0!</v>
      </c>
      <c r="H28" s="157" t="e">
        <f>IF(BS129&lt;&gt;0,BS129,NA())</f>
        <v>#DIV/0!</v>
      </c>
      <c r="I28" s="157" t="e">
        <f>IF(BZ129&lt;&gt;0,BZ129,NA())</f>
        <v>#DIV/0!</v>
      </c>
      <c r="J28" s="157" t="e">
        <f t="shared" ref="J28:P28" si="31">IF(BU129&lt;&gt;0,BU129,NA())</f>
        <v>#DIV/0!</v>
      </c>
      <c r="K28" s="157" t="e">
        <f t="shared" si="31"/>
        <v>#DIV/0!</v>
      </c>
      <c r="L28" s="157" t="e">
        <f t="shared" si="31"/>
        <v>#DIV/0!</v>
      </c>
      <c r="M28" s="157" t="e">
        <f t="shared" si="31"/>
        <v>#DIV/0!</v>
      </c>
      <c r="N28" s="157" t="e">
        <f t="shared" si="31"/>
        <v>#DIV/0!</v>
      </c>
      <c r="O28" s="148" t="e">
        <f t="shared" si="31"/>
        <v>#DIV/0!</v>
      </c>
      <c r="P28" s="145" t="e">
        <f t="shared" si="31"/>
        <v>#DIV/0!</v>
      </c>
      <c r="Q28" s="101" t="e">
        <f>IF(CD129&lt;&gt;0,CD129,NA())</f>
        <v>#DIV/0!</v>
      </c>
      <c r="S28" s="108"/>
      <c r="T28" s="120"/>
      <c r="U28" s="161" t="e">
        <f t="shared" si="28"/>
        <v>#VALUE!</v>
      </c>
      <c r="V28" s="116" t="e">
        <f t="shared" si="29"/>
        <v>#DIV/0!</v>
      </c>
      <c r="W28" s="108" t="e">
        <v>#VALUE!</v>
      </c>
      <c r="X28" s="109" t="e">
        <v>#VALUE!</v>
      </c>
      <c r="Y28" s="108" t="e">
        <v>#VALUE!</v>
      </c>
      <c r="Z28" s="109" t="e">
        <v>#VALUE!</v>
      </c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1"/>
      <c r="AP28" s="121"/>
      <c r="AQ28" s="121"/>
      <c r="AR28" s="121"/>
      <c r="AS28" s="118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18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CI28" s="1"/>
    </row>
    <row r="29" spans="1:87" ht="15.75" customHeight="1" thickBot="1" x14ac:dyDescent="0.3">
      <c r="A29" s="200"/>
      <c r="B29" s="200"/>
      <c r="C29" s="22" t="str">
        <f>IF(BQ140&lt;&gt;0,BQ140,NA())</f>
        <v/>
      </c>
      <c r="D29" t="str">
        <f>IF(BR140&lt;&gt;0,BR140,NA())</f>
        <v/>
      </c>
      <c r="E29" s="145" t="e">
        <f>IF(BP158&lt;&gt;0,BP158,NA())</f>
        <v>#VALUE!</v>
      </c>
      <c r="F29" s="157" t="e">
        <f>IF(BQ158&lt;&gt;0,BQ158,NA())</f>
        <v>#VALUE!</v>
      </c>
      <c r="G29" s="157" t="e">
        <f>IF(BR158&lt;&gt;0,BR158,NA())</f>
        <v>#DIV/0!</v>
      </c>
      <c r="H29" s="157" t="e">
        <f>IF(BS158&lt;&gt;0,BS158,NA())</f>
        <v>#VALUE!</v>
      </c>
      <c r="I29" s="157" t="e">
        <f>IF(BZ158&lt;&gt;0,BZ158,NA())</f>
        <v>#DIV/0!</v>
      </c>
      <c r="J29" s="157" t="e">
        <f t="shared" ref="J29:P29" si="32">IF(BU158&lt;&gt;0,BU158,NA())</f>
        <v>#DIV/0!</v>
      </c>
      <c r="K29" s="157" t="e">
        <f t="shared" si="32"/>
        <v>#DIV/0!</v>
      </c>
      <c r="L29" s="157" t="e">
        <f t="shared" si="32"/>
        <v>#DIV/0!</v>
      </c>
      <c r="M29" s="157" t="e">
        <f t="shared" si="32"/>
        <v>#DIV/0!</v>
      </c>
      <c r="N29" s="157" t="e">
        <f t="shared" si="32"/>
        <v>#DIV/0!</v>
      </c>
      <c r="O29" s="148" t="e">
        <f t="shared" si="32"/>
        <v>#DIV/0!</v>
      </c>
      <c r="P29" s="145" t="e">
        <f t="shared" si="32"/>
        <v>#DIV/0!</v>
      </c>
      <c r="Q29" s="101" t="e">
        <f>IF(CD158&lt;&gt;0,CD158,NA())</f>
        <v>#VALUE!</v>
      </c>
      <c r="S29" s="108"/>
      <c r="T29" s="120"/>
      <c r="U29" s="161" t="e">
        <f t="shared" si="28"/>
        <v>#VALUE!</v>
      </c>
      <c r="V29" s="116" t="e">
        <f t="shared" si="29"/>
        <v>#DIV/0!</v>
      </c>
      <c r="W29" s="110" t="e">
        <v>#VALUE!</v>
      </c>
      <c r="X29" s="111" t="e">
        <v>#VALUE!</v>
      </c>
      <c r="Y29" s="110" t="e">
        <v>#VALUE!</v>
      </c>
      <c r="Z29" s="111" t="e">
        <v>#VALUE!</v>
      </c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1"/>
      <c r="AP29" s="121"/>
      <c r="AQ29" s="121"/>
      <c r="AR29" s="121"/>
      <c r="AS29" s="118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18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CI29" s="1"/>
    </row>
    <row r="30" spans="1:87" x14ac:dyDescent="0.25">
      <c r="A30" s="200"/>
      <c r="B30" s="200"/>
      <c r="C30" s="22" t="str">
        <f>IF(BQ169&lt;&gt;0,BQ169,NA())</f>
        <v/>
      </c>
      <c r="D30" t="str">
        <f>IF(BR169&lt;&gt;0,BR169,NA())</f>
        <v/>
      </c>
      <c r="E30" s="145" t="e">
        <f>IF(BP187&lt;&gt;0,BP187,NA())</f>
        <v>#VALUE!</v>
      </c>
      <c r="F30" s="157" t="e">
        <f>IF(BQ187&lt;&gt;0,BQ187,NA())</f>
        <v>#VALUE!</v>
      </c>
      <c r="G30" s="157" t="e">
        <f>IF(BR187&lt;&gt;0,BR187,NA())</f>
        <v>#DIV/0!</v>
      </c>
      <c r="H30" s="157" t="e">
        <f>IF(BS187&lt;&gt;0,BS187,NA())</f>
        <v>#VALUE!</v>
      </c>
      <c r="I30" s="157" t="e">
        <f>IF(BZ187&lt;&gt;0,BZ187,NA())</f>
        <v>#DIV/0!</v>
      </c>
      <c r="J30" s="157" t="e">
        <f t="shared" ref="J30:P30" si="33">IF(BU187&lt;&gt;0,BU187,NA())</f>
        <v>#DIV/0!</v>
      </c>
      <c r="K30" s="157" t="e">
        <f t="shared" si="33"/>
        <v>#DIV/0!</v>
      </c>
      <c r="L30" s="157" t="e">
        <f t="shared" si="33"/>
        <v>#DIV/0!</v>
      </c>
      <c r="M30" s="157" t="e">
        <f t="shared" si="33"/>
        <v>#DIV/0!</v>
      </c>
      <c r="N30" s="157" t="e">
        <f t="shared" si="33"/>
        <v>#DIV/0!</v>
      </c>
      <c r="O30" s="148" t="e">
        <f t="shared" si="33"/>
        <v>#DIV/0!</v>
      </c>
      <c r="P30" s="145" t="e">
        <f t="shared" si="33"/>
        <v>#DIV/0!</v>
      </c>
      <c r="Q30" s="101" t="e">
        <f>IF(CD187&lt;&gt;0,CD187,NA())</f>
        <v>#VALUE!</v>
      </c>
      <c r="S30" s="108"/>
      <c r="T30" s="120"/>
      <c r="U30" s="161" t="e">
        <f t="shared" si="28"/>
        <v>#VALUE!</v>
      </c>
      <c r="V30" s="116" t="e">
        <f t="shared" si="29"/>
        <v>#DIV/0!</v>
      </c>
      <c r="W30" s="120"/>
      <c r="X30" s="120"/>
      <c r="Y30" s="120"/>
      <c r="Z30" s="109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1"/>
      <c r="AP30" s="121"/>
      <c r="AQ30" s="121"/>
      <c r="AR30" s="121"/>
      <c r="AS30" s="118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18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CI30" s="1"/>
    </row>
    <row r="31" spans="1:87" x14ac:dyDescent="0.25">
      <c r="A31" s="200"/>
      <c r="B31" s="200"/>
      <c r="C31" s="22" t="str">
        <f>IF(BQ198&lt;&gt;0,BQ198,NA())</f>
        <v/>
      </c>
      <c r="D31" t="str">
        <f>IF(BR198&lt;&gt;0,BR198,NA())</f>
        <v/>
      </c>
      <c r="E31" s="145" t="e">
        <f>IF(BP216&lt;&gt;0,BP216,NA())</f>
        <v>#VALUE!</v>
      </c>
      <c r="F31" s="157" t="e">
        <f>IF(BQ216&lt;&gt;0,BQ216,NA())</f>
        <v>#VALUE!</v>
      </c>
      <c r="G31" s="157" t="e">
        <f>IF(BR216&lt;&gt;0,BR216,NA())</f>
        <v>#DIV/0!</v>
      </c>
      <c r="H31" s="157" t="e">
        <f>IF(BS216&lt;&gt;0,BS216,NA())</f>
        <v>#VALUE!</v>
      </c>
      <c r="I31" s="157" t="e">
        <f>IF(BZ216&lt;&gt;0,BZ216,NA())</f>
        <v>#DIV/0!</v>
      </c>
      <c r="J31" s="157" t="e">
        <f t="shared" ref="J31:P31" si="34">IF(BU216&lt;&gt;0,BU216,NA())</f>
        <v>#DIV/0!</v>
      </c>
      <c r="K31" s="157" t="e">
        <f t="shared" si="34"/>
        <v>#DIV/0!</v>
      </c>
      <c r="L31" s="157" t="e">
        <f t="shared" si="34"/>
        <v>#DIV/0!</v>
      </c>
      <c r="M31" s="157" t="e">
        <f t="shared" si="34"/>
        <v>#DIV/0!</v>
      </c>
      <c r="N31" s="157" t="e">
        <f t="shared" si="34"/>
        <v>#DIV/0!</v>
      </c>
      <c r="O31" s="148" t="e">
        <f t="shared" si="34"/>
        <v>#DIV/0!</v>
      </c>
      <c r="P31" s="145" t="e">
        <f t="shared" si="34"/>
        <v>#DIV/0!</v>
      </c>
      <c r="Q31" s="101" t="e">
        <f>IF(CD216&lt;&gt;0,CD216,NA())</f>
        <v>#VALUE!</v>
      </c>
      <c r="S31" s="108"/>
      <c r="T31" s="120"/>
      <c r="U31" s="161" t="e">
        <f t="shared" si="28"/>
        <v>#VALUE!</v>
      </c>
      <c r="V31" s="116" t="e">
        <f t="shared" si="29"/>
        <v>#DIV/0!</v>
      </c>
      <c r="W31" s="120"/>
      <c r="X31" s="120"/>
      <c r="Y31" s="120"/>
      <c r="Z31" s="109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1"/>
      <c r="AP31" s="121"/>
      <c r="AQ31" s="121"/>
      <c r="AR31" s="121"/>
      <c r="AS31" s="118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18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CI31" s="1"/>
    </row>
    <row r="32" spans="1:87" ht="15.75" customHeight="1" thickBot="1" x14ac:dyDescent="0.3">
      <c r="A32" s="200"/>
      <c r="B32" s="200"/>
      <c r="C32" s="53" t="str">
        <f>IF(BQ227&lt;&gt;0,BQ227,NA())</f>
        <v/>
      </c>
      <c r="D32" s="65" t="str">
        <f>IF(BR227&lt;&gt;0,BR227,NA())</f>
        <v/>
      </c>
      <c r="E32" s="146" t="e">
        <f>IF(BP245&lt;&gt;0,BP245,NA())</f>
        <v>#VALUE!</v>
      </c>
      <c r="F32" s="162" t="e">
        <f>IF(BQ245&lt;&gt;0,BQ245,NA())</f>
        <v>#VALUE!</v>
      </c>
      <c r="G32" s="162" t="e">
        <f>IF(BR245&lt;&gt;0,BR245,NA())</f>
        <v>#DIV/0!</v>
      </c>
      <c r="H32" s="162" t="e">
        <f>IF(BS245&lt;&gt;0,BS245,NA())</f>
        <v>#VALUE!</v>
      </c>
      <c r="I32" s="162" t="e">
        <f>IF(BZ245&lt;&gt;0,BZ245,NA())</f>
        <v>#DIV/0!</v>
      </c>
      <c r="J32" s="162" t="e">
        <f t="shared" ref="J32:P32" si="35">IF(BU245&lt;&gt;0,BU245,NA())</f>
        <v>#DIV/0!</v>
      </c>
      <c r="K32" s="162" t="e">
        <f t="shared" si="35"/>
        <v>#DIV/0!</v>
      </c>
      <c r="L32" s="162" t="e">
        <f t="shared" si="35"/>
        <v>#DIV/0!</v>
      </c>
      <c r="M32" s="162" t="e">
        <f t="shared" si="35"/>
        <v>#DIV/0!</v>
      </c>
      <c r="N32" s="162" t="e">
        <f t="shared" si="35"/>
        <v>#DIV/0!</v>
      </c>
      <c r="O32" s="150" t="e">
        <f t="shared" si="35"/>
        <v>#DIV/0!</v>
      </c>
      <c r="P32" s="146" t="e">
        <f t="shared" si="35"/>
        <v>#DIV/0!</v>
      </c>
      <c r="Q32" s="126" t="e">
        <f>IF(CD245&lt;&gt;0,CD245,NA())</f>
        <v>#VALUE!</v>
      </c>
      <c r="S32" s="110"/>
      <c r="T32" s="112"/>
      <c r="U32" s="164"/>
      <c r="V32" s="113"/>
      <c r="W32" s="112"/>
      <c r="X32" s="112"/>
      <c r="Y32" s="112"/>
      <c r="Z32" s="111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1"/>
      <c r="AP32" s="121"/>
      <c r="AQ32" s="121"/>
      <c r="AR32" s="121"/>
      <c r="AS32" s="118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18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CI32" s="1"/>
    </row>
    <row r="33" spans="1:103" ht="15.75" customHeight="1" thickBot="1" x14ac:dyDescent="0.3">
      <c r="A33" s="200"/>
      <c r="B33" s="200"/>
      <c r="C33" s="49" t="s">
        <v>1</v>
      </c>
      <c r="D33" s="49" t="s">
        <v>2</v>
      </c>
      <c r="E33" s="8" t="s">
        <v>3</v>
      </c>
      <c r="F33" s="49" t="s">
        <v>4</v>
      </c>
      <c r="G33" s="49" t="s">
        <v>5</v>
      </c>
      <c r="H33" s="49" t="s">
        <v>6</v>
      </c>
      <c r="I33" s="49" t="s">
        <v>7</v>
      </c>
      <c r="J33" s="49" t="s">
        <v>8</v>
      </c>
      <c r="K33" s="49" t="s">
        <v>27</v>
      </c>
      <c r="L33" s="49" t="s">
        <v>10</v>
      </c>
      <c r="M33" s="49" t="s">
        <v>11</v>
      </c>
      <c r="N33" s="49" t="s">
        <v>12</v>
      </c>
      <c r="O33" s="149" t="s">
        <v>13</v>
      </c>
      <c r="P33" s="149" t="s">
        <v>14</v>
      </c>
      <c r="Q33" s="49" t="s">
        <v>15</v>
      </c>
      <c r="S33" s="75" t="s">
        <v>17</v>
      </c>
      <c r="T33" s="75" t="s">
        <v>18</v>
      </c>
      <c r="U33" s="75" t="s">
        <v>19</v>
      </c>
      <c r="V33" s="75" t="s">
        <v>20</v>
      </c>
      <c r="W33" s="75" t="s">
        <v>21</v>
      </c>
      <c r="X33" s="75"/>
      <c r="Y33" s="75" t="s">
        <v>22</v>
      </c>
      <c r="Z33" s="75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1"/>
      <c r="AP33" s="121"/>
      <c r="AQ33" s="121"/>
      <c r="AR33" s="121"/>
      <c r="AS33" s="118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18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CI33" s="1"/>
    </row>
    <row r="34" spans="1:103" x14ac:dyDescent="0.25">
      <c r="A34" s="200"/>
      <c r="B34" s="200"/>
      <c r="C34" s="59">
        <f>IF(CL53&lt;&gt;0,CL53,NA())</f>
        <v>375</v>
      </c>
      <c r="D34" s="16" t="str">
        <f>IF(CM53&lt;&gt;0,CM53,NA())</f>
        <v/>
      </c>
      <c r="E34" s="144" t="e">
        <f>IF(CK71&lt;&gt;0,CK71,NA())</f>
        <v>#VALUE!</v>
      </c>
      <c r="F34" s="153" t="e">
        <f>IF(CL71&lt;&gt;0,CL71,NA())</f>
        <v>#DIV/0!</v>
      </c>
      <c r="G34" s="153" t="e">
        <f>IF(CM71&lt;&gt;0,CM71,NA())</f>
        <v>#DIV/0!</v>
      </c>
      <c r="H34" s="153" t="e">
        <f>IF(CN71&lt;&gt;0,CN71,NA())</f>
        <v>#DIV/0!</v>
      </c>
      <c r="I34" s="153" t="e">
        <f>IF(CU71&lt;&gt;0,CU71,NA())</f>
        <v>#DIV/0!</v>
      </c>
      <c r="J34" s="153" t="e">
        <f t="shared" ref="J34:P34" si="36">IF(CP71&lt;&gt;0,CP71,NA())</f>
        <v>#DIV/0!</v>
      </c>
      <c r="K34" s="153" t="e">
        <f t="shared" si="36"/>
        <v>#DIV/0!</v>
      </c>
      <c r="L34" s="153" t="e">
        <f t="shared" si="36"/>
        <v>#DIV/0!</v>
      </c>
      <c r="M34" s="153" t="e">
        <f t="shared" si="36"/>
        <v>#DIV/0!</v>
      </c>
      <c r="N34" s="153" t="e">
        <f t="shared" si="36"/>
        <v>#DIV/0!</v>
      </c>
      <c r="O34" s="147" t="e">
        <f t="shared" si="36"/>
        <v>#DIV/0!</v>
      </c>
      <c r="P34" s="144" t="e">
        <f t="shared" si="36"/>
        <v>#DIV/0!</v>
      </c>
      <c r="Q34" s="100" t="e">
        <f>IF(CY71&lt;&gt;0,CY71,NA())</f>
        <v>#DIV/0!</v>
      </c>
      <c r="S34" s="105">
        <f>C34</f>
        <v>375</v>
      </c>
      <c r="T34" s="106">
        <f>1/(S34+273)</f>
        <v>1.5432098765432098E-3</v>
      </c>
      <c r="U34" s="166" t="e">
        <f t="shared" ref="U34:U39" si="37">E34</f>
        <v>#VALUE!</v>
      </c>
      <c r="V34" s="115" t="e">
        <f t="shared" ref="V34:V39" si="38">G34*O34</f>
        <v>#DIV/0!</v>
      </c>
      <c r="W34" s="105" t="e">
        <f t="array" ref="W34:X37">LINEST(V34:V39,U34:U39,TRUE,TRUE)</f>
        <v>#VALUE!</v>
      </c>
      <c r="X34" s="107" t="e">
        <v>#VALUE!</v>
      </c>
      <c r="Y34" s="105" t="e">
        <f t="array" ref="Y34:Z37">LINEST(V34:V39,U34:U39,FALSE,TRUE)</f>
        <v>#VALUE!</v>
      </c>
      <c r="Z34" s="107" t="e">
        <v>#VALUE!</v>
      </c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1"/>
      <c r="AP34" s="121"/>
      <c r="AQ34" s="121"/>
      <c r="AR34" s="121"/>
      <c r="AS34" s="118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18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CI34" s="1"/>
    </row>
    <row r="35" spans="1:103" ht="14.45" customHeight="1" x14ac:dyDescent="0.25">
      <c r="A35" s="200"/>
      <c r="B35" s="200"/>
      <c r="C35" s="22">
        <f>IF(CL82&lt;&gt;0,CL82,NA())</f>
        <v>375</v>
      </c>
      <c r="D35" t="str">
        <f>IF(CM82&lt;&gt;0,CM82,NA())</f>
        <v/>
      </c>
      <c r="E35" s="145" t="e">
        <f>IF(CK100&lt;&gt;0,CK100,NA())</f>
        <v>#VALUE!</v>
      </c>
      <c r="F35" s="157" t="e">
        <f>IF(CL100&lt;&gt;0,CL100,NA())</f>
        <v>#DIV/0!</v>
      </c>
      <c r="G35" s="157" t="e">
        <f>IF(CM100&lt;&gt;0,CM100,NA())</f>
        <v>#DIV/0!</v>
      </c>
      <c r="H35" s="157" t="e">
        <f>IF(CN100&lt;&gt;0,CN100,NA())</f>
        <v>#DIV/0!</v>
      </c>
      <c r="I35" s="157" t="e">
        <f>IF(CU100&lt;&gt;0,CU100,NA())</f>
        <v>#DIV/0!</v>
      </c>
      <c r="J35" s="157" t="e">
        <f t="shared" ref="J35:P35" si="39">IF(CP100&lt;&gt;0,CP100,NA())</f>
        <v>#DIV/0!</v>
      </c>
      <c r="K35" s="157" t="e">
        <f t="shared" si="39"/>
        <v>#DIV/0!</v>
      </c>
      <c r="L35" s="157" t="e">
        <f t="shared" si="39"/>
        <v>#DIV/0!</v>
      </c>
      <c r="M35" s="157" t="e">
        <f t="shared" si="39"/>
        <v>#DIV/0!</v>
      </c>
      <c r="N35" s="157" t="e">
        <f t="shared" si="39"/>
        <v>#DIV/0!</v>
      </c>
      <c r="O35" s="148" t="e">
        <f t="shared" si="39"/>
        <v>#DIV/0!</v>
      </c>
      <c r="P35" s="145" t="e">
        <f t="shared" si="39"/>
        <v>#DIV/0!</v>
      </c>
      <c r="Q35" s="101" t="e">
        <f>IF(CY100&lt;&gt;0,CY100,NA())</f>
        <v>#DIV/0!</v>
      </c>
      <c r="S35" s="108"/>
      <c r="T35" s="120"/>
      <c r="U35" s="161" t="e">
        <f t="shared" si="37"/>
        <v>#VALUE!</v>
      </c>
      <c r="V35" s="116" t="e">
        <f t="shared" si="38"/>
        <v>#DIV/0!</v>
      </c>
      <c r="W35" s="108" t="e">
        <v>#VALUE!</v>
      </c>
      <c r="X35" s="109" t="e">
        <v>#VALUE!</v>
      </c>
      <c r="Y35" s="108" t="e">
        <v>#VALUE!</v>
      </c>
      <c r="Z35" s="109" t="e">
        <v>#VALUE!</v>
      </c>
      <c r="AA35" s="120"/>
      <c r="AB35" s="120"/>
      <c r="AC35" s="120"/>
      <c r="AD35" s="120"/>
      <c r="AE35" s="120"/>
      <c r="AF35" s="120"/>
      <c r="AG35" s="119"/>
      <c r="AH35" s="119"/>
      <c r="AI35" s="119"/>
      <c r="AJ35" s="119"/>
      <c r="AK35" s="119"/>
      <c r="AL35" s="119"/>
      <c r="AM35" s="119"/>
      <c r="AN35" s="120"/>
      <c r="AO35" s="121"/>
      <c r="AP35" s="121"/>
      <c r="AQ35" s="121"/>
      <c r="AR35" s="121"/>
      <c r="AS35" s="118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18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CI35" s="1"/>
    </row>
    <row r="36" spans="1:103" ht="14.45" customHeight="1" x14ac:dyDescent="0.25">
      <c r="A36" s="200"/>
      <c r="B36" s="200"/>
      <c r="C36" s="22">
        <f>IF(CL111&lt;&gt;0,CL111,NA())</f>
        <v>375</v>
      </c>
      <c r="D36" t="str">
        <f>IF(CM111&lt;&gt;0,CM111,NA())</f>
        <v/>
      </c>
      <c r="E36" s="145" t="e">
        <f>IF(CK129&lt;&gt;0,CK129,NA())</f>
        <v>#VALUE!</v>
      </c>
      <c r="F36" s="157" t="e">
        <f>IF(CL129&lt;&gt;0,CL129,NA())</f>
        <v>#DIV/0!</v>
      </c>
      <c r="G36" s="157" t="e">
        <f>IF(CM129&lt;&gt;0,CM129,NA())</f>
        <v>#DIV/0!</v>
      </c>
      <c r="H36" s="157" t="e">
        <f>IF(CN129&lt;&gt;0,CN129,NA())</f>
        <v>#DIV/0!</v>
      </c>
      <c r="I36" s="157" t="e">
        <f>IF(CU129&lt;&gt;0,CU129,NA())</f>
        <v>#DIV/0!</v>
      </c>
      <c r="J36" s="157" t="e">
        <f t="shared" ref="J36:P36" si="40">IF(CP129&lt;&gt;0,CP129,NA())</f>
        <v>#DIV/0!</v>
      </c>
      <c r="K36" s="157" t="e">
        <f t="shared" si="40"/>
        <v>#DIV/0!</v>
      </c>
      <c r="L36" s="157" t="e">
        <f t="shared" si="40"/>
        <v>#DIV/0!</v>
      </c>
      <c r="M36" s="157" t="e">
        <f t="shared" si="40"/>
        <v>#DIV/0!</v>
      </c>
      <c r="N36" s="157" t="e">
        <f t="shared" si="40"/>
        <v>#DIV/0!</v>
      </c>
      <c r="O36" s="148" t="e">
        <f t="shared" si="40"/>
        <v>#DIV/0!</v>
      </c>
      <c r="P36" s="145" t="e">
        <f t="shared" si="40"/>
        <v>#DIV/0!</v>
      </c>
      <c r="Q36" s="101" t="e">
        <f>IF(CY129&lt;&gt;0,CY129,NA())</f>
        <v>#DIV/0!</v>
      </c>
      <c r="S36" s="108"/>
      <c r="T36" s="120"/>
      <c r="U36" s="161" t="e">
        <f t="shared" si="37"/>
        <v>#VALUE!</v>
      </c>
      <c r="V36" s="116" t="e">
        <f t="shared" si="38"/>
        <v>#DIV/0!</v>
      </c>
      <c r="W36" s="108" t="e">
        <v>#VALUE!</v>
      </c>
      <c r="X36" s="109" t="e">
        <v>#VALUE!</v>
      </c>
      <c r="Y36" s="108" t="e">
        <v>#VALUE!</v>
      </c>
      <c r="Z36" s="109" t="e">
        <v>#VALUE!</v>
      </c>
      <c r="AA36" s="120"/>
      <c r="AB36" s="120"/>
      <c r="AC36" s="120"/>
      <c r="AD36" s="120"/>
      <c r="AE36" s="120"/>
      <c r="AF36" s="120"/>
      <c r="AG36" s="119"/>
      <c r="AH36" s="119"/>
      <c r="AI36" s="119"/>
      <c r="AJ36" s="119"/>
      <c r="AK36" s="119"/>
      <c r="AL36" s="119"/>
      <c r="AM36" s="119"/>
      <c r="AN36" s="120"/>
      <c r="AO36" s="121"/>
      <c r="AP36" s="121"/>
      <c r="AQ36" s="121"/>
      <c r="AR36" s="121"/>
      <c r="AS36" s="118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18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CI36" s="1"/>
    </row>
    <row r="37" spans="1:103" ht="15" customHeight="1" thickBot="1" x14ac:dyDescent="0.3">
      <c r="A37" s="200"/>
      <c r="B37" s="200"/>
      <c r="C37" s="22">
        <f>IF(CL140&lt;&gt;0,CL140,NA())</f>
        <v>375</v>
      </c>
      <c r="D37" t="str">
        <f>IF(CM140&lt;&gt;0,CM140,NA())</f>
        <v/>
      </c>
      <c r="E37" s="145" t="e">
        <f>IF(CK158&lt;&gt;0,CK158,NA())</f>
        <v>#VALUE!</v>
      </c>
      <c r="F37" s="157" t="e">
        <f>IF(CL158&lt;&gt;0,CL158,NA())</f>
        <v>#VALUE!</v>
      </c>
      <c r="G37" s="157" t="e">
        <f>IF(CM158&lt;&gt;0,CM158,NA())</f>
        <v>#DIV/0!</v>
      </c>
      <c r="H37" s="157" t="e">
        <f>IF(CN158&lt;&gt;0,CN158,NA())</f>
        <v>#VALUE!</v>
      </c>
      <c r="I37" s="157" t="e">
        <f>IF(CU158&lt;&gt;0,CU158,NA())</f>
        <v>#DIV/0!</v>
      </c>
      <c r="J37" s="157" t="e">
        <f t="shared" ref="J37:P37" si="41">IF(CP158&lt;&gt;0,CP158,NA())</f>
        <v>#DIV/0!</v>
      </c>
      <c r="K37" s="157" t="e">
        <f t="shared" si="41"/>
        <v>#DIV/0!</v>
      </c>
      <c r="L37" s="157" t="e">
        <f t="shared" si="41"/>
        <v>#DIV/0!</v>
      </c>
      <c r="M37" s="157" t="e">
        <f t="shared" si="41"/>
        <v>#DIV/0!</v>
      </c>
      <c r="N37" s="157" t="e">
        <f t="shared" si="41"/>
        <v>#DIV/0!</v>
      </c>
      <c r="O37" s="148" t="e">
        <f t="shared" si="41"/>
        <v>#DIV/0!</v>
      </c>
      <c r="P37" s="145" t="e">
        <f t="shared" si="41"/>
        <v>#DIV/0!</v>
      </c>
      <c r="Q37" s="101" t="e">
        <f>IF(CY158&lt;&gt;0,CY158,NA())</f>
        <v>#VALUE!</v>
      </c>
      <c r="S37" s="108"/>
      <c r="T37" s="120"/>
      <c r="U37" s="161" t="e">
        <f t="shared" si="37"/>
        <v>#VALUE!</v>
      </c>
      <c r="V37" s="116" t="e">
        <f t="shared" si="38"/>
        <v>#DIV/0!</v>
      </c>
      <c r="W37" s="110" t="e">
        <v>#VALUE!</v>
      </c>
      <c r="X37" s="111" t="e">
        <v>#VALUE!</v>
      </c>
      <c r="Y37" s="110" t="e">
        <v>#VALUE!</v>
      </c>
      <c r="Z37" s="111" t="e">
        <v>#VALUE!</v>
      </c>
      <c r="AA37" s="120"/>
      <c r="AB37" s="120"/>
      <c r="AC37" s="120"/>
      <c r="AD37" s="120"/>
      <c r="AE37" s="120"/>
      <c r="AF37" s="120"/>
      <c r="AG37" s="210" t="s">
        <v>33</v>
      </c>
      <c r="AH37" s="200"/>
      <c r="AI37" s="200"/>
      <c r="AJ37" s="200"/>
      <c r="AK37" s="200"/>
      <c r="AL37" s="200"/>
      <c r="AM37" s="200"/>
      <c r="AN37" s="200"/>
      <c r="AO37" s="209" t="s">
        <v>34</v>
      </c>
      <c r="AP37" s="200"/>
      <c r="AQ37" s="200"/>
      <c r="AR37" s="200"/>
      <c r="AS37" s="200"/>
      <c r="AT37" s="200"/>
      <c r="AU37" s="200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18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CI37" s="1"/>
    </row>
    <row r="38" spans="1:103" ht="14.45" customHeight="1" x14ac:dyDescent="0.25">
      <c r="A38" s="200"/>
      <c r="B38" s="200"/>
      <c r="C38" s="22">
        <f>IF(CL169&lt;&gt;0,CL169,NA())</f>
        <v>375</v>
      </c>
      <c r="D38" t="str">
        <f>IF(CM169&lt;&gt;0,CM169,NA())</f>
        <v/>
      </c>
      <c r="E38" s="145" t="e">
        <f>IF(CK187&lt;&gt;0,CK187,NA())</f>
        <v>#VALUE!</v>
      </c>
      <c r="F38" s="157" t="e">
        <f>IF(CL187&lt;&gt;0,CL187,NA())</f>
        <v>#VALUE!</v>
      </c>
      <c r="G38" s="157" t="e">
        <f>IF(CM187&lt;&gt;0,CM187,NA())</f>
        <v>#DIV/0!</v>
      </c>
      <c r="H38" s="157" t="e">
        <f>IF(CN187&lt;&gt;0,CN187,NA())</f>
        <v>#VALUE!</v>
      </c>
      <c r="I38" s="157" t="e">
        <f>IF(CU187&lt;&gt;0,CU187,NA())</f>
        <v>#DIV/0!</v>
      </c>
      <c r="J38" s="157" t="e">
        <f t="shared" ref="J38:P38" si="42">IF(CP187&lt;&gt;0,CP187,NA())</f>
        <v>#DIV/0!</v>
      </c>
      <c r="K38" s="157" t="e">
        <f t="shared" si="42"/>
        <v>#DIV/0!</v>
      </c>
      <c r="L38" s="157" t="e">
        <f t="shared" si="42"/>
        <v>#DIV/0!</v>
      </c>
      <c r="M38" s="157" t="e">
        <f t="shared" si="42"/>
        <v>#DIV/0!</v>
      </c>
      <c r="N38" s="157" t="e">
        <f t="shared" si="42"/>
        <v>#DIV/0!</v>
      </c>
      <c r="O38" s="148" t="e">
        <f t="shared" si="42"/>
        <v>#DIV/0!</v>
      </c>
      <c r="P38" s="145" t="e">
        <f t="shared" si="42"/>
        <v>#DIV/0!</v>
      </c>
      <c r="Q38" s="101" t="e">
        <f>IF(CY187&lt;&gt;0,CY187,NA())</f>
        <v>#VALUE!</v>
      </c>
      <c r="S38" s="108"/>
      <c r="T38" s="120"/>
      <c r="U38" s="161" t="e">
        <f t="shared" si="37"/>
        <v>#VALUE!</v>
      </c>
      <c r="V38" s="116" t="e">
        <f t="shared" si="38"/>
        <v>#DIV/0!</v>
      </c>
      <c r="W38" s="120"/>
      <c r="X38" s="120"/>
      <c r="Y38" s="120"/>
      <c r="Z38" s="109"/>
      <c r="AA38" s="120"/>
      <c r="AB38" s="120"/>
      <c r="AC38" s="120"/>
      <c r="AD38" s="120"/>
      <c r="AE38" s="120"/>
      <c r="AF38" s="12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18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CI38" s="1"/>
    </row>
    <row r="39" spans="1:103" ht="14.45" customHeight="1" x14ac:dyDescent="0.25">
      <c r="A39" s="200"/>
      <c r="B39" s="200"/>
      <c r="C39" s="22">
        <f>IF(CL198&lt;&gt;0,CL198,NA())</f>
        <v>375</v>
      </c>
      <c r="D39" t="str">
        <f>IF(CM198&lt;&gt;0,CM198,NA())</f>
        <v/>
      </c>
      <c r="E39" t="e">
        <f>IF(CK216&lt;&gt;0,CK216,NA())</f>
        <v>#VALUE!</v>
      </c>
      <c r="F39" t="e">
        <f>IF(CL216&lt;&gt;0,CL216,NA())</f>
        <v>#VALUE!</v>
      </c>
      <c r="G39" t="e">
        <f>IF(CM216&lt;&gt;0,CM216,NA())</f>
        <v>#DIV/0!</v>
      </c>
      <c r="H39" t="e">
        <f>IF(CN216&lt;&gt;0,CN216,NA())</f>
        <v>#VALUE!</v>
      </c>
      <c r="I39" t="e">
        <f>IF(CU216&lt;&gt;0,CU216,NA())</f>
        <v>#DIV/0!</v>
      </c>
      <c r="J39" t="e">
        <f t="shared" ref="J39:P39" si="43">IF(CP216&lt;&gt;0,CP216,NA())</f>
        <v>#DIV/0!</v>
      </c>
      <c r="K39" t="e">
        <f t="shared" si="43"/>
        <v>#DIV/0!</v>
      </c>
      <c r="L39" t="e">
        <f t="shared" si="43"/>
        <v>#DIV/0!</v>
      </c>
      <c r="M39" t="e">
        <f t="shared" si="43"/>
        <v>#DIV/0!</v>
      </c>
      <c r="N39" t="e">
        <f t="shared" si="43"/>
        <v>#DIV/0!</v>
      </c>
      <c r="O39" s="145" t="e">
        <f t="shared" si="43"/>
        <v>#DIV/0!</v>
      </c>
      <c r="P39" s="145" t="e">
        <f t="shared" si="43"/>
        <v>#DIV/0!</v>
      </c>
      <c r="Q39" s="102" t="e">
        <f>IF(CY216&lt;&gt;0,CY216,NA())</f>
        <v>#VALUE!</v>
      </c>
      <c r="S39" s="108"/>
      <c r="T39" s="120"/>
      <c r="U39" s="161" t="e">
        <f t="shared" si="37"/>
        <v>#VALUE!</v>
      </c>
      <c r="V39" s="116" t="e">
        <f t="shared" si="38"/>
        <v>#DIV/0!</v>
      </c>
      <c r="W39" s="120"/>
      <c r="X39" s="120"/>
      <c r="Y39" s="120"/>
      <c r="Z39" s="109"/>
      <c r="AA39" s="120"/>
      <c r="AB39" s="120"/>
      <c r="AC39" s="120"/>
      <c r="AD39" s="120"/>
      <c r="AE39" s="120"/>
      <c r="AF39" s="12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18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CI39" s="1"/>
    </row>
    <row r="40" spans="1:103" ht="15" customHeight="1" thickBot="1" x14ac:dyDescent="0.3">
      <c r="A40" s="200"/>
      <c r="B40" s="200"/>
      <c r="C40" s="53">
        <f>IF(CL227&lt;&gt;0,CL227,NA())</f>
        <v>375</v>
      </c>
      <c r="D40" s="65" t="str">
        <f>IF(CM227&lt;&gt;0,CM227,NA())</f>
        <v/>
      </c>
      <c r="E40" s="162" t="e">
        <f>IF(CK245&lt;&gt;0,CK245,NA())</f>
        <v>#VALUE!</v>
      </c>
      <c r="F40" s="162" t="e">
        <f>IF(CL245&lt;&gt;0,CL245,NA())</f>
        <v>#VALUE!</v>
      </c>
      <c r="G40" s="162" t="e">
        <f>IF(CM245&lt;&gt;0,CM245,NA())</f>
        <v>#DIV/0!</v>
      </c>
      <c r="H40" s="162" t="e">
        <f>IF(CN245&lt;&gt;0,CN245,NA())</f>
        <v>#VALUE!</v>
      </c>
      <c r="I40" s="162" t="e">
        <f>IF(CU245&lt;&gt;0,CU245,NA())</f>
        <v>#DIV/0!</v>
      </c>
      <c r="J40" s="162" t="e">
        <f t="shared" ref="J40:P40" si="44">IF(CP245&lt;&gt;0,CP245,NA())</f>
        <v>#DIV/0!</v>
      </c>
      <c r="K40" s="162" t="e">
        <f t="shared" si="44"/>
        <v>#DIV/0!</v>
      </c>
      <c r="L40" s="162" t="e">
        <f t="shared" si="44"/>
        <v>#DIV/0!</v>
      </c>
      <c r="M40" s="162" t="e">
        <f t="shared" si="44"/>
        <v>#DIV/0!</v>
      </c>
      <c r="N40" s="162" t="e">
        <f t="shared" si="44"/>
        <v>#DIV/0!</v>
      </c>
      <c r="O40" s="146" t="e">
        <f t="shared" si="44"/>
        <v>#DIV/0!</v>
      </c>
      <c r="P40" s="146" t="e">
        <f t="shared" si="44"/>
        <v>#DIV/0!</v>
      </c>
      <c r="Q40" s="103" t="e">
        <f>IF(CY245&lt;&gt;0,CY245,NA())</f>
        <v>#VALUE!</v>
      </c>
      <c r="S40" s="110"/>
      <c r="T40" s="112"/>
      <c r="U40" s="164"/>
      <c r="V40" s="113"/>
      <c r="W40" s="112"/>
      <c r="X40" s="112"/>
      <c r="Y40" s="112"/>
      <c r="Z40" s="111"/>
      <c r="AA40" s="120"/>
      <c r="AB40" s="120"/>
      <c r="AC40" s="120"/>
      <c r="AD40" s="120"/>
      <c r="AE40" s="120"/>
      <c r="AF40" s="12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18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CI40" s="1"/>
    </row>
    <row r="41" spans="1:103" ht="14.45" customHeight="1" x14ac:dyDescent="0.25">
      <c r="X41" s="1"/>
      <c r="AS41" s="1"/>
      <c r="BN41" s="1"/>
      <c r="CI41" s="1"/>
    </row>
    <row r="42" spans="1:103" x14ac:dyDescent="0.25">
      <c r="X42" s="1"/>
      <c r="AS42" s="1"/>
      <c r="BN42" s="1"/>
      <c r="CI42" s="1"/>
    </row>
    <row r="43" spans="1:103" x14ac:dyDescent="0.25">
      <c r="X43" s="1"/>
      <c r="AS43" s="1"/>
      <c r="BN43" s="1"/>
      <c r="CI43" s="1"/>
    </row>
    <row r="44" spans="1:103" x14ac:dyDescent="0.25">
      <c r="X44" s="1"/>
      <c r="AS44" s="1"/>
      <c r="BN44" s="1"/>
      <c r="CI44" s="1"/>
    </row>
    <row r="45" spans="1:103" x14ac:dyDescent="0.25">
      <c r="X45" s="1"/>
      <c r="AS45" s="1"/>
      <c r="BN45" s="1"/>
      <c r="CI45" s="1"/>
    </row>
    <row r="46" spans="1:103" x14ac:dyDescent="0.25">
      <c r="A46" s="199">
        <f>IF(NOT(ISBLANK('Data In'!A23)),'Data In'!A23,"")</f>
        <v>471</v>
      </c>
      <c r="B46" s="200"/>
      <c r="C46" s="201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V46" s="199" t="str">
        <f>IF(NOT(ISBLANK('Data In'!A44)),'Data In'!A44,"")</f>
        <v/>
      </c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Q46" s="199" t="str">
        <f>IF(NOT(ISBLANK('Data In'!A65)),'Data In'!A65,"")</f>
        <v/>
      </c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L46" s="199" t="str">
        <f>IF(NOT(ISBLANK('Data In'!A86)),'Data In'!A86,"")</f>
        <v/>
      </c>
      <c r="BM46" s="200"/>
      <c r="BN46" s="200"/>
      <c r="BO46" s="200"/>
      <c r="BP46" s="200"/>
      <c r="BQ46" s="200"/>
      <c r="BR46" s="200"/>
      <c r="BS46" s="200"/>
      <c r="BT46" s="200"/>
      <c r="BU46" s="200"/>
      <c r="BV46" s="200"/>
      <c r="BW46" s="200"/>
      <c r="BX46" s="200"/>
      <c r="BY46" s="200"/>
      <c r="BZ46" s="200"/>
      <c r="CA46" s="200"/>
      <c r="CB46" s="200"/>
      <c r="CC46" s="200"/>
      <c r="CD46" s="200"/>
      <c r="CG46" s="199">
        <f>'Data In'!A145</f>
        <v>375</v>
      </c>
      <c r="CH46" s="200"/>
      <c r="CI46" s="200"/>
      <c r="CJ46" s="200"/>
      <c r="CK46" s="200"/>
      <c r="CL46" s="200"/>
      <c r="CM46" s="200"/>
      <c r="CN46" s="200"/>
      <c r="CO46" s="200"/>
      <c r="CP46" s="200"/>
      <c r="CQ46" s="200"/>
      <c r="CR46" s="200"/>
      <c r="CS46" s="200"/>
      <c r="CT46" s="200"/>
      <c r="CU46" s="200"/>
      <c r="CV46" s="200"/>
      <c r="CW46" s="200"/>
      <c r="CX46" s="200"/>
      <c r="CY46" s="200"/>
    </row>
    <row r="47" spans="1:103" x14ac:dyDescent="0.25">
      <c r="A47" s="200"/>
      <c r="B47" s="200"/>
      <c r="C47" s="201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L47" s="200"/>
      <c r="BM47" s="200"/>
      <c r="BN47" s="200"/>
      <c r="BO47" s="200"/>
      <c r="BP47" s="200"/>
      <c r="BQ47" s="200"/>
      <c r="BR47" s="200"/>
      <c r="BS47" s="200"/>
      <c r="BT47" s="200"/>
      <c r="BU47" s="200"/>
      <c r="BV47" s="200"/>
      <c r="BW47" s="200"/>
      <c r="BX47" s="200"/>
      <c r="BY47" s="200"/>
      <c r="BZ47" s="200"/>
      <c r="CA47" s="200"/>
      <c r="CB47" s="200"/>
      <c r="CC47" s="200"/>
      <c r="CD47" s="200"/>
      <c r="CG47" s="200"/>
      <c r="CH47" s="200"/>
      <c r="CI47" s="200"/>
      <c r="CJ47" s="200"/>
      <c r="CK47" s="200"/>
      <c r="CL47" s="200"/>
      <c r="CM47" s="200"/>
      <c r="CN47" s="200"/>
      <c r="CO47" s="200"/>
      <c r="CP47" s="200"/>
      <c r="CQ47" s="200"/>
      <c r="CR47" s="200"/>
      <c r="CS47" s="200"/>
      <c r="CT47" s="200"/>
      <c r="CU47" s="200"/>
      <c r="CV47" s="200"/>
      <c r="CW47" s="200"/>
      <c r="CX47" s="200"/>
      <c r="CY47" s="200"/>
    </row>
    <row r="48" spans="1:103" x14ac:dyDescent="0.25">
      <c r="A48" s="200"/>
      <c r="B48" s="200"/>
      <c r="C48" s="201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L48" s="200"/>
      <c r="BM48" s="200"/>
      <c r="BN48" s="200"/>
      <c r="BO48" s="200"/>
      <c r="BP48" s="200"/>
      <c r="BQ48" s="200"/>
      <c r="BR48" s="200"/>
      <c r="BS48" s="200"/>
      <c r="BT48" s="200"/>
      <c r="BU48" s="200"/>
      <c r="BV48" s="200"/>
      <c r="BW48" s="200"/>
      <c r="BX48" s="200"/>
      <c r="BY48" s="200"/>
      <c r="BZ48" s="200"/>
      <c r="CA48" s="200"/>
      <c r="CB48" s="200"/>
      <c r="CC48" s="200"/>
      <c r="CD48" s="200"/>
      <c r="CG48" s="200"/>
      <c r="CH48" s="200"/>
      <c r="CI48" s="200"/>
      <c r="CJ48" s="200"/>
      <c r="CK48" s="200"/>
      <c r="CL48" s="200"/>
      <c r="CM48" s="200"/>
      <c r="CN48" s="200"/>
      <c r="CO48" s="200"/>
      <c r="CP48" s="200"/>
      <c r="CQ48" s="200"/>
      <c r="CR48" s="200"/>
      <c r="CS48" s="200"/>
      <c r="CT48" s="200"/>
      <c r="CU48" s="200"/>
      <c r="CV48" s="200"/>
      <c r="CW48" s="200"/>
      <c r="CX48" s="200"/>
      <c r="CY48" s="200"/>
    </row>
    <row r="49" spans="1:103" x14ac:dyDescent="0.25">
      <c r="A49" s="200"/>
      <c r="B49" s="200"/>
      <c r="C49" s="201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L49" s="200"/>
      <c r="BM49" s="200"/>
      <c r="BN49" s="200"/>
      <c r="BO49" s="200"/>
      <c r="BP49" s="200"/>
      <c r="BQ49" s="200"/>
      <c r="BR49" s="200"/>
      <c r="BS49" s="200"/>
      <c r="BT49" s="200"/>
      <c r="BU49" s="200"/>
      <c r="BV49" s="200"/>
      <c r="BW49" s="200"/>
      <c r="BX49" s="200"/>
      <c r="BY49" s="200"/>
      <c r="BZ49" s="200"/>
      <c r="CA49" s="200"/>
      <c r="CB49" s="200"/>
      <c r="CC49" s="200"/>
      <c r="CD49" s="200"/>
      <c r="CG49" s="200"/>
      <c r="CH49" s="200"/>
      <c r="CI49" s="200"/>
      <c r="CJ49" s="200"/>
      <c r="CK49" s="200"/>
      <c r="CL49" s="200"/>
      <c r="CM49" s="200"/>
      <c r="CN49" s="200"/>
      <c r="CO49" s="200"/>
      <c r="CP49" s="200"/>
      <c r="CQ49" s="200"/>
      <c r="CR49" s="200"/>
      <c r="CS49" s="200"/>
      <c r="CT49" s="200"/>
      <c r="CU49" s="200"/>
      <c r="CV49" s="200"/>
      <c r="CW49" s="200"/>
      <c r="CX49" s="200"/>
      <c r="CY49" s="200"/>
    </row>
    <row r="50" spans="1:103" x14ac:dyDescent="0.25">
      <c r="A50" s="200"/>
      <c r="B50" s="200"/>
      <c r="C50" s="201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Q50" s="200"/>
      <c r="AR50" s="200"/>
      <c r="AS50" s="200"/>
      <c r="AT50" s="200"/>
      <c r="AU50" s="200"/>
      <c r="AV50" s="200"/>
      <c r="AW50" s="200"/>
      <c r="AX50" s="200"/>
      <c r="AY50" s="200"/>
      <c r="AZ50" s="200"/>
      <c r="BA50" s="200"/>
      <c r="BB50" s="200"/>
      <c r="BC50" s="200"/>
      <c r="BD50" s="200"/>
      <c r="BE50" s="200"/>
      <c r="BF50" s="200"/>
      <c r="BG50" s="200"/>
      <c r="BH50" s="200"/>
      <c r="BI50" s="200"/>
      <c r="BL50" s="200"/>
      <c r="BM50" s="200"/>
      <c r="BN50" s="200"/>
      <c r="BO50" s="200"/>
      <c r="BP50" s="200"/>
      <c r="BQ50" s="200"/>
      <c r="BR50" s="200"/>
      <c r="BS50" s="200"/>
      <c r="BT50" s="200"/>
      <c r="BU50" s="200"/>
      <c r="BV50" s="200"/>
      <c r="BW50" s="200"/>
      <c r="BX50" s="200"/>
      <c r="BY50" s="200"/>
      <c r="BZ50" s="200"/>
      <c r="CA50" s="200"/>
      <c r="CB50" s="200"/>
      <c r="CC50" s="200"/>
      <c r="CD50" s="200"/>
      <c r="CG50" s="200"/>
      <c r="CH50" s="200"/>
      <c r="CI50" s="200"/>
      <c r="CJ50" s="200"/>
      <c r="CK50" s="200"/>
      <c r="CL50" s="200"/>
      <c r="CM50" s="200"/>
      <c r="CN50" s="200"/>
      <c r="CO50" s="200"/>
      <c r="CP50" s="200"/>
      <c r="CQ50" s="200"/>
      <c r="CR50" s="200"/>
      <c r="CS50" s="200"/>
      <c r="CT50" s="200"/>
      <c r="CU50" s="200"/>
      <c r="CV50" s="200"/>
      <c r="CW50" s="200"/>
      <c r="CX50" s="200"/>
      <c r="CY50" s="200"/>
    </row>
    <row r="51" spans="1:103" ht="15" customHeight="1" thickBot="1" x14ac:dyDescent="0.3">
      <c r="X51" s="1"/>
      <c r="AS51" s="1"/>
      <c r="BN51" s="1"/>
      <c r="CI51" s="1"/>
    </row>
    <row r="52" spans="1:103" x14ac:dyDescent="0.25">
      <c r="A52" s="204" t="str">
        <f>F53&amp;"C " &amp; G53 &amp; "mL/min"</f>
        <v>471C 120mL/min</v>
      </c>
      <c r="B52" s="205"/>
      <c r="C52" s="134" t="s">
        <v>35</v>
      </c>
      <c r="D52" s="9" t="s">
        <v>36</v>
      </c>
      <c r="E52" s="9" t="s">
        <v>37</v>
      </c>
      <c r="F52" s="9" t="s">
        <v>38</v>
      </c>
      <c r="G52" s="9" t="s">
        <v>39</v>
      </c>
      <c r="H52" s="9" t="s">
        <v>40</v>
      </c>
      <c r="I52" s="10" t="s">
        <v>41</v>
      </c>
      <c r="J52" s="10" t="s">
        <v>42</v>
      </c>
      <c r="K52" s="10" t="s">
        <v>43</v>
      </c>
      <c r="L52" s="10" t="s">
        <v>44</v>
      </c>
      <c r="M52" s="10" t="s">
        <v>45</v>
      </c>
      <c r="N52" s="10" t="s">
        <v>46</v>
      </c>
      <c r="O52" s="10" t="s">
        <v>41</v>
      </c>
      <c r="P52" s="10" t="s">
        <v>42</v>
      </c>
      <c r="Q52" s="10" t="s">
        <v>43</v>
      </c>
      <c r="R52" s="10" t="s">
        <v>44</v>
      </c>
      <c r="S52" s="50" t="s">
        <v>47</v>
      </c>
      <c r="T52" s="22"/>
      <c r="V52" s="202" t="str">
        <f>AA53&amp;"C " &amp; AB53 &amp; "mL/min"</f>
        <v>C mL/min</v>
      </c>
      <c r="W52" s="192"/>
      <c r="X52" s="134" t="s">
        <v>35</v>
      </c>
      <c r="Y52" s="9" t="s">
        <v>36</v>
      </c>
      <c r="Z52" s="9" t="s">
        <v>37</v>
      </c>
      <c r="AA52" s="9" t="s">
        <v>38</v>
      </c>
      <c r="AB52" s="9" t="s">
        <v>48</v>
      </c>
      <c r="AC52" s="9" t="s">
        <v>40</v>
      </c>
      <c r="AD52" s="10" t="s">
        <v>41</v>
      </c>
      <c r="AE52" s="10" t="s">
        <v>42</v>
      </c>
      <c r="AF52" s="10" t="s">
        <v>43</v>
      </c>
      <c r="AG52" s="10" t="s">
        <v>44</v>
      </c>
      <c r="AH52" s="10" t="s">
        <v>45</v>
      </c>
      <c r="AI52" s="10" t="s">
        <v>46</v>
      </c>
      <c r="AJ52" s="10" t="s">
        <v>41</v>
      </c>
      <c r="AK52" s="10" t="s">
        <v>42</v>
      </c>
      <c r="AL52" s="10" t="s">
        <v>43</v>
      </c>
      <c r="AM52" s="10" t="s">
        <v>44</v>
      </c>
      <c r="AN52" s="50" t="s">
        <v>47</v>
      </c>
      <c r="AQ52" s="202" t="str">
        <f>AV53&amp;"C " &amp; AW53 &amp; "mL/min"</f>
        <v>C mL/min</v>
      </c>
      <c r="AR52" s="192"/>
      <c r="AS52" s="134" t="s">
        <v>35</v>
      </c>
      <c r="AT52" s="9" t="s">
        <v>36</v>
      </c>
      <c r="AU52" s="9" t="s">
        <v>37</v>
      </c>
      <c r="AV52" s="9" t="s">
        <v>38</v>
      </c>
      <c r="AW52" s="9" t="s">
        <v>48</v>
      </c>
      <c r="AX52" s="9" t="s">
        <v>40</v>
      </c>
      <c r="AY52" s="10" t="s">
        <v>41</v>
      </c>
      <c r="AZ52" s="10" t="s">
        <v>42</v>
      </c>
      <c r="BA52" s="10" t="s">
        <v>43</v>
      </c>
      <c r="BB52" s="10" t="s">
        <v>44</v>
      </c>
      <c r="BC52" s="10" t="s">
        <v>45</v>
      </c>
      <c r="BD52" s="10" t="s">
        <v>46</v>
      </c>
      <c r="BE52" s="10" t="s">
        <v>41</v>
      </c>
      <c r="BF52" s="10" t="s">
        <v>42</v>
      </c>
      <c r="BG52" s="10" t="s">
        <v>43</v>
      </c>
      <c r="BH52" s="10" t="s">
        <v>44</v>
      </c>
      <c r="BI52" s="50" t="s">
        <v>47</v>
      </c>
      <c r="BL52" s="202" t="str">
        <f>BQ53&amp;"C " &amp; BR53 &amp; "mL/min"</f>
        <v>C mL/min</v>
      </c>
      <c r="BM52" s="192"/>
      <c r="BN52" s="134" t="s">
        <v>35</v>
      </c>
      <c r="BO52" s="9" t="s">
        <v>36</v>
      </c>
      <c r="BP52" s="9" t="s">
        <v>37</v>
      </c>
      <c r="BQ52" s="9" t="s">
        <v>38</v>
      </c>
      <c r="BR52" s="9" t="s">
        <v>48</v>
      </c>
      <c r="BS52" s="9" t="s">
        <v>40</v>
      </c>
      <c r="BT52" s="10" t="s">
        <v>41</v>
      </c>
      <c r="BU52" s="10" t="s">
        <v>42</v>
      </c>
      <c r="BV52" s="10" t="s">
        <v>43</v>
      </c>
      <c r="BW52" s="10" t="s">
        <v>44</v>
      </c>
      <c r="BX52" s="10" t="s">
        <v>45</v>
      </c>
      <c r="BY52" s="10" t="s">
        <v>46</v>
      </c>
      <c r="BZ52" s="10" t="s">
        <v>41</v>
      </c>
      <c r="CA52" s="10" t="s">
        <v>42</v>
      </c>
      <c r="CB52" s="10" t="s">
        <v>43</v>
      </c>
      <c r="CC52" s="10" t="s">
        <v>44</v>
      </c>
      <c r="CD52" s="50" t="s">
        <v>47</v>
      </c>
      <c r="CG52" s="202" t="str">
        <f>CL53&amp;"C " &amp; CM53 &amp; "mL/min"</f>
        <v>375C mL/min</v>
      </c>
      <c r="CH52" s="192"/>
      <c r="CI52" s="134" t="s">
        <v>35</v>
      </c>
      <c r="CJ52" s="9" t="s">
        <v>36</v>
      </c>
      <c r="CK52" s="9" t="s">
        <v>37</v>
      </c>
      <c r="CL52" s="9" t="s">
        <v>38</v>
      </c>
      <c r="CM52" s="9" t="s">
        <v>48</v>
      </c>
      <c r="CN52" s="9" t="s">
        <v>40</v>
      </c>
      <c r="CO52" s="10" t="s">
        <v>41</v>
      </c>
      <c r="CP52" s="10" t="s">
        <v>42</v>
      </c>
      <c r="CQ52" s="10" t="s">
        <v>43</v>
      </c>
      <c r="CR52" s="10" t="s">
        <v>44</v>
      </c>
      <c r="CS52" s="10" t="s">
        <v>45</v>
      </c>
      <c r="CT52" s="10" t="s">
        <v>46</v>
      </c>
      <c r="CU52" s="10" t="s">
        <v>41</v>
      </c>
      <c r="CV52" s="10" t="s">
        <v>42</v>
      </c>
      <c r="CW52" s="10" t="s">
        <v>43</v>
      </c>
      <c r="CX52" s="10" t="s">
        <v>44</v>
      </c>
      <c r="CY52" s="50" t="s">
        <v>47</v>
      </c>
    </row>
    <row r="53" spans="1:103" x14ac:dyDescent="0.25">
      <c r="A53" s="193"/>
      <c r="B53" s="200"/>
      <c r="C53" s="135">
        <v>0.3</v>
      </c>
      <c r="D53" s="133" t="s">
        <v>49</v>
      </c>
      <c r="E53" s="3" t="s">
        <v>50</v>
      </c>
      <c r="F53" s="3">
        <f>A46</f>
        <v>471</v>
      </c>
      <c r="G53" s="3">
        <f>'Data In'!E29</f>
        <v>120</v>
      </c>
      <c r="H53" s="3">
        <f>52*1.05</f>
        <v>54.6</v>
      </c>
      <c r="I53" s="42">
        <f t="shared" ref="I53:J55" si="45">D73</f>
        <v>566382.58499999996</v>
      </c>
      <c r="J53" s="42">
        <f t="shared" si="45"/>
        <v>2101269.6749999998</v>
      </c>
      <c r="K53" s="42">
        <f>K73</f>
        <v>1260199.345</v>
      </c>
      <c r="L53" s="43">
        <f>F73</f>
        <v>0</v>
      </c>
      <c r="M53" s="42">
        <f t="shared" ref="M53:N55" si="46">M73</f>
        <v>738.05499999999995</v>
      </c>
      <c r="N53" s="42">
        <f t="shared" si="46"/>
        <v>529.88499999999999</v>
      </c>
      <c r="O53" s="167">
        <f>I53/(HLOOKUP(O52,workup!$B$266:$Q$268,2,FALSE)*C53+(HLOOKUP(O52,workup!$B$266:$Q$268,3,FALSE)))</f>
        <v>0.15026561431328159</v>
      </c>
      <c r="P53" s="167">
        <f>J53/(HLOOKUP(P52,workup!$B$266:$Q$268,2,FALSE)*C53+(HLOOKUP(P52,workup!$B$266:$Q$268,3,FALSE)))</f>
        <v>0.55040001773701341</v>
      </c>
      <c r="Q53" s="167">
        <f>K53/(HLOOKUP(Q52,workup!$B$266:$Q$268,2,FALSE)*C53+(HLOOKUP(Q52,workup!$B$266:$Q$268,3,FALSE)))</f>
        <v>0.30985134373182294</v>
      </c>
      <c r="R53" s="167">
        <f>L53/(HLOOKUP(R52,workup!$B$266:$Q$268,2,FALSE)*C53+(HLOOKUP(R52,workup!$B$266:$Q$268,3,FALSE)))</f>
        <v>0</v>
      </c>
      <c r="S53" s="168">
        <f>SUM(O53:R53)</f>
        <v>1.010516975782118</v>
      </c>
      <c r="T53" s="22"/>
      <c r="V53" s="193"/>
      <c r="W53" s="194"/>
      <c r="X53" s="135">
        <v>0.3</v>
      </c>
      <c r="Y53" s="3" t="s">
        <v>51</v>
      </c>
      <c r="Z53" s="3"/>
      <c r="AA53" s="3" t="str">
        <f>V46</f>
        <v/>
      </c>
      <c r="AB53" s="3" t="str">
        <f>'Data In'!E58</f>
        <v/>
      </c>
      <c r="AC53" s="3">
        <f>52*1.05</f>
        <v>54.6</v>
      </c>
      <c r="AD53" s="42">
        <f t="shared" ref="AD53:AE55" si="47">Y73</f>
        <v>566382.58499999996</v>
      </c>
      <c r="AE53" s="42">
        <f t="shared" si="47"/>
        <v>2101269.6749999998</v>
      </c>
      <c r="AF53" s="42">
        <f>AF73</f>
        <v>1260199.345</v>
      </c>
      <c r="AG53" s="43">
        <f>AA73</f>
        <v>0</v>
      </c>
      <c r="AH53" s="42">
        <f t="shared" ref="AH53:AI55" si="48">AH73</f>
        <v>738.05499999999995</v>
      </c>
      <c r="AI53" s="42">
        <f t="shared" si="48"/>
        <v>529.88499999999999</v>
      </c>
      <c r="AJ53" s="167">
        <f>AD53/(HLOOKUP(AJ52,workup!$B$266:$Q$268,2,FALSE)*X53+(HLOOKUP(AJ52,workup!$B$266:$Q$268,3,FALSE)))</f>
        <v>0.15026561431328159</v>
      </c>
      <c r="AK53" s="167">
        <f>AE53/(HLOOKUP(AK52,workup!$B$266:$Q$268,2,FALSE)*X53+(HLOOKUP(AK52,workup!$B$266:$Q$268,3,FALSE)))</f>
        <v>0.55040001773701341</v>
      </c>
      <c r="AL53" s="167">
        <f>AF53/(HLOOKUP(AL52,workup!$B$266:$Q$268,2,FALSE)*X53+(HLOOKUP(AL52,workup!$B$266:$Q$268,3,FALSE)))</f>
        <v>0.30985134373182294</v>
      </c>
      <c r="AM53" s="167">
        <f>AG53/(HLOOKUP(AM52,workup!$B$266:$Q$268,2,FALSE)*X53+(HLOOKUP(AM52,workup!$B$266:$Q$268,3,FALSE)))</f>
        <v>0</v>
      </c>
      <c r="AN53" s="168">
        <f>SUM(AJ53:AM53)</f>
        <v>1.010516975782118</v>
      </c>
      <c r="AQ53" s="193"/>
      <c r="AR53" s="194"/>
      <c r="AS53" s="135">
        <v>0.3</v>
      </c>
      <c r="AT53" s="3" t="s">
        <v>51</v>
      </c>
      <c r="AU53" s="3"/>
      <c r="AV53" s="3" t="str">
        <f>AQ46</f>
        <v/>
      </c>
      <c r="AW53" s="3" t="str">
        <f>'Data In'!E87</f>
        <v/>
      </c>
      <c r="AX53" s="3">
        <f>52*1.05</f>
        <v>54.6</v>
      </c>
      <c r="AY53" s="42">
        <f t="shared" ref="AY53:AZ55" si="49">AT73</f>
        <v>566382.58499999996</v>
      </c>
      <c r="AZ53" s="42">
        <f t="shared" si="49"/>
        <v>2101269.6749999998</v>
      </c>
      <c r="BA53" s="42">
        <f>BA73</f>
        <v>1260199.345</v>
      </c>
      <c r="BB53" s="43">
        <f>AV73</f>
        <v>0</v>
      </c>
      <c r="BC53" s="42">
        <f t="shared" ref="BC53:BD55" si="50">BC73</f>
        <v>738.05499999999995</v>
      </c>
      <c r="BD53" s="42">
        <f t="shared" si="50"/>
        <v>529.88499999999999</v>
      </c>
      <c r="BE53" s="167">
        <f>AY53/(HLOOKUP(BE52,workup!$B$266:$Q$268,2,FALSE)*AS53+(HLOOKUP(BE52,workup!$B$266:$Q$268,3,FALSE)))</f>
        <v>0.15026561431328159</v>
      </c>
      <c r="BF53" s="167">
        <f>AZ53/(HLOOKUP(BF52,workup!$B$266:$Q$268,2,FALSE)*AS53+(HLOOKUP(BF52,workup!$B$266:$Q$268,3,FALSE)))</f>
        <v>0.55040001773701341</v>
      </c>
      <c r="BG53" s="167">
        <f>BA53/(HLOOKUP(BG52,workup!$B$266:$Q$268,2,FALSE)*AS53+(HLOOKUP(BG52,workup!$B$266:$Q$268,3,FALSE)))</f>
        <v>0.30985134373182294</v>
      </c>
      <c r="BH53" s="167">
        <f>BB53/(HLOOKUP(BH52,workup!$B$266:$Q$268,2,FALSE)*AS53+(HLOOKUP(BH52,workup!$B$266:$Q$268,3,FALSE)))</f>
        <v>0</v>
      </c>
      <c r="BI53" s="168">
        <f>SUM(BE53:BH53)</f>
        <v>1.010516975782118</v>
      </c>
      <c r="BL53" s="193"/>
      <c r="BM53" s="194"/>
      <c r="BN53" s="135">
        <v>0.3</v>
      </c>
      <c r="BO53" s="3" t="s">
        <v>51</v>
      </c>
      <c r="BP53" s="3"/>
      <c r="BQ53" s="3" t="str">
        <f>BL46</f>
        <v/>
      </c>
      <c r="BR53" s="3" t="str">
        <f>'Data In'!E116</f>
        <v/>
      </c>
      <c r="BS53" s="3">
        <f>52*1.05</f>
        <v>54.6</v>
      </c>
      <c r="BT53" s="42">
        <f t="shared" ref="BT53:BU55" si="51">BO73</f>
        <v>566382.58499999996</v>
      </c>
      <c r="BU53" s="42">
        <f t="shared" si="51"/>
        <v>2101269.6749999998</v>
      </c>
      <c r="BV53" s="42">
        <f>BV73</f>
        <v>1260199.345</v>
      </c>
      <c r="BW53" s="43">
        <f>BQ73</f>
        <v>0</v>
      </c>
      <c r="BX53" s="42">
        <f t="shared" ref="BX53:BY55" si="52">BX73</f>
        <v>738.05499999999995</v>
      </c>
      <c r="BY53" s="42">
        <f t="shared" si="52"/>
        <v>529.88499999999999</v>
      </c>
      <c r="BZ53" s="167">
        <f>BT53/(HLOOKUP(BZ52,workup!$B$266:$Q$268,2,FALSE)*BN53+(HLOOKUP(BZ52,workup!$B$266:$Q$268,3,FALSE)))</f>
        <v>0.15026561431328159</v>
      </c>
      <c r="CA53" s="167">
        <f>BU53/(HLOOKUP(CA52,workup!$B$266:$Q$268,2,FALSE)*BN53+(HLOOKUP(CA52,workup!$B$266:$Q$268,3,FALSE)))</f>
        <v>0.55040001773701341</v>
      </c>
      <c r="CB53" s="167">
        <f>BV53/(HLOOKUP(CB52,workup!$B$266:$Q$268,2,FALSE)*BN53+(HLOOKUP(CB52,workup!$B$266:$Q$268,3,FALSE)))</f>
        <v>0.30985134373182294</v>
      </c>
      <c r="CC53" s="167">
        <f>BW53/(HLOOKUP(CC52,workup!$B$266:$Q$268,2,FALSE)*BN53+(HLOOKUP(CC52,workup!$B$266:$Q$268,3,FALSE)))</f>
        <v>0</v>
      </c>
      <c r="CD53" s="168">
        <f>SUM(BZ53:CC53)</f>
        <v>1.010516975782118</v>
      </c>
      <c r="CG53" s="193"/>
      <c r="CH53" s="194"/>
      <c r="CI53" s="135">
        <v>0.3</v>
      </c>
      <c r="CJ53" s="3" t="s">
        <v>51</v>
      </c>
      <c r="CK53" s="3"/>
      <c r="CL53" s="3">
        <f>CG46</f>
        <v>375</v>
      </c>
      <c r="CM53" s="3" t="str">
        <f>'Data In'!E145</f>
        <v/>
      </c>
      <c r="CN53" s="3">
        <v>0.50019999999999998</v>
      </c>
      <c r="CO53" s="42">
        <f t="shared" ref="CO53:CP55" si="53">CJ73</f>
        <v>566382.58499999996</v>
      </c>
      <c r="CP53" s="42">
        <f t="shared" si="53"/>
        <v>2101269.6749999998</v>
      </c>
      <c r="CQ53" s="42">
        <f>CQ73</f>
        <v>1260199.345</v>
      </c>
      <c r="CR53" s="43">
        <f>CL73</f>
        <v>0</v>
      </c>
      <c r="CS53" s="42">
        <f t="shared" ref="CS53:CT55" si="54">CS73</f>
        <v>738.05499999999995</v>
      </c>
      <c r="CT53" s="42">
        <f t="shared" si="54"/>
        <v>529.88499999999999</v>
      </c>
      <c r="CU53" s="167">
        <f>CO53/(HLOOKUP(CU52,workup!$B$266:$Q$268,2,FALSE)*CI53+(HLOOKUP(CU52,workup!$B$266:$Q$268,3,FALSE)))</f>
        <v>0.15026561431328159</v>
      </c>
      <c r="CV53" s="167">
        <f>CP53/(HLOOKUP(CV52,workup!$B$266:$Q$268,2,FALSE)*CI53+(HLOOKUP(CV52,workup!$B$266:$Q$268,3,FALSE)))</f>
        <v>0.55040001773701341</v>
      </c>
      <c r="CW53" s="167">
        <f>CQ53/(HLOOKUP(CW52,workup!$B$266:$Q$268,2,FALSE)*CI53+(HLOOKUP(CW52,workup!$B$266:$Q$268,3,FALSE)))</f>
        <v>0.30985134373182294</v>
      </c>
      <c r="CX53" s="167">
        <f>CR53/(HLOOKUP(CX52,workup!$B$266:$Q$268,2,FALSE)*CI53+(HLOOKUP(CX52,workup!$B$266:$Q$268,3,FALSE)))</f>
        <v>0</v>
      </c>
      <c r="CY53" s="168">
        <f>SUM(CU53:CX53)</f>
        <v>1.010516975782118</v>
      </c>
    </row>
    <row r="54" spans="1:103" x14ac:dyDescent="0.25">
      <c r="A54" s="193"/>
      <c r="B54" s="200"/>
      <c r="C54" s="135">
        <f>C53</f>
        <v>0.3</v>
      </c>
      <c r="D54" s="131"/>
      <c r="E54" s="131"/>
      <c r="F54" s="131"/>
      <c r="G54" s="3">
        <f>G53</f>
        <v>120</v>
      </c>
      <c r="H54" s="3">
        <f>H53</f>
        <v>54.6</v>
      </c>
      <c r="I54" s="42">
        <f t="shared" si="45"/>
        <v>566382.58499999996</v>
      </c>
      <c r="J54" s="42">
        <f t="shared" si="45"/>
        <v>2101269.6749999998</v>
      </c>
      <c r="K54" s="42">
        <f>K74</f>
        <v>1260199.345</v>
      </c>
      <c r="L54" s="43">
        <f>F74</f>
        <v>0</v>
      </c>
      <c r="M54" s="42">
        <f t="shared" si="46"/>
        <v>738.05499999999995</v>
      </c>
      <c r="N54" s="42">
        <f t="shared" si="46"/>
        <v>529.88499999999999</v>
      </c>
      <c r="O54" s="167">
        <f>I54/(HLOOKUP(O52,workup!$B$266:$Q$268,2,FALSE)*C54+(HLOOKUP(O52,workup!$B$266:$Q$268,3,FALSE)))</f>
        <v>0.15026561431328159</v>
      </c>
      <c r="P54" s="167">
        <f>J54/(HLOOKUP(P52,workup!$B$266:$Q$268,2,FALSE)*C54+(HLOOKUP(P52,workup!$B$266:$Q$268,3,FALSE)))</f>
        <v>0.55040001773701341</v>
      </c>
      <c r="Q54" s="167">
        <f>K54/(HLOOKUP(Q52,workup!$B$266:$Q$268,2,FALSE)*C54+(HLOOKUP(Q52,workup!$B$266:$Q$268,3,FALSE)))</f>
        <v>0.30985134373182294</v>
      </c>
      <c r="R54" s="167">
        <f>L54/(HLOOKUP(R52,workup!$B$266:$Q$268,2,FALSE)*C54+(HLOOKUP(R52,workup!$B$266:$Q$268,3,FALSE)))</f>
        <v>0</v>
      </c>
      <c r="S54" s="168">
        <f>SUM(O54:R54)</f>
        <v>1.010516975782118</v>
      </c>
      <c r="T54" s="22"/>
      <c r="V54" s="193"/>
      <c r="W54" s="194"/>
      <c r="X54" s="135">
        <f>X53</f>
        <v>0.3</v>
      </c>
      <c r="Y54" s="131"/>
      <c r="Z54" s="131"/>
      <c r="AA54" s="131"/>
      <c r="AB54" s="3" t="str">
        <f>AB53</f>
        <v/>
      </c>
      <c r="AC54" s="3">
        <f>AC53</f>
        <v>54.6</v>
      </c>
      <c r="AD54" s="42">
        <f t="shared" si="47"/>
        <v>566382.58499999996</v>
      </c>
      <c r="AE54" s="42">
        <f t="shared" si="47"/>
        <v>2101269.6749999998</v>
      </c>
      <c r="AF54" s="42">
        <f>AF74</f>
        <v>1260199.345</v>
      </c>
      <c r="AG54" s="43">
        <f>AA74</f>
        <v>0</v>
      </c>
      <c r="AH54" s="42">
        <f t="shared" si="48"/>
        <v>738.05499999999995</v>
      </c>
      <c r="AI54" s="42">
        <f t="shared" si="48"/>
        <v>529.88499999999999</v>
      </c>
      <c r="AJ54" s="167">
        <f>AD54/(HLOOKUP(AJ52,workup!$B$266:$Q$268,2,FALSE)*X54+(HLOOKUP(AJ52,workup!$B$266:$Q$268,3,FALSE)))</f>
        <v>0.15026561431328159</v>
      </c>
      <c r="AK54" s="167">
        <f>AE54/(HLOOKUP(AK52,workup!$B$266:$Q$268,2,FALSE)*X54+(HLOOKUP(AK52,workup!$B$266:$Q$268,3,FALSE)))</f>
        <v>0.55040001773701341</v>
      </c>
      <c r="AL54" s="167">
        <f>AF54/(HLOOKUP(AL52,workup!$B$266:$Q$268,2,FALSE)*X54+(HLOOKUP(AL52,workup!$B$266:$Q$268,3,FALSE)))</f>
        <v>0.30985134373182294</v>
      </c>
      <c r="AM54" s="167">
        <f>AG54/(HLOOKUP(AM52,workup!$B$266:$Q$268,2,FALSE)*X54+(HLOOKUP(AM52,workup!$B$266:$Q$268,3,FALSE)))</f>
        <v>0</v>
      </c>
      <c r="AN54" s="168">
        <f>SUM(AJ54:AM54)</f>
        <v>1.010516975782118</v>
      </c>
      <c r="AQ54" s="193"/>
      <c r="AR54" s="194"/>
      <c r="AS54" s="135">
        <f>AS53</f>
        <v>0.3</v>
      </c>
      <c r="AT54" s="131"/>
      <c r="AU54" s="131"/>
      <c r="AV54" s="131"/>
      <c r="AW54" s="3" t="str">
        <f>AW53</f>
        <v/>
      </c>
      <c r="AX54" s="3">
        <f>AX53</f>
        <v>54.6</v>
      </c>
      <c r="AY54" s="42">
        <f t="shared" si="49"/>
        <v>566382.58499999996</v>
      </c>
      <c r="AZ54" s="42">
        <f t="shared" si="49"/>
        <v>2101269.6749999998</v>
      </c>
      <c r="BA54" s="42">
        <f>BA74</f>
        <v>1260199.345</v>
      </c>
      <c r="BB54" s="43">
        <f>AV74</f>
        <v>0</v>
      </c>
      <c r="BC54" s="42">
        <f t="shared" si="50"/>
        <v>738.05499999999995</v>
      </c>
      <c r="BD54" s="42">
        <f t="shared" si="50"/>
        <v>529.88499999999999</v>
      </c>
      <c r="BE54" s="167">
        <f>AY54/(HLOOKUP(BE52,workup!$B$266:$Q$268,2,FALSE)*AS54+(HLOOKUP(BE52,workup!$B$266:$Q$268,3,FALSE)))</f>
        <v>0.15026561431328159</v>
      </c>
      <c r="BF54" s="167">
        <f>AZ54/(HLOOKUP(BF52,workup!$B$266:$Q$268,2,FALSE)*AS54+(HLOOKUP(BF52,workup!$B$266:$Q$268,3,FALSE)))</f>
        <v>0.55040001773701341</v>
      </c>
      <c r="BG54" s="167">
        <f>BA54/(HLOOKUP(BG52,workup!$B$266:$Q$268,2,FALSE)*AS54+(HLOOKUP(BG52,workup!$B$266:$Q$268,3,FALSE)))</f>
        <v>0.30985134373182294</v>
      </c>
      <c r="BH54" s="167">
        <f>BB54/(HLOOKUP(BH52,workup!$B$266:$Q$268,2,FALSE)*AS54+(HLOOKUP(BH52,workup!$B$266:$Q$268,3,FALSE)))</f>
        <v>0</v>
      </c>
      <c r="BI54" s="168">
        <f>SUM(BE54:BH54)</f>
        <v>1.010516975782118</v>
      </c>
      <c r="BL54" s="193"/>
      <c r="BM54" s="194"/>
      <c r="BN54" s="135">
        <f>BN53</f>
        <v>0.3</v>
      </c>
      <c r="BO54" s="131"/>
      <c r="BP54" s="131"/>
      <c r="BQ54" s="131"/>
      <c r="BR54" s="3" t="str">
        <f>BR53</f>
        <v/>
      </c>
      <c r="BS54" s="3">
        <f>BS53</f>
        <v>54.6</v>
      </c>
      <c r="BT54" s="42">
        <f t="shared" si="51"/>
        <v>566382.58499999996</v>
      </c>
      <c r="BU54" s="42">
        <f t="shared" si="51"/>
        <v>2101269.6749999998</v>
      </c>
      <c r="BV54" s="42">
        <f>BV74</f>
        <v>1260199.345</v>
      </c>
      <c r="BW54" s="43">
        <f>BQ74</f>
        <v>0</v>
      </c>
      <c r="BX54" s="42">
        <f t="shared" si="52"/>
        <v>738.05499999999995</v>
      </c>
      <c r="BY54" s="42">
        <f t="shared" si="52"/>
        <v>529.88499999999999</v>
      </c>
      <c r="BZ54" s="167">
        <f>BT54/(HLOOKUP(BZ52,workup!$B$266:$Q$268,2,FALSE)*BN54+(HLOOKUP(BZ52,workup!$B$266:$Q$268,3,FALSE)))</f>
        <v>0.15026561431328159</v>
      </c>
      <c r="CA54" s="167">
        <f>BU54/(HLOOKUP(CA52,workup!$B$266:$Q$268,2,FALSE)*BN54+(HLOOKUP(CA52,workup!$B$266:$Q$268,3,FALSE)))</f>
        <v>0.55040001773701341</v>
      </c>
      <c r="CB54" s="167">
        <f>BV54/(HLOOKUP(CB52,workup!$B$266:$Q$268,2,FALSE)*BN54+(HLOOKUP(CB52,workup!$B$266:$Q$268,3,FALSE)))</f>
        <v>0.30985134373182294</v>
      </c>
      <c r="CC54" s="167">
        <f>BW54/(HLOOKUP(CC52,workup!$B$266:$Q$268,2,FALSE)*BN54+(HLOOKUP(CC52,workup!$B$266:$Q$268,3,FALSE)))</f>
        <v>0</v>
      </c>
      <c r="CD54" s="168">
        <f>SUM(BZ54:CC54)</f>
        <v>1.010516975782118</v>
      </c>
      <c r="CG54" s="193"/>
      <c r="CH54" s="194"/>
      <c r="CI54" s="135">
        <f>CI53</f>
        <v>0.3</v>
      </c>
      <c r="CJ54" s="131"/>
      <c r="CK54" s="131"/>
      <c r="CL54" s="131"/>
      <c r="CM54" s="3" t="str">
        <f>CM53</f>
        <v/>
      </c>
      <c r="CN54" s="3">
        <f>CN53</f>
        <v>0.50019999999999998</v>
      </c>
      <c r="CO54" s="42">
        <f t="shared" si="53"/>
        <v>566382.58499999996</v>
      </c>
      <c r="CP54" s="42">
        <f t="shared" si="53"/>
        <v>2101269.6749999998</v>
      </c>
      <c r="CQ54" s="42">
        <f>CQ74</f>
        <v>1260199.345</v>
      </c>
      <c r="CR54" s="43">
        <f>CL74</f>
        <v>0</v>
      </c>
      <c r="CS54" s="42">
        <f t="shared" si="54"/>
        <v>738.05499999999995</v>
      </c>
      <c r="CT54" s="42">
        <f t="shared" si="54"/>
        <v>529.88499999999999</v>
      </c>
      <c r="CU54" s="167">
        <f>CO54/(HLOOKUP(CU52,workup!$B$266:$Q$268,2,FALSE)*CI54+(HLOOKUP(CU52,workup!$B$266:$Q$268,3,FALSE)))</f>
        <v>0.15026561431328159</v>
      </c>
      <c r="CV54" s="167">
        <f>CP54/(HLOOKUP(CV52,workup!$B$266:$Q$268,2,FALSE)*CI54+(HLOOKUP(CV52,workup!$B$266:$Q$268,3,FALSE)))</f>
        <v>0.55040001773701341</v>
      </c>
      <c r="CW54" s="167">
        <f>CQ54/(HLOOKUP(CW52,workup!$B$266:$Q$268,2,FALSE)*CI54+(HLOOKUP(CW52,workup!$B$266:$Q$268,3,FALSE)))</f>
        <v>0.30985134373182294</v>
      </c>
      <c r="CX54" s="167">
        <f>CR54/(HLOOKUP(CX52,workup!$B$266:$Q$268,2,FALSE)*CI54+(HLOOKUP(CX52,workup!$B$266:$Q$268,3,FALSE)))</f>
        <v>0</v>
      </c>
      <c r="CY54" s="168">
        <f>SUM(CU54:CX54)</f>
        <v>1.010516975782118</v>
      </c>
    </row>
    <row r="55" spans="1:103" x14ac:dyDescent="0.25">
      <c r="A55" s="193"/>
      <c r="B55" s="200"/>
      <c r="C55" s="135">
        <f>C53</f>
        <v>0.3</v>
      </c>
      <c r="D55" s="132"/>
      <c r="E55" s="132"/>
      <c r="F55" s="132"/>
      <c r="G55" s="3">
        <f>G54</f>
        <v>120</v>
      </c>
      <c r="H55" s="3">
        <f>H54</f>
        <v>54.6</v>
      </c>
      <c r="I55" s="42">
        <f t="shared" si="45"/>
        <v>566382.58499999996</v>
      </c>
      <c r="J55" s="42">
        <f t="shared" si="45"/>
        <v>2101269.6749999998</v>
      </c>
      <c r="K55" s="42">
        <f>K75</f>
        <v>1260199.345</v>
      </c>
      <c r="L55" s="43">
        <f>F75</f>
        <v>0</v>
      </c>
      <c r="M55" s="42">
        <f t="shared" si="46"/>
        <v>738.05499999999995</v>
      </c>
      <c r="N55" s="42">
        <f t="shared" si="46"/>
        <v>529.88499999999999</v>
      </c>
      <c r="O55" s="167">
        <f>I55/(HLOOKUP(O52,workup!$B$266:$Q$268,2,FALSE)*C55+(HLOOKUP(O52,workup!$B$266:$Q$268,3,FALSE)))</f>
        <v>0.15026561431328159</v>
      </c>
      <c r="P55" s="167">
        <f>J55/(HLOOKUP(P52,workup!$B$266:$Q$268,2,FALSE)*C55+(HLOOKUP(P52,workup!$B$266:$Q$268,3,FALSE)))</f>
        <v>0.55040001773701341</v>
      </c>
      <c r="Q55" s="167">
        <f>K55/(HLOOKUP(Q52,workup!$B$266:$Q$268,2,FALSE)*C55+(HLOOKUP(Q52,workup!$B$266:$Q$268,3,FALSE)))</f>
        <v>0.30985134373182294</v>
      </c>
      <c r="R55" s="167">
        <f>L55/(HLOOKUP(R52,workup!$B$266:$Q$268,2,FALSE)*C55+(HLOOKUP(R52,workup!$B$266:$Q$268,3,FALSE)))</f>
        <v>0</v>
      </c>
      <c r="S55" s="168">
        <f>SUM(O55:R55)</f>
        <v>1.010516975782118</v>
      </c>
      <c r="T55" s="22"/>
      <c r="V55" s="193"/>
      <c r="W55" s="194"/>
      <c r="X55" s="135">
        <f>X53</f>
        <v>0.3</v>
      </c>
      <c r="Y55" s="132"/>
      <c r="Z55" s="132"/>
      <c r="AA55" s="132"/>
      <c r="AB55" s="3" t="str">
        <f>AB54</f>
        <v/>
      </c>
      <c r="AC55" s="3">
        <f>AC54</f>
        <v>54.6</v>
      </c>
      <c r="AD55" s="42">
        <f t="shared" si="47"/>
        <v>566382.58499999996</v>
      </c>
      <c r="AE55" s="42">
        <f t="shared" si="47"/>
        <v>2101269.6749999998</v>
      </c>
      <c r="AF55" s="42">
        <f>AF75</f>
        <v>1260199.345</v>
      </c>
      <c r="AG55" s="43">
        <f>AA75</f>
        <v>0</v>
      </c>
      <c r="AH55" s="42">
        <f t="shared" si="48"/>
        <v>738.05499999999995</v>
      </c>
      <c r="AI55" s="42">
        <f t="shared" si="48"/>
        <v>529.88499999999999</v>
      </c>
      <c r="AJ55" s="167">
        <f>AD55/(HLOOKUP(AJ52,workup!$B$266:$Q$268,2,FALSE)*X55+(HLOOKUP(AJ52,workup!$B$266:$Q$268,3,FALSE)))</f>
        <v>0.15026561431328159</v>
      </c>
      <c r="AK55" s="167">
        <f>AE55/(HLOOKUP(AK52,workup!$B$266:$Q$268,2,FALSE)*X55+(HLOOKUP(AK52,workup!$B$266:$Q$268,3,FALSE)))</f>
        <v>0.55040001773701341</v>
      </c>
      <c r="AL55" s="167">
        <f>AF55/(HLOOKUP(AL52,workup!$B$266:$Q$268,2,FALSE)*X55+(HLOOKUP(AL52,workup!$B$266:$Q$268,3,FALSE)))</f>
        <v>0.30985134373182294</v>
      </c>
      <c r="AM55" s="167">
        <f>AG55/(HLOOKUP(AM52,workup!$B$266:$Q$268,2,FALSE)*X55+(HLOOKUP(AM52,workup!$B$266:$Q$268,3,FALSE)))</f>
        <v>0</v>
      </c>
      <c r="AN55" s="168">
        <f>SUM(AJ55:AM55)</f>
        <v>1.010516975782118</v>
      </c>
      <c r="AQ55" s="193"/>
      <c r="AR55" s="194"/>
      <c r="AS55" s="135">
        <f>AS53</f>
        <v>0.3</v>
      </c>
      <c r="AT55" s="132"/>
      <c r="AU55" s="132"/>
      <c r="AV55" s="132"/>
      <c r="AW55" s="3" t="str">
        <f>AW54</f>
        <v/>
      </c>
      <c r="AX55" s="3">
        <f>AX54</f>
        <v>54.6</v>
      </c>
      <c r="AY55" s="42">
        <f t="shared" si="49"/>
        <v>566382.58499999996</v>
      </c>
      <c r="AZ55" s="42">
        <f t="shared" si="49"/>
        <v>2101269.6749999998</v>
      </c>
      <c r="BA55" s="42">
        <f>BA75</f>
        <v>1260199.345</v>
      </c>
      <c r="BB55" s="43">
        <f>AV75</f>
        <v>0</v>
      </c>
      <c r="BC55" s="42">
        <f t="shared" si="50"/>
        <v>738.05499999999995</v>
      </c>
      <c r="BD55" s="42">
        <f t="shared" si="50"/>
        <v>529.88499999999999</v>
      </c>
      <c r="BE55" s="167">
        <f>AY55/(HLOOKUP(BE52,workup!$B$266:$Q$268,2,FALSE)*AS55+(HLOOKUP(BE52,workup!$B$266:$Q$268,3,FALSE)))</f>
        <v>0.15026561431328159</v>
      </c>
      <c r="BF55" s="167">
        <f>AZ55/(HLOOKUP(BF52,workup!$B$266:$Q$268,2,FALSE)*AS55+(HLOOKUP(BF52,workup!$B$266:$Q$268,3,FALSE)))</f>
        <v>0.55040001773701341</v>
      </c>
      <c r="BG55" s="167">
        <f>BA55/(HLOOKUP(BG52,workup!$B$266:$Q$268,2,FALSE)*AS55+(HLOOKUP(BG52,workup!$B$266:$Q$268,3,FALSE)))</f>
        <v>0.30985134373182294</v>
      </c>
      <c r="BH55" s="167">
        <f>BB55/(HLOOKUP(BH52,workup!$B$266:$Q$268,2,FALSE)*AS55+(HLOOKUP(BH52,workup!$B$266:$Q$268,3,FALSE)))</f>
        <v>0</v>
      </c>
      <c r="BI55" s="168">
        <f>SUM(BE55:BH55)</f>
        <v>1.010516975782118</v>
      </c>
      <c r="BL55" s="193"/>
      <c r="BM55" s="194"/>
      <c r="BN55" s="135">
        <f>BN53</f>
        <v>0.3</v>
      </c>
      <c r="BO55" s="132"/>
      <c r="BP55" s="132"/>
      <c r="BQ55" s="132"/>
      <c r="BR55" s="3" t="str">
        <f>BR54</f>
        <v/>
      </c>
      <c r="BS55" s="3">
        <f>BS54</f>
        <v>54.6</v>
      </c>
      <c r="BT55" s="42">
        <f t="shared" si="51"/>
        <v>566382.58499999996</v>
      </c>
      <c r="BU55" s="42">
        <f t="shared" si="51"/>
        <v>2101269.6749999998</v>
      </c>
      <c r="BV55" s="42">
        <f>BV75</f>
        <v>1260199.345</v>
      </c>
      <c r="BW55" s="43">
        <f>BQ75</f>
        <v>0</v>
      </c>
      <c r="BX55" s="42">
        <f t="shared" si="52"/>
        <v>738.05499999999995</v>
      </c>
      <c r="BY55" s="42">
        <f t="shared" si="52"/>
        <v>529.88499999999999</v>
      </c>
      <c r="BZ55" s="167">
        <f>BT55/(HLOOKUP(BZ52,workup!$B$266:$Q$268,2,FALSE)*BN55+(HLOOKUP(BZ52,workup!$B$266:$Q$268,3,FALSE)))</f>
        <v>0.15026561431328159</v>
      </c>
      <c r="CA55" s="167">
        <f>BU55/(HLOOKUP(CA52,workup!$B$266:$Q$268,2,FALSE)*BN55+(HLOOKUP(CA52,workup!$B$266:$Q$268,3,FALSE)))</f>
        <v>0.55040001773701341</v>
      </c>
      <c r="CB55" s="167">
        <f>BV55/(HLOOKUP(CB52,workup!$B$266:$Q$268,2,FALSE)*BN55+(HLOOKUP(CB52,workup!$B$266:$Q$268,3,FALSE)))</f>
        <v>0.30985134373182294</v>
      </c>
      <c r="CC55" s="167">
        <f>BW55/(HLOOKUP(CC52,workup!$B$266:$Q$268,2,FALSE)*BN55+(HLOOKUP(CC52,workup!$B$266:$Q$268,3,FALSE)))</f>
        <v>0</v>
      </c>
      <c r="CD55" s="168">
        <f>SUM(BZ55:CC55)</f>
        <v>1.010516975782118</v>
      </c>
      <c r="CG55" s="193"/>
      <c r="CH55" s="194"/>
      <c r="CI55" s="135">
        <f>CI53</f>
        <v>0.3</v>
      </c>
      <c r="CJ55" s="132"/>
      <c r="CK55" s="132"/>
      <c r="CL55" s="132"/>
      <c r="CM55" s="3" t="str">
        <f>CM54</f>
        <v/>
      </c>
      <c r="CN55" s="3">
        <f>CN54</f>
        <v>0.50019999999999998</v>
      </c>
      <c r="CO55" s="42">
        <f t="shared" si="53"/>
        <v>566382.58499999996</v>
      </c>
      <c r="CP55" s="42">
        <f t="shared" si="53"/>
        <v>2101269.6749999998</v>
      </c>
      <c r="CQ55" s="42">
        <f>CQ75</f>
        <v>1260199.345</v>
      </c>
      <c r="CR55" s="43">
        <f>CL75</f>
        <v>0</v>
      </c>
      <c r="CS55" s="42">
        <f t="shared" si="54"/>
        <v>738.05499999999995</v>
      </c>
      <c r="CT55" s="42">
        <f t="shared" si="54"/>
        <v>529.88499999999999</v>
      </c>
      <c r="CU55" s="167">
        <f>CO55/(HLOOKUP(CU52,workup!$B$266:$Q$268,2,FALSE)*CI55+(HLOOKUP(CU52,workup!$B$266:$Q$268,3,FALSE)))</f>
        <v>0.15026561431328159</v>
      </c>
      <c r="CV55" s="167">
        <f>CP55/(HLOOKUP(CV52,workup!$B$266:$Q$268,2,FALSE)*CI55+(HLOOKUP(CV52,workup!$B$266:$Q$268,3,FALSE)))</f>
        <v>0.55040001773701341</v>
      </c>
      <c r="CW55" s="167">
        <f>CQ55/(HLOOKUP(CW52,workup!$B$266:$Q$268,2,FALSE)*CI55+(HLOOKUP(CW52,workup!$B$266:$Q$268,3,FALSE)))</f>
        <v>0.30985134373182294</v>
      </c>
      <c r="CX55" s="167">
        <f>CR55/(HLOOKUP(CX52,workup!$B$266:$Q$268,2,FALSE)*CI55+(HLOOKUP(CX52,workup!$B$266:$Q$268,3,FALSE)))</f>
        <v>0</v>
      </c>
      <c r="CY55" s="168">
        <f>SUM(CU55:CX55)</f>
        <v>1.010516975782118</v>
      </c>
    </row>
    <row r="56" spans="1:103" x14ac:dyDescent="0.25">
      <c r="A56" s="193"/>
      <c r="B56" s="200"/>
      <c r="C56" s="136"/>
      <c r="D56" s="41"/>
      <c r="E56" s="41"/>
      <c r="F56" s="41"/>
      <c r="G56" s="41"/>
      <c r="H56" s="33" t="s">
        <v>52</v>
      </c>
      <c r="I56" s="44">
        <f t="shared" ref="I56:S56" si="55">AVERAGE(I53:I55)</f>
        <v>566382.58499999996</v>
      </c>
      <c r="J56" s="44">
        <f t="shared" si="55"/>
        <v>2101269.6749999998</v>
      </c>
      <c r="K56" s="44">
        <f t="shared" si="55"/>
        <v>1260199.345</v>
      </c>
      <c r="L56" s="44">
        <f t="shared" si="55"/>
        <v>0</v>
      </c>
      <c r="M56" s="44">
        <f t="shared" si="55"/>
        <v>738.05499999999995</v>
      </c>
      <c r="N56" s="44">
        <f t="shared" si="55"/>
        <v>529.88499999999999</v>
      </c>
      <c r="O56" s="169">
        <f t="shared" si="55"/>
        <v>0.15026561431328159</v>
      </c>
      <c r="P56" s="169">
        <f t="shared" si="55"/>
        <v>0.55040001773701341</v>
      </c>
      <c r="Q56" s="169">
        <f t="shared" si="55"/>
        <v>0.30985134373182294</v>
      </c>
      <c r="R56" s="169">
        <f t="shared" si="55"/>
        <v>0</v>
      </c>
      <c r="S56" s="170">
        <f t="shared" si="55"/>
        <v>1.010516975782118</v>
      </c>
      <c r="T56" s="22"/>
      <c r="V56" s="193"/>
      <c r="W56" s="194"/>
      <c r="X56" s="41"/>
      <c r="Y56" s="41"/>
      <c r="Z56" s="41"/>
      <c r="AA56" s="41"/>
      <c r="AB56" s="41"/>
      <c r="AC56" s="33" t="s">
        <v>52</v>
      </c>
      <c r="AD56" s="44">
        <f t="shared" ref="AD56:AN56" si="56">AVERAGE(AD53:AD55)</f>
        <v>566382.58499999996</v>
      </c>
      <c r="AE56" s="44">
        <f t="shared" si="56"/>
        <v>2101269.6749999998</v>
      </c>
      <c r="AF56" s="44">
        <f t="shared" si="56"/>
        <v>1260199.345</v>
      </c>
      <c r="AG56" s="44">
        <f t="shared" si="56"/>
        <v>0</v>
      </c>
      <c r="AH56" s="44">
        <f t="shared" si="56"/>
        <v>738.05499999999995</v>
      </c>
      <c r="AI56" s="44">
        <f t="shared" si="56"/>
        <v>529.88499999999999</v>
      </c>
      <c r="AJ56" s="169">
        <f t="shared" si="56"/>
        <v>0.15026561431328159</v>
      </c>
      <c r="AK56" s="169">
        <f t="shared" si="56"/>
        <v>0.55040001773701341</v>
      </c>
      <c r="AL56" s="169">
        <f t="shared" si="56"/>
        <v>0.30985134373182294</v>
      </c>
      <c r="AM56" s="169">
        <f t="shared" si="56"/>
        <v>0</v>
      </c>
      <c r="AN56" s="170">
        <f t="shared" si="56"/>
        <v>1.010516975782118</v>
      </c>
      <c r="AQ56" s="193"/>
      <c r="AR56" s="194"/>
      <c r="AS56" s="41"/>
      <c r="AT56" s="41"/>
      <c r="AU56" s="41"/>
      <c r="AV56" s="41"/>
      <c r="AW56" s="41"/>
      <c r="AX56" s="33" t="s">
        <v>52</v>
      </c>
      <c r="AY56" s="44">
        <f t="shared" ref="AY56:BI56" si="57">AVERAGE(AY53:AY55)</f>
        <v>566382.58499999996</v>
      </c>
      <c r="AZ56" s="44">
        <f t="shared" si="57"/>
        <v>2101269.6749999998</v>
      </c>
      <c r="BA56" s="44">
        <f t="shared" si="57"/>
        <v>1260199.345</v>
      </c>
      <c r="BB56" s="44">
        <f t="shared" si="57"/>
        <v>0</v>
      </c>
      <c r="BC56" s="44">
        <f t="shared" si="57"/>
        <v>738.05499999999995</v>
      </c>
      <c r="BD56" s="44">
        <f t="shared" si="57"/>
        <v>529.88499999999999</v>
      </c>
      <c r="BE56" s="169">
        <f t="shared" si="57"/>
        <v>0.15026561431328159</v>
      </c>
      <c r="BF56" s="169">
        <f t="shared" si="57"/>
        <v>0.55040001773701341</v>
      </c>
      <c r="BG56" s="169">
        <f t="shared" si="57"/>
        <v>0.30985134373182294</v>
      </c>
      <c r="BH56" s="169">
        <f t="shared" si="57"/>
        <v>0</v>
      </c>
      <c r="BI56" s="170">
        <f t="shared" si="57"/>
        <v>1.010516975782118</v>
      </c>
      <c r="BL56" s="193"/>
      <c r="BM56" s="194"/>
      <c r="BN56" s="41"/>
      <c r="BO56" s="41"/>
      <c r="BP56" s="41"/>
      <c r="BQ56" s="41"/>
      <c r="BR56" s="41"/>
      <c r="BS56" s="33" t="s">
        <v>52</v>
      </c>
      <c r="BT56" s="44">
        <f t="shared" ref="BT56:CD56" si="58">AVERAGE(BT53:BT55)</f>
        <v>566382.58499999996</v>
      </c>
      <c r="BU56" s="44">
        <f t="shared" si="58"/>
        <v>2101269.6749999998</v>
      </c>
      <c r="BV56" s="44">
        <f t="shared" si="58"/>
        <v>1260199.345</v>
      </c>
      <c r="BW56" s="44">
        <f t="shared" si="58"/>
        <v>0</v>
      </c>
      <c r="BX56" s="44">
        <f t="shared" si="58"/>
        <v>738.05499999999995</v>
      </c>
      <c r="BY56" s="44">
        <f t="shared" si="58"/>
        <v>529.88499999999999</v>
      </c>
      <c r="BZ56" s="169">
        <f t="shared" si="58"/>
        <v>0.15026561431328159</v>
      </c>
      <c r="CA56" s="169">
        <f t="shared" si="58"/>
        <v>0.55040001773701341</v>
      </c>
      <c r="CB56" s="169">
        <f t="shared" si="58"/>
        <v>0.30985134373182294</v>
      </c>
      <c r="CC56" s="169">
        <f t="shared" si="58"/>
        <v>0</v>
      </c>
      <c r="CD56" s="170">
        <f t="shared" si="58"/>
        <v>1.010516975782118</v>
      </c>
      <c r="CG56" s="193"/>
      <c r="CH56" s="194"/>
      <c r="CI56" s="41"/>
      <c r="CJ56" s="41"/>
      <c r="CK56" s="41"/>
      <c r="CL56" s="41"/>
      <c r="CM56" s="41"/>
      <c r="CN56" s="33" t="s">
        <v>52</v>
      </c>
      <c r="CO56" s="44">
        <f t="shared" ref="CO56:CY56" si="59">AVERAGE(CO53:CO55)</f>
        <v>566382.58499999996</v>
      </c>
      <c r="CP56" s="44">
        <f t="shared" si="59"/>
        <v>2101269.6749999998</v>
      </c>
      <c r="CQ56" s="44">
        <f t="shared" si="59"/>
        <v>1260199.345</v>
      </c>
      <c r="CR56" s="44">
        <f t="shared" si="59"/>
        <v>0</v>
      </c>
      <c r="CS56" s="44">
        <f t="shared" si="59"/>
        <v>738.05499999999995</v>
      </c>
      <c r="CT56" s="44">
        <f t="shared" si="59"/>
        <v>529.88499999999999</v>
      </c>
      <c r="CU56" s="169">
        <f t="shared" si="59"/>
        <v>0.15026561431328159</v>
      </c>
      <c r="CV56" s="169">
        <f t="shared" si="59"/>
        <v>0.55040001773701341</v>
      </c>
      <c r="CW56" s="169">
        <f t="shared" si="59"/>
        <v>0.30985134373182294</v>
      </c>
      <c r="CX56" s="169">
        <f t="shared" si="59"/>
        <v>0</v>
      </c>
      <c r="CY56" s="170">
        <f t="shared" si="59"/>
        <v>1.010516975782118</v>
      </c>
    </row>
    <row r="57" spans="1:103" x14ac:dyDescent="0.25">
      <c r="A57" s="193"/>
      <c r="B57" s="200"/>
      <c r="C57" s="54" t="s">
        <v>53</v>
      </c>
      <c r="D57" s="2" t="str">
        <f t="shared" ref="D57:S57" si="60">D72</f>
        <v>oxygen</v>
      </c>
      <c r="E57" s="2" t="str">
        <f t="shared" si="60"/>
        <v>nitrogen</v>
      </c>
      <c r="F57" s="2" t="str">
        <f t="shared" si="60"/>
        <v>methane</v>
      </c>
      <c r="G57" s="2" t="str">
        <f t="shared" si="60"/>
        <v>carbon monoxide</v>
      </c>
      <c r="H57" s="2" t="str">
        <f t="shared" si="60"/>
        <v>carbon dioxide</v>
      </c>
      <c r="I57" s="2" t="str">
        <f t="shared" si="60"/>
        <v>ethane</v>
      </c>
      <c r="J57" s="2" t="str">
        <f t="shared" si="60"/>
        <v>ethylene</v>
      </c>
      <c r="K57" s="2" t="str">
        <f t="shared" si="60"/>
        <v>propane</v>
      </c>
      <c r="L57" s="2" t="str">
        <f t="shared" si="60"/>
        <v>propylene</v>
      </c>
      <c r="M57" s="2" t="str">
        <f t="shared" si="60"/>
        <v>isobutane</v>
      </c>
      <c r="N57" s="2" t="str">
        <f t="shared" si="60"/>
        <v>n-butane</v>
      </c>
      <c r="O57" s="2" t="str">
        <f t="shared" si="60"/>
        <v>trans-2-butene</v>
      </c>
      <c r="P57" s="2" t="str">
        <f t="shared" si="60"/>
        <v>1-butene</v>
      </c>
      <c r="Q57" s="2" t="str">
        <f t="shared" si="60"/>
        <v>isobutene</v>
      </c>
      <c r="R57" s="2" t="str">
        <f t="shared" si="60"/>
        <v>cis-2-butene</v>
      </c>
      <c r="S57" s="51" t="str">
        <f t="shared" si="60"/>
        <v>1,3-butadiene</v>
      </c>
      <c r="T57" s="22"/>
      <c r="V57" s="193"/>
      <c r="W57" s="194"/>
      <c r="X57" s="54" t="s">
        <v>53</v>
      </c>
      <c r="Y57" s="2" t="str">
        <f t="shared" ref="Y57:AN57" si="61">Y72</f>
        <v>oxygen</v>
      </c>
      <c r="Z57" s="2" t="str">
        <f t="shared" si="61"/>
        <v>nitrogen</v>
      </c>
      <c r="AA57" s="2" t="str">
        <f t="shared" si="61"/>
        <v>methane</v>
      </c>
      <c r="AB57" s="2" t="str">
        <f t="shared" si="61"/>
        <v>carbon monoxide</v>
      </c>
      <c r="AC57" s="2" t="str">
        <f t="shared" si="61"/>
        <v>carbon dioxide</v>
      </c>
      <c r="AD57" s="2" t="str">
        <f t="shared" si="61"/>
        <v>ethane</v>
      </c>
      <c r="AE57" s="2" t="str">
        <f t="shared" si="61"/>
        <v>ethylene</v>
      </c>
      <c r="AF57" s="2" t="str">
        <f t="shared" si="61"/>
        <v>propane</v>
      </c>
      <c r="AG57" s="2" t="str">
        <f t="shared" si="61"/>
        <v>propylene</v>
      </c>
      <c r="AH57" s="2" t="str">
        <f t="shared" si="61"/>
        <v>isobutane</v>
      </c>
      <c r="AI57" s="2" t="str">
        <f t="shared" si="61"/>
        <v>n-butane</v>
      </c>
      <c r="AJ57" s="2" t="str">
        <f t="shared" si="61"/>
        <v>trans-2-butene</v>
      </c>
      <c r="AK57" s="2" t="str">
        <f t="shared" si="61"/>
        <v>1-butene</v>
      </c>
      <c r="AL57" s="2" t="str">
        <f t="shared" si="61"/>
        <v>isobutene</v>
      </c>
      <c r="AM57" s="2" t="str">
        <f t="shared" si="61"/>
        <v>cis-2-butene</v>
      </c>
      <c r="AN57" s="51" t="str">
        <f t="shared" si="61"/>
        <v>1,3-butadiene</v>
      </c>
      <c r="AQ57" s="193"/>
      <c r="AR57" s="194"/>
      <c r="AS57" s="54" t="s">
        <v>53</v>
      </c>
      <c r="AT57" s="2" t="str">
        <f t="shared" ref="AT57:BI57" si="62">AT72</f>
        <v>oxygen</v>
      </c>
      <c r="AU57" s="2" t="str">
        <f t="shared" si="62"/>
        <v>nitrogen</v>
      </c>
      <c r="AV57" s="2" t="str">
        <f t="shared" si="62"/>
        <v>methane</v>
      </c>
      <c r="AW57" s="2" t="str">
        <f t="shared" si="62"/>
        <v>carbon monoxide</v>
      </c>
      <c r="AX57" s="2" t="str">
        <f t="shared" si="62"/>
        <v>carbon dioxide</v>
      </c>
      <c r="AY57" s="2" t="str">
        <f t="shared" si="62"/>
        <v>ethane</v>
      </c>
      <c r="AZ57" s="2" t="str">
        <f t="shared" si="62"/>
        <v>ethylene</v>
      </c>
      <c r="BA57" s="2" t="str">
        <f t="shared" si="62"/>
        <v>propane</v>
      </c>
      <c r="BB57" s="2" t="str">
        <f t="shared" si="62"/>
        <v>propylene</v>
      </c>
      <c r="BC57" s="2" t="str">
        <f t="shared" si="62"/>
        <v>isobutane</v>
      </c>
      <c r="BD57" s="2" t="str">
        <f t="shared" si="62"/>
        <v>n-butane</v>
      </c>
      <c r="BE57" s="2" t="str">
        <f t="shared" si="62"/>
        <v>trans-2-butene</v>
      </c>
      <c r="BF57" s="2" t="str">
        <f t="shared" si="62"/>
        <v>1-butene</v>
      </c>
      <c r="BG57" s="2" t="str">
        <f t="shared" si="62"/>
        <v>isobutene</v>
      </c>
      <c r="BH57" s="2" t="str">
        <f t="shared" si="62"/>
        <v>cis-2-butene</v>
      </c>
      <c r="BI57" s="51" t="str">
        <f t="shared" si="62"/>
        <v>1,3-butadiene</v>
      </c>
      <c r="BL57" s="193"/>
      <c r="BM57" s="194"/>
      <c r="BN57" s="54" t="s">
        <v>53</v>
      </c>
      <c r="BO57" s="2" t="str">
        <f t="shared" ref="BO57:CD57" si="63">BO72</f>
        <v>oxygen</v>
      </c>
      <c r="BP57" s="2" t="str">
        <f t="shared" si="63"/>
        <v>nitrogen</v>
      </c>
      <c r="BQ57" s="2" t="str">
        <f t="shared" si="63"/>
        <v>methane</v>
      </c>
      <c r="BR57" s="2" t="str">
        <f t="shared" si="63"/>
        <v>carbon monoxide</v>
      </c>
      <c r="BS57" s="2" t="str">
        <f t="shared" si="63"/>
        <v>carbon dioxide</v>
      </c>
      <c r="BT57" s="2" t="str">
        <f t="shared" si="63"/>
        <v>ethane</v>
      </c>
      <c r="BU57" s="2" t="str">
        <f t="shared" si="63"/>
        <v>ethylene</v>
      </c>
      <c r="BV57" s="2" t="str">
        <f t="shared" si="63"/>
        <v>propane</v>
      </c>
      <c r="BW57" s="2" t="str">
        <f t="shared" si="63"/>
        <v>propylene</v>
      </c>
      <c r="BX57" s="2" t="str">
        <f t="shared" si="63"/>
        <v>isobutane</v>
      </c>
      <c r="BY57" s="2" t="str">
        <f t="shared" si="63"/>
        <v>n-butane</v>
      </c>
      <c r="BZ57" s="2" t="str">
        <f t="shared" si="63"/>
        <v>trans-2-butene</v>
      </c>
      <c r="CA57" s="2" t="str">
        <f t="shared" si="63"/>
        <v>1-butene</v>
      </c>
      <c r="CB57" s="2" t="str">
        <f t="shared" si="63"/>
        <v>isobutene</v>
      </c>
      <c r="CC57" s="2" t="str">
        <f t="shared" si="63"/>
        <v>cis-2-butene</v>
      </c>
      <c r="CD57" s="51" t="str">
        <f t="shared" si="63"/>
        <v>1,3-butadiene</v>
      </c>
      <c r="CG57" s="193"/>
      <c r="CH57" s="194"/>
      <c r="CI57" s="54" t="s">
        <v>53</v>
      </c>
      <c r="CJ57" s="2" t="str">
        <f t="shared" ref="CJ57:CY57" si="64">CJ72</f>
        <v>oxygen</v>
      </c>
      <c r="CK57" s="2" t="str">
        <f t="shared" si="64"/>
        <v>nitrogen</v>
      </c>
      <c r="CL57" s="2" t="str">
        <f t="shared" si="64"/>
        <v>methane</v>
      </c>
      <c r="CM57" s="2" t="str">
        <f t="shared" si="64"/>
        <v>carbon monoxide</v>
      </c>
      <c r="CN57" s="2" t="str">
        <f t="shared" si="64"/>
        <v>carbon dioxide</v>
      </c>
      <c r="CO57" s="2" t="str">
        <f t="shared" si="64"/>
        <v>ethane</v>
      </c>
      <c r="CP57" s="2" t="str">
        <f t="shared" si="64"/>
        <v>ethylene</v>
      </c>
      <c r="CQ57" s="2" t="str">
        <f t="shared" si="64"/>
        <v>propane</v>
      </c>
      <c r="CR57" s="2" t="str">
        <f t="shared" si="64"/>
        <v>propylene</v>
      </c>
      <c r="CS57" s="2" t="str">
        <f t="shared" si="64"/>
        <v>isobutane</v>
      </c>
      <c r="CT57" s="2" t="str">
        <f t="shared" si="64"/>
        <v>n-butane</v>
      </c>
      <c r="CU57" s="2" t="str">
        <f t="shared" si="64"/>
        <v>trans-2-butene</v>
      </c>
      <c r="CV57" s="2" t="str">
        <f t="shared" si="64"/>
        <v>1-butene</v>
      </c>
      <c r="CW57" s="2" t="str">
        <f t="shared" si="64"/>
        <v>isobutene</v>
      </c>
      <c r="CX57" s="2" t="str">
        <f t="shared" si="64"/>
        <v>cis-2-butene</v>
      </c>
      <c r="CY57" s="51" t="str">
        <f t="shared" si="64"/>
        <v>1,3-butadiene</v>
      </c>
    </row>
    <row r="58" spans="1:103" x14ac:dyDescent="0.25">
      <c r="A58" s="193"/>
      <c r="B58" s="200"/>
      <c r="C58" s="206" t="s">
        <v>54</v>
      </c>
      <c r="D58" s="45">
        <f t="shared" ref="D58:S58" si="65">D77</f>
        <v>566382.58499999996</v>
      </c>
      <c r="E58" s="45">
        <f t="shared" si="65"/>
        <v>2101269.6749999998</v>
      </c>
      <c r="F58" s="45">
        <f t="shared" si="65"/>
        <v>0</v>
      </c>
      <c r="G58" s="45">
        <f t="shared" si="65"/>
        <v>0</v>
      </c>
      <c r="H58" s="45">
        <f t="shared" si="65"/>
        <v>0</v>
      </c>
      <c r="I58" s="45">
        <f t="shared" si="65"/>
        <v>74.290000000000006</v>
      </c>
      <c r="J58" s="45">
        <f t="shared" si="65"/>
        <v>0</v>
      </c>
      <c r="K58" s="45">
        <f t="shared" si="65"/>
        <v>1260199.345</v>
      </c>
      <c r="L58" s="45">
        <f t="shared" si="65"/>
        <v>0</v>
      </c>
      <c r="M58" s="45">
        <f t="shared" si="65"/>
        <v>738.05499999999995</v>
      </c>
      <c r="N58" s="45">
        <f t="shared" si="65"/>
        <v>529.88499999999999</v>
      </c>
      <c r="O58" s="45">
        <f t="shared" si="65"/>
        <v>0</v>
      </c>
      <c r="P58" s="45">
        <f t="shared" si="65"/>
        <v>0</v>
      </c>
      <c r="Q58" s="45">
        <f t="shared" si="65"/>
        <v>0</v>
      </c>
      <c r="R58" s="45">
        <f t="shared" si="65"/>
        <v>0</v>
      </c>
      <c r="S58" s="52">
        <f t="shared" si="65"/>
        <v>0</v>
      </c>
      <c r="T58" s="22"/>
      <c r="V58" s="193"/>
      <c r="W58" s="194"/>
      <c r="X58" s="206" t="s">
        <v>54</v>
      </c>
      <c r="Y58" s="45" t="str">
        <f t="shared" ref="Y58:AN58" si="66">Y77</f>
        <v/>
      </c>
      <c r="Z58" s="45" t="str">
        <f t="shared" si="66"/>
        <v/>
      </c>
      <c r="AA58" s="45" t="str">
        <f t="shared" si="66"/>
        <v/>
      </c>
      <c r="AB58" s="45" t="str">
        <f t="shared" si="66"/>
        <v/>
      </c>
      <c r="AC58" s="45" t="str">
        <f t="shared" si="66"/>
        <v/>
      </c>
      <c r="AD58" s="45" t="str">
        <f t="shared" si="66"/>
        <v/>
      </c>
      <c r="AE58" s="45" t="str">
        <f t="shared" si="66"/>
        <v/>
      </c>
      <c r="AF58" s="45" t="str">
        <f t="shared" si="66"/>
        <v/>
      </c>
      <c r="AG58" s="45" t="str">
        <f t="shared" si="66"/>
        <v/>
      </c>
      <c r="AH58" s="45" t="str">
        <f t="shared" si="66"/>
        <v/>
      </c>
      <c r="AI58" s="45" t="str">
        <f t="shared" si="66"/>
        <v/>
      </c>
      <c r="AJ58" s="45" t="str">
        <f t="shared" si="66"/>
        <v/>
      </c>
      <c r="AK58" s="45" t="str">
        <f t="shared" si="66"/>
        <v/>
      </c>
      <c r="AL58" s="45" t="str">
        <f t="shared" si="66"/>
        <v/>
      </c>
      <c r="AM58" s="45" t="str">
        <f t="shared" si="66"/>
        <v/>
      </c>
      <c r="AN58" s="52" t="str">
        <f t="shared" si="66"/>
        <v/>
      </c>
      <c r="AQ58" s="193"/>
      <c r="AR58" s="194"/>
      <c r="AS58" s="206" t="s">
        <v>54</v>
      </c>
      <c r="AT58" s="45" t="str">
        <f t="shared" ref="AT58:BI58" si="67">AT77</f>
        <v/>
      </c>
      <c r="AU58" s="45" t="str">
        <f t="shared" si="67"/>
        <v/>
      </c>
      <c r="AV58" s="45" t="str">
        <f t="shared" si="67"/>
        <v/>
      </c>
      <c r="AW58" s="45" t="str">
        <f t="shared" si="67"/>
        <v/>
      </c>
      <c r="AX58" s="45" t="str">
        <f t="shared" si="67"/>
        <v/>
      </c>
      <c r="AY58" s="45" t="str">
        <f t="shared" si="67"/>
        <v/>
      </c>
      <c r="AZ58" s="45" t="str">
        <f t="shared" si="67"/>
        <v/>
      </c>
      <c r="BA58" s="45" t="str">
        <f t="shared" si="67"/>
        <v/>
      </c>
      <c r="BB58" s="45" t="str">
        <f t="shared" si="67"/>
        <v/>
      </c>
      <c r="BC58" s="45" t="str">
        <f t="shared" si="67"/>
        <v/>
      </c>
      <c r="BD58" s="45" t="str">
        <f t="shared" si="67"/>
        <v/>
      </c>
      <c r="BE58" s="45" t="str">
        <f t="shared" si="67"/>
        <v/>
      </c>
      <c r="BF58" s="45" t="str">
        <f t="shared" si="67"/>
        <v/>
      </c>
      <c r="BG58" s="45" t="str">
        <f t="shared" si="67"/>
        <v/>
      </c>
      <c r="BH58" s="45" t="str">
        <f t="shared" si="67"/>
        <v/>
      </c>
      <c r="BI58" s="52" t="str">
        <f t="shared" si="67"/>
        <v/>
      </c>
      <c r="BL58" s="193"/>
      <c r="BM58" s="194"/>
      <c r="BN58" s="206" t="s">
        <v>54</v>
      </c>
      <c r="BO58" s="45" t="str">
        <f t="shared" ref="BO58:CD58" si="68">BO77</f>
        <v/>
      </c>
      <c r="BP58" s="45" t="str">
        <f t="shared" si="68"/>
        <v/>
      </c>
      <c r="BQ58" s="45" t="str">
        <f t="shared" si="68"/>
        <v/>
      </c>
      <c r="BR58" s="45" t="str">
        <f t="shared" si="68"/>
        <v/>
      </c>
      <c r="BS58" s="45" t="str">
        <f t="shared" si="68"/>
        <v/>
      </c>
      <c r="BT58" s="45" t="str">
        <f t="shared" si="68"/>
        <v/>
      </c>
      <c r="BU58" s="45" t="str">
        <f t="shared" si="68"/>
        <v/>
      </c>
      <c r="BV58" s="45" t="str">
        <f t="shared" si="68"/>
        <v/>
      </c>
      <c r="BW58" s="45" t="str">
        <f t="shared" si="68"/>
        <v/>
      </c>
      <c r="BX58" s="45" t="str">
        <f t="shared" si="68"/>
        <v/>
      </c>
      <c r="BY58" s="45" t="str">
        <f t="shared" si="68"/>
        <v/>
      </c>
      <c r="BZ58" s="45" t="str">
        <f t="shared" si="68"/>
        <v/>
      </c>
      <c r="CA58" s="45" t="str">
        <f t="shared" si="68"/>
        <v/>
      </c>
      <c r="CB58" s="45" t="str">
        <f t="shared" si="68"/>
        <v/>
      </c>
      <c r="CC58" s="45" t="str">
        <f t="shared" si="68"/>
        <v/>
      </c>
      <c r="CD58" s="52" t="str">
        <f t="shared" si="68"/>
        <v/>
      </c>
      <c r="CG58" s="193"/>
      <c r="CH58" s="194"/>
      <c r="CI58" s="206" t="s">
        <v>54</v>
      </c>
      <c r="CJ58" s="45">
        <f t="shared" ref="CJ58:CY58" si="69">CJ77</f>
        <v>0</v>
      </c>
      <c r="CK58" s="45">
        <f t="shared" si="69"/>
        <v>0</v>
      </c>
      <c r="CL58" s="45">
        <f t="shared" si="69"/>
        <v>0</v>
      </c>
      <c r="CM58" s="45">
        <f t="shared" si="69"/>
        <v>0</v>
      </c>
      <c r="CN58" s="45">
        <f t="shared" si="69"/>
        <v>0</v>
      </c>
      <c r="CO58" s="45">
        <f t="shared" si="69"/>
        <v>0</v>
      </c>
      <c r="CP58" s="45">
        <f t="shared" si="69"/>
        <v>0</v>
      </c>
      <c r="CQ58" s="45">
        <f t="shared" si="69"/>
        <v>0</v>
      </c>
      <c r="CR58" s="45">
        <f t="shared" si="69"/>
        <v>0</v>
      </c>
      <c r="CS58" s="45">
        <f t="shared" si="69"/>
        <v>0</v>
      </c>
      <c r="CT58" s="45">
        <f t="shared" si="69"/>
        <v>0</v>
      </c>
      <c r="CU58" s="45">
        <f t="shared" si="69"/>
        <v>0</v>
      </c>
      <c r="CV58" s="45">
        <f t="shared" si="69"/>
        <v>0</v>
      </c>
      <c r="CW58" s="45">
        <f t="shared" si="69"/>
        <v>0</v>
      </c>
      <c r="CX58" s="45">
        <f t="shared" si="69"/>
        <v>0</v>
      </c>
      <c r="CY58" s="52">
        <f t="shared" si="69"/>
        <v>0</v>
      </c>
    </row>
    <row r="59" spans="1:103" x14ac:dyDescent="0.25">
      <c r="A59" s="193"/>
      <c r="B59" s="200"/>
      <c r="C59" s="207"/>
      <c r="D59" s="45">
        <f t="shared" ref="D59:S59" si="70">D78</f>
        <v>566382.58499999996</v>
      </c>
      <c r="E59" s="45">
        <f t="shared" si="70"/>
        <v>2101269.6749999998</v>
      </c>
      <c r="F59" s="45">
        <f t="shared" si="70"/>
        <v>0</v>
      </c>
      <c r="G59" s="45">
        <f t="shared" si="70"/>
        <v>0</v>
      </c>
      <c r="H59" s="45">
        <f t="shared" si="70"/>
        <v>0</v>
      </c>
      <c r="I59" s="45">
        <f t="shared" si="70"/>
        <v>74.290000000000006</v>
      </c>
      <c r="J59" s="45">
        <f t="shared" si="70"/>
        <v>0</v>
      </c>
      <c r="K59" s="45">
        <f t="shared" si="70"/>
        <v>1260199.345</v>
      </c>
      <c r="L59" s="45">
        <f t="shared" si="70"/>
        <v>0</v>
      </c>
      <c r="M59" s="45">
        <f t="shared" si="70"/>
        <v>738.05499999999995</v>
      </c>
      <c r="N59" s="45">
        <f t="shared" si="70"/>
        <v>529.88499999999999</v>
      </c>
      <c r="O59" s="45">
        <f t="shared" si="70"/>
        <v>0</v>
      </c>
      <c r="P59" s="45">
        <f t="shared" si="70"/>
        <v>0</v>
      </c>
      <c r="Q59" s="45">
        <f t="shared" si="70"/>
        <v>0</v>
      </c>
      <c r="R59" s="45">
        <f t="shared" si="70"/>
        <v>0</v>
      </c>
      <c r="S59" s="52">
        <f t="shared" si="70"/>
        <v>0</v>
      </c>
      <c r="T59" s="22"/>
      <c r="V59" s="193"/>
      <c r="W59" s="194"/>
      <c r="X59" s="207"/>
      <c r="Y59" s="45" t="str">
        <f t="shared" ref="Y59:AN59" si="71">Y78</f>
        <v/>
      </c>
      <c r="Z59" s="45" t="str">
        <f t="shared" si="71"/>
        <v/>
      </c>
      <c r="AA59" s="45" t="str">
        <f t="shared" si="71"/>
        <v/>
      </c>
      <c r="AB59" s="45" t="str">
        <f t="shared" si="71"/>
        <v/>
      </c>
      <c r="AC59" s="45" t="str">
        <f t="shared" si="71"/>
        <v/>
      </c>
      <c r="AD59" s="45" t="str">
        <f t="shared" si="71"/>
        <v/>
      </c>
      <c r="AE59" s="45" t="str">
        <f t="shared" si="71"/>
        <v/>
      </c>
      <c r="AF59" s="45" t="str">
        <f t="shared" si="71"/>
        <v/>
      </c>
      <c r="AG59" s="45" t="str">
        <f t="shared" si="71"/>
        <v/>
      </c>
      <c r="AH59" s="45" t="str">
        <f t="shared" si="71"/>
        <v/>
      </c>
      <c r="AI59" s="45" t="str">
        <f t="shared" si="71"/>
        <v/>
      </c>
      <c r="AJ59" s="45" t="str">
        <f t="shared" si="71"/>
        <v/>
      </c>
      <c r="AK59" s="45" t="str">
        <f t="shared" si="71"/>
        <v/>
      </c>
      <c r="AL59" s="45" t="str">
        <f t="shared" si="71"/>
        <v/>
      </c>
      <c r="AM59" s="45" t="str">
        <f t="shared" si="71"/>
        <v/>
      </c>
      <c r="AN59" s="52" t="str">
        <f t="shared" si="71"/>
        <v/>
      </c>
      <c r="AQ59" s="193"/>
      <c r="AR59" s="194"/>
      <c r="AS59" s="207"/>
      <c r="AT59" s="45" t="str">
        <f t="shared" ref="AT59:BI59" si="72">AT78</f>
        <v/>
      </c>
      <c r="AU59" s="45" t="str">
        <f t="shared" si="72"/>
        <v/>
      </c>
      <c r="AV59" s="45" t="str">
        <f t="shared" si="72"/>
        <v/>
      </c>
      <c r="AW59" s="45" t="str">
        <f t="shared" si="72"/>
        <v/>
      </c>
      <c r="AX59" s="45" t="str">
        <f t="shared" si="72"/>
        <v/>
      </c>
      <c r="AY59" s="45" t="str">
        <f t="shared" si="72"/>
        <v/>
      </c>
      <c r="AZ59" s="45" t="str">
        <f t="shared" si="72"/>
        <v/>
      </c>
      <c r="BA59" s="45" t="str">
        <f t="shared" si="72"/>
        <v/>
      </c>
      <c r="BB59" s="45" t="str">
        <f t="shared" si="72"/>
        <v/>
      </c>
      <c r="BC59" s="45" t="str">
        <f t="shared" si="72"/>
        <v/>
      </c>
      <c r="BD59" s="45" t="str">
        <f t="shared" si="72"/>
        <v/>
      </c>
      <c r="BE59" s="45" t="str">
        <f t="shared" si="72"/>
        <v/>
      </c>
      <c r="BF59" s="45" t="str">
        <f t="shared" si="72"/>
        <v/>
      </c>
      <c r="BG59" s="45" t="str">
        <f t="shared" si="72"/>
        <v/>
      </c>
      <c r="BH59" s="45" t="str">
        <f t="shared" si="72"/>
        <v/>
      </c>
      <c r="BI59" s="52" t="str">
        <f t="shared" si="72"/>
        <v/>
      </c>
      <c r="BL59" s="193"/>
      <c r="BM59" s="194"/>
      <c r="BN59" s="207"/>
      <c r="BO59" s="45" t="str">
        <f t="shared" ref="BO59:CD59" si="73">BO78</f>
        <v/>
      </c>
      <c r="BP59" s="45" t="str">
        <f t="shared" si="73"/>
        <v/>
      </c>
      <c r="BQ59" s="45" t="str">
        <f t="shared" si="73"/>
        <v/>
      </c>
      <c r="BR59" s="45" t="str">
        <f t="shared" si="73"/>
        <v/>
      </c>
      <c r="BS59" s="45" t="str">
        <f t="shared" si="73"/>
        <v/>
      </c>
      <c r="BT59" s="45" t="str">
        <f t="shared" si="73"/>
        <v/>
      </c>
      <c r="BU59" s="45" t="str">
        <f t="shared" si="73"/>
        <v/>
      </c>
      <c r="BV59" s="45" t="str">
        <f t="shared" si="73"/>
        <v/>
      </c>
      <c r="BW59" s="45" t="str">
        <f t="shared" si="73"/>
        <v/>
      </c>
      <c r="BX59" s="45" t="str">
        <f t="shared" si="73"/>
        <v/>
      </c>
      <c r="BY59" s="45" t="str">
        <f t="shared" si="73"/>
        <v/>
      </c>
      <c r="BZ59" s="45" t="str">
        <f t="shared" si="73"/>
        <v/>
      </c>
      <c r="CA59" s="45" t="str">
        <f t="shared" si="73"/>
        <v/>
      </c>
      <c r="CB59" s="45" t="str">
        <f t="shared" si="73"/>
        <v/>
      </c>
      <c r="CC59" s="45" t="str">
        <f t="shared" si="73"/>
        <v/>
      </c>
      <c r="CD59" s="52" t="str">
        <f t="shared" si="73"/>
        <v/>
      </c>
      <c r="CG59" s="193"/>
      <c r="CH59" s="194"/>
      <c r="CI59" s="207"/>
      <c r="CJ59" s="45">
        <f t="shared" ref="CJ59:CY59" si="74">CJ78</f>
        <v>0</v>
      </c>
      <c r="CK59" s="45">
        <f t="shared" si="74"/>
        <v>0</v>
      </c>
      <c r="CL59" s="45">
        <f t="shared" si="74"/>
        <v>0</v>
      </c>
      <c r="CM59" s="45">
        <f t="shared" si="74"/>
        <v>0</v>
      </c>
      <c r="CN59" s="45">
        <f t="shared" si="74"/>
        <v>0</v>
      </c>
      <c r="CO59" s="45">
        <f t="shared" si="74"/>
        <v>0</v>
      </c>
      <c r="CP59" s="45">
        <f t="shared" si="74"/>
        <v>0</v>
      </c>
      <c r="CQ59" s="45">
        <f t="shared" si="74"/>
        <v>0</v>
      </c>
      <c r="CR59" s="45">
        <f t="shared" si="74"/>
        <v>0</v>
      </c>
      <c r="CS59" s="45">
        <f t="shared" si="74"/>
        <v>0</v>
      </c>
      <c r="CT59" s="45">
        <f t="shared" si="74"/>
        <v>0</v>
      </c>
      <c r="CU59" s="45">
        <f t="shared" si="74"/>
        <v>0</v>
      </c>
      <c r="CV59" s="45">
        <f t="shared" si="74"/>
        <v>0</v>
      </c>
      <c r="CW59" s="45">
        <f t="shared" si="74"/>
        <v>0</v>
      </c>
      <c r="CX59" s="45">
        <f t="shared" si="74"/>
        <v>0</v>
      </c>
      <c r="CY59" s="52">
        <f t="shared" si="74"/>
        <v>0</v>
      </c>
    </row>
    <row r="60" spans="1:103" x14ac:dyDescent="0.25">
      <c r="A60" s="193"/>
      <c r="B60" s="200"/>
      <c r="C60" s="208"/>
      <c r="D60" s="45">
        <f t="shared" ref="D60:S60" si="75">D79</f>
        <v>566382.58499999996</v>
      </c>
      <c r="E60" s="45">
        <f t="shared" si="75"/>
        <v>2101269.6749999998</v>
      </c>
      <c r="F60" s="45">
        <f t="shared" si="75"/>
        <v>0</v>
      </c>
      <c r="G60" s="45">
        <f t="shared" si="75"/>
        <v>0</v>
      </c>
      <c r="H60" s="45">
        <f t="shared" si="75"/>
        <v>0</v>
      </c>
      <c r="I60" s="45">
        <f t="shared" si="75"/>
        <v>74.290000000000006</v>
      </c>
      <c r="J60" s="45">
        <f t="shared" si="75"/>
        <v>0</v>
      </c>
      <c r="K60" s="45">
        <f t="shared" si="75"/>
        <v>1260199.345</v>
      </c>
      <c r="L60" s="45">
        <f t="shared" si="75"/>
        <v>0</v>
      </c>
      <c r="M60" s="45">
        <f t="shared" si="75"/>
        <v>738.05499999999995</v>
      </c>
      <c r="N60" s="45">
        <f t="shared" si="75"/>
        <v>529.88499999999999</v>
      </c>
      <c r="O60" s="45">
        <f t="shared" si="75"/>
        <v>0</v>
      </c>
      <c r="P60" s="45">
        <f t="shared" si="75"/>
        <v>0</v>
      </c>
      <c r="Q60" s="45">
        <f t="shared" si="75"/>
        <v>0</v>
      </c>
      <c r="R60" s="45">
        <f t="shared" si="75"/>
        <v>0</v>
      </c>
      <c r="S60" s="52">
        <f t="shared" si="75"/>
        <v>0</v>
      </c>
      <c r="T60" s="22"/>
      <c r="V60" s="193"/>
      <c r="W60" s="194"/>
      <c r="X60" s="208"/>
      <c r="Y60" s="45" t="str">
        <f t="shared" ref="Y60:AN60" si="76">Y79</f>
        <v/>
      </c>
      <c r="Z60" s="45" t="str">
        <f t="shared" si="76"/>
        <v/>
      </c>
      <c r="AA60" s="45" t="str">
        <f t="shared" si="76"/>
        <v/>
      </c>
      <c r="AB60" s="45" t="str">
        <f t="shared" si="76"/>
        <v/>
      </c>
      <c r="AC60" s="45" t="str">
        <f t="shared" si="76"/>
        <v/>
      </c>
      <c r="AD60" s="45" t="str">
        <f t="shared" si="76"/>
        <v/>
      </c>
      <c r="AE60" s="45" t="str">
        <f t="shared" si="76"/>
        <v/>
      </c>
      <c r="AF60" s="45" t="str">
        <f t="shared" si="76"/>
        <v/>
      </c>
      <c r="AG60" s="45" t="str">
        <f t="shared" si="76"/>
        <v/>
      </c>
      <c r="AH60" s="45" t="str">
        <f t="shared" si="76"/>
        <v/>
      </c>
      <c r="AI60" s="45" t="str">
        <f t="shared" si="76"/>
        <v/>
      </c>
      <c r="AJ60" s="45" t="str">
        <f t="shared" si="76"/>
        <v/>
      </c>
      <c r="AK60" s="45" t="str">
        <f t="shared" si="76"/>
        <v/>
      </c>
      <c r="AL60" s="45" t="str">
        <f t="shared" si="76"/>
        <v/>
      </c>
      <c r="AM60" s="45" t="str">
        <f t="shared" si="76"/>
        <v/>
      </c>
      <c r="AN60" s="52" t="str">
        <f t="shared" si="76"/>
        <v/>
      </c>
      <c r="AQ60" s="193"/>
      <c r="AR60" s="194"/>
      <c r="AS60" s="208"/>
      <c r="AT60" s="45" t="str">
        <f t="shared" ref="AT60:BI60" si="77">AT79</f>
        <v/>
      </c>
      <c r="AU60" s="45" t="str">
        <f t="shared" si="77"/>
        <v/>
      </c>
      <c r="AV60" s="45" t="str">
        <f t="shared" si="77"/>
        <v/>
      </c>
      <c r="AW60" s="45" t="str">
        <f t="shared" si="77"/>
        <v/>
      </c>
      <c r="AX60" s="45" t="str">
        <f t="shared" si="77"/>
        <v/>
      </c>
      <c r="AY60" s="45" t="str">
        <f t="shared" si="77"/>
        <v/>
      </c>
      <c r="AZ60" s="45" t="str">
        <f t="shared" si="77"/>
        <v/>
      </c>
      <c r="BA60" s="45" t="str">
        <f t="shared" si="77"/>
        <v/>
      </c>
      <c r="BB60" s="45" t="str">
        <f t="shared" si="77"/>
        <v/>
      </c>
      <c r="BC60" s="45" t="str">
        <f t="shared" si="77"/>
        <v/>
      </c>
      <c r="BD60" s="45" t="str">
        <f t="shared" si="77"/>
        <v/>
      </c>
      <c r="BE60" s="45" t="str">
        <f t="shared" si="77"/>
        <v/>
      </c>
      <c r="BF60" s="45" t="str">
        <f t="shared" si="77"/>
        <v/>
      </c>
      <c r="BG60" s="45" t="str">
        <f t="shared" si="77"/>
        <v/>
      </c>
      <c r="BH60" s="45" t="str">
        <f t="shared" si="77"/>
        <v/>
      </c>
      <c r="BI60" s="52" t="str">
        <f t="shared" si="77"/>
        <v/>
      </c>
      <c r="BL60" s="193"/>
      <c r="BM60" s="194"/>
      <c r="BN60" s="208"/>
      <c r="BO60" s="45" t="str">
        <f t="shared" ref="BO60:CD60" si="78">BO79</f>
        <v/>
      </c>
      <c r="BP60" s="45" t="str">
        <f t="shared" si="78"/>
        <v/>
      </c>
      <c r="BQ60" s="45" t="str">
        <f t="shared" si="78"/>
        <v/>
      </c>
      <c r="BR60" s="45" t="str">
        <f t="shared" si="78"/>
        <v/>
      </c>
      <c r="BS60" s="45" t="str">
        <f t="shared" si="78"/>
        <v/>
      </c>
      <c r="BT60" s="45" t="str">
        <f t="shared" si="78"/>
        <v/>
      </c>
      <c r="BU60" s="45" t="str">
        <f t="shared" si="78"/>
        <v/>
      </c>
      <c r="BV60" s="45" t="str">
        <f t="shared" si="78"/>
        <v/>
      </c>
      <c r="BW60" s="45" t="str">
        <f t="shared" si="78"/>
        <v/>
      </c>
      <c r="BX60" s="45" t="str">
        <f t="shared" si="78"/>
        <v/>
      </c>
      <c r="BY60" s="45" t="str">
        <f t="shared" si="78"/>
        <v/>
      </c>
      <c r="BZ60" s="45" t="str">
        <f t="shared" si="78"/>
        <v/>
      </c>
      <c r="CA60" s="45" t="str">
        <f t="shared" si="78"/>
        <v/>
      </c>
      <c r="CB60" s="45" t="str">
        <f t="shared" si="78"/>
        <v/>
      </c>
      <c r="CC60" s="45" t="str">
        <f t="shared" si="78"/>
        <v/>
      </c>
      <c r="CD60" s="52" t="str">
        <f t="shared" si="78"/>
        <v/>
      </c>
      <c r="CG60" s="193"/>
      <c r="CH60" s="194"/>
      <c r="CI60" s="208"/>
      <c r="CJ60" s="45">
        <f t="shared" ref="CJ60:CY60" si="79">CJ79</f>
        <v>0</v>
      </c>
      <c r="CK60" s="45">
        <f t="shared" si="79"/>
        <v>0</v>
      </c>
      <c r="CL60" s="45">
        <f t="shared" si="79"/>
        <v>0</v>
      </c>
      <c r="CM60" s="45">
        <f t="shared" si="79"/>
        <v>0</v>
      </c>
      <c r="CN60" s="45">
        <f t="shared" si="79"/>
        <v>0</v>
      </c>
      <c r="CO60" s="45">
        <f t="shared" si="79"/>
        <v>0</v>
      </c>
      <c r="CP60" s="45">
        <f t="shared" si="79"/>
        <v>0</v>
      </c>
      <c r="CQ60" s="45">
        <f t="shared" si="79"/>
        <v>0</v>
      </c>
      <c r="CR60" s="45">
        <f t="shared" si="79"/>
        <v>0</v>
      </c>
      <c r="CS60" s="45">
        <f t="shared" si="79"/>
        <v>0</v>
      </c>
      <c r="CT60" s="45">
        <f t="shared" si="79"/>
        <v>0</v>
      </c>
      <c r="CU60" s="45">
        <f t="shared" si="79"/>
        <v>0</v>
      </c>
      <c r="CV60" s="45">
        <f t="shared" si="79"/>
        <v>0</v>
      </c>
      <c r="CW60" s="45">
        <f t="shared" si="79"/>
        <v>0</v>
      </c>
      <c r="CX60" s="45">
        <f t="shared" si="79"/>
        <v>0</v>
      </c>
      <c r="CY60" s="52">
        <f t="shared" si="79"/>
        <v>0</v>
      </c>
    </row>
    <row r="61" spans="1:103" x14ac:dyDescent="0.25">
      <c r="A61" s="193"/>
      <c r="B61" s="200"/>
      <c r="C61" s="55" t="s">
        <v>52</v>
      </c>
      <c r="D61" s="46">
        <f t="shared" ref="D61:S61" si="80">AVERAGE(D58:D60)</f>
        <v>566382.58499999996</v>
      </c>
      <c r="E61" s="46">
        <f t="shared" si="80"/>
        <v>2101269.6749999998</v>
      </c>
      <c r="F61" s="46">
        <f t="shared" si="80"/>
        <v>0</v>
      </c>
      <c r="G61" s="46">
        <f t="shared" si="80"/>
        <v>0</v>
      </c>
      <c r="H61" s="46">
        <f t="shared" si="80"/>
        <v>0</v>
      </c>
      <c r="I61" s="46">
        <f t="shared" si="80"/>
        <v>74.290000000000006</v>
      </c>
      <c r="J61" s="46">
        <f t="shared" si="80"/>
        <v>0</v>
      </c>
      <c r="K61" s="46">
        <f t="shared" si="80"/>
        <v>1260199.345</v>
      </c>
      <c r="L61" s="46">
        <f t="shared" si="80"/>
        <v>0</v>
      </c>
      <c r="M61" s="46">
        <f t="shared" si="80"/>
        <v>738.05499999999995</v>
      </c>
      <c r="N61" s="46">
        <f t="shared" si="80"/>
        <v>529.88499999999999</v>
      </c>
      <c r="O61" s="46">
        <f t="shared" si="80"/>
        <v>0</v>
      </c>
      <c r="P61" s="46">
        <f t="shared" si="80"/>
        <v>0</v>
      </c>
      <c r="Q61" s="46">
        <f t="shared" si="80"/>
        <v>0</v>
      </c>
      <c r="R61" s="46">
        <f t="shared" si="80"/>
        <v>0</v>
      </c>
      <c r="S61" s="47">
        <f t="shared" si="80"/>
        <v>0</v>
      </c>
      <c r="T61" s="22"/>
      <c r="V61" s="193"/>
      <c r="W61" s="194"/>
      <c r="X61" s="55" t="s">
        <v>52</v>
      </c>
      <c r="Y61" s="46" t="e">
        <f t="shared" ref="Y61:AN61" si="81">AVERAGE(Y58:Y60)</f>
        <v>#DIV/0!</v>
      </c>
      <c r="Z61" s="46" t="e">
        <f t="shared" si="81"/>
        <v>#DIV/0!</v>
      </c>
      <c r="AA61" s="46" t="e">
        <f t="shared" si="81"/>
        <v>#DIV/0!</v>
      </c>
      <c r="AB61" s="46" t="e">
        <f t="shared" si="81"/>
        <v>#DIV/0!</v>
      </c>
      <c r="AC61" s="46" t="e">
        <f t="shared" si="81"/>
        <v>#DIV/0!</v>
      </c>
      <c r="AD61" s="46" t="e">
        <f t="shared" si="81"/>
        <v>#DIV/0!</v>
      </c>
      <c r="AE61" s="46" t="e">
        <f t="shared" si="81"/>
        <v>#DIV/0!</v>
      </c>
      <c r="AF61" s="46" t="e">
        <f t="shared" si="81"/>
        <v>#DIV/0!</v>
      </c>
      <c r="AG61" s="46" t="e">
        <f t="shared" si="81"/>
        <v>#DIV/0!</v>
      </c>
      <c r="AH61" s="46" t="e">
        <f t="shared" si="81"/>
        <v>#DIV/0!</v>
      </c>
      <c r="AI61" s="46" t="e">
        <f t="shared" si="81"/>
        <v>#DIV/0!</v>
      </c>
      <c r="AJ61" s="46" t="e">
        <f t="shared" si="81"/>
        <v>#DIV/0!</v>
      </c>
      <c r="AK61" s="46" t="e">
        <f t="shared" si="81"/>
        <v>#DIV/0!</v>
      </c>
      <c r="AL61" s="46" t="e">
        <f t="shared" si="81"/>
        <v>#DIV/0!</v>
      </c>
      <c r="AM61" s="46" t="e">
        <f t="shared" si="81"/>
        <v>#DIV/0!</v>
      </c>
      <c r="AN61" s="47" t="e">
        <f t="shared" si="81"/>
        <v>#DIV/0!</v>
      </c>
      <c r="AQ61" s="193"/>
      <c r="AR61" s="194"/>
      <c r="AS61" s="55" t="s">
        <v>52</v>
      </c>
      <c r="AT61" s="46" t="e">
        <f t="shared" ref="AT61:BI61" si="82">AVERAGE(AT58:AT60)</f>
        <v>#DIV/0!</v>
      </c>
      <c r="AU61" s="46" t="e">
        <f t="shared" si="82"/>
        <v>#DIV/0!</v>
      </c>
      <c r="AV61" s="46" t="e">
        <f t="shared" si="82"/>
        <v>#DIV/0!</v>
      </c>
      <c r="AW61" s="46" t="e">
        <f t="shared" si="82"/>
        <v>#DIV/0!</v>
      </c>
      <c r="AX61" s="46" t="e">
        <f t="shared" si="82"/>
        <v>#DIV/0!</v>
      </c>
      <c r="AY61" s="46" t="e">
        <f t="shared" si="82"/>
        <v>#DIV/0!</v>
      </c>
      <c r="AZ61" s="46" t="e">
        <f t="shared" si="82"/>
        <v>#DIV/0!</v>
      </c>
      <c r="BA61" s="46" t="e">
        <f t="shared" si="82"/>
        <v>#DIV/0!</v>
      </c>
      <c r="BB61" s="46" t="e">
        <f t="shared" si="82"/>
        <v>#DIV/0!</v>
      </c>
      <c r="BC61" s="46" t="e">
        <f t="shared" si="82"/>
        <v>#DIV/0!</v>
      </c>
      <c r="BD61" s="46" t="e">
        <f t="shared" si="82"/>
        <v>#DIV/0!</v>
      </c>
      <c r="BE61" s="46" t="e">
        <f t="shared" si="82"/>
        <v>#DIV/0!</v>
      </c>
      <c r="BF61" s="46" t="e">
        <f t="shared" si="82"/>
        <v>#DIV/0!</v>
      </c>
      <c r="BG61" s="46" t="e">
        <f t="shared" si="82"/>
        <v>#DIV/0!</v>
      </c>
      <c r="BH61" s="46" t="e">
        <f t="shared" si="82"/>
        <v>#DIV/0!</v>
      </c>
      <c r="BI61" s="47" t="e">
        <f t="shared" si="82"/>
        <v>#DIV/0!</v>
      </c>
      <c r="BL61" s="193"/>
      <c r="BM61" s="194"/>
      <c r="BN61" s="55" t="s">
        <v>52</v>
      </c>
      <c r="BO61" s="46" t="e">
        <f t="shared" ref="BO61:CD61" si="83">AVERAGE(BO58:BO60)</f>
        <v>#DIV/0!</v>
      </c>
      <c r="BP61" s="46" t="e">
        <f t="shared" si="83"/>
        <v>#DIV/0!</v>
      </c>
      <c r="BQ61" s="46" t="e">
        <f t="shared" si="83"/>
        <v>#DIV/0!</v>
      </c>
      <c r="BR61" s="46" t="e">
        <f t="shared" si="83"/>
        <v>#DIV/0!</v>
      </c>
      <c r="BS61" s="46" t="e">
        <f t="shared" si="83"/>
        <v>#DIV/0!</v>
      </c>
      <c r="BT61" s="46" t="e">
        <f t="shared" si="83"/>
        <v>#DIV/0!</v>
      </c>
      <c r="BU61" s="46" t="e">
        <f t="shared" si="83"/>
        <v>#DIV/0!</v>
      </c>
      <c r="BV61" s="46" t="e">
        <f t="shared" si="83"/>
        <v>#DIV/0!</v>
      </c>
      <c r="BW61" s="46" t="e">
        <f t="shared" si="83"/>
        <v>#DIV/0!</v>
      </c>
      <c r="BX61" s="46" t="e">
        <f t="shared" si="83"/>
        <v>#DIV/0!</v>
      </c>
      <c r="BY61" s="46" t="e">
        <f t="shared" si="83"/>
        <v>#DIV/0!</v>
      </c>
      <c r="BZ61" s="46" t="e">
        <f t="shared" si="83"/>
        <v>#DIV/0!</v>
      </c>
      <c r="CA61" s="46" t="e">
        <f t="shared" si="83"/>
        <v>#DIV/0!</v>
      </c>
      <c r="CB61" s="46" t="e">
        <f t="shared" si="83"/>
        <v>#DIV/0!</v>
      </c>
      <c r="CC61" s="46" t="e">
        <f t="shared" si="83"/>
        <v>#DIV/0!</v>
      </c>
      <c r="CD61" s="47" t="e">
        <f t="shared" si="83"/>
        <v>#DIV/0!</v>
      </c>
      <c r="CG61" s="193"/>
      <c r="CH61" s="194"/>
      <c r="CI61" s="55" t="s">
        <v>52</v>
      </c>
      <c r="CJ61" s="46">
        <f t="shared" ref="CJ61:CY61" si="84">AVERAGE(CJ58:CJ60)</f>
        <v>0</v>
      </c>
      <c r="CK61" s="46">
        <f t="shared" si="84"/>
        <v>0</v>
      </c>
      <c r="CL61" s="46">
        <f t="shared" si="84"/>
        <v>0</v>
      </c>
      <c r="CM61" s="46">
        <f t="shared" si="84"/>
        <v>0</v>
      </c>
      <c r="CN61" s="46">
        <f t="shared" si="84"/>
        <v>0</v>
      </c>
      <c r="CO61" s="46">
        <f t="shared" si="84"/>
        <v>0</v>
      </c>
      <c r="CP61" s="46">
        <f t="shared" si="84"/>
        <v>0</v>
      </c>
      <c r="CQ61" s="46">
        <f t="shared" si="84"/>
        <v>0</v>
      </c>
      <c r="CR61" s="46">
        <f t="shared" si="84"/>
        <v>0</v>
      </c>
      <c r="CS61" s="46">
        <f t="shared" si="84"/>
        <v>0</v>
      </c>
      <c r="CT61" s="46">
        <f t="shared" si="84"/>
        <v>0</v>
      </c>
      <c r="CU61" s="46">
        <f t="shared" si="84"/>
        <v>0</v>
      </c>
      <c r="CV61" s="46">
        <f t="shared" si="84"/>
        <v>0</v>
      </c>
      <c r="CW61" s="46">
        <f t="shared" si="84"/>
        <v>0</v>
      </c>
      <c r="CX61" s="46">
        <f t="shared" si="84"/>
        <v>0</v>
      </c>
      <c r="CY61" s="47">
        <f t="shared" si="84"/>
        <v>0</v>
      </c>
    </row>
    <row r="62" spans="1:103" x14ac:dyDescent="0.25">
      <c r="A62" s="193"/>
      <c r="B62" s="200"/>
      <c r="C62" s="206" t="s">
        <v>55</v>
      </c>
      <c r="D62" s="171">
        <f>C69*D58/(HLOOKUP(D57,workup!$B$266:$Q$268,2,FALSE)*C53*(1-F68)+HLOOKUP(D57,workup!$B$266:$Q$268,3,FALSE))</f>
        <v>0.15026561431328159</v>
      </c>
      <c r="E62" s="171">
        <f>C69*E58/(HLOOKUP(E57,workup!$B$266:$Q$268,2,FALSE)*C53*(1-F68)+HLOOKUP(E57,workup!$B$266:$Q$268,3,FALSE))</f>
        <v>0.55040001773701341</v>
      </c>
      <c r="F62" s="171">
        <f>C69*F58/(HLOOKUP(F57,workup!$B$266:$Q$268,2,FALSE)*C53*(1-F68)+HLOOKUP(F57,workup!$B$266:$Q$268,3,FALSE))</f>
        <v>0</v>
      </c>
      <c r="G62" s="171">
        <f>C69*G58/(HLOOKUP(G57,workup!$B$266:$Q$268,2,FALSE)*C53*(1-F68)+HLOOKUP(G57,workup!$B$266:$Q$268,3,FALSE))</f>
        <v>0</v>
      </c>
      <c r="H62" s="171">
        <f>C69*H58/(HLOOKUP(H57,workup!$B$266:$Q$268,2,FALSE)*C53*(1-F68)+HLOOKUP(H57,workup!$B$266:$Q$268,3,FALSE))</f>
        <v>0</v>
      </c>
      <c r="I62" s="171">
        <f>C69*I58/(HLOOKUP(I57,workup!$B$266:$Q$268,2,FALSE)*C53*(1-F68)+HLOOKUP(I57,workup!$B$266:$Q$268,3,FALSE))</f>
        <v>2.4048729068444658E-5</v>
      </c>
      <c r="J62" s="171">
        <f>C69*J58/(HLOOKUP(J57,workup!$B$266:$Q$268,2,FALSE)*C53*(1-F68)+HLOOKUP(J57,workup!$B$266:$Q$268,3,FALSE))</f>
        <v>0</v>
      </c>
      <c r="K62" s="171">
        <f>C69*K58/(HLOOKUP(K57,workup!$B$266:$Q$268,2,FALSE)*C53*(1-F68)+HLOOKUP(K57,workup!$B$266:$Q$268,3,FALSE))</f>
        <v>0.30985134373182294</v>
      </c>
      <c r="L62" s="171">
        <f>C69*L58/(HLOOKUP(L57,workup!$B$266:$Q$268,2,FALSE)*C53*(1-F68)+HLOOKUP(L57,workup!$B$266:$Q$268,3,FALSE))</f>
        <v>0</v>
      </c>
      <c r="M62" s="171">
        <f>C69*M58/(HLOOKUP(M57,workup!$B$266:$Q$268,2,FALSE)*C53*(1-F68)+HLOOKUP(M57,workup!$B$266:$Q$268,3,FALSE))</f>
        <v>4.0655618384687352E-5</v>
      </c>
      <c r="N62" s="171">
        <f>C69*N58/(HLOOKUP(N57,workup!$B$266:$Q$268,2,FALSE)*C53*(1-F68)+HLOOKUP(N57,workup!$B$266:$Q$268,3,FALSE))</f>
        <v>3.3549550801448851E-5</v>
      </c>
      <c r="O62" s="171">
        <f>C69*O58/(HLOOKUP(O57,workup!$B$266:$Q$268,2,FALSE)*C53*(1-F68)+HLOOKUP(O57,workup!$B$266:$Q$268,3,FALSE))</f>
        <v>0</v>
      </c>
      <c r="P62" s="171">
        <f>C69*P58/(HLOOKUP(P57,workup!$B$266:$Q$268,2,FALSE)*C53*(1-F68)+HLOOKUP(P57,workup!$B$266:$Q$268,3,FALSE))</f>
        <v>0</v>
      </c>
      <c r="Q62" s="171">
        <f>C69*Q58/(HLOOKUP(Q57,workup!$B$266:$Q$268,2,FALSE)*C53*(1-F68)+HLOOKUP(Q57,workup!$B$266:$Q$268,3,FALSE))</f>
        <v>0</v>
      </c>
      <c r="R62" s="171">
        <f>C69*R58/(HLOOKUP(R57,workup!$B$266:$Q$268,2,FALSE)*C53*(1-F68)+HLOOKUP(R57,workup!$B$266:$Q$268,3,FALSE))</f>
        <v>0</v>
      </c>
      <c r="S62" s="171">
        <f>C69*S58/(HLOOKUP(S57,workup!$B$266:$Q$268,2,FALSE)*C53*(1-F68)+HLOOKUP(S57,workup!$B$266:$Q$268,3,FALSE))</f>
        <v>0</v>
      </c>
      <c r="T62" s="22"/>
      <c r="V62" s="193"/>
      <c r="W62" s="194"/>
      <c r="X62" s="206" t="s">
        <v>55</v>
      </c>
      <c r="Y62" s="171" t="e">
        <f>X69*Y58/(HLOOKUP(Y57,workup!$B$266:$Q$268,2,FALSE)*X53*(1-AA68)+HLOOKUP(Y57,workup!$B$266:$Q$268,3,FALSE))</f>
        <v>#DIV/0!</v>
      </c>
      <c r="Z62" s="171" t="e">
        <f>X69*Z58/(HLOOKUP(Z57,workup!$B$266:$Q$268,2,FALSE)*X53*(1-AA68)+HLOOKUP(Z57,workup!$B$266:$Q$268,3,FALSE))</f>
        <v>#DIV/0!</v>
      </c>
      <c r="AA62" s="171" t="e">
        <f>X69*AA58/(HLOOKUP(AA57,workup!$B$266:$Q$268,2,FALSE)*X53*(1-AA68)+HLOOKUP(AA57,workup!$B$266:$Q$268,3,FALSE))</f>
        <v>#DIV/0!</v>
      </c>
      <c r="AB62" s="171" t="e">
        <f>X69*AB58/(HLOOKUP(AB57,workup!$B$266:$Q$268,2,FALSE)*X53*(1-AA68)+HLOOKUP(AB57,workup!$B$266:$Q$268,3,FALSE))</f>
        <v>#DIV/0!</v>
      </c>
      <c r="AC62" s="171" t="e">
        <f>X69*AC58/(HLOOKUP(AC57,workup!$B$266:$Q$268,2,FALSE)*X53*(1-AA68)+HLOOKUP(AC57,workup!$B$266:$Q$268,3,FALSE))</f>
        <v>#DIV/0!</v>
      </c>
      <c r="AD62" s="171" t="e">
        <f>X69*AD58/(HLOOKUP(AD57,workup!$B$266:$Q$268,2,FALSE)*X53*(1-AA68)+HLOOKUP(AD57,workup!$B$266:$Q$268,3,FALSE))</f>
        <v>#DIV/0!</v>
      </c>
      <c r="AE62" s="171" t="e">
        <f>X69*AE58/(HLOOKUP(AE57,workup!$B$266:$Q$268,2,FALSE)*X53*(1-AA68)+HLOOKUP(AE57,workup!$B$266:$Q$268,3,FALSE))</f>
        <v>#DIV/0!</v>
      </c>
      <c r="AF62" s="171" t="e">
        <f>X69*AF58/(HLOOKUP(AF57,workup!$B$266:$Q$268,2,FALSE)*X53*(1-AA68)+HLOOKUP(AF57,workup!$B$266:$Q$268,3,FALSE))</f>
        <v>#DIV/0!</v>
      </c>
      <c r="AG62" s="171" t="e">
        <f>X69*AG58/(HLOOKUP(AG57,workup!$B$266:$Q$268,2,FALSE)*X53*(1-AA68)+HLOOKUP(AG57,workup!$B$266:$Q$268,3,FALSE))</f>
        <v>#DIV/0!</v>
      </c>
      <c r="AH62" s="171" t="e">
        <f>X69*AH58/(HLOOKUP(AH57,workup!$B$266:$Q$268,2,FALSE)*X53*(1-AA68)+HLOOKUP(AH57,workup!$B$266:$Q$268,3,FALSE))</f>
        <v>#DIV/0!</v>
      </c>
      <c r="AI62" s="171" t="e">
        <f>X69*AI58/(HLOOKUP(AI57,workup!$B$266:$Q$268,2,FALSE)*X53*(1-AA68)+HLOOKUP(AI57,workup!$B$266:$Q$268,3,FALSE))</f>
        <v>#DIV/0!</v>
      </c>
      <c r="AJ62" s="171" t="e">
        <f>X69*AJ58/(HLOOKUP(AJ57,workup!$B$266:$Q$268,2,FALSE)*X53*(1-AA68)+HLOOKUP(AJ57,workup!$B$266:$Q$268,3,FALSE))</f>
        <v>#DIV/0!</v>
      </c>
      <c r="AK62" s="171" t="e">
        <f>X69*AK58/(HLOOKUP(AK57,workup!$B$266:$Q$268,2,FALSE)*X53*(1-AA68)+HLOOKUP(AK57,workup!$B$266:$Q$268,3,FALSE))</f>
        <v>#DIV/0!</v>
      </c>
      <c r="AL62" s="171" t="e">
        <f>X69*AL58/(HLOOKUP(AL57,workup!$B$266:$Q$268,2,FALSE)*X53*(1-AA68)+HLOOKUP(AL57,workup!$B$266:$Q$268,3,FALSE))</f>
        <v>#DIV/0!</v>
      </c>
      <c r="AM62" s="171" t="e">
        <f>X69*AM58/(HLOOKUP(AM57,workup!$B$266:$Q$268,2,FALSE)*X53*(1-AA68)+HLOOKUP(AM57,workup!$B$266:$Q$268,3,FALSE))</f>
        <v>#DIV/0!</v>
      </c>
      <c r="AN62" s="171" t="e">
        <f>X69*AN58/(HLOOKUP(AN57,workup!$B$266:$Q$268,2,FALSE)*X53*(1-AA68)+HLOOKUP(AN57,workup!$B$266:$Q$268,3,FALSE))</f>
        <v>#DIV/0!</v>
      </c>
      <c r="AQ62" s="193"/>
      <c r="AR62" s="194"/>
      <c r="AS62" s="206" t="s">
        <v>55</v>
      </c>
      <c r="AT62" s="171" t="e">
        <f>AS69*AT58/(HLOOKUP(AT57,workup!$B$266:$Q$268,2,FALSE)*AS53*(1-AV68)+HLOOKUP(AT57,workup!$B$266:$Q$268,3,FALSE))</f>
        <v>#DIV/0!</v>
      </c>
      <c r="AU62" s="171" t="e">
        <f>AS69*AU58/(HLOOKUP(AU57,workup!$B$266:$Q$268,2,FALSE)*AS53*(1-AV68)+HLOOKUP(AU57,workup!$B$266:$Q$268,3,FALSE))</f>
        <v>#DIV/0!</v>
      </c>
      <c r="AV62" s="171" t="e">
        <f>AS69*AV58/(HLOOKUP(AV57,workup!$B$266:$Q$268,2,FALSE)*AS53*(1-AV68)+HLOOKUP(AV57,workup!$B$266:$Q$268,3,FALSE))</f>
        <v>#DIV/0!</v>
      </c>
      <c r="AW62" s="171" t="e">
        <f>AS69*AW58/(HLOOKUP(AW57,workup!$B$266:$Q$268,2,FALSE)*AS53*(1-AV68)+HLOOKUP(AW57,workup!$B$266:$Q$268,3,FALSE))</f>
        <v>#DIV/0!</v>
      </c>
      <c r="AX62" s="171" t="e">
        <f>AS69*AX58/(HLOOKUP(AX57,workup!$B$266:$Q$268,2,FALSE)*AS53*(1-AV68)+HLOOKUP(AX57,workup!$B$266:$Q$268,3,FALSE))</f>
        <v>#DIV/0!</v>
      </c>
      <c r="AY62" s="171" t="e">
        <f>AS69*AY58/(HLOOKUP(AY57,workup!$B$266:$Q$268,2,FALSE)*AS53*(1-AV68)+HLOOKUP(AY57,workup!$B$266:$Q$268,3,FALSE))</f>
        <v>#DIV/0!</v>
      </c>
      <c r="AZ62" s="171" t="e">
        <f>AS69*AZ58/(HLOOKUP(AZ57,workup!$B$266:$Q$268,2,FALSE)*AS53*(1-AV68)+HLOOKUP(AZ57,workup!$B$266:$Q$268,3,FALSE))</f>
        <v>#DIV/0!</v>
      </c>
      <c r="BA62" s="171" t="e">
        <f>AS69*BA58/(HLOOKUP(BA57,workup!$B$266:$Q$268,2,FALSE)*AS53*(1-AV68)+HLOOKUP(BA57,workup!$B$266:$Q$268,3,FALSE))</f>
        <v>#DIV/0!</v>
      </c>
      <c r="BB62" s="171" t="e">
        <f>AS69*BB58/(HLOOKUP(BB57,workup!$B$266:$Q$268,2,FALSE)*AS53*(1-AV68)+HLOOKUP(BB57,workup!$B$266:$Q$268,3,FALSE))</f>
        <v>#DIV/0!</v>
      </c>
      <c r="BC62" s="171" t="e">
        <f>AS69*BC58/(HLOOKUP(BC57,workup!$B$266:$Q$268,2,FALSE)*AS53*(1-AV68)+HLOOKUP(BC57,workup!$B$266:$Q$268,3,FALSE))</f>
        <v>#DIV/0!</v>
      </c>
      <c r="BD62" s="171" t="e">
        <f>AS69*BD58/(HLOOKUP(BD57,workup!$B$266:$Q$268,2,FALSE)*AS53*(1-AV68)+HLOOKUP(BD57,workup!$B$266:$Q$268,3,FALSE))</f>
        <v>#DIV/0!</v>
      </c>
      <c r="BE62" s="171" t="e">
        <f>AS69*BE58/(HLOOKUP(BE57,workup!$B$266:$Q$268,2,FALSE)*AS53*(1-AV68)+HLOOKUP(BE57,workup!$B$266:$Q$268,3,FALSE))</f>
        <v>#DIV/0!</v>
      </c>
      <c r="BF62" s="171" t="e">
        <f>AS69*BF58/(HLOOKUP(BF57,workup!$B$266:$Q$268,2,FALSE)*AS53*(1-AV68)+HLOOKUP(BF57,workup!$B$266:$Q$268,3,FALSE))</f>
        <v>#DIV/0!</v>
      </c>
      <c r="BG62" s="171" t="e">
        <f>AS69*BG58/(HLOOKUP(BG57,workup!$B$266:$Q$268,2,FALSE)*AS53*(1-AV68)+HLOOKUP(BG57,workup!$B$266:$Q$268,3,FALSE))</f>
        <v>#DIV/0!</v>
      </c>
      <c r="BH62" s="171" t="e">
        <f>AS69*BH58/(HLOOKUP(BH57,workup!$B$266:$Q$268,2,FALSE)*AS53*(1-AV68)+HLOOKUP(BH57,workup!$B$266:$Q$268,3,FALSE))</f>
        <v>#DIV/0!</v>
      </c>
      <c r="BI62" s="171" t="e">
        <f>AS69*BI58/(HLOOKUP(BI57,workup!$B$266:$Q$268,2,FALSE)*AS53*(1-AV68)+HLOOKUP(BI57,workup!$B$266:$Q$268,3,FALSE))</f>
        <v>#DIV/0!</v>
      </c>
      <c r="BL62" s="193"/>
      <c r="BM62" s="194"/>
      <c r="BN62" s="206" t="s">
        <v>55</v>
      </c>
      <c r="BO62" s="171" t="e">
        <f>BN69*BO58/(HLOOKUP(BO57,workup!$B$266:$Q$268,2,FALSE)*BN53*(1-BQ68)+HLOOKUP(BO57,workup!$B$266:$Q$268,3,FALSE))</f>
        <v>#DIV/0!</v>
      </c>
      <c r="BP62" s="171" t="e">
        <f>BN69*BP58/(HLOOKUP(BP57,workup!$B$266:$Q$268,2,FALSE)*BN53*(1-BQ68)+HLOOKUP(BP57,workup!$B$266:$Q$268,3,FALSE))</f>
        <v>#DIV/0!</v>
      </c>
      <c r="BQ62" s="171" t="e">
        <f>BN69*BQ58/(HLOOKUP(BQ57,workup!$B$266:$Q$268,2,FALSE)*BN53*(1-BQ68)+HLOOKUP(BQ57,workup!$B$266:$Q$268,3,FALSE))</f>
        <v>#DIV/0!</v>
      </c>
      <c r="BR62" s="171" t="e">
        <f>BN69*BR58/(HLOOKUP(BR57,workup!$B$266:$Q$268,2,FALSE)*BN53*(1-BQ68)+HLOOKUP(BR57,workup!$B$266:$Q$268,3,FALSE))</f>
        <v>#DIV/0!</v>
      </c>
      <c r="BS62" s="171" t="e">
        <f>BN69*BS58/(HLOOKUP(BS57,workup!$B$266:$Q$268,2,FALSE)*BN53*(1-BQ68)+HLOOKUP(BS57,workup!$B$266:$Q$268,3,FALSE))</f>
        <v>#DIV/0!</v>
      </c>
      <c r="BT62" s="171" t="e">
        <f>BN69*BT58/(HLOOKUP(BT57,workup!$B$266:$Q$268,2,FALSE)*BN53*(1-BQ68)+HLOOKUP(BT57,workup!$B$266:$Q$268,3,FALSE))</f>
        <v>#DIV/0!</v>
      </c>
      <c r="BU62" s="171" t="e">
        <f>BN69*BU58/(HLOOKUP(BU57,workup!$B$266:$Q$268,2,FALSE)*BN53*(1-BQ68)+HLOOKUP(BU57,workup!$B$266:$Q$268,3,FALSE))</f>
        <v>#DIV/0!</v>
      </c>
      <c r="BV62" s="171" t="e">
        <f>BN69*BV58/(HLOOKUP(BV57,workup!$B$266:$Q$268,2,FALSE)*BN53*(1-BQ68)+HLOOKUP(BV57,workup!$B$266:$Q$268,3,FALSE))</f>
        <v>#DIV/0!</v>
      </c>
      <c r="BW62" s="171" t="e">
        <f>BN69*BW58/(HLOOKUP(BW57,workup!$B$266:$Q$268,2,FALSE)*BN53*(1-BQ68)+HLOOKUP(BW57,workup!$B$266:$Q$268,3,FALSE))</f>
        <v>#DIV/0!</v>
      </c>
      <c r="BX62" s="171" t="e">
        <f>BN69*BX58/(HLOOKUP(BX57,workup!$B$266:$Q$268,2,FALSE)*BN53*(1-BQ68)+HLOOKUP(BX57,workup!$B$266:$Q$268,3,FALSE))</f>
        <v>#DIV/0!</v>
      </c>
      <c r="BY62" s="171" t="e">
        <f>BN69*BY58/(HLOOKUP(BY57,workup!$B$266:$Q$268,2,FALSE)*BN53*(1-BQ68)+HLOOKUP(BY57,workup!$B$266:$Q$268,3,FALSE))</f>
        <v>#DIV/0!</v>
      </c>
      <c r="BZ62" s="171" t="e">
        <f>BN69*BZ58/(HLOOKUP(BZ57,workup!$B$266:$Q$268,2,FALSE)*BN53*(1-BQ68)+HLOOKUP(BZ57,workup!$B$266:$Q$268,3,FALSE))</f>
        <v>#DIV/0!</v>
      </c>
      <c r="CA62" s="171" t="e">
        <f>BN69*CA58/(HLOOKUP(CA57,workup!$B$266:$Q$268,2,FALSE)*BN53*(1-BQ68)+HLOOKUP(CA57,workup!$B$266:$Q$268,3,FALSE))</f>
        <v>#DIV/0!</v>
      </c>
      <c r="CB62" s="171" t="e">
        <f>BN69*CB58/(HLOOKUP(CB57,workup!$B$266:$Q$268,2,FALSE)*BN53*(1-BQ68)+HLOOKUP(CB57,workup!$B$266:$Q$268,3,FALSE))</f>
        <v>#DIV/0!</v>
      </c>
      <c r="CC62" s="171" t="e">
        <f>BN69*CC58/(HLOOKUP(CC57,workup!$B$266:$Q$268,2,FALSE)*BN53*(1-BQ68)+HLOOKUP(CC57,workup!$B$266:$Q$268,3,FALSE))</f>
        <v>#DIV/0!</v>
      </c>
      <c r="CD62" s="171" t="e">
        <f>BN69*CD58/(HLOOKUP(CD57,workup!$B$266:$Q$268,2,FALSE)*BN53*(1-BQ68)+HLOOKUP(CD57,workup!$B$266:$Q$268,3,FALSE))</f>
        <v>#DIV/0!</v>
      </c>
      <c r="CG62" s="193"/>
      <c r="CH62" s="194"/>
      <c r="CI62" s="206" t="s">
        <v>55</v>
      </c>
      <c r="CJ62" s="171" t="e">
        <f>CI69*CJ58/(HLOOKUP(CJ57,workup!$B$266:$Q$268,2,FALSE)*CI53*(1-CL68)+HLOOKUP(CJ57,workup!$B$266:$Q$268,3,FALSE))</f>
        <v>#DIV/0!</v>
      </c>
      <c r="CK62" s="171" t="e">
        <f>CI69*CK58/(HLOOKUP(CK57,workup!$B$266:$Q$268,2,FALSE)*CI53*(1-CL68)+HLOOKUP(CK57,workup!$B$266:$Q$268,3,FALSE))</f>
        <v>#DIV/0!</v>
      </c>
      <c r="CL62" s="171" t="e">
        <f>CI69*CL58/(HLOOKUP(CL57,workup!$B$266:$Q$268,2,FALSE)*CI53*(1-CL68)+HLOOKUP(CL57,workup!$B$266:$Q$268,3,FALSE))</f>
        <v>#DIV/0!</v>
      </c>
      <c r="CM62" s="171" t="e">
        <f>CI69*CM58/(HLOOKUP(CM57,workup!$B$266:$Q$268,2,FALSE)*CI53*(1-CL68)+HLOOKUP(CM57,workup!$B$266:$Q$268,3,FALSE))</f>
        <v>#DIV/0!</v>
      </c>
      <c r="CN62" s="171" t="e">
        <f>CI69*CN58/(HLOOKUP(CN57,workup!$B$266:$Q$268,2,FALSE)*CI53*(1-CL68)+HLOOKUP(CN57,workup!$B$266:$Q$268,3,FALSE))</f>
        <v>#DIV/0!</v>
      </c>
      <c r="CO62" s="171" t="e">
        <f>CI69*CO58/(HLOOKUP(CO57,workup!$B$266:$Q$268,2,FALSE)*CI53*(1-CL68)+HLOOKUP(CO57,workup!$B$266:$Q$268,3,FALSE))</f>
        <v>#DIV/0!</v>
      </c>
      <c r="CP62" s="171" t="e">
        <f>CI69*CP58/(HLOOKUP(CP57,workup!$B$266:$Q$268,2,FALSE)*CI53*(1-CL68)+HLOOKUP(CP57,workup!$B$266:$Q$268,3,FALSE))</f>
        <v>#DIV/0!</v>
      </c>
      <c r="CQ62" s="171" t="e">
        <f>CI69*CQ58/(HLOOKUP(CQ57,workup!$B$266:$Q$268,2,FALSE)*CI53*(1-CL68)+HLOOKUP(CQ57,workup!$B$266:$Q$268,3,FALSE))</f>
        <v>#DIV/0!</v>
      </c>
      <c r="CR62" s="171" t="e">
        <f>CI69*CR58/(HLOOKUP(CR57,workup!$B$266:$Q$268,2,FALSE)*CI53*(1-CL68)+HLOOKUP(CR57,workup!$B$266:$Q$268,3,FALSE))</f>
        <v>#DIV/0!</v>
      </c>
      <c r="CS62" s="171" t="e">
        <f>CI69*CS58/(HLOOKUP(CS57,workup!$B$266:$Q$268,2,FALSE)*CI53*(1-CL68)+HLOOKUP(CS57,workup!$B$266:$Q$268,3,FALSE))</f>
        <v>#DIV/0!</v>
      </c>
      <c r="CT62" s="171" t="e">
        <f>CI69*CT58/(HLOOKUP(CT57,workup!$B$266:$Q$268,2,FALSE)*CI53*(1-CL68)+HLOOKUP(CT57,workup!$B$266:$Q$268,3,FALSE))</f>
        <v>#DIV/0!</v>
      </c>
      <c r="CU62" s="171" t="e">
        <f>CI69*CU58/(HLOOKUP(CU57,workup!$B$266:$Q$268,2,FALSE)*CI53*(1-CL68)+HLOOKUP(CU57,workup!$B$266:$Q$268,3,FALSE))</f>
        <v>#DIV/0!</v>
      </c>
      <c r="CV62" s="171" t="e">
        <f>CI69*CV58/(HLOOKUP(CV57,workup!$B$266:$Q$268,2,FALSE)*CI53*(1-CL68)+HLOOKUP(CV57,workup!$B$266:$Q$268,3,FALSE))</f>
        <v>#DIV/0!</v>
      </c>
      <c r="CW62" s="171" t="e">
        <f>CI69*CW58/(HLOOKUP(CW57,workup!$B$266:$Q$268,2,FALSE)*CI53*(1-CL68)+HLOOKUP(CW57,workup!$B$266:$Q$268,3,FALSE))</f>
        <v>#DIV/0!</v>
      </c>
      <c r="CX62" s="171" t="e">
        <f>CI69*CX58/(HLOOKUP(CX57,workup!$B$266:$Q$268,2,FALSE)*CI53*(1-CL68)+HLOOKUP(CX57,workup!$B$266:$Q$268,3,FALSE))</f>
        <v>#DIV/0!</v>
      </c>
      <c r="CY62" s="171" t="e">
        <f>CI69*CY58/(HLOOKUP(CY57,workup!$B$266:$Q$268,2,FALSE)*CI53*(1-CL68)+HLOOKUP(CY57,workup!$B$266:$Q$268,3,FALSE))</f>
        <v>#DIV/0!</v>
      </c>
    </row>
    <row r="63" spans="1:103" x14ac:dyDescent="0.25">
      <c r="A63" s="193"/>
      <c r="B63" s="200"/>
      <c r="C63" s="207"/>
      <c r="D63" s="171">
        <f>C69*D59/(HLOOKUP(D57,workup!$B$266:$Q$268,2,FALSE)*C54*(1-F69)+HLOOKUP(D57,workup!$B$266:$Q$268,3,FALSE))</f>
        <v>0.15026561431328159</v>
      </c>
      <c r="E63" s="171">
        <f>C69*E59/(HLOOKUP(E57,workup!$B$266:$Q$268,2,FALSE)*C54*(1-F69)+HLOOKUP(E57,workup!$B$266:$Q$268,3,FALSE))</f>
        <v>0.55040001773701341</v>
      </c>
      <c r="F63" s="171">
        <f>C69*F59/(HLOOKUP(F57,workup!$B$266:$Q$268,2,FALSE)*C54*(1-F69)+HLOOKUP(F57,workup!$B$266:$Q$268,3,FALSE))</f>
        <v>0</v>
      </c>
      <c r="G63" s="171">
        <f>C69*G59/(HLOOKUP(G57,workup!$B$266:$Q$268,2,FALSE)*C54*(1-F69)+HLOOKUP(G57,workup!$B$266:$Q$268,3,FALSE))</f>
        <v>0</v>
      </c>
      <c r="H63" s="171">
        <f>C69*H59/(HLOOKUP(H57,workup!$B$266:$Q$268,2,FALSE)*C54*(1-F69)+HLOOKUP(H57,workup!$B$266:$Q$268,3,FALSE))</f>
        <v>0</v>
      </c>
      <c r="I63" s="171">
        <f>C69*I59/(HLOOKUP(I57,workup!$B$266:$Q$268,2,FALSE)*C54*(1-F69)+HLOOKUP(I57,workup!$B$266:$Q$268,3,FALSE))</f>
        <v>2.4048729068444658E-5</v>
      </c>
      <c r="J63" s="171">
        <f>C69*J59/(HLOOKUP(J57,workup!$B$266:$Q$268,2,FALSE)*C54*(1-F69)+HLOOKUP(J57,workup!$B$266:$Q$268,3,FALSE))</f>
        <v>0</v>
      </c>
      <c r="K63" s="171">
        <f>C69*K59/(HLOOKUP(K57,workup!$B$266:$Q$268,2,FALSE)*C54*(1-F69)+HLOOKUP(K57,workup!$B$266:$Q$268,3,FALSE))</f>
        <v>0.30985134373182294</v>
      </c>
      <c r="L63" s="171">
        <f>C69*L59/(HLOOKUP(L57,workup!$B$266:$Q$268,2,FALSE)*C54*(1-F69)+HLOOKUP(L57,workup!$B$266:$Q$268,3,FALSE))</f>
        <v>0</v>
      </c>
      <c r="M63" s="171">
        <f>C69*M59/(HLOOKUP(M57,workup!$B$266:$Q$268,2,FALSE)*C54*(1-F69)+HLOOKUP(M57,workup!$B$266:$Q$268,3,FALSE))</f>
        <v>4.0655618384687352E-5</v>
      </c>
      <c r="N63" s="171">
        <f>C69*N59/(HLOOKUP(N57,workup!$B$266:$Q$268,2,FALSE)*C54*(1-F69)+HLOOKUP(N57,workup!$B$266:$Q$268,3,FALSE))</f>
        <v>3.3549550801448851E-5</v>
      </c>
      <c r="O63" s="171">
        <f>C69*O59/(HLOOKUP(O57,workup!$B$266:$Q$268,2,FALSE)*C54*(1-F69)+HLOOKUP(O57,workup!$B$266:$Q$268,3,FALSE))</f>
        <v>0</v>
      </c>
      <c r="P63" s="171">
        <f>C69*P59/(HLOOKUP(P57,workup!$B$266:$Q$268,2,FALSE)*C54*(1-F69)+HLOOKUP(P57,workup!$B$266:$Q$268,3,FALSE))</f>
        <v>0</v>
      </c>
      <c r="Q63" s="171">
        <f>C69*Q59/(HLOOKUP(Q57,workup!$B$266:$Q$268,2,FALSE)*C54*(1-F69)+HLOOKUP(Q57,workup!$B$266:$Q$268,3,FALSE))</f>
        <v>0</v>
      </c>
      <c r="R63" s="171">
        <f>C69*R59/(HLOOKUP(R57,workup!$B$266:$Q$268,2,FALSE)*C54*(1-F69)+HLOOKUP(R57,workup!$B$266:$Q$268,3,FALSE))</f>
        <v>0</v>
      </c>
      <c r="S63" s="171">
        <f>C69*S59/(HLOOKUP(S57,workup!$B$266:$Q$268,2,FALSE)*C54*(1-F69)+HLOOKUP(S57,workup!$B$266:$Q$268,3,FALSE))</f>
        <v>0</v>
      </c>
      <c r="T63" s="22"/>
      <c r="V63" s="193"/>
      <c r="W63" s="194"/>
      <c r="X63" s="207"/>
      <c r="Y63" s="171" t="e">
        <f>X69*Y59/(HLOOKUP(Y57,workup!$B$266:$Q$268,2,FALSE)*X54*(1-AA69)+HLOOKUP(Y57,workup!$B$266:$Q$268,3,FALSE))</f>
        <v>#DIV/0!</v>
      </c>
      <c r="Z63" s="171" t="e">
        <f>X69*Z59/(HLOOKUP(Z57,workup!$B$266:$Q$268,2,FALSE)*X54*(1-AA69)+HLOOKUP(Z57,workup!$B$266:$Q$268,3,FALSE))</f>
        <v>#DIV/0!</v>
      </c>
      <c r="AA63" s="171" t="e">
        <f>X69*AA59/(HLOOKUP(AA57,workup!$B$266:$Q$268,2,FALSE)*X54*(1-AA69)+HLOOKUP(AA57,workup!$B$266:$Q$268,3,FALSE))</f>
        <v>#DIV/0!</v>
      </c>
      <c r="AB63" s="171" t="e">
        <f>X69*AB59/(HLOOKUP(AB57,workup!$B$266:$Q$268,2,FALSE)*X54*(1-AA69)+HLOOKUP(AB57,workup!$B$266:$Q$268,3,FALSE))</f>
        <v>#DIV/0!</v>
      </c>
      <c r="AC63" s="171" t="e">
        <f>X69*AC59/(HLOOKUP(AC57,workup!$B$266:$Q$268,2,FALSE)*X54*(1-AA69)+HLOOKUP(AC57,workup!$B$266:$Q$268,3,FALSE))</f>
        <v>#DIV/0!</v>
      </c>
      <c r="AD63" s="171" t="e">
        <f>X69*AD59/(HLOOKUP(AD57,workup!$B$266:$Q$268,2,FALSE)*X54*(1-AA69)+HLOOKUP(AD57,workup!$B$266:$Q$268,3,FALSE))</f>
        <v>#DIV/0!</v>
      </c>
      <c r="AE63" s="171" t="e">
        <f>X69*AE59/(HLOOKUP(AE57,workup!$B$266:$Q$268,2,FALSE)*X54*(1-AA69)+HLOOKUP(AE57,workup!$B$266:$Q$268,3,FALSE))</f>
        <v>#DIV/0!</v>
      </c>
      <c r="AF63" s="171" t="e">
        <f>X69*AF59/(HLOOKUP(AF57,workup!$B$266:$Q$268,2,FALSE)*X54*(1-AA69)+HLOOKUP(AF57,workup!$B$266:$Q$268,3,FALSE))</f>
        <v>#DIV/0!</v>
      </c>
      <c r="AG63" s="171" t="e">
        <f>X69*AG59/(HLOOKUP(AG57,workup!$B$266:$Q$268,2,FALSE)*X54*(1-AA69)+HLOOKUP(AG57,workup!$B$266:$Q$268,3,FALSE))</f>
        <v>#DIV/0!</v>
      </c>
      <c r="AH63" s="171" t="e">
        <f>X69*AH59/(HLOOKUP(AH57,workup!$B$266:$Q$268,2,FALSE)*X54*(1-AA69)+HLOOKUP(AH57,workup!$B$266:$Q$268,3,FALSE))</f>
        <v>#DIV/0!</v>
      </c>
      <c r="AI63" s="171" t="e">
        <f>X69*AI59/(HLOOKUP(AI57,workup!$B$266:$Q$268,2,FALSE)*X54*(1-AA69)+HLOOKUP(AI57,workup!$B$266:$Q$268,3,FALSE))</f>
        <v>#DIV/0!</v>
      </c>
      <c r="AJ63" s="171" t="e">
        <f>X69*AJ59/(HLOOKUP(AJ57,workup!$B$266:$Q$268,2,FALSE)*X54*(1-AA69)+HLOOKUP(AJ57,workup!$B$266:$Q$268,3,FALSE))</f>
        <v>#DIV/0!</v>
      </c>
      <c r="AK63" s="171" t="e">
        <f>X69*AK59/(HLOOKUP(AK57,workup!$B$266:$Q$268,2,FALSE)*X54*(1-AA69)+HLOOKUP(AK57,workup!$B$266:$Q$268,3,FALSE))</f>
        <v>#DIV/0!</v>
      </c>
      <c r="AL63" s="171" t="e">
        <f>X69*AL59/(HLOOKUP(AL57,workup!$B$266:$Q$268,2,FALSE)*X54*(1-AA69)+HLOOKUP(AL57,workup!$B$266:$Q$268,3,FALSE))</f>
        <v>#DIV/0!</v>
      </c>
      <c r="AM63" s="171" t="e">
        <f>X69*AM59/(HLOOKUP(AM57,workup!$B$266:$Q$268,2,FALSE)*X54*(1-AA69)+HLOOKUP(AM57,workup!$B$266:$Q$268,3,FALSE))</f>
        <v>#DIV/0!</v>
      </c>
      <c r="AN63" s="171" t="e">
        <f>X69*AN59/(HLOOKUP(AN57,workup!$B$266:$Q$268,2,FALSE)*X54*(1-AA69)+HLOOKUP(AN57,workup!$B$266:$Q$268,3,FALSE))</f>
        <v>#DIV/0!</v>
      </c>
      <c r="AQ63" s="193"/>
      <c r="AR63" s="194"/>
      <c r="AS63" s="207"/>
      <c r="AT63" s="171" t="e">
        <f>AS69*AT59/(HLOOKUP(AT57,workup!$B$266:$Q$268,2,FALSE)*AS54*(1-AV69)+HLOOKUP(AT57,workup!$B$266:$Q$268,3,FALSE))</f>
        <v>#DIV/0!</v>
      </c>
      <c r="AU63" s="171" t="e">
        <f>AS69*AU59/(HLOOKUP(AU57,workup!$B$266:$Q$268,2,FALSE)*AS54*(1-AV69)+HLOOKUP(AU57,workup!$B$266:$Q$268,3,FALSE))</f>
        <v>#DIV/0!</v>
      </c>
      <c r="AV63" s="171" t="e">
        <f>AS69*AV59/(HLOOKUP(AV57,workup!$B$266:$Q$268,2,FALSE)*AS54*(1-AV69)+HLOOKUP(AV57,workup!$B$266:$Q$268,3,FALSE))</f>
        <v>#DIV/0!</v>
      </c>
      <c r="AW63" s="171" t="e">
        <f>AS69*AW59/(HLOOKUP(AW57,workup!$B$266:$Q$268,2,FALSE)*AS54*(1-AV69)+HLOOKUP(AW57,workup!$B$266:$Q$268,3,FALSE))</f>
        <v>#DIV/0!</v>
      </c>
      <c r="AX63" s="171" t="e">
        <f>AS69*AX59/(HLOOKUP(AX57,workup!$B$266:$Q$268,2,FALSE)*AS54*(1-AV69)+HLOOKUP(AX57,workup!$B$266:$Q$268,3,FALSE))</f>
        <v>#DIV/0!</v>
      </c>
      <c r="AY63" s="171" t="e">
        <f>AS69*AY59/(HLOOKUP(AY57,workup!$B$266:$Q$268,2,FALSE)*AS54*(1-AV69)+HLOOKUP(AY57,workup!$B$266:$Q$268,3,FALSE))</f>
        <v>#DIV/0!</v>
      </c>
      <c r="AZ63" s="171" t="e">
        <f>AS69*AZ59/(HLOOKUP(AZ57,workup!$B$266:$Q$268,2,FALSE)*AS54*(1-AV69)+HLOOKUP(AZ57,workup!$B$266:$Q$268,3,FALSE))</f>
        <v>#DIV/0!</v>
      </c>
      <c r="BA63" s="171" t="e">
        <f>AS69*BA59/(HLOOKUP(BA57,workup!$B$266:$Q$268,2,FALSE)*AS54*(1-AV69)+HLOOKUP(BA57,workup!$B$266:$Q$268,3,FALSE))</f>
        <v>#DIV/0!</v>
      </c>
      <c r="BB63" s="171" t="e">
        <f>AS69*BB59/(HLOOKUP(BB57,workup!$B$266:$Q$268,2,FALSE)*AS54*(1-AV69)+HLOOKUP(BB57,workup!$B$266:$Q$268,3,FALSE))</f>
        <v>#DIV/0!</v>
      </c>
      <c r="BC63" s="171" t="e">
        <f>AS69*BC59/(HLOOKUP(BC57,workup!$B$266:$Q$268,2,FALSE)*AS54*(1-AV69)+HLOOKUP(BC57,workup!$B$266:$Q$268,3,FALSE))</f>
        <v>#DIV/0!</v>
      </c>
      <c r="BD63" s="171" t="e">
        <f>AS69*BD59/(HLOOKUP(BD57,workup!$B$266:$Q$268,2,FALSE)*AS54*(1-AV69)+HLOOKUP(BD57,workup!$B$266:$Q$268,3,FALSE))</f>
        <v>#DIV/0!</v>
      </c>
      <c r="BE63" s="171" t="e">
        <f>AS69*BE59/(HLOOKUP(BE57,workup!$B$266:$Q$268,2,FALSE)*AS54*(1-AV69)+HLOOKUP(BE57,workup!$B$266:$Q$268,3,FALSE))</f>
        <v>#DIV/0!</v>
      </c>
      <c r="BF63" s="171" t="e">
        <f>AS69*BF59/(HLOOKUP(BF57,workup!$B$266:$Q$268,2,FALSE)*AS54*(1-AV69)+HLOOKUP(BF57,workup!$B$266:$Q$268,3,FALSE))</f>
        <v>#DIV/0!</v>
      </c>
      <c r="BG63" s="171" t="e">
        <f>AS69*BG59/(HLOOKUP(BG57,workup!$B$266:$Q$268,2,FALSE)*AS54*(1-AV69)+HLOOKUP(BG57,workup!$B$266:$Q$268,3,FALSE))</f>
        <v>#DIV/0!</v>
      </c>
      <c r="BH63" s="171" t="e">
        <f>AS69*BH59/(HLOOKUP(BH57,workup!$B$266:$Q$268,2,FALSE)*AS54*(1-AV69)+HLOOKUP(BH57,workup!$B$266:$Q$268,3,FALSE))</f>
        <v>#DIV/0!</v>
      </c>
      <c r="BI63" s="171" t="e">
        <f>AS69*BI59/(HLOOKUP(BI57,workup!$B$266:$Q$268,2,FALSE)*AS54*(1-AV69)+HLOOKUP(BI57,workup!$B$266:$Q$268,3,FALSE))</f>
        <v>#DIV/0!</v>
      </c>
      <c r="BL63" s="193"/>
      <c r="BM63" s="194"/>
      <c r="BN63" s="207"/>
      <c r="BO63" s="171" t="e">
        <f>BN69*BO59/(HLOOKUP(BO57,workup!$B$266:$Q$268,2,FALSE)*BN54*(1-BQ69)+HLOOKUP(BO57,workup!$B$266:$Q$268,3,FALSE))</f>
        <v>#DIV/0!</v>
      </c>
      <c r="BP63" s="171" t="e">
        <f>BN69*BP59/(HLOOKUP(BP57,workup!$B$266:$Q$268,2,FALSE)*BN54*(1-BQ69)+HLOOKUP(BP57,workup!$B$266:$Q$268,3,FALSE))</f>
        <v>#DIV/0!</v>
      </c>
      <c r="BQ63" s="171" t="e">
        <f>BN69*BQ59/(HLOOKUP(BQ57,workup!$B$266:$Q$268,2,FALSE)*BN54*(1-BQ69)+HLOOKUP(BQ57,workup!$B$266:$Q$268,3,FALSE))</f>
        <v>#DIV/0!</v>
      </c>
      <c r="BR63" s="171" t="e">
        <f>BN69*BR59/(HLOOKUP(BR57,workup!$B$266:$Q$268,2,FALSE)*BN54*(1-BQ69)+HLOOKUP(BR57,workup!$B$266:$Q$268,3,FALSE))</f>
        <v>#DIV/0!</v>
      </c>
      <c r="BS63" s="171" t="e">
        <f>BN69*BS59/(HLOOKUP(BS57,workup!$B$266:$Q$268,2,FALSE)*BN54*(1-BQ69)+HLOOKUP(BS57,workup!$B$266:$Q$268,3,FALSE))</f>
        <v>#DIV/0!</v>
      </c>
      <c r="BT63" s="171" t="e">
        <f>BN69*BT59/(HLOOKUP(BT57,workup!$B$266:$Q$268,2,FALSE)*BN54*(1-BQ69)+HLOOKUP(BT57,workup!$B$266:$Q$268,3,FALSE))</f>
        <v>#DIV/0!</v>
      </c>
      <c r="BU63" s="171" t="e">
        <f>BN69*BU59/(HLOOKUP(BU57,workup!$B$266:$Q$268,2,FALSE)*BN54*(1-BQ69)+HLOOKUP(BU57,workup!$B$266:$Q$268,3,FALSE))</f>
        <v>#DIV/0!</v>
      </c>
      <c r="BV63" s="171" t="e">
        <f>BN69*BV59/(HLOOKUP(BV57,workup!$B$266:$Q$268,2,FALSE)*BN54*(1-BQ69)+HLOOKUP(BV57,workup!$B$266:$Q$268,3,FALSE))</f>
        <v>#DIV/0!</v>
      </c>
      <c r="BW63" s="171" t="e">
        <f>BN69*BW59/(HLOOKUP(BW57,workup!$B$266:$Q$268,2,FALSE)*BN54*(1-BQ69)+HLOOKUP(BW57,workup!$B$266:$Q$268,3,FALSE))</f>
        <v>#DIV/0!</v>
      </c>
      <c r="BX63" s="171" t="e">
        <f>BN69*BX59/(HLOOKUP(BX57,workup!$B$266:$Q$268,2,FALSE)*BN54*(1-BQ69)+HLOOKUP(BX57,workup!$B$266:$Q$268,3,FALSE))</f>
        <v>#DIV/0!</v>
      </c>
      <c r="BY63" s="171" t="e">
        <f>BN69*BY59/(HLOOKUP(BY57,workup!$B$266:$Q$268,2,FALSE)*BN54*(1-BQ69)+HLOOKUP(BY57,workup!$B$266:$Q$268,3,FALSE))</f>
        <v>#DIV/0!</v>
      </c>
      <c r="BZ63" s="171" t="e">
        <f>BN69*BZ59/(HLOOKUP(BZ57,workup!$B$266:$Q$268,2,FALSE)*BN54*(1-BQ69)+HLOOKUP(BZ57,workup!$B$266:$Q$268,3,FALSE))</f>
        <v>#DIV/0!</v>
      </c>
      <c r="CA63" s="171" t="e">
        <f>BN69*CA59/(HLOOKUP(CA57,workup!$B$266:$Q$268,2,FALSE)*BN54*(1-BQ69)+HLOOKUP(CA57,workup!$B$266:$Q$268,3,FALSE))</f>
        <v>#DIV/0!</v>
      </c>
      <c r="CB63" s="171" t="e">
        <f>BN69*CB59/(HLOOKUP(CB57,workup!$B$266:$Q$268,2,FALSE)*BN54*(1-BQ69)+HLOOKUP(CB57,workup!$B$266:$Q$268,3,FALSE))</f>
        <v>#DIV/0!</v>
      </c>
      <c r="CC63" s="171" t="e">
        <f>BN69*CC59/(HLOOKUP(CC57,workup!$B$266:$Q$268,2,FALSE)*BN54*(1-BQ69)+HLOOKUP(CC57,workup!$B$266:$Q$268,3,FALSE))</f>
        <v>#DIV/0!</v>
      </c>
      <c r="CD63" s="171" t="e">
        <f>BN69*CD59/(HLOOKUP(CD57,workup!$B$266:$Q$268,2,FALSE)*BN54*(1-BQ69)+HLOOKUP(CD57,workup!$B$266:$Q$268,3,FALSE))</f>
        <v>#DIV/0!</v>
      </c>
      <c r="CG63" s="193"/>
      <c r="CH63" s="194"/>
      <c r="CI63" s="207"/>
      <c r="CJ63" s="171" t="e">
        <f>CI69*CJ59/(HLOOKUP(CJ57,workup!$B$266:$Q$268,2,FALSE)*CI54*(1-CL69)+HLOOKUP(CJ57,workup!$B$266:$Q$268,3,FALSE))</f>
        <v>#DIV/0!</v>
      </c>
      <c r="CK63" s="171" t="e">
        <f>CI69*CK59/(HLOOKUP(CK57,workup!$B$266:$Q$268,2,FALSE)*CI54*(1-CL69)+HLOOKUP(CK57,workup!$B$266:$Q$268,3,FALSE))</f>
        <v>#DIV/0!</v>
      </c>
      <c r="CL63" s="171" t="e">
        <f>CI69*CL59/(HLOOKUP(CL57,workup!$B$266:$Q$268,2,FALSE)*CI54*(1-CL69)+HLOOKUP(CL57,workup!$B$266:$Q$268,3,FALSE))</f>
        <v>#DIV/0!</v>
      </c>
      <c r="CM63" s="171" t="e">
        <f>CI69*CM59/(HLOOKUP(CM57,workup!$B$266:$Q$268,2,FALSE)*CI54*(1-CL69)+HLOOKUP(CM57,workup!$B$266:$Q$268,3,FALSE))</f>
        <v>#DIV/0!</v>
      </c>
      <c r="CN63" s="171" t="e">
        <f>CI69*CN59/(HLOOKUP(CN57,workup!$B$266:$Q$268,2,FALSE)*CI54*(1-CL69)+HLOOKUP(CN57,workup!$B$266:$Q$268,3,FALSE))</f>
        <v>#DIV/0!</v>
      </c>
      <c r="CO63" s="171" t="e">
        <f>CI69*CO59/(HLOOKUP(CO57,workup!$B$266:$Q$268,2,FALSE)*CI54*(1-CL69)+HLOOKUP(CO57,workup!$B$266:$Q$268,3,FALSE))</f>
        <v>#DIV/0!</v>
      </c>
      <c r="CP63" s="171" t="e">
        <f>CI69*CP59/(HLOOKUP(CP57,workup!$B$266:$Q$268,2,FALSE)*CI54*(1-CL69)+HLOOKUP(CP57,workup!$B$266:$Q$268,3,FALSE))</f>
        <v>#DIV/0!</v>
      </c>
      <c r="CQ63" s="171" t="e">
        <f>CI69*CQ59/(HLOOKUP(CQ57,workup!$B$266:$Q$268,2,FALSE)*CI54*(1-CL69)+HLOOKUP(CQ57,workup!$B$266:$Q$268,3,FALSE))</f>
        <v>#DIV/0!</v>
      </c>
      <c r="CR63" s="171" t="e">
        <f>CI69*CR59/(HLOOKUP(CR57,workup!$B$266:$Q$268,2,FALSE)*CI54*(1-CL69)+HLOOKUP(CR57,workup!$B$266:$Q$268,3,FALSE))</f>
        <v>#DIV/0!</v>
      </c>
      <c r="CS63" s="171" t="e">
        <f>CI69*CS59/(HLOOKUP(CS57,workup!$B$266:$Q$268,2,FALSE)*CI54*(1-CL69)+HLOOKUP(CS57,workup!$B$266:$Q$268,3,FALSE))</f>
        <v>#DIV/0!</v>
      </c>
      <c r="CT63" s="171" t="e">
        <f>CI69*CT59/(HLOOKUP(CT57,workup!$B$266:$Q$268,2,FALSE)*CI54*(1-CL69)+HLOOKUP(CT57,workup!$B$266:$Q$268,3,FALSE))</f>
        <v>#DIV/0!</v>
      </c>
      <c r="CU63" s="171" t="e">
        <f>CI69*CU59/(HLOOKUP(CU57,workup!$B$266:$Q$268,2,FALSE)*CI54*(1-CL69)+HLOOKUP(CU57,workup!$B$266:$Q$268,3,FALSE))</f>
        <v>#DIV/0!</v>
      </c>
      <c r="CV63" s="171" t="e">
        <f>CI69*CV59/(HLOOKUP(CV57,workup!$B$266:$Q$268,2,FALSE)*CI54*(1-CL69)+HLOOKUP(CV57,workup!$B$266:$Q$268,3,FALSE))</f>
        <v>#DIV/0!</v>
      </c>
      <c r="CW63" s="171" t="e">
        <f>CI69*CW59/(HLOOKUP(CW57,workup!$B$266:$Q$268,2,FALSE)*CI54*(1-CL69)+HLOOKUP(CW57,workup!$B$266:$Q$268,3,FALSE))</f>
        <v>#DIV/0!</v>
      </c>
      <c r="CX63" s="171" t="e">
        <f>CI69*CX59/(HLOOKUP(CX57,workup!$B$266:$Q$268,2,FALSE)*CI54*(1-CL69)+HLOOKUP(CX57,workup!$B$266:$Q$268,3,FALSE))</f>
        <v>#DIV/0!</v>
      </c>
      <c r="CY63" s="171" t="e">
        <f>CI69*CY59/(HLOOKUP(CY57,workup!$B$266:$Q$268,2,FALSE)*CI54*(1-CL69)+HLOOKUP(CY57,workup!$B$266:$Q$268,3,FALSE))</f>
        <v>#DIV/0!</v>
      </c>
    </row>
    <row r="64" spans="1:103" x14ac:dyDescent="0.25">
      <c r="A64" s="193"/>
      <c r="B64" s="200"/>
      <c r="C64" s="208"/>
      <c r="D64" s="171">
        <f>C69*D60/(HLOOKUP(D57,workup!$B$266:$Q$268,2,FALSE)*C55*(1-F70)+HLOOKUP(D57,workup!$B$266:$Q$268,3,FALSE))</f>
        <v>0.15026561431328159</v>
      </c>
      <c r="E64" s="171">
        <f>C69*E60/(HLOOKUP(E57,workup!$B$266:$Q$268,2,FALSE)*C55*(1-F70)+HLOOKUP(E57,workup!$B$266:$Q$268,3,FALSE))</f>
        <v>0.55040001773701341</v>
      </c>
      <c r="F64" s="171">
        <f>C69*F60/(HLOOKUP(F57,workup!$B$266:$Q$268,2,FALSE)*C55*(1-F70)+HLOOKUP(F57,workup!$B$266:$Q$268,3,FALSE))</f>
        <v>0</v>
      </c>
      <c r="G64" s="171">
        <f>C69*G60/(HLOOKUP(G57,workup!$B$266:$Q$268,2,FALSE)*C55*(1-F70)+HLOOKUP(G57,workup!$B$266:$Q$268,3,FALSE))</f>
        <v>0</v>
      </c>
      <c r="H64" s="171">
        <f>C69*H60/(HLOOKUP(H57,workup!$B$266:$Q$268,2,FALSE)*C55*(1-F70)+HLOOKUP(H57,workup!$B$266:$Q$268,3,FALSE))</f>
        <v>0</v>
      </c>
      <c r="I64" s="171">
        <f>C69*I60/(HLOOKUP(I57,workup!$B$266:$Q$268,2,FALSE)*C55*(1-F70)+HLOOKUP(I57,workup!$B$266:$Q$268,3,FALSE))</f>
        <v>2.4048729068444658E-5</v>
      </c>
      <c r="J64" s="171">
        <f>C69*J60/(HLOOKUP(J57,workup!$B$266:$Q$268,2,FALSE)*C55*(1-F70)+HLOOKUP(J57,workup!$B$266:$Q$268,3,FALSE))</f>
        <v>0</v>
      </c>
      <c r="K64" s="171">
        <f>C69*K60/(HLOOKUP(K57,workup!$B$266:$Q$268,2,FALSE)*C55*(1-F70)+HLOOKUP(K57,workup!$B$266:$Q$268,3,FALSE))</f>
        <v>0.30985134373182294</v>
      </c>
      <c r="L64" s="171">
        <f>C69*L60/(HLOOKUP(L57,workup!$B$266:$Q$268,2,FALSE)*C55*(1-F70)+HLOOKUP(L57,workup!$B$266:$Q$268,3,FALSE))</f>
        <v>0</v>
      </c>
      <c r="M64" s="171">
        <f>C69*M60/(HLOOKUP(M57,workup!$B$266:$Q$268,2,FALSE)*C55*(1-F70)+HLOOKUP(M57,workup!$B$266:$Q$268,3,FALSE))</f>
        <v>4.0655618384687352E-5</v>
      </c>
      <c r="N64" s="171">
        <f>C69*N60/(HLOOKUP(N57,workup!$B$266:$Q$268,2,FALSE)*C55*(1-F70)+HLOOKUP(N57,workup!$B$266:$Q$268,3,FALSE))</f>
        <v>3.3549550801448851E-5</v>
      </c>
      <c r="O64" s="171">
        <f>C69*O60/(HLOOKUP(O57,workup!$B$266:$Q$268,2,FALSE)*C55*(1-F70)+HLOOKUP(O57,workup!$B$266:$Q$268,3,FALSE))</f>
        <v>0</v>
      </c>
      <c r="P64" s="171">
        <f>C69*P60/(HLOOKUP(P57,workup!$B$266:$Q$268,2,FALSE)*C55*(1-F70)+HLOOKUP(P57,workup!$B$266:$Q$268,3,FALSE))</f>
        <v>0</v>
      </c>
      <c r="Q64" s="171">
        <f>C69*Q60/(HLOOKUP(Q57,workup!$B$266:$Q$268,2,FALSE)*C55*(1-F70)+HLOOKUP(Q57,workup!$B$266:$Q$268,3,FALSE))</f>
        <v>0</v>
      </c>
      <c r="R64" s="171">
        <f>C69*R60/(HLOOKUP(R57,workup!$B$266:$Q$268,2,FALSE)*C55*(1-F70)+HLOOKUP(R57,workup!$B$266:$Q$268,3,FALSE))</f>
        <v>0</v>
      </c>
      <c r="S64" s="171">
        <f>C69*S60/(HLOOKUP(S57,workup!$B$266:$Q$268,2,FALSE)*C55*(1-F70)+HLOOKUP(S57,workup!$B$266:$Q$268,3,FALSE))</f>
        <v>0</v>
      </c>
      <c r="T64" s="22"/>
      <c r="V64" s="193"/>
      <c r="W64" s="194"/>
      <c r="X64" s="208"/>
      <c r="Y64" s="171" t="e">
        <f>X69*Y60/(HLOOKUP(Y57,workup!$B$266:$Q$268,2,FALSE)*X55*(1-AA70)+HLOOKUP(Y57,workup!$B$266:$Q$268,3,FALSE))</f>
        <v>#DIV/0!</v>
      </c>
      <c r="Z64" s="171" t="e">
        <f>X69*Z60/(HLOOKUP(Z57,workup!$B$266:$Q$268,2,FALSE)*X55*(1-AA70)+HLOOKUP(Z57,workup!$B$266:$Q$268,3,FALSE))</f>
        <v>#DIV/0!</v>
      </c>
      <c r="AA64" s="171" t="e">
        <f>X69*AA60/(HLOOKUP(AA57,workup!$B$266:$Q$268,2,FALSE)*X55*(1-AA70)+HLOOKUP(AA57,workup!$B$266:$Q$268,3,FALSE))</f>
        <v>#DIV/0!</v>
      </c>
      <c r="AB64" s="171" t="e">
        <f>X69*AB60/(HLOOKUP(AB57,workup!$B$266:$Q$268,2,FALSE)*X55*(1-AA70)+HLOOKUP(AB57,workup!$B$266:$Q$268,3,FALSE))</f>
        <v>#DIV/0!</v>
      </c>
      <c r="AC64" s="171" t="e">
        <f>X69*AC60/(HLOOKUP(AC57,workup!$B$266:$Q$268,2,FALSE)*X55*(1-AA70)+HLOOKUP(AC57,workup!$B$266:$Q$268,3,FALSE))</f>
        <v>#DIV/0!</v>
      </c>
      <c r="AD64" s="171" t="e">
        <f>X69*AD60/(HLOOKUP(AD57,workup!$B$266:$Q$268,2,FALSE)*X55*(1-AA70)+HLOOKUP(AD57,workup!$B$266:$Q$268,3,FALSE))</f>
        <v>#DIV/0!</v>
      </c>
      <c r="AE64" s="171" t="e">
        <f>X69*AE60/(HLOOKUP(AE57,workup!$B$266:$Q$268,2,FALSE)*X55*(1-AA70)+HLOOKUP(AE57,workup!$B$266:$Q$268,3,FALSE))</f>
        <v>#DIV/0!</v>
      </c>
      <c r="AF64" s="171" t="e">
        <f>X69*AF60/(HLOOKUP(AF57,workup!$B$266:$Q$268,2,FALSE)*X55*(1-AA70)+HLOOKUP(AF57,workup!$B$266:$Q$268,3,FALSE))</f>
        <v>#DIV/0!</v>
      </c>
      <c r="AG64" s="171" t="e">
        <f>X69*AG60/(HLOOKUP(AG57,workup!$B$266:$Q$268,2,FALSE)*X55*(1-AA70)+HLOOKUP(AG57,workup!$B$266:$Q$268,3,FALSE))</f>
        <v>#DIV/0!</v>
      </c>
      <c r="AH64" s="171" t="e">
        <f>X69*AH60/(HLOOKUP(AH57,workup!$B$266:$Q$268,2,FALSE)*X55*(1-AA70)+HLOOKUP(AH57,workup!$B$266:$Q$268,3,FALSE))</f>
        <v>#DIV/0!</v>
      </c>
      <c r="AI64" s="171" t="e">
        <f>X69*AI60/(HLOOKUP(AI57,workup!$B$266:$Q$268,2,FALSE)*X55*(1-AA70)+HLOOKUP(AI57,workup!$B$266:$Q$268,3,FALSE))</f>
        <v>#DIV/0!</v>
      </c>
      <c r="AJ64" s="171" t="e">
        <f>X69*AJ60/(HLOOKUP(AJ57,workup!$B$266:$Q$268,2,FALSE)*X55*(1-AA70)+HLOOKUP(AJ57,workup!$B$266:$Q$268,3,FALSE))</f>
        <v>#DIV/0!</v>
      </c>
      <c r="AK64" s="171" t="e">
        <f>X69*AK60/(HLOOKUP(AK57,workup!$B$266:$Q$268,2,FALSE)*X55*(1-AA70)+HLOOKUP(AK57,workup!$B$266:$Q$268,3,FALSE))</f>
        <v>#DIV/0!</v>
      </c>
      <c r="AL64" s="171" t="e">
        <f>X69*AL60/(HLOOKUP(AL57,workup!$B$266:$Q$268,2,FALSE)*X55*(1-AA70)+HLOOKUP(AL57,workup!$B$266:$Q$268,3,FALSE))</f>
        <v>#DIV/0!</v>
      </c>
      <c r="AM64" s="171" t="e">
        <f>X69*AM60/(HLOOKUP(AM57,workup!$B$266:$Q$268,2,FALSE)*X55*(1-AA70)+HLOOKUP(AM57,workup!$B$266:$Q$268,3,FALSE))</f>
        <v>#DIV/0!</v>
      </c>
      <c r="AN64" s="171" t="e">
        <f>X69*AN60/(HLOOKUP(AN57,workup!$B$266:$Q$268,2,FALSE)*X55*(1-AA70)+HLOOKUP(AN57,workup!$B$266:$Q$268,3,FALSE))</f>
        <v>#DIV/0!</v>
      </c>
      <c r="AQ64" s="193"/>
      <c r="AR64" s="194"/>
      <c r="AS64" s="208"/>
      <c r="AT64" s="171" t="e">
        <f>AS69*AT60/(HLOOKUP(AT57,workup!$B$266:$Q$268,2,FALSE)*AS55*(1-AV70)+HLOOKUP(AT57,workup!$B$266:$Q$268,3,FALSE))</f>
        <v>#DIV/0!</v>
      </c>
      <c r="AU64" s="171" t="e">
        <f>AS69*AU60/(HLOOKUP(AU57,workup!$B$266:$Q$268,2,FALSE)*AS55*(1-AV70)+HLOOKUP(AU57,workup!$B$266:$Q$268,3,FALSE))</f>
        <v>#DIV/0!</v>
      </c>
      <c r="AV64" s="171" t="e">
        <f>AS69*AV60/(HLOOKUP(AV57,workup!$B$266:$Q$268,2,FALSE)*AS55*(1-AV70)+HLOOKUP(AV57,workup!$B$266:$Q$268,3,FALSE))</f>
        <v>#DIV/0!</v>
      </c>
      <c r="AW64" s="171" t="e">
        <f>AS69*AW60/(HLOOKUP(AW57,workup!$B$266:$Q$268,2,FALSE)*AS55*(1-AV70)+HLOOKUP(AW57,workup!$B$266:$Q$268,3,FALSE))</f>
        <v>#DIV/0!</v>
      </c>
      <c r="AX64" s="171" t="e">
        <f>AS69*AX60/(HLOOKUP(AX57,workup!$B$266:$Q$268,2,FALSE)*AS55*(1-AV70)+HLOOKUP(AX57,workup!$B$266:$Q$268,3,FALSE))</f>
        <v>#DIV/0!</v>
      </c>
      <c r="AY64" s="171" t="e">
        <f>AS69*AY60/(HLOOKUP(AY57,workup!$B$266:$Q$268,2,FALSE)*AS55*(1-AV70)+HLOOKUP(AY57,workup!$B$266:$Q$268,3,FALSE))</f>
        <v>#DIV/0!</v>
      </c>
      <c r="AZ64" s="171" t="e">
        <f>AS69*AZ60/(HLOOKUP(AZ57,workup!$B$266:$Q$268,2,FALSE)*AS55*(1-AV70)+HLOOKUP(AZ57,workup!$B$266:$Q$268,3,FALSE))</f>
        <v>#DIV/0!</v>
      </c>
      <c r="BA64" s="171" t="e">
        <f>AS69*BA60/(HLOOKUP(BA57,workup!$B$266:$Q$268,2,FALSE)*AS55*(1-AV70)+HLOOKUP(BA57,workup!$B$266:$Q$268,3,FALSE))</f>
        <v>#DIV/0!</v>
      </c>
      <c r="BB64" s="171" t="e">
        <f>AS69*BB60/(HLOOKUP(BB57,workup!$B$266:$Q$268,2,FALSE)*AS55*(1-AV70)+HLOOKUP(BB57,workup!$B$266:$Q$268,3,FALSE))</f>
        <v>#DIV/0!</v>
      </c>
      <c r="BC64" s="171" t="e">
        <f>AS69*BC60/(HLOOKUP(BC57,workup!$B$266:$Q$268,2,FALSE)*AS55*(1-AV70)+HLOOKUP(BC57,workup!$B$266:$Q$268,3,FALSE))</f>
        <v>#DIV/0!</v>
      </c>
      <c r="BD64" s="171" t="e">
        <f>AS69*BD60/(HLOOKUP(BD57,workup!$B$266:$Q$268,2,FALSE)*AS55*(1-AV70)+HLOOKUP(BD57,workup!$B$266:$Q$268,3,FALSE))</f>
        <v>#DIV/0!</v>
      </c>
      <c r="BE64" s="171" t="e">
        <f>AS69*BE60/(HLOOKUP(BE57,workup!$B$266:$Q$268,2,FALSE)*AS55*(1-AV70)+HLOOKUP(BE57,workup!$B$266:$Q$268,3,FALSE))</f>
        <v>#DIV/0!</v>
      </c>
      <c r="BF64" s="171" t="e">
        <f>AS69*BF60/(HLOOKUP(BF57,workup!$B$266:$Q$268,2,FALSE)*AS55*(1-AV70)+HLOOKUP(BF57,workup!$B$266:$Q$268,3,FALSE))</f>
        <v>#DIV/0!</v>
      </c>
      <c r="BG64" s="171" t="e">
        <f>AS69*BG60/(HLOOKUP(BG57,workup!$B$266:$Q$268,2,FALSE)*AS55*(1-AV70)+HLOOKUP(BG57,workup!$B$266:$Q$268,3,FALSE))</f>
        <v>#DIV/0!</v>
      </c>
      <c r="BH64" s="171" t="e">
        <f>AS69*BH60/(HLOOKUP(BH57,workup!$B$266:$Q$268,2,FALSE)*AS55*(1-AV70)+HLOOKUP(BH57,workup!$B$266:$Q$268,3,FALSE))</f>
        <v>#DIV/0!</v>
      </c>
      <c r="BI64" s="171" t="e">
        <f>AS69*BI60/(HLOOKUP(BI57,workup!$B$266:$Q$268,2,FALSE)*AS55*(1-AV70)+HLOOKUP(BI57,workup!$B$266:$Q$268,3,FALSE))</f>
        <v>#DIV/0!</v>
      </c>
      <c r="BL64" s="193"/>
      <c r="BM64" s="194"/>
      <c r="BN64" s="208"/>
      <c r="BO64" s="171" t="e">
        <f>BN69*BO60/(HLOOKUP(BO57,workup!$B$266:$Q$268,2,FALSE)*BN55*(1-BQ70)+HLOOKUP(BO57,workup!$B$266:$Q$268,3,FALSE))</f>
        <v>#DIV/0!</v>
      </c>
      <c r="BP64" s="171" t="e">
        <f>BN69*BP60/(HLOOKUP(BP57,workup!$B$266:$Q$268,2,FALSE)*BN55*(1-BQ70)+HLOOKUP(BP57,workup!$B$266:$Q$268,3,FALSE))</f>
        <v>#DIV/0!</v>
      </c>
      <c r="BQ64" s="171" t="e">
        <f>BN69*BQ60/(HLOOKUP(BQ57,workup!$B$266:$Q$268,2,FALSE)*BN55*(1-BQ70)+HLOOKUP(BQ57,workup!$B$266:$Q$268,3,FALSE))</f>
        <v>#DIV/0!</v>
      </c>
      <c r="BR64" s="171" t="e">
        <f>BN69*BR60/(HLOOKUP(BR57,workup!$B$266:$Q$268,2,FALSE)*BN55*(1-BQ70)+HLOOKUP(BR57,workup!$B$266:$Q$268,3,FALSE))</f>
        <v>#DIV/0!</v>
      </c>
      <c r="BS64" s="171" t="e">
        <f>BN69*BS60/(HLOOKUP(BS57,workup!$B$266:$Q$268,2,FALSE)*BN55*(1-BQ70)+HLOOKUP(BS57,workup!$B$266:$Q$268,3,FALSE))</f>
        <v>#DIV/0!</v>
      </c>
      <c r="BT64" s="171" t="e">
        <f>BN69*BT60/(HLOOKUP(BT57,workup!$B$266:$Q$268,2,FALSE)*BN55*(1-BQ70)+HLOOKUP(BT57,workup!$B$266:$Q$268,3,FALSE))</f>
        <v>#DIV/0!</v>
      </c>
      <c r="BU64" s="171" t="e">
        <f>BN69*BU60/(HLOOKUP(BU57,workup!$B$266:$Q$268,2,FALSE)*BN55*(1-BQ70)+HLOOKUP(BU57,workup!$B$266:$Q$268,3,FALSE))</f>
        <v>#DIV/0!</v>
      </c>
      <c r="BV64" s="171" t="e">
        <f>BN69*BV60/(HLOOKUP(BV57,workup!$B$266:$Q$268,2,FALSE)*BN55*(1-BQ70)+HLOOKUP(BV57,workup!$B$266:$Q$268,3,FALSE))</f>
        <v>#DIV/0!</v>
      </c>
      <c r="BW64" s="171" t="e">
        <f>BN69*BW60/(HLOOKUP(BW57,workup!$B$266:$Q$268,2,FALSE)*BN55*(1-BQ70)+HLOOKUP(BW57,workup!$B$266:$Q$268,3,FALSE))</f>
        <v>#DIV/0!</v>
      </c>
      <c r="BX64" s="171" t="e">
        <f>BN69*BX60/(HLOOKUP(BX57,workup!$B$266:$Q$268,2,FALSE)*BN55*(1-BQ70)+HLOOKUP(BX57,workup!$B$266:$Q$268,3,FALSE))</f>
        <v>#DIV/0!</v>
      </c>
      <c r="BY64" s="171" t="e">
        <f>BN69*BY60/(HLOOKUP(BY57,workup!$B$266:$Q$268,2,FALSE)*BN55*(1-BQ70)+HLOOKUP(BY57,workup!$B$266:$Q$268,3,FALSE))</f>
        <v>#DIV/0!</v>
      </c>
      <c r="BZ64" s="171" t="e">
        <f>BN69*BZ60/(HLOOKUP(BZ57,workup!$B$266:$Q$268,2,FALSE)*BN55*(1-BQ70)+HLOOKUP(BZ57,workup!$B$266:$Q$268,3,FALSE))</f>
        <v>#DIV/0!</v>
      </c>
      <c r="CA64" s="171" t="e">
        <f>BN69*CA60/(HLOOKUP(CA57,workup!$B$266:$Q$268,2,FALSE)*BN55*(1-BQ70)+HLOOKUP(CA57,workup!$B$266:$Q$268,3,FALSE))</f>
        <v>#DIV/0!</v>
      </c>
      <c r="CB64" s="171" t="e">
        <f>BN69*CB60/(HLOOKUP(CB57,workup!$B$266:$Q$268,2,FALSE)*BN55*(1-BQ70)+HLOOKUP(CB57,workup!$B$266:$Q$268,3,FALSE))</f>
        <v>#DIV/0!</v>
      </c>
      <c r="CC64" s="171" t="e">
        <f>BN69*CC60/(HLOOKUP(CC57,workup!$B$266:$Q$268,2,FALSE)*BN55*(1-BQ70)+HLOOKUP(CC57,workup!$B$266:$Q$268,3,FALSE))</f>
        <v>#DIV/0!</v>
      </c>
      <c r="CD64" s="171" t="e">
        <f>BN69*CD60/(HLOOKUP(CD57,workup!$B$266:$Q$268,2,FALSE)*BN55*(1-BQ70)+HLOOKUP(CD57,workup!$B$266:$Q$268,3,FALSE))</f>
        <v>#DIV/0!</v>
      </c>
      <c r="CG64" s="193"/>
      <c r="CH64" s="194"/>
      <c r="CI64" s="208"/>
      <c r="CJ64" s="171" t="e">
        <f>CI69*CJ60/(HLOOKUP(CJ57,workup!$B$266:$Q$268,2,FALSE)*CI55*(1-CL70)+HLOOKUP(CJ57,workup!$B$266:$Q$268,3,FALSE))</f>
        <v>#DIV/0!</v>
      </c>
      <c r="CK64" s="171" t="e">
        <f>CI69*CK60/(HLOOKUP(CK57,workup!$B$266:$Q$268,2,FALSE)*CI55*(1-CL70)+HLOOKUP(CK57,workup!$B$266:$Q$268,3,FALSE))</f>
        <v>#DIV/0!</v>
      </c>
      <c r="CL64" s="171" t="e">
        <f>CI69*CL60/(HLOOKUP(CL57,workup!$B$266:$Q$268,2,FALSE)*CI55*(1-CL70)+HLOOKUP(CL57,workup!$B$266:$Q$268,3,FALSE))</f>
        <v>#DIV/0!</v>
      </c>
      <c r="CM64" s="171" t="e">
        <f>CI69*CM60/(HLOOKUP(CM57,workup!$B$266:$Q$268,2,FALSE)*CI55*(1-CL70)+HLOOKUP(CM57,workup!$B$266:$Q$268,3,FALSE))</f>
        <v>#DIV/0!</v>
      </c>
      <c r="CN64" s="171" t="e">
        <f>CI69*CN60/(HLOOKUP(CN57,workup!$B$266:$Q$268,2,FALSE)*CI55*(1-CL70)+HLOOKUP(CN57,workup!$B$266:$Q$268,3,FALSE))</f>
        <v>#DIV/0!</v>
      </c>
      <c r="CO64" s="171" t="e">
        <f>CI69*CO60/(HLOOKUP(CO57,workup!$B$266:$Q$268,2,FALSE)*CI55*(1-CL70)+HLOOKUP(CO57,workup!$B$266:$Q$268,3,FALSE))</f>
        <v>#DIV/0!</v>
      </c>
      <c r="CP64" s="171" t="e">
        <f>CI69*CP60/(HLOOKUP(CP57,workup!$B$266:$Q$268,2,FALSE)*CI55*(1-CL70)+HLOOKUP(CP57,workup!$B$266:$Q$268,3,FALSE))</f>
        <v>#DIV/0!</v>
      </c>
      <c r="CQ64" s="171" t="e">
        <f>CI69*CQ60/(HLOOKUP(CQ57,workup!$B$266:$Q$268,2,FALSE)*CI55*(1-CL70)+HLOOKUP(CQ57,workup!$B$266:$Q$268,3,FALSE))</f>
        <v>#DIV/0!</v>
      </c>
      <c r="CR64" s="171" t="e">
        <f>CI69*CR60/(HLOOKUP(CR57,workup!$B$266:$Q$268,2,FALSE)*CI55*(1-CL70)+HLOOKUP(CR57,workup!$B$266:$Q$268,3,FALSE))</f>
        <v>#DIV/0!</v>
      </c>
      <c r="CS64" s="171" t="e">
        <f>CI69*CS60/(HLOOKUP(CS57,workup!$B$266:$Q$268,2,FALSE)*CI55*(1-CL70)+HLOOKUP(CS57,workup!$B$266:$Q$268,3,FALSE))</f>
        <v>#DIV/0!</v>
      </c>
      <c r="CT64" s="171" t="e">
        <f>CI69*CT60/(HLOOKUP(CT57,workup!$B$266:$Q$268,2,FALSE)*CI55*(1-CL70)+HLOOKUP(CT57,workup!$B$266:$Q$268,3,FALSE))</f>
        <v>#DIV/0!</v>
      </c>
      <c r="CU64" s="171" t="e">
        <f>CI69*CU60/(HLOOKUP(CU57,workup!$B$266:$Q$268,2,FALSE)*CI55*(1-CL70)+HLOOKUP(CU57,workup!$B$266:$Q$268,3,FALSE))</f>
        <v>#DIV/0!</v>
      </c>
      <c r="CV64" s="171" t="e">
        <f>CI69*CV60/(HLOOKUP(CV57,workup!$B$266:$Q$268,2,FALSE)*CI55*(1-CL70)+HLOOKUP(CV57,workup!$B$266:$Q$268,3,FALSE))</f>
        <v>#DIV/0!</v>
      </c>
      <c r="CW64" s="171" t="e">
        <f>CI69*CW60/(HLOOKUP(CW57,workup!$B$266:$Q$268,2,FALSE)*CI55*(1-CL70)+HLOOKUP(CW57,workup!$B$266:$Q$268,3,FALSE))</f>
        <v>#DIV/0!</v>
      </c>
      <c r="CX64" s="171" t="e">
        <f>CI69*CX60/(HLOOKUP(CX57,workup!$B$266:$Q$268,2,FALSE)*CI55*(1-CL70)+HLOOKUP(CX57,workup!$B$266:$Q$268,3,FALSE))</f>
        <v>#DIV/0!</v>
      </c>
      <c r="CY64" s="171" t="e">
        <f>CI69*CY60/(HLOOKUP(CY57,workup!$B$266:$Q$268,2,FALSE)*CI55*(1-CL70)+HLOOKUP(CY57,workup!$B$266:$Q$268,3,FALSE))</f>
        <v>#DIV/0!</v>
      </c>
    </row>
    <row r="65" spans="1:103" x14ac:dyDescent="0.25">
      <c r="A65" s="193"/>
      <c r="B65" s="200"/>
      <c r="C65" s="55" t="s">
        <v>52</v>
      </c>
      <c r="D65" s="172">
        <f t="shared" ref="D65:S65" si="85">AVERAGE(D62:D64)</f>
        <v>0.15026561431328159</v>
      </c>
      <c r="E65" s="172">
        <f t="shared" si="85"/>
        <v>0.55040001773701341</v>
      </c>
      <c r="F65" s="172">
        <f t="shared" si="85"/>
        <v>0</v>
      </c>
      <c r="G65" s="172">
        <f t="shared" si="85"/>
        <v>0</v>
      </c>
      <c r="H65" s="172">
        <f t="shared" si="85"/>
        <v>0</v>
      </c>
      <c r="I65" s="172">
        <f t="shared" si="85"/>
        <v>2.4048729068444662E-5</v>
      </c>
      <c r="J65" s="172">
        <f t="shared" si="85"/>
        <v>0</v>
      </c>
      <c r="K65" s="172">
        <f t="shared" si="85"/>
        <v>0.30985134373182294</v>
      </c>
      <c r="L65" s="172">
        <f t="shared" si="85"/>
        <v>0</v>
      </c>
      <c r="M65" s="172">
        <f t="shared" si="85"/>
        <v>4.0655618384687352E-5</v>
      </c>
      <c r="N65" s="172">
        <f t="shared" si="85"/>
        <v>3.3549550801448851E-5</v>
      </c>
      <c r="O65" s="172">
        <f t="shared" si="85"/>
        <v>0</v>
      </c>
      <c r="P65" s="172">
        <f t="shared" si="85"/>
        <v>0</v>
      </c>
      <c r="Q65" s="172">
        <f t="shared" si="85"/>
        <v>0</v>
      </c>
      <c r="R65" s="172">
        <f t="shared" si="85"/>
        <v>0</v>
      </c>
      <c r="S65" s="173">
        <f t="shared" si="85"/>
        <v>0</v>
      </c>
      <c r="T65" s="22"/>
      <c r="V65" s="193"/>
      <c r="W65" s="194"/>
      <c r="X65" s="55" t="s">
        <v>52</v>
      </c>
      <c r="Y65" s="172" t="e">
        <f t="shared" ref="Y65:AN65" si="86">AVERAGE(Y62:Y64)</f>
        <v>#DIV/0!</v>
      </c>
      <c r="Z65" s="172" t="e">
        <f t="shared" si="86"/>
        <v>#DIV/0!</v>
      </c>
      <c r="AA65" s="172" t="e">
        <f t="shared" si="86"/>
        <v>#DIV/0!</v>
      </c>
      <c r="AB65" s="172" t="e">
        <f t="shared" si="86"/>
        <v>#DIV/0!</v>
      </c>
      <c r="AC65" s="172" t="e">
        <f t="shared" si="86"/>
        <v>#DIV/0!</v>
      </c>
      <c r="AD65" s="172" t="e">
        <f t="shared" si="86"/>
        <v>#DIV/0!</v>
      </c>
      <c r="AE65" s="172" t="e">
        <f t="shared" si="86"/>
        <v>#DIV/0!</v>
      </c>
      <c r="AF65" s="172" t="e">
        <f t="shared" si="86"/>
        <v>#DIV/0!</v>
      </c>
      <c r="AG65" s="172" t="e">
        <f t="shared" si="86"/>
        <v>#DIV/0!</v>
      </c>
      <c r="AH65" s="172" t="e">
        <f t="shared" si="86"/>
        <v>#DIV/0!</v>
      </c>
      <c r="AI65" s="172" t="e">
        <f t="shared" si="86"/>
        <v>#DIV/0!</v>
      </c>
      <c r="AJ65" s="172" t="e">
        <f t="shared" si="86"/>
        <v>#DIV/0!</v>
      </c>
      <c r="AK65" s="172" t="e">
        <f t="shared" si="86"/>
        <v>#DIV/0!</v>
      </c>
      <c r="AL65" s="172" t="e">
        <f t="shared" si="86"/>
        <v>#DIV/0!</v>
      </c>
      <c r="AM65" s="172" t="e">
        <f t="shared" si="86"/>
        <v>#DIV/0!</v>
      </c>
      <c r="AN65" s="173" t="e">
        <f t="shared" si="86"/>
        <v>#DIV/0!</v>
      </c>
      <c r="AQ65" s="193"/>
      <c r="AR65" s="194"/>
      <c r="AS65" s="55" t="s">
        <v>52</v>
      </c>
      <c r="AT65" s="172" t="e">
        <f t="shared" ref="AT65:BI65" si="87">AVERAGE(AT62:AT64)</f>
        <v>#DIV/0!</v>
      </c>
      <c r="AU65" s="172" t="e">
        <f t="shared" si="87"/>
        <v>#DIV/0!</v>
      </c>
      <c r="AV65" s="172" t="e">
        <f t="shared" si="87"/>
        <v>#DIV/0!</v>
      </c>
      <c r="AW65" s="172" t="e">
        <f t="shared" si="87"/>
        <v>#DIV/0!</v>
      </c>
      <c r="AX65" s="172" t="e">
        <f t="shared" si="87"/>
        <v>#DIV/0!</v>
      </c>
      <c r="AY65" s="172" t="e">
        <f t="shared" si="87"/>
        <v>#DIV/0!</v>
      </c>
      <c r="AZ65" s="172" t="e">
        <f t="shared" si="87"/>
        <v>#DIV/0!</v>
      </c>
      <c r="BA65" s="172" t="e">
        <f t="shared" si="87"/>
        <v>#DIV/0!</v>
      </c>
      <c r="BB65" s="172" t="e">
        <f t="shared" si="87"/>
        <v>#DIV/0!</v>
      </c>
      <c r="BC65" s="172" t="e">
        <f t="shared" si="87"/>
        <v>#DIV/0!</v>
      </c>
      <c r="BD65" s="172" t="e">
        <f t="shared" si="87"/>
        <v>#DIV/0!</v>
      </c>
      <c r="BE65" s="172" t="e">
        <f t="shared" si="87"/>
        <v>#DIV/0!</v>
      </c>
      <c r="BF65" s="172" t="e">
        <f t="shared" si="87"/>
        <v>#DIV/0!</v>
      </c>
      <c r="BG65" s="172" t="e">
        <f t="shared" si="87"/>
        <v>#DIV/0!</v>
      </c>
      <c r="BH65" s="172" t="e">
        <f t="shared" si="87"/>
        <v>#DIV/0!</v>
      </c>
      <c r="BI65" s="173" t="e">
        <f t="shared" si="87"/>
        <v>#DIV/0!</v>
      </c>
      <c r="BL65" s="193"/>
      <c r="BM65" s="194"/>
      <c r="BN65" s="55" t="s">
        <v>52</v>
      </c>
      <c r="BO65" s="172" t="e">
        <f t="shared" ref="BO65:CD65" si="88">AVERAGE(BO62:BO64)</f>
        <v>#DIV/0!</v>
      </c>
      <c r="BP65" s="172" t="e">
        <f t="shared" si="88"/>
        <v>#DIV/0!</v>
      </c>
      <c r="BQ65" s="172" t="e">
        <f t="shared" si="88"/>
        <v>#DIV/0!</v>
      </c>
      <c r="BR65" s="172" t="e">
        <f t="shared" si="88"/>
        <v>#DIV/0!</v>
      </c>
      <c r="BS65" s="172" t="e">
        <f t="shared" si="88"/>
        <v>#DIV/0!</v>
      </c>
      <c r="BT65" s="172" t="e">
        <f t="shared" si="88"/>
        <v>#DIV/0!</v>
      </c>
      <c r="BU65" s="172" t="e">
        <f t="shared" si="88"/>
        <v>#DIV/0!</v>
      </c>
      <c r="BV65" s="172" t="e">
        <f t="shared" si="88"/>
        <v>#DIV/0!</v>
      </c>
      <c r="BW65" s="172" t="e">
        <f t="shared" si="88"/>
        <v>#DIV/0!</v>
      </c>
      <c r="BX65" s="172" t="e">
        <f t="shared" si="88"/>
        <v>#DIV/0!</v>
      </c>
      <c r="BY65" s="172" t="e">
        <f t="shared" si="88"/>
        <v>#DIV/0!</v>
      </c>
      <c r="BZ65" s="172" t="e">
        <f t="shared" si="88"/>
        <v>#DIV/0!</v>
      </c>
      <c r="CA65" s="172" t="e">
        <f t="shared" si="88"/>
        <v>#DIV/0!</v>
      </c>
      <c r="CB65" s="172" t="e">
        <f t="shared" si="88"/>
        <v>#DIV/0!</v>
      </c>
      <c r="CC65" s="172" t="e">
        <f t="shared" si="88"/>
        <v>#DIV/0!</v>
      </c>
      <c r="CD65" s="173" t="e">
        <f t="shared" si="88"/>
        <v>#DIV/0!</v>
      </c>
      <c r="CG65" s="193"/>
      <c r="CH65" s="194"/>
      <c r="CI65" s="55" t="s">
        <v>52</v>
      </c>
      <c r="CJ65" s="172" t="e">
        <f t="shared" ref="CJ65:CY65" si="89">AVERAGE(CJ62:CJ64)</f>
        <v>#DIV/0!</v>
      </c>
      <c r="CK65" s="172" t="e">
        <f t="shared" si="89"/>
        <v>#DIV/0!</v>
      </c>
      <c r="CL65" s="172" t="e">
        <f t="shared" si="89"/>
        <v>#DIV/0!</v>
      </c>
      <c r="CM65" s="172" t="e">
        <f t="shared" si="89"/>
        <v>#DIV/0!</v>
      </c>
      <c r="CN65" s="172" t="e">
        <f t="shared" si="89"/>
        <v>#DIV/0!</v>
      </c>
      <c r="CO65" s="172" t="e">
        <f t="shared" si="89"/>
        <v>#DIV/0!</v>
      </c>
      <c r="CP65" s="172" t="e">
        <f t="shared" si="89"/>
        <v>#DIV/0!</v>
      </c>
      <c r="CQ65" s="172" t="e">
        <f t="shared" si="89"/>
        <v>#DIV/0!</v>
      </c>
      <c r="CR65" s="172" t="e">
        <f t="shared" si="89"/>
        <v>#DIV/0!</v>
      </c>
      <c r="CS65" s="172" t="e">
        <f t="shared" si="89"/>
        <v>#DIV/0!</v>
      </c>
      <c r="CT65" s="172" t="e">
        <f t="shared" si="89"/>
        <v>#DIV/0!</v>
      </c>
      <c r="CU65" s="172" t="e">
        <f t="shared" si="89"/>
        <v>#DIV/0!</v>
      </c>
      <c r="CV65" s="172" t="e">
        <f t="shared" si="89"/>
        <v>#DIV/0!</v>
      </c>
      <c r="CW65" s="172" t="e">
        <f t="shared" si="89"/>
        <v>#DIV/0!</v>
      </c>
      <c r="CX65" s="172" t="e">
        <f t="shared" si="89"/>
        <v>#DIV/0!</v>
      </c>
      <c r="CY65" s="173" t="e">
        <f t="shared" si="89"/>
        <v>#DIV/0!</v>
      </c>
    </row>
    <row r="66" spans="1:103" x14ac:dyDescent="0.25">
      <c r="A66" s="193"/>
      <c r="B66" s="200"/>
      <c r="C66" s="137" t="s">
        <v>56</v>
      </c>
      <c r="D66" s="182" t="s">
        <v>57</v>
      </c>
      <c r="E66" s="184"/>
      <c r="F66" s="182" t="s">
        <v>58</v>
      </c>
      <c r="G66" s="183"/>
      <c r="H66" s="184"/>
      <c r="I66" s="190" t="s">
        <v>59</v>
      </c>
      <c r="J66" s="183"/>
      <c r="K66" s="183"/>
      <c r="L66" s="183"/>
      <c r="M66" s="183"/>
      <c r="N66" s="183"/>
      <c r="O66" s="182" t="s">
        <v>60</v>
      </c>
      <c r="P66" s="184"/>
      <c r="Q66" s="185" t="s">
        <v>61</v>
      </c>
      <c r="R66" s="183"/>
      <c r="S66" s="186"/>
      <c r="T66" s="22"/>
      <c r="V66" s="193"/>
      <c r="W66" s="194"/>
      <c r="X66" s="137" t="s">
        <v>56</v>
      </c>
      <c r="Y66" s="182" t="s">
        <v>57</v>
      </c>
      <c r="Z66" s="184"/>
      <c r="AA66" s="182" t="s">
        <v>58</v>
      </c>
      <c r="AB66" s="183"/>
      <c r="AC66" s="184"/>
      <c r="AD66" s="190" t="s">
        <v>59</v>
      </c>
      <c r="AE66" s="183"/>
      <c r="AF66" s="183"/>
      <c r="AG66" s="183"/>
      <c r="AH66" s="183"/>
      <c r="AI66" s="183"/>
      <c r="AJ66" s="182" t="s">
        <v>60</v>
      </c>
      <c r="AK66" s="184"/>
      <c r="AL66" s="185" t="s">
        <v>61</v>
      </c>
      <c r="AM66" s="183"/>
      <c r="AN66" s="186"/>
      <c r="AQ66" s="193"/>
      <c r="AR66" s="194"/>
      <c r="AS66" s="137" t="s">
        <v>56</v>
      </c>
      <c r="AT66" s="182" t="s">
        <v>57</v>
      </c>
      <c r="AU66" s="184"/>
      <c r="AV66" s="182" t="s">
        <v>58</v>
      </c>
      <c r="AW66" s="183"/>
      <c r="AX66" s="184"/>
      <c r="AY66" s="190" t="s">
        <v>59</v>
      </c>
      <c r="AZ66" s="183"/>
      <c r="BA66" s="183"/>
      <c r="BB66" s="183"/>
      <c r="BC66" s="183"/>
      <c r="BD66" s="183"/>
      <c r="BE66" s="182" t="s">
        <v>60</v>
      </c>
      <c r="BF66" s="184"/>
      <c r="BG66" s="185" t="s">
        <v>61</v>
      </c>
      <c r="BH66" s="183"/>
      <c r="BI66" s="186"/>
      <c r="BL66" s="193"/>
      <c r="BM66" s="194"/>
      <c r="BN66" s="137" t="s">
        <v>56</v>
      </c>
      <c r="BO66" s="182" t="s">
        <v>57</v>
      </c>
      <c r="BP66" s="184"/>
      <c r="BQ66" s="182" t="s">
        <v>58</v>
      </c>
      <c r="BR66" s="183"/>
      <c r="BS66" s="184"/>
      <c r="BT66" s="190" t="s">
        <v>59</v>
      </c>
      <c r="BU66" s="183"/>
      <c r="BV66" s="183"/>
      <c r="BW66" s="183"/>
      <c r="BX66" s="183"/>
      <c r="BY66" s="183"/>
      <c r="BZ66" s="182" t="s">
        <v>60</v>
      </c>
      <c r="CA66" s="184"/>
      <c r="CB66" s="185" t="s">
        <v>61</v>
      </c>
      <c r="CC66" s="183"/>
      <c r="CD66" s="186"/>
      <c r="CG66" s="193"/>
      <c r="CH66" s="194"/>
      <c r="CI66" s="137" t="s">
        <v>56</v>
      </c>
      <c r="CJ66" s="182" t="s">
        <v>57</v>
      </c>
      <c r="CK66" s="184"/>
      <c r="CL66" s="182" t="s">
        <v>58</v>
      </c>
      <c r="CM66" s="183"/>
      <c r="CN66" s="184"/>
      <c r="CO66" s="190" t="s">
        <v>59</v>
      </c>
      <c r="CP66" s="183"/>
      <c r="CQ66" s="183"/>
      <c r="CR66" s="183"/>
      <c r="CS66" s="183"/>
      <c r="CT66" s="183"/>
      <c r="CU66" s="182" t="s">
        <v>60</v>
      </c>
      <c r="CV66" s="184"/>
      <c r="CW66" s="185" t="s">
        <v>61</v>
      </c>
      <c r="CX66" s="183"/>
      <c r="CY66" s="186"/>
    </row>
    <row r="67" spans="1:103" x14ac:dyDescent="0.25">
      <c r="A67" s="193"/>
      <c r="B67" s="200"/>
      <c r="C67" s="138"/>
      <c r="D67" s="32" t="s">
        <v>16</v>
      </c>
      <c r="E67" s="32" t="s">
        <v>62</v>
      </c>
      <c r="F67" s="32" t="s">
        <v>63</v>
      </c>
      <c r="G67" s="32" t="s">
        <v>64</v>
      </c>
      <c r="H67" s="32" t="s">
        <v>65</v>
      </c>
      <c r="I67" s="32" t="s">
        <v>66</v>
      </c>
      <c r="J67" s="32" t="s">
        <v>67</v>
      </c>
      <c r="K67" s="32" t="s">
        <v>68</v>
      </c>
      <c r="L67" s="32" t="s">
        <v>69</v>
      </c>
      <c r="M67" s="32" t="s">
        <v>70</v>
      </c>
      <c r="N67" s="32" t="s">
        <v>71</v>
      </c>
      <c r="O67" s="32" t="s">
        <v>13</v>
      </c>
      <c r="P67" s="32" t="s">
        <v>14</v>
      </c>
      <c r="Q67" s="32" t="s">
        <v>72</v>
      </c>
      <c r="R67" s="32" t="s">
        <v>73</v>
      </c>
      <c r="S67" s="11" t="s">
        <v>15</v>
      </c>
      <c r="T67" s="22"/>
      <c r="V67" s="193"/>
      <c r="W67" s="194"/>
      <c r="X67" s="138"/>
      <c r="Y67" s="32"/>
      <c r="Z67" s="32" t="s">
        <v>62</v>
      </c>
      <c r="AA67" s="32" t="s">
        <v>63</v>
      </c>
      <c r="AB67" s="32" t="s">
        <v>64</v>
      </c>
      <c r="AC67" s="32" t="s">
        <v>65</v>
      </c>
      <c r="AD67" s="32" t="s">
        <v>66</v>
      </c>
      <c r="AE67" s="32" t="s">
        <v>67</v>
      </c>
      <c r="AF67" s="32" t="s">
        <v>68</v>
      </c>
      <c r="AG67" s="32" t="s">
        <v>69</v>
      </c>
      <c r="AH67" s="32" t="s">
        <v>70</v>
      </c>
      <c r="AI67" s="32" t="s">
        <v>71</v>
      </c>
      <c r="AJ67" s="32" t="s">
        <v>13</v>
      </c>
      <c r="AK67" s="32" t="s">
        <v>14</v>
      </c>
      <c r="AL67" s="32" t="s">
        <v>72</v>
      </c>
      <c r="AM67" s="32" t="s">
        <v>73</v>
      </c>
      <c r="AN67" s="11" t="s">
        <v>15</v>
      </c>
      <c r="AQ67" s="193"/>
      <c r="AR67" s="194"/>
      <c r="AS67" s="138"/>
      <c r="AT67" s="32"/>
      <c r="AU67" s="32" t="s">
        <v>62</v>
      </c>
      <c r="AV67" s="32" t="s">
        <v>63</v>
      </c>
      <c r="AW67" s="32" t="s">
        <v>64</v>
      </c>
      <c r="AX67" s="32" t="s">
        <v>65</v>
      </c>
      <c r="AY67" s="32" t="s">
        <v>66</v>
      </c>
      <c r="AZ67" s="32" t="s">
        <v>67</v>
      </c>
      <c r="BA67" s="32" t="s">
        <v>68</v>
      </c>
      <c r="BB67" s="32" t="s">
        <v>69</v>
      </c>
      <c r="BC67" s="32" t="s">
        <v>70</v>
      </c>
      <c r="BD67" s="32" t="s">
        <v>71</v>
      </c>
      <c r="BE67" s="32" t="s">
        <v>13</v>
      </c>
      <c r="BF67" s="32" t="s">
        <v>14</v>
      </c>
      <c r="BG67" s="32" t="s">
        <v>72</v>
      </c>
      <c r="BH67" s="32" t="s">
        <v>73</v>
      </c>
      <c r="BI67" s="11" t="s">
        <v>15</v>
      </c>
      <c r="BL67" s="193"/>
      <c r="BM67" s="194"/>
      <c r="BN67" s="138"/>
      <c r="BO67" s="32"/>
      <c r="BP67" s="32" t="s">
        <v>62</v>
      </c>
      <c r="BQ67" s="32" t="s">
        <v>63</v>
      </c>
      <c r="BR67" s="32" t="s">
        <v>64</v>
      </c>
      <c r="BS67" s="32" t="s">
        <v>65</v>
      </c>
      <c r="BT67" s="32" t="s">
        <v>66</v>
      </c>
      <c r="BU67" s="32" t="s">
        <v>67</v>
      </c>
      <c r="BV67" s="32" t="s">
        <v>68</v>
      </c>
      <c r="BW67" s="32" t="s">
        <v>69</v>
      </c>
      <c r="BX67" s="32" t="s">
        <v>70</v>
      </c>
      <c r="BY67" s="32" t="s">
        <v>71</v>
      </c>
      <c r="BZ67" s="32" t="s">
        <v>13</v>
      </c>
      <c r="CA67" s="32" t="s">
        <v>14</v>
      </c>
      <c r="CB67" s="32" t="s">
        <v>72</v>
      </c>
      <c r="CC67" s="32" t="s">
        <v>73</v>
      </c>
      <c r="CD67" s="11" t="s">
        <v>15</v>
      </c>
      <c r="CG67" s="193"/>
      <c r="CH67" s="194"/>
      <c r="CI67" s="138"/>
      <c r="CJ67" s="32"/>
      <c r="CK67" s="32" t="s">
        <v>62</v>
      </c>
      <c r="CL67" s="32" t="s">
        <v>63</v>
      </c>
      <c r="CM67" s="32" t="s">
        <v>64</v>
      </c>
      <c r="CN67" s="32" t="s">
        <v>65</v>
      </c>
      <c r="CO67" s="32" t="s">
        <v>66</v>
      </c>
      <c r="CP67" s="32" t="s">
        <v>67</v>
      </c>
      <c r="CQ67" s="32" t="s">
        <v>68</v>
      </c>
      <c r="CR67" s="32" t="s">
        <v>69</v>
      </c>
      <c r="CS67" s="32" t="s">
        <v>70</v>
      </c>
      <c r="CT67" s="32" t="s">
        <v>71</v>
      </c>
      <c r="CU67" s="32" t="s">
        <v>13</v>
      </c>
      <c r="CV67" s="32" t="s">
        <v>14</v>
      </c>
      <c r="CW67" s="32" t="s">
        <v>72</v>
      </c>
      <c r="CX67" s="32" t="s">
        <v>73</v>
      </c>
      <c r="CY67" s="11" t="s">
        <v>15</v>
      </c>
    </row>
    <row r="68" spans="1:103" x14ac:dyDescent="0.25">
      <c r="A68" s="193"/>
      <c r="B68" s="200"/>
      <c r="C68" s="143" t="s">
        <v>74</v>
      </c>
      <c r="D68" s="142">
        <f>((G62+H62)*G53/1000) *60 /(H53/1000)</f>
        <v>0</v>
      </c>
      <c r="E68" s="8">
        <f>(G53*(298/273)*(1/1.07)/H53)^-1</f>
        <v>0.44600687919463095</v>
      </c>
      <c r="F68" s="7">
        <f>(K53-K58*C69)/K53</f>
        <v>0</v>
      </c>
      <c r="G68" s="7">
        <f>(F62+G62+H62+2*I62+2*J62+3*L62+4*M62+4*N62+4*O62+4*P62+4*Q62+4*R62+4*S62)/(F62+G62+H62+2*I62+2*J62+3*L62+4*M62+4*N62+4*O62+4*P62+4*Q62+4*R62+4*S62+3*K62)</f>
        <v>3.709200178469075E-4</v>
      </c>
      <c r="H68" s="7">
        <f>(O53-D62)/O53</f>
        <v>0</v>
      </c>
      <c r="I68" s="7">
        <f>(2*J62+3*L62)/(F62+G62+H62+2*I62+2*J62+3*L62+4*M62+4*N62+4*O62+4*P62+4*Q62+4*R62+4*S62)</f>
        <v>0</v>
      </c>
      <c r="J68" s="7">
        <f>3*L62/(F62+G62+H62+2*I62+2*J62+3*L62+4*M62+4*N62+4*O62+4*P62+4*Q62+4*R62+4*S62)</f>
        <v>0</v>
      </c>
      <c r="K68" s="7">
        <f>2*J62/(F62+G62+H62+2*I62+2*J62+3*L62+4*M62+4*N62+4*O62+4*P62+4*Q62+4*R62+4*S62)</f>
        <v>0</v>
      </c>
      <c r="L68" s="7">
        <f>G62/(F62+G62+H62+2*I62+2*J62+3*L62+4*M62+4*N62+4*O62+4*P62+4*Q62+4*R62+4*S62)</f>
        <v>0</v>
      </c>
      <c r="M68" s="7">
        <f>H62/(F62+G62+H62+2*I62+2*J62+3*L62+4*M62+4*N62+4*O62+4*P62+4*Q62+4*R62+4*S62)</f>
        <v>0</v>
      </c>
      <c r="N68" s="7">
        <f>(G62+H62)/(F62+G62+H62+2*I62+2*J62+3*L62+4*M62+4*N62+4*O62+4*P62+4*Q62+4*R62+4*S62)</f>
        <v>0</v>
      </c>
      <c r="O68" s="129">
        <f>(L62*G53/1000) *60 /(H53/1000)</f>
        <v>0</v>
      </c>
      <c r="P68" s="129">
        <f>(J62*G53/1000) *60 / (H53/1000)</f>
        <v>0</v>
      </c>
      <c r="Q68" s="174">
        <f>3*Q53</f>
        <v>0.92955403119546887</v>
      </c>
      <c r="R68" s="174">
        <f>(F62+G62+H62+2*I62+2*J62+3*L62+3*K62+4*M62+4*N62+4*O62+4*P62+4*Q62+4*R62+4*S62)</f>
        <v>0.92989894933035033</v>
      </c>
      <c r="S68" s="12">
        <f>(Q68-R68)/R68</f>
        <v>-3.7092001784694263E-4</v>
      </c>
      <c r="T68" s="22"/>
      <c r="V68" s="193"/>
      <c r="W68" s="194"/>
      <c r="X68" s="143" t="s">
        <v>74</v>
      </c>
      <c r="Y68" s="142"/>
      <c r="Z68" s="8" t="e">
        <f>(AB53*(298/273)*(1/1.07)/AC53)^-1</f>
        <v>#VALUE!</v>
      </c>
      <c r="AA68" s="7" t="e">
        <f>(AF53-AF58*X69)/AF53</f>
        <v>#VALUE!</v>
      </c>
      <c r="AB68" s="7" t="e">
        <f>(AA62+AB62+AC62+2*AD62+2*AE62+3*AG62+4*AH62+4*AI62+4*AJ62+4*AK62+4*AL62+4*AM62+4*AN62)/(AA62+AB62+AC62+2*AD62+2*AE62+3*AG62+4*AH62+4*AI62+4*AJ62+4*AK62+4*AL62+4*AM62+4*AN62+3*AF62)</f>
        <v>#DIV/0!</v>
      </c>
      <c r="AC68" s="7" t="e">
        <f>(AJ53-Y62)/AJ53</f>
        <v>#DIV/0!</v>
      </c>
      <c r="AD68" s="7" t="e">
        <f>(2*AE62+3*AG62)/(AA62+AB62+AC62+2*AD62+2*AE62+3*AG62+4*AH62+4*AI62+4*AJ62+4*AK62+4*AL62+4*AM62+4*AN62)</f>
        <v>#DIV/0!</v>
      </c>
      <c r="AE68" s="7" t="e">
        <f>3*AG62/(AA62+AB62+AC62+2*AD62+2*AE62+3*AG62+4*AH62+4*AI62+4*AJ62+4*AK62+4*AL62+4*AM62+4*AN62)</f>
        <v>#DIV/0!</v>
      </c>
      <c r="AF68" s="7" t="e">
        <f>2*AE62/(AA62+AB62+AC62+2*AD62+2*AE62+3*AG62+4*AH62+4*AI62+4*AJ62+4*AK62+4*AL62+4*AM62+4*AN62)</f>
        <v>#DIV/0!</v>
      </c>
      <c r="AG68" s="7" t="e">
        <f>AB62/(AA62+AB62+AC62+2*AD62+2*AE62+3*AG62+4*AH62+4*AI62+4*AJ62+4*AK62+4*AL62+4*AM62+4*AN62)</f>
        <v>#DIV/0!</v>
      </c>
      <c r="AH68" s="7" t="e">
        <f>AC62/(AA62+AB62+AC62+2*AD62+2*AE62+3*AG62+4*AH62+4*AI62+4*AJ62+4*AK62+4*AL62+4*AM62+4*AN62)</f>
        <v>#DIV/0!</v>
      </c>
      <c r="AI68" s="7" t="e">
        <f>(AB62+AC62)/(AA62+AB62+AC62+2*AD62+2*AE62+3*AG62+4*AH62+4*AI62+4*AJ62+4*AK62+4*AL62+4*AM62+4*AN62)</f>
        <v>#DIV/0!</v>
      </c>
      <c r="AJ68" s="129" t="e">
        <f>(AG62*AB53/1000) *60 /(AC53/1000)</f>
        <v>#DIV/0!</v>
      </c>
      <c r="AK68" s="129" t="e">
        <f>(AE62*AB53/1000) *60 / (AC53/1000)</f>
        <v>#DIV/0!</v>
      </c>
      <c r="AL68" s="174">
        <f>3*AL53</f>
        <v>0.92955403119546887</v>
      </c>
      <c r="AM68" s="174" t="e">
        <f>(AA62+AB62+AC62+2*AD62+2*AE62+3*AG62+3*AF62+4*AH62+4*AI62+4*AJ62+4*AK62+4*AL62+4*AM62+4*AN62)</f>
        <v>#DIV/0!</v>
      </c>
      <c r="AN68" s="12" t="e">
        <f>(AL68-AM68)/AM68</f>
        <v>#DIV/0!</v>
      </c>
      <c r="AQ68" s="193"/>
      <c r="AR68" s="194"/>
      <c r="AS68" s="143" t="s">
        <v>74</v>
      </c>
      <c r="AT68" s="142"/>
      <c r="AU68" s="8" t="e">
        <f>(AW53*(298/273)*(1/1.07)/AX53)^-1</f>
        <v>#VALUE!</v>
      </c>
      <c r="AV68" s="7" t="e">
        <f>(BA53-BA58*AS69)/BA53</f>
        <v>#VALUE!</v>
      </c>
      <c r="AW68" s="7" t="e">
        <f>(AV62+AW62+AX62+2*AY62+2*AZ62+3*BB62+4*BC62+4*BD62+4*BE62+4*BF62+4*BG62+4*BH62+4*BI62)/(AV62+AW62+AX62+2*AY62+2*AZ62+3*BB62+4*BC62+4*BD62+4*BE62+4*BF62+4*BG62+4*BH62+4*BI62+3*BA62)</f>
        <v>#DIV/0!</v>
      </c>
      <c r="AX68" s="7" t="e">
        <f>(BE53-AT62)/BE53</f>
        <v>#DIV/0!</v>
      </c>
      <c r="AY68" s="7" t="e">
        <f>(2*AZ62+3*BB62)/(AV62+AW62+AX62+2*AY62+2*AZ62+3*BB62+4*BC62+4*BD62+4*BE62+4*BF62+4*BG62+4*BH62+4*BI62)</f>
        <v>#DIV/0!</v>
      </c>
      <c r="AZ68" s="7" t="e">
        <f>3*BB62/(AV62+AW62+AX62+2*AY62+2*AZ62+3*BB62+4*BC62+4*BD62+4*BE62+4*BF62+4*BG62+4*BH62+4*BI62)</f>
        <v>#DIV/0!</v>
      </c>
      <c r="BA68" s="7" t="e">
        <f>2*AZ62/(AV62+AW62+AX62+2*AY62+2*AZ62+3*BB62+4*BC62+4*BD62+4*BE62+4*BF62+4*BG62+4*BH62+4*BI62)</f>
        <v>#DIV/0!</v>
      </c>
      <c r="BB68" s="7" t="e">
        <f>AW62/(AV62+AW62+AX62+2*AY62+2*AZ62+3*BB62+4*BC62+4*BD62+4*BE62+4*BF62+4*BG62+4*BH62+4*BI62)</f>
        <v>#DIV/0!</v>
      </c>
      <c r="BC68" s="7" t="e">
        <f>AX62/(AV62+AW62+AX62+2*AY62+2*AZ62+3*BB62+4*BC62+4*BD62+4*BE62+4*BF62+4*BG62+4*BH62+4*BI62)</f>
        <v>#DIV/0!</v>
      </c>
      <c r="BD68" s="7" t="e">
        <f>(AW62+AX62)/(AV62+AW62+AX62+2*AY62+2*AZ62+3*BB62+4*BC62+4*BD62+4*BE62+4*BF62+4*BG62+4*BH62+4*BI62)</f>
        <v>#DIV/0!</v>
      </c>
      <c r="BE68" s="129" t="e">
        <f>(BB62*AW53/1000) *60 /(AX53/1000)</f>
        <v>#DIV/0!</v>
      </c>
      <c r="BF68" s="129" t="e">
        <f>(AZ62*AW53/1000) *60 / (AX53/1000)</f>
        <v>#DIV/0!</v>
      </c>
      <c r="BG68" s="174">
        <f>3*BG53</f>
        <v>0.92955403119546887</v>
      </c>
      <c r="BH68" s="174" t="e">
        <f>(AV62+AW62+AX62+2*AY62+2*AZ62+3*BB62+3*BA62+4*BC62+4*BD62+4*BE62+4*BF62+4*BG62+4*BH62+4*BI62)</f>
        <v>#DIV/0!</v>
      </c>
      <c r="BI68" s="12" t="e">
        <f>(BG68-BH68)/BH68</f>
        <v>#DIV/0!</v>
      </c>
      <c r="BL68" s="193"/>
      <c r="BM68" s="194"/>
      <c r="BN68" s="143" t="s">
        <v>74</v>
      </c>
      <c r="BO68" s="142"/>
      <c r="BP68" s="8" t="e">
        <f>(BR53*(298/273)*(1/1.07)/BS53)^-1</f>
        <v>#VALUE!</v>
      </c>
      <c r="BQ68" s="7" t="e">
        <f>(BV53-BV58*BN69)/BV53</f>
        <v>#VALUE!</v>
      </c>
      <c r="BR68" s="7" t="e">
        <f>(BQ62+BR62+BS62+2*BT62+2*BU62+3*BW62+4*BX62+4*BY62+4*BZ62+4*CA62+4*CB62+4*CC62+4*CD62)/(BQ62+BR62+BS62+2*BT62+2*BU62+3*BW62+4*BX62+4*BY62+4*BZ62+4*CA62+4*CB62+4*CC62+4*CD62+3*BV62)</f>
        <v>#DIV/0!</v>
      </c>
      <c r="BS68" s="7" t="e">
        <f>(BZ53-BO62)/BZ53</f>
        <v>#DIV/0!</v>
      </c>
      <c r="BT68" s="7" t="e">
        <f>(2*BU62+3*BW62)/(BQ62+BR62+BS62+2*BT62+2*BU62+3*BW62+4*BX62+4*BY62+4*BZ62+4*CA62+4*CB62+4*CC62+4*CD62)</f>
        <v>#DIV/0!</v>
      </c>
      <c r="BU68" s="7" t="e">
        <f>3*BW62/(BQ62+BR62+BS62+2*BT62+2*BU62+3*BW62+4*BX62+4*BY62+4*BZ62+4*CA62+4*CB62+4*CC62+4*CD62)</f>
        <v>#DIV/0!</v>
      </c>
      <c r="BV68" s="7" t="e">
        <f>2*BU62/(BQ62+BR62+BS62+2*BT62+2*BU62+3*BW62+4*BX62+4*BY62+4*BZ62+4*CA62+4*CB62+4*CC62+4*CD62)</f>
        <v>#DIV/0!</v>
      </c>
      <c r="BW68" s="7" t="e">
        <f>BR62/(BQ62+BR62+BS62+2*BT62+2*BU62+3*BW62+4*BX62+4*BY62+4*BZ62+4*CA62+4*CB62+4*CC62+4*CD62)</f>
        <v>#DIV/0!</v>
      </c>
      <c r="BX68" s="7" t="e">
        <f>BS62/(BQ62+BR62+BS62+2*BT62+2*BU62+3*BW62+4*BX62+4*BY62+4*BZ62+4*CA62+4*CB62+4*CC62+4*CD62)</f>
        <v>#DIV/0!</v>
      </c>
      <c r="BY68" s="7" t="e">
        <f>(BR62+BS62)/(BQ62+BR62+BS62+2*BT62+2*BU62+3*BW62+4*BX62+4*BY62+4*BZ62+4*CA62+4*CB62+4*CC62+4*CD62)</f>
        <v>#DIV/0!</v>
      </c>
      <c r="BZ68" s="129" t="e">
        <f>(BW62*BR53/1000) *60 /(BS53/1000)</f>
        <v>#DIV/0!</v>
      </c>
      <c r="CA68" s="129" t="e">
        <f>(BU62*BR53/1000) *60 / (BS53/1000)</f>
        <v>#DIV/0!</v>
      </c>
      <c r="CB68" s="174">
        <f>3*CB53</f>
        <v>0.92955403119546887</v>
      </c>
      <c r="CC68" s="174" t="e">
        <f>(BQ62+BR62+BS62+2*BT62+2*BU62+3*BW62+3*BV62+4*BX62+4*BY62+4*BZ62+4*CA62+4*CB62+4*CC62+4*CD62)</f>
        <v>#DIV/0!</v>
      </c>
      <c r="CD68" s="12" t="e">
        <f>(CB68-CC68)/CC68</f>
        <v>#DIV/0!</v>
      </c>
      <c r="CG68" s="193"/>
      <c r="CH68" s="194"/>
      <c r="CI68" s="143" t="s">
        <v>74</v>
      </c>
      <c r="CJ68" s="142"/>
      <c r="CK68" s="8" t="e">
        <f>(CM53*(298/273)*(1/1.07)/CN53)^-1</f>
        <v>#VALUE!</v>
      </c>
      <c r="CL68" s="7" t="e">
        <f>(CQ53-CQ58*CI69)/CQ53</f>
        <v>#DIV/0!</v>
      </c>
      <c r="CM68" s="7" t="e">
        <f>(CL62+CM62+CN62+2*CO62+2*CP62+3*CR62+4*CS62+4*CT62+4*CU62+4*CV62+4*CW62+4*CX62+4*CY62)/(CL62+CM62+CN62+2*CO62+2*CP62+3*CR62+4*CS62+4*CT62+4*CU62+4*CV62+4*CW62+4*CX62+4*CY62+3*CQ62)</f>
        <v>#DIV/0!</v>
      </c>
      <c r="CN68" s="7" t="e">
        <f>(CU53-CJ62)/CU53</f>
        <v>#DIV/0!</v>
      </c>
      <c r="CO68" s="7" t="e">
        <f>(2*CP62+3*CR62)/(CL62+CM62+CN62+2*CO62+2*CP62+3*CR62+4*CS62+4*CT62+4*CU62+4*CV62+4*CW62+4*CX62+4*CY62)</f>
        <v>#DIV/0!</v>
      </c>
      <c r="CP68" s="7" t="e">
        <f>3*CR62/(CL62+CM62+CN62+2*CO62+2*CP62+3*CR62+4*CS62+4*CT62+4*CU62+4*CV62+4*CW62+4*CX62+4*CY62)</f>
        <v>#DIV/0!</v>
      </c>
      <c r="CQ68" s="7" t="e">
        <f>2*CP62/(CL62+CM62+CN62+2*CO62+2*CP62+3*CR62+4*CS62+4*CT62+4*CU62+4*CV62+4*CW62+4*CX62+4*CY62)</f>
        <v>#DIV/0!</v>
      </c>
      <c r="CR68" s="7" t="e">
        <f>CM62/(CL62+CM62+CN62+2*CO62+2*CP62+3*CR62+4*CS62+4*CT62+4*CU62+4*CV62+4*CW62+4*CX62+4*CY62)</f>
        <v>#DIV/0!</v>
      </c>
      <c r="CS68" s="7" t="e">
        <f>CN62/(CL62+CM62+CN62+2*CO62+2*CP62+3*CR62+4*CS62+4*CT62+4*CU62+4*CV62+4*CW62+4*CX62+4*CY62)</f>
        <v>#DIV/0!</v>
      </c>
      <c r="CT68" s="7" t="e">
        <f>(CM62+CN62)/(CL62+CM62+CN62+2*CO62+2*CP62+3*CR62+4*CS62+4*CT62+4*CU62+4*CV62+4*CW62+4*CX62+4*CY62)</f>
        <v>#DIV/0!</v>
      </c>
      <c r="CU68" s="129" t="e">
        <f>(CR62*CM53/1000) *60 /(CN53/1000)</f>
        <v>#DIV/0!</v>
      </c>
      <c r="CV68" s="129" t="e">
        <f>(CP62*CM53/1000) *60 / (CN53/1000)</f>
        <v>#DIV/0!</v>
      </c>
      <c r="CW68" s="174">
        <f>3*CW53</f>
        <v>0.92955403119546887</v>
      </c>
      <c r="CX68" s="174" t="e">
        <f>(CL62+CM62+CN62+2*CO62+2*CP62+3*CR62+3*CQ62+4*CS62+4*CT62+4*CU62+4*CV62+4*CW62+4*CX62+4*CY62)</f>
        <v>#DIV/0!</v>
      </c>
      <c r="CY68" s="12" t="e">
        <f>(CW68-CX68)/CX68</f>
        <v>#DIV/0!</v>
      </c>
    </row>
    <row r="69" spans="1:103" x14ac:dyDescent="0.25">
      <c r="A69" s="193"/>
      <c r="B69" s="200"/>
      <c r="C69" s="141">
        <f>J56/E61</f>
        <v>1</v>
      </c>
      <c r="D69" s="142">
        <f>((G63+H63)*G54/1000) *60 /(H54/1000)</f>
        <v>0</v>
      </c>
      <c r="E69" s="8">
        <f>(G54*(298/273)*(1/1.07)/H54)^-1</f>
        <v>0.44600687919463095</v>
      </c>
      <c r="F69" s="7">
        <f>(K54-K59*C69)/K54</f>
        <v>0</v>
      </c>
      <c r="G69" s="7">
        <f>(F63+G63+H63+2*I63+2*J63+3*L63+4*M63+4*N63+4*O63+4*P63+4*Q63+4*R63+4*S63)/(F63+G63+H63+2*I63+2*J63+3*L63+4*M63+4*N63+4*O63+4*P63+4*Q63+4*R63+4*S63+3*K63)</f>
        <v>3.709200178469075E-4</v>
      </c>
      <c r="H69" s="7">
        <f>(O54-D63)/O54</f>
        <v>0</v>
      </c>
      <c r="I69" s="7">
        <f>(2*J63+3*L63)/(F63+G63+H63+2*I63+2*J63+3*L63+4*M63+4*N63+4*O63+4*P63+4*Q63+4*R63+4*S63)</f>
        <v>0</v>
      </c>
      <c r="J69" s="7">
        <f>3*L63/(F63+G63+H63+2*I63+2*J63+3*L63+4*M63+4*N63+4*O63+4*P63+4*Q63+4*R63+4*S63)</f>
        <v>0</v>
      </c>
      <c r="K69" s="7">
        <f>2*J63/(F63+G63+H63+2*I63+2*J63+3*L63+4*M63+4*N63+4*O63+4*P63+4*Q63+4*R63+4*S63)</f>
        <v>0</v>
      </c>
      <c r="L69" s="7">
        <f>G63/(F63+G63+H63+2*I63+2*J63+3*L63+4*M63+4*N63+4*O63+4*P63+4*Q63+4*R63+4*S63)</f>
        <v>0</v>
      </c>
      <c r="M69" s="7">
        <f>H63/(F63+G63+H63+2*I63+2*J63+3*L63+4*M63+4*N63+4*O63+4*P63+4*Q63+4*R63+4*S63)</f>
        <v>0</v>
      </c>
      <c r="N69" s="7">
        <f>(G63+H63)/(F63+G63+H63+2*I63+2*J63+3*L63+4*M63+4*N63+4*O63+4*P63+4*Q63+4*R63+4*S63)</f>
        <v>0</v>
      </c>
      <c r="O69" s="129">
        <f>(L63*G54/1000) *60 /(H54/1000)</f>
        <v>0</v>
      </c>
      <c r="P69" s="129">
        <f>(J63*G54/1000) *60 / (H54/1000)</f>
        <v>0</v>
      </c>
      <c r="Q69" s="174">
        <f>3*Q54</f>
        <v>0.92955403119546887</v>
      </c>
      <c r="R69" s="174">
        <f>(F63+G63+H63+2*I63+2*J63+3*L63+3*K63+4*M63+4*N63+4*O63+4*P63+4*Q63+4*R63+4*S63)</f>
        <v>0.92989894933035033</v>
      </c>
      <c r="S69" s="12">
        <f>(Q69-R69)/R69</f>
        <v>-3.7092001784694263E-4</v>
      </c>
      <c r="T69" s="22"/>
      <c r="V69" s="193"/>
      <c r="W69" s="194"/>
      <c r="X69" s="141" t="e">
        <f>AE56/Z61</f>
        <v>#DIV/0!</v>
      </c>
      <c r="Y69" s="8"/>
      <c r="Z69" s="8" t="e">
        <f>(AB54*(298/273)*(1/1.07)/AC54)^-1</f>
        <v>#VALUE!</v>
      </c>
      <c r="AA69" s="7" t="e">
        <f>(AF54-AF59*X69)/AF54</f>
        <v>#VALUE!</v>
      </c>
      <c r="AB69" s="7" t="e">
        <f>(AA63+AB63+AC63+2*AD63+2*AE63+3*AG63+4*AH63+4*AI63+4*AJ63+4*AK63+4*AL63+4*AM63+4*AN63)/(AA63+AB63+AC63+2*AD63+2*AE63+3*AG63+4*AH63+4*AI63+4*AJ63+4*AK63+4*AL63+4*AM63+4*AN63+3*AF63)</f>
        <v>#DIV/0!</v>
      </c>
      <c r="AC69" s="7" t="e">
        <f>(AJ54-Y63)/AJ54</f>
        <v>#DIV/0!</v>
      </c>
      <c r="AD69" s="7" t="e">
        <f>(2*AE63+3*AG63)/(AA63+AB63+AC63+2*AD63+2*AE63+3*AG63+4*AH63+4*AI63+4*AJ63+4*AK63+4*AL63+4*AM63+4*AN63)</f>
        <v>#DIV/0!</v>
      </c>
      <c r="AE69" s="7" t="e">
        <f>3*AG63/(AA63+AB63+AC63+2*AD63+2*AE63+3*AG63+4*AH63+4*AI63+4*AJ63+4*AK63+4*AL63+4*AM63+4*AN63)</f>
        <v>#DIV/0!</v>
      </c>
      <c r="AF69" s="7" t="e">
        <f>2*AE63/(AA63+AB63+AC63+2*AD63+2*AE63+3*AG63+4*AH63+4*AI63+4*AJ63+4*AK63+4*AL63+4*AM63+4*AN63)</f>
        <v>#DIV/0!</v>
      </c>
      <c r="AG69" s="7" t="e">
        <f>AB63/(AA63+AB63+AC63+2*AD63+2*AE63+3*AG63+4*AH63+4*AI63+4*AJ63+4*AK63+4*AL63+4*AM63+4*AN63)</f>
        <v>#DIV/0!</v>
      </c>
      <c r="AH69" s="7" t="e">
        <f>AC63/(AA63+AB63+AC63+2*AD63+2*AE63+3*AG63+4*AH63+4*AI63+4*AJ63+4*AK63+4*AL63+4*AM63+4*AN63)</f>
        <v>#DIV/0!</v>
      </c>
      <c r="AI69" s="7" t="e">
        <f>(AB63+AC63)/(AA63+AB63+AC63+2*AD63+2*AE63+3*AG63+4*AH63+4*AI63+4*AJ63+4*AK63+4*AL63+4*AM63+4*AN63)</f>
        <v>#DIV/0!</v>
      </c>
      <c r="AJ69" s="129" t="e">
        <f>(AG63*AB54/1000) *60 /(AC54/1000)</f>
        <v>#DIV/0!</v>
      </c>
      <c r="AK69" s="129" t="e">
        <f>(AE63*AB54/1000) *60 / (AC54/1000)</f>
        <v>#DIV/0!</v>
      </c>
      <c r="AL69" s="174">
        <f>3*AL54</f>
        <v>0.92955403119546887</v>
      </c>
      <c r="AM69" s="174" t="e">
        <f>(AA63+AB63+AC63+2*AD63+2*AE63+3*AG63+3*AF63+4*AH63+4*AI63+4*AJ63+4*AK63+4*AL63+4*AM63+4*AN63)</f>
        <v>#DIV/0!</v>
      </c>
      <c r="AN69" s="12" t="e">
        <f>(AL69-AM69)/AM69</f>
        <v>#DIV/0!</v>
      </c>
      <c r="AQ69" s="193"/>
      <c r="AR69" s="194"/>
      <c r="AS69" s="141" t="e">
        <f>AZ56/AU61</f>
        <v>#DIV/0!</v>
      </c>
      <c r="AT69" s="8"/>
      <c r="AU69" s="8" t="e">
        <f>(AW54*(298/273)*(1/1.07)/AX54)^-1</f>
        <v>#VALUE!</v>
      </c>
      <c r="AV69" s="7" t="e">
        <f>(BA54-BA59*AS69)/BA54</f>
        <v>#VALUE!</v>
      </c>
      <c r="AW69" s="7" t="e">
        <f>(AV63+AW63+AX63+2*AY63+2*AZ63+3*BB63+4*BC63+4*BD63+4*BE63+4*BF63+4*BG63+4*BH63+4*BI63)/(AV63+AW63+AX63+2*AY63+2*AZ63+3*BB63+4*BC63+4*BD63+4*BE63+4*BF63+4*BG63+4*BH63+4*BI63+3*BA63)</f>
        <v>#DIV/0!</v>
      </c>
      <c r="AX69" s="7" t="e">
        <f>(BE54-AT63)/BE54</f>
        <v>#DIV/0!</v>
      </c>
      <c r="AY69" s="7" t="e">
        <f>(2*AZ63+3*BB63)/(AV63+AW63+AX63+2*AY63+2*AZ63+3*BB63+4*BC63+4*BD63+4*BE63+4*BF63+4*BG63+4*BH63+4*BI63)</f>
        <v>#DIV/0!</v>
      </c>
      <c r="AZ69" s="7" t="e">
        <f>3*BB63/(AV63+AW63+AX63+2*AY63+2*AZ63+3*BB63+4*BC63+4*BD63+4*BE63+4*BF63+4*BG63+4*BH63+4*BI63)</f>
        <v>#DIV/0!</v>
      </c>
      <c r="BA69" s="7" t="e">
        <f>2*AZ63/(AV63+AW63+AX63+2*AY63+2*AZ63+3*BB63+4*BC63+4*BD63+4*BE63+4*BF63+4*BG63+4*BH63+4*BI63)</f>
        <v>#DIV/0!</v>
      </c>
      <c r="BB69" s="7" t="e">
        <f>AW63/(AV63+AW63+AX63+2*AY63+2*AZ63+3*BB63+4*BC63+4*BD63+4*BE63+4*BF63+4*BG63+4*BH63+4*BI63)</f>
        <v>#DIV/0!</v>
      </c>
      <c r="BC69" s="7" t="e">
        <f>AX63/(AV63+AW63+AX63+2*AY63+2*AZ63+3*BB63+4*BC63+4*BD63+4*BE63+4*BF63+4*BG63+4*BH63+4*BI63)</f>
        <v>#DIV/0!</v>
      </c>
      <c r="BD69" s="7" t="e">
        <f>(AW63+AX63)/(AV63+AW63+AX63+2*AY63+2*AZ63+3*BB63+4*BC63+4*BD63+4*BE63+4*BF63+4*BG63+4*BH63+4*BI63)</f>
        <v>#DIV/0!</v>
      </c>
      <c r="BE69" s="129" t="e">
        <f>(BB63*AW54/1000) *60 /(AX54/1000)</f>
        <v>#DIV/0!</v>
      </c>
      <c r="BF69" s="129" t="e">
        <f>(AZ63*AW54/1000) *60 / (AX54/1000)</f>
        <v>#DIV/0!</v>
      </c>
      <c r="BG69" s="174">
        <f>3*BG54</f>
        <v>0.92955403119546887</v>
      </c>
      <c r="BH69" s="174" t="e">
        <f>(AV63+AW63+AX63+2*AY63+2*AZ63+3*BB63+3*BA63+4*BC63+4*BD63+4*BE63+4*BF63+4*BG63+4*BH63+4*BI63)</f>
        <v>#DIV/0!</v>
      </c>
      <c r="BI69" s="12" t="e">
        <f>(BG69-BH69)/BH69</f>
        <v>#DIV/0!</v>
      </c>
      <c r="BL69" s="193"/>
      <c r="BM69" s="194"/>
      <c r="BN69" s="141" t="e">
        <f>BU56/BP61</f>
        <v>#DIV/0!</v>
      </c>
      <c r="BO69" s="8"/>
      <c r="BP69" s="8" t="e">
        <f>(BR54*(298/273)*(1/1.07)/BS54)^-1</f>
        <v>#VALUE!</v>
      </c>
      <c r="BQ69" s="7" t="e">
        <f>(BV54-BV59*BN69)/BV54</f>
        <v>#VALUE!</v>
      </c>
      <c r="BR69" s="7" t="e">
        <f>(BQ63+BR63+BS63+2*BT63+2*BU63+3*BW63+4*BX63+4*BY63+4*BZ63+4*CA63+4*CB63+4*CC63+4*CD63)/(BQ63+BR63+BS63+2*BT63+2*BU63+3*BW63+4*BX63+4*BY63+4*BZ63+4*CA63+4*CB63+4*CC63+4*CD63+3*BV63)</f>
        <v>#DIV/0!</v>
      </c>
      <c r="BS69" s="7" t="e">
        <f>(BZ54-BO63)/BZ54</f>
        <v>#DIV/0!</v>
      </c>
      <c r="BT69" s="7" t="e">
        <f>(2*BU63+3*BW63)/(BQ63+BR63+BS63+2*BT63+2*BU63+3*BW63+4*BX63+4*BY63+4*BZ63+4*CA63+4*CB63+4*CC63+4*CD63)</f>
        <v>#DIV/0!</v>
      </c>
      <c r="BU69" s="7" t="e">
        <f>3*BW63/(BQ63+BR63+BS63+2*BT63+2*BU63+3*BW63+4*BX63+4*BY63+4*BZ63+4*CA63+4*CB63+4*CC63+4*CD63)</f>
        <v>#DIV/0!</v>
      </c>
      <c r="BV69" s="7" t="e">
        <f>2*BU63/(BQ63+BR63+BS63+2*BT63+2*BU63+3*BW63+4*BX63+4*BY63+4*BZ63+4*CA63+4*CB63+4*CC63+4*CD63)</f>
        <v>#DIV/0!</v>
      </c>
      <c r="BW69" s="7" t="e">
        <f>BR63/(BQ63+BR63+BS63+2*BT63+2*BU63+3*BW63+4*BX63+4*BY63+4*BZ63+4*CA63+4*CB63+4*CC63+4*CD63)</f>
        <v>#DIV/0!</v>
      </c>
      <c r="BX69" s="7" t="e">
        <f>BS63/(BQ63+BR63+BS63+2*BT63+2*BU63+3*BW63+4*BX63+4*BY63+4*BZ63+4*CA63+4*CB63+4*CC63+4*CD63)</f>
        <v>#DIV/0!</v>
      </c>
      <c r="BY69" s="7" t="e">
        <f>(BR63+BS63)/(BQ63+BR63+BS63+2*BT63+2*BU63+3*BW63+4*BX63+4*BY63+4*BZ63+4*CA63+4*CB63+4*CC63+4*CD63)</f>
        <v>#DIV/0!</v>
      </c>
      <c r="BZ69" s="129" t="e">
        <f>(BW63*BR54/1000) *60 /(BS54/1000)</f>
        <v>#DIV/0!</v>
      </c>
      <c r="CA69" s="129" t="e">
        <f>(BU63*BR54/1000) *60 / (BS54/1000)</f>
        <v>#DIV/0!</v>
      </c>
      <c r="CB69" s="174">
        <f>3*CB54</f>
        <v>0.92955403119546887</v>
      </c>
      <c r="CC69" s="174" t="e">
        <f>(BQ63+BR63+BS63+2*BT63+2*BU63+3*BW63+3*BV63+4*BX63+4*BY63+4*BZ63+4*CA63+4*CB63+4*CC63+4*CD63)</f>
        <v>#DIV/0!</v>
      </c>
      <c r="CD69" s="12" t="e">
        <f>(CB69-CC69)/CC69</f>
        <v>#DIV/0!</v>
      </c>
      <c r="CG69" s="193"/>
      <c r="CH69" s="194"/>
      <c r="CI69" s="141" t="e">
        <f>CP56/CK61</f>
        <v>#DIV/0!</v>
      </c>
      <c r="CJ69" s="8"/>
      <c r="CK69" s="8" t="e">
        <f>(CM54*(298/273)*(1/1.07)/CN54)^-1</f>
        <v>#VALUE!</v>
      </c>
      <c r="CL69" s="7" t="e">
        <f>(CQ54-CQ59*CI69)/CQ54</f>
        <v>#DIV/0!</v>
      </c>
      <c r="CM69" s="7" t="e">
        <f>(CL63+CM63+CN63+2*CO63+2*CP63+3*CR63+4*CS63+4*CT63+4*CU63+4*CV63+4*CW63+4*CX63+4*CY63)/(CL63+CM63+CN63+2*CO63+2*CP63+3*CR63+4*CS63+4*CT63+4*CU63+4*CV63+4*CW63+4*CX63+4*CY63+3*CQ63)</f>
        <v>#DIV/0!</v>
      </c>
      <c r="CN69" s="7" t="e">
        <f>(CU54-CJ63)/CU54</f>
        <v>#DIV/0!</v>
      </c>
      <c r="CO69" s="7" t="e">
        <f>(2*CP63+3*CR63)/(CL63+CM63+CN63+2*CO63+2*CP63+3*CR63+4*CS63+4*CT63+4*CU63+4*CV63+4*CW63+4*CX63+4*CY63)</f>
        <v>#DIV/0!</v>
      </c>
      <c r="CP69" s="7" t="e">
        <f>3*CR63/(CL63+CM63+CN63+2*CO63+2*CP63+3*CR63+4*CS63+4*CT63+4*CU63+4*CV63+4*CW63+4*CX63+4*CY63)</f>
        <v>#DIV/0!</v>
      </c>
      <c r="CQ69" s="7" t="e">
        <f>2*CP63/(CL63+CM63+CN63+2*CO63+2*CP63+3*CR63+4*CS63+4*CT63+4*CU63+4*CV63+4*CW63+4*CX63+4*CY63)</f>
        <v>#DIV/0!</v>
      </c>
      <c r="CR69" s="7" t="e">
        <f>CM63/(CL63+CM63+CN63+2*CO63+2*CP63+3*CR63+4*CS63+4*CT63+4*CU63+4*CV63+4*CW63+4*CX63+4*CY63)</f>
        <v>#DIV/0!</v>
      </c>
      <c r="CS69" s="7" t="e">
        <f>CN63/(CL63+CM63+CN63+2*CO63+2*CP63+3*CR63+4*CS63+4*CT63+4*CU63+4*CV63+4*CW63+4*CX63+4*CY63)</f>
        <v>#DIV/0!</v>
      </c>
      <c r="CT69" s="7" t="e">
        <f>(CM63+CN63)/(CL63+CM63+CN63+2*CO63+2*CP63+3*CR63+4*CS63+4*CT63+4*CU63+4*CV63+4*CW63+4*CX63+4*CY63)</f>
        <v>#DIV/0!</v>
      </c>
      <c r="CU69" s="129" t="e">
        <f>(CR63*CM54/1000) *60 /(CN54/1000)</f>
        <v>#DIV/0!</v>
      </c>
      <c r="CV69" s="129" t="e">
        <f>(CP63*CM54/1000) *60 / (CN54/1000)</f>
        <v>#DIV/0!</v>
      </c>
      <c r="CW69" s="174">
        <f>3*CW54</f>
        <v>0.92955403119546887</v>
      </c>
      <c r="CX69" s="174" t="e">
        <f>(CL63+CM63+CN63+2*CO63+2*CP63+3*CR63+3*CQ63+4*CS63+4*CT63+4*CU63+4*CV63+4*CW63+4*CX63+4*CY63)</f>
        <v>#DIV/0!</v>
      </c>
      <c r="CY69" s="12" t="e">
        <f>(CW69-CX69)/CX69</f>
        <v>#DIV/0!</v>
      </c>
    </row>
    <row r="70" spans="1:103" x14ac:dyDescent="0.25">
      <c r="A70" s="193"/>
      <c r="B70" s="200"/>
      <c r="C70" s="139"/>
      <c r="D70" s="142">
        <f>((G64+H64)*G55/1000) *60 /(H55/1000)</f>
        <v>0</v>
      </c>
      <c r="E70" s="8">
        <f>(G55*(298/273)*(1/1.07)/H55)^-1</f>
        <v>0.44600687919463095</v>
      </c>
      <c r="F70" s="7">
        <f>(K55-K60*C69)/K55</f>
        <v>0</v>
      </c>
      <c r="G70" s="7">
        <f>(F64+G64+H64+2*I64+2*J64+3*L64+4*M64+4*N64+4*O64+4*P64+4*Q64+4*R64+4*S64)/(F64+G64+H64+2*I64+2*J64+3*L64+4*M64+4*N64+4*O64+4*P64+4*Q64+4*R64+4*S64+3*K64)</f>
        <v>3.709200178469075E-4</v>
      </c>
      <c r="H70" s="7">
        <f>(O55-D64)/O55</f>
        <v>0</v>
      </c>
      <c r="I70" s="7">
        <f>(2*J64+3*L64)/(F64+G64+H64+2*I64+2*J64+3*L64+4*M64+4*N64+4*O64+4*P64+4*Q64+4*R64+4*S64)</f>
        <v>0</v>
      </c>
      <c r="J70" s="7">
        <f>3*L64/(F64+G64+H64+2*I64+2*J64+3*L64+4*M64+4*N64+4*O64+4*P64+4*Q64+4*R64+4*S64)</f>
        <v>0</v>
      </c>
      <c r="K70" s="7">
        <f>2*J64/(F64+G64+H64+2*I64+2*J64+3*L64+4*M64+4*N64+4*O64+4*P64+4*Q64+4*R64+4*S64)</f>
        <v>0</v>
      </c>
      <c r="L70" s="7">
        <f>G64/(F64+G64+H64+2*I64+2*J64+3*L64+4*M64+4*N64+4*O64+4*P64+4*Q64+4*R64+4*S64)</f>
        <v>0</v>
      </c>
      <c r="M70" s="7">
        <f>H64/(F64+G64+H64+2*I64+2*J64+3*L64+4*M64+4*N64+4*O64+4*P64+4*Q64+4*R64+4*S64)</f>
        <v>0</v>
      </c>
      <c r="N70" s="7">
        <f>(G64+H64)/(F64+G64+H64+2*I64+2*J64+3*L64+4*M64+4*N64+4*O64+4*P64+4*Q64+4*R64+4*S64)</f>
        <v>0</v>
      </c>
      <c r="O70" s="129">
        <f>(L64*G55/1000) *60 /(H55/1000)</f>
        <v>0</v>
      </c>
      <c r="P70" s="129">
        <f>(J64*G55/1000) *60 / (H55/1000)</f>
        <v>0</v>
      </c>
      <c r="Q70" s="174">
        <f>3*Q55</f>
        <v>0.92955403119546887</v>
      </c>
      <c r="R70" s="174">
        <f>(F64+G64+H64+2*I64+2*J64+3*L64+3*K64+4*M64+4*N64+4*O64+4*P64+4*Q64+4*R64+4*S64)</f>
        <v>0.92989894933035033</v>
      </c>
      <c r="S70" s="12">
        <f>(Q70-R70)/R70</f>
        <v>-3.7092001784694263E-4</v>
      </c>
      <c r="T70" s="22"/>
      <c r="V70" s="193"/>
      <c r="W70" s="194"/>
      <c r="X70" s="139"/>
      <c r="Y70" s="8"/>
      <c r="Z70" s="8" t="e">
        <f>(AB55*(298/273)*(1/1.07)/AC55)^-1</f>
        <v>#VALUE!</v>
      </c>
      <c r="AA70" s="7" t="e">
        <f>(AF55-AF60*X69)/AF55</f>
        <v>#VALUE!</v>
      </c>
      <c r="AB70" s="7" t="e">
        <f>(AA64+AB64+AC64+2*AD64+2*AE64+3*AG64+4*AH64+4*AI64+4*AJ64+4*AK64+4*AL64+4*AM64+4*AN64)/(AA64+AB64+AC64+2*AD64+2*AE64+3*AG64+4*AH64+4*AI64+4*AJ64+4*AK64+4*AL64+4*AM64+4*AN64+3*AF64)</f>
        <v>#DIV/0!</v>
      </c>
      <c r="AC70" s="7" t="e">
        <f>(AJ55-Y64)/AJ55</f>
        <v>#DIV/0!</v>
      </c>
      <c r="AD70" s="7" t="e">
        <f>(2*AE64+3*AG64)/(AA64+AB64+AC64+2*AD64+2*AE64+3*AG64+4*AH64+4*AI64+4*AJ64+4*AK64+4*AL64+4*AM64+4*AN64)</f>
        <v>#DIV/0!</v>
      </c>
      <c r="AE70" s="7" t="e">
        <f>3*AG64/(AA64+AB64+AC64+2*AD64+2*AE64+3*AG64+4*AH64+4*AI64+4*AJ64+4*AK64+4*AL64+4*AM64+4*AN64)</f>
        <v>#DIV/0!</v>
      </c>
      <c r="AF70" s="7" t="e">
        <f>2*AE64/(AA64+AB64+AC64+2*AD64+2*AE64+3*AG64+4*AH64+4*AI64+4*AJ64+4*AK64+4*AL64+4*AM64+4*AN64)</f>
        <v>#DIV/0!</v>
      </c>
      <c r="AG70" s="7" t="e">
        <f>AB64/(AA64+AB64+AC64+2*AD64+2*AE64+3*AG64+4*AH64+4*AI64+4*AJ64+4*AK64+4*AL64+4*AM64+4*AN64)</f>
        <v>#DIV/0!</v>
      </c>
      <c r="AH70" s="7" t="e">
        <f>AC64/(AA64+AB64+AC64+2*AD64+2*AE64+3*AG64+4*AH64+4*AI64+4*AJ64+4*AK64+4*AL64+4*AM64+4*AN64)</f>
        <v>#DIV/0!</v>
      </c>
      <c r="AI70" s="7" t="e">
        <f>(AB64+AC64)/(AA64+AB64+AC64+2*AD64+2*AE64+3*AG64+4*AH64+4*AI64+4*AJ64+4*AK64+4*AL64+4*AM64+4*AN64)</f>
        <v>#DIV/0!</v>
      </c>
      <c r="AJ70" s="129" t="e">
        <f>(AG64*AB55/1000) *60 /(AC55/1000)</f>
        <v>#DIV/0!</v>
      </c>
      <c r="AK70" s="129" t="e">
        <f>(AE64*AB55/1000) *60 / (AC55/1000)</f>
        <v>#DIV/0!</v>
      </c>
      <c r="AL70" s="174">
        <f>3*AL55</f>
        <v>0.92955403119546887</v>
      </c>
      <c r="AM70" s="174" t="e">
        <f>(AA64+AB64+AC64+2*AD64+2*AE64+3*AG64+3*AF64+4*AH64+4*AI64+4*AJ64+4*AK64+4*AL64+4*AM64+4*AN64)</f>
        <v>#DIV/0!</v>
      </c>
      <c r="AN70" s="12" t="e">
        <f>(AL70-AM70)/AM70</f>
        <v>#DIV/0!</v>
      </c>
      <c r="AQ70" s="193"/>
      <c r="AR70" s="194"/>
      <c r="AS70" s="139"/>
      <c r="AT70" s="8"/>
      <c r="AU70" s="8" t="e">
        <f>(AW55*(298/273)*(1/1.07)/AX55)^-1</f>
        <v>#VALUE!</v>
      </c>
      <c r="AV70" s="7" t="e">
        <f>(BA55-BA60*AS69)/BA55</f>
        <v>#VALUE!</v>
      </c>
      <c r="AW70" s="7" t="e">
        <f>(AV64+AW64+AX64+2*AY64+2*AZ64+3*BB64+4*BC64+4*BD64+4*BE64+4*BF64+4*BG64+4*BH64+4*BI64)/(AV64+AW64+AX64+2*AY64+2*AZ64+3*BB64+4*BC64+4*BD64+4*BE64+4*BF64+4*BG64+4*BH64+4*BI64+3*BA64)</f>
        <v>#DIV/0!</v>
      </c>
      <c r="AX70" s="7" t="e">
        <f>(BE55-AT64)/BE55</f>
        <v>#DIV/0!</v>
      </c>
      <c r="AY70" s="7" t="e">
        <f>(2*AZ64+3*BB64)/(AV64+AW64+AX64+2*AY64+2*AZ64+3*BB64+4*BC64+4*BD64+4*BE64+4*BF64+4*BG64+4*BH64+4*BI64)</f>
        <v>#DIV/0!</v>
      </c>
      <c r="AZ70" s="7" t="e">
        <f>3*BB64/(AV64+AW64+AX64+2*AY64+2*AZ64+3*BB64+4*BC64+4*BD64+4*BE64+4*BF64+4*BG64+4*BH64+4*BI64)</f>
        <v>#DIV/0!</v>
      </c>
      <c r="BA70" s="7" t="e">
        <f>2*AZ64/(AV64+AW64+AX64+2*AY64+2*AZ64+3*BB64+4*BC64+4*BD64+4*BE64+4*BF64+4*BG64+4*BH64+4*BI64)</f>
        <v>#DIV/0!</v>
      </c>
      <c r="BB70" s="7" t="e">
        <f>AW64/(AV64+AW64+AX64+2*AY64+2*AZ64+3*BB64+4*BC64+4*BD64+4*BE64+4*BF64+4*BG64+4*BH64+4*BI64)</f>
        <v>#DIV/0!</v>
      </c>
      <c r="BC70" s="7" t="e">
        <f>AX64/(AV64+AW64+AX64+2*AY64+2*AZ64+3*BB64+4*BC64+4*BD64+4*BE64+4*BF64+4*BG64+4*BH64+4*BI64)</f>
        <v>#DIV/0!</v>
      </c>
      <c r="BD70" s="7" t="e">
        <f>(AW64+AX64)/(AV64+AW64+AX64+2*AY64+2*AZ64+3*BB64+4*BC64+4*BD64+4*BE64+4*BF64+4*BG64+4*BH64+4*BI64)</f>
        <v>#DIV/0!</v>
      </c>
      <c r="BE70" s="129" t="e">
        <f>(BB64*AW55/1000) *60 /(AX55/1000)</f>
        <v>#DIV/0!</v>
      </c>
      <c r="BF70" s="129" t="e">
        <f>(AZ64*AW55/1000) *60 / (AX55/1000)</f>
        <v>#DIV/0!</v>
      </c>
      <c r="BG70" s="174">
        <f>3*BG55</f>
        <v>0.92955403119546887</v>
      </c>
      <c r="BH70" s="174" t="e">
        <f>(AV64+AW64+AX64+2*AY64+2*AZ64+3*BB64+3*BA64+4*BC64+4*BD64+4*BE64+4*BF64+4*BG64+4*BH64+4*BI64)</f>
        <v>#DIV/0!</v>
      </c>
      <c r="BI70" s="12" t="e">
        <f>(BG70-BH70)/BH70</f>
        <v>#DIV/0!</v>
      </c>
      <c r="BL70" s="193"/>
      <c r="BM70" s="194"/>
      <c r="BN70" s="139"/>
      <c r="BO70" s="8"/>
      <c r="BP70" s="8" t="e">
        <f>(BR55*(298/273)*(1/1.07)/BS55)^-1</f>
        <v>#VALUE!</v>
      </c>
      <c r="BQ70" s="7" t="e">
        <f>(BV55-BV60*BN69)/BV55</f>
        <v>#VALUE!</v>
      </c>
      <c r="BR70" s="7" t="e">
        <f>(BQ64+BR64+BS64+2*BT64+2*BU64+3*BW64+4*BX64+4*BY64+4*BZ64+4*CA64+4*CB64+4*CC64+4*CD64)/(BQ64+BR64+BS64+2*BT64+2*BU64+3*BW64+4*BX64+4*BY64+4*BZ64+4*CA64+4*CB64+4*CC64+4*CD64+3*BV64)</f>
        <v>#DIV/0!</v>
      </c>
      <c r="BS70" s="7" t="e">
        <f>(BZ55-BO64)/BZ55</f>
        <v>#DIV/0!</v>
      </c>
      <c r="BT70" s="7" t="e">
        <f>(2*BU64+3*BW64)/(BQ64+BR64+BS64+2*BT64+2*BU64+3*BW64+4*BX64+4*BY64+4*BZ64+4*CA64+4*CB64+4*CC64+4*CD64)</f>
        <v>#DIV/0!</v>
      </c>
      <c r="BU70" s="7" t="e">
        <f>3*BW64/(BQ64+BR64+BS64+2*BT64+2*BU64+3*BW64+4*BX64+4*BY64+4*BZ64+4*CA64+4*CB64+4*CC64+4*CD64)</f>
        <v>#DIV/0!</v>
      </c>
      <c r="BV70" s="7" t="e">
        <f>2*BU64/(BQ64+BR64+BS64+2*BT64+2*BU64+3*BW64+4*BX64+4*BY64+4*BZ64+4*CA64+4*CB64+4*CC64+4*CD64)</f>
        <v>#DIV/0!</v>
      </c>
      <c r="BW70" s="7" t="e">
        <f>BR64/(BQ64+BR64+BS64+2*BT64+2*BU64+3*BW64+4*BX64+4*BY64+4*BZ64+4*CA64+4*CB64+4*CC64+4*CD64)</f>
        <v>#DIV/0!</v>
      </c>
      <c r="BX70" s="7" t="e">
        <f>BS64/(BQ64+BR64+BS64+2*BT64+2*BU64+3*BW64+4*BX64+4*BY64+4*BZ64+4*CA64+4*CB64+4*CC64+4*CD64)</f>
        <v>#DIV/0!</v>
      </c>
      <c r="BY70" s="7" t="e">
        <f>(BR64+BS64)/(BQ64+BR64+BS64+2*BT64+2*BU64+3*BW64+4*BX64+4*BY64+4*BZ64+4*CA64+4*CB64+4*CC64+4*CD64)</f>
        <v>#DIV/0!</v>
      </c>
      <c r="BZ70" s="129" t="e">
        <f>(BW64*BR55/1000) *60 /(BS55/1000)</f>
        <v>#DIV/0!</v>
      </c>
      <c r="CA70" s="129" t="e">
        <f>(BU64*BR55/1000) *60 / (BS55/1000)</f>
        <v>#DIV/0!</v>
      </c>
      <c r="CB70" s="174">
        <f>3*CB55</f>
        <v>0.92955403119546887</v>
      </c>
      <c r="CC70" s="174" t="e">
        <f>(BQ64+BR64+BS64+2*BT64+2*BU64+3*BW64+3*BV64+4*BX64+4*BY64+4*BZ64+4*CA64+4*CB64+4*CC64+4*CD64)</f>
        <v>#DIV/0!</v>
      </c>
      <c r="CD70" s="12" t="e">
        <f>(CB70-CC70)/CC70</f>
        <v>#DIV/0!</v>
      </c>
      <c r="CG70" s="193"/>
      <c r="CH70" s="194"/>
      <c r="CI70" s="139"/>
      <c r="CJ70" s="8"/>
      <c r="CK70" s="8" t="e">
        <f>(CM55*(298/273)*(1/1.07)/CN55)^-1</f>
        <v>#VALUE!</v>
      </c>
      <c r="CL70" s="7" t="e">
        <f>(CQ55-CQ60*CI69)/CQ55</f>
        <v>#DIV/0!</v>
      </c>
      <c r="CM70" s="7" t="e">
        <f>(CL64+CM64+CN64+2*CO64+2*CP64+3*CR64+4*CS64+4*CT64+4*CU64+4*CV64+4*CW64+4*CX64+4*CY64)/(CL64+CM64+CN64+2*CO64+2*CP64+3*CR64+4*CS64+4*CT64+4*CU64+4*CV64+4*CW64+4*CX64+4*CY64+3*CQ64)</f>
        <v>#DIV/0!</v>
      </c>
      <c r="CN70" s="7" t="e">
        <f>(CU55-CJ64)/CU55</f>
        <v>#DIV/0!</v>
      </c>
      <c r="CO70" s="7" t="e">
        <f>(2*CP64+3*CR64)/(CL64+CM64+CN64+2*CO64+2*CP64+3*CR64+4*CS64+4*CT64+4*CU64+4*CV64+4*CW64+4*CX64+4*CY64)</f>
        <v>#DIV/0!</v>
      </c>
      <c r="CP70" s="7" t="e">
        <f>3*CR64/(CL64+CM64+CN64+2*CO64+2*CP64+3*CR64+4*CS64+4*CT64+4*CU64+4*CV64+4*CW64+4*CX64+4*CY64)</f>
        <v>#DIV/0!</v>
      </c>
      <c r="CQ70" s="7" t="e">
        <f>2*CP64/(CL64+CM64+CN64+2*CO64+2*CP64+3*CR64+4*CS64+4*CT64+4*CU64+4*CV64+4*CW64+4*CX64+4*CY64)</f>
        <v>#DIV/0!</v>
      </c>
      <c r="CR70" s="7" t="e">
        <f>CM64/(CL64+CM64+CN64+2*CO64+2*CP64+3*CR64+4*CS64+4*CT64+4*CU64+4*CV64+4*CW64+4*CX64+4*CY64)</f>
        <v>#DIV/0!</v>
      </c>
      <c r="CS70" s="7" t="e">
        <f>CN64/(CL64+CM64+CN64+2*CO64+2*CP64+3*CR64+4*CS64+4*CT64+4*CU64+4*CV64+4*CW64+4*CX64+4*CY64)</f>
        <v>#DIV/0!</v>
      </c>
      <c r="CT70" s="7" t="e">
        <f>(CM64+CN64)/(CL64+CM64+CN64+2*CO64+2*CP64+3*CR64+4*CS64+4*CT64+4*CU64+4*CV64+4*CW64+4*CX64+4*CY64)</f>
        <v>#DIV/0!</v>
      </c>
      <c r="CU70" s="129" t="e">
        <f>(CR64*CM55/1000) *60 /(CN55/1000)</f>
        <v>#DIV/0!</v>
      </c>
      <c r="CV70" s="129" t="e">
        <f>(CP64*CM55/1000) *60 / (CN55/1000)</f>
        <v>#DIV/0!</v>
      </c>
      <c r="CW70" s="174">
        <f>3*CW55</f>
        <v>0.92955403119546887</v>
      </c>
      <c r="CX70" s="174" t="e">
        <f>(CL64+CM64+CN64+2*CO64+2*CP64+3*CR64+3*CQ64+4*CS64+4*CT64+4*CU64+4*CV64+4*CW64+4*CX64+4*CY64)</f>
        <v>#DIV/0!</v>
      </c>
      <c r="CY70" s="12" t="e">
        <f>(CW70-CX70)/CX70</f>
        <v>#DIV/0!</v>
      </c>
    </row>
    <row r="71" spans="1:103" ht="15.75" customHeight="1" thickBot="1" x14ac:dyDescent="0.3">
      <c r="A71" s="193"/>
      <c r="B71" s="200"/>
      <c r="C71" s="140" t="s">
        <v>52</v>
      </c>
      <c r="D71" s="60">
        <f t="shared" ref="D71:S71" si="90">AVERAGE(D68:D70)</f>
        <v>0</v>
      </c>
      <c r="E71" s="60">
        <f t="shared" si="90"/>
        <v>0.44600687919463095</v>
      </c>
      <c r="F71" s="61">
        <f t="shared" si="90"/>
        <v>0</v>
      </c>
      <c r="G71" s="61">
        <f t="shared" si="90"/>
        <v>3.7092001784690755E-4</v>
      </c>
      <c r="H71" s="61">
        <f t="shared" si="90"/>
        <v>0</v>
      </c>
      <c r="I71" s="61">
        <f t="shared" si="90"/>
        <v>0</v>
      </c>
      <c r="J71" s="61">
        <f t="shared" si="90"/>
        <v>0</v>
      </c>
      <c r="K71" s="61">
        <f t="shared" si="90"/>
        <v>0</v>
      </c>
      <c r="L71" s="61">
        <f t="shared" si="90"/>
        <v>0</v>
      </c>
      <c r="M71" s="61">
        <f t="shared" si="90"/>
        <v>0</v>
      </c>
      <c r="N71" s="61">
        <f t="shared" si="90"/>
        <v>0</v>
      </c>
      <c r="O71" s="130">
        <f t="shared" si="90"/>
        <v>0</v>
      </c>
      <c r="P71" s="130">
        <f t="shared" si="90"/>
        <v>0</v>
      </c>
      <c r="Q71" s="60">
        <f t="shared" si="90"/>
        <v>0.92955403119546887</v>
      </c>
      <c r="R71" s="60">
        <f t="shared" si="90"/>
        <v>0.92989894933035033</v>
      </c>
      <c r="S71" s="62">
        <f t="shared" si="90"/>
        <v>-3.7092001784694268E-4</v>
      </c>
      <c r="T71" s="22"/>
      <c r="V71" s="193"/>
      <c r="W71" s="194"/>
      <c r="X71" s="140" t="s">
        <v>52</v>
      </c>
      <c r="Y71" s="60"/>
      <c r="Z71" s="60" t="e">
        <f t="shared" ref="Z71:AN71" si="91">AVERAGE(Z68:Z70)</f>
        <v>#VALUE!</v>
      </c>
      <c r="AA71" s="61" t="e">
        <f t="shared" si="91"/>
        <v>#VALUE!</v>
      </c>
      <c r="AB71" s="61" t="e">
        <f t="shared" si="91"/>
        <v>#DIV/0!</v>
      </c>
      <c r="AC71" s="61" t="e">
        <f t="shared" si="91"/>
        <v>#DIV/0!</v>
      </c>
      <c r="AD71" s="61" t="e">
        <f t="shared" si="91"/>
        <v>#DIV/0!</v>
      </c>
      <c r="AE71" s="61" t="e">
        <f t="shared" si="91"/>
        <v>#DIV/0!</v>
      </c>
      <c r="AF71" s="61" t="e">
        <f t="shared" si="91"/>
        <v>#DIV/0!</v>
      </c>
      <c r="AG71" s="61" t="e">
        <f t="shared" si="91"/>
        <v>#DIV/0!</v>
      </c>
      <c r="AH71" s="61" t="e">
        <f t="shared" si="91"/>
        <v>#DIV/0!</v>
      </c>
      <c r="AI71" s="61" t="e">
        <f t="shared" si="91"/>
        <v>#DIV/0!</v>
      </c>
      <c r="AJ71" s="130" t="e">
        <f t="shared" si="91"/>
        <v>#DIV/0!</v>
      </c>
      <c r="AK71" s="130" t="e">
        <f t="shared" si="91"/>
        <v>#DIV/0!</v>
      </c>
      <c r="AL71" s="60">
        <f t="shared" si="91"/>
        <v>0.92955403119546887</v>
      </c>
      <c r="AM71" s="60" t="e">
        <f t="shared" si="91"/>
        <v>#DIV/0!</v>
      </c>
      <c r="AN71" s="62" t="e">
        <f t="shared" si="91"/>
        <v>#DIV/0!</v>
      </c>
      <c r="AQ71" s="193"/>
      <c r="AR71" s="194"/>
      <c r="AS71" s="140" t="s">
        <v>52</v>
      </c>
      <c r="AT71" s="60"/>
      <c r="AU71" s="60" t="e">
        <f t="shared" ref="AU71:BI71" si="92">AVERAGE(AU68:AU70)</f>
        <v>#VALUE!</v>
      </c>
      <c r="AV71" s="61" t="e">
        <f t="shared" si="92"/>
        <v>#VALUE!</v>
      </c>
      <c r="AW71" s="61" t="e">
        <f t="shared" si="92"/>
        <v>#DIV/0!</v>
      </c>
      <c r="AX71" s="61" t="e">
        <f t="shared" si="92"/>
        <v>#DIV/0!</v>
      </c>
      <c r="AY71" s="61" t="e">
        <f t="shared" si="92"/>
        <v>#DIV/0!</v>
      </c>
      <c r="AZ71" s="61" t="e">
        <f t="shared" si="92"/>
        <v>#DIV/0!</v>
      </c>
      <c r="BA71" s="61" t="e">
        <f t="shared" si="92"/>
        <v>#DIV/0!</v>
      </c>
      <c r="BB71" s="61" t="e">
        <f t="shared" si="92"/>
        <v>#DIV/0!</v>
      </c>
      <c r="BC71" s="61" t="e">
        <f t="shared" si="92"/>
        <v>#DIV/0!</v>
      </c>
      <c r="BD71" s="61" t="e">
        <f t="shared" si="92"/>
        <v>#DIV/0!</v>
      </c>
      <c r="BE71" s="130" t="e">
        <f t="shared" si="92"/>
        <v>#DIV/0!</v>
      </c>
      <c r="BF71" s="130" t="e">
        <f t="shared" si="92"/>
        <v>#DIV/0!</v>
      </c>
      <c r="BG71" s="60">
        <f t="shared" si="92"/>
        <v>0.92955403119546887</v>
      </c>
      <c r="BH71" s="60" t="e">
        <f t="shared" si="92"/>
        <v>#DIV/0!</v>
      </c>
      <c r="BI71" s="62" t="e">
        <f t="shared" si="92"/>
        <v>#DIV/0!</v>
      </c>
      <c r="BL71" s="193"/>
      <c r="BM71" s="194"/>
      <c r="BN71" s="140" t="s">
        <v>52</v>
      </c>
      <c r="BO71" s="60"/>
      <c r="BP71" s="60" t="e">
        <f t="shared" ref="BP71:CD71" si="93">AVERAGE(BP68:BP70)</f>
        <v>#VALUE!</v>
      </c>
      <c r="BQ71" s="61" t="e">
        <f t="shared" si="93"/>
        <v>#VALUE!</v>
      </c>
      <c r="BR71" s="61" t="e">
        <f t="shared" si="93"/>
        <v>#DIV/0!</v>
      </c>
      <c r="BS71" s="61" t="e">
        <f t="shared" si="93"/>
        <v>#DIV/0!</v>
      </c>
      <c r="BT71" s="61" t="e">
        <f t="shared" si="93"/>
        <v>#DIV/0!</v>
      </c>
      <c r="BU71" s="61" t="e">
        <f t="shared" si="93"/>
        <v>#DIV/0!</v>
      </c>
      <c r="BV71" s="61" t="e">
        <f t="shared" si="93"/>
        <v>#DIV/0!</v>
      </c>
      <c r="BW71" s="61" t="e">
        <f t="shared" si="93"/>
        <v>#DIV/0!</v>
      </c>
      <c r="BX71" s="61" t="e">
        <f t="shared" si="93"/>
        <v>#DIV/0!</v>
      </c>
      <c r="BY71" s="61" t="e">
        <f t="shared" si="93"/>
        <v>#DIV/0!</v>
      </c>
      <c r="BZ71" s="130" t="e">
        <f t="shared" si="93"/>
        <v>#DIV/0!</v>
      </c>
      <c r="CA71" s="130" t="e">
        <f t="shared" si="93"/>
        <v>#DIV/0!</v>
      </c>
      <c r="CB71" s="60">
        <f t="shared" si="93"/>
        <v>0.92955403119546887</v>
      </c>
      <c r="CC71" s="60" t="e">
        <f t="shared" si="93"/>
        <v>#DIV/0!</v>
      </c>
      <c r="CD71" s="62" t="e">
        <f t="shared" si="93"/>
        <v>#DIV/0!</v>
      </c>
      <c r="CG71" s="193"/>
      <c r="CH71" s="194"/>
      <c r="CI71" s="140" t="s">
        <v>52</v>
      </c>
      <c r="CJ71" s="60"/>
      <c r="CK71" s="60" t="e">
        <f t="shared" ref="CK71:CY71" si="94">AVERAGE(CK68:CK70)</f>
        <v>#VALUE!</v>
      </c>
      <c r="CL71" s="61" t="e">
        <f t="shared" si="94"/>
        <v>#DIV/0!</v>
      </c>
      <c r="CM71" s="61" t="e">
        <f t="shared" si="94"/>
        <v>#DIV/0!</v>
      </c>
      <c r="CN71" s="61" t="e">
        <f t="shared" si="94"/>
        <v>#DIV/0!</v>
      </c>
      <c r="CO71" s="61" t="e">
        <f t="shared" si="94"/>
        <v>#DIV/0!</v>
      </c>
      <c r="CP71" s="61" t="e">
        <f t="shared" si="94"/>
        <v>#DIV/0!</v>
      </c>
      <c r="CQ71" s="61" t="e">
        <f t="shared" si="94"/>
        <v>#DIV/0!</v>
      </c>
      <c r="CR71" s="61" t="e">
        <f t="shared" si="94"/>
        <v>#DIV/0!</v>
      </c>
      <c r="CS71" s="61" t="e">
        <f t="shared" si="94"/>
        <v>#DIV/0!</v>
      </c>
      <c r="CT71" s="61" t="e">
        <f t="shared" si="94"/>
        <v>#DIV/0!</v>
      </c>
      <c r="CU71" s="130" t="e">
        <f t="shared" si="94"/>
        <v>#DIV/0!</v>
      </c>
      <c r="CV71" s="130" t="e">
        <f t="shared" si="94"/>
        <v>#DIV/0!</v>
      </c>
      <c r="CW71" s="60">
        <f t="shared" si="94"/>
        <v>0.92955403119546887</v>
      </c>
      <c r="CX71" s="60" t="e">
        <f t="shared" si="94"/>
        <v>#DIV/0!</v>
      </c>
      <c r="CY71" s="62" t="e">
        <f t="shared" si="94"/>
        <v>#DIV/0!</v>
      </c>
    </row>
    <row r="72" spans="1:103" x14ac:dyDescent="0.25">
      <c r="A72" s="66"/>
      <c r="B72" s="76" t="s">
        <v>75</v>
      </c>
      <c r="C72" s="76" t="s">
        <v>76</v>
      </c>
      <c r="D72" s="76" t="s">
        <v>41</v>
      </c>
      <c r="E72" s="76" t="s">
        <v>42</v>
      </c>
      <c r="F72" s="76" t="s">
        <v>44</v>
      </c>
      <c r="G72" s="76" t="s">
        <v>77</v>
      </c>
      <c r="H72" s="76" t="s">
        <v>78</v>
      </c>
      <c r="I72" s="76" t="s">
        <v>79</v>
      </c>
      <c r="J72" s="76" t="s">
        <v>80</v>
      </c>
      <c r="K72" s="76" t="s">
        <v>43</v>
      </c>
      <c r="L72" s="76" t="s">
        <v>81</v>
      </c>
      <c r="M72" s="76" t="s">
        <v>45</v>
      </c>
      <c r="N72" s="76" t="s">
        <v>46</v>
      </c>
      <c r="O72" s="76" t="s">
        <v>82</v>
      </c>
      <c r="P72" s="76" t="s">
        <v>83</v>
      </c>
      <c r="Q72" s="76" t="s">
        <v>84</v>
      </c>
      <c r="R72" s="76" t="s">
        <v>85</v>
      </c>
      <c r="S72" s="77" t="s">
        <v>86</v>
      </c>
      <c r="T72" s="22"/>
      <c r="V72" s="66"/>
      <c r="W72" s="76" t="s">
        <v>75</v>
      </c>
      <c r="X72" s="76" t="s">
        <v>76</v>
      </c>
      <c r="Y72" s="76" t="s">
        <v>41</v>
      </c>
      <c r="Z72" s="76" t="s">
        <v>42</v>
      </c>
      <c r="AA72" s="76" t="s">
        <v>44</v>
      </c>
      <c r="AB72" s="76" t="s">
        <v>77</v>
      </c>
      <c r="AC72" s="76" t="s">
        <v>78</v>
      </c>
      <c r="AD72" s="76" t="s">
        <v>79</v>
      </c>
      <c r="AE72" s="76" t="s">
        <v>80</v>
      </c>
      <c r="AF72" s="76" t="s">
        <v>43</v>
      </c>
      <c r="AG72" s="76" t="s">
        <v>81</v>
      </c>
      <c r="AH72" s="76" t="s">
        <v>45</v>
      </c>
      <c r="AI72" s="76" t="s">
        <v>46</v>
      </c>
      <c r="AJ72" s="76" t="s">
        <v>82</v>
      </c>
      <c r="AK72" s="76" t="s">
        <v>83</v>
      </c>
      <c r="AL72" s="76" t="s">
        <v>84</v>
      </c>
      <c r="AM72" s="76" t="s">
        <v>85</v>
      </c>
      <c r="AN72" s="77" t="s">
        <v>86</v>
      </c>
      <c r="AQ72" s="66"/>
      <c r="AR72" s="76" t="s">
        <v>75</v>
      </c>
      <c r="AS72" s="76" t="s">
        <v>76</v>
      </c>
      <c r="AT72" s="76" t="s">
        <v>41</v>
      </c>
      <c r="AU72" s="76" t="s">
        <v>42</v>
      </c>
      <c r="AV72" s="76" t="s">
        <v>44</v>
      </c>
      <c r="AW72" s="76" t="s">
        <v>77</v>
      </c>
      <c r="AX72" s="76" t="s">
        <v>78</v>
      </c>
      <c r="AY72" s="76" t="s">
        <v>79</v>
      </c>
      <c r="AZ72" s="76" t="s">
        <v>80</v>
      </c>
      <c r="BA72" s="76" t="s">
        <v>43</v>
      </c>
      <c r="BB72" s="76" t="s">
        <v>81</v>
      </c>
      <c r="BC72" s="76" t="s">
        <v>45</v>
      </c>
      <c r="BD72" s="76" t="s">
        <v>46</v>
      </c>
      <c r="BE72" s="76" t="s">
        <v>82</v>
      </c>
      <c r="BF72" s="76" t="s">
        <v>83</v>
      </c>
      <c r="BG72" s="76" t="s">
        <v>84</v>
      </c>
      <c r="BH72" s="76" t="s">
        <v>85</v>
      </c>
      <c r="BI72" s="77" t="s">
        <v>86</v>
      </c>
      <c r="BL72" s="66"/>
      <c r="BM72" s="76" t="s">
        <v>75</v>
      </c>
      <c r="BN72" s="76" t="s">
        <v>76</v>
      </c>
      <c r="BO72" s="76" t="s">
        <v>41</v>
      </c>
      <c r="BP72" s="76" t="s">
        <v>42</v>
      </c>
      <c r="BQ72" s="76" t="s">
        <v>44</v>
      </c>
      <c r="BR72" s="76" t="s">
        <v>77</v>
      </c>
      <c r="BS72" s="76" t="s">
        <v>78</v>
      </c>
      <c r="BT72" s="76" t="s">
        <v>79</v>
      </c>
      <c r="BU72" s="76" t="s">
        <v>80</v>
      </c>
      <c r="BV72" s="76" t="s">
        <v>43</v>
      </c>
      <c r="BW72" s="76" t="s">
        <v>81</v>
      </c>
      <c r="BX72" s="76" t="s">
        <v>45</v>
      </c>
      <c r="BY72" s="76" t="s">
        <v>46</v>
      </c>
      <c r="BZ72" s="76" t="s">
        <v>82</v>
      </c>
      <c r="CA72" s="76" t="s">
        <v>83</v>
      </c>
      <c r="CB72" s="76" t="s">
        <v>84</v>
      </c>
      <c r="CC72" s="76" t="s">
        <v>85</v>
      </c>
      <c r="CD72" s="77" t="s">
        <v>86</v>
      </c>
      <c r="CG72" s="66"/>
      <c r="CH72" s="76" t="s">
        <v>75</v>
      </c>
      <c r="CI72" s="76" t="s">
        <v>76</v>
      </c>
      <c r="CJ72" s="76" t="s">
        <v>41</v>
      </c>
      <c r="CK72" s="76" t="s">
        <v>42</v>
      </c>
      <c r="CL72" s="76" t="s">
        <v>44</v>
      </c>
      <c r="CM72" s="76" t="s">
        <v>77</v>
      </c>
      <c r="CN72" s="76" t="s">
        <v>78</v>
      </c>
      <c r="CO72" s="76" t="s">
        <v>79</v>
      </c>
      <c r="CP72" s="76" t="s">
        <v>80</v>
      </c>
      <c r="CQ72" s="76" t="s">
        <v>43</v>
      </c>
      <c r="CR72" s="76" t="s">
        <v>81</v>
      </c>
      <c r="CS72" s="76" t="s">
        <v>45</v>
      </c>
      <c r="CT72" s="76" t="s">
        <v>46</v>
      </c>
      <c r="CU72" s="76" t="s">
        <v>82</v>
      </c>
      <c r="CV72" s="76" t="s">
        <v>83</v>
      </c>
      <c r="CW72" s="76" t="s">
        <v>84</v>
      </c>
      <c r="CX72" s="76" t="s">
        <v>85</v>
      </c>
      <c r="CY72" s="77" t="s">
        <v>86</v>
      </c>
    </row>
    <row r="73" spans="1:103" x14ac:dyDescent="0.25">
      <c r="A73" s="67" t="s">
        <v>87</v>
      </c>
      <c r="B73" s="34">
        <f>'Data In'!G2</f>
        <v>1653235822.6673961</v>
      </c>
      <c r="C73" s="120" t="str">
        <f>'Data In'!H2</f>
        <v>MOCK RUN 1708075</v>
      </c>
      <c r="D73" s="120">
        <f>'Data In'!I2</f>
        <v>566382.58499999996</v>
      </c>
      <c r="E73" s="120">
        <f>'Data In'!J2</f>
        <v>2101269.6749999998</v>
      </c>
      <c r="F73" s="120">
        <f>'Data In'!K2</f>
        <v>0</v>
      </c>
      <c r="G73" s="120">
        <f>'Data In'!L2</f>
        <v>0</v>
      </c>
      <c r="H73" s="120">
        <f>'Data In'!M2</f>
        <v>0</v>
      </c>
      <c r="I73" s="120">
        <f>'Data In'!N2</f>
        <v>74.290000000000006</v>
      </c>
      <c r="J73" s="120">
        <f>'Data In'!O2</f>
        <v>0</v>
      </c>
      <c r="K73" s="120">
        <f>'Data In'!P2</f>
        <v>1260199.345</v>
      </c>
      <c r="L73" s="120">
        <f>'Data In'!Q2</f>
        <v>0</v>
      </c>
      <c r="M73" s="120">
        <f>'Data In'!R2</f>
        <v>738.05499999999995</v>
      </c>
      <c r="N73" s="120">
        <f>'Data In'!S2</f>
        <v>529.88499999999999</v>
      </c>
      <c r="O73" s="120">
        <f>'Data In'!T2</f>
        <v>0</v>
      </c>
      <c r="P73" s="120">
        <f>'Data In'!U2</f>
        <v>0</v>
      </c>
      <c r="Q73" s="120">
        <f>'Data In'!V2</f>
        <v>0</v>
      </c>
      <c r="R73" s="120">
        <f>'Data In'!W2</f>
        <v>0</v>
      </c>
      <c r="S73" s="120">
        <f>'Data In'!X2</f>
        <v>0</v>
      </c>
      <c r="T73" s="22"/>
      <c r="V73" s="67" t="s">
        <v>87</v>
      </c>
      <c r="W73" s="34">
        <f t="shared" ref="W73:AF75" si="95">B73</f>
        <v>1653235822.6673961</v>
      </c>
      <c r="X73" s="34" t="str">
        <f t="shared" si="95"/>
        <v>MOCK RUN 1708075</v>
      </c>
      <c r="Y73" s="120">
        <f t="shared" si="95"/>
        <v>566382.58499999996</v>
      </c>
      <c r="Z73" s="120">
        <f t="shared" si="95"/>
        <v>2101269.6749999998</v>
      </c>
      <c r="AA73" s="120">
        <f t="shared" si="95"/>
        <v>0</v>
      </c>
      <c r="AB73" s="120">
        <f t="shared" si="95"/>
        <v>0</v>
      </c>
      <c r="AC73" s="120">
        <f t="shared" si="95"/>
        <v>0</v>
      </c>
      <c r="AD73" s="120">
        <f t="shared" si="95"/>
        <v>74.290000000000006</v>
      </c>
      <c r="AE73" s="120">
        <f t="shared" si="95"/>
        <v>0</v>
      </c>
      <c r="AF73" s="120">
        <f t="shared" si="95"/>
        <v>1260199.345</v>
      </c>
      <c r="AG73" s="120">
        <f t="shared" ref="AG73:AP75" si="96">L73</f>
        <v>0</v>
      </c>
      <c r="AH73" s="120">
        <f t="shared" si="96"/>
        <v>738.05499999999995</v>
      </c>
      <c r="AI73" s="120">
        <f t="shared" si="96"/>
        <v>529.88499999999999</v>
      </c>
      <c r="AJ73" s="120">
        <f t="shared" si="96"/>
        <v>0</v>
      </c>
      <c r="AK73" s="120">
        <f t="shared" si="96"/>
        <v>0</v>
      </c>
      <c r="AL73" s="120">
        <f t="shared" si="96"/>
        <v>0</v>
      </c>
      <c r="AM73" s="120">
        <f t="shared" si="96"/>
        <v>0</v>
      </c>
      <c r="AN73" s="120">
        <f t="shared" si="96"/>
        <v>0</v>
      </c>
      <c r="AQ73" s="67" t="s">
        <v>87</v>
      </c>
      <c r="AR73" s="34">
        <f t="shared" ref="AR73:BA75" si="97">W73</f>
        <v>1653235822.6673961</v>
      </c>
      <c r="AS73" s="34" t="str">
        <f t="shared" si="97"/>
        <v>MOCK RUN 1708075</v>
      </c>
      <c r="AT73" s="120">
        <f t="shared" si="97"/>
        <v>566382.58499999996</v>
      </c>
      <c r="AU73" s="120">
        <f t="shared" si="97"/>
        <v>2101269.6749999998</v>
      </c>
      <c r="AV73" s="120">
        <f t="shared" si="97"/>
        <v>0</v>
      </c>
      <c r="AW73" s="120">
        <f t="shared" si="97"/>
        <v>0</v>
      </c>
      <c r="AX73" s="120">
        <f t="shared" si="97"/>
        <v>0</v>
      </c>
      <c r="AY73" s="120">
        <f t="shared" si="97"/>
        <v>74.290000000000006</v>
      </c>
      <c r="AZ73" s="120">
        <f t="shared" si="97"/>
        <v>0</v>
      </c>
      <c r="BA73" s="120">
        <f t="shared" si="97"/>
        <v>1260199.345</v>
      </c>
      <c r="BB73" s="120">
        <f t="shared" ref="BB73:BK75" si="98">AG73</f>
        <v>0</v>
      </c>
      <c r="BC73" s="120">
        <f t="shared" si="98"/>
        <v>738.05499999999995</v>
      </c>
      <c r="BD73" s="120">
        <f t="shared" si="98"/>
        <v>529.88499999999999</v>
      </c>
      <c r="BE73" s="120">
        <f t="shared" si="98"/>
        <v>0</v>
      </c>
      <c r="BF73" s="120">
        <f t="shared" si="98"/>
        <v>0</v>
      </c>
      <c r="BG73" s="120">
        <f t="shared" si="98"/>
        <v>0</v>
      </c>
      <c r="BH73" s="120">
        <f t="shared" si="98"/>
        <v>0</v>
      </c>
      <c r="BI73" s="120">
        <f t="shared" si="98"/>
        <v>0</v>
      </c>
      <c r="BL73" s="67" t="s">
        <v>87</v>
      </c>
      <c r="BM73" s="34">
        <f t="shared" ref="BM73:BV75" si="99">AR73</f>
        <v>1653235822.6673961</v>
      </c>
      <c r="BN73" s="34" t="str">
        <f t="shared" si="99"/>
        <v>MOCK RUN 1708075</v>
      </c>
      <c r="BO73" s="120">
        <f t="shared" si="99"/>
        <v>566382.58499999996</v>
      </c>
      <c r="BP73" s="120">
        <f t="shared" si="99"/>
        <v>2101269.6749999998</v>
      </c>
      <c r="BQ73" s="120">
        <f t="shared" si="99"/>
        <v>0</v>
      </c>
      <c r="BR73" s="120">
        <f t="shared" si="99"/>
        <v>0</v>
      </c>
      <c r="BS73" s="120">
        <f t="shared" si="99"/>
        <v>0</v>
      </c>
      <c r="BT73" s="120">
        <f t="shared" si="99"/>
        <v>74.290000000000006</v>
      </c>
      <c r="BU73" s="120">
        <f t="shared" si="99"/>
        <v>0</v>
      </c>
      <c r="BV73" s="120">
        <f t="shared" si="99"/>
        <v>1260199.345</v>
      </c>
      <c r="BW73" s="120">
        <f t="shared" ref="BW73:CF75" si="100">BB73</f>
        <v>0</v>
      </c>
      <c r="BX73" s="120">
        <f t="shared" si="100"/>
        <v>738.05499999999995</v>
      </c>
      <c r="BY73" s="120">
        <f t="shared" si="100"/>
        <v>529.88499999999999</v>
      </c>
      <c r="BZ73" s="120">
        <f t="shared" si="100"/>
        <v>0</v>
      </c>
      <c r="CA73" s="120">
        <f t="shared" si="100"/>
        <v>0</v>
      </c>
      <c r="CB73" s="120">
        <f t="shared" si="100"/>
        <v>0</v>
      </c>
      <c r="CC73" s="120">
        <f t="shared" si="100"/>
        <v>0</v>
      </c>
      <c r="CD73" s="120">
        <f t="shared" si="100"/>
        <v>0</v>
      </c>
      <c r="CG73" s="67" t="s">
        <v>87</v>
      </c>
      <c r="CH73" s="34">
        <f t="shared" ref="CH73:CQ75" si="101">BM73</f>
        <v>1653235822.6673961</v>
      </c>
      <c r="CI73" s="34" t="str">
        <f t="shared" si="101"/>
        <v>MOCK RUN 1708075</v>
      </c>
      <c r="CJ73" s="120">
        <f t="shared" si="101"/>
        <v>566382.58499999996</v>
      </c>
      <c r="CK73" s="120">
        <f t="shared" si="101"/>
        <v>2101269.6749999998</v>
      </c>
      <c r="CL73" s="120">
        <f t="shared" si="101"/>
        <v>0</v>
      </c>
      <c r="CM73" s="120">
        <f t="shared" si="101"/>
        <v>0</v>
      </c>
      <c r="CN73" s="120">
        <f t="shared" si="101"/>
        <v>0</v>
      </c>
      <c r="CO73" s="120">
        <f t="shared" si="101"/>
        <v>74.290000000000006</v>
      </c>
      <c r="CP73" s="120">
        <f t="shared" si="101"/>
        <v>0</v>
      </c>
      <c r="CQ73" s="120">
        <f t="shared" si="101"/>
        <v>1260199.345</v>
      </c>
      <c r="CR73" s="120">
        <f t="shared" ref="CR73:DA75" si="102">BW73</f>
        <v>0</v>
      </c>
      <c r="CS73" s="120">
        <f t="shared" si="102"/>
        <v>738.05499999999995</v>
      </c>
      <c r="CT73" s="120">
        <f t="shared" si="102"/>
        <v>529.88499999999999</v>
      </c>
      <c r="CU73" s="120">
        <f t="shared" si="102"/>
        <v>0</v>
      </c>
      <c r="CV73" s="120">
        <f t="shared" si="102"/>
        <v>0</v>
      </c>
      <c r="CW73" s="120">
        <f t="shared" si="102"/>
        <v>0</v>
      </c>
      <c r="CX73" s="120">
        <f t="shared" si="102"/>
        <v>0</v>
      </c>
      <c r="CY73" s="120">
        <f t="shared" si="102"/>
        <v>0</v>
      </c>
    </row>
    <row r="74" spans="1:103" x14ac:dyDescent="0.25">
      <c r="A74" s="67"/>
      <c r="B74" s="34">
        <f>'Data In'!G3</f>
        <v>1653235829.7107439</v>
      </c>
      <c r="C74" s="120" t="str">
        <f>'Data In'!H3</f>
        <v>MOCK RUN 3693298</v>
      </c>
      <c r="D74" s="120">
        <f>'Data In'!I3</f>
        <v>566382.58499999996</v>
      </c>
      <c r="E74" s="120">
        <f>'Data In'!J3</f>
        <v>2101269.6749999998</v>
      </c>
      <c r="F74" s="120">
        <f>'Data In'!K3</f>
        <v>0</v>
      </c>
      <c r="G74" s="120">
        <f>'Data In'!L3</f>
        <v>0</v>
      </c>
      <c r="H74" s="120">
        <f>'Data In'!M3</f>
        <v>0</v>
      </c>
      <c r="I74" s="120">
        <f>'Data In'!N3</f>
        <v>74.290000000000006</v>
      </c>
      <c r="J74" s="120">
        <f>'Data In'!O3</f>
        <v>0</v>
      </c>
      <c r="K74" s="120">
        <f>'Data In'!P3</f>
        <v>1260199.345</v>
      </c>
      <c r="L74" s="120">
        <f>'Data In'!Q3</f>
        <v>0</v>
      </c>
      <c r="M74" s="120">
        <f>'Data In'!R3</f>
        <v>738.05499999999995</v>
      </c>
      <c r="N74" s="120">
        <f>'Data In'!S3</f>
        <v>529.88499999999999</v>
      </c>
      <c r="O74" s="120">
        <f>'Data In'!T3</f>
        <v>0</v>
      </c>
      <c r="P74" s="120">
        <f>'Data In'!U3</f>
        <v>0</v>
      </c>
      <c r="Q74" s="120">
        <f>'Data In'!V3</f>
        <v>0</v>
      </c>
      <c r="R74" s="120">
        <f>'Data In'!W3</f>
        <v>0</v>
      </c>
      <c r="S74" s="120">
        <f>'Data In'!X3</f>
        <v>0</v>
      </c>
      <c r="T74" s="22"/>
      <c r="V74" s="67"/>
      <c r="W74" s="34">
        <f t="shared" si="95"/>
        <v>1653235829.7107439</v>
      </c>
      <c r="X74" s="34" t="str">
        <f t="shared" si="95"/>
        <v>MOCK RUN 3693298</v>
      </c>
      <c r="Y74" s="120">
        <f t="shared" si="95"/>
        <v>566382.58499999996</v>
      </c>
      <c r="Z74" s="120">
        <f t="shared" si="95"/>
        <v>2101269.6749999998</v>
      </c>
      <c r="AA74" s="120">
        <f t="shared" si="95"/>
        <v>0</v>
      </c>
      <c r="AB74" s="120">
        <f t="shared" si="95"/>
        <v>0</v>
      </c>
      <c r="AC74" s="120">
        <f t="shared" si="95"/>
        <v>0</v>
      </c>
      <c r="AD74" s="120">
        <f t="shared" si="95"/>
        <v>74.290000000000006</v>
      </c>
      <c r="AE74" s="120">
        <f t="shared" si="95"/>
        <v>0</v>
      </c>
      <c r="AF74" s="120">
        <f t="shared" si="95"/>
        <v>1260199.345</v>
      </c>
      <c r="AG74" s="120">
        <f t="shared" si="96"/>
        <v>0</v>
      </c>
      <c r="AH74" s="120">
        <f t="shared" si="96"/>
        <v>738.05499999999995</v>
      </c>
      <c r="AI74" s="120">
        <f t="shared" si="96"/>
        <v>529.88499999999999</v>
      </c>
      <c r="AJ74" s="120">
        <f t="shared" si="96"/>
        <v>0</v>
      </c>
      <c r="AK74" s="120">
        <f t="shared" si="96"/>
        <v>0</v>
      </c>
      <c r="AL74" s="120">
        <f t="shared" si="96"/>
        <v>0</v>
      </c>
      <c r="AM74" s="120">
        <f t="shared" si="96"/>
        <v>0</v>
      </c>
      <c r="AN74" s="120">
        <f t="shared" si="96"/>
        <v>0</v>
      </c>
      <c r="AQ74" s="67"/>
      <c r="AR74" s="34">
        <f t="shared" si="97"/>
        <v>1653235829.7107439</v>
      </c>
      <c r="AS74" s="34" t="str">
        <f t="shared" si="97"/>
        <v>MOCK RUN 3693298</v>
      </c>
      <c r="AT74" s="120">
        <f t="shared" si="97"/>
        <v>566382.58499999996</v>
      </c>
      <c r="AU74" s="120">
        <f t="shared" si="97"/>
        <v>2101269.6749999998</v>
      </c>
      <c r="AV74" s="120">
        <f t="shared" si="97"/>
        <v>0</v>
      </c>
      <c r="AW74" s="120">
        <f t="shared" si="97"/>
        <v>0</v>
      </c>
      <c r="AX74" s="120">
        <f t="shared" si="97"/>
        <v>0</v>
      </c>
      <c r="AY74" s="120">
        <f t="shared" si="97"/>
        <v>74.290000000000006</v>
      </c>
      <c r="AZ74" s="120">
        <f t="shared" si="97"/>
        <v>0</v>
      </c>
      <c r="BA74" s="120">
        <f t="shared" si="97"/>
        <v>1260199.345</v>
      </c>
      <c r="BB74" s="120">
        <f t="shared" si="98"/>
        <v>0</v>
      </c>
      <c r="BC74" s="120">
        <f t="shared" si="98"/>
        <v>738.05499999999995</v>
      </c>
      <c r="BD74" s="120">
        <f t="shared" si="98"/>
        <v>529.88499999999999</v>
      </c>
      <c r="BE74" s="120">
        <f t="shared" si="98"/>
        <v>0</v>
      </c>
      <c r="BF74" s="120">
        <f t="shared" si="98"/>
        <v>0</v>
      </c>
      <c r="BG74" s="120">
        <f t="shared" si="98"/>
        <v>0</v>
      </c>
      <c r="BH74" s="120">
        <f t="shared" si="98"/>
        <v>0</v>
      </c>
      <c r="BI74" s="120">
        <f t="shared" si="98"/>
        <v>0</v>
      </c>
      <c r="BL74" s="67"/>
      <c r="BM74" s="34">
        <f t="shared" si="99"/>
        <v>1653235829.7107439</v>
      </c>
      <c r="BN74" s="34" t="str">
        <f t="shared" si="99"/>
        <v>MOCK RUN 3693298</v>
      </c>
      <c r="BO74" s="120">
        <f t="shared" si="99"/>
        <v>566382.58499999996</v>
      </c>
      <c r="BP74" s="120">
        <f t="shared" si="99"/>
        <v>2101269.6749999998</v>
      </c>
      <c r="BQ74" s="120">
        <f t="shared" si="99"/>
        <v>0</v>
      </c>
      <c r="BR74" s="120">
        <f t="shared" si="99"/>
        <v>0</v>
      </c>
      <c r="BS74" s="120">
        <f t="shared" si="99"/>
        <v>0</v>
      </c>
      <c r="BT74" s="120">
        <f t="shared" si="99"/>
        <v>74.290000000000006</v>
      </c>
      <c r="BU74" s="120">
        <f t="shared" si="99"/>
        <v>0</v>
      </c>
      <c r="BV74" s="120">
        <f t="shared" si="99"/>
        <v>1260199.345</v>
      </c>
      <c r="BW74" s="120">
        <f t="shared" si="100"/>
        <v>0</v>
      </c>
      <c r="BX74" s="120">
        <f t="shared" si="100"/>
        <v>738.05499999999995</v>
      </c>
      <c r="BY74" s="120">
        <f t="shared" si="100"/>
        <v>529.88499999999999</v>
      </c>
      <c r="BZ74" s="120">
        <f t="shared" si="100"/>
        <v>0</v>
      </c>
      <c r="CA74" s="120">
        <f t="shared" si="100"/>
        <v>0</v>
      </c>
      <c r="CB74" s="120">
        <f t="shared" si="100"/>
        <v>0</v>
      </c>
      <c r="CC74" s="120">
        <f t="shared" si="100"/>
        <v>0</v>
      </c>
      <c r="CD74" s="120">
        <f t="shared" si="100"/>
        <v>0</v>
      </c>
      <c r="CG74" s="67"/>
      <c r="CH74" s="34">
        <f t="shared" si="101"/>
        <v>1653235829.7107439</v>
      </c>
      <c r="CI74" s="34" t="str">
        <f t="shared" si="101"/>
        <v>MOCK RUN 3693298</v>
      </c>
      <c r="CJ74" s="120">
        <f t="shared" si="101"/>
        <v>566382.58499999996</v>
      </c>
      <c r="CK74" s="120">
        <f t="shared" si="101"/>
        <v>2101269.6749999998</v>
      </c>
      <c r="CL74" s="120">
        <f t="shared" si="101"/>
        <v>0</v>
      </c>
      <c r="CM74" s="120">
        <f t="shared" si="101"/>
        <v>0</v>
      </c>
      <c r="CN74" s="120">
        <f t="shared" si="101"/>
        <v>0</v>
      </c>
      <c r="CO74" s="120">
        <f t="shared" si="101"/>
        <v>74.290000000000006</v>
      </c>
      <c r="CP74" s="120">
        <f t="shared" si="101"/>
        <v>0</v>
      </c>
      <c r="CQ74" s="120">
        <f t="shared" si="101"/>
        <v>1260199.345</v>
      </c>
      <c r="CR74" s="120">
        <f t="shared" si="102"/>
        <v>0</v>
      </c>
      <c r="CS74" s="120">
        <f t="shared" si="102"/>
        <v>738.05499999999995</v>
      </c>
      <c r="CT74" s="120">
        <f t="shared" si="102"/>
        <v>529.88499999999999</v>
      </c>
      <c r="CU74" s="120">
        <f t="shared" si="102"/>
        <v>0</v>
      </c>
      <c r="CV74" s="120">
        <f t="shared" si="102"/>
        <v>0</v>
      </c>
      <c r="CW74" s="120">
        <f t="shared" si="102"/>
        <v>0</v>
      </c>
      <c r="CX74" s="120">
        <f t="shared" si="102"/>
        <v>0</v>
      </c>
      <c r="CY74" s="120">
        <f t="shared" si="102"/>
        <v>0</v>
      </c>
    </row>
    <row r="75" spans="1:103" x14ac:dyDescent="0.25">
      <c r="A75" s="67"/>
      <c r="B75" s="34">
        <f>'Data In'!G4</f>
        <v>1653235836.7545359</v>
      </c>
      <c r="C75" s="120" t="str">
        <f>'Data In'!H4</f>
        <v>MOCK RUN 7998355</v>
      </c>
      <c r="D75" s="120">
        <f>'Data In'!I4</f>
        <v>566382.58499999996</v>
      </c>
      <c r="E75" s="120">
        <f>'Data In'!J4</f>
        <v>2101269.6749999998</v>
      </c>
      <c r="F75" s="120">
        <f>'Data In'!K4</f>
        <v>0</v>
      </c>
      <c r="G75" s="120">
        <f>'Data In'!L4</f>
        <v>0</v>
      </c>
      <c r="H75" s="120">
        <f>'Data In'!M4</f>
        <v>0</v>
      </c>
      <c r="I75" s="120">
        <f>'Data In'!N4</f>
        <v>74.290000000000006</v>
      </c>
      <c r="J75" s="120">
        <f>'Data In'!O4</f>
        <v>0</v>
      </c>
      <c r="K75" s="120">
        <f>'Data In'!P4</f>
        <v>1260199.345</v>
      </c>
      <c r="L75" s="120">
        <f>'Data In'!Q4</f>
        <v>0</v>
      </c>
      <c r="M75" s="120">
        <f>'Data In'!R4</f>
        <v>738.05499999999995</v>
      </c>
      <c r="N75" s="120">
        <f>'Data In'!S4</f>
        <v>529.88499999999999</v>
      </c>
      <c r="O75" s="120">
        <f>'Data In'!T4</f>
        <v>0</v>
      </c>
      <c r="P75" s="120">
        <f>'Data In'!U4</f>
        <v>0</v>
      </c>
      <c r="Q75" s="120">
        <f>'Data In'!V4</f>
        <v>0</v>
      </c>
      <c r="R75" s="120">
        <f>'Data In'!W4</f>
        <v>0</v>
      </c>
      <c r="S75" s="120">
        <f>'Data In'!X4</f>
        <v>0</v>
      </c>
      <c r="T75" s="22"/>
      <c r="V75" s="67"/>
      <c r="W75" s="34">
        <f t="shared" si="95"/>
        <v>1653235836.7545359</v>
      </c>
      <c r="X75" s="34" t="str">
        <f t="shared" si="95"/>
        <v>MOCK RUN 7998355</v>
      </c>
      <c r="Y75" s="120">
        <f t="shared" si="95"/>
        <v>566382.58499999996</v>
      </c>
      <c r="Z75" s="120">
        <f t="shared" si="95"/>
        <v>2101269.6749999998</v>
      </c>
      <c r="AA75" s="120">
        <f t="shared" si="95"/>
        <v>0</v>
      </c>
      <c r="AB75" s="120">
        <f t="shared" si="95"/>
        <v>0</v>
      </c>
      <c r="AC75" s="120">
        <f t="shared" si="95"/>
        <v>0</v>
      </c>
      <c r="AD75" s="120">
        <f t="shared" si="95"/>
        <v>74.290000000000006</v>
      </c>
      <c r="AE75" s="120">
        <f t="shared" si="95"/>
        <v>0</v>
      </c>
      <c r="AF75" s="120">
        <f t="shared" si="95"/>
        <v>1260199.345</v>
      </c>
      <c r="AG75" s="120">
        <f t="shared" si="96"/>
        <v>0</v>
      </c>
      <c r="AH75" s="120">
        <f t="shared" si="96"/>
        <v>738.05499999999995</v>
      </c>
      <c r="AI75" s="120">
        <f t="shared" si="96"/>
        <v>529.88499999999999</v>
      </c>
      <c r="AJ75" s="120">
        <f t="shared" si="96"/>
        <v>0</v>
      </c>
      <c r="AK75" s="120">
        <f t="shared" si="96"/>
        <v>0</v>
      </c>
      <c r="AL75" s="120">
        <f t="shared" si="96"/>
        <v>0</v>
      </c>
      <c r="AM75" s="120">
        <f t="shared" si="96"/>
        <v>0</v>
      </c>
      <c r="AN75" s="120">
        <f t="shared" si="96"/>
        <v>0</v>
      </c>
      <c r="AQ75" s="67"/>
      <c r="AR75" s="34">
        <f t="shared" si="97"/>
        <v>1653235836.7545359</v>
      </c>
      <c r="AS75" s="34" t="str">
        <f t="shared" si="97"/>
        <v>MOCK RUN 7998355</v>
      </c>
      <c r="AT75" s="120">
        <f t="shared" si="97"/>
        <v>566382.58499999996</v>
      </c>
      <c r="AU75" s="120">
        <f t="shared" si="97"/>
        <v>2101269.6749999998</v>
      </c>
      <c r="AV75" s="120">
        <f t="shared" si="97"/>
        <v>0</v>
      </c>
      <c r="AW75" s="120">
        <f t="shared" si="97"/>
        <v>0</v>
      </c>
      <c r="AX75" s="120">
        <f t="shared" si="97"/>
        <v>0</v>
      </c>
      <c r="AY75" s="120">
        <f t="shared" si="97"/>
        <v>74.290000000000006</v>
      </c>
      <c r="AZ75" s="120">
        <f t="shared" si="97"/>
        <v>0</v>
      </c>
      <c r="BA75" s="120">
        <f t="shared" si="97"/>
        <v>1260199.345</v>
      </c>
      <c r="BB75" s="120">
        <f t="shared" si="98"/>
        <v>0</v>
      </c>
      <c r="BC75" s="120">
        <f t="shared" si="98"/>
        <v>738.05499999999995</v>
      </c>
      <c r="BD75" s="120">
        <f t="shared" si="98"/>
        <v>529.88499999999999</v>
      </c>
      <c r="BE75" s="120">
        <f t="shared" si="98"/>
        <v>0</v>
      </c>
      <c r="BF75" s="120">
        <f t="shared" si="98"/>
        <v>0</v>
      </c>
      <c r="BG75" s="120">
        <f t="shared" si="98"/>
        <v>0</v>
      </c>
      <c r="BH75" s="120">
        <f t="shared" si="98"/>
        <v>0</v>
      </c>
      <c r="BI75" s="120">
        <f t="shared" si="98"/>
        <v>0</v>
      </c>
      <c r="BL75" s="67"/>
      <c r="BM75" s="34">
        <f t="shared" si="99"/>
        <v>1653235836.7545359</v>
      </c>
      <c r="BN75" s="34" t="str">
        <f t="shared" si="99"/>
        <v>MOCK RUN 7998355</v>
      </c>
      <c r="BO75" s="120">
        <f t="shared" si="99"/>
        <v>566382.58499999996</v>
      </c>
      <c r="BP75" s="120">
        <f t="shared" si="99"/>
        <v>2101269.6749999998</v>
      </c>
      <c r="BQ75" s="120">
        <f t="shared" si="99"/>
        <v>0</v>
      </c>
      <c r="BR75" s="120">
        <f t="shared" si="99"/>
        <v>0</v>
      </c>
      <c r="BS75" s="120">
        <f t="shared" si="99"/>
        <v>0</v>
      </c>
      <c r="BT75" s="120">
        <f t="shared" si="99"/>
        <v>74.290000000000006</v>
      </c>
      <c r="BU75" s="120">
        <f t="shared" si="99"/>
        <v>0</v>
      </c>
      <c r="BV75" s="120">
        <f t="shared" si="99"/>
        <v>1260199.345</v>
      </c>
      <c r="BW75" s="120">
        <f t="shared" si="100"/>
        <v>0</v>
      </c>
      <c r="BX75" s="120">
        <f t="shared" si="100"/>
        <v>738.05499999999995</v>
      </c>
      <c r="BY75" s="120">
        <f t="shared" si="100"/>
        <v>529.88499999999999</v>
      </c>
      <c r="BZ75" s="120">
        <f t="shared" si="100"/>
        <v>0</v>
      </c>
      <c r="CA75" s="120">
        <f t="shared" si="100"/>
        <v>0</v>
      </c>
      <c r="CB75" s="120">
        <f t="shared" si="100"/>
        <v>0</v>
      </c>
      <c r="CC75" s="120">
        <f t="shared" si="100"/>
        <v>0</v>
      </c>
      <c r="CD75" s="120">
        <f t="shared" si="100"/>
        <v>0</v>
      </c>
      <c r="CG75" s="67"/>
      <c r="CH75" s="34">
        <f t="shared" si="101"/>
        <v>1653235836.7545359</v>
      </c>
      <c r="CI75" s="34" t="str">
        <f t="shared" si="101"/>
        <v>MOCK RUN 7998355</v>
      </c>
      <c r="CJ75" s="120">
        <f t="shared" si="101"/>
        <v>566382.58499999996</v>
      </c>
      <c r="CK75" s="120">
        <f t="shared" si="101"/>
        <v>2101269.6749999998</v>
      </c>
      <c r="CL75" s="120">
        <f t="shared" si="101"/>
        <v>0</v>
      </c>
      <c r="CM75" s="120">
        <f t="shared" si="101"/>
        <v>0</v>
      </c>
      <c r="CN75" s="120">
        <f t="shared" si="101"/>
        <v>0</v>
      </c>
      <c r="CO75" s="120">
        <f t="shared" si="101"/>
        <v>74.290000000000006</v>
      </c>
      <c r="CP75" s="120">
        <f t="shared" si="101"/>
        <v>0</v>
      </c>
      <c r="CQ75" s="120">
        <f t="shared" si="101"/>
        <v>1260199.345</v>
      </c>
      <c r="CR75" s="120">
        <f t="shared" si="102"/>
        <v>0</v>
      </c>
      <c r="CS75" s="120">
        <f t="shared" si="102"/>
        <v>738.05499999999995</v>
      </c>
      <c r="CT75" s="120">
        <f t="shared" si="102"/>
        <v>529.88499999999999</v>
      </c>
      <c r="CU75" s="120">
        <f t="shared" si="102"/>
        <v>0</v>
      </c>
      <c r="CV75" s="120">
        <f t="shared" si="102"/>
        <v>0</v>
      </c>
      <c r="CW75" s="120">
        <f t="shared" si="102"/>
        <v>0</v>
      </c>
      <c r="CX75" s="120">
        <f t="shared" si="102"/>
        <v>0</v>
      </c>
      <c r="CY75" s="120">
        <f t="shared" si="102"/>
        <v>0</v>
      </c>
    </row>
    <row r="76" spans="1:103" x14ac:dyDescent="0.25">
      <c r="A76" s="67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9"/>
      <c r="T76" s="22"/>
      <c r="V76" s="67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9"/>
      <c r="AQ76" s="67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9"/>
      <c r="BL76" s="67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9"/>
      <c r="CG76" s="67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9"/>
    </row>
    <row r="77" spans="1:103" x14ac:dyDescent="0.25">
      <c r="A77" s="67" t="s">
        <v>88</v>
      </c>
      <c r="B77" s="175">
        <f>'Data In'!G23</f>
        <v>1653236679.9791689</v>
      </c>
      <c r="C77" s="120" t="str">
        <f>'Data In'!H23</f>
        <v>MOCK RUN 9694442</v>
      </c>
      <c r="D77" s="120">
        <f>'Data In'!I23</f>
        <v>566382.58499999996</v>
      </c>
      <c r="E77" s="120">
        <f>'Data In'!J23</f>
        <v>2101269.6749999998</v>
      </c>
      <c r="F77" s="120">
        <f>'Data In'!K23</f>
        <v>0</v>
      </c>
      <c r="G77" s="120">
        <f>'Data In'!L23</f>
        <v>0</v>
      </c>
      <c r="H77" s="120">
        <f>'Data In'!M23</f>
        <v>0</v>
      </c>
      <c r="I77" s="120">
        <f>'Data In'!N23</f>
        <v>74.290000000000006</v>
      </c>
      <c r="J77" s="120">
        <f>'Data In'!O23</f>
        <v>0</v>
      </c>
      <c r="K77" s="120">
        <f>'Data In'!P23</f>
        <v>1260199.345</v>
      </c>
      <c r="L77" s="120">
        <f>'Data In'!Q23</f>
        <v>0</v>
      </c>
      <c r="M77" s="120">
        <f>'Data In'!R23</f>
        <v>738.05499999999995</v>
      </c>
      <c r="N77" s="120">
        <f>'Data In'!S23</f>
        <v>529.88499999999999</v>
      </c>
      <c r="O77" s="120">
        <f>'Data In'!T23</f>
        <v>0</v>
      </c>
      <c r="P77" s="120">
        <f>'Data In'!U23</f>
        <v>0</v>
      </c>
      <c r="Q77" s="120">
        <f>'Data In'!V23</f>
        <v>0</v>
      </c>
      <c r="R77" s="120">
        <f>'Data In'!W23</f>
        <v>0</v>
      </c>
      <c r="S77" s="120">
        <f>'Data In'!X23</f>
        <v>0</v>
      </c>
      <c r="T77" s="22"/>
      <c r="V77" s="67" t="s">
        <v>88</v>
      </c>
      <c r="W77" s="175" t="str">
        <f>'Data In'!G52</f>
        <v/>
      </c>
      <c r="X77" s="120" t="str">
        <f>'Data In'!H52</f>
        <v/>
      </c>
      <c r="Y77" s="120" t="str">
        <f>'Data In'!I52</f>
        <v/>
      </c>
      <c r="Z77" s="120" t="str">
        <f>'Data In'!J52</f>
        <v/>
      </c>
      <c r="AA77" s="120" t="str">
        <f>'Data In'!K52</f>
        <v/>
      </c>
      <c r="AB77" s="120" t="str">
        <f>'Data In'!L52</f>
        <v/>
      </c>
      <c r="AC77" s="120" t="str">
        <f>'Data In'!M52</f>
        <v/>
      </c>
      <c r="AD77" s="120" t="str">
        <f>'Data In'!N52</f>
        <v/>
      </c>
      <c r="AE77" s="120" t="str">
        <f>'Data In'!O52</f>
        <v/>
      </c>
      <c r="AF77" s="120" t="str">
        <f>'Data In'!P52</f>
        <v/>
      </c>
      <c r="AG77" s="120" t="str">
        <f>'Data In'!Q52</f>
        <v/>
      </c>
      <c r="AH77" s="120" t="str">
        <f>'Data In'!R52</f>
        <v/>
      </c>
      <c r="AI77" s="120" t="str">
        <f>'Data In'!S52</f>
        <v/>
      </c>
      <c r="AJ77" s="120" t="str">
        <f>'Data In'!T52</f>
        <v/>
      </c>
      <c r="AK77" s="120" t="str">
        <f>'Data In'!U52</f>
        <v/>
      </c>
      <c r="AL77" s="120" t="str">
        <f>'Data In'!V52</f>
        <v/>
      </c>
      <c r="AM77" s="120" t="str">
        <f>'Data In'!W52</f>
        <v/>
      </c>
      <c r="AN77" s="120" t="str">
        <f>'Data In'!X52</f>
        <v/>
      </c>
      <c r="AQ77" s="67" t="s">
        <v>88</v>
      </c>
      <c r="AR77" s="175" t="str">
        <f>'Data In'!G81</f>
        <v/>
      </c>
      <c r="AS77" s="120" t="str">
        <f>'Data In'!H81</f>
        <v/>
      </c>
      <c r="AT77" s="120" t="str">
        <f>'Data In'!I81</f>
        <v/>
      </c>
      <c r="AU77" s="120" t="str">
        <f>'Data In'!J81</f>
        <v/>
      </c>
      <c r="AV77" s="120" t="str">
        <f>'Data In'!K81</f>
        <v/>
      </c>
      <c r="AW77" s="120" t="str">
        <f>'Data In'!L81</f>
        <v/>
      </c>
      <c r="AX77" s="120" t="str">
        <f>'Data In'!M81</f>
        <v/>
      </c>
      <c r="AY77" s="120" t="str">
        <f>'Data In'!N81</f>
        <v/>
      </c>
      <c r="AZ77" s="120" t="str">
        <f>'Data In'!O81</f>
        <v/>
      </c>
      <c r="BA77" s="120" t="str">
        <f>'Data In'!P81</f>
        <v/>
      </c>
      <c r="BB77" s="120" t="str">
        <f>'Data In'!Q81</f>
        <v/>
      </c>
      <c r="BC77" s="120" t="str">
        <f>'Data In'!R81</f>
        <v/>
      </c>
      <c r="BD77" s="120" t="str">
        <f>'Data In'!S81</f>
        <v/>
      </c>
      <c r="BE77" s="120" t="str">
        <f>'Data In'!T81</f>
        <v/>
      </c>
      <c r="BF77" s="120" t="str">
        <f>'Data In'!U81</f>
        <v/>
      </c>
      <c r="BG77" s="120" t="str">
        <f>'Data In'!V81</f>
        <v/>
      </c>
      <c r="BH77" s="120" t="str">
        <f>'Data In'!W81</f>
        <v/>
      </c>
      <c r="BI77" s="120" t="str">
        <f>'Data In'!X81</f>
        <v/>
      </c>
      <c r="BL77" s="67" t="s">
        <v>88</v>
      </c>
      <c r="BM77" s="175" t="str">
        <f>'Data In'!G110</f>
        <v/>
      </c>
      <c r="BN77" s="120" t="str">
        <f>'Data In'!H110</f>
        <v/>
      </c>
      <c r="BO77" s="120" t="str">
        <f>'Data In'!I110</f>
        <v/>
      </c>
      <c r="BP77" s="120" t="str">
        <f>'Data In'!J110</f>
        <v/>
      </c>
      <c r="BQ77" s="120" t="str">
        <f>'Data In'!K110</f>
        <v/>
      </c>
      <c r="BR77" s="120" t="str">
        <f>'Data In'!L110</f>
        <v/>
      </c>
      <c r="BS77" s="120" t="str">
        <f>'Data In'!M110</f>
        <v/>
      </c>
      <c r="BT77" s="120" t="str">
        <f>'Data In'!N110</f>
        <v/>
      </c>
      <c r="BU77" s="120" t="str">
        <f>'Data In'!O110</f>
        <v/>
      </c>
      <c r="BV77" s="120" t="str">
        <f>'Data In'!P110</f>
        <v/>
      </c>
      <c r="BW77" s="120" t="str">
        <f>'Data In'!Q110</f>
        <v/>
      </c>
      <c r="BX77" s="120" t="str">
        <f>'Data In'!R110</f>
        <v/>
      </c>
      <c r="BY77" s="120" t="str">
        <f>'Data In'!S110</f>
        <v/>
      </c>
      <c r="BZ77" s="120" t="str">
        <f>'Data In'!T110</f>
        <v/>
      </c>
      <c r="CA77" s="120" t="str">
        <f>'Data In'!U110</f>
        <v/>
      </c>
      <c r="CB77" s="120" t="str">
        <f>'Data In'!V110</f>
        <v/>
      </c>
      <c r="CC77" s="120" t="str">
        <f>'Data In'!W110</f>
        <v/>
      </c>
      <c r="CD77" s="120" t="str">
        <f>'Data In'!X110</f>
        <v/>
      </c>
      <c r="CG77" s="67" t="s">
        <v>88</v>
      </c>
      <c r="CH77" s="63">
        <f>'Data In'!G139</f>
        <v>0</v>
      </c>
      <c r="CI77" s="64">
        <f>'Data In'!H139</f>
        <v>0</v>
      </c>
      <c r="CJ77" s="74">
        <f>'Data In'!I139</f>
        <v>0</v>
      </c>
      <c r="CK77" s="74">
        <f>'Data In'!J139</f>
        <v>0</v>
      </c>
      <c r="CL77" s="74">
        <f>'Data In'!K139</f>
        <v>0</v>
      </c>
      <c r="CM77" s="74">
        <f>'Data In'!L139</f>
        <v>0</v>
      </c>
      <c r="CN77" s="74">
        <f>'Data In'!M139</f>
        <v>0</v>
      </c>
      <c r="CO77" s="74">
        <f>'Data In'!N139</f>
        <v>0</v>
      </c>
      <c r="CP77" s="74">
        <f>'Data In'!O139</f>
        <v>0</v>
      </c>
      <c r="CQ77" s="74">
        <f>'Data In'!P139</f>
        <v>0</v>
      </c>
      <c r="CR77" s="74">
        <f>'Data In'!Q139</f>
        <v>0</v>
      </c>
      <c r="CS77" s="74">
        <f>'Data In'!R139</f>
        <v>0</v>
      </c>
      <c r="CT77" s="74">
        <f>'Data In'!S139</f>
        <v>0</v>
      </c>
      <c r="CU77" s="74">
        <f>'Data In'!T139</f>
        <v>0</v>
      </c>
      <c r="CV77" s="74">
        <f>'Data In'!U139</f>
        <v>0</v>
      </c>
      <c r="CW77" s="74">
        <f>'Data In'!V139</f>
        <v>0</v>
      </c>
      <c r="CX77" s="74">
        <f>'Data In'!W139</f>
        <v>0</v>
      </c>
      <c r="CY77" s="74">
        <f>'Data In'!X139</f>
        <v>0</v>
      </c>
    </row>
    <row r="78" spans="1:103" x14ac:dyDescent="0.25">
      <c r="A78" s="67"/>
      <c r="B78" s="175">
        <f>'Data In'!G24</f>
        <v>1653236687.0174601</v>
      </c>
      <c r="C78" s="120" t="str">
        <f>'Data In'!H24</f>
        <v>MOCK RUN 1595942</v>
      </c>
      <c r="D78" s="120">
        <f>'Data In'!I24</f>
        <v>566382.58499999996</v>
      </c>
      <c r="E78" s="120">
        <f>'Data In'!J24</f>
        <v>2101269.6749999998</v>
      </c>
      <c r="F78" s="120">
        <f>'Data In'!K24</f>
        <v>0</v>
      </c>
      <c r="G78" s="120">
        <f>'Data In'!L24</f>
        <v>0</v>
      </c>
      <c r="H78" s="120">
        <f>'Data In'!M24</f>
        <v>0</v>
      </c>
      <c r="I78" s="120">
        <f>'Data In'!N24</f>
        <v>74.290000000000006</v>
      </c>
      <c r="J78" s="120">
        <f>'Data In'!O24</f>
        <v>0</v>
      </c>
      <c r="K78" s="120">
        <f>'Data In'!P24</f>
        <v>1260199.345</v>
      </c>
      <c r="L78" s="120">
        <f>'Data In'!Q24</f>
        <v>0</v>
      </c>
      <c r="M78" s="120">
        <f>'Data In'!R24</f>
        <v>738.05499999999995</v>
      </c>
      <c r="N78" s="120">
        <f>'Data In'!S24</f>
        <v>529.88499999999999</v>
      </c>
      <c r="O78" s="120">
        <f>'Data In'!T24</f>
        <v>0</v>
      </c>
      <c r="P78" s="120">
        <f>'Data In'!U24</f>
        <v>0</v>
      </c>
      <c r="Q78" s="120">
        <f>'Data In'!V24</f>
        <v>0</v>
      </c>
      <c r="R78" s="120">
        <f>'Data In'!W24</f>
        <v>0</v>
      </c>
      <c r="S78" s="120">
        <f>'Data In'!X24</f>
        <v>0</v>
      </c>
      <c r="T78" s="22"/>
      <c r="V78" s="67"/>
      <c r="W78" s="175" t="str">
        <f>'Data In'!G53</f>
        <v/>
      </c>
      <c r="X78" s="120" t="str">
        <f>'Data In'!H53</f>
        <v/>
      </c>
      <c r="Y78" s="120" t="str">
        <f>'Data In'!I53</f>
        <v/>
      </c>
      <c r="Z78" s="120" t="str">
        <f>'Data In'!J53</f>
        <v/>
      </c>
      <c r="AA78" s="120" t="str">
        <f>'Data In'!K53</f>
        <v/>
      </c>
      <c r="AB78" s="120" t="str">
        <f>'Data In'!L53</f>
        <v/>
      </c>
      <c r="AC78" s="120" t="str">
        <f>'Data In'!M53</f>
        <v/>
      </c>
      <c r="AD78" s="120" t="str">
        <f>'Data In'!N53</f>
        <v/>
      </c>
      <c r="AE78" s="120" t="str">
        <f>'Data In'!O53</f>
        <v/>
      </c>
      <c r="AF78" s="120" t="str">
        <f>'Data In'!P53</f>
        <v/>
      </c>
      <c r="AG78" s="120" t="str">
        <f>'Data In'!Q53</f>
        <v/>
      </c>
      <c r="AH78" s="120" t="str">
        <f>'Data In'!R53</f>
        <v/>
      </c>
      <c r="AI78" s="120" t="str">
        <f>'Data In'!S53</f>
        <v/>
      </c>
      <c r="AJ78" s="120" t="str">
        <f>'Data In'!T53</f>
        <v/>
      </c>
      <c r="AK78" s="120" t="str">
        <f>'Data In'!U53</f>
        <v/>
      </c>
      <c r="AL78" s="120" t="str">
        <f>'Data In'!V53</f>
        <v/>
      </c>
      <c r="AM78" s="120" t="str">
        <f>'Data In'!W53</f>
        <v/>
      </c>
      <c r="AN78" s="120" t="str">
        <f>'Data In'!X53</f>
        <v/>
      </c>
      <c r="AQ78" s="67"/>
      <c r="AR78" s="175" t="str">
        <f>'Data In'!G82</f>
        <v/>
      </c>
      <c r="AS78" s="120" t="str">
        <f>'Data In'!H82</f>
        <v/>
      </c>
      <c r="AT78" s="120" t="str">
        <f>'Data In'!I82</f>
        <v/>
      </c>
      <c r="AU78" s="120" t="str">
        <f>'Data In'!J82</f>
        <v/>
      </c>
      <c r="AV78" s="120" t="str">
        <f>'Data In'!K82</f>
        <v/>
      </c>
      <c r="AW78" s="120" t="str">
        <f>'Data In'!L82</f>
        <v/>
      </c>
      <c r="AX78" s="120" t="str">
        <f>'Data In'!M82</f>
        <v/>
      </c>
      <c r="AY78" s="120" t="str">
        <f>'Data In'!N82</f>
        <v/>
      </c>
      <c r="AZ78" s="120" t="str">
        <f>'Data In'!O82</f>
        <v/>
      </c>
      <c r="BA78" s="120" t="str">
        <f>'Data In'!P82</f>
        <v/>
      </c>
      <c r="BB78" s="120" t="str">
        <f>'Data In'!Q82</f>
        <v/>
      </c>
      <c r="BC78" s="120" t="str">
        <f>'Data In'!R82</f>
        <v/>
      </c>
      <c r="BD78" s="120" t="str">
        <f>'Data In'!S82</f>
        <v/>
      </c>
      <c r="BE78" s="120" t="str">
        <f>'Data In'!T82</f>
        <v/>
      </c>
      <c r="BF78" s="120" t="str">
        <f>'Data In'!U82</f>
        <v/>
      </c>
      <c r="BG78" s="120" t="str">
        <f>'Data In'!V82</f>
        <v/>
      </c>
      <c r="BH78" s="120" t="str">
        <f>'Data In'!W82</f>
        <v/>
      </c>
      <c r="BI78" s="120" t="str">
        <f>'Data In'!X82</f>
        <v/>
      </c>
      <c r="BL78" s="67"/>
      <c r="BM78" s="175" t="str">
        <f>'Data In'!G111</f>
        <v/>
      </c>
      <c r="BN78" s="120" t="str">
        <f>'Data In'!H111</f>
        <v/>
      </c>
      <c r="BO78" s="120" t="str">
        <f>'Data In'!I111</f>
        <v/>
      </c>
      <c r="BP78" s="120" t="str">
        <f>'Data In'!J111</f>
        <v/>
      </c>
      <c r="BQ78" s="120" t="str">
        <f>'Data In'!K111</f>
        <v/>
      </c>
      <c r="BR78" s="120" t="str">
        <f>'Data In'!L111</f>
        <v/>
      </c>
      <c r="BS78" s="120" t="str">
        <f>'Data In'!M111</f>
        <v/>
      </c>
      <c r="BT78" s="120" t="str">
        <f>'Data In'!N111</f>
        <v/>
      </c>
      <c r="BU78" s="120" t="str">
        <f>'Data In'!O111</f>
        <v/>
      </c>
      <c r="BV78" s="120" t="str">
        <f>'Data In'!P111</f>
        <v/>
      </c>
      <c r="BW78" s="120" t="str">
        <f>'Data In'!Q111</f>
        <v/>
      </c>
      <c r="BX78" s="120" t="str">
        <f>'Data In'!R111</f>
        <v/>
      </c>
      <c r="BY78" s="120" t="str">
        <f>'Data In'!S111</f>
        <v/>
      </c>
      <c r="BZ78" s="120" t="str">
        <f>'Data In'!T111</f>
        <v/>
      </c>
      <c r="CA78" s="120" t="str">
        <f>'Data In'!U111</f>
        <v/>
      </c>
      <c r="CB78" s="120" t="str">
        <f>'Data In'!V111</f>
        <v/>
      </c>
      <c r="CC78" s="120" t="str">
        <f>'Data In'!W111</f>
        <v/>
      </c>
      <c r="CD78" s="120" t="str">
        <f>'Data In'!X111</f>
        <v/>
      </c>
      <c r="CG78" s="67"/>
      <c r="CH78" s="63">
        <f>'Data In'!G140</f>
        <v>0</v>
      </c>
      <c r="CI78" s="64">
        <f>'Data In'!H140</f>
        <v>0</v>
      </c>
      <c r="CJ78" s="74">
        <f>'Data In'!I140</f>
        <v>0</v>
      </c>
      <c r="CK78" s="74">
        <f>'Data In'!J140</f>
        <v>0</v>
      </c>
      <c r="CL78" s="74">
        <f>'Data In'!K140</f>
        <v>0</v>
      </c>
      <c r="CM78" s="74">
        <f>'Data In'!L140</f>
        <v>0</v>
      </c>
      <c r="CN78" s="74">
        <f>'Data In'!M140</f>
        <v>0</v>
      </c>
      <c r="CO78" s="74">
        <f>'Data In'!N140</f>
        <v>0</v>
      </c>
      <c r="CP78" s="74">
        <f>'Data In'!O140</f>
        <v>0</v>
      </c>
      <c r="CQ78" s="74">
        <f>'Data In'!P140</f>
        <v>0</v>
      </c>
      <c r="CR78" s="74">
        <f>'Data In'!Q140</f>
        <v>0</v>
      </c>
      <c r="CS78" s="74">
        <f>'Data In'!R140</f>
        <v>0</v>
      </c>
      <c r="CT78" s="74">
        <f>'Data In'!S140</f>
        <v>0</v>
      </c>
      <c r="CU78" s="74">
        <f>'Data In'!T140</f>
        <v>0</v>
      </c>
      <c r="CV78" s="74">
        <f>'Data In'!U140</f>
        <v>0</v>
      </c>
      <c r="CW78" s="74">
        <f>'Data In'!V140</f>
        <v>0</v>
      </c>
      <c r="CX78" s="74">
        <f>'Data In'!W140</f>
        <v>0</v>
      </c>
      <c r="CY78" s="74">
        <f>'Data In'!X140</f>
        <v>0</v>
      </c>
    </row>
    <row r="79" spans="1:103" x14ac:dyDescent="0.25">
      <c r="A79" s="67"/>
      <c r="B79" s="175">
        <f>'Data In'!G25</f>
        <v>1653236694.047657</v>
      </c>
      <c r="C79" s="120" t="str">
        <f>'Data In'!H25</f>
        <v>MOCK RUN 3399578</v>
      </c>
      <c r="D79" s="120">
        <f>'Data In'!I25</f>
        <v>566382.58499999996</v>
      </c>
      <c r="E79" s="120">
        <f>'Data In'!J25</f>
        <v>2101269.6749999998</v>
      </c>
      <c r="F79" s="120">
        <f>'Data In'!K25</f>
        <v>0</v>
      </c>
      <c r="G79" s="120">
        <f>'Data In'!L25</f>
        <v>0</v>
      </c>
      <c r="H79" s="120">
        <f>'Data In'!M25</f>
        <v>0</v>
      </c>
      <c r="I79" s="120">
        <f>'Data In'!N25</f>
        <v>74.290000000000006</v>
      </c>
      <c r="J79" s="120">
        <f>'Data In'!O25</f>
        <v>0</v>
      </c>
      <c r="K79" s="120">
        <f>'Data In'!P25</f>
        <v>1260199.345</v>
      </c>
      <c r="L79" s="120">
        <f>'Data In'!Q25</f>
        <v>0</v>
      </c>
      <c r="M79" s="120">
        <f>'Data In'!R25</f>
        <v>738.05499999999995</v>
      </c>
      <c r="N79" s="120">
        <f>'Data In'!S25</f>
        <v>529.88499999999999</v>
      </c>
      <c r="O79" s="120">
        <f>'Data In'!T25</f>
        <v>0</v>
      </c>
      <c r="P79" s="120">
        <f>'Data In'!U25</f>
        <v>0</v>
      </c>
      <c r="Q79" s="120">
        <f>'Data In'!V25</f>
        <v>0</v>
      </c>
      <c r="R79" s="120">
        <f>'Data In'!W25</f>
        <v>0</v>
      </c>
      <c r="S79" s="120">
        <f>'Data In'!X25</f>
        <v>0</v>
      </c>
      <c r="T79" s="22"/>
      <c r="V79" s="67"/>
      <c r="W79" s="175" t="str">
        <f>'Data In'!G54</f>
        <v/>
      </c>
      <c r="X79" s="120" t="str">
        <f>'Data In'!H54</f>
        <v/>
      </c>
      <c r="Y79" s="120" t="str">
        <f>'Data In'!I54</f>
        <v/>
      </c>
      <c r="Z79" s="120" t="str">
        <f>'Data In'!J54</f>
        <v/>
      </c>
      <c r="AA79" s="120" t="str">
        <f>'Data In'!K54</f>
        <v/>
      </c>
      <c r="AB79" s="120" t="str">
        <f>'Data In'!L54</f>
        <v/>
      </c>
      <c r="AC79" s="120" t="str">
        <f>'Data In'!M54</f>
        <v/>
      </c>
      <c r="AD79" s="120" t="str">
        <f>'Data In'!N54</f>
        <v/>
      </c>
      <c r="AE79" s="120" t="str">
        <f>'Data In'!O54</f>
        <v/>
      </c>
      <c r="AF79" s="120" t="str">
        <f>'Data In'!P54</f>
        <v/>
      </c>
      <c r="AG79" s="120" t="str">
        <f>'Data In'!Q54</f>
        <v/>
      </c>
      <c r="AH79" s="120" t="str">
        <f>'Data In'!R54</f>
        <v/>
      </c>
      <c r="AI79" s="120" t="str">
        <f>'Data In'!S54</f>
        <v/>
      </c>
      <c r="AJ79" s="120" t="str">
        <f>'Data In'!T54</f>
        <v/>
      </c>
      <c r="AK79" s="120" t="str">
        <f>'Data In'!U54</f>
        <v/>
      </c>
      <c r="AL79" s="120" t="str">
        <f>'Data In'!V54</f>
        <v/>
      </c>
      <c r="AM79" s="120" t="str">
        <f>'Data In'!W54</f>
        <v/>
      </c>
      <c r="AN79" s="120" t="str">
        <f>'Data In'!X54</f>
        <v/>
      </c>
      <c r="AQ79" s="67"/>
      <c r="AR79" s="175" t="str">
        <f>'Data In'!G83</f>
        <v/>
      </c>
      <c r="AS79" s="120" t="str">
        <f>'Data In'!H83</f>
        <v/>
      </c>
      <c r="AT79" s="120" t="str">
        <f>'Data In'!I83</f>
        <v/>
      </c>
      <c r="AU79" s="120" t="str">
        <f>'Data In'!J83</f>
        <v/>
      </c>
      <c r="AV79" s="120" t="str">
        <f>'Data In'!K83</f>
        <v/>
      </c>
      <c r="AW79" s="120" t="str">
        <f>'Data In'!L83</f>
        <v/>
      </c>
      <c r="AX79" s="120" t="str">
        <f>'Data In'!M83</f>
        <v/>
      </c>
      <c r="AY79" s="120" t="str">
        <f>'Data In'!N83</f>
        <v/>
      </c>
      <c r="AZ79" s="120" t="str">
        <f>'Data In'!O83</f>
        <v/>
      </c>
      <c r="BA79" s="120" t="str">
        <f>'Data In'!P83</f>
        <v/>
      </c>
      <c r="BB79" s="120" t="str">
        <f>'Data In'!Q83</f>
        <v/>
      </c>
      <c r="BC79" s="120" t="str">
        <f>'Data In'!R83</f>
        <v/>
      </c>
      <c r="BD79" s="120" t="str">
        <f>'Data In'!S83</f>
        <v/>
      </c>
      <c r="BE79" s="120" t="str">
        <f>'Data In'!T83</f>
        <v/>
      </c>
      <c r="BF79" s="120" t="str">
        <f>'Data In'!U83</f>
        <v/>
      </c>
      <c r="BG79" s="120" t="str">
        <f>'Data In'!V83</f>
        <v/>
      </c>
      <c r="BH79" s="120" t="str">
        <f>'Data In'!W83</f>
        <v/>
      </c>
      <c r="BI79" s="120" t="str">
        <f>'Data In'!X83</f>
        <v/>
      </c>
      <c r="BL79" s="67"/>
      <c r="BM79" s="175" t="str">
        <f>'Data In'!G112</f>
        <v/>
      </c>
      <c r="BN79" s="120" t="str">
        <f>'Data In'!H112</f>
        <v/>
      </c>
      <c r="BO79" s="120" t="str">
        <f>'Data In'!I112</f>
        <v/>
      </c>
      <c r="BP79" s="120" t="str">
        <f>'Data In'!J112</f>
        <v/>
      </c>
      <c r="BQ79" s="120" t="str">
        <f>'Data In'!K112</f>
        <v/>
      </c>
      <c r="BR79" s="120" t="str">
        <f>'Data In'!L112</f>
        <v/>
      </c>
      <c r="BS79" s="120" t="str">
        <f>'Data In'!M112</f>
        <v/>
      </c>
      <c r="BT79" s="120" t="str">
        <f>'Data In'!N112</f>
        <v/>
      </c>
      <c r="BU79" s="120" t="str">
        <f>'Data In'!O112</f>
        <v/>
      </c>
      <c r="BV79" s="120" t="str">
        <f>'Data In'!P112</f>
        <v/>
      </c>
      <c r="BW79" s="120" t="str">
        <f>'Data In'!Q112</f>
        <v/>
      </c>
      <c r="BX79" s="120" t="str">
        <f>'Data In'!R112</f>
        <v/>
      </c>
      <c r="BY79" s="120" t="str">
        <f>'Data In'!S112</f>
        <v/>
      </c>
      <c r="BZ79" s="120" t="str">
        <f>'Data In'!T112</f>
        <v/>
      </c>
      <c r="CA79" s="120" t="str">
        <f>'Data In'!U112</f>
        <v/>
      </c>
      <c r="CB79" s="120" t="str">
        <f>'Data In'!V112</f>
        <v/>
      </c>
      <c r="CC79" s="120" t="str">
        <f>'Data In'!W112</f>
        <v/>
      </c>
      <c r="CD79" s="120" t="str">
        <f>'Data In'!X112</f>
        <v/>
      </c>
      <c r="CG79" s="67"/>
      <c r="CH79" s="63">
        <f>'Data In'!G141</f>
        <v>0</v>
      </c>
      <c r="CI79" s="64">
        <f>'Data In'!H141</f>
        <v>0</v>
      </c>
      <c r="CJ79" s="74">
        <f>'Data In'!I141</f>
        <v>0</v>
      </c>
      <c r="CK79" s="74">
        <f>'Data In'!J141</f>
        <v>0</v>
      </c>
      <c r="CL79" s="74">
        <f>'Data In'!K141</f>
        <v>0</v>
      </c>
      <c r="CM79" s="74">
        <f>'Data In'!L141</f>
        <v>0</v>
      </c>
      <c r="CN79" s="74">
        <f>'Data In'!M141</f>
        <v>0</v>
      </c>
      <c r="CO79" s="74">
        <f>'Data In'!N141</f>
        <v>0</v>
      </c>
      <c r="CP79" s="74">
        <f>'Data In'!O141</f>
        <v>0</v>
      </c>
      <c r="CQ79" s="74">
        <f>'Data In'!P141</f>
        <v>0</v>
      </c>
      <c r="CR79" s="74">
        <f>'Data In'!Q141</f>
        <v>0</v>
      </c>
      <c r="CS79" s="74">
        <f>'Data In'!R141</f>
        <v>0</v>
      </c>
      <c r="CT79" s="74">
        <f>'Data In'!S141</f>
        <v>0</v>
      </c>
      <c r="CU79" s="74">
        <f>'Data In'!T141</f>
        <v>0</v>
      </c>
      <c r="CV79" s="74">
        <f>'Data In'!U141</f>
        <v>0</v>
      </c>
      <c r="CW79" s="74">
        <f>'Data In'!V141</f>
        <v>0</v>
      </c>
      <c r="CX79" s="74">
        <f>'Data In'!W141</f>
        <v>0</v>
      </c>
      <c r="CY79" s="74">
        <f>'Data In'!X141</f>
        <v>0</v>
      </c>
    </row>
    <row r="80" spans="1:103" ht="15.75" customHeight="1" thickBot="1" x14ac:dyDescent="0.3">
      <c r="A80" s="70"/>
      <c r="B80" s="71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3"/>
      <c r="T80" s="22"/>
      <c r="V80" s="70"/>
      <c r="W80" s="71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3"/>
      <c r="AQ80" s="70"/>
      <c r="AR80" s="71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3"/>
      <c r="BL80" s="70"/>
      <c r="BM80" s="71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3"/>
      <c r="CG80" s="70"/>
      <c r="CH80" s="71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3"/>
    </row>
    <row r="81" spans="1:103" ht="14.45" customHeight="1" x14ac:dyDescent="0.25">
      <c r="A81" s="203" t="str">
        <f>F82&amp;"C " &amp; G82 &amp; "mL/min"</f>
        <v>471C mL/min</v>
      </c>
      <c r="B81" s="192"/>
      <c r="C81" s="134" t="s">
        <v>35</v>
      </c>
      <c r="D81" s="9" t="s">
        <v>36</v>
      </c>
      <c r="E81" s="9" t="s">
        <v>37</v>
      </c>
      <c r="F81" s="9" t="s">
        <v>38</v>
      </c>
      <c r="G81" s="9" t="s">
        <v>48</v>
      </c>
      <c r="H81" s="9" t="s">
        <v>40</v>
      </c>
      <c r="I81" s="10" t="s">
        <v>41</v>
      </c>
      <c r="J81" s="10" t="s">
        <v>42</v>
      </c>
      <c r="K81" s="10" t="s">
        <v>43</v>
      </c>
      <c r="L81" s="10" t="s">
        <v>44</v>
      </c>
      <c r="M81" s="10" t="s">
        <v>45</v>
      </c>
      <c r="N81" s="10" t="s">
        <v>46</v>
      </c>
      <c r="O81" s="10" t="s">
        <v>41</v>
      </c>
      <c r="P81" s="10" t="s">
        <v>42</v>
      </c>
      <c r="Q81" s="10" t="s">
        <v>43</v>
      </c>
      <c r="R81" s="10" t="s">
        <v>44</v>
      </c>
      <c r="S81" s="50" t="s">
        <v>47</v>
      </c>
      <c r="T81" s="22"/>
      <c r="V81" s="203" t="str">
        <f>AA82&amp;"C " &amp; AB82 &amp; "mL/min"</f>
        <v>C mL/min</v>
      </c>
      <c r="W81" s="192"/>
      <c r="X81" s="134" t="s">
        <v>35</v>
      </c>
      <c r="Y81" s="9" t="s">
        <v>36</v>
      </c>
      <c r="Z81" s="9" t="s">
        <v>37</v>
      </c>
      <c r="AA81" s="9" t="s">
        <v>38</v>
      </c>
      <c r="AB81" s="9" t="s">
        <v>48</v>
      </c>
      <c r="AC81" s="9" t="s">
        <v>40</v>
      </c>
      <c r="AD81" s="10" t="s">
        <v>41</v>
      </c>
      <c r="AE81" s="10" t="s">
        <v>42</v>
      </c>
      <c r="AF81" s="10" t="s">
        <v>43</v>
      </c>
      <c r="AG81" s="10" t="s">
        <v>44</v>
      </c>
      <c r="AH81" s="10" t="s">
        <v>45</v>
      </c>
      <c r="AI81" s="10" t="s">
        <v>46</v>
      </c>
      <c r="AJ81" s="10" t="s">
        <v>41</v>
      </c>
      <c r="AK81" s="10" t="s">
        <v>42</v>
      </c>
      <c r="AL81" s="10" t="s">
        <v>43</v>
      </c>
      <c r="AM81" s="10" t="s">
        <v>44</v>
      </c>
      <c r="AN81" s="50" t="s">
        <v>47</v>
      </c>
      <c r="AQ81" s="203" t="str">
        <f>AV82&amp;"C " &amp; AW82 &amp; "mL/min"</f>
        <v>C mL/min</v>
      </c>
      <c r="AR81" s="192"/>
      <c r="AS81" s="134" t="s">
        <v>35</v>
      </c>
      <c r="AT81" s="9" t="s">
        <v>36</v>
      </c>
      <c r="AU81" s="9" t="s">
        <v>37</v>
      </c>
      <c r="AV81" s="9" t="s">
        <v>38</v>
      </c>
      <c r="AW81" s="9" t="s">
        <v>48</v>
      </c>
      <c r="AX81" s="9" t="s">
        <v>40</v>
      </c>
      <c r="AY81" s="10" t="s">
        <v>41</v>
      </c>
      <c r="AZ81" s="10" t="s">
        <v>42</v>
      </c>
      <c r="BA81" s="10" t="s">
        <v>43</v>
      </c>
      <c r="BB81" s="10" t="s">
        <v>44</v>
      </c>
      <c r="BC81" s="10" t="s">
        <v>45</v>
      </c>
      <c r="BD81" s="10" t="s">
        <v>46</v>
      </c>
      <c r="BE81" s="10" t="s">
        <v>41</v>
      </c>
      <c r="BF81" s="10" t="s">
        <v>42</v>
      </c>
      <c r="BG81" s="10" t="s">
        <v>43</v>
      </c>
      <c r="BH81" s="10" t="s">
        <v>44</v>
      </c>
      <c r="BI81" s="50" t="s">
        <v>47</v>
      </c>
      <c r="BL81" s="203" t="str">
        <f>BQ82&amp;"C " &amp; BR82 &amp; "mL/min"</f>
        <v>C mL/min</v>
      </c>
      <c r="BM81" s="192"/>
      <c r="BN81" s="134" t="s">
        <v>35</v>
      </c>
      <c r="BO81" s="9" t="s">
        <v>36</v>
      </c>
      <c r="BP81" s="9" t="s">
        <v>37</v>
      </c>
      <c r="BQ81" s="9" t="s">
        <v>38</v>
      </c>
      <c r="BR81" s="9" t="s">
        <v>48</v>
      </c>
      <c r="BS81" s="9" t="s">
        <v>40</v>
      </c>
      <c r="BT81" s="10" t="s">
        <v>41</v>
      </c>
      <c r="BU81" s="10" t="s">
        <v>42</v>
      </c>
      <c r="BV81" s="10" t="s">
        <v>43</v>
      </c>
      <c r="BW81" s="10" t="s">
        <v>44</v>
      </c>
      <c r="BX81" s="10" t="s">
        <v>45</v>
      </c>
      <c r="BY81" s="10" t="s">
        <v>46</v>
      </c>
      <c r="BZ81" s="10" t="s">
        <v>41</v>
      </c>
      <c r="CA81" s="10" t="s">
        <v>42</v>
      </c>
      <c r="CB81" s="10" t="s">
        <v>43</v>
      </c>
      <c r="CC81" s="10" t="s">
        <v>44</v>
      </c>
      <c r="CD81" s="50" t="s">
        <v>47</v>
      </c>
      <c r="CG81" s="203" t="str">
        <f>CL82&amp;"C " &amp; CM82 &amp; "mL/min"</f>
        <v>375C mL/min</v>
      </c>
      <c r="CH81" s="192"/>
      <c r="CI81" s="134" t="s">
        <v>35</v>
      </c>
      <c r="CJ81" s="9" t="s">
        <v>36</v>
      </c>
      <c r="CK81" s="9" t="s">
        <v>37</v>
      </c>
      <c r="CL81" s="9" t="s">
        <v>38</v>
      </c>
      <c r="CM81" s="9" t="s">
        <v>48</v>
      </c>
      <c r="CN81" s="9" t="s">
        <v>40</v>
      </c>
      <c r="CO81" s="10" t="s">
        <v>41</v>
      </c>
      <c r="CP81" s="10" t="s">
        <v>42</v>
      </c>
      <c r="CQ81" s="10" t="s">
        <v>43</v>
      </c>
      <c r="CR81" s="10" t="s">
        <v>44</v>
      </c>
      <c r="CS81" s="10" t="s">
        <v>45</v>
      </c>
      <c r="CT81" s="10" t="s">
        <v>46</v>
      </c>
      <c r="CU81" s="10" t="s">
        <v>41</v>
      </c>
      <c r="CV81" s="10" t="s">
        <v>42</v>
      </c>
      <c r="CW81" s="10" t="s">
        <v>43</v>
      </c>
      <c r="CX81" s="10" t="s">
        <v>44</v>
      </c>
      <c r="CY81" s="50" t="s">
        <v>47</v>
      </c>
    </row>
    <row r="82" spans="1:103" ht="14.45" customHeight="1" x14ac:dyDescent="0.25">
      <c r="A82" s="193"/>
      <c r="B82" s="194"/>
      <c r="C82" s="135">
        <v>0.3</v>
      </c>
      <c r="D82" s="3" t="s">
        <v>51</v>
      </c>
      <c r="E82" s="3" t="s">
        <v>89</v>
      </c>
      <c r="F82" s="3">
        <f>F53</f>
        <v>471</v>
      </c>
      <c r="G82" s="3" t="str">
        <f>'Data In'!E33</f>
        <v/>
      </c>
      <c r="H82" s="3">
        <f>H53</f>
        <v>54.6</v>
      </c>
      <c r="I82" s="42">
        <f t="shared" ref="I82:J84" si="103">D102</f>
        <v>566382.58499999996</v>
      </c>
      <c r="J82" s="42">
        <f t="shared" si="103"/>
        <v>2101269.6749999998</v>
      </c>
      <c r="K82" s="42">
        <f>K102</f>
        <v>1260199.345</v>
      </c>
      <c r="L82" s="43">
        <f>F102</f>
        <v>0</v>
      </c>
      <c r="M82" s="42">
        <f t="shared" ref="M82:N84" si="104">M102</f>
        <v>738.05499999999995</v>
      </c>
      <c r="N82" s="42">
        <f t="shared" si="104"/>
        <v>529.88499999999999</v>
      </c>
      <c r="O82" s="167">
        <f>I82/(HLOOKUP(O81,workup!$B$266:$Q$268,2,FALSE)*C82+(HLOOKUP(O81,workup!$B$266:$Q$268,3,FALSE)))</f>
        <v>0.15026561431328159</v>
      </c>
      <c r="P82" s="167">
        <f>J82/(HLOOKUP(P81,workup!$B$266:$Q$268,2,FALSE)*C82+(HLOOKUP(P81,workup!$B$266:$Q$268,3,FALSE)))</f>
        <v>0.55040001773701341</v>
      </c>
      <c r="Q82" s="167">
        <f>K82/(HLOOKUP(Q81,workup!$B$266:$Q$268,2,FALSE)*C82+(HLOOKUP(Q81,workup!$B$266:$Q$268,3,FALSE)))</f>
        <v>0.30985134373182294</v>
      </c>
      <c r="R82" s="167">
        <f>L82/(HLOOKUP(R81,workup!$B$266:$Q$268,2,FALSE)*C82+(HLOOKUP(R81,workup!$B$266:$Q$268,3,FALSE)))</f>
        <v>0</v>
      </c>
      <c r="S82" s="168">
        <f>SUM(O82:R82)</f>
        <v>1.010516975782118</v>
      </c>
      <c r="T82" s="22"/>
      <c r="V82" s="193"/>
      <c r="W82" s="194"/>
      <c r="X82" s="135">
        <f>X53</f>
        <v>0.3</v>
      </c>
      <c r="Y82" s="3" t="s">
        <v>51</v>
      </c>
      <c r="Z82" s="3"/>
      <c r="AA82" s="3" t="str">
        <f>AA53</f>
        <v/>
      </c>
      <c r="AB82" s="3" t="str">
        <f>'Data In'!E62</f>
        <v/>
      </c>
      <c r="AC82" s="3">
        <f>AC53</f>
        <v>54.6</v>
      </c>
      <c r="AD82" s="42">
        <f t="shared" ref="AD82:AE84" si="105">Y102</f>
        <v>566382.58499999996</v>
      </c>
      <c r="AE82" s="42">
        <f t="shared" si="105"/>
        <v>2101269.6749999998</v>
      </c>
      <c r="AF82" s="42">
        <f>AF102</f>
        <v>1260199.345</v>
      </c>
      <c r="AG82" s="43">
        <f>AA102</f>
        <v>0</v>
      </c>
      <c r="AH82" s="42">
        <f t="shared" ref="AH82:AI84" si="106">AH102</f>
        <v>738.05499999999995</v>
      </c>
      <c r="AI82" s="42">
        <f t="shared" si="106"/>
        <v>529.88499999999999</v>
      </c>
      <c r="AJ82" s="167">
        <f>AD82/(HLOOKUP(AJ81,workup!$B$266:$Q$268,2,FALSE)*X82+(HLOOKUP(AJ81,workup!$B$266:$Q$268,3,FALSE)))</f>
        <v>0.15026561431328159</v>
      </c>
      <c r="AK82" s="167">
        <f>AE82/(HLOOKUP(AK81,workup!$B$266:$Q$268,2,FALSE)*X82+(HLOOKUP(AK81,workup!$B$266:$Q$268,3,FALSE)))</f>
        <v>0.55040001773701341</v>
      </c>
      <c r="AL82" s="167">
        <f>AF82/(HLOOKUP(AL81,workup!$B$266:$Q$268,2,FALSE)*X82+(HLOOKUP(AL81,workup!$B$266:$Q$268,3,FALSE)))</f>
        <v>0.30985134373182294</v>
      </c>
      <c r="AM82" s="167">
        <f>AG82/(HLOOKUP(AM81,workup!$B$266:$Q$268,2,FALSE)*X82+(HLOOKUP(AM81,workup!$B$266:$Q$268,3,FALSE)))</f>
        <v>0</v>
      </c>
      <c r="AN82" s="168">
        <f>SUM(AJ82:AM82)</f>
        <v>1.010516975782118</v>
      </c>
      <c r="AQ82" s="193"/>
      <c r="AR82" s="194"/>
      <c r="AS82" s="135">
        <f>AS53</f>
        <v>0.3</v>
      </c>
      <c r="AT82" s="3" t="s">
        <v>51</v>
      </c>
      <c r="AU82" s="3"/>
      <c r="AV82" s="3" t="str">
        <f>AV53</f>
        <v/>
      </c>
      <c r="AW82" s="3" t="str">
        <f>'Data In'!E91</f>
        <v/>
      </c>
      <c r="AX82" s="3">
        <f>AX53</f>
        <v>54.6</v>
      </c>
      <c r="AY82" s="42">
        <f t="shared" ref="AY82:AZ84" si="107">AT102</f>
        <v>566382.58499999996</v>
      </c>
      <c r="AZ82" s="42">
        <f t="shared" si="107"/>
        <v>2101269.6749999998</v>
      </c>
      <c r="BA82" s="42">
        <f>BA102</f>
        <v>1260199.345</v>
      </c>
      <c r="BB82" s="43">
        <f>AV102</f>
        <v>0</v>
      </c>
      <c r="BC82" s="42">
        <f t="shared" ref="BC82:BD84" si="108">BC102</f>
        <v>738.05499999999995</v>
      </c>
      <c r="BD82" s="42">
        <f t="shared" si="108"/>
        <v>529.88499999999999</v>
      </c>
      <c r="BE82" s="167">
        <f>AY82/(HLOOKUP(BE81,workup!$B$266:$Q$268,2,FALSE)*AS82+(HLOOKUP(BE81,workup!$B$266:$Q$268,3,FALSE)))</f>
        <v>0.15026561431328159</v>
      </c>
      <c r="BF82" s="167">
        <f>AZ82/(HLOOKUP(BF81,workup!$B$266:$Q$268,2,FALSE)*AS82+(HLOOKUP(BF81,workup!$B$266:$Q$268,3,FALSE)))</f>
        <v>0.55040001773701341</v>
      </c>
      <c r="BG82" s="167">
        <f>BA82/(HLOOKUP(BG81,workup!$B$266:$Q$268,2,FALSE)*AS82+(HLOOKUP(BG81,workup!$B$266:$Q$268,3,FALSE)))</f>
        <v>0.30985134373182294</v>
      </c>
      <c r="BH82" s="167">
        <f>BB82/(HLOOKUP(BH81,workup!$B$266:$Q$268,2,FALSE)*AS82+(HLOOKUP(BH81,workup!$B$266:$Q$268,3,FALSE)))</f>
        <v>0</v>
      </c>
      <c r="BI82" s="168">
        <f>SUM(BE82:BH82)</f>
        <v>1.010516975782118</v>
      </c>
      <c r="BL82" s="193"/>
      <c r="BM82" s="194"/>
      <c r="BN82" s="135">
        <f>BN53</f>
        <v>0.3</v>
      </c>
      <c r="BO82" s="3" t="s">
        <v>51</v>
      </c>
      <c r="BP82" s="3"/>
      <c r="BQ82" s="3" t="str">
        <f>BQ53</f>
        <v/>
      </c>
      <c r="BR82" s="3" t="str">
        <f>'Data In'!E120</f>
        <v/>
      </c>
      <c r="BS82" s="3">
        <f>BS53</f>
        <v>54.6</v>
      </c>
      <c r="BT82" s="42">
        <f t="shared" ref="BT82:BU84" si="109">BO102</f>
        <v>566382.58499999996</v>
      </c>
      <c r="BU82" s="42">
        <f t="shared" si="109"/>
        <v>2101269.6749999998</v>
      </c>
      <c r="BV82" s="42">
        <f>BV102</f>
        <v>1260199.345</v>
      </c>
      <c r="BW82" s="43">
        <f>BQ102</f>
        <v>0</v>
      </c>
      <c r="BX82" s="42">
        <f t="shared" ref="BX82:BY84" si="110">BX102</f>
        <v>738.05499999999995</v>
      </c>
      <c r="BY82" s="42">
        <f t="shared" si="110"/>
        <v>529.88499999999999</v>
      </c>
      <c r="BZ82" s="167">
        <f>BT82/(HLOOKUP(BZ81,workup!$B$266:$Q$268,2,FALSE)*BN82+(HLOOKUP(BZ81,workup!$B$266:$Q$268,3,FALSE)))</f>
        <v>0.15026561431328159</v>
      </c>
      <c r="CA82" s="167">
        <f>BU82/(HLOOKUP(CA81,workup!$B$266:$Q$268,2,FALSE)*BN82+(HLOOKUP(CA81,workup!$B$266:$Q$268,3,FALSE)))</f>
        <v>0.55040001773701341</v>
      </c>
      <c r="CB82" s="167">
        <f>BV82/(HLOOKUP(CB81,workup!$B$266:$Q$268,2,FALSE)*BN82+(HLOOKUP(CB81,workup!$B$266:$Q$268,3,FALSE)))</f>
        <v>0.30985134373182294</v>
      </c>
      <c r="CC82" s="167">
        <f>BW82/(HLOOKUP(CC81,workup!$B$266:$Q$268,2,FALSE)*BN82+(HLOOKUP(CC81,workup!$B$266:$Q$268,3,FALSE)))</f>
        <v>0</v>
      </c>
      <c r="CD82" s="168">
        <f>SUM(BZ82:CC82)</f>
        <v>1.010516975782118</v>
      </c>
      <c r="CG82" s="193"/>
      <c r="CH82" s="194"/>
      <c r="CI82" s="135">
        <f>CI53</f>
        <v>0.3</v>
      </c>
      <c r="CJ82" s="3" t="s">
        <v>51</v>
      </c>
      <c r="CK82" s="3"/>
      <c r="CL82" s="3">
        <f>CL53</f>
        <v>375</v>
      </c>
      <c r="CM82" s="3" t="str">
        <f>'Data In'!E149</f>
        <v/>
      </c>
      <c r="CN82" s="3">
        <f>CN53</f>
        <v>0.50019999999999998</v>
      </c>
      <c r="CO82" s="42">
        <f t="shared" ref="CO82:CP84" si="111">CJ102</f>
        <v>566382.58499999996</v>
      </c>
      <c r="CP82" s="42">
        <f t="shared" si="111"/>
        <v>2101269.6749999998</v>
      </c>
      <c r="CQ82" s="42">
        <f>CQ102</f>
        <v>1260199.345</v>
      </c>
      <c r="CR82" s="43">
        <f>CL102</f>
        <v>0</v>
      </c>
      <c r="CS82" s="42">
        <f t="shared" ref="CS82:CT84" si="112">CS102</f>
        <v>738.05499999999995</v>
      </c>
      <c r="CT82" s="42">
        <f t="shared" si="112"/>
        <v>529.88499999999999</v>
      </c>
      <c r="CU82" s="167">
        <f>CO82/(HLOOKUP(CU81,workup!$B$266:$Q$268,2,FALSE)*CI82+(HLOOKUP(CU81,workup!$B$266:$Q$268,3,FALSE)))</f>
        <v>0.15026561431328159</v>
      </c>
      <c r="CV82" s="167">
        <f>CP82/(HLOOKUP(CV81,workup!$B$266:$Q$268,2,FALSE)*CI82+(HLOOKUP(CV81,workup!$B$266:$Q$268,3,FALSE)))</f>
        <v>0.55040001773701341</v>
      </c>
      <c r="CW82" s="167">
        <f>CQ82/(HLOOKUP(CW81,workup!$B$266:$Q$268,2,FALSE)*CI82+(HLOOKUP(CW81,workup!$B$266:$Q$268,3,FALSE)))</f>
        <v>0.30985134373182294</v>
      </c>
      <c r="CX82" s="167">
        <f>CR82/(HLOOKUP(CX81,workup!$B$266:$Q$268,2,FALSE)*CI82+(HLOOKUP(CX81,workup!$B$266:$Q$268,3,FALSE)))</f>
        <v>0</v>
      </c>
      <c r="CY82" s="168">
        <f>SUM(CU82:CX82)</f>
        <v>1.010516975782118</v>
      </c>
    </row>
    <row r="83" spans="1:103" ht="14.45" customHeight="1" x14ac:dyDescent="0.25">
      <c r="A83" s="193"/>
      <c r="B83" s="194"/>
      <c r="C83" s="135">
        <f>C82</f>
        <v>0.3</v>
      </c>
      <c r="D83" s="131"/>
      <c r="E83" s="131"/>
      <c r="F83" s="131"/>
      <c r="G83" s="3" t="str">
        <f>G82</f>
        <v/>
      </c>
      <c r="H83" s="3">
        <f>H82</f>
        <v>54.6</v>
      </c>
      <c r="I83" s="42">
        <f t="shared" si="103"/>
        <v>566382.58499999996</v>
      </c>
      <c r="J83" s="42">
        <f t="shared" si="103"/>
        <v>2101269.6749999998</v>
      </c>
      <c r="K83" s="42">
        <f>K103</f>
        <v>1260199.345</v>
      </c>
      <c r="L83" s="43">
        <f>F103</f>
        <v>0</v>
      </c>
      <c r="M83" s="42">
        <f t="shared" si="104"/>
        <v>738.05499999999995</v>
      </c>
      <c r="N83" s="42">
        <f t="shared" si="104"/>
        <v>529.88499999999999</v>
      </c>
      <c r="O83" s="167">
        <f>I83/(HLOOKUP(O81,workup!$B$266:$Q$268,2,FALSE)*C83+(HLOOKUP(O81,workup!$B$266:$Q$268,3,FALSE)))</f>
        <v>0.15026561431328159</v>
      </c>
      <c r="P83" s="167">
        <f>J83/(HLOOKUP(P81,workup!$B$266:$Q$268,2,FALSE)*C83+(HLOOKUP(P81,workup!$B$266:$Q$268,3,FALSE)))</f>
        <v>0.55040001773701341</v>
      </c>
      <c r="Q83" s="167">
        <f>K83/(HLOOKUP(Q81,workup!$B$266:$Q$268,2,FALSE)*C83+(HLOOKUP(Q81,workup!$B$266:$Q$268,3,FALSE)))</f>
        <v>0.30985134373182294</v>
      </c>
      <c r="R83" s="167">
        <f>L83/(HLOOKUP(R81,workup!$B$266:$Q$268,2,FALSE)*C83+(HLOOKUP(R81,workup!$B$266:$Q$268,3,FALSE)))</f>
        <v>0</v>
      </c>
      <c r="S83" s="168">
        <f>SUM(O83:R83)</f>
        <v>1.010516975782118</v>
      </c>
      <c r="T83" s="22"/>
      <c r="V83" s="193"/>
      <c r="W83" s="194"/>
      <c r="X83" s="135">
        <f>X82</f>
        <v>0.3</v>
      </c>
      <c r="Y83" s="131"/>
      <c r="Z83" s="131"/>
      <c r="AA83" s="131"/>
      <c r="AB83" s="3" t="str">
        <f>AB82</f>
        <v/>
      </c>
      <c r="AC83" s="3">
        <f>AC82</f>
        <v>54.6</v>
      </c>
      <c r="AD83" s="42">
        <f t="shared" si="105"/>
        <v>566382.58499999996</v>
      </c>
      <c r="AE83" s="42">
        <f t="shared" si="105"/>
        <v>2101269.6749999998</v>
      </c>
      <c r="AF83" s="42">
        <f>AF103</f>
        <v>1260199.345</v>
      </c>
      <c r="AG83" s="43">
        <f>AA103</f>
        <v>0</v>
      </c>
      <c r="AH83" s="42">
        <f t="shared" si="106"/>
        <v>738.05499999999995</v>
      </c>
      <c r="AI83" s="42">
        <f t="shared" si="106"/>
        <v>529.88499999999999</v>
      </c>
      <c r="AJ83" s="167">
        <f>AD83/(HLOOKUP(AJ81,workup!$B$266:$Q$268,2,FALSE)*X83+(HLOOKUP(AJ81,workup!$B$266:$Q$268,3,FALSE)))</f>
        <v>0.15026561431328159</v>
      </c>
      <c r="AK83" s="167">
        <f>AE83/(HLOOKUP(AK81,workup!$B$266:$Q$268,2,FALSE)*X83+(HLOOKUP(AK81,workup!$B$266:$Q$268,3,FALSE)))</f>
        <v>0.55040001773701341</v>
      </c>
      <c r="AL83" s="167">
        <f>AF83/(HLOOKUP(AL81,workup!$B$266:$Q$268,2,FALSE)*X83+(HLOOKUP(AL81,workup!$B$266:$Q$268,3,FALSE)))</f>
        <v>0.30985134373182294</v>
      </c>
      <c r="AM83" s="167">
        <f>AG83/(HLOOKUP(AM81,workup!$B$266:$Q$268,2,FALSE)*X83+(HLOOKUP(AM81,workup!$B$266:$Q$268,3,FALSE)))</f>
        <v>0</v>
      </c>
      <c r="AN83" s="168">
        <f>SUM(AJ83:AM83)</f>
        <v>1.010516975782118</v>
      </c>
      <c r="AQ83" s="193"/>
      <c r="AR83" s="194"/>
      <c r="AS83" s="135">
        <f>AS82</f>
        <v>0.3</v>
      </c>
      <c r="AT83" s="131"/>
      <c r="AU83" s="131"/>
      <c r="AV83" s="131"/>
      <c r="AW83" s="3" t="str">
        <f>AW82</f>
        <v/>
      </c>
      <c r="AX83" s="3">
        <f>AX82</f>
        <v>54.6</v>
      </c>
      <c r="AY83" s="42">
        <f t="shared" si="107"/>
        <v>566382.58499999996</v>
      </c>
      <c r="AZ83" s="42">
        <f t="shared" si="107"/>
        <v>2101269.6749999998</v>
      </c>
      <c r="BA83" s="42">
        <f>BA103</f>
        <v>1260199.345</v>
      </c>
      <c r="BB83" s="43">
        <f>AV103</f>
        <v>0</v>
      </c>
      <c r="BC83" s="42">
        <f t="shared" si="108"/>
        <v>738.05499999999995</v>
      </c>
      <c r="BD83" s="42">
        <f t="shared" si="108"/>
        <v>529.88499999999999</v>
      </c>
      <c r="BE83" s="167">
        <f>AY83/(HLOOKUP(BE81,workup!$B$266:$Q$268,2,FALSE)*AS83+(HLOOKUP(BE81,workup!$B$266:$Q$268,3,FALSE)))</f>
        <v>0.15026561431328159</v>
      </c>
      <c r="BF83" s="167">
        <f>AZ83/(HLOOKUP(BF81,workup!$B$266:$Q$268,2,FALSE)*AS83+(HLOOKUP(BF81,workup!$B$266:$Q$268,3,FALSE)))</f>
        <v>0.55040001773701341</v>
      </c>
      <c r="BG83" s="167">
        <f>BA83/(HLOOKUP(BG81,workup!$B$266:$Q$268,2,FALSE)*AS83+(HLOOKUP(BG81,workup!$B$266:$Q$268,3,FALSE)))</f>
        <v>0.30985134373182294</v>
      </c>
      <c r="BH83" s="167">
        <f>BB83/(HLOOKUP(BH81,workup!$B$266:$Q$268,2,FALSE)*AS83+(HLOOKUP(BH81,workup!$B$266:$Q$268,3,FALSE)))</f>
        <v>0</v>
      </c>
      <c r="BI83" s="168">
        <f>SUM(BE83:BH83)</f>
        <v>1.010516975782118</v>
      </c>
      <c r="BL83" s="193"/>
      <c r="BM83" s="194"/>
      <c r="BN83" s="135">
        <f>BN82</f>
        <v>0.3</v>
      </c>
      <c r="BO83" s="131"/>
      <c r="BP83" s="131"/>
      <c r="BQ83" s="131"/>
      <c r="BR83" s="3" t="str">
        <f>BR82</f>
        <v/>
      </c>
      <c r="BS83" s="3">
        <f>BS82</f>
        <v>54.6</v>
      </c>
      <c r="BT83" s="42">
        <f t="shared" si="109"/>
        <v>566382.58499999996</v>
      </c>
      <c r="BU83" s="42">
        <f t="shared" si="109"/>
        <v>2101269.6749999998</v>
      </c>
      <c r="BV83" s="42">
        <f>BV103</f>
        <v>1260199.345</v>
      </c>
      <c r="BW83" s="43">
        <f>BQ103</f>
        <v>0</v>
      </c>
      <c r="BX83" s="42">
        <f t="shared" si="110"/>
        <v>738.05499999999995</v>
      </c>
      <c r="BY83" s="42">
        <f t="shared" si="110"/>
        <v>529.88499999999999</v>
      </c>
      <c r="BZ83" s="167">
        <f>BT83/(HLOOKUP(BZ81,workup!$B$266:$Q$268,2,FALSE)*BN83+(HLOOKUP(BZ81,workup!$B$266:$Q$268,3,FALSE)))</f>
        <v>0.15026561431328159</v>
      </c>
      <c r="CA83" s="167">
        <f>BU83/(HLOOKUP(CA81,workup!$B$266:$Q$268,2,FALSE)*BN83+(HLOOKUP(CA81,workup!$B$266:$Q$268,3,FALSE)))</f>
        <v>0.55040001773701341</v>
      </c>
      <c r="CB83" s="167">
        <f>BV83/(HLOOKUP(CB81,workup!$B$266:$Q$268,2,FALSE)*BN83+(HLOOKUP(CB81,workup!$B$266:$Q$268,3,FALSE)))</f>
        <v>0.30985134373182294</v>
      </c>
      <c r="CC83" s="167">
        <f>BW83/(HLOOKUP(CC81,workup!$B$266:$Q$268,2,FALSE)*BN83+(HLOOKUP(CC81,workup!$B$266:$Q$268,3,FALSE)))</f>
        <v>0</v>
      </c>
      <c r="CD83" s="168">
        <f>SUM(BZ83:CC83)</f>
        <v>1.010516975782118</v>
      </c>
      <c r="CG83" s="193"/>
      <c r="CH83" s="194"/>
      <c r="CI83" s="135">
        <f>CI82</f>
        <v>0.3</v>
      </c>
      <c r="CJ83" s="131"/>
      <c r="CK83" s="131"/>
      <c r="CL83" s="131"/>
      <c r="CM83" s="3" t="str">
        <f>CM82</f>
        <v/>
      </c>
      <c r="CN83" s="3">
        <f>CN82</f>
        <v>0.50019999999999998</v>
      </c>
      <c r="CO83" s="42">
        <f t="shared" si="111"/>
        <v>566382.58499999996</v>
      </c>
      <c r="CP83" s="42">
        <f t="shared" si="111"/>
        <v>2101269.6749999998</v>
      </c>
      <c r="CQ83" s="42">
        <f>CQ103</f>
        <v>1260199.345</v>
      </c>
      <c r="CR83" s="43">
        <f>CL103</f>
        <v>0</v>
      </c>
      <c r="CS83" s="42">
        <f t="shared" si="112"/>
        <v>738.05499999999995</v>
      </c>
      <c r="CT83" s="42">
        <f t="shared" si="112"/>
        <v>529.88499999999999</v>
      </c>
      <c r="CU83" s="167">
        <f>CO83/(HLOOKUP(CU81,workup!$B$266:$Q$268,2,FALSE)*CI83+(HLOOKUP(CU81,workup!$B$266:$Q$268,3,FALSE)))</f>
        <v>0.15026561431328159</v>
      </c>
      <c r="CV83" s="167">
        <f>CP83/(HLOOKUP(CV81,workup!$B$266:$Q$268,2,FALSE)*CI83+(HLOOKUP(CV81,workup!$B$266:$Q$268,3,FALSE)))</f>
        <v>0.55040001773701341</v>
      </c>
      <c r="CW83" s="167">
        <f>CQ83/(HLOOKUP(CW81,workup!$B$266:$Q$268,2,FALSE)*CI83+(HLOOKUP(CW81,workup!$B$266:$Q$268,3,FALSE)))</f>
        <v>0.30985134373182294</v>
      </c>
      <c r="CX83" s="167">
        <f>CR83/(HLOOKUP(CX81,workup!$B$266:$Q$268,2,FALSE)*CI83+(HLOOKUP(CX81,workup!$B$266:$Q$268,3,FALSE)))</f>
        <v>0</v>
      </c>
      <c r="CY83" s="168">
        <f>SUM(CU83:CX83)</f>
        <v>1.010516975782118</v>
      </c>
    </row>
    <row r="84" spans="1:103" ht="14.45" customHeight="1" x14ac:dyDescent="0.25">
      <c r="A84" s="193"/>
      <c r="B84" s="194"/>
      <c r="C84" s="135">
        <f>C82</f>
        <v>0.3</v>
      </c>
      <c r="D84" s="132"/>
      <c r="E84" s="132"/>
      <c r="F84" s="132"/>
      <c r="G84" s="3" t="str">
        <f>G83</f>
        <v/>
      </c>
      <c r="H84" s="3">
        <f>H83</f>
        <v>54.6</v>
      </c>
      <c r="I84" s="42">
        <f t="shared" si="103"/>
        <v>566382.58499999996</v>
      </c>
      <c r="J84" s="42">
        <f t="shared" si="103"/>
        <v>2101269.6749999998</v>
      </c>
      <c r="K84" s="42">
        <f>K104</f>
        <v>1260199.345</v>
      </c>
      <c r="L84" s="43">
        <f>F104</f>
        <v>0</v>
      </c>
      <c r="M84" s="42">
        <f t="shared" si="104"/>
        <v>738.05499999999995</v>
      </c>
      <c r="N84" s="42">
        <f t="shared" si="104"/>
        <v>529.88499999999999</v>
      </c>
      <c r="O84" s="167">
        <f>I84/(HLOOKUP(O81,workup!$B$266:$Q$268,2,FALSE)*C84+(HLOOKUP(O81,workup!$B$266:$Q$268,3,FALSE)))</f>
        <v>0.15026561431328159</v>
      </c>
      <c r="P84" s="167">
        <f>J84/(HLOOKUP(P81,workup!$B$266:$Q$268,2,FALSE)*C84+(HLOOKUP(P81,workup!$B$266:$Q$268,3,FALSE)))</f>
        <v>0.55040001773701341</v>
      </c>
      <c r="Q84" s="167">
        <f>K84/(HLOOKUP(Q81,workup!$B$266:$Q$268,2,FALSE)*C84+(HLOOKUP(Q81,workup!$B$266:$Q$268,3,FALSE)))</f>
        <v>0.30985134373182294</v>
      </c>
      <c r="R84" s="167">
        <f>L84/(HLOOKUP(R81,workup!$B$266:$Q$268,2,FALSE)*C84+(HLOOKUP(R81,workup!$B$266:$Q$268,3,FALSE)))</f>
        <v>0</v>
      </c>
      <c r="S84" s="168">
        <f>SUM(O84:R84)</f>
        <v>1.010516975782118</v>
      </c>
      <c r="T84" s="22"/>
      <c r="V84" s="193"/>
      <c r="W84" s="194"/>
      <c r="X84" s="135">
        <f>X82</f>
        <v>0.3</v>
      </c>
      <c r="Y84" s="132"/>
      <c r="Z84" s="132"/>
      <c r="AA84" s="132"/>
      <c r="AB84" s="3" t="str">
        <f>AB83</f>
        <v/>
      </c>
      <c r="AC84" s="3">
        <f>AC83</f>
        <v>54.6</v>
      </c>
      <c r="AD84" s="42">
        <f t="shared" si="105"/>
        <v>566382.58499999996</v>
      </c>
      <c r="AE84" s="42">
        <f t="shared" si="105"/>
        <v>2101269.6749999998</v>
      </c>
      <c r="AF84" s="42">
        <f>AF104</f>
        <v>1260199.345</v>
      </c>
      <c r="AG84" s="43">
        <f>AA104</f>
        <v>0</v>
      </c>
      <c r="AH84" s="42">
        <f t="shared" si="106"/>
        <v>738.05499999999995</v>
      </c>
      <c r="AI84" s="42">
        <f t="shared" si="106"/>
        <v>529.88499999999999</v>
      </c>
      <c r="AJ84" s="167">
        <f>AD84/(HLOOKUP(AJ81,workup!$B$266:$Q$268,2,FALSE)*X84+(HLOOKUP(AJ81,workup!$B$266:$Q$268,3,FALSE)))</f>
        <v>0.15026561431328159</v>
      </c>
      <c r="AK84" s="167">
        <f>AE84/(HLOOKUP(AK81,workup!$B$266:$Q$268,2,FALSE)*X84+(HLOOKUP(AK81,workup!$B$266:$Q$268,3,FALSE)))</f>
        <v>0.55040001773701341</v>
      </c>
      <c r="AL84" s="167">
        <f>AF84/(HLOOKUP(AL81,workup!$B$266:$Q$268,2,FALSE)*X84+(HLOOKUP(AL81,workup!$B$266:$Q$268,3,FALSE)))</f>
        <v>0.30985134373182294</v>
      </c>
      <c r="AM84" s="167">
        <f>AG84/(HLOOKUP(AM81,workup!$B$266:$Q$268,2,FALSE)*X84+(HLOOKUP(AM81,workup!$B$266:$Q$268,3,FALSE)))</f>
        <v>0</v>
      </c>
      <c r="AN84" s="168">
        <f>SUM(AJ84:AM84)</f>
        <v>1.010516975782118</v>
      </c>
      <c r="AQ84" s="193"/>
      <c r="AR84" s="194"/>
      <c r="AS84" s="135">
        <f>AS82</f>
        <v>0.3</v>
      </c>
      <c r="AT84" s="132"/>
      <c r="AU84" s="132"/>
      <c r="AV84" s="132"/>
      <c r="AW84" s="3" t="str">
        <f>AW83</f>
        <v/>
      </c>
      <c r="AX84" s="3">
        <f>AX83</f>
        <v>54.6</v>
      </c>
      <c r="AY84" s="42">
        <f t="shared" si="107"/>
        <v>566382.58499999996</v>
      </c>
      <c r="AZ84" s="42">
        <f t="shared" si="107"/>
        <v>2101269.6749999998</v>
      </c>
      <c r="BA84" s="42">
        <f>BA104</f>
        <v>1260199.345</v>
      </c>
      <c r="BB84" s="43">
        <f>AV104</f>
        <v>0</v>
      </c>
      <c r="BC84" s="42">
        <f t="shared" si="108"/>
        <v>738.05499999999995</v>
      </c>
      <c r="BD84" s="42">
        <f t="shared" si="108"/>
        <v>529.88499999999999</v>
      </c>
      <c r="BE84" s="167">
        <f>AY84/(HLOOKUP(BE81,workup!$B$266:$Q$268,2,FALSE)*AS84+(HLOOKUP(BE81,workup!$B$266:$Q$268,3,FALSE)))</f>
        <v>0.15026561431328159</v>
      </c>
      <c r="BF84" s="167">
        <f>AZ84/(HLOOKUP(BF81,workup!$B$266:$Q$268,2,FALSE)*AS84+(HLOOKUP(BF81,workup!$B$266:$Q$268,3,FALSE)))</f>
        <v>0.55040001773701341</v>
      </c>
      <c r="BG84" s="167">
        <f>BA84/(HLOOKUP(BG81,workup!$B$266:$Q$268,2,FALSE)*AS84+(HLOOKUP(BG81,workup!$B$266:$Q$268,3,FALSE)))</f>
        <v>0.30985134373182294</v>
      </c>
      <c r="BH84" s="167">
        <f>BB84/(HLOOKUP(BH81,workup!$B$266:$Q$268,2,FALSE)*AS84+(HLOOKUP(BH81,workup!$B$266:$Q$268,3,FALSE)))</f>
        <v>0</v>
      </c>
      <c r="BI84" s="168">
        <f>SUM(BE84:BH84)</f>
        <v>1.010516975782118</v>
      </c>
      <c r="BL84" s="193"/>
      <c r="BM84" s="194"/>
      <c r="BN84" s="135">
        <f>BN82</f>
        <v>0.3</v>
      </c>
      <c r="BO84" s="132"/>
      <c r="BP84" s="132"/>
      <c r="BQ84" s="132"/>
      <c r="BR84" s="3" t="str">
        <f>BR83</f>
        <v/>
      </c>
      <c r="BS84" s="3">
        <f>BS83</f>
        <v>54.6</v>
      </c>
      <c r="BT84" s="42">
        <f t="shared" si="109"/>
        <v>566382.58499999996</v>
      </c>
      <c r="BU84" s="42">
        <f t="shared" si="109"/>
        <v>2101269.6749999998</v>
      </c>
      <c r="BV84" s="42">
        <f>BV104</f>
        <v>1260199.345</v>
      </c>
      <c r="BW84" s="43">
        <f>BQ104</f>
        <v>0</v>
      </c>
      <c r="BX84" s="42">
        <f t="shared" si="110"/>
        <v>738.05499999999995</v>
      </c>
      <c r="BY84" s="42">
        <f t="shared" si="110"/>
        <v>529.88499999999999</v>
      </c>
      <c r="BZ84" s="167">
        <f>BT84/(HLOOKUP(BZ81,workup!$B$266:$Q$268,2,FALSE)*BN84+(HLOOKUP(BZ81,workup!$B$266:$Q$268,3,FALSE)))</f>
        <v>0.15026561431328159</v>
      </c>
      <c r="CA84" s="167">
        <f>BU84/(HLOOKUP(CA81,workup!$B$266:$Q$268,2,FALSE)*BN84+(HLOOKUP(CA81,workup!$B$266:$Q$268,3,FALSE)))</f>
        <v>0.55040001773701341</v>
      </c>
      <c r="CB84" s="167">
        <f>BV84/(HLOOKUP(CB81,workup!$B$266:$Q$268,2,FALSE)*BN84+(HLOOKUP(CB81,workup!$B$266:$Q$268,3,FALSE)))</f>
        <v>0.30985134373182294</v>
      </c>
      <c r="CC84" s="167">
        <f>BW84/(HLOOKUP(CC81,workup!$B$266:$Q$268,2,FALSE)*BN84+(HLOOKUP(CC81,workup!$B$266:$Q$268,3,FALSE)))</f>
        <v>0</v>
      </c>
      <c r="CD84" s="168">
        <f>SUM(BZ84:CC84)</f>
        <v>1.010516975782118</v>
      </c>
      <c r="CG84" s="193"/>
      <c r="CH84" s="194"/>
      <c r="CI84" s="135">
        <f>CI82</f>
        <v>0.3</v>
      </c>
      <c r="CJ84" s="132"/>
      <c r="CK84" s="132"/>
      <c r="CL84" s="132"/>
      <c r="CM84" s="3" t="str">
        <f>CM83</f>
        <v/>
      </c>
      <c r="CN84" s="3">
        <f>CN83</f>
        <v>0.50019999999999998</v>
      </c>
      <c r="CO84" s="42">
        <f t="shared" si="111"/>
        <v>566382.58499999996</v>
      </c>
      <c r="CP84" s="42">
        <f t="shared" si="111"/>
        <v>2101269.6749999998</v>
      </c>
      <c r="CQ84" s="42">
        <f>CQ104</f>
        <v>1260199.345</v>
      </c>
      <c r="CR84" s="43">
        <f>CL104</f>
        <v>0</v>
      </c>
      <c r="CS84" s="42">
        <f t="shared" si="112"/>
        <v>738.05499999999995</v>
      </c>
      <c r="CT84" s="42">
        <f t="shared" si="112"/>
        <v>529.88499999999999</v>
      </c>
      <c r="CU84" s="167">
        <f>CO84/(HLOOKUP(CU81,workup!$B$266:$Q$268,2,FALSE)*CI84+(HLOOKUP(CU81,workup!$B$266:$Q$268,3,FALSE)))</f>
        <v>0.15026561431328159</v>
      </c>
      <c r="CV84" s="167">
        <f>CP84/(HLOOKUP(CV81,workup!$B$266:$Q$268,2,FALSE)*CI84+(HLOOKUP(CV81,workup!$B$266:$Q$268,3,FALSE)))</f>
        <v>0.55040001773701341</v>
      </c>
      <c r="CW84" s="167">
        <f>CQ84/(HLOOKUP(CW81,workup!$B$266:$Q$268,2,FALSE)*CI84+(HLOOKUP(CW81,workup!$B$266:$Q$268,3,FALSE)))</f>
        <v>0.30985134373182294</v>
      </c>
      <c r="CX84" s="167">
        <f>CR84/(HLOOKUP(CX81,workup!$B$266:$Q$268,2,FALSE)*CI84+(HLOOKUP(CX81,workup!$B$266:$Q$268,3,FALSE)))</f>
        <v>0</v>
      </c>
      <c r="CY84" s="168">
        <f>SUM(CU84:CX84)</f>
        <v>1.010516975782118</v>
      </c>
    </row>
    <row r="85" spans="1:103" ht="14.45" customHeight="1" x14ac:dyDescent="0.25">
      <c r="A85" s="193"/>
      <c r="B85" s="194"/>
      <c r="C85" s="41"/>
      <c r="D85" s="41"/>
      <c r="E85" s="41"/>
      <c r="F85" s="41"/>
      <c r="G85" s="41"/>
      <c r="H85" s="33" t="s">
        <v>52</v>
      </c>
      <c r="I85" s="44">
        <f t="shared" ref="I85:S85" si="113">AVERAGE(I82:I84)</f>
        <v>566382.58499999996</v>
      </c>
      <c r="J85" s="44">
        <f t="shared" si="113"/>
        <v>2101269.6749999998</v>
      </c>
      <c r="K85" s="44">
        <f t="shared" si="113"/>
        <v>1260199.345</v>
      </c>
      <c r="L85" s="44">
        <f t="shared" si="113"/>
        <v>0</v>
      </c>
      <c r="M85" s="44">
        <f t="shared" si="113"/>
        <v>738.05499999999995</v>
      </c>
      <c r="N85" s="44">
        <f t="shared" si="113"/>
        <v>529.88499999999999</v>
      </c>
      <c r="O85" s="169">
        <f t="shared" si="113"/>
        <v>0.15026561431328159</v>
      </c>
      <c r="P85" s="169">
        <f t="shared" si="113"/>
        <v>0.55040001773701341</v>
      </c>
      <c r="Q85" s="169">
        <f t="shared" si="113"/>
        <v>0.30985134373182294</v>
      </c>
      <c r="R85" s="169">
        <f t="shared" si="113"/>
        <v>0</v>
      </c>
      <c r="S85" s="170">
        <f t="shared" si="113"/>
        <v>1.010516975782118</v>
      </c>
      <c r="T85" s="22"/>
      <c r="V85" s="193"/>
      <c r="W85" s="194"/>
      <c r="X85" s="41"/>
      <c r="Y85" s="41"/>
      <c r="Z85" s="41"/>
      <c r="AA85" s="41"/>
      <c r="AB85" s="41"/>
      <c r="AC85" s="33" t="s">
        <v>52</v>
      </c>
      <c r="AD85" s="44">
        <f t="shared" ref="AD85:AN85" si="114">AVERAGE(AD82:AD84)</f>
        <v>566382.58499999996</v>
      </c>
      <c r="AE85" s="44">
        <f t="shared" si="114"/>
        <v>2101269.6749999998</v>
      </c>
      <c r="AF85" s="44">
        <f t="shared" si="114"/>
        <v>1260199.345</v>
      </c>
      <c r="AG85" s="44">
        <f t="shared" si="114"/>
        <v>0</v>
      </c>
      <c r="AH85" s="44">
        <f t="shared" si="114"/>
        <v>738.05499999999995</v>
      </c>
      <c r="AI85" s="44">
        <f t="shared" si="114"/>
        <v>529.88499999999999</v>
      </c>
      <c r="AJ85" s="169">
        <f t="shared" si="114"/>
        <v>0.15026561431328159</v>
      </c>
      <c r="AK85" s="169">
        <f t="shared" si="114"/>
        <v>0.55040001773701341</v>
      </c>
      <c r="AL85" s="169">
        <f t="shared" si="114"/>
        <v>0.30985134373182294</v>
      </c>
      <c r="AM85" s="169">
        <f t="shared" si="114"/>
        <v>0</v>
      </c>
      <c r="AN85" s="170">
        <f t="shared" si="114"/>
        <v>1.010516975782118</v>
      </c>
      <c r="AQ85" s="193"/>
      <c r="AR85" s="194"/>
      <c r="AS85" s="41"/>
      <c r="AT85" s="41"/>
      <c r="AU85" s="41"/>
      <c r="AV85" s="41"/>
      <c r="AW85" s="41"/>
      <c r="AX85" s="33" t="s">
        <v>52</v>
      </c>
      <c r="AY85" s="44">
        <f t="shared" ref="AY85:BI85" si="115">AVERAGE(AY82:AY84)</f>
        <v>566382.58499999996</v>
      </c>
      <c r="AZ85" s="44">
        <f t="shared" si="115"/>
        <v>2101269.6749999998</v>
      </c>
      <c r="BA85" s="44">
        <f t="shared" si="115"/>
        <v>1260199.345</v>
      </c>
      <c r="BB85" s="44">
        <f t="shared" si="115"/>
        <v>0</v>
      </c>
      <c r="BC85" s="44">
        <f t="shared" si="115"/>
        <v>738.05499999999995</v>
      </c>
      <c r="BD85" s="44">
        <f t="shared" si="115"/>
        <v>529.88499999999999</v>
      </c>
      <c r="BE85" s="169">
        <f t="shared" si="115"/>
        <v>0.15026561431328159</v>
      </c>
      <c r="BF85" s="169">
        <f t="shared" si="115"/>
        <v>0.55040001773701341</v>
      </c>
      <c r="BG85" s="169">
        <f t="shared" si="115"/>
        <v>0.30985134373182294</v>
      </c>
      <c r="BH85" s="169">
        <f t="shared" si="115"/>
        <v>0</v>
      </c>
      <c r="BI85" s="170">
        <f t="shared" si="115"/>
        <v>1.010516975782118</v>
      </c>
      <c r="BL85" s="193"/>
      <c r="BM85" s="194"/>
      <c r="BN85" s="41"/>
      <c r="BO85" s="41"/>
      <c r="BP85" s="41"/>
      <c r="BQ85" s="41"/>
      <c r="BR85" s="41"/>
      <c r="BS85" s="33" t="s">
        <v>52</v>
      </c>
      <c r="BT85" s="44">
        <f t="shared" ref="BT85:CD85" si="116">AVERAGE(BT82:BT84)</f>
        <v>566382.58499999996</v>
      </c>
      <c r="BU85" s="44">
        <f t="shared" si="116"/>
        <v>2101269.6749999998</v>
      </c>
      <c r="BV85" s="44">
        <f t="shared" si="116"/>
        <v>1260199.345</v>
      </c>
      <c r="BW85" s="44">
        <f t="shared" si="116"/>
        <v>0</v>
      </c>
      <c r="BX85" s="44">
        <f t="shared" si="116"/>
        <v>738.05499999999995</v>
      </c>
      <c r="BY85" s="44">
        <f t="shared" si="116"/>
        <v>529.88499999999999</v>
      </c>
      <c r="BZ85" s="169">
        <f t="shared" si="116"/>
        <v>0.15026561431328159</v>
      </c>
      <c r="CA85" s="169">
        <f t="shared" si="116"/>
        <v>0.55040001773701341</v>
      </c>
      <c r="CB85" s="169">
        <f t="shared" si="116"/>
        <v>0.30985134373182294</v>
      </c>
      <c r="CC85" s="169">
        <f t="shared" si="116"/>
        <v>0</v>
      </c>
      <c r="CD85" s="170">
        <f t="shared" si="116"/>
        <v>1.010516975782118</v>
      </c>
      <c r="CG85" s="193"/>
      <c r="CH85" s="194"/>
      <c r="CI85" s="41"/>
      <c r="CJ85" s="41"/>
      <c r="CK85" s="41"/>
      <c r="CL85" s="41"/>
      <c r="CM85" s="41"/>
      <c r="CN85" s="33" t="s">
        <v>52</v>
      </c>
      <c r="CO85" s="44">
        <f t="shared" ref="CO85:CY85" si="117">AVERAGE(CO82:CO84)</f>
        <v>566382.58499999996</v>
      </c>
      <c r="CP85" s="44">
        <f t="shared" si="117"/>
        <v>2101269.6749999998</v>
      </c>
      <c r="CQ85" s="44">
        <f t="shared" si="117"/>
        <v>1260199.345</v>
      </c>
      <c r="CR85" s="44">
        <f t="shared" si="117"/>
        <v>0</v>
      </c>
      <c r="CS85" s="44">
        <f t="shared" si="117"/>
        <v>738.05499999999995</v>
      </c>
      <c r="CT85" s="44">
        <f t="shared" si="117"/>
        <v>529.88499999999999</v>
      </c>
      <c r="CU85" s="169">
        <f t="shared" si="117"/>
        <v>0.15026561431328159</v>
      </c>
      <c r="CV85" s="169">
        <f t="shared" si="117"/>
        <v>0.55040001773701341</v>
      </c>
      <c r="CW85" s="169">
        <f t="shared" si="117"/>
        <v>0.30985134373182294</v>
      </c>
      <c r="CX85" s="169">
        <f t="shared" si="117"/>
        <v>0</v>
      </c>
      <c r="CY85" s="170">
        <f t="shared" si="117"/>
        <v>1.010516975782118</v>
      </c>
    </row>
    <row r="86" spans="1:103" ht="14.45" customHeight="1" x14ac:dyDescent="0.25">
      <c r="A86" s="193"/>
      <c r="B86" s="194"/>
      <c r="C86" s="54" t="s">
        <v>53</v>
      </c>
      <c r="D86" s="2" t="str">
        <f t="shared" ref="D86:S86" si="118">D101</f>
        <v>oxygen</v>
      </c>
      <c r="E86" s="2" t="str">
        <f t="shared" si="118"/>
        <v>nitrogen</v>
      </c>
      <c r="F86" s="2" t="str">
        <f t="shared" si="118"/>
        <v>methane</v>
      </c>
      <c r="G86" s="2" t="str">
        <f t="shared" si="118"/>
        <v>carbon monoxide</v>
      </c>
      <c r="H86" s="2" t="str">
        <f t="shared" si="118"/>
        <v>carbon dioxide</v>
      </c>
      <c r="I86" s="2" t="str">
        <f t="shared" si="118"/>
        <v>ethane</v>
      </c>
      <c r="J86" s="2" t="str">
        <f t="shared" si="118"/>
        <v>ethylene</v>
      </c>
      <c r="K86" s="2" t="str">
        <f t="shared" si="118"/>
        <v>propane</v>
      </c>
      <c r="L86" s="2" t="str">
        <f t="shared" si="118"/>
        <v>propylene</v>
      </c>
      <c r="M86" s="2" t="str">
        <f t="shared" si="118"/>
        <v>isobutane</v>
      </c>
      <c r="N86" s="2" t="str">
        <f t="shared" si="118"/>
        <v>n-butane</v>
      </c>
      <c r="O86" s="2" t="str">
        <f t="shared" si="118"/>
        <v>trans-2-butene</v>
      </c>
      <c r="P86" s="2" t="str">
        <f t="shared" si="118"/>
        <v>1-butene</v>
      </c>
      <c r="Q86" s="2" t="str">
        <f t="shared" si="118"/>
        <v>isobutene</v>
      </c>
      <c r="R86" s="2" t="str">
        <f t="shared" si="118"/>
        <v>cis-2-butene</v>
      </c>
      <c r="S86" s="51" t="str">
        <f t="shared" si="118"/>
        <v>1,3-butadiene</v>
      </c>
      <c r="T86" s="22"/>
      <c r="V86" s="193"/>
      <c r="W86" s="194"/>
      <c r="X86" s="54" t="s">
        <v>53</v>
      </c>
      <c r="Y86" s="2" t="str">
        <f t="shared" ref="Y86:AN86" si="119">Y101</f>
        <v>oxygen</v>
      </c>
      <c r="Z86" s="2" t="str">
        <f t="shared" si="119"/>
        <v>nitrogen</v>
      </c>
      <c r="AA86" s="2" t="str">
        <f t="shared" si="119"/>
        <v>methane</v>
      </c>
      <c r="AB86" s="2" t="str">
        <f t="shared" si="119"/>
        <v>carbon monoxide</v>
      </c>
      <c r="AC86" s="2" t="str">
        <f t="shared" si="119"/>
        <v>carbon dioxide</v>
      </c>
      <c r="AD86" s="2" t="str">
        <f t="shared" si="119"/>
        <v>ethane</v>
      </c>
      <c r="AE86" s="2" t="str">
        <f t="shared" si="119"/>
        <v>ethylene</v>
      </c>
      <c r="AF86" s="2" t="str">
        <f t="shared" si="119"/>
        <v>propane</v>
      </c>
      <c r="AG86" s="2" t="str">
        <f t="shared" si="119"/>
        <v>propylene</v>
      </c>
      <c r="AH86" s="2" t="str">
        <f t="shared" si="119"/>
        <v>isobutane</v>
      </c>
      <c r="AI86" s="2" t="str">
        <f t="shared" si="119"/>
        <v>n-butane</v>
      </c>
      <c r="AJ86" s="2" t="str">
        <f t="shared" si="119"/>
        <v>trans-2-butene</v>
      </c>
      <c r="AK86" s="2" t="str">
        <f t="shared" si="119"/>
        <v>1-butene</v>
      </c>
      <c r="AL86" s="2" t="str">
        <f t="shared" si="119"/>
        <v>isobutene</v>
      </c>
      <c r="AM86" s="2" t="str">
        <f t="shared" si="119"/>
        <v>cis-2-butene</v>
      </c>
      <c r="AN86" s="51" t="str">
        <f t="shared" si="119"/>
        <v>1,3-butadiene</v>
      </c>
      <c r="AQ86" s="193"/>
      <c r="AR86" s="194"/>
      <c r="AS86" s="54" t="s">
        <v>53</v>
      </c>
      <c r="AT86" s="2" t="str">
        <f t="shared" ref="AT86:BI86" si="120">AT101</f>
        <v>oxygen</v>
      </c>
      <c r="AU86" s="2" t="str">
        <f t="shared" si="120"/>
        <v>nitrogen</v>
      </c>
      <c r="AV86" s="2" t="str">
        <f t="shared" si="120"/>
        <v>methane</v>
      </c>
      <c r="AW86" s="2" t="str">
        <f t="shared" si="120"/>
        <v>carbon monoxide</v>
      </c>
      <c r="AX86" s="2" t="str">
        <f t="shared" si="120"/>
        <v>carbon dioxide</v>
      </c>
      <c r="AY86" s="2" t="str">
        <f t="shared" si="120"/>
        <v>ethane</v>
      </c>
      <c r="AZ86" s="2" t="str">
        <f t="shared" si="120"/>
        <v>ethylene</v>
      </c>
      <c r="BA86" s="2" t="str">
        <f t="shared" si="120"/>
        <v>propane</v>
      </c>
      <c r="BB86" s="2" t="str">
        <f t="shared" si="120"/>
        <v>propylene</v>
      </c>
      <c r="BC86" s="2" t="str">
        <f t="shared" si="120"/>
        <v>isobutane</v>
      </c>
      <c r="BD86" s="2" t="str">
        <f t="shared" si="120"/>
        <v>n-butane</v>
      </c>
      <c r="BE86" s="2" t="str">
        <f t="shared" si="120"/>
        <v>trans-2-butene</v>
      </c>
      <c r="BF86" s="2" t="str">
        <f t="shared" si="120"/>
        <v>1-butene</v>
      </c>
      <c r="BG86" s="2" t="str">
        <f t="shared" si="120"/>
        <v>isobutene</v>
      </c>
      <c r="BH86" s="2" t="str">
        <f t="shared" si="120"/>
        <v>cis-2-butene</v>
      </c>
      <c r="BI86" s="51" t="str">
        <f t="shared" si="120"/>
        <v>1,3-butadiene</v>
      </c>
      <c r="BL86" s="193"/>
      <c r="BM86" s="194"/>
      <c r="BN86" s="54" t="s">
        <v>53</v>
      </c>
      <c r="BO86" s="2" t="str">
        <f t="shared" ref="BO86:CD86" si="121">BO101</f>
        <v>oxygen</v>
      </c>
      <c r="BP86" s="2" t="str">
        <f t="shared" si="121"/>
        <v>nitrogen</v>
      </c>
      <c r="BQ86" s="2" t="str">
        <f t="shared" si="121"/>
        <v>methane</v>
      </c>
      <c r="BR86" s="2" t="str">
        <f t="shared" si="121"/>
        <v>carbon monoxide</v>
      </c>
      <c r="BS86" s="2" t="str">
        <f t="shared" si="121"/>
        <v>carbon dioxide</v>
      </c>
      <c r="BT86" s="2" t="str">
        <f t="shared" si="121"/>
        <v>ethane</v>
      </c>
      <c r="BU86" s="2" t="str">
        <f t="shared" si="121"/>
        <v>ethylene</v>
      </c>
      <c r="BV86" s="2" t="str">
        <f t="shared" si="121"/>
        <v>propane</v>
      </c>
      <c r="BW86" s="2" t="str">
        <f t="shared" si="121"/>
        <v>propylene</v>
      </c>
      <c r="BX86" s="2" t="str">
        <f t="shared" si="121"/>
        <v>isobutane</v>
      </c>
      <c r="BY86" s="2" t="str">
        <f t="shared" si="121"/>
        <v>n-butane</v>
      </c>
      <c r="BZ86" s="2" t="str">
        <f t="shared" si="121"/>
        <v>trans-2-butene</v>
      </c>
      <c r="CA86" s="2" t="str">
        <f t="shared" si="121"/>
        <v>1-butene</v>
      </c>
      <c r="CB86" s="2" t="str">
        <f t="shared" si="121"/>
        <v>isobutene</v>
      </c>
      <c r="CC86" s="2" t="str">
        <f t="shared" si="121"/>
        <v>cis-2-butene</v>
      </c>
      <c r="CD86" s="51" t="str">
        <f t="shared" si="121"/>
        <v>1,3-butadiene</v>
      </c>
      <c r="CG86" s="193"/>
      <c r="CH86" s="194"/>
      <c r="CI86" s="54" t="s">
        <v>53</v>
      </c>
      <c r="CJ86" s="2" t="str">
        <f t="shared" ref="CJ86:CY86" si="122">CJ101</f>
        <v>oxygen</v>
      </c>
      <c r="CK86" s="2" t="str">
        <f t="shared" si="122"/>
        <v>nitrogen</v>
      </c>
      <c r="CL86" s="2" t="str">
        <f t="shared" si="122"/>
        <v>methane</v>
      </c>
      <c r="CM86" s="2" t="str">
        <f t="shared" si="122"/>
        <v>carbon monoxide</v>
      </c>
      <c r="CN86" s="2" t="str">
        <f t="shared" si="122"/>
        <v>carbon dioxide</v>
      </c>
      <c r="CO86" s="2" t="str">
        <f t="shared" si="122"/>
        <v>ethane</v>
      </c>
      <c r="CP86" s="2" t="str">
        <f t="shared" si="122"/>
        <v>ethylene</v>
      </c>
      <c r="CQ86" s="2" t="str">
        <f t="shared" si="122"/>
        <v>propane</v>
      </c>
      <c r="CR86" s="2" t="str">
        <f t="shared" si="122"/>
        <v>propylene</v>
      </c>
      <c r="CS86" s="2" t="str">
        <f t="shared" si="122"/>
        <v>isobutane</v>
      </c>
      <c r="CT86" s="2" t="str">
        <f t="shared" si="122"/>
        <v>n-butane</v>
      </c>
      <c r="CU86" s="2" t="str">
        <f t="shared" si="122"/>
        <v>trans-2-butene</v>
      </c>
      <c r="CV86" s="2" t="str">
        <f t="shared" si="122"/>
        <v>1-butene</v>
      </c>
      <c r="CW86" s="2" t="str">
        <f t="shared" si="122"/>
        <v>isobutene</v>
      </c>
      <c r="CX86" s="2" t="str">
        <f t="shared" si="122"/>
        <v>cis-2-butene</v>
      </c>
      <c r="CY86" s="51" t="str">
        <f t="shared" si="122"/>
        <v>1,3-butadiene</v>
      </c>
    </row>
    <row r="87" spans="1:103" ht="14.45" customHeight="1" x14ac:dyDescent="0.25">
      <c r="A87" s="193"/>
      <c r="B87" s="194"/>
      <c r="C87" s="187" t="s">
        <v>54</v>
      </c>
      <c r="D87" s="45">
        <f t="shared" ref="D87:S87" si="123">D106</f>
        <v>566382.58499999996</v>
      </c>
      <c r="E87" s="45">
        <f t="shared" si="123"/>
        <v>2101269.6749999998</v>
      </c>
      <c r="F87" s="45">
        <f t="shared" si="123"/>
        <v>0</v>
      </c>
      <c r="G87" s="45">
        <f t="shared" si="123"/>
        <v>0</v>
      </c>
      <c r="H87" s="45">
        <f t="shared" si="123"/>
        <v>0</v>
      </c>
      <c r="I87" s="45">
        <f t="shared" si="123"/>
        <v>74.290000000000006</v>
      </c>
      <c r="J87" s="45">
        <f t="shared" si="123"/>
        <v>0</v>
      </c>
      <c r="K87" s="45">
        <f t="shared" si="123"/>
        <v>1260199.345</v>
      </c>
      <c r="L87" s="45">
        <f t="shared" si="123"/>
        <v>0</v>
      </c>
      <c r="M87" s="45">
        <f t="shared" si="123"/>
        <v>738.05499999999995</v>
      </c>
      <c r="N87" s="45">
        <f t="shared" si="123"/>
        <v>529.88499999999999</v>
      </c>
      <c r="O87" s="45">
        <f t="shared" si="123"/>
        <v>0</v>
      </c>
      <c r="P87" s="45">
        <f t="shared" si="123"/>
        <v>0</v>
      </c>
      <c r="Q87" s="45">
        <f t="shared" si="123"/>
        <v>0</v>
      </c>
      <c r="R87" s="45">
        <f t="shared" si="123"/>
        <v>0</v>
      </c>
      <c r="S87" s="52">
        <f t="shared" si="123"/>
        <v>0</v>
      </c>
      <c r="T87" s="22"/>
      <c r="V87" s="193"/>
      <c r="W87" s="194"/>
      <c r="X87" s="187" t="s">
        <v>54</v>
      </c>
      <c r="Y87" s="45" t="str">
        <f t="shared" ref="Y87:AN87" si="124">Y106</f>
        <v/>
      </c>
      <c r="Z87" s="45" t="str">
        <f t="shared" si="124"/>
        <v/>
      </c>
      <c r="AA87" s="45" t="str">
        <f t="shared" si="124"/>
        <v/>
      </c>
      <c r="AB87" s="45" t="str">
        <f t="shared" si="124"/>
        <v/>
      </c>
      <c r="AC87" s="45" t="str">
        <f t="shared" si="124"/>
        <v/>
      </c>
      <c r="AD87" s="45" t="str">
        <f t="shared" si="124"/>
        <v/>
      </c>
      <c r="AE87" s="45" t="str">
        <f t="shared" si="124"/>
        <v/>
      </c>
      <c r="AF87" s="45" t="str">
        <f t="shared" si="124"/>
        <v/>
      </c>
      <c r="AG87" s="45" t="str">
        <f t="shared" si="124"/>
        <v/>
      </c>
      <c r="AH87" s="45" t="str">
        <f t="shared" si="124"/>
        <v/>
      </c>
      <c r="AI87" s="45" t="str">
        <f t="shared" si="124"/>
        <v/>
      </c>
      <c r="AJ87" s="45" t="str">
        <f t="shared" si="124"/>
        <v/>
      </c>
      <c r="AK87" s="45" t="str">
        <f t="shared" si="124"/>
        <v/>
      </c>
      <c r="AL87" s="45" t="str">
        <f t="shared" si="124"/>
        <v/>
      </c>
      <c r="AM87" s="45" t="str">
        <f t="shared" si="124"/>
        <v/>
      </c>
      <c r="AN87" s="52" t="str">
        <f t="shared" si="124"/>
        <v/>
      </c>
      <c r="AQ87" s="193"/>
      <c r="AR87" s="194"/>
      <c r="AS87" s="187" t="s">
        <v>54</v>
      </c>
      <c r="AT87" s="45" t="str">
        <f t="shared" ref="AT87:BI87" si="125">AT106</f>
        <v/>
      </c>
      <c r="AU87" s="45" t="str">
        <f t="shared" si="125"/>
        <v/>
      </c>
      <c r="AV87" s="45" t="str">
        <f t="shared" si="125"/>
        <v/>
      </c>
      <c r="AW87" s="45" t="str">
        <f t="shared" si="125"/>
        <v/>
      </c>
      <c r="AX87" s="45" t="str">
        <f t="shared" si="125"/>
        <v/>
      </c>
      <c r="AY87" s="45" t="str">
        <f t="shared" si="125"/>
        <v/>
      </c>
      <c r="AZ87" s="45" t="str">
        <f t="shared" si="125"/>
        <v/>
      </c>
      <c r="BA87" s="45" t="str">
        <f t="shared" si="125"/>
        <v/>
      </c>
      <c r="BB87" s="45" t="str">
        <f t="shared" si="125"/>
        <v/>
      </c>
      <c r="BC87" s="45" t="str">
        <f t="shared" si="125"/>
        <v/>
      </c>
      <c r="BD87" s="45" t="str">
        <f t="shared" si="125"/>
        <v/>
      </c>
      <c r="BE87" s="45" t="str">
        <f t="shared" si="125"/>
        <v/>
      </c>
      <c r="BF87" s="45" t="str">
        <f t="shared" si="125"/>
        <v/>
      </c>
      <c r="BG87" s="45" t="str">
        <f t="shared" si="125"/>
        <v/>
      </c>
      <c r="BH87" s="45" t="str">
        <f t="shared" si="125"/>
        <v/>
      </c>
      <c r="BI87" s="52" t="str">
        <f t="shared" si="125"/>
        <v/>
      </c>
      <c r="BL87" s="193"/>
      <c r="BM87" s="194"/>
      <c r="BN87" s="187" t="s">
        <v>54</v>
      </c>
      <c r="BO87" s="45" t="str">
        <f t="shared" ref="BO87:CD87" si="126">BO106</f>
        <v/>
      </c>
      <c r="BP87" s="45" t="str">
        <f t="shared" si="126"/>
        <v/>
      </c>
      <c r="BQ87" s="45" t="str">
        <f t="shared" si="126"/>
        <v/>
      </c>
      <c r="BR87" s="45" t="str">
        <f t="shared" si="126"/>
        <v/>
      </c>
      <c r="BS87" s="45" t="str">
        <f t="shared" si="126"/>
        <v/>
      </c>
      <c r="BT87" s="45" t="str">
        <f t="shared" si="126"/>
        <v/>
      </c>
      <c r="BU87" s="45" t="str">
        <f t="shared" si="126"/>
        <v/>
      </c>
      <c r="BV87" s="45" t="str">
        <f t="shared" si="126"/>
        <v/>
      </c>
      <c r="BW87" s="45" t="str">
        <f t="shared" si="126"/>
        <v/>
      </c>
      <c r="BX87" s="45" t="str">
        <f t="shared" si="126"/>
        <v/>
      </c>
      <c r="BY87" s="45" t="str">
        <f t="shared" si="126"/>
        <v/>
      </c>
      <c r="BZ87" s="45" t="str">
        <f t="shared" si="126"/>
        <v/>
      </c>
      <c r="CA87" s="45" t="str">
        <f t="shared" si="126"/>
        <v/>
      </c>
      <c r="CB87" s="45" t="str">
        <f t="shared" si="126"/>
        <v/>
      </c>
      <c r="CC87" s="45" t="str">
        <f t="shared" si="126"/>
        <v/>
      </c>
      <c r="CD87" s="52" t="str">
        <f t="shared" si="126"/>
        <v/>
      </c>
      <c r="CG87" s="193"/>
      <c r="CH87" s="194"/>
      <c r="CI87" s="187" t="s">
        <v>54</v>
      </c>
      <c r="CJ87" s="45">
        <f t="shared" ref="CJ87:CY87" si="127">CJ106</f>
        <v>0</v>
      </c>
      <c r="CK87" s="45">
        <f t="shared" si="127"/>
        <v>0</v>
      </c>
      <c r="CL87" s="45">
        <f t="shared" si="127"/>
        <v>0</v>
      </c>
      <c r="CM87" s="45">
        <f t="shared" si="127"/>
        <v>0</v>
      </c>
      <c r="CN87" s="45">
        <f t="shared" si="127"/>
        <v>0</v>
      </c>
      <c r="CO87" s="45">
        <f t="shared" si="127"/>
        <v>0</v>
      </c>
      <c r="CP87" s="45">
        <f t="shared" si="127"/>
        <v>0</v>
      </c>
      <c r="CQ87" s="45">
        <f t="shared" si="127"/>
        <v>0</v>
      </c>
      <c r="CR87" s="45">
        <f t="shared" si="127"/>
        <v>0</v>
      </c>
      <c r="CS87" s="45">
        <f t="shared" si="127"/>
        <v>0</v>
      </c>
      <c r="CT87" s="45">
        <f t="shared" si="127"/>
        <v>0</v>
      </c>
      <c r="CU87" s="45">
        <f t="shared" si="127"/>
        <v>0</v>
      </c>
      <c r="CV87" s="45">
        <f t="shared" si="127"/>
        <v>0</v>
      </c>
      <c r="CW87" s="45">
        <f t="shared" si="127"/>
        <v>0</v>
      </c>
      <c r="CX87" s="45">
        <f t="shared" si="127"/>
        <v>0</v>
      </c>
      <c r="CY87" s="52">
        <f t="shared" si="127"/>
        <v>0</v>
      </c>
    </row>
    <row r="88" spans="1:103" ht="14.45" customHeight="1" x14ac:dyDescent="0.25">
      <c r="A88" s="193"/>
      <c r="B88" s="194"/>
      <c r="C88" s="188"/>
      <c r="D88" s="45">
        <f t="shared" ref="D88:S88" si="128">D107</f>
        <v>566382.58499999996</v>
      </c>
      <c r="E88" s="45">
        <f t="shared" si="128"/>
        <v>2101269.6749999998</v>
      </c>
      <c r="F88" s="45">
        <f t="shared" si="128"/>
        <v>0</v>
      </c>
      <c r="G88" s="45">
        <f t="shared" si="128"/>
        <v>0</v>
      </c>
      <c r="H88" s="45">
        <f t="shared" si="128"/>
        <v>0</v>
      </c>
      <c r="I88" s="45">
        <f t="shared" si="128"/>
        <v>74.290000000000006</v>
      </c>
      <c r="J88" s="45">
        <f t="shared" si="128"/>
        <v>0</v>
      </c>
      <c r="K88" s="45">
        <f t="shared" si="128"/>
        <v>1260199.345</v>
      </c>
      <c r="L88" s="45">
        <f t="shared" si="128"/>
        <v>0</v>
      </c>
      <c r="M88" s="45">
        <f t="shared" si="128"/>
        <v>738.05499999999995</v>
      </c>
      <c r="N88" s="45">
        <f t="shared" si="128"/>
        <v>529.88499999999999</v>
      </c>
      <c r="O88" s="45">
        <f t="shared" si="128"/>
        <v>0</v>
      </c>
      <c r="P88" s="45">
        <f t="shared" si="128"/>
        <v>0</v>
      </c>
      <c r="Q88" s="45">
        <f t="shared" si="128"/>
        <v>0</v>
      </c>
      <c r="R88" s="45">
        <f t="shared" si="128"/>
        <v>0</v>
      </c>
      <c r="S88" s="52">
        <f t="shared" si="128"/>
        <v>0</v>
      </c>
      <c r="T88" s="22"/>
      <c r="V88" s="193"/>
      <c r="W88" s="194"/>
      <c r="X88" s="188"/>
      <c r="Y88" s="45" t="str">
        <f t="shared" ref="Y88:AN88" si="129">Y107</f>
        <v/>
      </c>
      <c r="Z88" s="45" t="str">
        <f t="shared" si="129"/>
        <v/>
      </c>
      <c r="AA88" s="45" t="str">
        <f t="shared" si="129"/>
        <v/>
      </c>
      <c r="AB88" s="45" t="str">
        <f t="shared" si="129"/>
        <v/>
      </c>
      <c r="AC88" s="45" t="str">
        <f t="shared" si="129"/>
        <v/>
      </c>
      <c r="AD88" s="45" t="str">
        <f t="shared" si="129"/>
        <v/>
      </c>
      <c r="AE88" s="45" t="str">
        <f t="shared" si="129"/>
        <v/>
      </c>
      <c r="AF88" s="45" t="str">
        <f t="shared" si="129"/>
        <v/>
      </c>
      <c r="AG88" s="45" t="str">
        <f t="shared" si="129"/>
        <v/>
      </c>
      <c r="AH88" s="45" t="str">
        <f t="shared" si="129"/>
        <v/>
      </c>
      <c r="AI88" s="45" t="str">
        <f t="shared" si="129"/>
        <v/>
      </c>
      <c r="AJ88" s="45" t="str">
        <f t="shared" si="129"/>
        <v/>
      </c>
      <c r="AK88" s="45" t="str">
        <f t="shared" si="129"/>
        <v/>
      </c>
      <c r="AL88" s="45" t="str">
        <f t="shared" si="129"/>
        <v/>
      </c>
      <c r="AM88" s="45" t="str">
        <f t="shared" si="129"/>
        <v/>
      </c>
      <c r="AN88" s="52" t="str">
        <f t="shared" si="129"/>
        <v/>
      </c>
      <c r="AQ88" s="193"/>
      <c r="AR88" s="194"/>
      <c r="AS88" s="188"/>
      <c r="AT88" s="45" t="str">
        <f t="shared" ref="AT88:BI88" si="130">AT107</f>
        <v/>
      </c>
      <c r="AU88" s="45" t="str">
        <f t="shared" si="130"/>
        <v/>
      </c>
      <c r="AV88" s="45" t="str">
        <f t="shared" si="130"/>
        <v/>
      </c>
      <c r="AW88" s="45" t="str">
        <f t="shared" si="130"/>
        <v/>
      </c>
      <c r="AX88" s="45" t="str">
        <f t="shared" si="130"/>
        <v/>
      </c>
      <c r="AY88" s="45" t="str">
        <f t="shared" si="130"/>
        <v/>
      </c>
      <c r="AZ88" s="45" t="str">
        <f t="shared" si="130"/>
        <v/>
      </c>
      <c r="BA88" s="45" t="str">
        <f t="shared" si="130"/>
        <v/>
      </c>
      <c r="BB88" s="45" t="str">
        <f t="shared" si="130"/>
        <v/>
      </c>
      <c r="BC88" s="45" t="str">
        <f t="shared" si="130"/>
        <v/>
      </c>
      <c r="BD88" s="45" t="str">
        <f t="shared" si="130"/>
        <v/>
      </c>
      <c r="BE88" s="45" t="str">
        <f t="shared" si="130"/>
        <v/>
      </c>
      <c r="BF88" s="45" t="str">
        <f t="shared" si="130"/>
        <v/>
      </c>
      <c r="BG88" s="45" t="str">
        <f t="shared" si="130"/>
        <v/>
      </c>
      <c r="BH88" s="45" t="str">
        <f t="shared" si="130"/>
        <v/>
      </c>
      <c r="BI88" s="52" t="str">
        <f t="shared" si="130"/>
        <v/>
      </c>
      <c r="BL88" s="193"/>
      <c r="BM88" s="194"/>
      <c r="BN88" s="188"/>
      <c r="BO88" s="45" t="str">
        <f t="shared" ref="BO88:CD88" si="131">BO107</f>
        <v/>
      </c>
      <c r="BP88" s="45" t="str">
        <f t="shared" si="131"/>
        <v/>
      </c>
      <c r="BQ88" s="45" t="str">
        <f t="shared" si="131"/>
        <v/>
      </c>
      <c r="BR88" s="45" t="str">
        <f t="shared" si="131"/>
        <v/>
      </c>
      <c r="BS88" s="45" t="str">
        <f t="shared" si="131"/>
        <v/>
      </c>
      <c r="BT88" s="45" t="str">
        <f t="shared" si="131"/>
        <v/>
      </c>
      <c r="BU88" s="45" t="str">
        <f t="shared" si="131"/>
        <v/>
      </c>
      <c r="BV88" s="45" t="str">
        <f t="shared" si="131"/>
        <v/>
      </c>
      <c r="BW88" s="45" t="str">
        <f t="shared" si="131"/>
        <v/>
      </c>
      <c r="BX88" s="45" t="str">
        <f t="shared" si="131"/>
        <v/>
      </c>
      <c r="BY88" s="45" t="str">
        <f t="shared" si="131"/>
        <v/>
      </c>
      <c r="BZ88" s="45" t="str">
        <f t="shared" si="131"/>
        <v/>
      </c>
      <c r="CA88" s="45" t="str">
        <f t="shared" si="131"/>
        <v/>
      </c>
      <c r="CB88" s="45" t="str">
        <f t="shared" si="131"/>
        <v/>
      </c>
      <c r="CC88" s="45" t="str">
        <f t="shared" si="131"/>
        <v/>
      </c>
      <c r="CD88" s="52" t="str">
        <f t="shared" si="131"/>
        <v/>
      </c>
      <c r="CG88" s="193"/>
      <c r="CH88" s="194"/>
      <c r="CI88" s="188"/>
      <c r="CJ88" s="45">
        <f t="shared" ref="CJ88:CY88" si="132">CJ107</f>
        <v>0</v>
      </c>
      <c r="CK88" s="45">
        <f t="shared" si="132"/>
        <v>0</v>
      </c>
      <c r="CL88" s="45">
        <f t="shared" si="132"/>
        <v>0</v>
      </c>
      <c r="CM88" s="45">
        <f t="shared" si="132"/>
        <v>0</v>
      </c>
      <c r="CN88" s="45">
        <f t="shared" si="132"/>
        <v>0</v>
      </c>
      <c r="CO88" s="45">
        <f t="shared" si="132"/>
        <v>0</v>
      </c>
      <c r="CP88" s="45">
        <f t="shared" si="132"/>
        <v>0</v>
      </c>
      <c r="CQ88" s="45">
        <f t="shared" si="132"/>
        <v>0</v>
      </c>
      <c r="CR88" s="45">
        <f t="shared" si="132"/>
        <v>0</v>
      </c>
      <c r="CS88" s="45">
        <f t="shared" si="132"/>
        <v>0</v>
      </c>
      <c r="CT88" s="45">
        <f t="shared" si="132"/>
        <v>0</v>
      </c>
      <c r="CU88" s="45">
        <f t="shared" si="132"/>
        <v>0</v>
      </c>
      <c r="CV88" s="45">
        <f t="shared" si="132"/>
        <v>0</v>
      </c>
      <c r="CW88" s="45">
        <f t="shared" si="132"/>
        <v>0</v>
      </c>
      <c r="CX88" s="45">
        <f t="shared" si="132"/>
        <v>0</v>
      </c>
      <c r="CY88" s="52">
        <f t="shared" si="132"/>
        <v>0</v>
      </c>
    </row>
    <row r="89" spans="1:103" ht="14.45" customHeight="1" x14ac:dyDescent="0.25">
      <c r="A89" s="193"/>
      <c r="B89" s="194"/>
      <c r="C89" s="189"/>
      <c r="D89" s="45">
        <f t="shared" ref="D89:S89" si="133">D108</f>
        <v>566382.58499999996</v>
      </c>
      <c r="E89" s="45">
        <f t="shared" si="133"/>
        <v>2101269.6749999998</v>
      </c>
      <c r="F89" s="45">
        <f t="shared" si="133"/>
        <v>0</v>
      </c>
      <c r="G89" s="45">
        <f t="shared" si="133"/>
        <v>0</v>
      </c>
      <c r="H89" s="45">
        <f t="shared" si="133"/>
        <v>0</v>
      </c>
      <c r="I89" s="45">
        <f t="shared" si="133"/>
        <v>74.290000000000006</v>
      </c>
      <c r="J89" s="45">
        <f t="shared" si="133"/>
        <v>0</v>
      </c>
      <c r="K89" s="45">
        <f t="shared" si="133"/>
        <v>1260199.345</v>
      </c>
      <c r="L89" s="45">
        <f t="shared" si="133"/>
        <v>0</v>
      </c>
      <c r="M89" s="45">
        <f t="shared" si="133"/>
        <v>738.05499999999995</v>
      </c>
      <c r="N89" s="45">
        <f t="shared" si="133"/>
        <v>529.88499999999999</v>
      </c>
      <c r="O89" s="45">
        <f t="shared" si="133"/>
        <v>0</v>
      </c>
      <c r="P89" s="45">
        <f t="shared" si="133"/>
        <v>0</v>
      </c>
      <c r="Q89" s="45">
        <f t="shared" si="133"/>
        <v>0</v>
      </c>
      <c r="R89" s="45">
        <f t="shared" si="133"/>
        <v>0</v>
      </c>
      <c r="S89" s="52">
        <f t="shared" si="133"/>
        <v>0</v>
      </c>
      <c r="T89" s="22"/>
      <c r="V89" s="193"/>
      <c r="W89" s="194"/>
      <c r="X89" s="189"/>
      <c r="Y89" s="45" t="str">
        <f t="shared" ref="Y89:AN89" si="134">Y108</f>
        <v/>
      </c>
      <c r="Z89" s="45" t="str">
        <f t="shared" si="134"/>
        <v/>
      </c>
      <c r="AA89" s="45" t="str">
        <f t="shared" si="134"/>
        <v/>
      </c>
      <c r="AB89" s="45" t="str">
        <f t="shared" si="134"/>
        <v/>
      </c>
      <c r="AC89" s="45" t="str">
        <f t="shared" si="134"/>
        <v/>
      </c>
      <c r="AD89" s="45" t="str">
        <f t="shared" si="134"/>
        <v/>
      </c>
      <c r="AE89" s="45" t="str">
        <f t="shared" si="134"/>
        <v/>
      </c>
      <c r="AF89" s="45" t="str">
        <f t="shared" si="134"/>
        <v/>
      </c>
      <c r="AG89" s="45" t="str">
        <f t="shared" si="134"/>
        <v/>
      </c>
      <c r="AH89" s="45" t="str">
        <f t="shared" si="134"/>
        <v/>
      </c>
      <c r="AI89" s="45" t="str">
        <f t="shared" si="134"/>
        <v/>
      </c>
      <c r="AJ89" s="45" t="str">
        <f t="shared" si="134"/>
        <v/>
      </c>
      <c r="AK89" s="45" t="str">
        <f t="shared" si="134"/>
        <v/>
      </c>
      <c r="AL89" s="45" t="str">
        <f t="shared" si="134"/>
        <v/>
      </c>
      <c r="AM89" s="45" t="str">
        <f t="shared" si="134"/>
        <v/>
      </c>
      <c r="AN89" s="52" t="str">
        <f t="shared" si="134"/>
        <v/>
      </c>
      <c r="AQ89" s="193"/>
      <c r="AR89" s="194"/>
      <c r="AS89" s="189"/>
      <c r="AT89" s="45" t="str">
        <f t="shared" ref="AT89:BI89" si="135">AT108</f>
        <v/>
      </c>
      <c r="AU89" s="45" t="str">
        <f t="shared" si="135"/>
        <v/>
      </c>
      <c r="AV89" s="45" t="str">
        <f t="shared" si="135"/>
        <v/>
      </c>
      <c r="AW89" s="45" t="str">
        <f t="shared" si="135"/>
        <v/>
      </c>
      <c r="AX89" s="45" t="str">
        <f t="shared" si="135"/>
        <v/>
      </c>
      <c r="AY89" s="45" t="str">
        <f t="shared" si="135"/>
        <v/>
      </c>
      <c r="AZ89" s="45" t="str">
        <f t="shared" si="135"/>
        <v/>
      </c>
      <c r="BA89" s="45" t="str">
        <f t="shared" si="135"/>
        <v/>
      </c>
      <c r="BB89" s="45" t="str">
        <f t="shared" si="135"/>
        <v/>
      </c>
      <c r="BC89" s="45" t="str">
        <f t="shared" si="135"/>
        <v/>
      </c>
      <c r="BD89" s="45" t="str">
        <f t="shared" si="135"/>
        <v/>
      </c>
      <c r="BE89" s="45" t="str">
        <f t="shared" si="135"/>
        <v/>
      </c>
      <c r="BF89" s="45" t="str">
        <f t="shared" si="135"/>
        <v/>
      </c>
      <c r="BG89" s="45" t="str">
        <f t="shared" si="135"/>
        <v/>
      </c>
      <c r="BH89" s="45" t="str">
        <f t="shared" si="135"/>
        <v/>
      </c>
      <c r="BI89" s="52" t="str">
        <f t="shared" si="135"/>
        <v/>
      </c>
      <c r="BL89" s="193"/>
      <c r="BM89" s="194"/>
      <c r="BN89" s="189"/>
      <c r="BO89" s="45" t="str">
        <f t="shared" ref="BO89:CD89" si="136">BO108</f>
        <v/>
      </c>
      <c r="BP89" s="45" t="str">
        <f t="shared" si="136"/>
        <v/>
      </c>
      <c r="BQ89" s="45" t="str">
        <f t="shared" si="136"/>
        <v/>
      </c>
      <c r="BR89" s="45" t="str">
        <f t="shared" si="136"/>
        <v/>
      </c>
      <c r="BS89" s="45" t="str">
        <f t="shared" si="136"/>
        <v/>
      </c>
      <c r="BT89" s="45" t="str">
        <f t="shared" si="136"/>
        <v/>
      </c>
      <c r="BU89" s="45" t="str">
        <f t="shared" si="136"/>
        <v/>
      </c>
      <c r="BV89" s="45" t="str">
        <f t="shared" si="136"/>
        <v/>
      </c>
      <c r="BW89" s="45" t="str">
        <f t="shared" si="136"/>
        <v/>
      </c>
      <c r="BX89" s="45" t="str">
        <f t="shared" si="136"/>
        <v/>
      </c>
      <c r="BY89" s="45" t="str">
        <f t="shared" si="136"/>
        <v/>
      </c>
      <c r="BZ89" s="45" t="str">
        <f t="shared" si="136"/>
        <v/>
      </c>
      <c r="CA89" s="45" t="str">
        <f t="shared" si="136"/>
        <v/>
      </c>
      <c r="CB89" s="45" t="str">
        <f t="shared" si="136"/>
        <v/>
      </c>
      <c r="CC89" s="45" t="str">
        <f t="shared" si="136"/>
        <v/>
      </c>
      <c r="CD89" s="52" t="str">
        <f t="shared" si="136"/>
        <v/>
      </c>
      <c r="CG89" s="193"/>
      <c r="CH89" s="194"/>
      <c r="CI89" s="189"/>
      <c r="CJ89" s="45">
        <f t="shared" ref="CJ89:CY89" si="137">CJ108</f>
        <v>0</v>
      </c>
      <c r="CK89" s="45">
        <f t="shared" si="137"/>
        <v>0</v>
      </c>
      <c r="CL89" s="45">
        <f t="shared" si="137"/>
        <v>0</v>
      </c>
      <c r="CM89" s="45">
        <f t="shared" si="137"/>
        <v>0</v>
      </c>
      <c r="CN89" s="45">
        <f t="shared" si="137"/>
        <v>0</v>
      </c>
      <c r="CO89" s="45">
        <f t="shared" si="137"/>
        <v>0</v>
      </c>
      <c r="CP89" s="45">
        <f t="shared" si="137"/>
        <v>0</v>
      </c>
      <c r="CQ89" s="45">
        <f t="shared" si="137"/>
        <v>0</v>
      </c>
      <c r="CR89" s="45">
        <f t="shared" si="137"/>
        <v>0</v>
      </c>
      <c r="CS89" s="45">
        <f t="shared" si="137"/>
        <v>0</v>
      </c>
      <c r="CT89" s="45">
        <f t="shared" si="137"/>
        <v>0</v>
      </c>
      <c r="CU89" s="45">
        <f t="shared" si="137"/>
        <v>0</v>
      </c>
      <c r="CV89" s="45">
        <f t="shared" si="137"/>
        <v>0</v>
      </c>
      <c r="CW89" s="45">
        <f t="shared" si="137"/>
        <v>0</v>
      </c>
      <c r="CX89" s="45">
        <f t="shared" si="137"/>
        <v>0</v>
      </c>
      <c r="CY89" s="52">
        <f t="shared" si="137"/>
        <v>0</v>
      </c>
    </row>
    <row r="90" spans="1:103" ht="14.45" customHeight="1" x14ac:dyDescent="0.25">
      <c r="A90" s="193"/>
      <c r="B90" s="194"/>
      <c r="C90" s="55" t="s">
        <v>52</v>
      </c>
      <c r="D90" s="46">
        <f t="shared" ref="D90:S90" si="138">AVERAGE(D87:D89)</f>
        <v>566382.58499999996</v>
      </c>
      <c r="E90" s="46">
        <f t="shared" si="138"/>
        <v>2101269.6749999998</v>
      </c>
      <c r="F90" s="46">
        <f t="shared" si="138"/>
        <v>0</v>
      </c>
      <c r="G90" s="46">
        <f t="shared" si="138"/>
        <v>0</v>
      </c>
      <c r="H90" s="46">
        <f t="shared" si="138"/>
        <v>0</v>
      </c>
      <c r="I90" s="46">
        <f t="shared" si="138"/>
        <v>74.290000000000006</v>
      </c>
      <c r="J90" s="46">
        <f t="shared" si="138"/>
        <v>0</v>
      </c>
      <c r="K90" s="46">
        <f t="shared" si="138"/>
        <v>1260199.345</v>
      </c>
      <c r="L90" s="46">
        <f t="shared" si="138"/>
        <v>0</v>
      </c>
      <c r="M90" s="46">
        <f t="shared" si="138"/>
        <v>738.05499999999995</v>
      </c>
      <c r="N90" s="46">
        <f t="shared" si="138"/>
        <v>529.88499999999999</v>
      </c>
      <c r="O90" s="46">
        <f t="shared" si="138"/>
        <v>0</v>
      </c>
      <c r="P90" s="46">
        <f t="shared" si="138"/>
        <v>0</v>
      </c>
      <c r="Q90" s="46">
        <f t="shared" si="138"/>
        <v>0</v>
      </c>
      <c r="R90" s="46">
        <f t="shared" si="138"/>
        <v>0</v>
      </c>
      <c r="S90" s="47">
        <f t="shared" si="138"/>
        <v>0</v>
      </c>
      <c r="T90" s="22"/>
      <c r="V90" s="193"/>
      <c r="W90" s="194"/>
      <c r="X90" s="55" t="s">
        <v>52</v>
      </c>
      <c r="Y90" s="46" t="e">
        <f t="shared" ref="Y90:AN90" si="139">AVERAGE(Y87:Y89)</f>
        <v>#DIV/0!</v>
      </c>
      <c r="Z90" s="46" t="e">
        <f t="shared" si="139"/>
        <v>#DIV/0!</v>
      </c>
      <c r="AA90" s="46" t="e">
        <f t="shared" si="139"/>
        <v>#DIV/0!</v>
      </c>
      <c r="AB90" s="46" t="e">
        <f t="shared" si="139"/>
        <v>#DIV/0!</v>
      </c>
      <c r="AC90" s="46" t="e">
        <f t="shared" si="139"/>
        <v>#DIV/0!</v>
      </c>
      <c r="AD90" s="46" t="e">
        <f t="shared" si="139"/>
        <v>#DIV/0!</v>
      </c>
      <c r="AE90" s="46" t="e">
        <f t="shared" si="139"/>
        <v>#DIV/0!</v>
      </c>
      <c r="AF90" s="46" t="e">
        <f t="shared" si="139"/>
        <v>#DIV/0!</v>
      </c>
      <c r="AG90" s="46" t="e">
        <f t="shared" si="139"/>
        <v>#DIV/0!</v>
      </c>
      <c r="AH90" s="46" t="e">
        <f t="shared" si="139"/>
        <v>#DIV/0!</v>
      </c>
      <c r="AI90" s="46" t="e">
        <f t="shared" si="139"/>
        <v>#DIV/0!</v>
      </c>
      <c r="AJ90" s="46" t="e">
        <f t="shared" si="139"/>
        <v>#DIV/0!</v>
      </c>
      <c r="AK90" s="46" t="e">
        <f t="shared" si="139"/>
        <v>#DIV/0!</v>
      </c>
      <c r="AL90" s="46" t="e">
        <f t="shared" si="139"/>
        <v>#DIV/0!</v>
      </c>
      <c r="AM90" s="46" t="e">
        <f t="shared" si="139"/>
        <v>#DIV/0!</v>
      </c>
      <c r="AN90" s="47" t="e">
        <f t="shared" si="139"/>
        <v>#DIV/0!</v>
      </c>
      <c r="AQ90" s="193"/>
      <c r="AR90" s="194"/>
      <c r="AS90" s="55" t="s">
        <v>52</v>
      </c>
      <c r="AT90" s="46" t="e">
        <f t="shared" ref="AT90:BI90" si="140">AVERAGE(AT87:AT89)</f>
        <v>#DIV/0!</v>
      </c>
      <c r="AU90" s="46" t="e">
        <f t="shared" si="140"/>
        <v>#DIV/0!</v>
      </c>
      <c r="AV90" s="46" t="e">
        <f t="shared" si="140"/>
        <v>#DIV/0!</v>
      </c>
      <c r="AW90" s="46" t="e">
        <f t="shared" si="140"/>
        <v>#DIV/0!</v>
      </c>
      <c r="AX90" s="46" t="e">
        <f t="shared" si="140"/>
        <v>#DIV/0!</v>
      </c>
      <c r="AY90" s="46" t="e">
        <f t="shared" si="140"/>
        <v>#DIV/0!</v>
      </c>
      <c r="AZ90" s="46" t="e">
        <f t="shared" si="140"/>
        <v>#DIV/0!</v>
      </c>
      <c r="BA90" s="46" t="e">
        <f t="shared" si="140"/>
        <v>#DIV/0!</v>
      </c>
      <c r="BB90" s="46" t="e">
        <f t="shared" si="140"/>
        <v>#DIV/0!</v>
      </c>
      <c r="BC90" s="46" t="e">
        <f t="shared" si="140"/>
        <v>#DIV/0!</v>
      </c>
      <c r="BD90" s="46" t="e">
        <f t="shared" si="140"/>
        <v>#DIV/0!</v>
      </c>
      <c r="BE90" s="46" t="e">
        <f t="shared" si="140"/>
        <v>#DIV/0!</v>
      </c>
      <c r="BF90" s="46" t="e">
        <f t="shared" si="140"/>
        <v>#DIV/0!</v>
      </c>
      <c r="BG90" s="46" t="e">
        <f t="shared" si="140"/>
        <v>#DIV/0!</v>
      </c>
      <c r="BH90" s="46" t="e">
        <f t="shared" si="140"/>
        <v>#DIV/0!</v>
      </c>
      <c r="BI90" s="47" t="e">
        <f t="shared" si="140"/>
        <v>#DIV/0!</v>
      </c>
      <c r="BL90" s="193"/>
      <c r="BM90" s="194"/>
      <c r="BN90" s="55" t="s">
        <v>52</v>
      </c>
      <c r="BO90" s="46" t="e">
        <f t="shared" ref="BO90:CD90" si="141">AVERAGE(BO87:BO89)</f>
        <v>#DIV/0!</v>
      </c>
      <c r="BP90" s="46" t="e">
        <f t="shared" si="141"/>
        <v>#DIV/0!</v>
      </c>
      <c r="BQ90" s="46" t="e">
        <f t="shared" si="141"/>
        <v>#DIV/0!</v>
      </c>
      <c r="BR90" s="46" t="e">
        <f t="shared" si="141"/>
        <v>#DIV/0!</v>
      </c>
      <c r="BS90" s="46" t="e">
        <f t="shared" si="141"/>
        <v>#DIV/0!</v>
      </c>
      <c r="BT90" s="46" t="e">
        <f t="shared" si="141"/>
        <v>#DIV/0!</v>
      </c>
      <c r="BU90" s="46" t="e">
        <f t="shared" si="141"/>
        <v>#DIV/0!</v>
      </c>
      <c r="BV90" s="46" t="e">
        <f t="shared" si="141"/>
        <v>#DIV/0!</v>
      </c>
      <c r="BW90" s="46" t="e">
        <f t="shared" si="141"/>
        <v>#DIV/0!</v>
      </c>
      <c r="BX90" s="46" t="e">
        <f t="shared" si="141"/>
        <v>#DIV/0!</v>
      </c>
      <c r="BY90" s="46" t="e">
        <f t="shared" si="141"/>
        <v>#DIV/0!</v>
      </c>
      <c r="BZ90" s="46" t="e">
        <f t="shared" si="141"/>
        <v>#DIV/0!</v>
      </c>
      <c r="CA90" s="46" t="e">
        <f t="shared" si="141"/>
        <v>#DIV/0!</v>
      </c>
      <c r="CB90" s="46" t="e">
        <f t="shared" si="141"/>
        <v>#DIV/0!</v>
      </c>
      <c r="CC90" s="46" t="e">
        <f t="shared" si="141"/>
        <v>#DIV/0!</v>
      </c>
      <c r="CD90" s="47" t="e">
        <f t="shared" si="141"/>
        <v>#DIV/0!</v>
      </c>
      <c r="CG90" s="193"/>
      <c r="CH90" s="194"/>
      <c r="CI90" s="55" t="s">
        <v>52</v>
      </c>
      <c r="CJ90" s="46">
        <f t="shared" ref="CJ90:CY90" si="142">AVERAGE(CJ87:CJ89)</f>
        <v>0</v>
      </c>
      <c r="CK90" s="46">
        <f t="shared" si="142"/>
        <v>0</v>
      </c>
      <c r="CL90" s="46">
        <f t="shared" si="142"/>
        <v>0</v>
      </c>
      <c r="CM90" s="46">
        <f t="shared" si="142"/>
        <v>0</v>
      </c>
      <c r="CN90" s="46">
        <f t="shared" si="142"/>
        <v>0</v>
      </c>
      <c r="CO90" s="46">
        <f t="shared" si="142"/>
        <v>0</v>
      </c>
      <c r="CP90" s="46">
        <f t="shared" si="142"/>
        <v>0</v>
      </c>
      <c r="CQ90" s="46">
        <f t="shared" si="142"/>
        <v>0</v>
      </c>
      <c r="CR90" s="46">
        <f t="shared" si="142"/>
        <v>0</v>
      </c>
      <c r="CS90" s="46">
        <f t="shared" si="142"/>
        <v>0</v>
      </c>
      <c r="CT90" s="46">
        <f t="shared" si="142"/>
        <v>0</v>
      </c>
      <c r="CU90" s="46">
        <f t="shared" si="142"/>
        <v>0</v>
      </c>
      <c r="CV90" s="46">
        <f t="shared" si="142"/>
        <v>0</v>
      </c>
      <c r="CW90" s="46">
        <f t="shared" si="142"/>
        <v>0</v>
      </c>
      <c r="CX90" s="46">
        <f t="shared" si="142"/>
        <v>0</v>
      </c>
      <c r="CY90" s="47">
        <f t="shared" si="142"/>
        <v>0</v>
      </c>
    </row>
    <row r="91" spans="1:103" ht="14.45" customHeight="1" x14ac:dyDescent="0.25">
      <c r="A91" s="193"/>
      <c r="B91" s="194"/>
      <c r="C91" s="187" t="s">
        <v>55</v>
      </c>
      <c r="D91" s="171">
        <f>C98*D87/(HLOOKUP(D86,workup!$B$266:$Q$268,2,FALSE)*C82*(1-F97)+HLOOKUP(D86,workup!$B$266:$Q$268,3,FALSE))</f>
        <v>0.15026561431328159</v>
      </c>
      <c r="E91" s="171">
        <f>C98*E87/(HLOOKUP(E86,workup!$B$266:$Q$268,2,FALSE)*C82*(1-F97)+HLOOKUP(E86,workup!$B$266:$Q$268,3,FALSE))</f>
        <v>0.55040001773701341</v>
      </c>
      <c r="F91" s="171">
        <f>C98*F87/(HLOOKUP(F86,workup!$B$266:$Q$268,2,FALSE)*C82*(1-F97)+HLOOKUP(F86,workup!$B$266:$Q$268,3,FALSE))</f>
        <v>0</v>
      </c>
      <c r="G91" s="171">
        <f>C98*G87/(HLOOKUP(G86,workup!$B$266:$Q$268,2,FALSE)*C82*(1-F97)+HLOOKUP(G86,workup!$B$266:$Q$268,3,FALSE))</f>
        <v>0</v>
      </c>
      <c r="H91" s="171">
        <f>C98*H87/(HLOOKUP(H86,workup!$B$266:$Q$268,2,FALSE)*C82*(1-F97)+HLOOKUP(H86,workup!$B$266:$Q$268,3,FALSE))</f>
        <v>0</v>
      </c>
      <c r="I91" s="171">
        <f>C98*I87/(HLOOKUP(I86,workup!$B$266:$Q$268,2,FALSE)*C82*(1-F97)+HLOOKUP(I86,workup!$B$266:$Q$268,3,FALSE))</f>
        <v>2.4048729068444658E-5</v>
      </c>
      <c r="J91" s="171">
        <f>C98*J87/(HLOOKUP(J86,workup!$B$266:$Q$268,2,FALSE)*C82*(1-F97)+HLOOKUP(J86,workup!$B$266:$Q$268,3,FALSE))</f>
        <v>0</v>
      </c>
      <c r="K91" s="171">
        <f>C98*K87/(HLOOKUP(K86,workup!$B$266:$Q$268,2,FALSE)*C82*(1-F97)+HLOOKUP(K86,workup!$B$266:$Q$268,3,FALSE))</f>
        <v>0.30985134373182294</v>
      </c>
      <c r="L91" s="171">
        <f>C98*L87/(HLOOKUP(L86,workup!$B$266:$Q$268,2,FALSE)*C82*(1-F97)+HLOOKUP(L86,workup!$B$266:$Q$268,3,FALSE))</f>
        <v>0</v>
      </c>
      <c r="M91" s="171">
        <f>C98*M87/(HLOOKUP(M86,workup!$B$266:$Q$268,2,FALSE)*C82*(1-F97)+HLOOKUP(M86,workup!$B$266:$Q$268,3,FALSE))</f>
        <v>4.0655618384687352E-5</v>
      </c>
      <c r="N91" s="171">
        <f>C98*N87/(HLOOKUP(N86,workup!$B$266:$Q$268,2,FALSE)*C82*(1-F97)+HLOOKUP(N86,workup!$B$266:$Q$268,3,FALSE))</f>
        <v>3.3549550801448851E-5</v>
      </c>
      <c r="O91" s="171">
        <f>C98*O87/(HLOOKUP(O86,workup!$B$266:$Q$268,2,FALSE)*C82*(1-F97)+HLOOKUP(O86,workup!$B$266:$Q$268,3,FALSE))</f>
        <v>0</v>
      </c>
      <c r="P91" s="171">
        <f>C98*P87/(HLOOKUP(P86,workup!$B$266:$Q$268,2,FALSE)*C82*(1-F97)+HLOOKUP(P86,workup!$B$266:$Q$268,3,FALSE))</f>
        <v>0</v>
      </c>
      <c r="Q91" s="171">
        <f>C98*Q87/(HLOOKUP(Q86,workup!$B$266:$Q$268,2,FALSE)*C82*(1-F97)+HLOOKUP(Q86,workup!$B$266:$Q$268,3,FALSE))</f>
        <v>0</v>
      </c>
      <c r="R91" s="171">
        <f>C98*R87/(HLOOKUP(R86,workup!$B$266:$Q$268,2,FALSE)*C82*(1-F97)+HLOOKUP(R86,workup!$B$266:$Q$268,3,FALSE))</f>
        <v>0</v>
      </c>
      <c r="S91" s="171">
        <f>C98*S87/(HLOOKUP(S86,workup!$B$266:$Q$268,2,FALSE)*C82*(1-F97)+HLOOKUP(S86,workup!$B$266:$Q$268,3,FALSE))</f>
        <v>0</v>
      </c>
      <c r="T91" s="22"/>
      <c r="V91" s="193"/>
      <c r="W91" s="194"/>
      <c r="X91" s="187" t="s">
        <v>55</v>
      </c>
      <c r="Y91" s="171" t="e">
        <f>X98*Y87/(HLOOKUP(Y86,workup!$B$266:$Q$268,2,FALSE)*X82*(1-AA97)+HLOOKUP(Y86,workup!$B$266:$Q$268,3,FALSE))</f>
        <v>#DIV/0!</v>
      </c>
      <c r="Z91" s="171" t="e">
        <f>X98*Z87/(HLOOKUP(Z86,workup!$B$266:$Q$268,2,FALSE)*X82*(1-AA97)+HLOOKUP(Z86,workup!$B$266:$Q$268,3,FALSE))</f>
        <v>#DIV/0!</v>
      </c>
      <c r="AA91" s="171" t="e">
        <f>X98*AA87/(HLOOKUP(AA86,workup!$B$266:$Q$268,2,FALSE)*X82*(1-AA97)+HLOOKUP(AA86,workup!$B$266:$Q$268,3,FALSE))</f>
        <v>#DIV/0!</v>
      </c>
      <c r="AB91" s="171" t="e">
        <f>X98*AB87/(HLOOKUP(AB86,workup!$B$266:$Q$268,2,FALSE)*X82*(1-AA97)+HLOOKUP(AB86,workup!$B$266:$Q$268,3,FALSE))</f>
        <v>#DIV/0!</v>
      </c>
      <c r="AC91" s="171" t="e">
        <f>X98*AC87/(HLOOKUP(AC86,workup!$B$266:$Q$268,2,FALSE)*X82*(1-AA97)+HLOOKUP(AC86,workup!$B$266:$Q$268,3,FALSE))</f>
        <v>#DIV/0!</v>
      </c>
      <c r="AD91" s="171" t="e">
        <f>X98*AD87/(HLOOKUP(AD86,workup!$B$266:$Q$268,2,FALSE)*X82*(1-AA97)+HLOOKUP(AD86,workup!$B$266:$Q$268,3,FALSE))</f>
        <v>#DIV/0!</v>
      </c>
      <c r="AE91" s="171" t="e">
        <f>X98*AE87/(HLOOKUP(AE86,workup!$B$266:$Q$268,2,FALSE)*X82*(1-AA97)+HLOOKUP(AE86,workup!$B$266:$Q$268,3,FALSE))</f>
        <v>#DIV/0!</v>
      </c>
      <c r="AF91" s="171" t="e">
        <f>X98*AF87/(HLOOKUP(AF86,workup!$B$266:$Q$268,2,FALSE)*X82*(1-AA97)+HLOOKUP(AF86,workup!$B$266:$Q$268,3,FALSE))</f>
        <v>#DIV/0!</v>
      </c>
      <c r="AG91" s="171" t="e">
        <f>X98*AG87/(HLOOKUP(AG86,workup!$B$266:$Q$268,2,FALSE)*X82*(1-AA97)+HLOOKUP(AG86,workup!$B$266:$Q$268,3,FALSE))</f>
        <v>#DIV/0!</v>
      </c>
      <c r="AH91" s="171" t="e">
        <f>X98*AH87/(HLOOKUP(AH86,workup!$B$266:$Q$268,2,FALSE)*X82*(1-AA97)+HLOOKUP(AH86,workup!$B$266:$Q$268,3,FALSE))</f>
        <v>#DIV/0!</v>
      </c>
      <c r="AI91" s="171" t="e">
        <f>X98*AI87/(HLOOKUP(AI86,workup!$B$266:$Q$268,2,FALSE)*X82*(1-AA97)+HLOOKUP(AI86,workup!$B$266:$Q$268,3,FALSE))</f>
        <v>#DIV/0!</v>
      </c>
      <c r="AJ91" s="171" t="e">
        <f>X98*AJ87/(HLOOKUP(AJ86,workup!$B$266:$Q$268,2,FALSE)*X82*(1-AA97)+HLOOKUP(AJ86,workup!$B$266:$Q$268,3,FALSE))</f>
        <v>#DIV/0!</v>
      </c>
      <c r="AK91" s="171" t="e">
        <f>X98*AK87/(HLOOKUP(AK86,workup!$B$266:$Q$268,2,FALSE)*X82*(1-AA97)+HLOOKUP(AK86,workup!$B$266:$Q$268,3,FALSE))</f>
        <v>#DIV/0!</v>
      </c>
      <c r="AL91" s="171" t="e">
        <f>X98*AL87/(HLOOKUP(AL86,workup!$B$266:$Q$268,2,FALSE)*X82*(1-AA97)+HLOOKUP(AL86,workup!$B$266:$Q$268,3,FALSE))</f>
        <v>#DIV/0!</v>
      </c>
      <c r="AM91" s="171" t="e">
        <f>X98*AM87/(HLOOKUP(AM86,workup!$B$266:$Q$268,2,FALSE)*X82*(1-AA97)+HLOOKUP(AM86,workup!$B$266:$Q$268,3,FALSE))</f>
        <v>#DIV/0!</v>
      </c>
      <c r="AN91" s="171" t="e">
        <f>X98*AN87/(HLOOKUP(AN86,workup!$B$266:$Q$268,2,FALSE)*X82*(1-AA97)+HLOOKUP(AN86,workup!$B$266:$Q$268,3,FALSE))</f>
        <v>#DIV/0!</v>
      </c>
      <c r="AQ91" s="193"/>
      <c r="AR91" s="194"/>
      <c r="AS91" s="187" t="s">
        <v>55</v>
      </c>
      <c r="AT91" s="171" t="e">
        <f>AS98*AT87/(HLOOKUP(AT86,workup!$B$266:$Q$268,2,FALSE)*AS82*(1-AV97)+HLOOKUP(AT86,workup!$B$266:$Q$268,3,FALSE))</f>
        <v>#DIV/0!</v>
      </c>
      <c r="AU91" s="171" t="e">
        <f>AS98*AU87/(HLOOKUP(AU86,workup!$B$266:$Q$268,2,FALSE)*AS82*(1-AV97)+HLOOKUP(AU86,workup!$B$266:$Q$268,3,FALSE))</f>
        <v>#DIV/0!</v>
      </c>
      <c r="AV91" s="171" t="e">
        <f>AS98*AV87/(HLOOKUP(AV86,workup!$B$266:$Q$268,2,FALSE)*AS82*(1-AV97)+HLOOKUP(AV86,workup!$B$266:$Q$268,3,FALSE))</f>
        <v>#DIV/0!</v>
      </c>
      <c r="AW91" s="171" t="e">
        <f>AS98*AW87/(HLOOKUP(AW86,workup!$B$266:$Q$268,2,FALSE)*AS82*(1-AV97)+HLOOKUP(AW86,workup!$B$266:$Q$268,3,FALSE))</f>
        <v>#DIV/0!</v>
      </c>
      <c r="AX91" s="171" t="e">
        <f>AS98*AX87/(HLOOKUP(AX86,workup!$B$266:$Q$268,2,FALSE)*AS82*(1-AV97)+HLOOKUP(AX86,workup!$B$266:$Q$268,3,FALSE))</f>
        <v>#DIV/0!</v>
      </c>
      <c r="AY91" s="171" t="e">
        <f>AS98*AY87/(HLOOKUP(AY86,workup!$B$266:$Q$268,2,FALSE)*AS82*(1-AV97)+HLOOKUP(AY86,workup!$B$266:$Q$268,3,FALSE))</f>
        <v>#DIV/0!</v>
      </c>
      <c r="AZ91" s="171" t="e">
        <f>AS98*AZ87/(HLOOKUP(AZ86,workup!$B$266:$Q$268,2,FALSE)*AS82*(1-AV97)+HLOOKUP(AZ86,workup!$B$266:$Q$268,3,FALSE))</f>
        <v>#DIV/0!</v>
      </c>
      <c r="BA91" s="171" t="e">
        <f>AS98*BA87/(HLOOKUP(BA86,workup!$B$266:$Q$268,2,FALSE)*AS82*(1-AV97)+HLOOKUP(BA86,workup!$B$266:$Q$268,3,FALSE))</f>
        <v>#DIV/0!</v>
      </c>
      <c r="BB91" s="171" t="e">
        <f>AS98*BB87/(HLOOKUP(BB86,workup!$B$266:$Q$268,2,FALSE)*AS82*(1-AV97)+HLOOKUP(BB86,workup!$B$266:$Q$268,3,FALSE))</f>
        <v>#DIV/0!</v>
      </c>
      <c r="BC91" s="171" t="e">
        <f>AS98*BC87/(HLOOKUP(BC86,workup!$B$266:$Q$268,2,FALSE)*AS82*(1-AV97)+HLOOKUP(BC86,workup!$B$266:$Q$268,3,FALSE))</f>
        <v>#DIV/0!</v>
      </c>
      <c r="BD91" s="171" t="e">
        <f>AS98*BD87/(HLOOKUP(BD86,workup!$B$266:$Q$268,2,FALSE)*AS82*(1-AV97)+HLOOKUP(BD86,workup!$B$266:$Q$268,3,FALSE))</f>
        <v>#DIV/0!</v>
      </c>
      <c r="BE91" s="171" t="e">
        <f>AS98*BE87/(HLOOKUP(BE86,workup!$B$266:$Q$268,2,FALSE)*AS82*(1-AV97)+HLOOKUP(BE86,workup!$B$266:$Q$268,3,FALSE))</f>
        <v>#DIV/0!</v>
      </c>
      <c r="BF91" s="171" t="e">
        <f>AS98*BF87/(HLOOKUP(BF86,workup!$B$266:$Q$268,2,FALSE)*AS82*(1-AV97)+HLOOKUP(BF86,workup!$B$266:$Q$268,3,FALSE))</f>
        <v>#DIV/0!</v>
      </c>
      <c r="BG91" s="171" t="e">
        <f>AS98*BG87/(HLOOKUP(BG86,workup!$B$266:$Q$268,2,FALSE)*AS82*(1-AV97)+HLOOKUP(BG86,workup!$B$266:$Q$268,3,FALSE))</f>
        <v>#DIV/0!</v>
      </c>
      <c r="BH91" s="171" t="e">
        <f>AS98*BH87/(HLOOKUP(BH86,workup!$B$266:$Q$268,2,FALSE)*AS82*(1-AV97)+HLOOKUP(BH86,workup!$B$266:$Q$268,3,FALSE))</f>
        <v>#DIV/0!</v>
      </c>
      <c r="BI91" s="171" t="e">
        <f>AS98*BI87/(HLOOKUP(BI86,workup!$B$266:$Q$268,2,FALSE)*AS82*(1-AV97)+HLOOKUP(BI86,workup!$B$266:$Q$268,3,FALSE))</f>
        <v>#DIV/0!</v>
      </c>
      <c r="BL91" s="193"/>
      <c r="BM91" s="194"/>
      <c r="BN91" s="187" t="s">
        <v>55</v>
      </c>
      <c r="BO91" s="171" t="e">
        <f>BN98*BO87/(HLOOKUP(BO86,workup!$B$266:$Q$268,2,FALSE)*BN82*(1-BQ97)+HLOOKUP(BO86,workup!$B$266:$Q$268,3,FALSE))</f>
        <v>#DIV/0!</v>
      </c>
      <c r="BP91" s="171" t="e">
        <f>BN98*BP87/(HLOOKUP(BP86,workup!$B$266:$Q$268,2,FALSE)*BN82*(1-BQ97)+HLOOKUP(BP86,workup!$B$266:$Q$268,3,FALSE))</f>
        <v>#DIV/0!</v>
      </c>
      <c r="BQ91" s="171" t="e">
        <f>BN98*BQ87/(HLOOKUP(BQ86,workup!$B$266:$Q$268,2,FALSE)*BN82*(1-BQ97)+HLOOKUP(BQ86,workup!$B$266:$Q$268,3,FALSE))</f>
        <v>#DIV/0!</v>
      </c>
      <c r="BR91" s="171" t="e">
        <f>BN98*BR87/(HLOOKUP(BR86,workup!$B$266:$Q$268,2,FALSE)*BN82*(1-BQ97)+HLOOKUP(BR86,workup!$B$266:$Q$268,3,FALSE))</f>
        <v>#DIV/0!</v>
      </c>
      <c r="BS91" s="171" t="e">
        <f>BN98*BS87/(HLOOKUP(BS86,workup!$B$266:$Q$268,2,FALSE)*BN82*(1-BQ97)+HLOOKUP(BS86,workup!$B$266:$Q$268,3,FALSE))</f>
        <v>#DIV/0!</v>
      </c>
      <c r="BT91" s="171" t="e">
        <f>BN98*BT87/(HLOOKUP(BT86,workup!$B$266:$Q$268,2,FALSE)*BN82*(1-BQ97)+HLOOKUP(BT86,workup!$B$266:$Q$268,3,FALSE))</f>
        <v>#DIV/0!</v>
      </c>
      <c r="BU91" s="171" t="e">
        <f>BN98*BU87/(HLOOKUP(BU86,workup!$B$266:$Q$268,2,FALSE)*BN82*(1-BQ97)+HLOOKUP(BU86,workup!$B$266:$Q$268,3,FALSE))</f>
        <v>#DIV/0!</v>
      </c>
      <c r="BV91" s="171" t="e">
        <f>BN98*BV87/(HLOOKUP(BV86,workup!$B$266:$Q$268,2,FALSE)*BN82*(1-BQ97)+HLOOKUP(BV86,workup!$B$266:$Q$268,3,FALSE))</f>
        <v>#DIV/0!</v>
      </c>
      <c r="BW91" s="171" t="e">
        <f>BN98*BW87/(HLOOKUP(BW86,workup!$B$266:$Q$268,2,FALSE)*BN82*(1-BQ97)+HLOOKUP(BW86,workup!$B$266:$Q$268,3,FALSE))</f>
        <v>#DIV/0!</v>
      </c>
      <c r="BX91" s="171" t="e">
        <f>BN98*BX87/(HLOOKUP(BX86,workup!$B$266:$Q$268,2,FALSE)*BN82*(1-BQ97)+HLOOKUP(BX86,workup!$B$266:$Q$268,3,FALSE))</f>
        <v>#DIV/0!</v>
      </c>
      <c r="BY91" s="171" t="e">
        <f>BN98*BY87/(HLOOKUP(BY86,workup!$B$266:$Q$268,2,FALSE)*BN82*(1-BQ97)+HLOOKUP(BY86,workup!$B$266:$Q$268,3,FALSE))</f>
        <v>#DIV/0!</v>
      </c>
      <c r="BZ91" s="171" t="e">
        <f>BN98*BZ87/(HLOOKUP(BZ86,workup!$B$266:$Q$268,2,FALSE)*BN82*(1-BQ97)+HLOOKUP(BZ86,workup!$B$266:$Q$268,3,FALSE))</f>
        <v>#DIV/0!</v>
      </c>
      <c r="CA91" s="171" t="e">
        <f>BN98*CA87/(HLOOKUP(CA86,workup!$B$266:$Q$268,2,FALSE)*BN82*(1-BQ97)+HLOOKUP(CA86,workup!$B$266:$Q$268,3,FALSE))</f>
        <v>#DIV/0!</v>
      </c>
      <c r="CB91" s="171" t="e">
        <f>BN98*CB87/(HLOOKUP(CB86,workup!$B$266:$Q$268,2,FALSE)*BN82*(1-BQ97)+HLOOKUP(CB86,workup!$B$266:$Q$268,3,FALSE))</f>
        <v>#DIV/0!</v>
      </c>
      <c r="CC91" s="171" t="e">
        <f>BN98*CC87/(HLOOKUP(CC86,workup!$B$266:$Q$268,2,FALSE)*BN82*(1-BQ97)+HLOOKUP(CC86,workup!$B$266:$Q$268,3,FALSE))</f>
        <v>#DIV/0!</v>
      </c>
      <c r="CD91" s="171" t="e">
        <f>BN98*CD87/(HLOOKUP(CD86,workup!$B$266:$Q$268,2,FALSE)*BN82*(1-BQ97)+HLOOKUP(CD86,workup!$B$266:$Q$268,3,FALSE))</f>
        <v>#DIV/0!</v>
      </c>
      <c r="CG91" s="193"/>
      <c r="CH91" s="194"/>
      <c r="CI91" s="187" t="s">
        <v>55</v>
      </c>
      <c r="CJ91" s="171" t="e">
        <f>CI98*CJ87/(HLOOKUP(CJ86,workup!$B$266:$Q$268,2,FALSE)*CI82*(1-CL97)+HLOOKUP(CJ86,workup!$B$266:$Q$268,3,FALSE))</f>
        <v>#DIV/0!</v>
      </c>
      <c r="CK91" s="171" t="e">
        <f>CI98*CK87/(HLOOKUP(CK86,workup!$B$266:$Q$268,2,FALSE)*CI82*(1-CL97)+HLOOKUP(CK86,workup!$B$266:$Q$268,3,FALSE))</f>
        <v>#DIV/0!</v>
      </c>
      <c r="CL91" s="171" t="e">
        <f>CI98*CL87/(HLOOKUP(CL86,workup!$B$266:$Q$268,2,FALSE)*CI82*(1-CL97)+HLOOKUP(CL86,workup!$B$266:$Q$268,3,FALSE))</f>
        <v>#DIV/0!</v>
      </c>
      <c r="CM91" s="171" t="e">
        <f>CI98*CM87/(HLOOKUP(CM86,workup!$B$266:$Q$268,2,FALSE)*CI82*(1-CL97)+HLOOKUP(CM86,workup!$B$266:$Q$268,3,FALSE))</f>
        <v>#DIV/0!</v>
      </c>
      <c r="CN91" s="171" t="e">
        <f>CI98*CN87/(HLOOKUP(CN86,workup!$B$266:$Q$268,2,FALSE)*CI82*(1-CL97)+HLOOKUP(CN86,workup!$B$266:$Q$268,3,FALSE))</f>
        <v>#DIV/0!</v>
      </c>
      <c r="CO91" s="171" t="e">
        <f>CI98*CO87/(HLOOKUP(CO86,workup!$B$266:$Q$268,2,FALSE)*CI82*(1-CL97)+HLOOKUP(CO86,workup!$B$266:$Q$268,3,FALSE))</f>
        <v>#DIV/0!</v>
      </c>
      <c r="CP91" s="171" t="e">
        <f>CI98*CP87/(HLOOKUP(CP86,workup!$B$266:$Q$268,2,FALSE)*CI82*(1-CL97)+HLOOKUP(CP86,workup!$B$266:$Q$268,3,FALSE))</f>
        <v>#DIV/0!</v>
      </c>
      <c r="CQ91" s="171" t="e">
        <f>CI98*CQ87/(HLOOKUP(CQ86,workup!$B$266:$Q$268,2,FALSE)*CI82*(1-CL97)+HLOOKUP(CQ86,workup!$B$266:$Q$268,3,FALSE))</f>
        <v>#DIV/0!</v>
      </c>
      <c r="CR91" s="171" t="e">
        <f>CI98*CR87/(HLOOKUP(CR86,workup!$B$266:$Q$268,2,FALSE)*CI82*(1-CL97)+HLOOKUP(CR86,workup!$B$266:$Q$268,3,FALSE))</f>
        <v>#DIV/0!</v>
      </c>
      <c r="CS91" s="171" t="e">
        <f>CI98*CS87/(HLOOKUP(CS86,workup!$B$266:$Q$268,2,FALSE)*CI82*(1-CL97)+HLOOKUP(CS86,workup!$B$266:$Q$268,3,FALSE))</f>
        <v>#DIV/0!</v>
      </c>
      <c r="CT91" s="171" t="e">
        <f>CI98*CT87/(HLOOKUP(CT86,workup!$B$266:$Q$268,2,FALSE)*CI82*(1-CL97)+HLOOKUP(CT86,workup!$B$266:$Q$268,3,FALSE))</f>
        <v>#DIV/0!</v>
      </c>
      <c r="CU91" s="171" t="e">
        <f>CI98*CU87/(HLOOKUP(CU86,workup!$B$266:$Q$268,2,FALSE)*CI82*(1-CL97)+HLOOKUP(CU86,workup!$B$266:$Q$268,3,FALSE))</f>
        <v>#DIV/0!</v>
      </c>
      <c r="CV91" s="171" t="e">
        <f>CI98*CV87/(HLOOKUP(CV86,workup!$B$266:$Q$268,2,FALSE)*CI82*(1-CL97)+HLOOKUP(CV86,workup!$B$266:$Q$268,3,FALSE))</f>
        <v>#DIV/0!</v>
      </c>
      <c r="CW91" s="171" t="e">
        <f>CI98*CW87/(HLOOKUP(CW86,workup!$B$266:$Q$268,2,FALSE)*CI82*(1-CL97)+HLOOKUP(CW86,workup!$B$266:$Q$268,3,FALSE))</f>
        <v>#DIV/0!</v>
      </c>
      <c r="CX91" s="171" t="e">
        <f>CI98*CX87/(HLOOKUP(CX86,workup!$B$266:$Q$268,2,FALSE)*CI82*(1-CL97)+HLOOKUP(CX86,workup!$B$266:$Q$268,3,FALSE))</f>
        <v>#DIV/0!</v>
      </c>
      <c r="CY91" s="171" t="e">
        <f>CI98*CY87/(HLOOKUP(CY86,workup!$B$266:$Q$268,2,FALSE)*CI82*(1-CL97)+HLOOKUP(CY86,workup!$B$266:$Q$268,3,FALSE))</f>
        <v>#DIV/0!</v>
      </c>
    </row>
    <row r="92" spans="1:103" ht="14.45" customHeight="1" x14ac:dyDescent="0.25">
      <c r="A92" s="193"/>
      <c r="B92" s="194"/>
      <c r="C92" s="188"/>
      <c r="D92" s="171">
        <f>C98*D88/(HLOOKUP(D86,workup!$B$266:$Q$268,2,FALSE)*C83*(1-F98)+HLOOKUP(D86,workup!$B$266:$Q$268,3,FALSE))</f>
        <v>0.15026561431328159</v>
      </c>
      <c r="E92" s="171">
        <f>C98*E88/(HLOOKUP(E86,workup!$B$266:$Q$268,2,FALSE)*C83*(1-F98)+HLOOKUP(E86,workup!$B$266:$Q$268,3,FALSE))</f>
        <v>0.55040001773701341</v>
      </c>
      <c r="F92" s="171">
        <f>C98*F88/(HLOOKUP(F86,workup!$B$266:$Q$268,2,FALSE)*C83*(1-F98)+HLOOKUP(F86,workup!$B$266:$Q$268,3,FALSE))</f>
        <v>0</v>
      </c>
      <c r="G92" s="171">
        <f>C98*G88/(HLOOKUP(G86,workup!$B$266:$Q$268,2,FALSE)*C83*(1-F98)+HLOOKUP(G86,workup!$B$266:$Q$268,3,FALSE))</f>
        <v>0</v>
      </c>
      <c r="H92" s="171">
        <f>C98*H88/(HLOOKUP(H86,workup!$B$266:$Q$268,2,FALSE)*C83*(1-F98)+HLOOKUP(H86,workup!$B$266:$Q$268,3,FALSE))</f>
        <v>0</v>
      </c>
      <c r="I92" s="171">
        <f>C98*I88/(HLOOKUP(I86,workup!$B$266:$Q$268,2,FALSE)*C83*(1-F98)+HLOOKUP(I86,workup!$B$266:$Q$268,3,FALSE))</f>
        <v>2.4048729068444658E-5</v>
      </c>
      <c r="J92" s="171">
        <f>C98*J88/(HLOOKUP(J86,workup!$B$266:$Q$268,2,FALSE)*C83*(1-F98)+HLOOKUP(J86,workup!$B$266:$Q$268,3,FALSE))</f>
        <v>0</v>
      </c>
      <c r="K92" s="171">
        <f>C98*K88/(HLOOKUP(K86,workup!$B$266:$Q$268,2,FALSE)*C83*(1-F98)+HLOOKUP(K86,workup!$B$266:$Q$268,3,FALSE))</f>
        <v>0.30985134373182294</v>
      </c>
      <c r="L92" s="171">
        <f>C98*L88/(HLOOKUP(L86,workup!$B$266:$Q$268,2,FALSE)*C83*(1-F98)+HLOOKUP(L86,workup!$B$266:$Q$268,3,FALSE))</f>
        <v>0</v>
      </c>
      <c r="M92" s="171">
        <f>C98*M88/(HLOOKUP(M86,workup!$B$266:$Q$268,2,FALSE)*C83*(1-F98)+HLOOKUP(M86,workup!$B$266:$Q$268,3,FALSE))</f>
        <v>4.0655618384687352E-5</v>
      </c>
      <c r="N92" s="171">
        <f>C98*N88/(HLOOKUP(N86,workup!$B$266:$Q$268,2,FALSE)*C83*(1-F98)+HLOOKUP(N86,workup!$B$266:$Q$268,3,FALSE))</f>
        <v>3.3549550801448851E-5</v>
      </c>
      <c r="O92" s="171">
        <f>C98*O88/(HLOOKUP(O86,workup!$B$266:$Q$268,2,FALSE)*C83*(1-F98)+HLOOKUP(O86,workup!$B$266:$Q$268,3,FALSE))</f>
        <v>0</v>
      </c>
      <c r="P92" s="171">
        <f>C98*P88/(HLOOKUP(P86,workup!$B$266:$Q$268,2,FALSE)*C83*(1-F98)+HLOOKUP(P86,workup!$B$266:$Q$268,3,FALSE))</f>
        <v>0</v>
      </c>
      <c r="Q92" s="171">
        <f>C98*Q88/(HLOOKUP(Q86,workup!$B$266:$Q$268,2,FALSE)*C83*(1-F98)+HLOOKUP(Q86,workup!$B$266:$Q$268,3,FALSE))</f>
        <v>0</v>
      </c>
      <c r="R92" s="171">
        <f>C98*R88/(HLOOKUP(R86,workup!$B$266:$Q$268,2,FALSE)*C83*(1-F98)+HLOOKUP(R86,workup!$B$266:$Q$268,3,FALSE))</f>
        <v>0</v>
      </c>
      <c r="S92" s="171">
        <f>C98*S88/(HLOOKUP(S86,workup!$B$266:$Q$268,2,FALSE)*C83*(1-F98)+HLOOKUP(S86,workup!$B$266:$Q$268,3,FALSE))</f>
        <v>0</v>
      </c>
      <c r="T92" s="22"/>
      <c r="V92" s="193"/>
      <c r="W92" s="194"/>
      <c r="X92" s="188"/>
      <c r="Y92" s="171" t="e">
        <f>X98*Y88/(HLOOKUP(Y86,workup!$B$266:$Q$268,2,FALSE)*X83*(1-AA98)+HLOOKUP(Y86,workup!$B$266:$Q$268,3,FALSE))</f>
        <v>#DIV/0!</v>
      </c>
      <c r="Z92" s="171" t="e">
        <f>X98*Z88/(HLOOKUP(Z86,workup!$B$266:$Q$268,2,FALSE)*X83*(1-AA98)+HLOOKUP(Z86,workup!$B$266:$Q$268,3,FALSE))</f>
        <v>#DIV/0!</v>
      </c>
      <c r="AA92" s="171" t="e">
        <f>X98*AA88/(HLOOKUP(AA86,workup!$B$266:$Q$268,2,FALSE)*X83*(1-AA98)+HLOOKUP(AA86,workup!$B$266:$Q$268,3,FALSE))</f>
        <v>#DIV/0!</v>
      </c>
      <c r="AB92" s="171" t="e">
        <f>X98*AB88/(HLOOKUP(AB86,workup!$B$266:$Q$268,2,FALSE)*X83*(1-AA98)+HLOOKUP(AB86,workup!$B$266:$Q$268,3,FALSE))</f>
        <v>#DIV/0!</v>
      </c>
      <c r="AC92" s="171" t="e">
        <f>X98*AC88/(HLOOKUP(AC86,workup!$B$266:$Q$268,2,FALSE)*X83*(1-AA98)+HLOOKUP(AC86,workup!$B$266:$Q$268,3,FALSE))</f>
        <v>#DIV/0!</v>
      </c>
      <c r="AD92" s="171" t="e">
        <f>X98*AD88/(HLOOKUP(AD86,workup!$B$266:$Q$268,2,FALSE)*X83*(1-AA98)+HLOOKUP(AD86,workup!$B$266:$Q$268,3,FALSE))</f>
        <v>#DIV/0!</v>
      </c>
      <c r="AE92" s="171" t="e">
        <f>X98*AE88/(HLOOKUP(AE86,workup!$B$266:$Q$268,2,FALSE)*X83*(1-AA98)+HLOOKUP(AE86,workup!$B$266:$Q$268,3,FALSE))</f>
        <v>#DIV/0!</v>
      </c>
      <c r="AF92" s="171" t="e">
        <f>X98*AF88/(HLOOKUP(AF86,workup!$B$266:$Q$268,2,FALSE)*X83*(1-AA98)+HLOOKUP(AF86,workup!$B$266:$Q$268,3,FALSE))</f>
        <v>#DIV/0!</v>
      </c>
      <c r="AG92" s="171" t="e">
        <f>X98*AG88/(HLOOKUP(AG86,workup!$B$266:$Q$268,2,FALSE)*X83*(1-AA98)+HLOOKUP(AG86,workup!$B$266:$Q$268,3,FALSE))</f>
        <v>#DIV/0!</v>
      </c>
      <c r="AH92" s="171" t="e">
        <f>X98*AH88/(HLOOKUP(AH86,workup!$B$266:$Q$268,2,FALSE)*X83*(1-AA98)+HLOOKUP(AH86,workup!$B$266:$Q$268,3,FALSE))</f>
        <v>#DIV/0!</v>
      </c>
      <c r="AI92" s="171" t="e">
        <f>X98*AI88/(HLOOKUP(AI86,workup!$B$266:$Q$268,2,FALSE)*X83*(1-AA98)+HLOOKUP(AI86,workup!$B$266:$Q$268,3,FALSE))</f>
        <v>#DIV/0!</v>
      </c>
      <c r="AJ92" s="171" t="e">
        <f>X98*AJ88/(HLOOKUP(AJ86,workup!$B$266:$Q$268,2,FALSE)*X83*(1-AA98)+HLOOKUP(AJ86,workup!$B$266:$Q$268,3,FALSE))</f>
        <v>#DIV/0!</v>
      </c>
      <c r="AK92" s="171" t="e">
        <f>X98*AK88/(HLOOKUP(AK86,workup!$B$266:$Q$268,2,FALSE)*X83*(1-AA98)+HLOOKUP(AK86,workup!$B$266:$Q$268,3,FALSE))</f>
        <v>#DIV/0!</v>
      </c>
      <c r="AL92" s="171" t="e">
        <f>X98*AL88/(HLOOKUP(AL86,workup!$B$266:$Q$268,2,FALSE)*X83*(1-AA98)+HLOOKUP(AL86,workup!$B$266:$Q$268,3,FALSE))</f>
        <v>#DIV/0!</v>
      </c>
      <c r="AM92" s="171" t="e">
        <f>X98*AM88/(HLOOKUP(AM86,workup!$B$266:$Q$268,2,FALSE)*X83*(1-AA98)+HLOOKUP(AM86,workup!$B$266:$Q$268,3,FALSE))</f>
        <v>#DIV/0!</v>
      </c>
      <c r="AN92" s="171" t="e">
        <f>X98*AN88/(HLOOKUP(AN86,workup!$B$266:$Q$268,2,FALSE)*X83*(1-AA98)+HLOOKUP(AN86,workup!$B$266:$Q$268,3,FALSE))</f>
        <v>#DIV/0!</v>
      </c>
      <c r="AQ92" s="193"/>
      <c r="AR92" s="194"/>
      <c r="AS92" s="188"/>
      <c r="AT92" s="171" t="e">
        <f>AS98*AT88/(HLOOKUP(AT86,workup!$B$266:$Q$268,2,FALSE)*AS83*(1-AV98)+HLOOKUP(AT86,workup!$B$266:$Q$268,3,FALSE))</f>
        <v>#DIV/0!</v>
      </c>
      <c r="AU92" s="171" t="e">
        <f>AS98*AU88/(HLOOKUP(AU86,workup!$B$266:$Q$268,2,FALSE)*AS83*(1-AV98)+HLOOKUP(AU86,workup!$B$266:$Q$268,3,FALSE))</f>
        <v>#DIV/0!</v>
      </c>
      <c r="AV92" s="171" t="e">
        <f>AS98*AV88/(HLOOKUP(AV86,workup!$B$266:$Q$268,2,FALSE)*AS83*(1-AV98)+HLOOKUP(AV86,workup!$B$266:$Q$268,3,FALSE))</f>
        <v>#DIV/0!</v>
      </c>
      <c r="AW92" s="171" t="e">
        <f>AS98*AW88/(HLOOKUP(AW86,workup!$B$266:$Q$268,2,FALSE)*AS83*(1-AV98)+HLOOKUP(AW86,workup!$B$266:$Q$268,3,FALSE))</f>
        <v>#DIV/0!</v>
      </c>
      <c r="AX92" s="171" t="e">
        <f>AS98*AX88/(HLOOKUP(AX86,workup!$B$266:$Q$268,2,FALSE)*AS83*(1-AV98)+HLOOKUP(AX86,workup!$B$266:$Q$268,3,FALSE))</f>
        <v>#DIV/0!</v>
      </c>
      <c r="AY92" s="171" t="e">
        <f>AS98*AY88/(HLOOKUP(AY86,workup!$B$266:$Q$268,2,FALSE)*AS83*(1-AV98)+HLOOKUP(AY86,workup!$B$266:$Q$268,3,FALSE))</f>
        <v>#DIV/0!</v>
      </c>
      <c r="AZ92" s="171" t="e">
        <f>AS98*AZ88/(HLOOKUP(AZ86,workup!$B$266:$Q$268,2,FALSE)*AS83*(1-AV98)+HLOOKUP(AZ86,workup!$B$266:$Q$268,3,FALSE))</f>
        <v>#DIV/0!</v>
      </c>
      <c r="BA92" s="171" t="e">
        <f>AS98*BA88/(HLOOKUP(BA86,workup!$B$266:$Q$268,2,FALSE)*AS83*(1-AV98)+HLOOKUP(BA86,workup!$B$266:$Q$268,3,FALSE))</f>
        <v>#DIV/0!</v>
      </c>
      <c r="BB92" s="171" t="e">
        <f>AS98*BB88/(HLOOKUP(BB86,workup!$B$266:$Q$268,2,FALSE)*AS83*(1-AV98)+HLOOKUP(BB86,workup!$B$266:$Q$268,3,FALSE))</f>
        <v>#DIV/0!</v>
      </c>
      <c r="BC92" s="171" t="e">
        <f>AS98*BC88/(HLOOKUP(BC86,workup!$B$266:$Q$268,2,FALSE)*AS83*(1-AV98)+HLOOKUP(BC86,workup!$B$266:$Q$268,3,FALSE))</f>
        <v>#DIV/0!</v>
      </c>
      <c r="BD92" s="171" t="e">
        <f>AS98*BD88/(HLOOKUP(BD86,workup!$B$266:$Q$268,2,FALSE)*AS83*(1-AV98)+HLOOKUP(BD86,workup!$B$266:$Q$268,3,FALSE))</f>
        <v>#DIV/0!</v>
      </c>
      <c r="BE92" s="171" t="e">
        <f>AS98*BE88/(HLOOKUP(BE86,workup!$B$266:$Q$268,2,FALSE)*AS83*(1-AV98)+HLOOKUP(BE86,workup!$B$266:$Q$268,3,FALSE))</f>
        <v>#DIV/0!</v>
      </c>
      <c r="BF92" s="171" t="e">
        <f>AS98*BF88/(HLOOKUP(BF86,workup!$B$266:$Q$268,2,FALSE)*AS83*(1-AV98)+HLOOKUP(BF86,workup!$B$266:$Q$268,3,FALSE))</f>
        <v>#DIV/0!</v>
      </c>
      <c r="BG92" s="171" t="e">
        <f>AS98*BG88/(HLOOKUP(BG86,workup!$B$266:$Q$268,2,FALSE)*AS83*(1-AV98)+HLOOKUP(BG86,workup!$B$266:$Q$268,3,FALSE))</f>
        <v>#DIV/0!</v>
      </c>
      <c r="BH92" s="171" t="e">
        <f>AS98*BH88/(HLOOKUP(BH86,workup!$B$266:$Q$268,2,FALSE)*AS83*(1-AV98)+HLOOKUP(BH86,workup!$B$266:$Q$268,3,FALSE))</f>
        <v>#DIV/0!</v>
      </c>
      <c r="BI92" s="171" t="e">
        <f>AS98*BI88/(HLOOKUP(BI86,workup!$B$266:$Q$268,2,FALSE)*AS83*(1-AV98)+HLOOKUP(BI86,workup!$B$266:$Q$268,3,FALSE))</f>
        <v>#DIV/0!</v>
      </c>
      <c r="BL92" s="193"/>
      <c r="BM92" s="194"/>
      <c r="BN92" s="188"/>
      <c r="BO92" s="171" t="e">
        <f>BN98*BO88/(HLOOKUP(BO86,workup!$B$266:$Q$268,2,FALSE)*BN83*(1-BQ98)+HLOOKUP(BO86,workup!$B$266:$Q$268,3,FALSE))</f>
        <v>#DIV/0!</v>
      </c>
      <c r="BP92" s="171" t="e">
        <f>BN98*BP88/(HLOOKUP(BP86,workup!$B$266:$Q$268,2,FALSE)*BN83*(1-BQ98)+HLOOKUP(BP86,workup!$B$266:$Q$268,3,FALSE))</f>
        <v>#DIV/0!</v>
      </c>
      <c r="BQ92" s="171" t="e">
        <f>BN98*BQ88/(HLOOKUP(BQ86,workup!$B$266:$Q$268,2,FALSE)*BN83*(1-BQ98)+HLOOKUP(BQ86,workup!$B$266:$Q$268,3,FALSE))</f>
        <v>#DIV/0!</v>
      </c>
      <c r="BR92" s="171" t="e">
        <f>BN98*BR88/(HLOOKUP(BR86,workup!$B$266:$Q$268,2,FALSE)*BN83*(1-BQ98)+HLOOKUP(BR86,workup!$B$266:$Q$268,3,FALSE))</f>
        <v>#DIV/0!</v>
      </c>
      <c r="BS92" s="171" t="e">
        <f>BN98*BS88/(HLOOKUP(BS86,workup!$B$266:$Q$268,2,FALSE)*BN83*(1-BQ98)+HLOOKUP(BS86,workup!$B$266:$Q$268,3,FALSE))</f>
        <v>#DIV/0!</v>
      </c>
      <c r="BT92" s="171" t="e">
        <f>BN98*BT88/(HLOOKUP(BT86,workup!$B$266:$Q$268,2,FALSE)*BN83*(1-BQ98)+HLOOKUP(BT86,workup!$B$266:$Q$268,3,FALSE))</f>
        <v>#DIV/0!</v>
      </c>
      <c r="BU92" s="171" t="e">
        <f>BN98*BU88/(HLOOKUP(BU86,workup!$B$266:$Q$268,2,FALSE)*BN83*(1-BQ98)+HLOOKUP(BU86,workup!$B$266:$Q$268,3,FALSE))</f>
        <v>#DIV/0!</v>
      </c>
      <c r="BV92" s="171" t="e">
        <f>BN98*BV88/(HLOOKUP(BV86,workup!$B$266:$Q$268,2,FALSE)*BN83*(1-BQ98)+HLOOKUP(BV86,workup!$B$266:$Q$268,3,FALSE))</f>
        <v>#DIV/0!</v>
      </c>
      <c r="BW92" s="171" t="e">
        <f>BN98*BW88/(HLOOKUP(BW86,workup!$B$266:$Q$268,2,FALSE)*BN83*(1-BQ98)+HLOOKUP(BW86,workup!$B$266:$Q$268,3,FALSE))</f>
        <v>#DIV/0!</v>
      </c>
      <c r="BX92" s="171" t="e">
        <f>BN98*BX88/(HLOOKUP(BX86,workup!$B$266:$Q$268,2,FALSE)*BN83*(1-BQ98)+HLOOKUP(BX86,workup!$B$266:$Q$268,3,FALSE))</f>
        <v>#DIV/0!</v>
      </c>
      <c r="BY92" s="171" t="e">
        <f>BN98*BY88/(HLOOKUP(BY86,workup!$B$266:$Q$268,2,FALSE)*BN83*(1-BQ98)+HLOOKUP(BY86,workup!$B$266:$Q$268,3,FALSE))</f>
        <v>#DIV/0!</v>
      </c>
      <c r="BZ92" s="171" t="e">
        <f>BN98*BZ88/(HLOOKUP(BZ86,workup!$B$266:$Q$268,2,FALSE)*BN83*(1-BQ98)+HLOOKUP(BZ86,workup!$B$266:$Q$268,3,FALSE))</f>
        <v>#DIV/0!</v>
      </c>
      <c r="CA92" s="171" t="e">
        <f>BN98*CA88/(HLOOKUP(CA86,workup!$B$266:$Q$268,2,FALSE)*BN83*(1-BQ98)+HLOOKUP(CA86,workup!$B$266:$Q$268,3,FALSE))</f>
        <v>#DIV/0!</v>
      </c>
      <c r="CB92" s="171" t="e">
        <f>BN98*CB88/(HLOOKUP(CB86,workup!$B$266:$Q$268,2,FALSE)*BN83*(1-BQ98)+HLOOKUP(CB86,workup!$B$266:$Q$268,3,FALSE))</f>
        <v>#DIV/0!</v>
      </c>
      <c r="CC92" s="171" t="e">
        <f>BN98*CC88/(HLOOKUP(CC86,workup!$B$266:$Q$268,2,FALSE)*BN83*(1-BQ98)+HLOOKUP(CC86,workup!$B$266:$Q$268,3,FALSE))</f>
        <v>#DIV/0!</v>
      </c>
      <c r="CD92" s="171" t="e">
        <f>BN98*CD88/(HLOOKUP(CD86,workup!$B$266:$Q$268,2,FALSE)*BN83*(1-BQ98)+HLOOKUP(CD86,workup!$B$266:$Q$268,3,FALSE))</f>
        <v>#DIV/0!</v>
      </c>
      <c r="CG92" s="193"/>
      <c r="CH92" s="194"/>
      <c r="CI92" s="188"/>
      <c r="CJ92" s="171" t="e">
        <f>CI98*CJ88/(HLOOKUP(CJ86,workup!$B$266:$Q$268,2,FALSE)*CI83*(1-CL98)+HLOOKUP(CJ86,workup!$B$266:$Q$268,3,FALSE))</f>
        <v>#DIV/0!</v>
      </c>
      <c r="CK92" s="171" t="e">
        <f>CI98*CK88/(HLOOKUP(CK86,workup!$B$266:$Q$268,2,FALSE)*CI83*(1-CL98)+HLOOKUP(CK86,workup!$B$266:$Q$268,3,FALSE))</f>
        <v>#DIV/0!</v>
      </c>
      <c r="CL92" s="171" t="e">
        <f>CI98*CL88/(HLOOKUP(CL86,workup!$B$266:$Q$268,2,FALSE)*CI83*(1-CL98)+HLOOKUP(CL86,workup!$B$266:$Q$268,3,FALSE))</f>
        <v>#DIV/0!</v>
      </c>
      <c r="CM92" s="171" t="e">
        <f>CI98*CM88/(HLOOKUP(CM86,workup!$B$266:$Q$268,2,FALSE)*CI83*(1-CL98)+HLOOKUP(CM86,workup!$B$266:$Q$268,3,FALSE))</f>
        <v>#DIV/0!</v>
      </c>
      <c r="CN92" s="171" t="e">
        <f>CI98*CN88/(HLOOKUP(CN86,workup!$B$266:$Q$268,2,FALSE)*CI83*(1-CL98)+HLOOKUP(CN86,workup!$B$266:$Q$268,3,FALSE))</f>
        <v>#DIV/0!</v>
      </c>
      <c r="CO92" s="171" t="e">
        <f>CI98*CO88/(HLOOKUP(CO86,workup!$B$266:$Q$268,2,FALSE)*CI83*(1-CL98)+HLOOKUP(CO86,workup!$B$266:$Q$268,3,FALSE))</f>
        <v>#DIV/0!</v>
      </c>
      <c r="CP92" s="171" t="e">
        <f>CI98*CP88/(HLOOKUP(CP86,workup!$B$266:$Q$268,2,FALSE)*CI83*(1-CL98)+HLOOKUP(CP86,workup!$B$266:$Q$268,3,FALSE))</f>
        <v>#DIV/0!</v>
      </c>
      <c r="CQ92" s="171" t="e">
        <f>CI98*CQ88/(HLOOKUP(CQ86,workup!$B$266:$Q$268,2,FALSE)*CI83*(1-CL98)+HLOOKUP(CQ86,workup!$B$266:$Q$268,3,FALSE))</f>
        <v>#DIV/0!</v>
      </c>
      <c r="CR92" s="171" t="e">
        <f>CI98*CR88/(HLOOKUP(CR86,workup!$B$266:$Q$268,2,FALSE)*CI83*(1-CL98)+HLOOKUP(CR86,workup!$B$266:$Q$268,3,FALSE))</f>
        <v>#DIV/0!</v>
      </c>
      <c r="CS92" s="171" t="e">
        <f>CI98*CS88/(HLOOKUP(CS86,workup!$B$266:$Q$268,2,FALSE)*CI83*(1-CL98)+HLOOKUP(CS86,workup!$B$266:$Q$268,3,FALSE))</f>
        <v>#DIV/0!</v>
      </c>
      <c r="CT92" s="171" t="e">
        <f>CI98*CT88/(HLOOKUP(CT86,workup!$B$266:$Q$268,2,FALSE)*CI83*(1-CL98)+HLOOKUP(CT86,workup!$B$266:$Q$268,3,FALSE))</f>
        <v>#DIV/0!</v>
      </c>
      <c r="CU92" s="171" t="e">
        <f>CI98*CU88/(HLOOKUP(CU86,workup!$B$266:$Q$268,2,FALSE)*CI83*(1-CL98)+HLOOKUP(CU86,workup!$B$266:$Q$268,3,FALSE))</f>
        <v>#DIV/0!</v>
      </c>
      <c r="CV92" s="171" t="e">
        <f>CI98*CV88/(HLOOKUP(CV86,workup!$B$266:$Q$268,2,FALSE)*CI83*(1-CL98)+HLOOKUP(CV86,workup!$B$266:$Q$268,3,FALSE))</f>
        <v>#DIV/0!</v>
      </c>
      <c r="CW92" s="171" t="e">
        <f>CI98*CW88/(HLOOKUP(CW86,workup!$B$266:$Q$268,2,FALSE)*CI83*(1-CL98)+HLOOKUP(CW86,workup!$B$266:$Q$268,3,FALSE))</f>
        <v>#DIV/0!</v>
      </c>
      <c r="CX92" s="171" t="e">
        <f>CI98*CX88/(HLOOKUP(CX86,workup!$B$266:$Q$268,2,FALSE)*CI83*(1-CL98)+HLOOKUP(CX86,workup!$B$266:$Q$268,3,FALSE))</f>
        <v>#DIV/0!</v>
      </c>
      <c r="CY92" s="171" t="e">
        <f>CI98*CY88/(HLOOKUP(CY86,workup!$B$266:$Q$268,2,FALSE)*CI83*(1-CL98)+HLOOKUP(CY86,workup!$B$266:$Q$268,3,FALSE))</f>
        <v>#DIV/0!</v>
      </c>
    </row>
    <row r="93" spans="1:103" ht="14.45" customHeight="1" x14ac:dyDescent="0.25">
      <c r="A93" s="193"/>
      <c r="B93" s="194"/>
      <c r="C93" s="189"/>
      <c r="D93" s="171">
        <f>C98*D89/(HLOOKUP(D86,workup!$B$266:$Q$268,2,FALSE)*C84*(1-F99)+HLOOKUP(D86,workup!$B$266:$Q$268,3,FALSE))</f>
        <v>0.15026561431328159</v>
      </c>
      <c r="E93" s="171">
        <f>C98*E89/(HLOOKUP(E86,workup!$B$266:$Q$268,2,FALSE)*C84*(1-F99)+HLOOKUP(E86,workup!$B$266:$Q$268,3,FALSE))</f>
        <v>0.55040001773701341</v>
      </c>
      <c r="F93" s="171">
        <f>C98*F89/(HLOOKUP(F86,workup!$B$266:$Q$268,2,FALSE)*C84*(1-F99)+HLOOKUP(F86,workup!$B$266:$Q$268,3,FALSE))</f>
        <v>0</v>
      </c>
      <c r="G93" s="171">
        <f>C98*G89/(HLOOKUP(G86,workup!$B$266:$Q$268,2,FALSE)*C84*(1-F99)+HLOOKUP(G86,workup!$B$266:$Q$268,3,FALSE))</f>
        <v>0</v>
      </c>
      <c r="H93" s="171">
        <f>C98*H89/(HLOOKUP(H86,workup!$B$266:$Q$268,2,FALSE)*C84*(1-F99)+HLOOKUP(H86,workup!$B$266:$Q$268,3,FALSE))</f>
        <v>0</v>
      </c>
      <c r="I93" s="171">
        <f>C98*I89/(HLOOKUP(I86,workup!$B$266:$Q$268,2,FALSE)*C84*(1-F99)+HLOOKUP(I86,workup!$B$266:$Q$268,3,FALSE))</f>
        <v>2.4048729068444658E-5</v>
      </c>
      <c r="J93" s="171">
        <f>C98*J89/(HLOOKUP(J86,workup!$B$266:$Q$268,2,FALSE)*C84*(1-F99)+HLOOKUP(J86,workup!$B$266:$Q$268,3,FALSE))</f>
        <v>0</v>
      </c>
      <c r="K93" s="171">
        <f>C98*K89/(HLOOKUP(K86,workup!$B$266:$Q$268,2,FALSE)*C84*(1-F99)+HLOOKUP(K86,workup!$B$266:$Q$268,3,FALSE))</f>
        <v>0.30985134373182294</v>
      </c>
      <c r="L93" s="171">
        <f>C98*L89/(HLOOKUP(L86,workup!$B$266:$Q$268,2,FALSE)*C84*(1-F99)+HLOOKUP(L86,workup!$B$266:$Q$268,3,FALSE))</f>
        <v>0</v>
      </c>
      <c r="M93" s="171">
        <f>C98*M89/(HLOOKUP(M86,workup!$B$266:$Q$268,2,FALSE)*C84*(1-F99)+HLOOKUP(M86,workup!$B$266:$Q$268,3,FALSE))</f>
        <v>4.0655618384687352E-5</v>
      </c>
      <c r="N93" s="171">
        <f>C98*N89/(HLOOKUP(N86,workup!$B$266:$Q$268,2,FALSE)*C84*(1-F99)+HLOOKUP(N86,workup!$B$266:$Q$268,3,FALSE))</f>
        <v>3.3549550801448851E-5</v>
      </c>
      <c r="O93" s="171">
        <f>C98*O89/(HLOOKUP(O86,workup!$B$266:$Q$268,2,FALSE)*C84*(1-F99)+HLOOKUP(O86,workup!$B$266:$Q$268,3,FALSE))</f>
        <v>0</v>
      </c>
      <c r="P93" s="171">
        <f>C98*P89/(HLOOKUP(P86,workup!$B$266:$Q$268,2,FALSE)*C84*(1-F99)+HLOOKUP(P86,workup!$B$266:$Q$268,3,FALSE))</f>
        <v>0</v>
      </c>
      <c r="Q93" s="171">
        <f>C98*Q89/(HLOOKUP(Q86,workup!$B$266:$Q$268,2,FALSE)*C84*(1-F99)+HLOOKUP(Q86,workup!$B$266:$Q$268,3,FALSE))</f>
        <v>0</v>
      </c>
      <c r="R93" s="171">
        <f>C98*R89/(HLOOKUP(R86,workup!$B$266:$Q$268,2,FALSE)*C84*(1-F99)+HLOOKUP(R86,workup!$B$266:$Q$268,3,FALSE))</f>
        <v>0</v>
      </c>
      <c r="S93" s="171">
        <f>C98*S89/(HLOOKUP(S86,workup!$B$266:$Q$268,2,FALSE)*C84*(1-F99)+HLOOKUP(S86,workup!$B$266:$Q$268,3,FALSE))</f>
        <v>0</v>
      </c>
      <c r="T93" s="22"/>
      <c r="V93" s="193"/>
      <c r="W93" s="194"/>
      <c r="X93" s="189"/>
      <c r="Y93" s="171" t="e">
        <f>X98*Y89/(HLOOKUP(Y86,workup!$B$266:$Q$268,2,FALSE)*X84*(1-AA99)+HLOOKUP(Y86,workup!$B$266:$Q$268,3,FALSE))</f>
        <v>#DIV/0!</v>
      </c>
      <c r="Z93" s="171" t="e">
        <f>X98*Z89/(HLOOKUP(Z86,workup!$B$266:$Q$268,2,FALSE)*X84*(1-AA99)+HLOOKUP(Z86,workup!$B$266:$Q$268,3,FALSE))</f>
        <v>#DIV/0!</v>
      </c>
      <c r="AA93" s="171" t="e">
        <f>X98*AA89/(HLOOKUP(AA86,workup!$B$266:$Q$268,2,FALSE)*X84*(1-AA99)+HLOOKUP(AA86,workup!$B$266:$Q$268,3,FALSE))</f>
        <v>#DIV/0!</v>
      </c>
      <c r="AB93" s="171" t="e">
        <f>X98*AB89/(HLOOKUP(AB86,workup!$B$266:$Q$268,2,FALSE)*X84*(1-AA99)+HLOOKUP(AB86,workup!$B$266:$Q$268,3,FALSE))</f>
        <v>#DIV/0!</v>
      </c>
      <c r="AC93" s="171" t="e">
        <f>X98*AC89/(HLOOKUP(AC86,workup!$B$266:$Q$268,2,FALSE)*X84*(1-AA99)+HLOOKUP(AC86,workup!$B$266:$Q$268,3,FALSE))</f>
        <v>#DIV/0!</v>
      </c>
      <c r="AD93" s="171" t="e">
        <f>X98*AD89/(HLOOKUP(AD86,workup!$B$266:$Q$268,2,FALSE)*X84*(1-AA99)+HLOOKUP(AD86,workup!$B$266:$Q$268,3,FALSE))</f>
        <v>#DIV/0!</v>
      </c>
      <c r="AE93" s="171" t="e">
        <f>X98*AE89/(HLOOKUP(AE86,workup!$B$266:$Q$268,2,FALSE)*X84*(1-AA99)+HLOOKUP(AE86,workup!$B$266:$Q$268,3,FALSE))</f>
        <v>#DIV/0!</v>
      </c>
      <c r="AF93" s="171" t="e">
        <f>X98*AF89/(HLOOKUP(AF86,workup!$B$266:$Q$268,2,FALSE)*X84*(1-AA99)+HLOOKUP(AF86,workup!$B$266:$Q$268,3,FALSE))</f>
        <v>#DIV/0!</v>
      </c>
      <c r="AG93" s="171" t="e">
        <f>X98*AG89/(HLOOKUP(AG86,workup!$B$266:$Q$268,2,FALSE)*X84*(1-AA99)+HLOOKUP(AG86,workup!$B$266:$Q$268,3,FALSE))</f>
        <v>#DIV/0!</v>
      </c>
      <c r="AH93" s="171" t="e">
        <f>X98*AH89/(HLOOKUP(AH86,workup!$B$266:$Q$268,2,FALSE)*X84*(1-AA99)+HLOOKUP(AH86,workup!$B$266:$Q$268,3,FALSE))</f>
        <v>#DIV/0!</v>
      </c>
      <c r="AI93" s="171" t="e">
        <f>X98*AI89/(HLOOKUP(AI86,workup!$B$266:$Q$268,2,FALSE)*X84*(1-AA99)+HLOOKUP(AI86,workup!$B$266:$Q$268,3,FALSE))</f>
        <v>#DIV/0!</v>
      </c>
      <c r="AJ93" s="171" t="e">
        <f>X98*AJ89/(HLOOKUP(AJ86,workup!$B$266:$Q$268,2,FALSE)*X84*(1-AA99)+HLOOKUP(AJ86,workup!$B$266:$Q$268,3,FALSE))</f>
        <v>#DIV/0!</v>
      </c>
      <c r="AK93" s="171" t="e">
        <f>X98*AK89/(HLOOKUP(AK86,workup!$B$266:$Q$268,2,FALSE)*X84*(1-AA99)+HLOOKUP(AK86,workup!$B$266:$Q$268,3,FALSE))</f>
        <v>#DIV/0!</v>
      </c>
      <c r="AL93" s="171" t="e">
        <f>X98*AL89/(HLOOKUP(AL86,workup!$B$266:$Q$268,2,FALSE)*X84*(1-AA99)+HLOOKUP(AL86,workup!$B$266:$Q$268,3,FALSE))</f>
        <v>#DIV/0!</v>
      </c>
      <c r="AM93" s="171" t="e">
        <f>X98*AM89/(HLOOKUP(AM86,workup!$B$266:$Q$268,2,FALSE)*X84*(1-AA99)+HLOOKUP(AM86,workup!$B$266:$Q$268,3,FALSE))</f>
        <v>#DIV/0!</v>
      </c>
      <c r="AN93" s="171" t="e">
        <f>X98*AN89/(HLOOKUP(AN86,workup!$B$266:$Q$268,2,FALSE)*X84*(1-AA99)+HLOOKUP(AN86,workup!$B$266:$Q$268,3,FALSE))</f>
        <v>#DIV/0!</v>
      </c>
      <c r="AQ93" s="193"/>
      <c r="AR93" s="194"/>
      <c r="AS93" s="189"/>
      <c r="AT93" s="171" t="e">
        <f>AS98*AT89/(HLOOKUP(AT86,workup!$B$266:$Q$268,2,FALSE)*AS84*(1-AV99)+HLOOKUP(AT86,workup!$B$266:$Q$268,3,FALSE))</f>
        <v>#DIV/0!</v>
      </c>
      <c r="AU93" s="171" t="e">
        <f>AS98*AU89/(HLOOKUP(AU86,workup!$B$266:$Q$268,2,FALSE)*AS84*(1-AV99)+HLOOKUP(AU86,workup!$B$266:$Q$268,3,FALSE))</f>
        <v>#DIV/0!</v>
      </c>
      <c r="AV93" s="171" t="e">
        <f>AS98*AV89/(HLOOKUP(AV86,workup!$B$266:$Q$268,2,FALSE)*AS84*(1-AV99)+HLOOKUP(AV86,workup!$B$266:$Q$268,3,FALSE))</f>
        <v>#DIV/0!</v>
      </c>
      <c r="AW93" s="171" t="e">
        <f>AS98*AW89/(HLOOKUP(AW86,workup!$B$266:$Q$268,2,FALSE)*AS84*(1-AV99)+HLOOKUP(AW86,workup!$B$266:$Q$268,3,FALSE))</f>
        <v>#DIV/0!</v>
      </c>
      <c r="AX93" s="171" t="e">
        <f>AS98*AX89/(HLOOKUP(AX86,workup!$B$266:$Q$268,2,FALSE)*AS84*(1-AV99)+HLOOKUP(AX86,workup!$B$266:$Q$268,3,FALSE))</f>
        <v>#DIV/0!</v>
      </c>
      <c r="AY93" s="171" t="e">
        <f>AS98*AY89/(HLOOKUP(AY86,workup!$B$266:$Q$268,2,FALSE)*AS84*(1-AV99)+HLOOKUP(AY86,workup!$B$266:$Q$268,3,FALSE))</f>
        <v>#DIV/0!</v>
      </c>
      <c r="AZ93" s="171" t="e">
        <f>AS98*AZ89/(HLOOKUP(AZ86,workup!$B$266:$Q$268,2,FALSE)*AS84*(1-AV99)+HLOOKUP(AZ86,workup!$B$266:$Q$268,3,FALSE))</f>
        <v>#DIV/0!</v>
      </c>
      <c r="BA93" s="171" t="e">
        <f>AS98*BA89/(HLOOKUP(BA86,workup!$B$266:$Q$268,2,FALSE)*AS84*(1-AV99)+HLOOKUP(BA86,workup!$B$266:$Q$268,3,FALSE))</f>
        <v>#DIV/0!</v>
      </c>
      <c r="BB93" s="171" t="e">
        <f>AS98*BB89/(HLOOKUP(BB86,workup!$B$266:$Q$268,2,FALSE)*AS84*(1-AV99)+HLOOKUP(BB86,workup!$B$266:$Q$268,3,FALSE))</f>
        <v>#DIV/0!</v>
      </c>
      <c r="BC93" s="171" t="e">
        <f>AS98*BC89/(HLOOKUP(BC86,workup!$B$266:$Q$268,2,FALSE)*AS84*(1-AV99)+HLOOKUP(BC86,workup!$B$266:$Q$268,3,FALSE))</f>
        <v>#DIV/0!</v>
      </c>
      <c r="BD93" s="171" t="e">
        <f>AS98*BD89/(HLOOKUP(BD86,workup!$B$266:$Q$268,2,FALSE)*AS84*(1-AV99)+HLOOKUP(BD86,workup!$B$266:$Q$268,3,FALSE))</f>
        <v>#DIV/0!</v>
      </c>
      <c r="BE93" s="171" t="e">
        <f>AS98*BE89/(HLOOKUP(BE86,workup!$B$266:$Q$268,2,FALSE)*AS84*(1-AV99)+HLOOKUP(BE86,workup!$B$266:$Q$268,3,FALSE))</f>
        <v>#DIV/0!</v>
      </c>
      <c r="BF93" s="171" t="e">
        <f>AS98*BF89/(HLOOKUP(BF86,workup!$B$266:$Q$268,2,FALSE)*AS84*(1-AV99)+HLOOKUP(BF86,workup!$B$266:$Q$268,3,FALSE))</f>
        <v>#DIV/0!</v>
      </c>
      <c r="BG93" s="171" t="e">
        <f>AS98*BG89/(HLOOKUP(BG86,workup!$B$266:$Q$268,2,FALSE)*AS84*(1-AV99)+HLOOKUP(BG86,workup!$B$266:$Q$268,3,FALSE))</f>
        <v>#DIV/0!</v>
      </c>
      <c r="BH93" s="171" t="e">
        <f>AS98*BH89/(HLOOKUP(BH86,workup!$B$266:$Q$268,2,FALSE)*AS84*(1-AV99)+HLOOKUP(BH86,workup!$B$266:$Q$268,3,FALSE))</f>
        <v>#DIV/0!</v>
      </c>
      <c r="BI93" s="171" t="e">
        <f>AS98*BI89/(HLOOKUP(BI86,workup!$B$266:$Q$268,2,FALSE)*AS84*(1-AV99)+HLOOKUP(BI86,workup!$B$266:$Q$268,3,FALSE))</f>
        <v>#DIV/0!</v>
      </c>
      <c r="BL93" s="193"/>
      <c r="BM93" s="194"/>
      <c r="BN93" s="189"/>
      <c r="BO93" s="171" t="e">
        <f>BN98*BO89/(HLOOKUP(BO86,workup!$B$266:$Q$268,2,FALSE)*BN84*(1-BQ99)+HLOOKUP(BO86,workup!$B$266:$Q$268,3,FALSE))</f>
        <v>#DIV/0!</v>
      </c>
      <c r="BP93" s="171" t="e">
        <f>BN98*BP89/(HLOOKUP(BP86,workup!$B$266:$Q$268,2,FALSE)*BN84*(1-BQ99)+HLOOKUP(BP86,workup!$B$266:$Q$268,3,FALSE))</f>
        <v>#DIV/0!</v>
      </c>
      <c r="BQ93" s="171" t="e">
        <f>BN98*BQ89/(HLOOKUP(BQ86,workup!$B$266:$Q$268,2,FALSE)*BN84*(1-BQ99)+HLOOKUP(BQ86,workup!$B$266:$Q$268,3,FALSE))</f>
        <v>#DIV/0!</v>
      </c>
      <c r="BR93" s="171" t="e">
        <f>BN98*BR89/(HLOOKUP(BR86,workup!$B$266:$Q$268,2,FALSE)*BN84*(1-BQ99)+HLOOKUP(BR86,workup!$B$266:$Q$268,3,FALSE))</f>
        <v>#DIV/0!</v>
      </c>
      <c r="BS93" s="171" t="e">
        <f>BN98*BS89/(HLOOKUP(BS86,workup!$B$266:$Q$268,2,FALSE)*BN84*(1-BQ99)+HLOOKUP(BS86,workup!$B$266:$Q$268,3,FALSE))</f>
        <v>#DIV/0!</v>
      </c>
      <c r="BT93" s="171" t="e">
        <f>BN98*BT89/(HLOOKUP(BT86,workup!$B$266:$Q$268,2,FALSE)*BN84*(1-BQ99)+HLOOKUP(BT86,workup!$B$266:$Q$268,3,FALSE))</f>
        <v>#DIV/0!</v>
      </c>
      <c r="BU93" s="171" t="e">
        <f>BN98*BU89/(HLOOKUP(BU86,workup!$B$266:$Q$268,2,FALSE)*BN84*(1-BQ99)+HLOOKUP(BU86,workup!$B$266:$Q$268,3,FALSE))</f>
        <v>#DIV/0!</v>
      </c>
      <c r="BV93" s="171" t="e">
        <f>BN98*BV89/(HLOOKUP(BV86,workup!$B$266:$Q$268,2,FALSE)*BN84*(1-BQ99)+HLOOKUP(BV86,workup!$B$266:$Q$268,3,FALSE))</f>
        <v>#DIV/0!</v>
      </c>
      <c r="BW93" s="171" t="e">
        <f>BN98*BW89/(HLOOKUP(BW86,workup!$B$266:$Q$268,2,FALSE)*BN84*(1-BQ99)+HLOOKUP(BW86,workup!$B$266:$Q$268,3,FALSE))</f>
        <v>#DIV/0!</v>
      </c>
      <c r="BX93" s="171" t="e">
        <f>BN98*BX89/(HLOOKUP(BX86,workup!$B$266:$Q$268,2,FALSE)*BN84*(1-BQ99)+HLOOKUP(BX86,workup!$B$266:$Q$268,3,FALSE))</f>
        <v>#DIV/0!</v>
      </c>
      <c r="BY93" s="171" t="e">
        <f>BN98*BY89/(HLOOKUP(BY86,workup!$B$266:$Q$268,2,FALSE)*BN84*(1-BQ99)+HLOOKUP(BY86,workup!$B$266:$Q$268,3,FALSE))</f>
        <v>#DIV/0!</v>
      </c>
      <c r="BZ93" s="171" t="e">
        <f>BN98*BZ89/(HLOOKUP(BZ86,workup!$B$266:$Q$268,2,FALSE)*BN84*(1-BQ99)+HLOOKUP(BZ86,workup!$B$266:$Q$268,3,FALSE))</f>
        <v>#DIV/0!</v>
      </c>
      <c r="CA93" s="171" t="e">
        <f>BN98*CA89/(HLOOKUP(CA86,workup!$B$266:$Q$268,2,FALSE)*BN84*(1-BQ99)+HLOOKUP(CA86,workup!$B$266:$Q$268,3,FALSE))</f>
        <v>#DIV/0!</v>
      </c>
      <c r="CB93" s="171" t="e">
        <f>BN98*CB89/(HLOOKUP(CB86,workup!$B$266:$Q$268,2,FALSE)*BN84*(1-BQ99)+HLOOKUP(CB86,workup!$B$266:$Q$268,3,FALSE))</f>
        <v>#DIV/0!</v>
      </c>
      <c r="CC93" s="171" t="e">
        <f>BN98*CC89/(HLOOKUP(CC86,workup!$B$266:$Q$268,2,FALSE)*BN84*(1-BQ99)+HLOOKUP(CC86,workup!$B$266:$Q$268,3,FALSE))</f>
        <v>#DIV/0!</v>
      </c>
      <c r="CD93" s="171" t="e">
        <f>BN98*CD89/(HLOOKUP(CD86,workup!$B$266:$Q$268,2,FALSE)*BN84*(1-BQ99)+HLOOKUP(CD86,workup!$B$266:$Q$268,3,FALSE))</f>
        <v>#DIV/0!</v>
      </c>
      <c r="CG93" s="193"/>
      <c r="CH93" s="194"/>
      <c r="CI93" s="189"/>
      <c r="CJ93" s="171" t="e">
        <f>CI98*CJ89/(HLOOKUP(CJ86,workup!$B$266:$Q$268,2,FALSE)*CI84*(1-CL99)+HLOOKUP(CJ86,workup!$B$266:$Q$268,3,FALSE))</f>
        <v>#DIV/0!</v>
      </c>
      <c r="CK93" s="171" t="e">
        <f>CI98*CK89/(HLOOKUP(CK86,workup!$B$266:$Q$268,2,FALSE)*CI84*(1-CL99)+HLOOKUP(CK86,workup!$B$266:$Q$268,3,FALSE))</f>
        <v>#DIV/0!</v>
      </c>
      <c r="CL93" s="171" t="e">
        <f>CI98*CL89/(HLOOKUP(CL86,workup!$B$266:$Q$268,2,FALSE)*CI84*(1-CL99)+HLOOKUP(CL86,workup!$B$266:$Q$268,3,FALSE))</f>
        <v>#DIV/0!</v>
      </c>
      <c r="CM93" s="171" t="e">
        <f>CI98*CM89/(HLOOKUP(CM86,workup!$B$266:$Q$268,2,FALSE)*CI84*(1-CL99)+HLOOKUP(CM86,workup!$B$266:$Q$268,3,FALSE))</f>
        <v>#DIV/0!</v>
      </c>
      <c r="CN93" s="171" t="e">
        <f>CI98*CN89/(HLOOKUP(CN86,workup!$B$266:$Q$268,2,FALSE)*CI84*(1-CL99)+HLOOKUP(CN86,workup!$B$266:$Q$268,3,FALSE))</f>
        <v>#DIV/0!</v>
      </c>
      <c r="CO93" s="171" t="e">
        <f>CI98*CO89/(HLOOKUP(CO86,workup!$B$266:$Q$268,2,FALSE)*CI84*(1-CL99)+HLOOKUP(CO86,workup!$B$266:$Q$268,3,FALSE))</f>
        <v>#DIV/0!</v>
      </c>
      <c r="CP93" s="171" t="e">
        <f>CI98*CP89/(HLOOKUP(CP86,workup!$B$266:$Q$268,2,FALSE)*CI84*(1-CL99)+HLOOKUP(CP86,workup!$B$266:$Q$268,3,FALSE))</f>
        <v>#DIV/0!</v>
      </c>
      <c r="CQ93" s="171" t="e">
        <f>CI98*CQ89/(HLOOKUP(CQ86,workup!$B$266:$Q$268,2,FALSE)*CI84*(1-CL99)+HLOOKUP(CQ86,workup!$B$266:$Q$268,3,FALSE))</f>
        <v>#DIV/0!</v>
      </c>
      <c r="CR93" s="171" t="e">
        <f>CI98*CR89/(HLOOKUP(CR86,workup!$B$266:$Q$268,2,FALSE)*CI84*(1-CL99)+HLOOKUP(CR86,workup!$B$266:$Q$268,3,FALSE))</f>
        <v>#DIV/0!</v>
      </c>
      <c r="CS93" s="171" t="e">
        <f>CI98*CS89/(HLOOKUP(CS86,workup!$B$266:$Q$268,2,FALSE)*CI84*(1-CL99)+HLOOKUP(CS86,workup!$B$266:$Q$268,3,FALSE))</f>
        <v>#DIV/0!</v>
      </c>
      <c r="CT93" s="171" t="e">
        <f>CI98*CT89/(HLOOKUP(CT86,workup!$B$266:$Q$268,2,FALSE)*CI84*(1-CL99)+HLOOKUP(CT86,workup!$B$266:$Q$268,3,FALSE))</f>
        <v>#DIV/0!</v>
      </c>
      <c r="CU93" s="171" t="e">
        <f>CI98*CU89/(HLOOKUP(CU86,workup!$B$266:$Q$268,2,FALSE)*CI84*(1-CL99)+HLOOKUP(CU86,workup!$B$266:$Q$268,3,FALSE))</f>
        <v>#DIV/0!</v>
      </c>
      <c r="CV93" s="171" t="e">
        <f>CI98*CV89/(HLOOKUP(CV86,workup!$B$266:$Q$268,2,FALSE)*CI84*(1-CL99)+HLOOKUP(CV86,workup!$B$266:$Q$268,3,FALSE))</f>
        <v>#DIV/0!</v>
      </c>
      <c r="CW93" s="171" t="e">
        <f>CI98*CW89/(HLOOKUP(CW86,workup!$B$266:$Q$268,2,FALSE)*CI84*(1-CL99)+HLOOKUP(CW86,workup!$B$266:$Q$268,3,FALSE))</f>
        <v>#DIV/0!</v>
      </c>
      <c r="CX93" s="171" t="e">
        <f>CI98*CX89/(HLOOKUP(CX86,workup!$B$266:$Q$268,2,FALSE)*CI84*(1-CL99)+HLOOKUP(CX86,workup!$B$266:$Q$268,3,FALSE))</f>
        <v>#DIV/0!</v>
      </c>
      <c r="CY93" s="171" t="e">
        <f>CI98*CY89/(HLOOKUP(CY86,workup!$B$266:$Q$268,2,FALSE)*CI84*(1-CL99)+HLOOKUP(CY86,workup!$B$266:$Q$268,3,FALSE))</f>
        <v>#DIV/0!</v>
      </c>
    </row>
    <row r="94" spans="1:103" ht="14.45" customHeight="1" x14ac:dyDescent="0.25">
      <c r="A94" s="193"/>
      <c r="B94" s="194"/>
      <c r="C94" s="55" t="s">
        <v>52</v>
      </c>
      <c r="D94" s="172">
        <f t="shared" ref="D94:S94" si="143">AVERAGE(D91:D93)</f>
        <v>0.15026561431328159</v>
      </c>
      <c r="E94" s="172">
        <f t="shared" si="143"/>
        <v>0.55040001773701341</v>
      </c>
      <c r="F94" s="172">
        <f t="shared" si="143"/>
        <v>0</v>
      </c>
      <c r="G94" s="172">
        <f t="shared" si="143"/>
        <v>0</v>
      </c>
      <c r="H94" s="172">
        <f t="shared" si="143"/>
        <v>0</v>
      </c>
      <c r="I94" s="172">
        <f t="shared" si="143"/>
        <v>2.4048729068444662E-5</v>
      </c>
      <c r="J94" s="172">
        <f t="shared" si="143"/>
        <v>0</v>
      </c>
      <c r="K94" s="172">
        <f t="shared" si="143"/>
        <v>0.30985134373182294</v>
      </c>
      <c r="L94" s="172">
        <f t="shared" si="143"/>
        <v>0</v>
      </c>
      <c r="M94" s="172">
        <f t="shared" si="143"/>
        <v>4.0655618384687352E-5</v>
      </c>
      <c r="N94" s="172">
        <f t="shared" si="143"/>
        <v>3.3549550801448851E-5</v>
      </c>
      <c r="O94" s="172">
        <f t="shared" si="143"/>
        <v>0</v>
      </c>
      <c r="P94" s="172">
        <f t="shared" si="143"/>
        <v>0</v>
      </c>
      <c r="Q94" s="172">
        <f t="shared" si="143"/>
        <v>0</v>
      </c>
      <c r="R94" s="172">
        <f t="shared" si="143"/>
        <v>0</v>
      </c>
      <c r="S94" s="173">
        <f t="shared" si="143"/>
        <v>0</v>
      </c>
      <c r="T94" s="22"/>
      <c r="V94" s="193"/>
      <c r="W94" s="194"/>
      <c r="X94" s="55" t="s">
        <v>52</v>
      </c>
      <c r="Y94" s="172" t="e">
        <f t="shared" ref="Y94:AN94" si="144">AVERAGE(Y91:Y93)</f>
        <v>#DIV/0!</v>
      </c>
      <c r="Z94" s="172" t="e">
        <f t="shared" si="144"/>
        <v>#DIV/0!</v>
      </c>
      <c r="AA94" s="172" t="e">
        <f t="shared" si="144"/>
        <v>#DIV/0!</v>
      </c>
      <c r="AB94" s="172" t="e">
        <f t="shared" si="144"/>
        <v>#DIV/0!</v>
      </c>
      <c r="AC94" s="172" t="e">
        <f t="shared" si="144"/>
        <v>#DIV/0!</v>
      </c>
      <c r="AD94" s="172" t="e">
        <f t="shared" si="144"/>
        <v>#DIV/0!</v>
      </c>
      <c r="AE94" s="172" t="e">
        <f t="shared" si="144"/>
        <v>#DIV/0!</v>
      </c>
      <c r="AF94" s="172" t="e">
        <f t="shared" si="144"/>
        <v>#DIV/0!</v>
      </c>
      <c r="AG94" s="172" t="e">
        <f t="shared" si="144"/>
        <v>#DIV/0!</v>
      </c>
      <c r="AH94" s="172" t="e">
        <f t="shared" si="144"/>
        <v>#DIV/0!</v>
      </c>
      <c r="AI94" s="172" t="e">
        <f t="shared" si="144"/>
        <v>#DIV/0!</v>
      </c>
      <c r="AJ94" s="172" t="e">
        <f t="shared" si="144"/>
        <v>#DIV/0!</v>
      </c>
      <c r="AK94" s="172" t="e">
        <f t="shared" si="144"/>
        <v>#DIV/0!</v>
      </c>
      <c r="AL94" s="172" t="e">
        <f t="shared" si="144"/>
        <v>#DIV/0!</v>
      </c>
      <c r="AM94" s="172" t="e">
        <f t="shared" si="144"/>
        <v>#DIV/0!</v>
      </c>
      <c r="AN94" s="173" t="e">
        <f t="shared" si="144"/>
        <v>#DIV/0!</v>
      </c>
      <c r="AQ94" s="193"/>
      <c r="AR94" s="194"/>
      <c r="AS94" s="55" t="s">
        <v>52</v>
      </c>
      <c r="AT94" s="172" t="e">
        <f t="shared" ref="AT94:BI94" si="145">AVERAGE(AT91:AT93)</f>
        <v>#DIV/0!</v>
      </c>
      <c r="AU94" s="172" t="e">
        <f t="shared" si="145"/>
        <v>#DIV/0!</v>
      </c>
      <c r="AV94" s="172" t="e">
        <f t="shared" si="145"/>
        <v>#DIV/0!</v>
      </c>
      <c r="AW94" s="172" t="e">
        <f t="shared" si="145"/>
        <v>#DIV/0!</v>
      </c>
      <c r="AX94" s="172" t="e">
        <f t="shared" si="145"/>
        <v>#DIV/0!</v>
      </c>
      <c r="AY94" s="172" t="e">
        <f t="shared" si="145"/>
        <v>#DIV/0!</v>
      </c>
      <c r="AZ94" s="172" t="e">
        <f t="shared" si="145"/>
        <v>#DIV/0!</v>
      </c>
      <c r="BA94" s="172" t="e">
        <f t="shared" si="145"/>
        <v>#DIV/0!</v>
      </c>
      <c r="BB94" s="172" t="e">
        <f t="shared" si="145"/>
        <v>#DIV/0!</v>
      </c>
      <c r="BC94" s="172" t="e">
        <f t="shared" si="145"/>
        <v>#DIV/0!</v>
      </c>
      <c r="BD94" s="172" t="e">
        <f t="shared" si="145"/>
        <v>#DIV/0!</v>
      </c>
      <c r="BE94" s="172" t="e">
        <f t="shared" si="145"/>
        <v>#DIV/0!</v>
      </c>
      <c r="BF94" s="172" t="e">
        <f t="shared" si="145"/>
        <v>#DIV/0!</v>
      </c>
      <c r="BG94" s="172" t="e">
        <f t="shared" si="145"/>
        <v>#DIV/0!</v>
      </c>
      <c r="BH94" s="172" t="e">
        <f t="shared" si="145"/>
        <v>#DIV/0!</v>
      </c>
      <c r="BI94" s="173" t="e">
        <f t="shared" si="145"/>
        <v>#DIV/0!</v>
      </c>
      <c r="BL94" s="193"/>
      <c r="BM94" s="194"/>
      <c r="BN94" s="55" t="s">
        <v>52</v>
      </c>
      <c r="BO94" s="172" t="e">
        <f t="shared" ref="BO94:CD94" si="146">AVERAGE(BO91:BO93)</f>
        <v>#DIV/0!</v>
      </c>
      <c r="BP94" s="172" t="e">
        <f t="shared" si="146"/>
        <v>#DIV/0!</v>
      </c>
      <c r="BQ94" s="172" t="e">
        <f t="shared" si="146"/>
        <v>#DIV/0!</v>
      </c>
      <c r="BR94" s="172" t="e">
        <f t="shared" si="146"/>
        <v>#DIV/0!</v>
      </c>
      <c r="BS94" s="172" t="e">
        <f t="shared" si="146"/>
        <v>#DIV/0!</v>
      </c>
      <c r="BT94" s="172" t="e">
        <f t="shared" si="146"/>
        <v>#DIV/0!</v>
      </c>
      <c r="BU94" s="172" t="e">
        <f t="shared" si="146"/>
        <v>#DIV/0!</v>
      </c>
      <c r="BV94" s="172" t="e">
        <f t="shared" si="146"/>
        <v>#DIV/0!</v>
      </c>
      <c r="BW94" s="172" t="e">
        <f t="shared" si="146"/>
        <v>#DIV/0!</v>
      </c>
      <c r="BX94" s="172" t="e">
        <f t="shared" si="146"/>
        <v>#DIV/0!</v>
      </c>
      <c r="BY94" s="172" t="e">
        <f t="shared" si="146"/>
        <v>#DIV/0!</v>
      </c>
      <c r="BZ94" s="172" t="e">
        <f t="shared" si="146"/>
        <v>#DIV/0!</v>
      </c>
      <c r="CA94" s="172" t="e">
        <f t="shared" si="146"/>
        <v>#DIV/0!</v>
      </c>
      <c r="CB94" s="172" t="e">
        <f t="shared" si="146"/>
        <v>#DIV/0!</v>
      </c>
      <c r="CC94" s="172" t="e">
        <f t="shared" si="146"/>
        <v>#DIV/0!</v>
      </c>
      <c r="CD94" s="173" t="e">
        <f t="shared" si="146"/>
        <v>#DIV/0!</v>
      </c>
      <c r="CG94" s="193"/>
      <c r="CH94" s="194"/>
      <c r="CI94" s="55" t="s">
        <v>52</v>
      </c>
      <c r="CJ94" s="172" t="e">
        <f t="shared" ref="CJ94:CY94" si="147">AVERAGE(CJ91:CJ93)</f>
        <v>#DIV/0!</v>
      </c>
      <c r="CK94" s="172" t="e">
        <f t="shared" si="147"/>
        <v>#DIV/0!</v>
      </c>
      <c r="CL94" s="172" t="e">
        <f t="shared" si="147"/>
        <v>#DIV/0!</v>
      </c>
      <c r="CM94" s="172" t="e">
        <f t="shared" si="147"/>
        <v>#DIV/0!</v>
      </c>
      <c r="CN94" s="172" t="e">
        <f t="shared" si="147"/>
        <v>#DIV/0!</v>
      </c>
      <c r="CO94" s="172" t="e">
        <f t="shared" si="147"/>
        <v>#DIV/0!</v>
      </c>
      <c r="CP94" s="172" t="e">
        <f t="shared" si="147"/>
        <v>#DIV/0!</v>
      </c>
      <c r="CQ94" s="172" t="e">
        <f t="shared" si="147"/>
        <v>#DIV/0!</v>
      </c>
      <c r="CR94" s="172" t="e">
        <f t="shared" si="147"/>
        <v>#DIV/0!</v>
      </c>
      <c r="CS94" s="172" t="e">
        <f t="shared" si="147"/>
        <v>#DIV/0!</v>
      </c>
      <c r="CT94" s="172" t="e">
        <f t="shared" si="147"/>
        <v>#DIV/0!</v>
      </c>
      <c r="CU94" s="172" t="e">
        <f t="shared" si="147"/>
        <v>#DIV/0!</v>
      </c>
      <c r="CV94" s="172" t="e">
        <f t="shared" si="147"/>
        <v>#DIV/0!</v>
      </c>
      <c r="CW94" s="172" t="e">
        <f t="shared" si="147"/>
        <v>#DIV/0!</v>
      </c>
      <c r="CX94" s="172" t="e">
        <f t="shared" si="147"/>
        <v>#DIV/0!</v>
      </c>
      <c r="CY94" s="173" t="e">
        <f t="shared" si="147"/>
        <v>#DIV/0!</v>
      </c>
    </row>
    <row r="95" spans="1:103" ht="14.45" customHeight="1" x14ac:dyDescent="0.25">
      <c r="A95" s="193"/>
      <c r="B95" s="194"/>
      <c r="C95" s="56" t="s">
        <v>56</v>
      </c>
      <c r="D95" s="182" t="s">
        <v>57</v>
      </c>
      <c r="E95" s="184"/>
      <c r="F95" s="182" t="s">
        <v>58</v>
      </c>
      <c r="G95" s="183"/>
      <c r="H95" s="184"/>
      <c r="I95" s="182" t="s">
        <v>59</v>
      </c>
      <c r="J95" s="183"/>
      <c r="K95" s="183"/>
      <c r="L95" s="183"/>
      <c r="M95" s="183"/>
      <c r="N95" s="184"/>
      <c r="O95" s="182" t="s">
        <v>60</v>
      </c>
      <c r="P95" s="184"/>
      <c r="Q95" s="185" t="s">
        <v>61</v>
      </c>
      <c r="R95" s="183"/>
      <c r="S95" s="186"/>
      <c r="T95" s="22"/>
      <c r="V95" s="193"/>
      <c r="W95" s="194"/>
      <c r="X95" s="137" t="s">
        <v>56</v>
      </c>
      <c r="Y95" s="182" t="s">
        <v>57</v>
      </c>
      <c r="Z95" s="184"/>
      <c r="AA95" s="182" t="s">
        <v>58</v>
      </c>
      <c r="AB95" s="183"/>
      <c r="AC95" s="184"/>
      <c r="AD95" s="190" t="s">
        <v>59</v>
      </c>
      <c r="AE95" s="183"/>
      <c r="AF95" s="183"/>
      <c r="AG95" s="183"/>
      <c r="AH95" s="183"/>
      <c r="AI95" s="183"/>
      <c r="AJ95" s="182" t="s">
        <v>60</v>
      </c>
      <c r="AK95" s="184"/>
      <c r="AL95" s="185" t="s">
        <v>61</v>
      </c>
      <c r="AM95" s="183"/>
      <c r="AN95" s="186"/>
      <c r="AQ95" s="193"/>
      <c r="AR95" s="194"/>
      <c r="AS95" s="137" t="s">
        <v>56</v>
      </c>
      <c r="AT95" s="182" t="s">
        <v>57</v>
      </c>
      <c r="AU95" s="184"/>
      <c r="AV95" s="182" t="s">
        <v>58</v>
      </c>
      <c r="AW95" s="183"/>
      <c r="AX95" s="184"/>
      <c r="AY95" s="190" t="s">
        <v>59</v>
      </c>
      <c r="AZ95" s="183"/>
      <c r="BA95" s="183"/>
      <c r="BB95" s="183"/>
      <c r="BC95" s="183"/>
      <c r="BD95" s="183"/>
      <c r="BE95" s="182" t="s">
        <v>60</v>
      </c>
      <c r="BF95" s="184"/>
      <c r="BG95" s="185" t="s">
        <v>61</v>
      </c>
      <c r="BH95" s="183"/>
      <c r="BI95" s="186"/>
      <c r="BL95" s="193"/>
      <c r="BM95" s="194"/>
      <c r="BN95" s="137" t="s">
        <v>56</v>
      </c>
      <c r="BO95" s="182" t="s">
        <v>57</v>
      </c>
      <c r="BP95" s="184"/>
      <c r="BQ95" s="182" t="s">
        <v>58</v>
      </c>
      <c r="BR95" s="183"/>
      <c r="BS95" s="184"/>
      <c r="BT95" s="190" t="s">
        <v>59</v>
      </c>
      <c r="BU95" s="183"/>
      <c r="BV95" s="183"/>
      <c r="BW95" s="183"/>
      <c r="BX95" s="183"/>
      <c r="BY95" s="183"/>
      <c r="BZ95" s="182" t="s">
        <v>60</v>
      </c>
      <c r="CA95" s="184"/>
      <c r="CB95" s="185" t="s">
        <v>61</v>
      </c>
      <c r="CC95" s="183"/>
      <c r="CD95" s="186"/>
      <c r="CG95" s="193"/>
      <c r="CH95" s="194"/>
      <c r="CI95" s="137" t="s">
        <v>56</v>
      </c>
      <c r="CJ95" s="182" t="s">
        <v>57</v>
      </c>
      <c r="CK95" s="184"/>
      <c r="CL95" s="182" t="s">
        <v>58</v>
      </c>
      <c r="CM95" s="183"/>
      <c r="CN95" s="184"/>
      <c r="CO95" s="190" t="s">
        <v>59</v>
      </c>
      <c r="CP95" s="183"/>
      <c r="CQ95" s="183"/>
      <c r="CR95" s="183"/>
      <c r="CS95" s="183"/>
      <c r="CT95" s="183"/>
      <c r="CU95" s="182" t="s">
        <v>60</v>
      </c>
      <c r="CV95" s="184"/>
      <c r="CW95" s="185" t="s">
        <v>61</v>
      </c>
      <c r="CX95" s="183"/>
      <c r="CY95" s="186"/>
    </row>
    <row r="96" spans="1:103" ht="14.45" customHeight="1" x14ac:dyDescent="0.25">
      <c r="A96" s="193"/>
      <c r="B96" s="194"/>
      <c r="C96" s="57"/>
      <c r="D96" s="32" t="s">
        <v>16</v>
      </c>
      <c r="E96" s="32" t="s">
        <v>3</v>
      </c>
      <c r="F96" s="32" t="s">
        <v>63</v>
      </c>
      <c r="G96" s="32" t="s">
        <v>64</v>
      </c>
      <c r="H96" s="32" t="s">
        <v>65</v>
      </c>
      <c r="I96" s="32" t="s">
        <v>66</v>
      </c>
      <c r="J96" s="32" t="s">
        <v>67</v>
      </c>
      <c r="K96" s="32" t="s">
        <v>68</v>
      </c>
      <c r="L96" s="32" t="s">
        <v>69</v>
      </c>
      <c r="M96" s="32" t="s">
        <v>70</v>
      </c>
      <c r="N96" s="32" t="s">
        <v>71</v>
      </c>
      <c r="O96" s="32" t="s">
        <v>13</v>
      </c>
      <c r="P96" s="32" t="s">
        <v>14</v>
      </c>
      <c r="Q96" s="32" t="s">
        <v>72</v>
      </c>
      <c r="R96" s="32" t="s">
        <v>73</v>
      </c>
      <c r="S96" s="11" t="s">
        <v>15</v>
      </c>
      <c r="T96" s="22"/>
      <c r="V96" s="193"/>
      <c r="W96" s="194"/>
      <c r="X96" s="138"/>
      <c r="Y96" s="32"/>
      <c r="Z96" s="32" t="s">
        <v>62</v>
      </c>
      <c r="AA96" s="32" t="s">
        <v>63</v>
      </c>
      <c r="AB96" s="32" t="s">
        <v>64</v>
      </c>
      <c r="AC96" s="32" t="s">
        <v>65</v>
      </c>
      <c r="AD96" s="32" t="s">
        <v>66</v>
      </c>
      <c r="AE96" s="32" t="s">
        <v>67</v>
      </c>
      <c r="AF96" s="32" t="s">
        <v>68</v>
      </c>
      <c r="AG96" s="32" t="s">
        <v>69</v>
      </c>
      <c r="AH96" s="32" t="s">
        <v>70</v>
      </c>
      <c r="AI96" s="32" t="s">
        <v>71</v>
      </c>
      <c r="AJ96" s="32" t="s">
        <v>13</v>
      </c>
      <c r="AK96" s="32" t="s">
        <v>14</v>
      </c>
      <c r="AL96" s="32" t="s">
        <v>72</v>
      </c>
      <c r="AM96" s="32" t="s">
        <v>73</v>
      </c>
      <c r="AN96" s="11" t="s">
        <v>15</v>
      </c>
      <c r="AQ96" s="193"/>
      <c r="AR96" s="194"/>
      <c r="AS96" s="138"/>
      <c r="AT96" s="32"/>
      <c r="AU96" s="32" t="s">
        <v>62</v>
      </c>
      <c r="AV96" s="32" t="s">
        <v>63</v>
      </c>
      <c r="AW96" s="32" t="s">
        <v>64</v>
      </c>
      <c r="AX96" s="32" t="s">
        <v>65</v>
      </c>
      <c r="AY96" s="32" t="s">
        <v>66</v>
      </c>
      <c r="AZ96" s="32" t="s">
        <v>67</v>
      </c>
      <c r="BA96" s="32" t="s">
        <v>68</v>
      </c>
      <c r="BB96" s="32" t="s">
        <v>69</v>
      </c>
      <c r="BC96" s="32" t="s">
        <v>70</v>
      </c>
      <c r="BD96" s="32" t="s">
        <v>71</v>
      </c>
      <c r="BE96" s="32" t="s">
        <v>13</v>
      </c>
      <c r="BF96" s="32" t="s">
        <v>14</v>
      </c>
      <c r="BG96" s="32" t="s">
        <v>72</v>
      </c>
      <c r="BH96" s="32" t="s">
        <v>73</v>
      </c>
      <c r="BI96" s="11" t="s">
        <v>15</v>
      </c>
      <c r="BL96" s="193"/>
      <c r="BM96" s="194"/>
      <c r="BN96" s="138"/>
      <c r="BO96" s="32"/>
      <c r="BP96" s="32" t="s">
        <v>62</v>
      </c>
      <c r="BQ96" s="32" t="s">
        <v>63</v>
      </c>
      <c r="BR96" s="32" t="s">
        <v>64</v>
      </c>
      <c r="BS96" s="32" t="s">
        <v>65</v>
      </c>
      <c r="BT96" s="32" t="s">
        <v>66</v>
      </c>
      <c r="BU96" s="32" t="s">
        <v>67</v>
      </c>
      <c r="BV96" s="32" t="s">
        <v>68</v>
      </c>
      <c r="BW96" s="32" t="s">
        <v>69</v>
      </c>
      <c r="BX96" s="32" t="s">
        <v>70</v>
      </c>
      <c r="BY96" s="32" t="s">
        <v>71</v>
      </c>
      <c r="BZ96" s="32" t="s">
        <v>13</v>
      </c>
      <c r="CA96" s="32" t="s">
        <v>14</v>
      </c>
      <c r="CB96" s="32" t="s">
        <v>72</v>
      </c>
      <c r="CC96" s="32" t="s">
        <v>73</v>
      </c>
      <c r="CD96" s="11" t="s">
        <v>15</v>
      </c>
      <c r="CG96" s="193"/>
      <c r="CH96" s="194"/>
      <c r="CI96" s="138"/>
      <c r="CJ96" s="32"/>
      <c r="CK96" s="32" t="s">
        <v>62</v>
      </c>
      <c r="CL96" s="32" t="s">
        <v>63</v>
      </c>
      <c r="CM96" s="32" t="s">
        <v>64</v>
      </c>
      <c r="CN96" s="32" t="s">
        <v>65</v>
      </c>
      <c r="CO96" s="32" t="s">
        <v>66</v>
      </c>
      <c r="CP96" s="32" t="s">
        <v>67</v>
      </c>
      <c r="CQ96" s="32" t="s">
        <v>68</v>
      </c>
      <c r="CR96" s="32" t="s">
        <v>69</v>
      </c>
      <c r="CS96" s="32" t="s">
        <v>70</v>
      </c>
      <c r="CT96" s="32" t="s">
        <v>71</v>
      </c>
      <c r="CU96" s="32" t="s">
        <v>13</v>
      </c>
      <c r="CV96" s="32" t="s">
        <v>14</v>
      </c>
      <c r="CW96" s="32" t="s">
        <v>72</v>
      </c>
      <c r="CX96" s="32" t="s">
        <v>73</v>
      </c>
      <c r="CY96" s="11" t="s">
        <v>15</v>
      </c>
    </row>
    <row r="97" spans="1:103" ht="14.45" customHeight="1" x14ac:dyDescent="0.25">
      <c r="A97" s="193"/>
      <c r="B97" s="194"/>
      <c r="C97" s="58" t="s">
        <v>74</v>
      </c>
      <c r="D97" s="142" t="e">
        <f>((G91+H91)*G82/1000) *60 /(H82/1000)</f>
        <v>#VALUE!</v>
      </c>
      <c r="E97" s="8" t="e">
        <f>(G82*(298/273)*(1/1.07)/H82)^-1</f>
        <v>#VALUE!</v>
      </c>
      <c r="F97" s="7">
        <f>(K82-K87*C98)/K82</f>
        <v>0</v>
      </c>
      <c r="G97" s="7">
        <f>(F91+G91+H91+2*I91+2*J91+3*L91+4*M91+4*N91+4*O91+4*P91+4*Q91+4*R91+4*S91)/(F91+G91+H91+2*I91+2*J91+3*L91+4*M91+4*N91+4*O91+4*P91+4*Q91+4*R91+4*S91+3*K91)</f>
        <v>3.709200178469075E-4</v>
      </c>
      <c r="H97" s="7">
        <f>(O82-D91)/O82</f>
        <v>0</v>
      </c>
      <c r="I97" s="7">
        <f>(2*J91+3*L91)/(F91+G91+H91+2*I91+2*J91+3*L91+4*M91+4*N91+4*O91+4*P91+4*Q91+4*R91+4*S91)</f>
        <v>0</v>
      </c>
      <c r="J97" s="7">
        <f>3*L91/(F91+G91+H91+2*I91+2*J91+3*L91+4*M91+4*N91+4*O91+4*P91+4*Q91+4*R91+4*S91)</f>
        <v>0</v>
      </c>
      <c r="K97" s="7">
        <f>2*J91/(F91+G91+H91+2*I91+2*J91+3*L91+4*M91+4*N91+4*O91+4*P91+4*Q91+4*R91+4*S91)</f>
        <v>0</v>
      </c>
      <c r="L97" s="7">
        <f>G91/(F91+G91+H91+2*I91+2*J91+3*L91+4*M91+4*N91+4*O91+4*P91+4*Q91+4*R91+4*S91)</f>
        <v>0</v>
      </c>
      <c r="M97" s="7">
        <f>H91/(F91+G91+H91+2*I91+2*J91+3*L91+4*M91+4*N91+4*O91+4*P91+4*Q91+4*R91+4*S91)</f>
        <v>0</v>
      </c>
      <c r="N97" s="7">
        <f>(G91+H91)/(F91+G91+H91+2*I91+2*J91+3*L91+4*M91+4*N91+4*O91+4*P91+4*Q91+4*R91+4*S91)</f>
        <v>0</v>
      </c>
      <c r="O97" s="129" t="e">
        <f>(L91*G82/1000) *60 /(H82/1000)</f>
        <v>#VALUE!</v>
      </c>
      <c r="P97" s="129" t="e">
        <f>(J91*G82/1000) *60 / (H82/1000)</f>
        <v>#VALUE!</v>
      </c>
      <c r="Q97" s="174">
        <f>3*Q82</f>
        <v>0.92955403119546887</v>
      </c>
      <c r="R97" s="174">
        <f>(F91+G91+H91+2*I91+2*J91+3*L91+3*K91+4*M91+4*N91+4*O91+4*P91+4*Q91+4*R91+4*S91)</f>
        <v>0.92989894933035033</v>
      </c>
      <c r="S97" s="12">
        <f>(Q97-R97)/R97</f>
        <v>-3.7092001784694263E-4</v>
      </c>
      <c r="T97" s="22"/>
      <c r="V97" s="193"/>
      <c r="W97" s="194"/>
      <c r="X97" s="143" t="s">
        <v>74</v>
      </c>
      <c r="Y97" s="142"/>
      <c r="Z97" s="8" t="e">
        <f>(AB82*(298/273)*(1/1.07)/AC82)^-1</f>
        <v>#VALUE!</v>
      </c>
      <c r="AA97" s="7" t="e">
        <f>(AF82-AF87*X98)/AF82</f>
        <v>#VALUE!</v>
      </c>
      <c r="AB97" s="7" t="e">
        <f>(AA91+AB91+AC91+2*AD91+2*AE91+3*AG91+4*AH91+4*AI91+4*AJ91+4*AK91+4*AL91+4*AM91+4*AN91)/(AA91+AB91+AC91+2*AD91+2*AE91+3*AG91+4*AH91+4*AI91+4*AJ91+4*AK91+4*AL91+4*AM91+4*AN91+3*AF91)</f>
        <v>#DIV/0!</v>
      </c>
      <c r="AC97" s="7" t="e">
        <f>(AJ82-Y91)/AJ82</f>
        <v>#DIV/0!</v>
      </c>
      <c r="AD97" s="7" t="e">
        <f>(2*AE91+3*AG91)/(AA91+AB91+AC91+2*AD91+2*AE91+3*AG91+4*AH91+4*AI91+4*AJ91+4*AK91+4*AL91+4*AM91+4*AN91)</f>
        <v>#DIV/0!</v>
      </c>
      <c r="AE97" s="7" t="e">
        <f>3*AG91/(AA91+AB91+AC91+2*AD91+2*AE91+3*AG91+4*AH91+4*AI91+4*AJ91+4*AK91+4*AL91+4*AM91+4*AN91)</f>
        <v>#DIV/0!</v>
      </c>
      <c r="AF97" s="7" t="e">
        <f>2*AE91/(AA91+AB91+AC91+2*AD91+2*AE91+3*AG91+4*AH91+4*AI91+4*AJ91+4*AK91+4*AL91+4*AM91+4*AN91)</f>
        <v>#DIV/0!</v>
      </c>
      <c r="AG97" s="7" t="e">
        <f>AB91/(AA91+AB91+AC91+2*AD91+2*AE91+3*AG91+4*AH91+4*AI91+4*AJ91+4*AK91+4*AL91+4*AM91+4*AN91)</f>
        <v>#DIV/0!</v>
      </c>
      <c r="AH97" s="7" t="e">
        <f>AC91/(AA91+AB91+AC91+2*AD91+2*AE91+3*AG91+4*AH91+4*AI91+4*AJ91+4*AK91+4*AL91+4*AM91+4*AN91)</f>
        <v>#DIV/0!</v>
      </c>
      <c r="AI97" s="7" t="e">
        <f>(AB91+AC91)/(AA91+AB91+AC91+2*AD91+2*AE91+3*AG91+4*AH91+4*AI91+4*AJ91+4*AK91+4*AL91+4*AM91+4*AN91)</f>
        <v>#DIV/0!</v>
      </c>
      <c r="AJ97" s="129" t="e">
        <f>(AG91*AB82/1000) *60 /(AC82/1000)</f>
        <v>#DIV/0!</v>
      </c>
      <c r="AK97" s="129" t="e">
        <f>(AE91*AB82/1000) *60 / (AC82/1000)</f>
        <v>#DIV/0!</v>
      </c>
      <c r="AL97" s="174">
        <f>3*AL82</f>
        <v>0.92955403119546887</v>
      </c>
      <c r="AM97" s="174" t="e">
        <f>(AA91+AB91+AC91+2*AD91+2*AE91+3*AG91+3*AF91+4*AH91+4*AI91+4*AJ91+4*AK91+4*AL91+4*AM91+4*AN91)</f>
        <v>#DIV/0!</v>
      </c>
      <c r="AN97" s="12" t="e">
        <f>(AL97-AM97)/AM97</f>
        <v>#DIV/0!</v>
      </c>
      <c r="AQ97" s="193"/>
      <c r="AR97" s="194"/>
      <c r="AS97" s="143" t="s">
        <v>74</v>
      </c>
      <c r="AT97" s="142"/>
      <c r="AU97" s="8" t="e">
        <f>(AW82*(298/273)*(1/1.07)/AX82)^-1</f>
        <v>#VALUE!</v>
      </c>
      <c r="AV97" s="7" t="e">
        <f>(BA82-BA87*AS98)/BA82</f>
        <v>#VALUE!</v>
      </c>
      <c r="AW97" s="7" t="e">
        <f>(AV91+AW91+AX91+2*AY91+2*AZ91+3*BB91+4*BC91+4*BD91+4*BE91+4*BF91+4*BG91+4*BH91+4*BI91)/(AV91+AW91+AX91+2*AY91+2*AZ91+3*BB91+4*BC91+4*BD91+4*BE91+4*BF91+4*BG91+4*BH91+4*BI91+3*BA91)</f>
        <v>#DIV/0!</v>
      </c>
      <c r="AX97" s="7" t="e">
        <f>(BE82-AT91)/BE82</f>
        <v>#DIV/0!</v>
      </c>
      <c r="AY97" s="7" t="e">
        <f>(2*AZ91+3*BB91)/(AV91+AW91+AX91+2*AY91+2*AZ91+3*BB91+4*BC91+4*BD91+4*BE91+4*BF91+4*BG91+4*BH91+4*BI91)</f>
        <v>#DIV/0!</v>
      </c>
      <c r="AZ97" s="7" t="e">
        <f>3*BB91/(AV91+AW91+AX91+2*AY91+2*AZ91+3*BB91+4*BC91+4*BD91+4*BE91+4*BF91+4*BG91+4*BH91+4*BI91)</f>
        <v>#DIV/0!</v>
      </c>
      <c r="BA97" s="7" t="e">
        <f>2*AZ91/(AV91+AW91+AX91+2*AY91+2*AZ91+3*BB91+4*BC91+4*BD91+4*BE91+4*BF91+4*BG91+4*BH91+4*BI91)</f>
        <v>#DIV/0!</v>
      </c>
      <c r="BB97" s="7" t="e">
        <f>AW91/(AV91+AW91+AX91+2*AY91+2*AZ91+3*BB91+4*BC91+4*BD91+4*BE91+4*BF91+4*BG91+4*BH91+4*BI91)</f>
        <v>#DIV/0!</v>
      </c>
      <c r="BC97" s="7" t="e">
        <f>AX91/(AV91+AW91+AX91+2*AY91+2*AZ91+3*BB91+4*BC91+4*BD91+4*BE91+4*BF91+4*BG91+4*BH91+4*BI91)</f>
        <v>#DIV/0!</v>
      </c>
      <c r="BD97" s="7" t="e">
        <f>(AW91+AX91)/(AV91+AW91+AX91+2*AY91+2*AZ91+3*BB91+4*BC91+4*BD91+4*BE91+4*BF91+4*BG91+4*BH91+4*BI91)</f>
        <v>#DIV/0!</v>
      </c>
      <c r="BE97" s="129" t="e">
        <f>(BB91*AW82/1000) *60 /(AX82/1000)</f>
        <v>#DIV/0!</v>
      </c>
      <c r="BF97" s="129" t="e">
        <f>(AZ91*AW82/1000) *60 / (AX82/1000)</f>
        <v>#DIV/0!</v>
      </c>
      <c r="BG97" s="174">
        <f>3*BG82</f>
        <v>0.92955403119546887</v>
      </c>
      <c r="BH97" s="174" t="e">
        <f>(AV91+AW91+AX91+2*AY91+2*AZ91+3*BB91+3*BA91+4*BC91+4*BD91+4*BE91+4*BF91+4*BG91+4*BH91+4*BI91)</f>
        <v>#DIV/0!</v>
      </c>
      <c r="BI97" s="12" t="e">
        <f>(BG97-BH97)/BH97</f>
        <v>#DIV/0!</v>
      </c>
      <c r="BL97" s="193"/>
      <c r="BM97" s="194"/>
      <c r="BN97" s="143" t="s">
        <v>74</v>
      </c>
      <c r="BO97" s="142"/>
      <c r="BP97" s="8" t="e">
        <f>(BR82*(298/273)*(1/1.07)/BS82)^-1</f>
        <v>#VALUE!</v>
      </c>
      <c r="BQ97" s="7" t="e">
        <f>(BV82-BV87*BN98)/BV82</f>
        <v>#VALUE!</v>
      </c>
      <c r="BR97" s="7" t="e">
        <f>(BQ91+BR91+BS91+2*BT91+2*BU91+3*BW91+4*BX91+4*BY91+4*BZ91+4*CA91+4*CB91+4*CC91+4*CD91)/(BQ91+BR91+BS91+2*BT91+2*BU91+3*BW91+4*BX91+4*BY91+4*BZ91+4*CA91+4*CB91+4*CC91+4*CD91+3*BV91)</f>
        <v>#DIV/0!</v>
      </c>
      <c r="BS97" s="7" t="e">
        <f>(BZ82-BO91)/BZ82</f>
        <v>#DIV/0!</v>
      </c>
      <c r="BT97" s="7" t="e">
        <f>(2*BU91+3*BW91)/(BQ91+BR91+BS91+2*BT91+2*BU91+3*BW91+4*BX91+4*BY91+4*BZ91+4*CA91+4*CB91+4*CC91+4*CD91)</f>
        <v>#DIV/0!</v>
      </c>
      <c r="BU97" s="7" t="e">
        <f>3*BW91/(BQ91+BR91+BS91+2*BT91+2*BU91+3*BW91+4*BX91+4*BY91+4*BZ91+4*CA91+4*CB91+4*CC91+4*CD91)</f>
        <v>#DIV/0!</v>
      </c>
      <c r="BV97" s="7" t="e">
        <f>2*BU91/(BQ91+BR91+BS91+2*BT91+2*BU91+3*BW91+4*BX91+4*BY91+4*BZ91+4*CA91+4*CB91+4*CC91+4*CD91)</f>
        <v>#DIV/0!</v>
      </c>
      <c r="BW97" s="7" t="e">
        <f>BR91/(BQ91+BR91+BS91+2*BT91+2*BU91+3*BW91+4*BX91+4*BY91+4*BZ91+4*CA91+4*CB91+4*CC91+4*CD91)</f>
        <v>#DIV/0!</v>
      </c>
      <c r="BX97" s="7" t="e">
        <f>BS91/(BQ91+BR91+BS91+2*BT91+2*BU91+3*BW91+4*BX91+4*BY91+4*BZ91+4*CA91+4*CB91+4*CC91+4*CD91)</f>
        <v>#DIV/0!</v>
      </c>
      <c r="BY97" s="7" t="e">
        <f>(BR91+BS91)/(BQ91+BR91+BS91+2*BT91+2*BU91+3*BW91+4*BX91+4*BY91+4*BZ91+4*CA91+4*CB91+4*CC91+4*CD91)</f>
        <v>#DIV/0!</v>
      </c>
      <c r="BZ97" s="129" t="e">
        <f>(BW91*BR82/1000) *60 /(BS82/1000)</f>
        <v>#DIV/0!</v>
      </c>
      <c r="CA97" s="129" t="e">
        <f>(BU91*BR82/1000) *60 / (BS82/1000)</f>
        <v>#DIV/0!</v>
      </c>
      <c r="CB97" s="174">
        <f>3*CB82</f>
        <v>0.92955403119546887</v>
      </c>
      <c r="CC97" s="174" t="e">
        <f>(BQ91+BR91+BS91+2*BT91+2*BU91+3*BW91+3*BV91+4*BX91+4*BY91+4*BZ91+4*CA91+4*CB91+4*CC91+4*CD91)</f>
        <v>#DIV/0!</v>
      </c>
      <c r="CD97" s="12" t="e">
        <f>(CB97-CC97)/CC97</f>
        <v>#DIV/0!</v>
      </c>
      <c r="CG97" s="193"/>
      <c r="CH97" s="194"/>
      <c r="CI97" s="143" t="s">
        <v>74</v>
      </c>
      <c r="CJ97" s="142"/>
      <c r="CK97" s="8" t="e">
        <f>(CM82*(298/273)*(1/1.07)/CN82)^-1</f>
        <v>#VALUE!</v>
      </c>
      <c r="CL97" s="7" t="e">
        <f>(CQ82-CQ87*CI98)/CQ82</f>
        <v>#DIV/0!</v>
      </c>
      <c r="CM97" s="7" t="e">
        <f>(CL91+CM91+CN91+2*CO91+2*CP91+3*CR91+4*CS91+4*CT91+4*CU91+4*CV91+4*CW91+4*CX91+4*CY91)/(CL91+CM91+CN91+2*CO91+2*CP91+3*CR91+4*CS91+4*CT91+4*CU91+4*CV91+4*CW91+4*CX91+4*CY91+3*CQ91)</f>
        <v>#DIV/0!</v>
      </c>
      <c r="CN97" s="7" t="e">
        <f>(CU82-CJ91)/CU82</f>
        <v>#DIV/0!</v>
      </c>
      <c r="CO97" s="7" t="e">
        <f>(2*CP91+3*CR91)/(CL91+CM91+CN91+2*CO91+2*CP91+3*CR91+4*CS91+4*CT91+4*CU91+4*CV91+4*CW91+4*CX91+4*CY91)</f>
        <v>#DIV/0!</v>
      </c>
      <c r="CP97" s="7" t="e">
        <f>3*CR91/(CL91+CM91+CN91+2*CO91+2*CP91+3*CR91+4*CS91+4*CT91+4*CU91+4*CV91+4*CW91+4*CX91+4*CY91)</f>
        <v>#DIV/0!</v>
      </c>
      <c r="CQ97" s="7" t="e">
        <f>2*CP91/(CL91+CM91+CN91+2*CO91+2*CP91+3*CR91+4*CS91+4*CT91+4*CU91+4*CV91+4*CW91+4*CX91+4*CY91)</f>
        <v>#DIV/0!</v>
      </c>
      <c r="CR97" s="7" t="e">
        <f>CM91/(CL91+CM91+CN91+2*CO91+2*CP91+3*CR91+4*CS91+4*CT91+4*CU91+4*CV91+4*CW91+4*CX91+4*CY91)</f>
        <v>#DIV/0!</v>
      </c>
      <c r="CS97" s="7" t="e">
        <f>CN91/(CL91+CM91+CN91+2*CO91+2*CP91+3*CR91+4*CS91+4*CT91+4*CU91+4*CV91+4*CW91+4*CX91+4*CY91)</f>
        <v>#DIV/0!</v>
      </c>
      <c r="CT97" s="7" t="e">
        <f>(CM91+CN91)/(CL91+CM91+CN91+2*CO91+2*CP91+3*CR91+4*CS91+4*CT91+4*CU91+4*CV91+4*CW91+4*CX91+4*CY91)</f>
        <v>#DIV/0!</v>
      </c>
      <c r="CU97" s="129" t="e">
        <f>(CR91*CM82/1000) *60 /(CN82/1000)</f>
        <v>#DIV/0!</v>
      </c>
      <c r="CV97" s="129" t="e">
        <f>(CP91*CM82/1000) *60 / (CN82/1000)</f>
        <v>#DIV/0!</v>
      </c>
      <c r="CW97" s="174">
        <f>3*CW82</f>
        <v>0.92955403119546887</v>
      </c>
      <c r="CX97" s="174" t="e">
        <f>(CL91+CM91+CN91+2*CO91+2*CP91+3*CR91+3*CQ91+4*CS91+4*CT91+4*CU91+4*CV91+4*CW91+4*CX91+4*CY91)</f>
        <v>#DIV/0!</v>
      </c>
      <c r="CY97" s="12" t="e">
        <f>(CW97-CX97)/CX97</f>
        <v>#DIV/0!</v>
      </c>
    </row>
    <row r="98" spans="1:103" ht="14.45" customHeight="1" x14ac:dyDescent="0.25">
      <c r="A98" s="193"/>
      <c r="B98" s="194"/>
      <c r="C98" s="141">
        <f>J85/E90</f>
        <v>1</v>
      </c>
      <c r="D98" s="142" t="e">
        <f>((G92+H92)*G83/1000) *60 /(H83/1000)</f>
        <v>#VALUE!</v>
      </c>
      <c r="E98" s="8" t="e">
        <f>(G83*(298/273)*(1/1.07)/H83)^-1</f>
        <v>#VALUE!</v>
      </c>
      <c r="F98" s="7">
        <f>(K83-K88*C98)/K83</f>
        <v>0</v>
      </c>
      <c r="G98" s="7">
        <f>(F92+G92+H92+2*I92+2*J92+3*L92+4*M92+4*N92+4*O92+4*P92+4*Q92+4*R92+4*S92)/(F92+G92+H92+2*I92+2*J92+3*L92+4*M92+4*N92+4*O92+4*P92+4*Q92+4*R92+4*S92+3*K92)</f>
        <v>3.709200178469075E-4</v>
      </c>
      <c r="H98" s="7">
        <f>(O83-D92)/O83</f>
        <v>0</v>
      </c>
      <c r="I98" s="7">
        <f>(2*J92+3*L92)/(F92+G92+H92+2*I92+2*J92+3*L92+4*M92+4*N92+4*O92+4*P92+4*Q92+4*R92+4*S92)</f>
        <v>0</v>
      </c>
      <c r="J98" s="7">
        <f>3*L92/(F92+G92+H92+2*I92+2*J92+3*L92+4*M92+4*N92+4*O92+4*P92+4*Q92+4*R92+4*S92)</f>
        <v>0</v>
      </c>
      <c r="K98" s="7">
        <f>2*J92/(F92+G92+H92+2*I92+2*J92+3*L92+4*M92+4*N92+4*O92+4*P92+4*Q92+4*R92+4*S92)</f>
        <v>0</v>
      </c>
      <c r="L98" s="7">
        <f>G92/(F92+G92+H92+2*I92+2*J92+3*L92+4*M92+4*N92+4*O92+4*P92+4*Q92+4*R92+4*S92)</f>
        <v>0</v>
      </c>
      <c r="M98" s="7">
        <f>H92/(F92+G92+H92+2*I92+2*J92+3*L92+4*M92+4*N92+4*O92+4*P92+4*Q92+4*R92+4*S92)</f>
        <v>0</v>
      </c>
      <c r="N98" s="7">
        <f>(G92+H92)/(F92+G92+H92+2*I92+2*J92+3*L92+4*M92+4*N92+4*O92+4*P92+4*Q92+4*R92+4*S92)</f>
        <v>0</v>
      </c>
      <c r="O98" s="129" t="e">
        <f>(L92*G83/1000) *60 /(H83/1000)</f>
        <v>#VALUE!</v>
      </c>
      <c r="P98" s="129" t="e">
        <f>(J92*G83/1000) *60 / (H83/1000)</f>
        <v>#VALUE!</v>
      </c>
      <c r="Q98" s="174">
        <f>3*Q83</f>
        <v>0.92955403119546887</v>
      </c>
      <c r="R98" s="174">
        <f>(F92+G92+H92+2*I92+2*J92+3*L92+3*K92+4*M92+4*N92+4*O92+4*P92+4*Q92+4*R92+4*S92)</f>
        <v>0.92989894933035033</v>
      </c>
      <c r="S98" s="12">
        <f>(Q98-R98)/R98</f>
        <v>-3.7092001784694263E-4</v>
      </c>
      <c r="T98" s="22"/>
      <c r="V98" s="193"/>
      <c r="W98" s="194"/>
      <c r="X98" s="141" t="e">
        <f>AE85/Z90</f>
        <v>#DIV/0!</v>
      </c>
      <c r="Y98" s="8"/>
      <c r="Z98" s="8" t="e">
        <f>(AB83*(298/273)*(1/1.07)/AC83)^-1</f>
        <v>#VALUE!</v>
      </c>
      <c r="AA98" s="7" t="e">
        <f>(AF83-AF88*X98)/AF83</f>
        <v>#VALUE!</v>
      </c>
      <c r="AB98" s="7" t="e">
        <f>(AA92+AB92+AC92+2*AD92+2*AE92+3*AG92+4*AH92+4*AI92+4*AJ92+4*AK92+4*AL92+4*AM92+4*AN92)/(AA92+AB92+AC92+2*AD92+2*AE92+3*AG92+4*AH92+4*AI92+4*AJ92+4*AK92+4*AL92+4*AM92+4*AN92+3*AF92)</f>
        <v>#DIV/0!</v>
      </c>
      <c r="AC98" s="7" t="e">
        <f>(AJ83-Y92)/AJ83</f>
        <v>#DIV/0!</v>
      </c>
      <c r="AD98" s="7" t="e">
        <f>(2*AE92+3*AG92)/(AA92+AB92+AC92+2*AD92+2*AE92+3*AG92+4*AH92+4*AI92+4*AJ92+4*AK92+4*AL92+4*AM92+4*AN92)</f>
        <v>#DIV/0!</v>
      </c>
      <c r="AE98" s="7" t="e">
        <f>3*AG92/(AA92+AB92+AC92+2*AD92+2*AE92+3*AG92+4*AH92+4*AI92+4*AJ92+4*AK92+4*AL92+4*AM92+4*AN92)</f>
        <v>#DIV/0!</v>
      </c>
      <c r="AF98" s="7" t="e">
        <f>2*AE92/(AA92+AB92+AC92+2*AD92+2*AE92+3*AG92+4*AH92+4*AI92+4*AJ92+4*AK92+4*AL92+4*AM92+4*AN92)</f>
        <v>#DIV/0!</v>
      </c>
      <c r="AG98" s="7" t="e">
        <f>AB92/(AA92+AB92+AC92+2*AD92+2*AE92+3*AG92+4*AH92+4*AI92+4*AJ92+4*AK92+4*AL92+4*AM92+4*AN92)</f>
        <v>#DIV/0!</v>
      </c>
      <c r="AH98" s="7" t="e">
        <f>AC92/(AA92+AB92+AC92+2*AD92+2*AE92+3*AG92+4*AH92+4*AI92+4*AJ92+4*AK92+4*AL92+4*AM92+4*AN92)</f>
        <v>#DIV/0!</v>
      </c>
      <c r="AI98" s="7" t="e">
        <f>(AB92+AC92)/(AA92+AB92+AC92+2*AD92+2*AE92+3*AG92+4*AH92+4*AI92+4*AJ92+4*AK92+4*AL92+4*AM92+4*AN92)</f>
        <v>#DIV/0!</v>
      </c>
      <c r="AJ98" s="129" t="e">
        <f>(AG92*AB83/1000) *60 /(AC83/1000)</f>
        <v>#DIV/0!</v>
      </c>
      <c r="AK98" s="129" t="e">
        <f>(AE92*AB83/1000) *60 / (AC83/1000)</f>
        <v>#DIV/0!</v>
      </c>
      <c r="AL98" s="174">
        <f>3*AL83</f>
        <v>0.92955403119546887</v>
      </c>
      <c r="AM98" s="174" t="e">
        <f>(AA92+AB92+AC92+2*AD92+2*AE92+3*AG92+3*AF92+4*AH92+4*AI92+4*AJ92+4*AK92+4*AL92+4*AM92+4*AN92)</f>
        <v>#DIV/0!</v>
      </c>
      <c r="AN98" s="12" t="e">
        <f>(AL98-AM98)/AM98</f>
        <v>#DIV/0!</v>
      </c>
      <c r="AQ98" s="193"/>
      <c r="AR98" s="194"/>
      <c r="AS98" s="141" t="e">
        <f>AZ85/AU90</f>
        <v>#DIV/0!</v>
      </c>
      <c r="AT98" s="8"/>
      <c r="AU98" s="8" t="e">
        <f>(AW83*(298/273)*(1/1.07)/AX83)^-1</f>
        <v>#VALUE!</v>
      </c>
      <c r="AV98" s="7" t="e">
        <f>(BA83-BA88*AS98)/BA83</f>
        <v>#VALUE!</v>
      </c>
      <c r="AW98" s="7" t="e">
        <f>(AV92+AW92+AX92+2*AY92+2*AZ92+3*BB92+4*BC92+4*BD92+4*BE92+4*BF92+4*BG92+4*BH92+4*BI92)/(AV92+AW92+AX92+2*AY92+2*AZ92+3*BB92+4*BC92+4*BD92+4*BE92+4*BF92+4*BG92+4*BH92+4*BI92+3*BA92)</f>
        <v>#DIV/0!</v>
      </c>
      <c r="AX98" s="7" t="e">
        <f>(BE83-AT92)/BE83</f>
        <v>#DIV/0!</v>
      </c>
      <c r="AY98" s="7" t="e">
        <f>(2*AZ92+3*BB92)/(AV92+AW92+AX92+2*AY92+2*AZ92+3*BB92+4*BC92+4*BD92+4*BE92+4*BF92+4*BG92+4*BH92+4*BI92)</f>
        <v>#DIV/0!</v>
      </c>
      <c r="AZ98" s="7" t="e">
        <f>3*BB92/(AV92+AW92+AX92+2*AY92+2*AZ92+3*BB92+4*BC92+4*BD92+4*BE92+4*BF92+4*BG92+4*BH92+4*BI92)</f>
        <v>#DIV/0!</v>
      </c>
      <c r="BA98" s="7" t="e">
        <f>2*AZ92/(AV92+AW92+AX92+2*AY92+2*AZ92+3*BB92+4*BC92+4*BD92+4*BE92+4*BF92+4*BG92+4*BH92+4*BI92)</f>
        <v>#DIV/0!</v>
      </c>
      <c r="BB98" s="7" t="e">
        <f>AW92/(AV92+AW92+AX92+2*AY92+2*AZ92+3*BB92+4*BC92+4*BD92+4*BE92+4*BF92+4*BG92+4*BH92+4*BI92)</f>
        <v>#DIV/0!</v>
      </c>
      <c r="BC98" s="7" t="e">
        <f>AX92/(AV92+AW92+AX92+2*AY92+2*AZ92+3*BB92+4*BC92+4*BD92+4*BE92+4*BF92+4*BG92+4*BH92+4*BI92)</f>
        <v>#DIV/0!</v>
      </c>
      <c r="BD98" s="7" t="e">
        <f>(AW92+AX92)/(AV92+AW92+AX92+2*AY92+2*AZ92+3*BB92+4*BC92+4*BD92+4*BE92+4*BF92+4*BG92+4*BH92+4*BI92)</f>
        <v>#DIV/0!</v>
      </c>
      <c r="BE98" s="129" t="e">
        <f>(BB92*AW83/1000) *60 /(AX83/1000)</f>
        <v>#DIV/0!</v>
      </c>
      <c r="BF98" s="129" t="e">
        <f>(AZ92*AW83/1000) *60 / (AX83/1000)</f>
        <v>#DIV/0!</v>
      </c>
      <c r="BG98" s="174">
        <f>3*BG83</f>
        <v>0.92955403119546887</v>
      </c>
      <c r="BH98" s="174" t="e">
        <f>(AV92+AW92+AX92+2*AY92+2*AZ92+3*BB92+3*BA92+4*BC92+4*BD92+4*BE92+4*BF92+4*BG92+4*BH92+4*BI92)</f>
        <v>#DIV/0!</v>
      </c>
      <c r="BI98" s="12" t="e">
        <f>(BG98-BH98)/BH98</f>
        <v>#DIV/0!</v>
      </c>
      <c r="BL98" s="193"/>
      <c r="BM98" s="194"/>
      <c r="BN98" s="141" t="e">
        <f>BU85/BP90</f>
        <v>#DIV/0!</v>
      </c>
      <c r="BO98" s="8"/>
      <c r="BP98" s="8" t="e">
        <f>(BR83*(298/273)*(1/1.07)/BS83)^-1</f>
        <v>#VALUE!</v>
      </c>
      <c r="BQ98" s="7" t="e">
        <f>(BV83-BV88*BN98)/BV83</f>
        <v>#VALUE!</v>
      </c>
      <c r="BR98" s="7" t="e">
        <f>(BQ92+BR92+BS92+2*BT92+2*BU92+3*BW92+4*BX92+4*BY92+4*BZ92+4*CA92+4*CB92+4*CC92+4*CD92)/(BQ92+BR92+BS92+2*BT92+2*BU92+3*BW92+4*BX92+4*BY92+4*BZ92+4*CA92+4*CB92+4*CC92+4*CD92+3*BV92)</f>
        <v>#DIV/0!</v>
      </c>
      <c r="BS98" s="7" t="e">
        <f>(BZ83-BO92)/BZ83</f>
        <v>#DIV/0!</v>
      </c>
      <c r="BT98" s="7" t="e">
        <f>(2*BU92+3*BW92)/(BQ92+BR92+BS92+2*BT92+2*BU92+3*BW92+4*BX92+4*BY92+4*BZ92+4*CA92+4*CB92+4*CC92+4*CD92)</f>
        <v>#DIV/0!</v>
      </c>
      <c r="BU98" s="7" t="e">
        <f>3*BW92/(BQ92+BR92+BS92+2*BT92+2*BU92+3*BW92+4*BX92+4*BY92+4*BZ92+4*CA92+4*CB92+4*CC92+4*CD92)</f>
        <v>#DIV/0!</v>
      </c>
      <c r="BV98" s="7" t="e">
        <f>2*BU92/(BQ92+BR92+BS92+2*BT92+2*BU92+3*BW92+4*BX92+4*BY92+4*BZ92+4*CA92+4*CB92+4*CC92+4*CD92)</f>
        <v>#DIV/0!</v>
      </c>
      <c r="BW98" s="7" t="e">
        <f>BR92/(BQ92+BR92+BS92+2*BT92+2*BU92+3*BW92+4*BX92+4*BY92+4*BZ92+4*CA92+4*CB92+4*CC92+4*CD92)</f>
        <v>#DIV/0!</v>
      </c>
      <c r="BX98" s="7" t="e">
        <f>BS92/(BQ92+BR92+BS92+2*BT92+2*BU92+3*BW92+4*BX92+4*BY92+4*BZ92+4*CA92+4*CB92+4*CC92+4*CD92)</f>
        <v>#DIV/0!</v>
      </c>
      <c r="BY98" s="7" t="e">
        <f>(BR92+BS92)/(BQ92+BR92+BS92+2*BT92+2*BU92+3*BW92+4*BX92+4*BY92+4*BZ92+4*CA92+4*CB92+4*CC92+4*CD92)</f>
        <v>#DIV/0!</v>
      </c>
      <c r="BZ98" s="129" t="e">
        <f>(BW92*BR83/1000) *60 /(BS83/1000)</f>
        <v>#DIV/0!</v>
      </c>
      <c r="CA98" s="129" t="e">
        <f>(BU92*BR83/1000) *60 / (BS83/1000)</f>
        <v>#DIV/0!</v>
      </c>
      <c r="CB98" s="174">
        <f>3*CB83</f>
        <v>0.92955403119546887</v>
      </c>
      <c r="CC98" s="174" t="e">
        <f>(BQ92+BR92+BS92+2*BT92+2*BU92+3*BW92+3*BV92+4*BX92+4*BY92+4*BZ92+4*CA92+4*CB92+4*CC92+4*CD92)</f>
        <v>#DIV/0!</v>
      </c>
      <c r="CD98" s="12" t="e">
        <f>(CB98-CC98)/CC98</f>
        <v>#DIV/0!</v>
      </c>
      <c r="CG98" s="193"/>
      <c r="CH98" s="194"/>
      <c r="CI98" s="141" t="e">
        <f>CP85/CK90</f>
        <v>#DIV/0!</v>
      </c>
      <c r="CJ98" s="8"/>
      <c r="CK98" s="8" t="e">
        <f>(CM83*(298/273)*(1/1.07)/CN83)^-1</f>
        <v>#VALUE!</v>
      </c>
      <c r="CL98" s="7" t="e">
        <f>(CQ83-CQ88*CI98)/CQ83</f>
        <v>#DIV/0!</v>
      </c>
      <c r="CM98" s="7" t="e">
        <f>(CL92+CM92+CN92+2*CO92+2*CP92+3*CR92+4*CS92+4*CT92+4*CU92+4*CV92+4*CW92+4*CX92+4*CY92)/(CL92+CM92+CN92+2*CO92+2*CP92+3*CR92+4*CS92+4*CT92+4*CU92+4*CV92+4*CW92+4*CX92+4*CY92+3*CQ92)</f>
        <v>#DIV/0!</v>
      </c>
      <c r="CN98" s="7" t="e">
        <f>(CU83-CJ92)/CU83</f>
        <v>#DIV/0!</v>
      </c>
      <c r="CO98" s="7" t="e">
        <f>(2*CP92+3*CR92)/(CL92+CM92+CN92+2*CO92+2*CP92+3*CR92+4*CS92+4*CT92+4*CU92+4*CV92+4*CW92+4*CX92+4*CY92)</f>
        <v>#DIV/0!</v>
      </c>
      <c r="CP98" s="7" t="e">
        <f>3*CR92/(CL92+CM92+CN92+2*CO92+2*CP92+3*CR92+4*CS92+4*CT92+4*CU92+4*CV92+4*CW92+4*CX92+4*CY92)</f>
        <v>#DIV/0!</v>
      </c>
      <c r="CQ98" s="7" t="e">
        <f>2*CP92/(CL92+CM92+CN92+2*CO92+2*CP92+3*CR92+4*CS92+4*CT92+4*CU92+4*CV92+4*CW92+4*CX92+4*CY92)</f>
        <v>#DIV/0!</v>
      </c>
      <c r="CR98" s="7" t="e">
        <f>CM92/(CL92+CM92+CN92+2*CO92+2*CP92+3*CR92+4*CS92+4*CT92+4*CU92+4*CV92+4*CW92+4*CX92+4*CY92)</f>
        <v>#DIV/0!</v>
      </c>
      <c r="CS98" s="7" t="e">
        <f>CN92/(CL92+CM92+CN92+2*CO92+2*CP92+3*CR92+4*CS92+4*CT92+4*CU92+4*CV92+4*CW92+4*CX92+4*CY92)</f>
        <v>#DIV/0!</v>
      </c>
      <c r="CT98" s="7" t="e">
        <f>(CM92+CN92)/(CL92+CM92+CN92+2*CO92+2*CP92+3*CR92+4*CS92+4*CT92+4*CU92+4*CV92+4*CW92+4*CX92+4*CY92)</f>
        <v>#DIV/0!</v>
      </c>
      <c r="CU98" s="129" t="e">
        <f>(CR92*CM83/1000) *60 /(CN83/1000)</f>
        <v>#DIV/0!</v>
      </c>
      <c r="CV98" s="129" t="e">
        <f>(CP92*CM83/1000) *60 / (CN83/1000)</f>
        <v>#DIV/0!</v>
      </c>
      <c r="CW98" s="174">
        <f>3*CW83</f>
        <v>0.92955403119546887</v>
      </c>
      <c r="CX98" s="174" t="e">
        <f>(CL92+CM92+CN92+2*CO92+2*CP92+3*CR92+3*CQ92+4*CS92+4*CT92+4*CU92+4*CV92+4*CW92+4*CX92+4*CY92)</f>
        <v>#DIV/0!</v>
      </c>
      <c r="CY98" s="12" t="e">
        <f>(CW98-CX98)/CX98</f>
        <v>#DIV/0!</v>
      </c>
    </row>
    <row r="99" spans="1:103" ht="14.45" customHeight="1" x14ac:dyDescent="0.25">
      <c r="A99" s="193"/>
      <c r="B99" s="194"/>
      <c r="C99" s="57"/>
      <c r="D99" s="142" t="e">
        <f>((G93+H93)*G84/1000) *60 /(H84/1000)</f>
        <v>#VALUE!</v>
      </c>
      <c r="E99" s="8" t="e">
        <f>(G84*(298/273)*(1/1.07)/H84)^-1</f>
        <v>#VALUE!</v>
      </c>
      <c r="F99" s="7">
        <f>(K84-K89*C98)/K84</f>
        <v>0</v>
      </c>
      <c r="G99" s="7">
        <f>(F93+G93+H93+2*I93+2*J93+3*L93+4*M93+4*N93+4*O93+4*P93+4*Q93+4*R93+4*S93)/(F93+G93+H93+2*I93+2*J93+3*L93+4*M93+4*N93+4*O93+4*P93+4*Q93+4*R93+4*S93+3*K93)</f>
        <v>3.709200178469075E-4</v>
      </c>
      <c r="H99" s="7">
        <f>(O84-D93)/O84</f>
        <v>0</v>
      </c>
      <c r="I99" s="7">
        <f>(2*J93+3*L93)/(F93+G93+H93+2*I93+2*J93+3*L93+4*M93+4*N93+4*O93+4*P93+4*Q93+4*R93+4*S93)</f>
        <v>0</v>
      </c>
      <c r="J99" s="7">
        <f>3*L93/(F93+G93+H93+2*I93+2*J93+3*L93+4*M93+4*N93+4*O93+4*P93+4*Q93+4*R93+4*S93)</f>
        <v>0</v>
      </c>
      <c r="K99" s="7">
        <f>2*J93/(F93+G93+H93+2*I93+2*J93+3*L93+4*M93+4*N93+4*O93+4*P93+4*Q93+4*R93+4*S93)</f>
        <v>0</v>
      </c>
      <c r="L99" s="7">
        <f>G93/(F93+G93+H93+2*I93+2*J93+3*L93+4*M93+4*N93+4*O93+4*P93+4*Q93+4*R93+4*S93)</f>
        <v>0</v>
      </c>
      <c r="M99" s="7">
        <f>H93/(F93+G93+H93+2*I93+2*J93+3*L93+4*M93+4*N93+4*O93+4*P93+4*Q93+4*R93+4*S93)</f>
        <v>0</v>
      </c>
      <c r="N99" s="7">
        <f>(G93+H93)/(F93+G93+H93+2*I93+2*J93+3*L93+4*M93+4*N93+4*O93+4*P93+4*Q93+4*R93+4*S93)</f>
        <v>0</v>
      </c>
      <c r="O99" s="129" t="e">
        <f>(L93*G84/1000) *60 /(H84/1000)</f>
        <v>#VALUE!</v>
      </c>
      <c r="P99" s="129" t="e">
        <f>(J93*G84/1000) *60 / (H84/1000)</f>
        <v>#VALUE!</v>
      </c>
      <c r="Q99" s="174">
        <f>3*Q84</f>
        <v>0.92955403119546887</v>
      </c>
      <c r="R99" s="174">
        <f>(F93+G93+H93+2*I93+2*J93+3*L93+3*K93+4*M93+4*N93+4*O93+4*P93+4*Q93+4*R93+4*S93)</f>
        <v>0.92989894933035033</v>
      </c>
      <c r="S99" s="12">
        <f>(Q99-R99)/R99</f>
        <v>-3.7092001784694263E-4</v>
      </c>
      <c r="T99" s="22"/>
      <c r="V99" s="193"/>
      <c r="W99" s="194"/>
      <c r="X99" s="139"/>
      <c r="Y99" s="8"/>
      <c r="Z99" s="8" t="e">
        <f>(AB84*(298/273)*(1/1.07)/AC84)^-1</f>
        <v>#VALUE!</v>
      </c>
      <c r="AA99" s="7" t="e">
        <f>(AF84-AF89*X98)/AF84</f>
        <v>#VALUE!</v>
      </c>
      <c r="AB99" s="7" t="e">
        <f>(AA93+AB93+AC93+2*AD93+2*AE93+3*AG93+4*AH93+4*AI93+4*AJ93+4*AK93+4*AL93+4*AM93+4*AN93)/(AA93+AB93+AC93+2*AD93+2*AE93+3*AG93+4*AH93+4*AI93+4*AJ93+4*AK93+4*AL93+4*AM93+4*AN93+3*AF93)</f>
        <v>#DIV/0!</v>
      </c>
      <c r="AC99" s="7" t="e">
        <f>(AJ84-Y93)/AJ84</f>
        <v>#DIV/0!</v>
      </c>
      <c r="AD99" s="7" t="e">
        <f>(2*AE93+3*AG93)/(AA93+AB93+AC93+2*AD93+2*AE93+3*AG93+4*AH93+4*AI93+4*AJ93+4*AK93+4*AL93+4*AM93+4*AN93)</f>
        <v>#DIV/0!</v>
      </c>
      <c r="AE99" s="7" t="e">
        <f>3*AG93/(AA93+AB93+AC93+2*AD93+2*AE93+3*AG93+4*AH93+4*AI93+4*AJ93+4*AK93+4*AL93+4*AM93+4*AN93)</f>
        <v>#DIV/0!</v>
      </c>
      <c r="AF99" s="7" t="e">
        <f>2*AE93/(AA93+AB93+AC93+2*AD93+2*AE93+3*AG93+4*AH93+4*AI93+4*AJ93+4*AK93+4*AL93+4*AM93+4*AN93)</f>
        <v>#DIV/0!</v>
      </c>
      <c r="AG99" s="7" t="e">
        <f>AB93/(AA93+AB93+AC93+2*AD93+2*AE93+3*AG93+4*AH93+4*AI93+4*AJ93+4*AK93+4*AL93+4*AM93+4*AN93)</f>
        <v>#DIV/0!</v>
      </c>
      <c r="AH99" s="7" t="e">
        <f>AC93/(AA93+AB93+AC93+2*AD93+2*AE93+3*AG93+4*AH93+4*AI93+4*AJ93+4*AK93+4*AL93+4*AM93+4*AN93)</f>
        <v>#DIV/0!</v>
      </c>
      <c r="AI99" s="7" t="e">
        <f>(AB93+AC93)/(AA93+AB93+AC93+2*AD93+2*AE93+3*AG93+4*AH93+4*AI93+4*AJ93+4*AK93+4*AL93+4*AM93+4*AN93)</f>
        <v>#DIV/0!</v>
      </c>
      <c r="AJ99" s="129" t="e">
        <f>(AG93*AB84/1000) *60 /(AC84/1000)</f>
        <v>#DIV/0!</v>
      </c>
      <c r="AK99" s="129" t="e">
        <f>(AE93*AB84/1000) *60 / (AC84/1000)</f>
        <v>#DIV/0!</v>
      </c>
      <c r="AL99" s="174">
        <f>3*AL84</f>
        <v>0.92955403119546887</v>
      </c>
      <c r="AM99" s="174" t="e">
        <f>(AA93+AB93+AC93+2*AD93+2*AE93+3*AG93+3*AF93+4*AH93+4*AI93+4*AJ93+4*AK93+4*AL93+4*AM93+4*AN93)</f>
        <v>#DIV/0!</v>
      </c>
      <c r="AN99" s="12" t="e">
        <f>(AL99-AM99)/AM99</f>
        <v>#DIV/0!</v>
      </c>
      <c r="AQ99" s="193"/>
      <c r="AR99" s="194"/>
      <c r="AS99" s="139"/>
      <c r="AT99" s="8"/>
      <c r="AU99" s="8" t="e">
        <f>(AW84*(298/273)*(1/1.07)/AX84)^-1</f>
        <v>#VALUE!</v>
      </c>
      <c r="AV99" s="7" t="e">
        <f>(BA84-BA89*AS98)/BA84</f>
        <v>#VALUE!</v>
      </c>
      <c r="AW99" s="7" t="e">
        <f>(AV93+AW93+AX93+2*AY93+2*AZ93+3*BB93+4*BC93+4*BD93+4*BE93+4*BF93+4*BG93+4*BH93+4*BI93)/(AV93+AW93+AX93+2*AY93+2*AZ93+3*BB93+4*BC93+4*BD93+4*BE93+4*BF93+4*BG93+4*BH93+4*BI93+3*BA93)</f>
        <v>#DIV/0!</v>
      </c>
      <c r="AX99" s="7" t="e">
        <f>(BE84-AT93)/BE84</f>
        <v>#DIV/0!</v>
      </c>
      <c r="AY99" s="7" t="e">
        <f>(2*AZ93+3*BB93)/(AV93+AW93+AX93+2*AY93+2*AZ93+3*BB93+4*BC93+4*BD93+4*BE93+4*BF93+4*BG93+4*BH93+4*BI93)</f>
        <v>#DIV/0!</v>
      </c>
      <c r="AZ99" s="7" t="e">
        <f>3*BB93/(AV93+AW93+AX93+2*AY93+2*AZ93+3*BB93+4*BC93+4*BD93+4*BE93+4*BF93+4*BG93+4*BH93+4*BI93)</f>
        <v>#DIV/0!</v>
      </c>
      <c r="BA99" s="7" t="e">
        <f>2*AZ93/(AV93+AW93+AX93+2*AY93+2*AZ93+3*BB93+4*BC93+4*BD93+4*BE93+4*BF93+4*BG93+4*BH93+4*BI93)</f>
        <v>#DIV/0!</v>
      </c>
      <c r="BB99" s="7" t="e">
        <f>AW93/(AV93+AW93+AX93+2*AY93+2*AZ93+3*BB93+4*BC93+4*BD93+4*BE93+4*BF93+4*BG93+4*BH93+4*BI93)</f>
        <v>#DIV/0!</v>
      </c>
      <c r="BC99" s="7" t="e">
        <f>AX93/(AV93+AW93+AX93+2*AY93+2*AZ93+3*BB93+4*BC93+4*BD93+4*BE93+4*BF93+4*BG93+4*BH93+4*BI93)</f>
        <v>#DIV/0!</v>
      </c>
      <c r="BD99" s="7" t="e">
        <f>(AW93+AX93)/(AV93+AW93+AX93+2*AY93+2*AZ93+3*BB93+4*BC93+4*BD93+4*BE93+4*BF93+4*BG93+4*BH93+4*BI93)</f>
        <v>#DIV/0!</v>
      </c>
      <c r="BE99" s="129" t="e">
        <f>(BB93*AW84/1000) *60 /(AX84/1000)</f>
        <v>#DIV/0!</v>
      </c>
      <c r="BF99" s="129" t="e">
        <f>(AZ93*AW84/1000) *60 / (AX84/1000)</f>
        <v>#DIV/0!</v>
      </c>
      <c r="BG99" s="174">
        <f>3*BG84</f>
        <v>0.92955403119546887</v>
      </c>
      <c r="BH99" s="174" t="e">
        <f>(AV93+AW93+AX93+2*AY93+2*AZ93+3*BB93+3*BA93+4*BC93+4*BD93+4*BE93+4*BF93+4*BG93+4*BH93+4*BI93)</f>
        <v>#DIV/0!</v>
      </c>
      <c r="BI99" s="12" t="e">
        <f>(BG99-BH99)/BH99</f>
        <v>#DIV/0!</v>
      </c>
      <c r="BL99" s="193"/>
      <c r="BM99" s="194"/>
      <c r="BN99" s="139"/>
      <c r="BO99" s="8"/>
      <c r="BP99" s="8" t="e">
        <f>(BR84*(298/273)*(1/1.07)/BS84)^-1</f>
        <v>#VALUE!</v>
      </c>
      <c r="BQ99" s="7" t="e">
        <f>(BV84-BV89*BN98)/BV84</f>
        <v>#VALUE!</v>
      </c>
      <c r="BR99" s="7" t="e">
        <f>(BQ93+BR93+BS93+2*BT93+2*BU93+3*BW93+4*BX93+4*BY93+4*BZ93+4*CA93+4*CB93+4*CC93+4*CD93)/(BQ93+BR93+BS93+2*BT93+2*BU93+3*BW93+4*BX93+4*BY93+4*BZ93+4*CA93+4*CB93+4*CC93+4*CD93+3*BV93)</f>
        <v>#DIV/0!</v>
      </c>
      <c r="BS99" s="7" t="e">
        <f>(BZ84-BO93)/BZ84</f>
        <v>#DIV/0!</v>
      </c>
      <c r="BT99" s="7" t="e">
        <f>(2*BU93+3*BW93)/(BQ93+BR93+BS93+2*BT93+2*BU93+3*BW93+4*BX93+4*BY93+4*BZ93+4*CA93+4*CB93+4*CC93+4*CD93)</f>
        <v>#DIV/0!</v>
      </c>
      <c r="BU99" s="7" t="e">
        <f>3*BW93/(BQ93+BR93+BS93+2*BT93+2*BU93+3*BW93+4*BX93+4*BY93+4*BZ93+4*CA93+4*CB93+4*CC93+4*CD93)</f>
        <v>#DIV/0!</v>
      </c>
      <c r="BV99" s="7" t="e">
        <f>2*BU93/(BQ93+BR93+BS93+2*BT93+2*BU93+3*BW93+4*BX93+4*BY93+4*BZ93+4*CA93+4*CB93+4*CC93+4*CD93)</f>
        <v>#DIV/0!</v>
      </c>
      <c r="BW99" s="7" t="e">
        <f>BR93/(BQ93+BR93+BS93+2*BT93+2*BU93+3*BW93+4*BX93+4*BY93+4*BZ93+4*CA93+4*CB93+4*CC93+4*CD93)</f>
        <v>#DIV/0!</v>
      </c>
      <c r="BX99" s="7" t="e">
        <f>BS93/(BQ93+BR93+BS93+2*BT93+2*BU93+3*BW93+4*BX93+4*BY93+4*BZ93+4*CA93+4*CB93+4*CC93+4*CD93)</f>
        <v>#DIV/0!</v>
      </c>
      <c r="BY99" s="7" t="e">
        <f>(BR93+BS93)/(BQ93+BR93+BS93+2*BT93+2*BU93+3*BW93+4*BX93+4*BY93+4*BZ93+4*CA93+4*CB93+4*CC93+4*CD93)</f>
        <v>#DIV/0!</v>
      </c>
      <c r="BZ99" s="129" t="e">
        <f>(BW93*BR84/1000) *60 /(BS84/1000)</f>
        <v>#DIV/0!</v>
      </c>
      <c r="CA99" s="129" t="e">
        <f>(BU93*BR84/1000) *60 / (BS84/1000)</f>
        <v>#DIV/0!</v>
      </c>
      <c r="CB99" s="174">
        <f>3*CB84</f>
        <v>0.92955403119546887</v>
      </c>
      <c r="CC99" s="174" t="e">
        <f>(BQ93+BR93+BS93+2*BT93+2*BU93+3*BW93+3*BV93+4*BX93+4*BY93+4*BZ93+4*CA93+4*CB93+4*CC93+4*CD93)</f>
        <v>#DIV/0!</v>
      </c>
      <c r="CD99" s="12" t="e">
        <f>(CB99-CC99)/CC99</f>
        <v>#DIV/0!</v>
      </c>
      <c r="CG99" s="193"/>
      <c r="CH99" s="194"/>
      <c r="CI99" s="139"/>
      <c r="CJ99" s="8"/>
      <c r="CK99" s="8" t="e">
        <f>(CM84*(298/273)*(1/1.07)/CN84)^-1</f>
        <v>#VALUE!</v>
      </c>
      <c r="CL99" s="7" t="e">
        <f>(CQ84-CQ89*CI98)/CQ84</f>
        <v>#DIV/0!</v>
      </c>
      <c r="CM99" s="7" t="e">
        <f>(CL93+CM93+CN93+2*CO93+2*CP93+3*CR93+4*CS93+4*CT93+4*CU93+4*CV93+4*CW93+4*CX93+4*CY93)/(CL93+CM93+CN93+2*CO93+2*CP93+3*CR93+4*CS93+4*CT93+4*CU93+4*CV93+4*CW93+4*CX93+4*CY93+3*CQ93)</f>
        <v>#DIV/0!</v>
      </c>
      <c r="CN99" s="7" t="e">
        <f>(CU84-CJ93)/CU84</f>
        <v>#DIV/0!</v>
      </c>
      <c r="CO99" s="7" t="e">
        <f>(2*CP93+3*CR93)/(CL93+CM93+CN93+2*CO93+2*CP93+3*CR93+4*CS93+4*CT93+4*CU93+4*CV93+4*CW93+4*CX93+4*CY93)</f>
        <v>#DIV/0!</v>
      </c>
      <c r="CP99" s="7" t="e">
        <f>3*CR93/(CL93+CM93+CN93+2*CO93+2*CP93+3*CR93+4*CS93+4*CT93+4*CU93+4*CV93+4*CW93+4*CX93+4*CY93)</f>
        <v>#DIV/0!</v>
      </c>
      <c r="CQ99" s="7" t="e">
        <f>2*CP93/(CL93+CM93+CN93+2*CO93+2*CP93+3*CR93+4*CS93+4*CT93+4*CU93+4*CV93+4*CW93+4*CX93+4*CY93)</f>
        <v>#DIV/0!</v>
      </c>
      <c r="CR99" s="7" t="e">
        <f>CM93/(CL93+CM93+CN93+2*CO93+2*CP93+3*CR93+4*CS93+4*CT93+4*CU93+4*CV93+4*CW93+4*CX93+4*CY93)</f>
        <v>#DIV/0!</v>
      </c>
      <c r="CS99" s="7" t="e">
        <f>CN93/(CL93+CM93+CN93+2*CO93+2*CP93+3*CR93+4*CS93+4*CT93+4*CU93+4*CV93+4*CW93+4*CX93+4*CY93)</f>
        <v>#DIV/0!</v>
      </c>
      <c r="CT99" s="7" t="e">
        <f>(CM93+CN93)/(CL93+CM93+CN93+2*CO93+2*CP93+3*CR93+4*CS93+4*CT93+4*CU93+4*CV93+4*CW93+4*CX93+4*CY93)</f>
        <v>#DIV/0!</v>
      </c>
      <c r="CU99" s="129" t="e">
        <f>(CR93*CM84/1000) *60 /(CN84/1000)</f>
        <v>#DIV/0!</v>
      </c>
      <c r="CV99" s="129" t="e">
        <f>(CP93*CM84/1000) *60 / (CN84/1000)</f>
        <v>#DIV/0!</v>
      </c>
      <c r="CW99" s="174">
        <f>3*CW84</f>
        <v>0.92955403119546887</v>
      </c>
      <c r="CX99" s="174" t="e">
        <f>(CL93+CM93+CN93+2*CO93+2*CP93+3*CR93+3*CQ93+4*CS93+4*CT93+4*CU93+4*CV93+4*CW93+4*CX93+4*CY93)</f>
        <v>#DIV/0!</v>
      </c>
      <c r="CY99" s="12" t="e">
        <f>(CW99-CX99)/CX99</f>
        <v>#DIV/0!</v>
      </c>
    </row>
    <row r="100" spans="1:103" ht="15" customHeight="1" thickBot="1" x14ac:dyDescent="0.3">
      <c r="A100" s="193"/>
      <c r="B100" s="194"/>
      <c r="C100" s="58" t="s">
        <v>52</v>
      </c>
      <c r="D100" s="60" t="e">
        <f t="shared" ref="D100:S100" si="148">AVERAGE(D97:D99)</f>
        <v>#VALUE!</v>
      </c>
      <c r="E100" s="60" t="e">
        <f t="shared" si="148"/>
        <v>#VALUE!</v>
      </c>
      <c r="F100" s="61">
        <f t="shared" si="148"/>
        <v>0</v>
      </c>
      <c r="G100" s="61">
        <f t="shared" si="148"/>
        <v>3.7092001784690755E-4</v>
      </c>
      <c r="H100" s="61">
        <f t="shared" si="148"/>
        <v>0</v>
      </c>
      <c r="I100" s="61">
        <f t="shared" si="148"/>
        <v>0</v>
      </c>
      <c r="J100" s="61">
        <f t="shared" si="148"/>
        <v>0</v>
      </c>
      <c r="K100" s="61">
        <f t="shared" si="148"/>
        <v>0</v>
      </c>
      <c r="L100" s="61">
        <f t="shared" si="148"/>
        <v>0</v>
      </c>
      <c r="M100" s="61">
        <f t="shared" si="148"/>
        <v>0</v>
      </c>
      <c r="N100" s="61">
        <f t="shared" si="148"/>
        <v>0</v>
      </c>
      <c r="O100" s="130" t="e">
        <f t="shared" si="148"/>
        <v>#VALUE!</v>
      </c>
      <c r="P100" s="130" t="e">
        <f t="shared" si="148"/>
        <v>#VALUE!</v>
      </c>
      <c r="Q100" s="60">
        <f t="shared" si="148"/>
        <v>0.92955403119546887</v>
      </c>
      <c r="R100" s="60">
        <f t="shared" si="148"/>
        <v>0.92989894933035033</v>
      </c>
      <c r="S100" s="62">
        <f t="shared" si="148"/>
        <v>-3.7092001784694268E-4</v>
      </c>
      <c r="T100" s="22"/>
      <c r="V100" s="193"/>
      <c r="W100" s="194"/>
      <c r="X100" s="140" t="s">
        <v>52</v>
      </c>
      <c r="Y100" s="60"/>
      <c r="Z100" s="60" t="e">
        <f t="shared" ref="Z100:AN100" si="149">AVERAGE(Z97:Z99)</f>
        <v>#VALUE!</v>
      </c>
      <c r="AA100" s="61" t="e">
        <f t="shared" si="149"/>
        <v>#VALUE!</v>
      </c>
      <c r="AB100" s="61" t="e">
        <f t="shared" si="149"/>
        <v>#DIV/0!</v>
      </c>
      <c r="AC100" s="61" t="e">
        <f t="shared" si="149"/>
        <v>#DIV/0!</v>
      </c>
      <c r="AD100" s="61" t="e">
        <f t="shared" si="149"/>
        <v>#DIV/0!</v>
      </c>
      <c r="AE100" s="61" t="e">
        <f t="shared" si="149"/>
        <v>#DIV/0!</v>
      </c>
      <c r="AF100" s="61" t="e">
        <f t="shared" si="149"/>
        <v>#DIV/0!</v>
      </c>
      <c r="AG100" s="61" t="e">
        <f t="shared" si="149"/>
        <v>#DIV/0!</v>
      </c>
      <c r="AH100" s="61" t="e">
        <f t="shared" si="149"/>
        <v>#DIV/0!</v>
      </c>
      <c r="AI100" s="61" t="e">
        <f t="shared" si="149"/>
        <v>#DIV/0!</v>
      </c>
      <c r="AJ100" s="130" t="e">
        <f t="shared" si="149"/>
        <v>#DIV/0!</v>
      </c>
      <c r="AK100" s="130" t="e">
        <f t="shared" si="149"/>
        <v>#DIV/0!</v>
      </c>
      <c r="AL100" s="60">
        <f t="shared" si="149"/>
        <v>0.92955403119546887</v>
      </c>
      <c r="AM100" s="60" t="e">
        <f t="shared" si="149"/>
        <v>#DIV/0!</v>
      </c>
      <c r="AN100" s="62" t="e">
        <f t="shared" si="149"/>
        <v>#DIV/0!</v>
      </c>
      <c r="AQ100" s="193"/>
      <c r="AR100" s="194"/>
      <c r="AS100" s="140" t="s">
        <v>52</v>
      </c>
      <c r="AT100" s="60"/>
      <c r="AU100" s="60" t="e">
        <f t="shared" ref="AU100:BI100" si="150">AVERAGE(AU97:AU99)</f>
        <v>#VALUE!</v>
      </c>
      <c r="AV100" s="61" t="e">
        <f t="shared" si="150"/>
        <v>#VALUE!</v>
      </c>
      <c r="AW100" s="61" t="e">
        <f t="shared" si="150"/>
        <v>#DIV/0!</v>
      </c>
      <c r="AX100" s="61" t="e">
        <f t="shared" si="150"/>
        <v>#DIV/0!</v>
      </c>
      <c r="AY100" s="61" t="e">
        <f t="shared" si="150"/>
        <v>#DIV/0!</v>
      </c>
      <c r="AZ100" s="61" t="e">
        <f t="shared" si="150"/>
        <v>#DIV/0!</v>
      </c>
      <c r="BA100" s="61" t="e">
        <f t="shared" si="150"/>
        <v>#DIV/0!</v>
      </c>
      <c r="BB100" s="61" t="e">
        <f t="shared" si="150"/>
        <v>#DIV/0!</v>
      </c>
      <c r="BC100" s="61" t="e">
        <f t="shared" si="150"/>
        <v>#DIV/0!</v>
      </c>
      <c r="BD100" s="61" t="e">
        <f t="shared" si="150"/>
        <v>#DIV/0!</v>
      </c>
      <c r="BE100" s="130" t="e">
        <f t="shared" si="150"/>
        <v>#DIV/0!</v>
      </c>
      <c r="BF100" s="130" t="e">
        <f t="shared" si="150"/>
        <v>#DIV/0!</v>
      </c>
      <c r="BG100" s="60">
        <f t="shared" si="150"/>
        <v>0.92955403119546887</v>
      </c>
      <c r="BH100" s="60" t="e">
        <f t="shared" si="150"/>
        <v>#DIV/0!</v>
      </c>
      <c r="BI100" s="62" t="e">
        <f t="shared" si="150"/>
        <v>#DIV/0!</v>
      </c>
      <c r="BL100" s="193"/>
      <c r="BM100" s="194"/>
      <c r="BN100" s="140" t="s">
        <v>52</v>
      </c>
      <c r="BO100" s="60"/>
      <c r="BP100" s="60" t="e">
        <f t="shared" ref="BP100:CD100" si="151">AVERAGE(BP97:BP99)</f>
        <v>#VALUE!</v>
      </c>
      <c r="BQ100" s="61" t="e">
        <f t="shared" si="151"/>
        <v>#VALUE!</v>
      </c>
      <c r="BR100" s="61" t="e">
        <f t="shared" si="151"/>
        <v>#DIV/0!</v>
      </c>
      <c r="BS100" s="61" t="e">
        <f t="shared" si="151"/>
        <v>#DIV/0!</v>
      </c>
      <c r="BT100" s="61" t="e">
        <f t="shared" si="151"/>
        <v>#DIV/0!</v>
      </c>
      <c r="BU100" s="61" t="e">
        <f t="shared" si="151"/>
        <v>#DIV/0!</v>
      </c>
      <c r="BV100" s="61" t="e">
        <f t="shared" si="151"/>
        <v>#DIV/0!</v>
      </c>
      <c r="BW100" s="61" t="e">
        <f t="shared" si="151"/>
        <v>#DIV/0!</v>
      </c>
      <c r="BX100" s="61" t="e">
        <f t="shared" si="151"/>
        <v>#DIV/0!</v>
      </c>
      <c r="BY100" s="61" t="e">
        <f t="shared" si="151"/>
        <v>#DIV/0!</v>
      </c>
      <c r="BZ100" s="130" t="e">
        <f t="shared" si="151"/>
        <v>#DIV/0!</v>
      </c>
      <c r="CA100" s="130" t="e">
        <f t="shared" si="151"/>
        <v>#DIV/0!</v>
      </c>
      <c r="CB100" s="60">
        <f t="shared" si="151"/>
        <v>0.92955403119546887</v>
      </c>
      <c r="CC100" s="60" t="e">
        <f t="shared" si="151"/>
        <v>#DIV/0!</v>
      </c>
      <c r="CD100" s="62" t="e">
        <f t="shared" si="151"/>
        <v>#DIV/0!</v>
      </c>
      <c r="CG100" s="193"/>
      <c r="CH100" s="194"/>
      <c r="CI100" s="140" t="s">
        <v>52</v>
      </c>
      <c r="CJ100" s="60"/>
      <c r="CK100" s="60" t="e">
        <f t="shared" ref="CK100:CY100" si="152">AVERAGE(CK97:CK99)</f>
        <v>#VALUE!</v>
      </c>
      <c r="CL100" s="61" t="e">
        <f t="shared" si="152"/>
        <v>#DIV/0!</v>
      </c>
      <c r="CM100" s="61" t="e">
        <f t="shared" si="152"/>
        <v>#DIV/0!</v>
      </c>
      <c r="CN100" s="61" t="e">
        <f t="shared" si="152"/>
        <v>#DIV/0!</v>
      </c>
      <c r="CO100" s="61" t="e">
        <f t="shared" si="152"/>
        <v>#DIV/0!</v>
      </c>
      <c r="CP100" s="61" t="e">
        <f t="shared" si="152"/>
        <v>#DIV/0!</v>
      </c>
      <c r="CQ100" s="61" t="e">
        <f t="shared" si="152"/>
        <v>#DIV/0!</v>
      </c>
      <c r="CR100" s="61" t="e">
        <f t="shared" si="152"/>
        <v>#DIV/0!</v>
      </c>
      <c r="CS100" s="61" t="e">
        <f t="shared" si="152"/>
        <v>#DIV/0!</v>
      </c>
      <c r="CT100" s="61" t="e">
        <f t="shared" si="152"/>
        <v>#DIV/0!</v>
      </c>
      <c r="CU100" s="130" t="e">
        <f t="shared" si="152"/>
        <v>#DIV/0!</v>
      </c>
      <c r="CV100" s="130" t="e">
        <f t="shared" si="152"/>
        <v>#DIV/0!</v>
      </c>
      <c r="CW100" s="60">
        <f t="shared" si="152"/>
        <v>0.92955403119546887</v>
      </c>
      <c r="CX100" s="60" t="e">
        <f t="shared" si="152"/>
        <v>#DIV/0!</v>
      </c>
      <c r="CY100" s="62" t="e">
        <f t="shared" si="152"/>
        <v>#DIV/0!</v>
      </c>
    </row>
    <row r="101" spans="1:103" x14ac:dyDescent="0.25">
      <c r="A101" s="66"/>
      <c r="B101" s="76" t="s">
        <v>75</v>
      </c>
      <c r="C101" s="76" t="s">
        <v>76</v>
      </c>
      <c r="D101" s="76" t="s">
        <v>41</v>
      </c>
      <c r="E101" s="76" t="s">
        <v>42</v>
      </c>
      <c r="F101" s="76" t="s">
        <v>44</v>
      </c>
      <c r="G101" s="76" t="s">
        <v>77</v>
      </c>
      <c r="H101" s="76" t="s">
        <v>78</v>
      </c>
      <c r="I101" s="76" t="s">
        <v>79</v>
      </c>
      <c r="J101" s="76" t="s">
        <v>80</v>
      </c>
      <c r="K101" s="76" t="s">
        <v>43</v>
      </c>
      <c r="L101" s="76" t="s">
        <v>81</v>
      </c>
      <c r="M101" s="76" t="s">
        <v>45</v>
      </c>
      <c r="N101" s="76" t="s">
        <v>46</v>
      </c>
      <c r="O101" s="76" t="s">
        <v>82</v>
      </c>
      <c r="P101" s="76" t="s">
        <v>83</v>
      </c>
      <c r="Q101" s="76" t="s">
        <v>84</v>
      </c>
      <c r="R101" s="76" t="s">
        <v>85</v>
      </c>
      <c r="S101" s="77" t="s">
        <v>86</v>
      </c>
      <c r="T101" s="22"/>
      <c r="V101" s="66"/>
      <c r="W101" s="76" t="s">
        <v>75</v>
      </c>
      <c r="X101" s="76" t="s">
        <v>76</v>
      </c>
      <c r="Y101" s="76" t="s">
        <v>41</v>
      </c>
      <c r="Z101" s="76" t="s">
        <v>42</v>
      </c>
      <c r="AA101" s="76" t="s">
        <v>44</v>
      </c>
      <c r="AB101" s="76" t="s">
        <v>77</v>
      </c>
      <c r="AC101" s="76" t="s">
        <v>78</v>
      </c>
      <c r="AD101" s="76" t="s">
        <v>79</v>
      </c>
      <c r="AE101" s="76" t="s">
        <v>80</v>
      </c>
      <c r="AF101" s="76" t="s">
        <v>43</v>
      </c>
      <c r="AG101" s="76" t="s">
        <v>81</v>
      </c>
      <c r="AH101" s="76" t="s">
        <v>45</v>
      </c>
      <c r="AI101" s="76" t="s">
        <v>46</v>
      </c>
      <c r="AJ101" s="76" t="s">
        <v>82</v>
      </c>
      <c r="AK101" s="76" t="s">
        <v>83</v>
      </c>
      <c r="AL101" s="76" t="s">
        <v>84</v>
      </c>
      <c r="AM101" s="76" t="s">
        <v>85</v>
      </c>
      <c r="AN101" s="77" t="s">
        <v>86</v>
      </c>
      <c r="AQ101" s="66"/>
      <c r="AR101" s="76"/>
      <c r="AS101" s="76"/>
      <c r="AT101" s="76" t="s">
        <v>41</v>
      </c>
      <c r="AU101" s="76" t="s">
        <v>42</v>
      </c>
      <c r="AV101" s="76" t="s">
        <v>44</v>
      </c>
      <c r="AW101" s="76" t="s">
        <v>77</v>
      </c>
      <c r="AX101" s="76" t="s">
        <v>78</v>
      </c>
      <c r="AY101" s="76" t="s">
        <v>79</v>
      </c>
      <c r="AZ101" s="76" t="s">
        <v>80</v>
      </c>
      <c r="BA101" s="76" t="s">
        <v>43</v>
      </c>
      <c r="BB101" s="76" t="s">
        <v>81</v>
      </c>
      <c r="BC101" s="76" t="s">
        <v>45</v>
      </c>
      <c r="BD101" s="76" t="s">
        <v>46</v>
      </c>
      <c r="BE101" s="76" t="s">
        <v>82</v>
      </c>
      <c r="BF101" s="76" t="s">
        <v>83</v>
      </c>
      <c r="BG101" s="76" t="s">
        <v>84</v>
      </c>
      <c r="BH101" s="76" t="s">
        <v>85</v>
      </c>
      <c r="BI101" s="77" t="s">
        <v>86</v>
      </c>
      <c r="BL101" s="66"/>
      <c r="BM101" s="76" t="s">
        <v>75</v>
      </c>
      <c r="BN101" s="76" t="s">
        <v>76</v>
      </c>
      <c r="BO101" s="76" t="s">
        <v>41</v>
      </c>
      <c r="BP101" s="76" t="s">
        <v>42</v>
      </c>
      <c r="BQ101" s="76" t="s">
        <v>44</v>
      </c>
      <c r="BR101" s="76" t="s">
        <v>77</v>
      </c>
      <c r="BS101" s="76" t="s">
        <v>78</v>
      </c>
      <c r="BT101" s="76" t="s">
        <v>79</v>
      </c>
      <c r="BU101" s="76" t="s">
        <v>80</v>
      </c>
      <c r="BV101" s="76" t="s">
        <v>43</v>
      </c>
      <c r="BW101" s="76" t="s">
        <v>81</v>
      </c>
      <c r="BX101" s="76" t="s">
        <v>45</v>
      </c>
      <c r="BY101" s="76" t="s">
        <v>46</v>
      </c>
      <c r="BZ101" s="76" t="s">
        <v>82</v>
      </c>
      <c r="CA101" s="76" t="s">
        <v>83</v>
      </c>
      <c r="CB101" s="76" t="s">
        <v>84</v>
      </c>
      <c r="CC101" s="76" t="s">
        <v>85</v>
      </c>
      <c r="CD101" s="77" t="s">
        <v>86</v>
      </c>
      <c r="CG101" s="66"/>
      <c r="CH101" s="76" t="s">
        <v>75</v>
      </c>
      <c r="CI101" s="76" t="s">
        <v>76</v>
      </c>
      <c r="CJ101" s="76" t="s">
        <v>41</v>
      </c>
      <c r="CK101" s="76" t="s">
        <v>42</v>
      </c>
      <c r="CL101" s="76" t="s">
        <v>44</v>
      </c>
      <c r="CM101" s="76" t="s">
        <v>77</v>
      </c>
      <c r="CN101" s="76" t="s">
        <v>78</v>
      </c>
      <c r="CO101" s="76" t="s">
        <v>79</v>
      </c>
      <c r="CP101" s="76" t="s">
        <v>80</v>
      </c>
      <c r="CQ101" s="76" t="s">
        <v>43</v>
      </c>
      <c r="CR101" s="76" t="s">
        <v>81</v>
      </c>
      <c r="CS101" s="76" t="s">
        <v>45</v>
      </c>
      <c r="CT101" s="76" t="s">
        <v>46</v>
      </c>
      <c r="CU101" s="76" t="s">
        <v>82</v>
      </c>
      <c r="CV101" s="76" t="s">
        <v>83</v>
      </c>
      <c r="CW101" s="76" t="s">
        <v>84</v>
      </c>
      <c r="CX101" s="76" t="s">
        <v>85</v>
      </c>
      <c r="CY101" s="77" t="s">
        <v>86</v>
      </c>
    </row>
    <row r="102" spans="1:103" x14ac:dyDescent="0.25">
      <c r="A102" s="67" t="s">
        <v>87</v>
      </c>
      <c r="B102" s="35">
        <f>'Data In'!G5</f>
        <v>1653235945.139375</v>
      </c>
      <c r="C102" s="121" t="str">
        <f>'Data In'!H5</f>
        <v>MOCK RUN 7573858</v>
      </c>
      <c r="D102" s="121">
        <f>'Data In'!I5</f>
        <v>566382.58499999996</v>
      </c>
      <c r="E102" s="121">
        <f>'Data In'!J5</f>
        <v>2101269.6749999998</v>
      </c>
      <c r="F102" s="121">
        <f>'Data In'!K5</f>
        <v>0</v>
      </c>
      <c r="G102" s="121">
        <f>'Data In'!L5</f>
        <v>0</v>
      </c>
      <c r="H102" s="121">
        <f>'Data In'!M5</f>
        <v>0</v>
      </c>
      <c r="I102" s="121">
        <f>'Data In'!N5</f>
        <v>74.290000000000006</v>
      </c>
      <c r="J102" s="121">
        <f>'Data In'!O5</f>
        <v>0</v>
      </c>
      <c r="K102" s="121">
        <f>'Data In'!P5</f>
        <v>1260199.345</v>
      </c>
      <c r="L102" s="121">
        <f>'Data In'!Q5</f>
        <v>0</v>
      </c>
      <c r="M102" s="121">
        <f>'Data In'!R5</f>
        <v>738.05499999999995</v>
      </c>
      <c r="N102" s="121">
        <f>'Data In'!S5</f>
        <v>529.88499999999999</v>
      </c>
      <c r="O102" s="121">
        <f>'Data In'!T5</f>
        <v>0</v>
      </c>
      <c r="P102" s="121">
        <f>'Data In'!U5</f>
        <v>0</v>
      </c>
      <c r="Q102" s="121">
        <f>'Data In'!V5</f>
        <v>0</v>
      </c>
      <c r="R102" s="121">
        <f>'Data In'!W5</f>
        <v>0</v>
      </c>
      <c r="S102" s="121">
        <f>'Data In'!X5</f>
        <v>0</v>
      </c>
      <c r="T102" s="22"/>
      <c r="V102" s="67" t="s">
        <v>87</v>
      </c>
      <c r="W102" s="35">
        <f t="shared" ref="W102:AF104" si="153">B102</f>
        <v>1653235945.139375</v>
      </c>
      <c r="X102" s="121" t="str">
        <f t="shared" si="153"/>
        <v>MOCK RUN 7573858</v>
      </c>
      <c r="Y102" s="121">
        <f t="shared" si="153"/>
        <v>566382.58499999996</v>
      </c>
      <c r="Z102" s="121">
        <f t="shared" si="153"/>
        <v>2101269.6749999998</v>
      </c>
      <c r="AA102" s="121">
        <f t="shared" si="153"/>
        <v>0</v>
      </c>
      <c r="AB102" s="121">
        <f t="shared" si="153"/>
        <v>0</v>
      </c>
      <c r="AC102" s="121">
        <f t="shared" si="153"/>
        <v>0</v>
      </c>
      <c r="AD102" s="121">
        <f t="shared" si="153"/>
        <v>74.290000000000006</v>
      </c>
      <c r="AE102" s="121">
        <f t="shared" si="153"/>
        <v>0</v>
      </c>
      <c r="AF102" s="121">
        <f t="shared" si="153"/>
        <v>1260199.345</v>
      </c>
      <c r="AG102" s="121">
        <f t="shared" ref="AG102:AP104" si="154">L102</f>
        <v>0</v>
      </c>
      <c r="AH102" s="121">
        <f t="shared" si="154"/>
        <v>738.05499999999995</v>
      </c>
      <c r="AI102" s="121">
        <f t="shared" si="154"/>
        <v>529.88499999999999</v>
      </c>
      <c r="AJ102" s="121">
        <f t="shared" si="154"/>
        <v>0</v>
      </c>
      <c r="AK102" s="121">
        <f t="shared" si="154"/>
        <v>0</v>
      </c>
      <c r="AL102" s="121">
        <f t="shared" si="154"/>
        <v>0</v>
      </c>
      <c r="AM102" s="121">
        <f t="shared" si="154"/>
        <v>0</v>
      </c>
      <c r="AN102" s="121">
        <f t="shared" si="154"/>
        <v>0</v>
      </c>
      <c r="AQ102" s="67" t="s">
        <v>87</v>
      </c>
      <c r="AR102" s="35">
        <f t="shared" ref="AR102:BA104" si="155">W102</f>
        <v>1653235945.139375</v>
      </c>
      <c r="AS102" s="121" t="str">
        <f t="shared" si="155"/>
        <v>MOCK RUN 7573858</v>
      </c>
      <c r="AT102" s="121">
        <f t="shared" si="155"/>
        <v>566382.58499999996</v>
      </c>
      <c r="AU102" s="121">
        <f t="shared" si="155"/>
        <v>2101269.6749999998</v>
      </c>
      <c r="AV102" s="121">
        <f t="shared" si="155"/>
        <v>0</v>
      </c>
      <c r="AW102" s="121">
        <f t="shared" si="155"/>
        <v>0</v>
      </c>
      <c r="AX102" s="121">
        <f t="shared" si="155"/>
        <v>0</v>
      </c>
      <c r="AY102" s="121">
        <f t="shared" si="155"/>
        <v>74.290000000000006</v>
      </c>
      <c r="AZ102" s="121">
        <f t="shared" si="155"/>
        <v>0</v>
      </c>
      <c r="BA102" s="121">
        <f t="shared" si="155"/>
        <v>1260199.345</v>
      </c>
      <c r="BB102" s="121">
        <f t="shared" ref="BB102:BK104" si="156">AG102</f>
        <v>0</v>
      </c>
      <c r="BC102" s="121">
        <f t="shared" si="156"/>
        <v>738.05499999999995</v>
      </c>
      <c r="BD102" s="121">
        <f t="shared" si="156"/>
        <v>529.88499999999999</v>
      </c>
      <c r="BE102" s="121">
        <f t="shared" si="156"/>
        <v>0</v>
      </c>
      <c r="BF102" s="121">
        <f t="shared" si="156"/>
        <v>0</v>
      </c>
      <c r="BG102" s="121">
        <f t="shared" si="156"/>
        <v>0</v>
      </c>
      <c r="BH102" s="121">
        <f t="shared" si="156"/>
        <v>0</v>
      </c>
      <c r="BI102" s="121">
        <f t="shared" si="156"/>
        <v>0</v>
      </c>
      <c r="BL102" s="67" t="s">
        <v>87</v>
      </c>
      <c r="BM102" s="35">
        <f t="shared" ref="BM102:BV104" si="157">AR102</f>
        <v>1653235945.139375</v>
      </c>
      <c r="BN102" s="35" t="str">
        <f t="shared" si="157"/>
        <v>MOCK RUN 7573858</v>
      </c>
      <c r="BO102" s="121">
        <f t="shared" si="157"/>
        <v>566382.58499999996</v>
      </c>
      <c r="BP102" s="121">
        <f t="shared" si="157"/>
        <v>2101269.6749999998</v>
      </c>
      <c r="BQ102" s="121">
        <f t="shared" si="157"/>
        <v>0</v>
      </c>
      <c r="BR102" s="121">
        <f t="shared" si="157"/>
        <v>0</v>
      </c>
      <c r="BS102" s="121">
        <f t="shared" si="157"/>
        <v>0</v>
      </c>
      <c r="BT102" s="121">
        <f t="shared" si="157"/>
        <v>74.290000000000006</v>
      </c>
      <c r="BU102" s="121">
        <f t="shared" si="157"/>
        <v>0</v>
      </c>
      <c r="BV102" s="121">
        <f t="shared" si="157"/>
        <v>1260199.345</v>
      </c>
      <c r="BW102" s="121">
        <f t="shared" ref="BW102:CF104" si="158">BB102</f>
        <v>0</v>
      </c>
      <c r="BX102" s="121">
        <f t="shared" si="158"/>
        <v>738.05499999999995</v>
      </c>
      <c r="BY102" s="121">
        <f t="shared" si="158"/>
        <v>529.88499999999999</v>
      </c>
      <c r="BZ102" s="121">
        <f t="shared" si="158"/>
        <v>0</v>
      </c>
      <c r="CA102" s="121">
        <f t="shared" si="158"/>
        <v>0</v>
      </c>
      <c r="CB102" s="121">
        <f t="shared" si="158"/>
        <v>0</v>
      </c>
      <c r="CC102" s="121">
        <f t="shared" si="158"/>
        <v>0</v>
      </c>
      <c r="CD102" s="121">
        <f t="shared" si="158"/>
        <v>0</v>
      </c>
      <c r="CG102" s="67" t="s">
        <v>87</v>
      </c>
      <c r="CH102" s="35">
        <f t="shared" ref="CH102:CQ104" si="159">BM102</f>
        <v>1653235945.139375</v>
      </c>
      <c r="CI102" s="35" t="str">
        <f t="shared" si="159"/>
        <v>MOCK RUN 7573858</v>
      </c>
      <c r="CJ102" s="121">
        <f t="shared" si="159"/>
        <v>566382.58499999996</v>
      </c>
      <c r="CK102" s="121">
        <f t="shared" si="159"/>
        <v>2101269.6749999998</v>
      </c>
      <c r="CL102" s="121">
        <f t="shared" si="159"/>
        <v>0</v>
      </c>
      <c r="CM102" s="121">
        <f t="shared" si="159"/>
        <v>0</v>
      </c>
      <c r="CN102" s="121">
        <f t="shared" si="159"/>
        <v>0</v>
      </c>
      <c r="CO102" s="121">
        <f t="shared" si="159"/>
        <v>74.290000000000006</v>
      </c>
      <c r="CP102" s="121">
        <f t="shared" si="159"/>
        <v>0</v>
      </c>
      <c r="CQ102" s="121">
        <f t="shared" si="159"/>
        <v>1260199.345</v>
      </c>
      <c r="CR102" s="121">
        <f t="shared" ref="CR102:DA104" si="160">BW102</f>
        <v>0</v>
      </c>
      <c r="CS102" s="121">
        <f t="shared" si="160"/>
        <v>738.05499999999995</v>
      </c>
      <c r="CT102" s="121">
        <f t="shared" si="160"/>
        <v>529.88499999999999</v>
      </c>
      <c r="CU102" s="121">
        <f t="shared" si="160"/>
        <v>0</v>
      </c>
      <c r="CV102" s="121">
        <f t="shared" si="160"/>
        <v>0</v>
      </c>
      <c r="CW102" s="121">
        <f t="shared" si="160"/>
        <v>0</v>
      </c>
      <c r="CX102" s="121">
        <f t="shared" si="160"/>
        <v>0</v>
      </c>
      <c r="CY102" s="121">
        <f t="shared" si="160"/>
        <v>0</v>
      </c>
    </row>
    <row r="103" spans="1:103" x14ac:dyDescent="0.25">
      <c r="A103" s="67"/>
      <c r="B103" s="35">
        <f>'Data In'!G6</f>
        <v>1653235952.1754811</v>
      </c>
      <c r="C103" s="121" t="str">
        <f>'Data In'!H6</f>
        <v>MOCK RUN 5422634</v>
      </c>
      <c r="D103" s="121">
        <f>'Data In'!I6</f>
        <v>566382.58499999996</v>
      </c>
      <c r="E103" s="121">
        <f>'Data In'!J6</f>
        <v>2101269.6749999998</v>
      </c>
      <c r="F103" s="121">
        <f>'Data In'!K6</f>
        <v>0</v>
      </c>
      <c r="G103" s="121">
        <f>'Data In'!L6</f>
        <v>0</v>
      </c>
      <c r="H103" s="121">
        <f>'Data In'!M6</f>
        <v>0</v>
      </c>
      <c r="I103" s="121">
        <f>'Data In'!N6</f>
        <v>74.290000000000006</v>
      </c>
      <c r="J103" s="121">
        <f>'Data In'!O6</f>
        <v>0</v>
      </c>
      <c r="K103" s="121">
        <f>'Data In'!P6</f>
        <v>1260199.345</v>
      </c>
      <c r="L103" s="121">
        <f>'Data In'!Q6</f>
        <v>0</v>
      </c>
      <c r="M103" s="121">
        <f>'Data In'!R6</f>
        <v>738.05499999999995</v>
      </c>
      <c r="N103" s="121">
        <f>'Data In'!S6</f>
        <v>529.88499999999999</v>
      </c>
      <c r="O103" s="121">
        <f>'Data In'!T6</f>
        <v>0</v>
      </c>
      <c r="P103" s="121">
        <f>'Data In'!U6</f>
        <v>0</v>
      </c>
      <c r="Q103" s="121">
        <f>'Data In'!V6</f>
        <v>0</v>
      </c>
      <c r="R103" s="121">
        <f>'Data In'!W6</f>
        <v>0</v>
      </c>
      <c r="S103" s="121">
        <f>'Data In'!X6</f>
        <v>0</v>
      </c>
      <c r="T103" s="22"/>
      <c r="V103" s="67"/>
      <c r="W103" s="35">
        <f t="shared" si="153"/>
        <v>1653235952.1754811</v>
      </c>
      <c r="X103" s="121" t="str">
        <f t="shared" si="153"/>
        <v>MOCK RUN 5422634</v>
      </c>
      <c r="Y103" s="121">
        <f t="shared" si="153"/>
        <v>566382.58499999996</v>
      </c>
      <c r="Z103" s="121">
        <f t="shared" si="153"/>
        <v>2101269.6749999998</v>
      </c>
      <c r="AA103" s="121">
        <f t="shared" si="153"/>
        <v>0</v>
      </c>
      <c r="AB103" s="121">
        <f t="shared" si="153"/>
        <v>0</v>
      </c>
      <c r="AC103" s="121">
        <f t="shared" si="153"/>
        <v>0</v>
      </c>
      <c r="AD103" s="121">
        <f t="shared" si="153"/>
        <v>74.290000000000006</v>
      </c>
      <c r="AE103" s="121">
        <f t="shared" si="153"/>
        <v>0</v>
      </c>
      <c r="AF103" s="121">
        <f t="shared" si="153"/>
        <v>1260199.345</v>
      </c>
      <c r="AG103" s="121">
        <f t="shared" si="154"/>
        <v>0</v>
      </c>
      <c r="AH103" s="121">
        <f t="shared" si="154"/>
        <v>738.05499999999995</v>
      </c>
      <c r="AI103" s="121">
        <f t="shared" si="154"/>
        <v>529.88499999999999</v>
      </c>
      <c r="AJ103" s="121">
        <f t="shared" si="154"/>
        <v>0</v>
      </c>
      <c r="AK103" s="121">
        <f t="shared" si="154"/>
        <v>0</v>
      </c>
      <c r="AL103" s="121">
        <f t="shared" si="154"/>
        <v>0</v>
      </c>
      <c r="AM103" s="121">
        <f t="shared" si="154"/>
        <v>0</v>
      </c>
      <c r="AN103" s="121">
        <f t="shared" si="154"/>
        <v>0</v>
      </c>
      <c r="AQ103" s="67"/>
      <c r="AR103" s="35">
        <f t="shared" si="155"/>
        <v>1653235952.1754811</v>
      </c>
      <c r="AS103" s="121" t="str">
        <f t="shared" si="155"/>
        <v>MOCK RUN 5422634</v>
      </c>
      <c r="AT103" s="121">
        <f t="shared" si="155"/>
        <v>566382.58499999996</v>
      </c>
      <c r="AU103" s="121">
        <f t="shared" si="155"/>
        <v>2101269.6749999998</v>
      </c>
      <c r="AV103" s="121">
        <f t="shared" si="155"/>
        <v>0</v>
      </c>
      <c r="AW103" s="121">
        <f t="shared" si="155"/>
        <v>0</v>
      </c>
      <c r="AX103" s="121">
        <f t="shared" si="155"/>
        <v>0</v>
      </c>
      <c r="AY103" s="121">
        <f t="shared" si="155"/>
        <v>74.290000000000006</v>
      </c>
      <c r="AZ103" s="121">
        <f t="shared" si="155"/>
        <v>0</v>
      </c>
      <c r="BA103" s="121">
        <f t="shared" si="155"/>
        <v>1260199.345</v>
      </c>
      <c r="BB103" s="121">
        <f t="shared" si="156"/>
        <v>0</v>
      </c>
      <c r="BC103" s="121">
        <f t="shared" si="156"/>
        <v>738.05499999999995</v>
      </c>
      <c r="BD103" s="121">
        <f t="shared" si="156"/>
        <v>529.88499999999999</v>
      </c>
      <c r="BE103" s="121">
        <f t="shared" si="156"/>
        <v>0</v>
      </c>
      <c r="BF103" s="121">
        <f t="shared" si="156"/>
        <v>0</v>
      </c>
      <c r="BG103" s="121">
        <f t="shared" si="156"/>
        <v>0</v>
      </c>
      <c r="BH103" s="121">
        <f t="shared" si="156"/>
        <v>0</v>
      </c>
      <c r="BI103" s="121">
        <f t="shared" si="156"/>
        <v>0</v>
      </c>
      <c r="BL103" s="67"/>
      <c r="BM103" s="35">
        <f t="shared" si="157"/>
        <v>1653235952.1754811</v>
      </c>
      <c r="BN103" s="35" t="str">
        <f t="shared" si="157"/>
        <v>MOCK RUN 5422634</v>
      </c>
      <c r="BO103" s="121">
        <f t="shared" si="157"/>
        <v>566382.58499999996</v>
      </c>
      <c r="BP103" s="121">
        <f t="shared" si="157"/>
        <v>2101269.6749999998</v>
      </c>
      <c r="BQ103" s="121">
        <f t="shared" si="157"/>
        <v>0</v>
      </c>
      <c r="BR103" s="121">
        <f t="shared" si="157"/>
        <v>0</v>
      </c>
      <c r="BS103" s="121">
        <f t="shared" si="157"/>
        <v>0</v>
      </c>
      <c r="BT103" s="121">
        <f t="shared" si="157"/>
        <v>74.290000000000006</v>
      </c>
      <c r="BU103" s="121">
        <f t="shared" si="157"/>
        <v>0</v>
      </c>
      <c r="BV103" s="121">
        <f t="shared" si="157"/>
        <v>1260199.345</v>
      </c>
      <c r="BW103" s="121">
        <f t="shared" si="158"/>
        <v>0</v>
      </c>
      <c r="BX103" s="121">
        <f t="shared" si="158"/>
        <v>738.05499999999995</v>
      </c>
      <c r="BY103" s="121">
        <f t="shared" si="158"/>
        <v>529.88499999999999</v>
      </c>
      <c r="BZ103" s="121">
        <f t="shared" si="158"/>
        <v>0</v>
      </c>
      <c r="CA103" s="121">
        <f t="shared" si="158"/>
        <v>0</v>
      </c>
      <c r="CB103" s="121">
        <f t="shared" si="158"/>
        <v>0</v>
      </c>
      <c r="CC103" s="121">
        <f t="shared" si="158"/>
        <v>0</v>
      </c>
      <c r="CD103" s="121">
        <f t="shared" si="158"/>
        <v>0</v>
      </c>
      <c r="CG103" s="67"/>
      <c r="CH103" s="35">
        <f t="shared" si="159"/>
        <v>1653235952.1754811</v>
      </c>
      <c r="CI103" s="35" t="str">
        <f t="shared" si="159"/>
        <v>MOCK RUN 5422634</v>
      </c>
      <c r="CJ103" s="121">
        <f t="shared" si="159"/>
        <v>566382.58499999996</v>
      </c>
      <c r="CK103" s="121">
        <f t="shared" si="159"/>
        <v>2101269.6749999998</v>
      </c>
      <c r="CL103" s="121">
        <f t="shared" si="159"/>
        <v>0</v>
      </c>
      <c r="CM103" s="121">
        <f t="shared" si="159"/>
        <v>0</v>
      </c>
      <c r="CN103" s="121">
        <f t="shared" si="159"/>
        <v>0</v>
      </c>
      <c r="CO103" s="121">
        <f t="shared" si="159"/>
        <v>74.290000000000006</v>
      </c>
      <c r="CP103" s="121">
        <f t="shared" si="159"/>
        <v>0</v>
      </c>
      <c r="CQ103" s="121">
        <f t="shared" si="159"/>
        <v>1260199.345</v>
      </c>
      <c r="CR103" s="121">
        <f t="shared" si="160"/>
        <v>0</v>
      </c>
      <c r="CS103" s="121">
        <f t="shared" si="160"/>
        <v>738.05499999999995</v>
      </c>
      <c r="CT103" s="121">
        <f t="shared" si="160"/>
        <v>529.88499999999999</v>
      </c>
      <c r="CU103" s="121">
        <f t="shared" si="160"/>
        <v>0</v>
      </c>
      <c r="CV103" s="121">
        <f t="shared" si="160"/>
        <v>0</v>
      </c>
      <c r="CW103" s="121">
        <f t="shared" si="160"/>
        <v>0</v>
      </c>
      <c r="CX103" s="121">
        <f t="shared" si="160"/>
        <v>0</v>
      </c>
      <c r="CY103" s="121">
        <f t="shared" si="160"/>
        <v>0</v>
      </c>
    </row>
    <row r="104" spans="1:103" x14ac:dyDescent="0.25">
      <c r="A104" s="67"/>
      <c r="B104" s="35">
        <f>'Data In'!G7</f>
        <v>1653235959.210212</v>
      </c>
      <c r="C104" s="121" t="str">
        <f>'Data In'!H7</f>
        <v>MOCK RUN 5755653</v>
      </c>
      <c r="D104" s="121">
        <f>'Data In'!I7</f>
        <v>566382.58499999996</v>
      </c>
      <c r="E104" s="121">
        <f>'Data In'!J7</f>
        <v>2101269.6749999998</v>
      </c>
      <c r="F104" s="121">
        <f>'Data In'!K7</f>
        <v>0</v>
      </c>
      <c r="G104" s="121">
        <f>'Data In'!L7</f>
        <v>0</v>
      </c>
      <c r="H104" s="121">
        <f>'Data In'!M7</f>
        <v>0</v>
      </c>
      <c r="I104" s="121">
        <f>'Data In'!N7</f>
        <v>74.290000000000006</v>
      </c>
      <c r="J104" s="121">
        <f>'Data In'!O7</f>
        <v>0</v>
      </c>
      <c r="K104" s="121">
        <f>'Data In'!P7</f>
        <v>1260199.345</v>
      </c>
      <c r="L104" s="121">
        <f>'Data In'!Q7</f>
        <v>0</v>
      </c>
      <c r="M104" s="121">
        <f>'Data In'!R7</f>
        <v>738.05499999999995</v>
      </c>
      <c r="N104" s="121">
        <f>'Data In'!S7</f>
        <v>529.88499999999999</v>
      </c>
      <c r="O104" s="121">
        <f>'Data In'!T7</f>
        <v>0</v>
      </c>
      <c r="P104" s="121">
        <f>'Data In'!U7</f>
        <v>0</v>
      </c>
      <c r="Q104" s="121">
        <f>'Data In'!V7</f>
        <v>0</v>
      </c>
      <c r="R104" s="121">
        <f>'Data In'!W7</f>
        <v>0</v>
      </c>
      <c r="S104" s="121">
        <f>'Data In'!X7</f>
        <v>0</v>
      </c>
      <c r="T104" s="22"/>
      <c r="V104" s="67"/>
      <c r="W104" s="35">
        <f t="shared" si="153"/>
        <v>1653235959.210212</v>
      </c>
      <c r="X104" s="121" t="str">
        <f t="shared" si="153"/>
        <v>MOCK RUN 5755653</v>
      </c>
      <c r="Y104" s="121">
        <f t="shared" si="153"/>
        <v>566382.58499999996</v>
      </c>
      <c r="Z104" s="121">
        <f t="shared" si="153"/>
        <v>2101269.6749999998</v>
      </c>
      <c r="AA104" s="121">
        <f t="shared" si="153"/>
        <v>0</v>
      </c>
      <c r="AB104" s="121">
        <f t="shared" si="153"/>
        <v>0</v>
      </c>
      <c r="AC104" s="121">
        <f t="shared" si="153"/>
        <v>0</v>
      </c>
      <c r="AD104" s="121">
        <f t="shared" si="153"/>
        <v>74.290000000000006</v>
      </c>
      <c r="AE104" s="121">
        <f t="shared" si="153"/>
        <v>0</v>
      </c>
      <c r="AF104" s="121">
        <f t="shared" si="153"/>
        <v>1260199.345</v>
      </c>
      <c r="AG104" s="121">
        <f t="shared" si="154"/>
        <v>0</v>
      </c>
      <c r="AH104" s="121">
        <f t="shared" si="154"/>
        <v>738.05499999999995</v>
      </c>
      <c r="AI104" s="121">
        <f t="shared" si="154"/>
        <v>529.88499999999999</v>
      </c>
      <c r="AJ104" s="121">
        <f t="shared" si="154"/>
        <v>0</v>
      </c>
      <c r="AK104" s="121">
        <f t="shared" si="154"/>
        <v>0</v>
      </c>
      <c r="AL104" s="121">
        <f t="shared" si="154"/>
        <v>0</v>
      </c>
      <c r="AM104" s="121">
        <f t="shared" si="154"/>
        <v>0</v>
      </c>
      <c r="AN104" s="121">
        <f t="shared" si="154"/>
        <v>0</v>
      </c>
      <c r="AQ104" s="67"/>
      <c r="AR104" s="35">
        <f t="shared" si="155"/>
        <v>1653235959.210212</v>
      </c>
      <c r="AS104" s="121" t="str">
        <f t="shared" si="155"/>
        <v>MOCK RUN 5755653</v>
      </c>
      <c r="AT104" s="121">
        <f t="shared" si="155"/>
        <v>566382.58499999996</v>
      </c>
      <c r="AU104" s="121">
        <f t="shared" si="155"/>
        <v>2101269.6749999998</v>
      </c>
      <c r="AV104" s="121">
        <f t="shared" si="155"/>
        <v>0</v>
      </c>
      <c r="AW104" s="121">
        <f t="shared" si="155"/>
        <v>0</v>
      </c>
      <c r="AX104" s="121">
        <f t="shared" si="155"/>
        <v>0</v>
      </c>
      <c r="AY104" s="121">
        <f t="shared" si="155"/>
        <v>74.290000000000006</v>
      </c>
      <c r="AZ104" s="121">
        <f t="shared" si="155"/>
        <v>0</v>
      </c>
      <c r="BA104" s="121">
        <f t="shared" si="155"/>
        <v>1260199.345</v>
      </c>
      <c r="BB104" s="121">
        <f t="shared" si="156"/>
        <v>0</v>
      </c>
      <c r="BC104" s="121">
        <f t="shared" si="156"/>
        <v>738.05499999999995</v>
      </c>
      <c r="BD104" s="121">
        <f t="shared" si="156"/>
        <v>529.88499999999999</v>
      </c>
      <c r="BE104" s="121">
        <f t="shared" si="156"/>
        <v>0</v>
      </c>
      <c r="BF104" s="121">
        <f t="shared" si="156"/>
        <v>0</v>
      </c>
      <c r="BG104" s="121">
        <f t="shared" si="156"/>
        <v>0</v>
      </c>
      <c r="BH104" s="121">
        <f t="shared" si="156"/>
        <v>0</v>
      </c>
      <c r="BI104" s="121">
        <f t="shared" si="156"/>
        <v>0</v>
      </c>
      <c r="BL104" s="67"/>
      <c r="BM104" s="35">
        <f t="shared" si="157"/>
        <v>1653235959.210212</v>
      </c>
      <c r="BN104" s="35" t="str">
        <f t="shared" si="157"/>
        <v>MOCK RUN 5755653</v>
      </c>
      <c r="BO104" s="121">
        <f t="shared" si="157"/>
        <v>566382.58499999996</v>
      </c>
      <c r="BP104" s="121">
        <f t="shared" si="157"/>
        <v>2101269.6749999998</v>
      </c>
      <c r="BQ104" s="121">
        <f t="shared" si="157"/>
        <v>0</v>
      </c>
      <c r="BR104" s="121">
        <f t="shared" si="157"/>
        <v>0</v>
      </c>
      <c r="BS104" s="121">
        <f t="shared" si="157"/>
        <v>0</v>
      </c>
      <c r="BT104" s="121">
        <f t="shared" si="157"/>
        <v>74.290000000000006</v>
      </c>
      <c r="BU104" s="121">
        <f t="shared" si="157"/>
        <v>0</v>
      </c>
      <c r="BV104" s="121">
        <f t="shared" si="157"/>
        <v>1260199.345</v>
      </c>
      <c r="BW104" s="121">
        <f t="shared" si="158"/>
        <v>0</v>
      </c>
      <c r="BX104" s="121">
        <f t="shared" si="158"/>
        <v>738.05499999999995</v>
      </c>
      <c r="BY104" s="121">
        <f t="shared" si="158"/>
        <v>529.88499999999999</v>
      </c>
      <c r="BZ104" s="121">
        <f t="shared" si="158"/>
        <v>0</v>
      </c>
      <c r="CA104" s="121">
        <f t="shared" si="158"/>
        <v>0</v>
      </c>
      <c r="CB104" s="121">
        <f t="shared" si="158"/>
        <v>0</v>
      </c>
      <c r="CC104" s="121">
        <f t="shared" si="158"/>
        <v>0</v>
      </c>
      <c r="CD104" s="121">
        <f t="shared" si="158"/>
        <v>0</v>
      </c>
      <c r="CG104" s="67"/>
      <c r="CH104" s="35">
        <f t="shared" si="159"/>
        <v>1653235959.210212</v>
      </c>
      <c r="CI104" s="35" t="str">
        <f t="shared" si="159"/>
        <v>MOCK RUN 5755653</v>
      </c>
      <c r="CJ104" s="121">
        <f t="shared" si="159"/>
        <v>566382.58499999996</v>
      </c>
      <c r="CK104" s="121">
        <f t="shared" si="159"/>
        <v>2101269.6749999998</v>
      </c>
      <c r="CL104" s="121">
        <f t="shared" si="159"/>
        <v>0</v>
      </c>
      <c r="CM104" s="121">
        <f t="shared" si="159"/>
        <v>0</v>
      </c>
      <c r="CN104" s="121">
        <f t="shared" si="159"/>
        <v>0</v>
      </c>
      <c r="CO104" s="121">
        <f t="shared" si="159"/>
        <v>74.290000000000006</v>
      </c>
      <c r="CP104" s="121">
        <f t="shared" si="159"/>
        <v>0</v>
      </c>
      <c r="CQ104" s="121">
        <f t="shared" si="159"/>
        <v>1260199.345</v>
      </c>
      <c r="CR104" s="121">
        <f t="shared" si="160"/>
        <v>0</v>
      </c>
      <c r="CS104" s="121">
        <f t="shared" si="160"/>
        <v>738.05499999999995</v>
      </c>
      <c r="CT104" s="121">
        <f t="shared" si="160"/>
        <v>529.88499999999999</v>
      </c>
      <c r="CU104" s="121">
        <f t="shared" si="160"/>
        <v>0</v>
      </c>
      <c r="CV104" s="121">
        <f t="shared" si="160"/>
        <v>0</v>
      </c>
      <c r="CW104" s="121">
        <f t="shared" si="160"/>
        <v>0</v>
      </c>
      <c r="CX104" s="121">
        <f t="shared" si="160"/>
        <v>0</v>
      </c>
      <c r="CY104" s="121">
        <f t="shared" si="160"/>
        <v>0</v>
      </c>
    </row>
    <row r="105" spans="1:103" x14ac:dyDescent="0.25">
      <c r="A105" s="67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80"/>
      <c r="T105" s="22"/>
      <c r="V105" s="67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80"/>
      <c r="AQ105" s="67"/>
      <c r="AR105" s="79"/>
      <c r="AS105" s="79"/>
      <c r="AT105" s="7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80"/>
      <c r="BL105" s="67"/>
      <c r="BM105" s="79"/>
      <c r="BN105" s="79"/>
      <c r="BO105" s="79"/>
      <c r="BP105" s="79"/>
      <c r="BQ105" s="79"/>
      <c r="BR105" s="79"/>
      <c r="BS105" s="79"/>
      <c r="BT105" s="79"/>
      <c r="BU105" s="79"/>
      <c r="BV105" s="79"/>
      <c r="BW105" s="79"/>
      <c r="BX105" s="79"/>
      <c r="BY105" s="79"/>
      <c r="BZ105" s="79"/>
      <c r="CA105" s="79"/>
      <c r="CB105" s="79"/>
      <c r="CC105" s="79"/>
      <c r="CD105" s="80"/>
      <c r="CG105" s="67"/>
      <c r="CH105" s="79"/>
      <c r="CI105" s="79"/>
      <c r="CJ105" s="79"/>
      <c r="CK105" s="79"/>
      <c r="CL105" s="79"/>
      <c r="CM105" s="79"/>
      <c r="CN105" s="79"/>
      <c r="CO105" s="79"/>
      <c r="CP105" s="79"/>
      <c r="CQ105" s="79"/>
      <c r="CR105" s="79"/>
      <c r="CS105" s="79"/>
      <c r="CT105" s="79"/>
      <c r="CU105" s="79"/>
      <c r="CV105" s="79"/>
      <c r="CW105" s="79"/>
      <c r="CX105" s="79"/>
      <c r="CY105" s="80"/>
    </row>
    <row r="106" spans="1:103" x14ac:dyDescent="0.25">
      <c r="A106" s="67" t="s">
        <v>88</v>
      </c>
      <c r="B106" s="176">
        <f>'Data In'!G26</f>
        <v>1653236802.5060101</v>
      </c>
      <c r="C106" s="121" t="str">
        <f>'Data In'!H26</f>
        <v>MOCK RUN 5982430</v>
      </c>
      <c r="D106" s="121">
        <f>'Data In'!I26</f>
        <v>566382.58499999996</v>
      </c>
      <c r="E106" s="121">
        <f>'Data In'!J26</f>
        <v>2101269.6749999998</v>
      </c>
      <c r="F106" s="121">
        <f>'Data In'!K26</f>
        <v>0</v>
      </c>
      <c r="G106" s="121">
        <f>'Data In'!L26</f>
        <v>0</v>
      </c>
      <c r="H106" s="121">
        <f>'Data In'!M26</f>
        <v>0</v>
      </c>
      <c r="I106" s="121">
        <f>'Data In'!N26</f>
        <v>74.290000000000006</v>
      </c>
      <c r="J106" s="121">
        <f>'Data In'!O26</f>
        <v>0</v>
      </c>
      <c r="K106" s="121">
        <f>'Data In'!P26</f>
        <v>1260199.345</v>
      </c>
      <c r="L106" s="121">
        <f>'Data In'!Q26</f>
        <v>0</v>
      </c>
      <c r="M106" s="121">
        <f>'Data In'!R26</f>
        <v>738.05499999999995</v>
      </c>
      <c r="N106" s="121">
        <f>'Data In'!S26</f>
        <v>529.88499999999999</v>
      </c>
      <c r="O106" s="121">
        <f>'Data In'!T26</f>
        <v>0</v>
      </c>
      <c r="P106" s="121">
        <f>'Data In'!U26</f>
        <v>0</v>
      </c>
      <c r="Q106" s="121">
        <f>'Data In'!V26</f>
        <v>0</v>
      </c>
      <c r="R106" s="121">
        <f>'Data In'!W26</f>
        <v>0</v>
      </c>
      <c r="S106" s="121">
        <f>'Data In'!X26</f>
        <v>0</v>
      </c>
      <c r="T106" s="22"/>
      <c r="V106" s="67" t="s">
        <v>88</v>
      </c>
      <c r="W106" s="176" t="str">
        <f>'Data In'!G56</f>
        <v/>
      </c>
      <c r="X106" s="121" t="str">
        <f>'Data In'!H56</f>
        <v/>
      </c>
      <c r="Y106" s="121" t="str">
        <f>'Data In'!I56</f>
        <v/>
      </c>
      <c r="Z106" s="121" t="str">
        <f>'Data In'!J56</f>
        <v/>
      </c>
      <c r="AA106" s="121" t="str">
        <f>'Data In'!K56</f>
        <v/>
      </c>
      <c r="AB106" s="121" t="str">
        <f>'Data In'!L56</f>
        <v/>
      </c>
      <c r="AC106" s="121" t="str">
        <f>'Data In'!M56</f>
        <v/>
      </c>
      <c r="AD106" s="121" t="str">
        <f>'Data In'!N56</f>
        <v/>
      </c>
      <c r="AE106" s="121" t="str">
        <f>'Data In'!O56</f>
        <v/>
      </c>
      <c r="AF106" s="121" t="str">
        <f>'Data In'!P56</f>
        <v/>
      </c>
      <c r="AG106" s="121" t="str">
        <f>'Data In'!Q56</f>
        <v/>
      </c>
      <c r="AH106" s="121" t="str">
        <f>'Data In'!R56</f>
        <v/>
      </c>
      <c r="AI106" s="121" t="str">
        <f>'Data In'!S56</f>
        <v/>
      </c>
      <c r="AJ106" s="121" t="str">
        <f>'Data In'!T56</f>
        <v/>
      </c>
      <c r="AK106" s="121" t="str">
        <f>'Data In'!U56</f>
        <v/>
      </c>
      <c r="AL106" s="121" t="str">
        <f>'Data In'!V56</f>
        <v/>
      </c>
      <c r="AM106" s="121" t="str">
        <f>'Data In'!W56</f>
        <v/>
      </c>
      <c r="AN106" s="121" t="str">
        <f>'Data In'!X56</f>
        <v/>
      </c>
      <c r="AQ106" s="67" t="s">
        <v>88</v>
      </c>
      <c r="AR106" s="176" t="str">
        <f>'Data In'!G85</f>
        <v/>
      </c>
      <c r="AS106" s="121" t="str">
        <f>'Data In'!H85</f>
        <v/>
      </c>
      <c r="AT106" s="121" t="str">
        <f>'Data In'!I85</f>
        <v/>
      </c>
      <c r="AU106" s="121" t="str">
        <f>'Data In'!J85</f>
        <v/>
      </c>
      <c r="AV106" s="121" t="str">
        <f>'Data In'!K85</f>
        <v/>
      </c>
      <c r="AW106" s="121" t="str">
        <f>'Data In'!L85</f>
        <v/>
      </c>
      <c r="AX106" s="121" t="str">
        <f>'Data In'!M85</f>
        <v/>
      </c>
      <c r="AY106" s="121" t="str">
        <f>'Data In'!N85</f>
        <v/>
      </c>
      <c r="AZ106" s="121" t="str">
        <f>'Data In'!O85</f>
        <v/>
      </c>
      <c r="BA106" s="121" t="str">
        <f>'Data In'!P85</f>
        <v/>
      </c>
      <c r="BB106" s="121" t="str">
        <f>'Data In'!Q85</f>
        <v/>
      </c>
      <c r="BC106" s="121" t="str">
        <f>'Data In'!R85</f>
        <v/>
      </c>
      <c r="BD106" s="121" t="str">
        <f>'Data In'!S85</f>
        <v/>
      </c>
      <c r="BE106" s="121" t="str">
        <f>'Data In'!T85</f>
        <v/>
      </c>
      <c r="BF106" s="121" t="str">
        <f>'Data In'!U85</f>
        <v/>
      </c>
      <c r="BG106" s="121" t="str">
        <f>'Data In'!V85</f>
        <v/>
      </c>
      <c r="BH106" s="121" t="str">
        <f>'Data In'!W85</f>
        <v/>
      </c>
      <c r="BI106" s="121" t="str">
        <f>'Data In'!X85</f>
        <v/>
      </c>
      <c r="BL106" s="67" t="s">
        <v>88</v>
      </c>
      <c r="BM106" s="176" t="str">
        <f>'Data In'!G114</f>
        <v/>
      </c>
      <c r="BN106" s="121" t="str">
        <f>'Data In'!H114</f>
        <v/>
      </c>
      <c r="BO106" s="121" t="str">
        <f>'Data In'!I114</f>
        <v/>
      </c>
      <c r="BP106" s="121" t="str">
        <f>'Data In'!J114</f>
        <v/>
      </c>
      <c r="BQ106" s="121" t="str">
        <f>'Data In'!K114</f>
        <v/>
      </c>
      <c r="BR106" s="121" t="str">
        <f>'Data In'!L114</f>
        <v/>
      </c>
      <c r="BS106" s="121" t="str">
        <f>'Data In'!M114</f>
        <v/>
      </c>
      <c r="BT106" s="121" t="str">
        <f>'Data In'!N114</f>
        <v/>
      </c>
      <c r="BU106" s="121" t="str">
        <f>'Data In'!O114</f>
        <v/>
      </c>
      <c r="BV106" s="121" t="str">
        <f>'Data In'!P114</f>
        <v/>
      </c>
      <c r="BW106" s="121" t="str">
        <f>'Data In'!Q114</f>
        <v/>
      </c>
      <c r="BX106" s="121" t="str">
        <f>'Data In'!R114</f>
        <v/>
      </c>
      <c r="BY106" s="121" t="str">
        <f>'Data In'!S114</f>
        <v/>
      </c>
      <c r="BZ106" s="121" t="str">
        <f>'Data In'!T114</f>
        <v/>
      </c>
      <c r="CA106" s="121" t="str">
        <f>'Data In'!U114</f>
        <v/>
      </c>
      <c r="CB106" s="121" t="str">
        <f>'Data In'!V114</f>
        <v/>
      </c>
      <c r="CC106" s="121" t="str">
        <f>'Data In'!W114</f>
        <v/>
      </c>
      <c r="CD106" s="121" t="str">
        <f>'Data In'!X114</f>
        <v/>
      </c>
      <c r="CG106" s="67" t="s">
        <v>88</v>
      </c>
      <c r="CH106" s="90">
        <f>'Data In'!G143</f>
        <v>0</v>
      </c>
      <c r="CI106" s="78">
        <f>'Data In'!H143</f>
        <v>0</v>
      </c>
      <c r="CJ106" s="78">
        <f>'Data In'!I143</f>
        <v>0</v>
      </c>
      <c r="CK106" s="78">
        <f>'Data In'!J143</f>
        <v>0</v>
      </c>
      <c r="CL106" s="78">
        <f>'Data In'!K143</f>
        <v>0</v>
      </c>
      <c r="CM106" s="78">
        <f>'Data In'!L143</f>
        <v>0</v>
      </c>
      <c r="CN106" s="78">
        <f>'Data In'!M143</f>
        <v>0</v>
      </c>
      <c r="CO106" s="78">
        <f>'Data In'!N143</f>
        <v>0</v>
      </c>
      <c r="CP106" s="78">
        <f>'Data In'!O143</f>
        <v>0</v>
      </c>
      <c r="CQ106" s="78">
        <f>'Data In'!P143</f>
        <v>0</v>
      </c>
      <c r="CR106" s="78">
        <f>'Data In'!Q143</f>
        <v>0</v>
      </c>
      <c r="CS106" s="78">
        <f>'Data In'!R143</f>
        <v>0</v>
      </c>
      <c r="CT106" s="78">
        <f>'Data In'!S143</f>
        <v>0</v>
      </c>
      <c r="CU106" s="78">
        <f>'Data In'!T143</f>
        <v>0</v>
      </c>
      <c r="CV106" s="78">
        <f>'Data In'!U143</f>
        <v>0</v>
      </c>
      <c r="CW106" s="78">
        <f>'Data In'!V143</f>
        <v>0</v>
      </c>
      <c r="CX106" s="78">
        <f>'Data In'!W143</f>
        <v>0</v>
      </c>
      <c r="CY106" s="78">
        <f>'Data In'!X143</f>
        <v>0</v>
      </c>
    </row>
    <row r="107" spans="1:103" x14ac:dyDescent="0.25">
      <c r="A107" s="67"/>
      <c r="B107" s="176">
        <f>'Data In'!G27</f>
        <v>1653236809.545433</v>
      </c>
      <c r="C107" s="121" t="str">
        <f>'Data In'!H27</f>
        <v>MOCK RUN 7043301</v>
      </c>
      <c r="D107" s="121">
        <f>'Data In'!I27</f>
        <v>566382.58499999996</v>
      </c>
      <c r="E107" s="121">
        <f>'Data In'!J27</f>
        <v>2101269.6749999998</v>
      </c>
      <c r="F107" s="121">
        <f>'Data In'!K27</f>
        <v>0</v>
      </c>
      <c r="G107" s="121">
        <f>'Data In'!L27</f>
        <v>0</v>
      </c>
      <c r="H107" s="121">
        <f>'Data In'!M27</f>
        <v>0</v>
      </c>
      <c r="I107" s="121">
        <f>'Data In'!N27</f>
        <v>74.290000000000006</v>
      </c>
      <c r="J107" s="121">
        <f>'Data In'!O27</f>
        <v>0</v>
      </c>
      <c r="K107" s="121">
        <f>'Data In'!P27</f>
        <v>1260199.345</v>
      </c>
      <c r="L107" s="121">
        <f>'Data In'!Q27</f>
        <v>0</v>
      </c>
      <c r="M107" s="121">
        <f>'Data In'!R27</f>
        <v>738.05499999999995</v>
      </c>
      <c r="N107" s="121">
        <f>'Data In'!S27</f>
        <v>529.88499999999999</v>
      </c>
      <c r="O107" s="121">
        <f>'Data In'!T27</f>
        <v>0</v>
      </c>
      <c r="P107" s="121">
        <f>'Data In'!U27</f>
        <v>0</v>
      </c>
      <c r="Q107" s="121">
        <f>'Data In'!V27</f>
        <v>0</v>
      </c>
      <c r="R107" s="121">
        <f>'Data In'!W27</f>
        <v>0</v>
      </c>
      <c r="S107" s="121">
        <f>'Data In'!X27</f>
        <v>0</v>
      </c>
      <c r="T107" s="22"/>
      <c r="V107" s="67"/>
      <c r="W107" s="176" t="str">
        <f>'Data In'!G57</f>
        <v/>
      </c>
      <c r="X107" s="121" t="str">
        <f>'Data In'!H57</f>
        <v/>
      </c>
      <c r="Y107" s="121" t="str">
        <f>'Data In'!I57</f>
        <v/>
      </c>
      <c r="Z107" s="121" t="str">
        <f>'Data In'!J57</f>
        <v/>
      </c>
      <c r="AA107" s="121" t="str">
        <f>'Data In'!K57</f>
        <v/>
      </c>
      <c r="AB107" s="121" t="str">
        <f>'Data In'!L57</f>
        <v/>
      </c>
      <c r="AC107" s="121" t="str">
        <f>'Data In'!M57</f>
        <v/>
      </c>
      <c r="AD107" s="121" t="str">
        <f>'Data In'!N57</f>
        <v/>
      </c>
      <c r="AE107" s="121" t="str">
        <f>'Data In'!O57</f>
        <v/>
      </c>
      <c r="AF107" s="121" t="str">
        <f>'Data In'!P57</f>
        <v/>
      </c>
      <c r="AG107" s="121" t="str">
        <f>'Data In'!Q57</f>
        <v/>
      </c>
      <c r="AH107" s="121" t="str">
        <f>'Data In'!R57</f>
        <v/>
      </c>
      <c r="AI107" s="121" t="str">
        <f>'Data In'!S57</f>
        <v/>
      </c>
      <c r="AJ107" s="121" t="str">
        <f>'Data In'!T57</f>
        <v/>
      </c>
      <c r="AK107" s="121" t="str">
        <f>'Data In'!U57</f>
        <v/>
      </c>
      <c r="AL107" s="121" t="str">
        <f>'Data In'!V57</f>
        <v/>
      </c>
      <c r="AM107" s="121" t="str">
        <f>'Data In'!W57</f>
        <v/>
      </c>
      <c r="AN107" s="121" t="str">
        <f>'Data In'!X57</f>
        <v/>
      </c>
      <c r="AQ107" s="67"/>
      <c r="AR107" s="176" t="str">
        <f>'Data In'!G86</f>
        <v/>
      </c>
      <c r="AS107" s="121" t="str">
        <f>'Data In'!H86</f>
        <v/>
      </c>
      <c r="AT107" s="121" t="str">
        <f>'Data In'!I86</f>
        <v/>
      </c>
      <c r="AU107" s="121" t="str">
        <f>'Data In'!J86</f>
        <v/>
      </c>
      <c r="AV107" s="121" t="str">
        <f>'Data In'!K86</f>
        <v/>
      </c>
      <c r="AW107" s="121" t="str">
        <f>'Data In'!L86</f>
        <v/>
      </c>
      <c r="AX107" s="121" t="str">
        <f>'Data In'!M86</f>
        <v/>
      </c>
      <c r="AY107" s="121" t="str">
        <f>'Data In'!N86</f>
        <v/>
      </c>
      <c r="AZ107" s="121" t="str">
        <f>'Data In'!O86</f>
        <v/>
      </c>
      <c r="BA107" s="121" t="str">
        <f>'Data In'!P86</f>
        <v/>
      </c>
      <c r="BB107" s="121" t="str">
        <f>'Data In'!Q86</f>
        <v/>
      </c>
      <c r="BC107" s="121" t="str">
        <f>'Data In'!R86</f>
        <v/>
      </c>
      <c r="BD107" s="121" t="str">
        <f>'Data In'!S86</f>
        <v/>
      </c>
      <c r="BE107" s="121" t="str">
        <f>'Data In'!T86</f>
        <v/>
      </c>
      <c r="BF107" s="121" t="str">
        <f>'Data In'!U86</f>
        <v/>
      </c>
      <c r="BG107" s="121" t="str">
        <f>'Data In'!V86</f>
        <v/>
      </c>
      <c r="BH107" s="121" t="str">
        <f>'Data In'!W86</f>
        <v/>
      </c>
      <c r="BI107" s="121" t="str">
        <f>'Data In'!X86</f>
        <v/>
      </c>
      <c r="BL107" s="67"/>
      <c r="BM107" s="176" t="str">
        <f>'Data In'!G115</f>
        <v/>
      </c>
      <c r="BN107" s="121" t="str">
        <f>'Data In'!H115</f>
        <v/>
      </c>
      <c r="BO107" s="121" t="str">
        <f>'Data In'!I115</f>
        <v/>
      </c>
      <c r="BP107" s="121" t="str">
        <f>'Data In'!J115</f>
        <v/>
      </c>
      <c r="BQ107" s="121" t="str">
        <f>'Data In'!K115</f>
        <v/>
      </c>
      <c r="BR107" s="121" t="str">
        <f>'Data In'!L115</f>
        <v/>
      </c>
      <c r="BS107" s="121" t="str">
        <f>'Data In'!M115</f>
        <v/>
      </c>
      <c r="BT107" s="121" t="str">
        <f>'Data In'!N115</f>
        <v/>
      </c>
      <c r="BU107" s="121" t="str">
        <f>'Data In'!O115</f>
        <v/>
      </c>
      <c r="BV107" s="121" t="str">
        <f>'Data In'!P115</f>
        <v/>
      </c>
      <c r="BW107" s="121" t="str">
        <f>'Data In'!Q115</f>
        <v/>
      </c>
      <c r="BX107" s="121" t="str">
        <f>'Data In'!R115</f>
        <v/>
      </c>
      <c r="BY107" s="121" t="str">
        <f>'Data In'!S115</f>
        <v/>
      </c>
      <c r="BZ107" s="121" t="str">
        <f>'Data In'!T115</f>
        <v/>
      </c>
      <c r="CA107" s="121" t="str">
        <f>'Data In'!U115</f>
        <v/>
      </c>
      <c r="CB107" s="121" t="str">
        <f>'Data In'!V115</f>
        <v/>
      </c>
      <c r="CC107" s="121" t="str">
        <f>'Data In'!W115</f>
        <v/>
      </c>
      <c r="CD107" s="121" t="str">
        <f>'Data In'!X115</f>
        <v/>
      </c>
      <c r="CG107" s="67"/>
      <c r="CH107" s="90">
        <f>'Data In'!G144</f>
        <v>0</v>
      </c>
      <c r="CI107" s="78">
        <f>'Data In'!H144</f>
        <v>0</v>
      </c>
      <c r="CJ107" s="78">
        <f>'Data In'!I144</f>
        <v>0</v>
      </c>
      <c r="CK107" s="78">
        <f>'Data In'!J144</f>
        <v>0</v>
      </c>
      <c r="CL107" s="78">
        <f>'Data In'!K144</f>
        <v>0</v>
      </c>
      <c r="CM107" s="78">
        <f>'Data In'!L144</f>
        <v>0</v>
      </c>
      <c r="CN107" s="78">
        <f>'Data In'!M144</f>
        <v>0</v>
      </c>
      <c r="CO107" s="78">
        <f>'Data In'!N144</f>
        <v>0</v>
      </c>
      <c r="CP107" s="78">
        <f>'Data In'!O144</f>
        <v>0</v>
      </c>
      <c r="CQ107" s="78">
        <f>'Data In'!P144</f>
        <v>0</v>
      </c>
      <c r="CR107" s="78">
        <f>'Data In'!Q144</f>
        <v>0</v>
      </c>
      <c r="CS107" s="78">
        <f>'Data In'!R144</f>
        <v>0</v>
      </c>
      <c r="CT107" s="78">
        <f>'Data In'!S144</f>
        <v>0</v>
      </c>
      <c r="CU107" s="78">
        <f>'Data In'!T144</f>
        <v>0</v>
      </c>
      <c r="CV107" s="78">
        <f>'Data In'!U144</f>
        <v>0</v>
      </c>
      <c r="CW107" s="78">
        <f>'Data In'!V144</f>
        <v>0</v>
      </c>
      <c r="CX107" s="78">
        <f>'Data In'!W144</f>
        <v>0</v>
      </c>
      <c r="CY107" s="78">
        <f>'Data In'!X144</f>
        <v>0</v>
      </c>
    </row>
    <row r="108" spans="1:103" x14ac:dyDescent="0.25">
      <c r="A108" s="67"/>
      <c r="B108" s="176">
        <f>'Data In'!G28</f>
        <v>1653236816.603054</v>
      </c>
      <c r="C108" s="121" t="str">
        <f>'Data In'!H28</f>
        <v>MOCK RUN 9104464</v>
      </c>
      <c r="D108" s="121">
        <f>'Data In'!I28</f>
        <v>566382.58499999996</v>
      </c>
      <c r="E108" s="121">
        <f>'Data In'!J28</f>
        <v>2101269.6749999998</v>
      </c>
      <c r="F108" s="121">
        <f>'Data In'!K28</f>
        <v>0</v>
      </c>
      <c r="G108" s="121">
        <f>'Data In'!L28</f>
        <v>0</v>
      </c>
      <c r="H108" s="121">
        <f>'Data In'!M28</f>
        <v>0</v>
      </c>
      <c r="I108" s="121">
        <f>'Data In'!N28</f>
        <v>74.290000000000006</v>
      </c>
      <c r="J108" s="121">
        <f>'Data In'!O28</f>
        <v>0</v>
      </c>
      <c r="K108" s="121">
        <f>'Data In'!P28</f>
        <v>1260199.345</v>
      </c>
      <c r="L108" s="121">
        <f>'Data In'!Q28</f>
        <v>0</v>
      </c>
      <c r="M108" s="121">
        <f>'Data In'!R28</f>
        <v>738.05499999999995</v>
      </c>
      <c r="N108" s="121">
        <f>'Data In'!S28</f>
        <v>529.88499999999999</v>
      </c>
      <c r="O108" s="121">
        <f>'Data In'!T28</f>
        <v>0</v>
      </c>
      <c r="P108" s="121">
        <f>'Data In'!U28</f>
        <v>0</v>
      </c>
      <c r="Q108" s="121">
        <f>'Data In'!V28</f>
        <v>0</v>
      </c>
      <c r="R108" s="121">
        <f>'Data In'!W28</f>
        <v>0</v>
      </c>
      <c r="S108" s="121">
        <f>'Data In'!X28</f>
        <v>0</v>
      </c>
      <c r="T108" s="22"/>
      <c r="V108" s="67"/>
      <c r="W108" s="176" t="str">
        <f>'Data In'!G58</f>
        <v/>
      </c>
      <c r="X108" s="121" t="str">
        <f>'Data In'!H58</f>
        <v/>
      </c>
      <c r="Y108" s="121" t="str">
        <f>'Data In'!I58</f>
        <v/>
      </c>
      <c r="Z108" s="121" t="str">
        <f>'Data In'!J58</f>
        <v/>
      </c>
      <c r="AA108" s="121" t="str">
        <f>'Data In'!K58</f>
        <v/>
      </c>
      <c r="AB108" s="121" t="str">
        <f>'Data In'!L58</f>
        <v/>
      </c>
      <c r="AC108" s="121" t="str">
        <f>'Data In'!M58</f>
        <v/>
      </c>
      <c r="AD108" s="121" t="str">
        <f>'Data In'!N58</f>
        <v/>
      </c>
      <c r="AE108" s="121" t="str">
        <f>'Data In'!O58</f>
        <v/>
      </c>
      <c r="AF108" s="121" t="str">
        <f>'Data In'!P58</f>
        <v/>
      </c>
      <c r="AG108" s="121" t="str">
        <f>'Data In'!Q58</f>
        <v/>
      </c>
      <c r="AH108" s="121" t="str">
        <f>'Data In'!R58</f>
        <v/>
      </c>
      <c r="AI108" s="121" t="str">
        <f>'Data In'!S58</f>
        <v/>
      </c>
      <c r="AJ108" s="121" t="str">
        <f>'Data In'!T58</f>
        <v/>
      </c>
      <c r="AK108" s="121" t="str">
        <f>'Data In'!U58</f>
        <v/>
      </c>
      <c r="AL108" s="121" t="str">
        <f>'Data In'!V58</f>
        <v/>
      </c>
      <c r="AM108" s="121" t="str">
        <f>'Data In'!W58</f>
        <v/>
      </c>
      <c r="AN108" s="121" t="str">
        <f>'Data In'!X58</f>
        <v/>
      </c>
      <c r="AQ108" s="67"/>
      <c r="AR108" s="176" t="str">
        <f>'Data In'!G87</f>
        <v/>
      </c>
      <c r="AS108" s="121" t="str">
        <f>'Data In'!H87</f>
        <v/>
      </c>
      <c r="AT108" s="121" t="str">
        <f>'Data In'!I87</f>
        <v/>
      </c>
      <c r="AU108" s="121" t="str">
        <f>'Data In'!J87</f>
        <v/>
      </c>
      <c r="AV108" s="121" t="str">
        <f>'Data In'!K87</f>
        <v/>
      </c>
      <c r="AW108" s="121" t="str">
        <f>'Data In'!L87</f>
        <v/>
      </c>
      <c r="AX108" s="121" t="str">
        <f>'Data In'!M87</f>
        <v/>
      </c>
      <c r="AY108" s="121" t="str">
        <f>'Data In'!N87</f>
        <v/>
      </c>
      <c r="AZ108" s="121" t="str">
        <f>'Data In'!O87</f>
        <v/>
      </c>
      <c r="BA108" s="121" t="str">
        <f>'Data In'!P87</f>
        <v/>
      </c>
      <c r="BB108" s="121" t="str">
        <f>'Data In'!Q87</f>
        <v/>
      </c>
      <c r="BC108" s="121" t="str">
        <f>'Data In'!R87</f>
        <v/>
      </c>
      <c r="BD108" s="121" t="str">
        <f>'Data In'!S87</f>
        <v/>
      </c>
      <c r="BE108" s="121" t="str">
        <f>'Data In'!T87</f>
        <v/>
      </c>
      <c r="BF108" s="121" t="str">
        <f>'Data In'!U87</f>
        <v/>
      </c>
      <c r="BG108" s="121" t="str">
        <f>'Data In'!V87</f>
        <v/>
      </c>
      <c r="BH108" s="121" t="str">
        <f>'Data In'!W87</f>
        <v/>
      </c>
      <c r="BI108" s="121" t="str">
        <f>'Data In'!X87</f>
        <v/>
      </c>
      <c r="BL108" s="67"/>
      <c r="BM108" s="176" t="str">
        <f>'Data In'!G116</f>
        <v/>
      </c>
      <c r="BN108" s="121" t="str">
        <f>'Data In'!H116</f>
        <v/>
      </c>
      <c r="BO108" s="121" t="str">
        <f>'Data In'!I116</f>
        <v/>
      </c>
      <c r="BP108" s="121" t="str">
        <f>'Data In'!J116</f>
        <v/>
      </c>
      <c r="BQ108" s="121" t="str">
        <f>'Data In'!K116</f>
        <v/>
      </c>
      <c r="BR108" s="121" t="str">
        <f>'Data In'!L116</f>
        <v/>
      </c>
      <c r="BS108" s="121" t="str">
        <f>'Data In'!M116</f>
        <v/>
      </c>
      <c r="BT108" s="121" t="str">
        <f>'Data In'!N116</f>
        <v/>
      </c>
      <c r="BU108" s="121" t="str">
        <f>'Data In'!O116</f>
        <v/>
      </c>
      <c r="BV108" s="121" t="str">
        <f>'Data In'!P116</f>
        <v/>
      </c>
      <c r="BW108" s="121" t="str">
        <f>'Data In'!Q116</f>
        <v/>
      </c>
      <c r="BX108" s="121" t="str">
        <f>'Data In'!R116</f>
        <v/>
      </c>
      <c r="BY108" s="121" t="str">
        <f>'Data In'!S116</f>
        <v/>
      </c>
      <c r="BZ108" s="121" t="str">
        <f>'Data In'!T116</f>
        <v/>
      </c>
      <c r="CA108" s="121" t="str">
        <f>'Data In'!U116</f>
        <v/>
      </c>
      <c r="CB108" s="121" t="str">
        <f>'Data In'!V116</f>
        <v/>
      </c>
      <c r="CC108" s="121" t="str">
        <f>'Data In'!W116</f>
        <v/>
      </c>
      <c r="CD108" s="121" t="str">
        <f>'Data In'!X116</f>
        <v/>
      </c>
      <c r="CG108" s="67"/>
      <c r="CH108" s="90">
        <f>'Data In'!G145</f>
        <v>0</v>
      </c>
      <c r="CI108" s="78">
        <f>'Data In'!H145</f>
        <v>0</v>
      </c>
      <c r="CJ108" s="78">
        <f>'Data In'!I145</f>
        <v>0</v>
      </c>
      <c r="CK108" s="78">
        <f>'Data In'!J145</f>
        <v>0</v>
      </c>
      <c r="CL108" s="78">
        <f>'Data In'!K145</f>
        <v>0</v>
      </c>
      <c r="CM108" s="78">
        <f>'Data In'!L145</f>
        <v>0</v>
      </c>
      <c r="CN108" s="78">
        <f>'Data In'!M145</f>
        <v>0</v>
      </c>
      <c r="CO108" s="78">
        <f>'Data In'!N145</f>
        <v>0</v>
      </c>
      <c r="CP108" s="78">
        <f>'Data In'!O145</f>
        <v>0</v>
      </c>
      <c r="CQ108" s="78">
        <f>'Data In'!P145</f>
        <v>0</v>
      </c>
      <c r="CR108" s="78">
        <f>'Data In'!Q145</f>
        <v>0</v>
      </c>
      <c r="CS108" s="78">
        <f>'Data In'!R145</f>
        <v>0</v>
      </c>
      <c r="CT108" s="78">
        <f>'Data In'!S145</f>
        <v>0</v>
      </c>
      <c r="CU108" s="78">
        <f>'Data In'!T145</f>
        <v>0</v>
      </c>
      <c r="CV108" s="78">
        <f>'Data In'!U145</f>
        <v>0</v>
      </c>
      <c r="CW108" s="78">
        <f>'Data In'!V145</f>
        <v>0</v>
      </c>
      <c r="CX108" s="78">
        <f>'Data In'!W145</f>
        <v>0</v>
      </c>
      <c r="CY108" s="78">
        <f>'Data In'!X145</f>
        <v>0</v>
      </c>
    </row>
    <row r="109" spans="1:103" ht="15.75" customHeight="1" thickBot="1" x14ac:dyDescent="0.3">
      <c r="A109" s="70"/>
      <c r="B109" s="81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3"/>
      <c r="T109" s="22"/>
      <c r="V109" s="70"/>
      <c r="W109" s="81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3"/>
      <c r="AQ109" s="70"/>
      <c r="AR109" s="81"/>
      <c r="AS109" s="82"/>
      <c r="AT109" s="82"/>
      <c r="AU109" s="82"/>
      <c r="AV109" s="82"/>
      <c r="AW109" s="82"/>
      <c r="AX109" s="82"/>
      <c r="AY109" s="82"/>
      <c r="AZ109" s="82"/>
      <c r="BA109" s="82"/>
      <c r="BB109" s="82"/>
      <c r="BC109" s="82"/>
      <c r="BD109" s="82"/>
      <c r="BE109" s="82"/>
      <c r="BF109" s="82"/>
      <c r="BG109" s="82"/>
      <c r="BH109" s="82"/>
      <c r="BI109" s="83"/>
      <c r="BL109" s="70"/>
      <c r="BM109" s="81"/>
      <c r="BN109" s="82"/>
      <c r="BO109" s="82"/>
      <c r="BP109" s="82"/>
      <c r="BQ109" s="82"/>
      <c r="BR109" s="82"/>
      <c r="BS109" s="82"/>
      <c r="BT109" s="82"/>
      <c r="BU109" s="82"/>
      <c r="BV109" s="82"/>
      <c r="BW109" s="82"/>
      <c r="BX109" s="82"/>
      <c r="BY109" s="82"/>
      <c r="BZ109" s="82"/>
      <c r="CA109" s="82"/>
      <c r="CB109" s="82"/>
      <c r="CC109" s="82"/>
      <c r="CD109" s="83"/>
      <c r="CG109" s="70"/>
      <c r="CH109" s="81"/>
      <c r="CI109" s="82"/>
      <c r="CJ109" s="82"/>
      <c r="CK109" s="82"/>
      <c r="CL109" s="82"/>
      <c r="CM109" s="82"/>
      <c r="CN109" s="82"/>
      <c r="CO109" s="82"/>
      <c r="CP109" s="82"/>
      <c r="CQ109" s="82"/>
      <c r="CR109" s="82"/>
      <c r="CS109" s="82"/>
      <c r="CT109" s="82"/>
      <c r="CU109" s="82"/>
      <c r="CV109" s="82"/>
      <c r="CW109" s="82"/>
      <c r="CX109" s="82"/>
      <c r="CY109" s="83"/>
    </row>
    <row r="110" spans="1:103" ht="14.45" customHeight="1" x14ac:dyDescent="0.25">
      <c r="A110" s="196" t="str">
        <f>F111&amp;"C " &amp; G111 &amp; "mL/min"</f>
        <v>471C mL/min</v>
      </c>
      <c r="B110" s="192"/>
      <c r="C110" s="134" t="s">
        <v>35</v>
      </c>
      <c r="D110" s="9" t="s">
        <v>36</v>
      </c>
      <c r="E110" s="9" t="s">
        <v>37</v>
      </c>
      <c r="F110" s="9" t="s">
        <v>38</v>
      </c>
      <c r="G110" s="9" t="s">
        <v>48</v>
      </c>
      <c r="H110" s="9" t="s">
        <v>40</v>
      </c>
      <c r="I110" s="10" t="s">
        <v>41</v>
      </c>
      <c r="J110" s="10" t="s">
        <v>42</v>
      </c>
      <c r="K110" s="10" t="s">
        <v>43</v>
      </c>
      <c r="L110" s="10" t="s">
        <v>44</v>
      </c>
      <c r="M110" s="10" t="s">
        <v>45</v>
      </c>
      <c r="N110" s="10" t="s">
        <v>46</v>
      </c>
      <c r="O110" s="10" t="s">
        <v>41</v>
      </c>
      <c r="P110" s="10" t="s">
        <v>42</v>
      </c>
      <c r="Q110" s="10" t="s">
        <v>43</v>
      </c>
      <c r="R110" s="10" t="s">
        <v>44</v>
      </c>
      <c r="S110" s="50" t="s">
        <v>47</v>
      </c>
      <c r="T110" s="22"/>
      <c r="V110" s="196" t="str">
        <f>AA111&amp;"C " &amp; AB111 &amp; "mL/min"</f>
        <v>C mL/min</v>
      </c>
      <c r="W110" s="192"/>
      <c r="X110" s="134" t="s">
        <v>35</v>
      </c>
      <c r="Y110" s="9" t="s">
        <v>36</v>
      </c>
      <c r="Z110" s="9" t="s">
        <v>37</v>
      </c>
      <c r="AA110" s="9" t="s">
        <v>38</v>
      </c>
      <c r="AB110" s="9" t="s">
        <v>48</v>
      </c>
      <c r="AC110" s="9" t="s">
        <v>40</v>
      </c>
      <c r="AD110" s="10" t="s">
        <v>41</v>
      </c>
      <c r="AE110" s="10" t="s">
        <v>42</v>
      </c>
      <c r="AF110" s="10" t="s">
        <v>43</v>
      </c>
      <c r="AG110" s="10" t="s">
        <v>44</v>
      </c>
      <c r="AH110" s="10" t="s">
        <v>45</v>
      </c>
      <c r="AI110" s="10" t="s">
        <v>46</v>
      </c>
      <c r="AJ110" s="10" t="s">
        <v>41</v>
      </c>
      <c r="AK110" s="10" t="s">
        <v>42</v>
      </c>
      <c r="AL110" s="10" t="s">
        <v>43</v>
      </c>
      <c r="AM110" s="10" t="s">
        <v>44</v>
      </c>
      <c r="AN110" s="50" t="s">
        <v>47</v>
      </c>
      <c r="AQ110" s="196" t="str">
        <f>AV111&amp;"C " &amp; AW111 &amp; "mL/min"</f>
        <v>C mL/min</v>
      </c>
      <c r="AR110" s="192"/>
      <c r="AS110" s="134" t="s">
        <v>35</v>
      </c>
      <c r="AT110" s="9" t="s">
        <v>36</v>
      </c>
      <c r="AU110" s="9" t="s">
        <v>37</v>
      </c>
      <c r="AV110" s="9" t="s">
        <v>38</v>
      </c>
      <c r="AW110" s="9" t="s">
        <v>48</v>
      </c>
      <c r="AX110" s="9" t="s">
        <v>40</v>
      </c>
      <c r="AY110" s="10" t="s">
        <v>41</v>
      </c>
      <c r="AZ110" s="10" t="s">
        <v>42</v>
      </c>
      <c r="BA110" s="10" t="s">
        <v>43</v>
      </c>
      <c r="BB110" s="10" t="s">
        <v>44</v>
      </c>
      <c r="BC110" s="10" t="s">
        <v>45</v>
      </c>
      <c r="BD110" s="10" t="s">
        <v>46</v>
      </c>
      <c r="BE110" s="10" t="s">
        <v>41</v>
      </c>
      <c r="BF110" s="10" t="s">
        <v>42</v>
      </c>
      <c r="BG110" s="10" t="s">
        <v>43</v>
      </c>
      <c r="BH110" s="10" t="s">
        <v>44</v>
      </c>
      <c r="BI110" s="50" t="s">
        <v>47</v>
      </c>
      <c r="BL110" s="196" t="str">
        <f>BQ111&amp;"C " &amp; BR111 &amp; "mL/min"</f>
        <v>C mL/min</v>
      </c>
      <c r="BM110" s="192"/>
      <c r="BN110" s="134" t="s">
        <v>35</v>
      </c>
      <c r="BO110" s="9" t="s">
        <v>36</v>
      </c>
      <c r="BP110" s="9" t="s">
        <v>37</v>
      </c>
      <c r="BQ110" s="9" t="s">
        <v>38</v>
      </c>
      <c r="BR110" s="9" t="s">
        <v>48</v>
      </c>
      <c r="BS110" s="9" t="s">
        <v>40</v>
      </c>
      <c r="BT110" s="10" t="s">
        <v>41</v>
      </c>
      <c r="BU110" s="10" t="s">
        <v>42</v>
      </c>
      <c r="BV110" s="10" t="s">
        <v>43</v>
      </c>
      <c r="BW110" s="10" t="s">
        <v>44</v>
      </c>
      <c r="BX110" s="10" t="s">
        <v>45</v>
      </c>
      <c r="BY110" s="10" t="s">
        <v>46</v>
      </c>
      <c r="BZ110" s="10" t="s">
        <v>41</v>
      </c>
      <c r="CA110" s="10" t="s">
        <v>42</v>
      </c>
      <c r="CB110" s="10" t="s">
        <v>43</v>
      </c>
      <c r="CC110" s="10" t="s">
        <v>44</v>
      </c>
      <c r="CD110" s="50" t="s">
        <v>47</v>
      </c>
      <c r="CG110" s="196" t="str">
        <f>CL111&amp;"C " &amp; CM111 &amp; "mL/min"</f>
        <v>375C mL/min</v>
      </c>
      <c r="CH110" s="192"/>
      <c r="CI110" s="134" t="s">
        <v>35</v>
      </c>
      <c r="CJ110" s="9" t="s">
        <v>36</v>
      </c>
      <c r="CK110" s="9" t="s">
        <v>37</v>
      </c>
      <c r="CL110" s="9" t="s">
        <v>38</v>
      </c>
      <c r="CM110" s="9" t="s">
        <v>48</v>
      </c>
      <c r="CN110" s="9" t="s">
        <v>40</v>
      </c>
      <c r="CO110" s="10" t="s">
        <v>41</v>
      </c>
      <c r="CP110" s="10" t="s">
        <v>42</v>
      </c>
      <c r="CQ110" s="10" t="s">
        <v>43</v>
      </c>
      <c r="CR110" s="10" t="s">
        <v>44</v>
      </c>
      <c r="CS110" s="10" t="s">
        <v>45</v>
      </c>
      <c r="CT110" s="10" t="s">
        <v>46</v>
      </c>
      <c r="CU110" s="10" t="s">
        <v>41</v>
      </c>
      <c r="CV110" s="10" t="s">
        <v>42</v>
      </c>
      <c r="CW110" s="10" t="s">
        <v>43</v>
      </c>
      <c r="CX110" s="10" t="s">
        <v>44</v>
      </c>
      <c r="CY110" s="50" t="s">
        <v>47</v>
      </c>
    </row>
    <row r="111" spans="1:103" ht="14.45" customHeight="1" x14ac:dyDescent="0.25">
      <c r="A111" s="193"/>
      <c r="B111" s="194"/>
      <c r="C111" s="135">
        <v>0.3</v>
      </c>
      <c r="D111" s="3" t="s">
        <v>51</v>
      </c>
      <c r="E111" s="3" t="s">
        <v>89</v>
      </c>
      <c r="F111" s="3">
        <f>F82</f>
        <v>471</v>
      </c>
      <c r="G111" s="3" t="str">
        <f>'Data In'!E37</f>
        <v/>
      </c>
      <c r="H111" s="3">
        <f>H82</f>
        <v>54.6</v>
      </c>
      <c r="I111" s="42">
        <f t="shared" ref="I111:J113" si="161">D131</f>
        <v>566382.58499999996</v>
      </c>
      <c r="J111" s="42">
        <f t="shared" si="161"/>
        <v>2101269.6749999998</v>
      </c>
      <c r="K111" s="42">
        <f>K131</f>
        <v>1260199.345</v>
      </c>
      <c r="L111" s="43">
        <f>F131</f>
        <v>0</v>
      </c>
      <c r="M111" s="42">
        <f t="shared" ref="M111:N113" si="162">M131</f>
        <v>738.05499999999995</v>
      </c>
      <c r="N111" s="42">
        <f t="shared" si="162"/>
        <v>529.88499999999999</v>
      </c>
      <c r="O111" s="167">
        <f>I111/(HLOOKUP(O110,workup!$B$266:$Q$268,2,FALSE)*C111+(HLOOKUP(O110,workup!$B$266:$Q$268,3,FALSE)))</f>
        <v>0.15026561431328159</v>
      </c>
      <c r="P111" s="167">
        <f>J111/(HLOOKUP(P110,workup!$B$266:$Q$268,2,FALSE)*C111+(HLOOKUP(P110,workup!$B$266:$Q$268,3,FALSE)))</f>
        <v>0.55040001773701341</v>
      </c>
      <c r="Q111" s="167">
        <f>K111/(HLOOKUP(Q110,workup!$B$266:$Q$268,2,FALSE)*C111+(HLOOKUP(Q110,workup!$B$266:$Q$268,3,FALSE)))</f>
        <v>0.30985134373182294</v>
      </c>
      <c r="R111" s="167">
        <f>L111/(HLOOKUP(R110,workup!$B$266:$Q$268,2,FALSE)*C111+(HLOOKUP(R110,workup!$B$266:$Q$268,3,FALSE)))</f>
        <v>0</v>
      </c>
      <c r="S111" s="168">
        <f>SUM(O111:R111)</f>
        <v>1.010516975782118</v>
      </c>
      <c r="T111" s="22"/>
      <c r="V111" s="193"/>
      <c r="W111" s="194"/>
      <c r="X111" s="135">
        <f>X82</f>
        <v>0.3</v>
      </c>
      <c r="Y111" s="3" t="s">
        <v>51</v>
      </c>
      <c r="Z111" s="3"/>
      <c r="AA111" s="3" t="str">
        <f>AA82</f>
        <v/>
      </c>
      <c r="AB111" s="3" t="str">
        <f>'Data In'!E66</f>
        <v/>
      </c>
      <c r="AC111" s="3">
        <f>AC82</f>
        <v>54.6</v>
      </c>
      <c r="AD111" s="42">
        <f t="shared" ref="AD111:AE113" si="163">Y131</f>
        <v>566382.58499999996</v>
      </c>
      <c r="AE111" s="42">
        <f t="shared" si="163"/>
        <v>2101269.6749999998</v>
      </c>
      <c r="AF111" s="42">
        <f>AF131</f>
        <v>1260199.345</v>
      </c>
      <c r="AG111" s="43">
        <f>AA131</f>
        <v>0</v>
      </c>
      <c r="AH111" s="42">
        <f t="shared" ref="AH111:AI113" si="164">AH131</f>
        <v>738.05499999999995</v>
      </c>
      <c r="AI111" s="42">
        <f t="shared" si="164"/>
        <v>529.88499999999999</v>
      </c>
      <c r="AJ111" s="167">
        <f>AD111/(HLOOKUP(AJ110,workup!$B$266:$Q$268,2,FALSE)*X111+(HLOOKUP(AJ110,workup!$B$266:$Q$268,3,FALSE)))</f>
        <v>0.15026561431328159</v>
      </c>
      <c r="AK111" s="167">
        <f>AE111/(HLOOKUP(AK110,workup!$B$266:$Q$268,2,FALSE)*X111+(HLOOKUP(AK110,workup!$B$266:$Q$268,3,FALSE)))</f>
        <v>0.55040001773701341</v>
      </c>
      <c r="AL111" s="167">
        <f>AF111/(HLOOKUP(AL110,workup!$B$266:$Q$268,2,FALSE)*X111+(HLOOKUP(AL110,workup!$B$266:$Q$268,3,FALSE)))</f>
        <v>0.30985134373182294</v>
      </c>
      <c r="AM111" s="167">
        <f>AG111/(HLOOKUP(AM110,workup!$B$266:$Q$268,2,FALSE)*X111+(HLOOKUP(AM110,workup!$B$266:$Q$268,3,FALSE)))</f>
        <v>0</v>
      </c>
      <c r="AN111" s="168">
        <f>SUM(AJ111:AM111)</f>
        <v>1.010516975782118</v>
      </c>
      <c r="AQ111" s="193"/>
      <c r="AR111" s="194"/>
      <c r="AS111" s="135">
        <f>AS82</f>
        <v>0.3</v>
      </c>
      <c r="AT111" s="3" t="s">
        <v>51</v>
      </c>
      <c r="AU111" s="3"/>
      <c r="AV111" s="3" t="str">
        <f>AV82</f>
        <v/>
      </c>
      <c r="AW111" s="3" t="str">
        <f>'Data In'!E95</f>
        <v/>
      </c>
      <c r="AX111" s="3">
        <f>AX82</f>
        <v>54.6</v>
      </c>
      <c r="AY111" s="42">
        <f t="shared" ref="AY111:AZ113" si="165">AT131</f>
        <v>566382.58499999996</v>
      </c>
      <c r="AZ111" s="42">
        <f t="shared" si="165"/>
        <v>2101269.6749999998</v>
      </c>
      <c r="BA111" s="42">
        <f>BA131</f>
        <v>1260199.345</v>
      </c>
      <c r="BB111" s="43">
        <f>AV131</f>
        <v>0</v>
      </c>
      <c r="BC111" s="42">
        <f t="shared" ref="BC111:BD113" si="166">BC131</f>
        <v>738.05499999999995</v>
      </c>
      <c r="BD111" s="42">
        <f t="shared" si="166"/>
        <v>529.88499999999999</v>
      </c>
      <c r="BE111" s="167">
        <f>AY111/(HLOOKUP(BE110,workup!$B$266:$Q$268,2,FALSE)*AS111+(HLOOKUP(BE110,workup!$B$266:$Q$268,3,FALSE)))</f>
        <v>0.15026561431328159</v>
      </c>
      <c r="BF111" s="167">
        <f>AZ111/(HLOOKUP(BF110,workup!$B$266:$Q$268,2,FALSE)*AS111+(HLOOKUP(BF110,workup!$B$266:$Q$268,3,FALSE)))</f>
        <v>0.55040001773701341</v>
      </c>
      <c r="BG111" s="167">
        <f>BA111/(HLOOKUP(BG110,workup!$B$266:$Q$268,2,FALSE)*AS111+(HLOOKUP(BG110,workup!$B$266:$Q$268,3,FALSE)))</f>
        <v>0.30985134373182294</v>
      </c>
      <c r="BH111" s="167">
        <f>BB111/(HLOOKUP(BH110,workup!$B$266:$Q$268,2,FALSE)*AS111+(HLOOKUP(BH110,workup!$B$266:$Q$268,3,FALSE)))</f>
        <v>0</v>
      </c>
      <c r="BI111" s="168">
        <f>SUM(BE111:BH111)</f>
        <v>1.010516975782118</v>
      </c>
      <c r="BL111" s="193"/>
      <c r="BM111" s="194"/>
      <c r="BN111" s="135">
        <f>BN82</f>
        <v>0.3</v>
      </c>
      <c r="BO111" s="3" t="s">
        <v>51</v>
      </c>
      <c r="BP111" s="3"/>
      <c r="BQ111" s="3" t="str">
        <f>BQ82</f>
        <v/>
      </c>
      <c r="BR111" s="3" t="str">
        <f>'Data In'!E124</f>
        <v/>
      </c>
      <c r="BS111" s="3">
        <f>BS82</f>
        <v>54.6</v>
      </c>
      <c r="BT111" s="42">
        <f t="shared" ref="BT111:BU113" si="167">BO131</f>
        <v>566382.58499999996</v>
      </c>
      <c r="BU111" s="42">
        <f t="shared" si="167"/>
        <v>2101269.6749999998</v>
      </c>
      <c r="BV111" s="42">
        <f>BV131</f>
        <v>1260199.345</v>
      </c>
      <c r="BW111" s="43">
        <f>BQ131</f>
        <v>0</v>
      </c>
      <c r="BX111" s="42">
        <f t="shared" ref="BX111:BY113" si="168">BX131</f>
        <v>738.05499999999995</v>
      </c>
      <c r="BY111" s="42">
        <f t="shared" si="168"/>
        <v>529.88499999999999</v>
      </c>
      <c r="BZ111" s="167">
        <f>BT111/(HLOOKUP(BZ110,workup!$B$266:$Q$268,2,FALSE)*BN111+(HLOOKUP(BZ110,workup!$B$266:$Q$268,3,FALSE)))</f>
        <v>0.15026561431328159</v>
      </c>
      <c r="CA111" s="167">
        <f>BU111/(HLOOKUP(CA110,workup!$B$266:$Q$268,2,FALSE)*BN111+(HLOOKUP(CA110,workup!$B$266:$Q$268,3,FALSE)))</f>
        <v>0.55040001773701341</v>
      </c>
      <c r="CB111" s="167">
        <f>BV111/(HLOOKUP(CB110,workup!$B$266:$Q$268,2,FALSE)*BN111+(HLOOKUP(CB110,workup!$B$266:$Q$268,3,FALSE)))</f>
        <v>0.30985134373182294</v>
      </c>
      <c r="CC111" s="167">
        <f>BW111/(HLOOKUP(CC110,workup!$B$266:$Q$268,2,FALSE)*BN111+(HLOOKUP(CC110,workup!$B$266:$Q$268,3,FALSE)))</f>
        <v>0</v>
      </c>
      <c r="CD111" s="168">
        <f>SUM(BZ111:CC111)</f>
        <v>1.010516975782118</v>
      </c>
      <c r="CG111" s="193"/>
      <c r="CH111" s="194"/>
      <c r="CI111" s="135">
        <f>CI82</f>
        <v>0.3</v>
      </c>
      <c r="CJ111" s="3" t="s">
        <v>51</v>
      </c>
      <c r="CK111" s="3"/>
      <c r="CL111" s="3">
        <f>CL82</f>
        <v>375</v>
      </c>
      <c r="CM111" s="3" t="str">
        <f>'Data In'!E153</f>
        <v/>
      </c>
      <c r="CN111" s="3">
        <f>CN82</f>
        <v>0.50019999999999998</v>
      </c>
      <c r="CO111" s="42">
        <f t="shared" ref="CO111:CP113" si="169">CJ131</f>
        <v>566382.58499999996</v>
      </c>
      <c r="CP111" s="42">
        <f t="shared" si="169"/>
        <v>2101269.6749999998</v>
      </c>
      <c r="CQ111" s="42">
        <f>CQ131</f>
        <v>1260199.345</v>
      </c>
      <c r="CR111" s="43">
        <f>CL131</f>
        <v>0</v>
      </c>
      <c r="CS111" s="42">
        <f t="shared" ref="CS111:CT113" si="170">CS131</f>
        <v>738.05499999999995</v>
      </c>
      <c r="CT111" s="42">
        <f t="shared" si="170"/>
        <v>529.88499999999999</v>
      </c>
      <c r="CU111" s="167">
        <f>CO111/(HLOOKUP(CU110,workup!$B$266:$Q$268,2,FALSE)*CI111+(HLOOKUP(CU110,workup!$B$266:$Q$268,3,FALSE)))</f>
        <v>0.15026561431328159</v>
      </c>
      <c r="CV111" s="167">
        <f>CP111/(HLOOKUP(CV110,workup!$B$266:$Q$268,2,FALSE)*CI111+(HLOOKUP(CV110,workup!$B$266:$Q$268,3,FALSE)))</f>
        <v>0.55040001773701341</v>
      </c>
      <c r="CW111" s="167">
        <f>CQ111/(HLOOKUP(CW110,workup!$B$266:$Q$268,2,FALSE)*CI111+(HLOOKUP(CW110,workup!$B$266:$Q$268,3,FALSE)))</f>
        <v>0.30985134373182294</v>
      </c>
      <c r="CX111" s="167">
        <f>CR111/(HLOOKUP(CX110,workup!$B$266:$Q$268,2,FALSE)*CI111+(HLOOKUP(CX110,workup!$B$266:$Q$268,3,FALSE)))</f>
        <v>0</v>
      </c>
      <c r="CY111" s="168">
        <f>SUM(CU111:CX111)</f>
        <v>1.010516975782118</v>
      </c>
    </row>
    <row r="112" spans="1:103" ht="14.45" customHeight="1" x14ac:dyDescent="0.25">
      <c r="A112" s="193"/>
      <c r="B112" s="194"/>
      <c r="C112" s="135">
        <f>C111</f>
        <v>0.3</v>
      </c>
      <c r="D112" s="131"/>
      <c r="E112" s="131"/>
      <c r="F112" s="131"/>
      <c r="G112" s="3" t="str">
        <f>G111</f>
        <v/>
      </c>
      <c r="H112" s="3">
        <f>H111</f>
        <v>54.6</v>
      </c>
      <c r="I112" s="42">
        <f t="shared" si="161"/>
        <v>566382.58499999996</v>
      </c>
      <c r="J112" s="42">
        <f t="shared" si="161"/>
        <v>2101269.6749999998</v>
      </c>
      <c r="K112" s="42">
        <f>K132</f>
        <v>1260199.345</v>
      </c>
      <c r="L112" s="43">
        <f>F132</f>
        <v>0</v>
      </c>
      <c r="M112" s="42">
        <f t="shared" si="162"/>
        <v>738.05499999999995</v>
      </c>
      <c r="N112" s="42">
        <f t="shared" si="162"/>
        <v>529.88499999999999</v>
      </c>
      <c r="O112" s="167">
        <f>I112/(HLOOKUP(O110,workup!$B$266:$Q$268,2,FALSE)*C112+(HLOOKUP(O110,workup!$B$266:$Q$268,3,FALSE)))</f>
        <v>0.15026561431328159</v>
      </c>
      <c r="P112" s="167">
        <f>J112/(HLOOKUP(P110,workup!$B$266:$Q$268,2,FALSE)*C112+(HLOOKUP(P110,workup!$B$266:$Q$268,3,FALSE)))</f>
        <v>0.55040001773701341</v>
      </c>
      <c r="Q112" s="167">
        <f>K112/(HLOOKUP(Q110,workup!$B$266:$Q$268,2,FALSE)*C112+(HLOOKUP(Q110,workup!$B$266:$Q$268,3,FALSE)))</f>
        <v>0.30985134373182294</v>
      </c>
      <c r="R112" s="167">
        <f>L112/(HLOOKUP(R110,workup!$B$266:$Q$268,2,FALSE)*C112+(HLOOKUP(R110,workup!$B$266:$Q$268,3,FALSE)))</f>
        <v>0</v>
      </c>
      <c r="S112" s="168">
        <f>SUM(O112:R112)</f>
        <v>1.010516975782118</v>
      </c>
      <c r="T112" s="22"/>
      <c r="V112" s="193"/>
      <c r="W112" s="194"/>
      <c r="X112" s="135">
        <f>X111</f>
        <v>0.3</v>
      </c>
      <c r="Y112" s="131"/>
      <c r="Z112" s="131"/>
      <c r="AA112" s="131"/>
      <c r="AB112" s="3" t="str">
        <f>AB111</f>
        <v/>
      </c>
      <c r="AC112" s="3">
        <f>AC111</f>
        <v>54.6</v>
      </c>
      <c r="AD112" s="42">
        <f t="shared" si="163"/>
        <v>566382.58499999996</v>
      </c>
      <c r="AE112" s="42">
        <f t="shared" si="163"/>
        <v>2101269.6749999998</v>
      </c>
      <c r="AF112" s="42">
        <f>AF132</f>
        <v>1260199.345</v>
      </c>
      <c r="AG112" s="43">
        <f>AA132</f>
        <v>0</v>
      </c>
      <c r="AH112" s="42">
        <f t="shared" si="164"/>
        <v>738.05499999999995</v>
      </c>
      <c r="AI112" s="42">
        <f t="shared" si="164"/>
        <v>529.88499999999999</v>
      </c>
      <c r="AJ112" s="167">
        <f>AD112/(HLOOKUP(AJ110,workup!$B$266:$Q$268,2,FALSE)*X112+(HLOOKUP(AJ110,workup!$B$266:$Q$268,3,FALSE)))</f>
        <v>0.15026561431328159</v>
      </c>
      <c r="AK112" s="167">
        <f>AE112/(HLOOKUP(AK110,workup!$B$266:$Q$268,2,FALSE)*X112+(HLOOKUP(AK110,workup!$B$266:$Q$268,3,FALSE)))</f>
        <v>0.55040001773701341</v>
      </c>
      <c r="AL112" s="167">
        <f>AF112/(HLOOKUP(AL110,workup!$B$266:$Q$268,2,FALSE)*X112+(HLOOKUP(AL110,workup!$B$266:$Q$268,3,FALSE)))</f>
        <v>0.30985134373182294</v>
      </c>
      <c r="AM112" s="167">
        <f>AG112/(HLOOKUP(AM110,workup!$B$266:$Q$268,2,FALSE)*X112+(HLOOKUP(AM110,workup!$B$266:$Q$268,3,FALSE)))</f>
        <v>0</v>
      </c>
      <c r="AN112" s="168">
        <f>SUM(AJ112:AM112)</f>
        <v>1.010516975782118</v>
      </c>
      <c r="AQ112" s="193"/>
      <c r="AR112" s="194"/>
      <c r="AS112" s="135">
        <f>AS111</f>
        <v>0.3</v>
      </c>
      <c r="AT112" s="131"/>
      <c r="AU112" s="131"/>
      <c r="AV112" s="131"/>
      <c r="AW112" s="3" t="str">
        <f>AW111</f>
        <v/>
      </c>
      <c r="AX112" s="3">
        <f>AX111</f>
        <v>54.6</v>
      </c>
      <c r="AY112" s="42">
        <f t="shared" si="165"/>
        <v>566382.58499999996</v>
      </c>
      <c r="AZ112" s="42">
        <f t="shared" si="165"/>
        <v>2101269.6749999998</v>
      </c>
      <c r="BA112" s="42">
        <f>BA132</f>
        <v>1260199.345</v>
      </c>
      <c r="BB112" s="43">
        <f>AV132</f>
        <v>0</v>
      </c>
      <c r="BC112" s="42">
        <f t="shared" si="166"/>
        <v>738.05499999999995</v>
      </c>
      <c r="BD112" s="42">
        <f t="shared" si="166"/>
        <v>529.88499999999999</v>
      </c>
      <c r="BE112" s="167">
        <f>AY112/(HLOOKUP(BE110,workup!$B$266:$Q$268,2,FALSE)*AS112+(HLOOKUP(BE110,workup!$B$266:$Q$268,3,FALSE)))</f>
        <v>0.15026561431328159</v>
      </c>
      <c r="BF112" s="167">
        <f>AZ112/(HLOOKUP(BF110,workup!$B$266:$Q$268,2,FALSE)*AS112+(HLOOKUP(BF110,workup!$B$266:$Q$268,3,FALSE)))</f>
        <v>0.55040001773701341</v>
      </c>
      <c r="BG112" s="167">
        <f>BA112/(HLOOKUP(BG110,workup!$B$266:$Q$268,2,FALSE)*AS112+(HLOOKUP(BG110,workup!$B$266:$Q$268,3,FALSE)))</f>
        <v>0.30985134373182294</v>
      </c>
      <c r="BH112" s="167">
        <f>BB112/(HLOOKUP(BH110,workup!$B$266:$Q$268,2,FALSE)*AS112+(HLOOKUP(BH110,workup!$B$266:$Q$268,3,FALSE)))</f>
        <v>0</v>
      </c>
      <c r="BI112" s="168">
        <f>SUM(BE112:BH112)</f>
        <v>1.010516975782118</v>
      </c>
      <c r="BL112" s="193"/>
      <c r="BM112" s="194"/>
      <c r="BN112" s="135">
        <f>BN111</f>
        <v>0.3</v>
      </c>
      <c r="BO112" s="131"/>
      <c r="BP112" s="131"/>
      <c r="BQ112" s="131"/>
      <c r="BR112" s="3" t="str">
        <f>BR111</f>
        <v/>
      </c>
      <c r="BS112" s="3">
        <f>BS111</f>
        <v>54.6</v>
      </c>
      <c r="BT112" s="42">
        <f t="shared" si="167"/>
        <v>566382.58499999996</v>
      </c>
      <c r="BU112" s="42">
        <f t="shared" si="167"/>
        <v>2101269.6749999998</v>
      </c>
      <c r="BV112" s="42">
        <f>BV132</f>
        <v>1260199.345</v>
      </c>
      <c r="BW112" s="43">
        <f>BQ132</f>
        <v>0</v>
      </c>
      <c r="BX112" s="42">
        <f t="shared" si="168"/>
        <v>738.05499999999995</v>
      </c>
      <c r="BY112" s="42">
        <f t="shared" si="168"/>
        <v>529.88499999999999</v>
      </c>
      <c r="BZ112" s="167">
        <f>BT112/(HLOOKUP(BZ110,workup!$B$266:$Q$268,2,FALSE)*BN112+(HLOOKUP(BZ110,workup!$B$266:$Q$268,3,FALSE)))</f>
        <v>0.15026561431328159</v>
      </c>
      <c r="CA112" s="167">
        <f>BU112/(HLOOKUP(CA110,workup!$B$266:$Q$268,2,FALSE)*BN112+(HLOOKUP(CA110,workup!$B$266:$Q$268,3,FALSE)))</f>
        <v>0.55040001773701341</v>
      </c>
      <c r="CB112" s="167">
        <f>BV112/(HLOOKUP(CB110,workup!$B$266:$Q$268,2,FALSE)*BN112+(HLOOKUP(CB110,workup!$B$266:$Q$268,3,FALSE)))</f>
        <v>0.30985134373182294</v>
      </c>
      <c r="CC112" s="167">
        <f>BW112/(HLOOKUP(CC110,workup!$B$266:$Q$268,2,FALSE)*BN112+(HLOOKUP(CC110,workup!$B$266:$Q$268,3,FALSE)))</f>
        <v>0</v>
      </c>
      <c r="CD112" s="168">
        <f>SUM(BZ112:CC112)</f>
        <v>1.010516975782118</v>
      </c>
      <c r="CG112" s="193"/>
      <c r="CH112" s="194"/>
      <c r="CI112" s="135">
        <f>CI111</f>
        <v>0.3</v>
      </c>
      <c r="CJ112" s="131"/>
      <c r="CK112" s="131"/>
      <c r="CL112" s="131"/>
      <c r="CM112" s="3" t="str">
        <f>CM111</f>
        <v/>
      </c>
      <c r="CN112" s="3">
        <f>CN111</f>
        <v>0.50019999999999998</v>
      </c>
      <c r="CO112" s="42">
        <f t="shared" si="169"/>
        <v>566382.58499999996</v>
      </c>
      <c r="CP112" s="42">
        <f t="shared" si="169"/>
        <v>2101269.6749999998</v>
      </c>
      <c r="CQ112" s="42">
        <f>CQ132</f>
        <v>1260199.345</v>
      </c>
      <c r="CR112" s="43">
        <f>CL132</f>
        <v>0</v>
      </c>
      <c r="CS112" s="42">
        <f t="shared" si="170"/>
        <v>738.05499999999995</v>
      </c>
      <c r="CT112" s="42">
        <f t="shared" si="170"/>
        <v>529.88499999999999</v>
      </c>
      <c r="CU112" s="167">
        <f>CO112/(HLOOKUP(CU110,workup!$B$266:$Q$268,2,FALSE)*CI112+(HLOOKUP(CU110,workup!$B$266:$Q$268,3,FALSE)))</f>
        <v>0.15026561431328159</v>
      </c>
      <c r="CV112" s="167">
        <f>CP112/(HLOOKUP(CV110,workup!$B$266:$Q$268,2,FALSE)*CI112+(HLOOKUP(CV110,workup!$B$266:$Q$268,3,FALSE)))</f>
        <v>0.55040001773701341</v>
      </c>
      <c r="CW112" s="167">
        <f>CQ112/(HLOOKUP(CW110,workup!$B$266:$Q$268,2,FALSE)*CI112+(HLOOKUP(CW110,workup!$B$266:$Q$268,3,FALSE)))</f>
        <v>0.30985134373182294</v>
      </c>
      <c r="CX112" s="167">
        <f>CR112/(HLOOKUP(CX110,workup!$B$266:$Q$268,2,FALSE)*CI112+(HLOOKUP(CX110,workup!$B$266:$Q$268,3,FALSE)))</f>
        <v>0</v>
      </c>
      <c r="CY112" s="168">
        <f>SUM(CU112:CX112)</f>
        <v>1.010516975782118</v>
      </c>
    </row>
    <row r="113" spans="1:103" ht="14.45" customHeight="1" x14ac:dyDescent="0.25">
      <c r="A113" s="193"/>
      <c r="B113" s="194"/>
      <c r="C113" s="135">
        <f>C111</f>
        <v>0.3</v>
      </c>
      <c r="D113" s="132"/>
      <c r="E113" s="132"/>
      <c r="F113" s="132"/>
      <c r="G113" s="3" t="str">
        <f>G112</f>
        <v/>
      </c>
      <c r="H113" s="3">
        <f>H112</f>
        <v>54.6</v>
      </c>
      <c r="I113" s="42">
        <f t="shared" si="161"/>
        <v>566382.58499999996</v>
      </c>
      <c r="J113" s="42">
        <f t="shared" si="161"/>
        <v>2101269.6749999998</v>
      </c>
      <c r="K113" s="42">
        <f>K133</f>
        <v>1260199.345</v>
      </c>
      <c r="L113" s="43">
        <f>F133</f>
        <v>0</v>
      </c>
      <c r="M113" s="42">
        <f t="shared" si="162"/>
        <v>738.05499999999995</v>
      </c>
      <c r="N113" s="42">
        <f t="shared" si="162"/>
        <v>529.88499999999999</v>
      </c>
      <c r="O113" s="167">
        <f>I113/(HLOOKUP(O110,workup!$B$266:$Q$268,2,FALSE)*C113+(HLOOKUP(O110,workup!$B$266:$Q$268,3,FALSE)))</f>
        <v>0.15026561431328159</v>
      </c>
      <c r="P113" s="167">
        <f>J113/(HLOOKUP(P110,workup!$B$266:$Q$268,2,FALSE)*C113+(HLOOKUP(P110,workup!$B$266:$Q$268,3,FALSE)))</f>
        <v>0.55040001773701341</v>
      </c>
      <c r="Q113" s="167">
        <f>K113/(HLOOKUP(Q110,workup!$B$266:$Q$268,2,FALSE)*C113+(HLOOKUP(Q110,workup!$B$266:$Q$268,3,FALSE)))</f>
        <v>0.30985134373182294</v>
      </c>
      <c r="R113" s="167">
        <f>L113/(HLOOKUP(R110,workup!$B$266:$Q$268,2,FALSE)*C113+(HLOOKUP(R110,workup!$B$266:$Q$268,3,FALSE)))</f>
        <v>0</v>
      </c>
      <c r="S113" s="168">
        <f>SUM(O113:R113)</f>
        <v>1.010516975782118</v>
      </c>
      <c r="T113" s="22"/>
      <c r="V113" s="193"/>
      <c r="W113" s="194"/>
      <c r="X113" s="135">
        <f>X111</f>
        <v>0.3</v>
      </c>
      <c r="Y113" s="132"/>
      <c r="Z113" s="132"/>
      <c r="AA113" s="132"/>
      <c r="AB113" s="3" t="str">
        <f>AB112</f>
        <v/>
      </c>
      <c r="AC113" s="3">
        <f>AC112</f>
        <v>54.6</v>
      </c>
      <c r="AD113" s="42">
        <f t="shared" si="163"/>
        <v>566382.58499999996</v>
      </c>
      <c r="AE113" s="42">
        <f t="shared" si="163"/>
        <v>2101269.6749999998</v>
      </c>
      <c r="AF113" s="42">
        <f>AF133</f>
        <v>1260199.345</v>
      </c>
      <c r="AG113" s="43">
        <f>AA133</f>
        <v>0</v>
      </c>
      <c r="AH113" s="42">
        <f t="shared" si="164"/>
        <v>738.05499999999995</v>
      </c>
      <c r="AI113" s="42">
        <f t="shared" si="164"/>
        <v>529.88499999999999</v>
      </c>
      <c r="AJ113" s="167">
        <f>AD113/(HLOOKUP(AJ110,workup!$B$266:$Q$268,2,FALSE)*X113+(HLOOKUP(AJ110,workup!$B$266:$Q$268,3,FALSE)))</f>
        <v>0.15026561431328159</v>
      </c>
      <c r="AK113" s="167">
        <f>AE113/(HLOOKUP(AK110,workup!$B$266:$Q$268,2,FALSE)*X113+(HLOOKUP(AK110,workup!$B$266:$Q$268,3,FALSE)))</f>
        <v>0.55040001773701341</v>
      </c>
      <c r="AL113" s="167">
        <f>AF113/(HLOOKUP(AL110,workup!$B$266:$Q$268,2,FALSE)*X113+(HLOOKUP(AL110,workup!$B$266:$Q$268,3,FALSE)))</f>
        <v>0.30985134373182294</v>
      </c>
      <c r="AM113" s="167">
        <f>AG113/(HLOOKUP(AM110,workup!$B$266:$Q$268,2,FALSE)*X113+(HLOOKUP(AM110,workup!$B$266:$Q$268,3,FALSE)))</f>
        <v>0</v>
      </c>
      <c r="AN113" s="168">
        <f>SUM(AJ113:AM113)</f>
        <v>1.010516975782118</v>
      </c>
      <c r="AQ113" s="193"/>
      <c r="AR113" s="194"/>
      <c r="AS113" s="135">
        <f>AS111</f>
        <v>0.3</v>
      </c>
      <c r="AT113" s="132"/>
      <c r="AU113" s="132"/>
      <c r="AV113" s="132"/>
      <c r="AW113" s="3" t="str">
        <f>AW112</f>
        <v/>
      </c>
      <c r="AX113" s="3">
        <f>AX112</f>
        <v>54.6</v>
      </c>
      <c r="AY113" s="42">
        <f t="shared" si="165"/>
        <v>566382.58499999996</v>
      </c>
      <c r="AZ113" s="42">
        <f t="shared" si="165"/>
        <v>2101269.6749999998</v>
      </c>
      <c r="BA113" s="42">
        <f>BA133</f>
        <v>1260199.345</v>
      </c>
      <c r="BB113" s="43">
        <f>AV133</f>
        <v>0</v>
      </c>
      <c r="BC113" s="42">
        <f t="shared" si="166"/>
        <v>738.05499999999995</v>
      </c>
      <c r="BD113" s="42">
        <f t="shared" si="166"/>
        <v>529.88499999999999</v>
      </c>
      <c r="BE113" s="167">
        <f>AY113/(HLOOKUP(BE110,workup!$B$266:$Q$268,2,FALSE)*AS113+(HLOOKUP(BE110,workup!$B$266:$Q$268,3,FALSE)))</f>
        <v>0.15026561431328159</v>
      </c>
      <c r="BF113" s="167">
        <f>AZ113/(HLOOKUP(BF110,workup!$B$266:$Q$268,2,FALSE)*AS113+(HLOOKUP(BF110,workup!$B$266:$Q$268,3,FALSE)))</f>
        <v>0.55040001773701341</v>
      </c>
      <c r="BG113" s="167">
        <f>BA113/(HLOOKUP(BG110,workup!$B$266:$Q$268,2,FALSE)*AS113+(HLOOKUP(BG110,workup!$B$266:$Q$268,3,FALSE)))</f>
        <v>0.30985134373182294</v>
      </c>
      <c r="BH113" s="167">
        <f>BB113/(HLOOKUP(BH110,workup!$B$266:$Q$268,2,FALSE)*AS113+(HLOOKUP(BH110,workup!$B$266:$Q$268,3,FALSE)))</f>
        <v>0</v>
      </c>
      <c r="BI113" s="168">
        <f>SUM(BE113:BH113)</f>
        <v>1.010516975782118</v>
      </c>
      <c r="BL113" s="193"/>
      <c r="BM113" s="194"/>
      <c r="BN113" s="135">
        <f>BN111</f>
        <v>0.3</v>
      </c>
      <c r="BO113" s="132"/>
      <c r="BP113" s="132"/>
      <c r="BQ113" s="132"/>
      <c r="BR113" s="3" t="str">
        <f>BR112</f>
        <v/>
      </c>
      <c r="BS113" s="3">
        <f>BS112</f>
        <v>54.6</v>
      </c>
      <c r="BT113" s="42">
        <f t="shared" si="167"/>
        <v>566382.58499999996</v>
      </c>
      <c r="BU113" s="42">
        <f t="shared" si="167"/>
        <v>2101269.6749999998</v>
      </c>
      <c r="BV113" s="42">
        <f>BV133</f>
        <v>1260199.345</v>
      </c>
      <c r="BW113" s="43">
        <f>BQ133</f>
        <v>0</v>
      </c>
      <c r="BX113" s="42">
        <f t="shared" si="168"/>
        <v>738.05499999999995</v>
      </c>
      <c r="BY113" s="42">
        <f t="shared" si="168"/>
        <v>529.88499999999999</v>
      </c>
      <c r="BZ113" s="167">
        <f>BT113/(HLOOKUP(BZ110,workup!$B$266:$Q$268,2,FALSE)*BN113+(HLOOKUP(BZ110,workup!$B$266:$Q$268,3,FALSE)))</f>
        <v>0.15026561431328159</v>
      </c>
      <c r="CA113" s="167">
        <f>BU113/(HLOOKUP(CA110,workup!$B$266:$Q$268,2,FALSE)*BN113+(HLOOKUP(CA110,workup!$B$266:$Q$268,3,FALSE)))</f>
        <v>0.55040001773701341</v>
      </c>
      <c r="CB113" s="167">
        <f>BV113/(HLOOKUP(CB110,workup!$B$266:$Q$268,2,FALSE)*BN113+(HLOOKUP(CB110,workup!$B$266:$Q$268,3,FALSE)))</f>
        <v>0.30985134373182294</v>
      </c>
      <c r="CC113" s="167">
        <f>BW113/(HLOOKUP(CC110,workup!$B$266:$Q$268,2,FALSE)*BN113+(HLOOKUP(CC110,workup!$B$266:$Q$268,3,FALSE)))</f>
        <v>0</v>
      </c>
      <c r="CD113" s="168">
        <f>SUM(BZ113:CC113)</f>
        <v>1.010516975782118</v>
      </c>
      <c r="CG113" s="193"/>
      <c r="CH113" s="194"/>
      <c r="CI113" s="135">
        <f>CI111</f>
        <v>0.3</v>
      </c>
      <c r="CJ113" s="132"/>
      <c r="CK113" s="132"/>
      <c r="CL113" s="132"/>
      <c r="CM113" s="3" t="str">
        <f>CM112</f>
        <v/>
      </c>
      <c r="CN113" s="3">
        <f>CN112</f>
        <v>0.50019999999999998</v>
      </c>
      <c r="CO113" s="42">
        <f t="shared" si="169"/>
        <v>566382.58499999996</v>
      </c>
      <c r="CP113" s="42">
        <f t="shared" si="169"/>
        <v>2101269.6749999998</v>
      </c>
      <c r="CQ113" s="42">
        <f>CQ133</f>
        <v>1260199.345</v>
      </c>
      <c r="CR113" s="43">
        <f>CL133</f>
        <v>0</v>
      </c>
      <c r="CS113" s="42">
        <f t="shared" si="170"/>
        <v>738.05499999999995</v>
      </c>
      <c r="CT113" s="42">
        <f t="shared" si="170"/>
        <v>529.88499999999999</v>
      </c>
      <c r="CU113" s="167">
        <f>CO113/(HLOOKUP(CU110,workup!$B$266:$Q$268,2,FALSE)*CI113+(HLOOKUP(CU110,workup!$B$266:$Q$268,3,FALSE)))</f>
        <v>0.15026561431328159</v>
      </c>
      <c r="CV113" s="167">
        <f>CP113/(HLOOKUP(CV110,workup!$B$266:$Q$268,2,FALSE)*CI113+(HLOOKUP(CV110,workup!$B$266:$Q$268,3,FALSE)))</f>
        <v>0.55040001773701341</v>
      </c>
      <c r="CW113" s="167">
        <f>CQ113/(HLOOKUP(CW110,workup!$B$266:$Q$268,2,FALSE)*CI113+(HLOOKUP(CW110,workup!$B$266:$Q$268,3,FALSE)))</f>
        <v>0.30985134373182294</v>
      </c>
      <c r="CX113" s="167">
        <f>CR113/(HLOOKUP(CX110,workup!$B$266:$Q$268,2,FALSE)*CI113+(HLOOKUP(CX110,workup!$B$266:$Q$268,3,FALSE)))</f>
        <v>0</v>
      </c>
      <c r="CY113" s="168">
        <f>SUM(CU113:CX113)</f>
        <v>1.010516975782118</v>
      </c>
    </row>
    <row r="114" spans="1:103" ht="14.45" customHeight="1" x14ac:dyDescent="0.25">
      <c r="A114" s="193"/>
      <c r="B114" s="194"/>
      <c r="C114" s="41"/>
      <c r="D114" s="41"/>
      <c r="E114" s="41"/>
      <c r="F114" s="41"/>
      <c r="G114" s="41"/>
      <c r="H114" s="33" t="s">
        <v>52</v>
      </c>
      <c r="I114" s="44">
        <f t="shared" ref="I114:S114" si="171">AVERAGE(I111:I113)</f>
        <v>566382.58499999996</v>
      </c>
      <c r="J114" s="44">
        <f t="shared" si="171"/>
        <v>2101269.6749999998</v>
      </c>
      <c r="K114" s="44">
        <f t="shared" si="171"/>
        <v>1260199.345</v>
      </c>
      <c r="L114" s="44">
        <f t="shared" si="171"/>
        <v>0</v>
      </c>
      <c r="M114" s="44">
        <f t="shared" si="171"/>
        <v>738.05499999999995</v>
      </c>
      <c r="N114" s="44">
        <f t="shared" si="171"/>
        <v>529.88499999999999</v>
      </c>
      <c r="O114" s="169">
        <f t="shared" si="171"/>
        <v>0.15026561431328159</v>
      </c>
      <c r="P114" s="169">
        <f t="shared" si="171"/>
        <v>0.55040001773701341</v>
      </c>
      <c r="Q114" s="169">
        <f t="shared" si="171"/>
        <v>0.30985134373182294</v>
      </c>
      <c r="R114" s="169">
        <f t="shared" si="171"/>
        <v>0</v>
      </c>
      <c r="S114" s="170">
        <f t="shared" si="171"/>
        <v>1.010516975782118</v>
      </c>
      <c r="T114" s="22"/>
      <c r="V114" s="193"/>
      <c r="W114" s="194"/>
      <c r="X114" s="41"/>
      <c r="Y114" s="41"/>
      <c r="Z114" s="41"/>
      <c r="AA114" s="41"/>
      <c r="AB114" s="41"/>
      <c r="AC114" s="33" t="s">
        <v>52</v>
      </c>
      <c r="AD114" s="44">
        <f t="shared" ref="AD114:AN114" si="172">AVERAGE(AD111:AD113)</f>
        <v>566382.58499999996</v>
      </c>
      <c r="AE114" s="44">
        <f t="shared" si="172"/>
        <v>2101269.6749999998</v>
      </c>
      <c r="AF114" s="44">
        <f t="shared" si="172"/>
        <v>1260199.345</v>
      </c>
      <c r="AG114" s="44">
        <f t="shared" si="172"/>
        <v>0</v>
      </c>
      <c r="AH114" s="44">
        <f t="shared" si="172"/>
        <v>738.05499999999995</v>
      </c>
      <c r="AI114" s="44">
        <f t="shared" si="172"/>
        <v>529.88499999999999</v>
      </c>
      <c r="AJ114" s="169">
        <f t="shared" si="172"/>
        <v>0.15026561431328159</v>
      </c>
      <c r="AK114" s="169">
        <f t="shared" si="172"/>
        <v>0.55040001773701341</v>
      </c>
      <c r="AL114" s="169">
        <f t="shared" si="172"/>
        <v>0.30985134373182294</v>
      </c>
      <c r="AM114" s="169">
        <f t="shared" si="172"/>
        <v>0</v>
      </c>
      <c r="AN114" s="170">
        <f t="shared" si="172"/>
        <v>1.010516975782118</v>
      </c>
      <c r="AQ114" s="193"/>
      <c r="AR114" s="194"/>
      <c r="AS114" s="41"/>
      <c r="AT114" s="41"/>
      <c r="AU114" s="41"/>
      <c r="AV114" s="41"/>
      <c r="AW114" s="41"/>
      <c r="AX114" s="33" t="s">
        <v>52</v>
      </c>
      <c r="AY114" s="44">
        <f t="shared" ref="AY114:BI114" si="173">AVERAGE(AY111:AY113)</f>
        <v>566382.58499999996</v>
      </c>
      <c r="AZ114" s="44">
        <f t="shared" si="173"/>
        <v>2101269.6749999998</v>
      </c>
      <c r="BA114" s="44">
        <f t="shared" si="173"/>
        <v>1260199.345</v>
      </c>
      <c r="BB114" s="44">
        <f t="shared" si="173"/>
        <v>0</v>
      </c>
      <c r="BC114" s="44">
        <f t="shared" si="173"/>
        <v>738.05499999999995</v>
      </c>
      <c r="BD114" s="44">
        <f t="shared" si="173"/>
        <v>529.88499999999999</v>
      </c>
      <c r="BE114" s="169">
        <f t="shared" si="173"/>
        <v>0.15026561431328159</v>
      </c>
      <c r="BF114" s="169">
        <f t="shared" si="173"/>
        <v>0.55040001773701341</v>
      </c>
      <c r="BG114" s="169">
        <f t="shared" si="173"/>
        <v>0.30985134373182294</v>
      </c>
      <c r="BH114" s="169">
        <f t="shared" si="173"/>
        <v>0</v>
      </c>
      <c r="BI114" s="170">
        <f t="shared" si="173"/>
        <v>1.010516975782118</v>
      </c>
      <c r="BL114" s="193"/>
      <c r="BM114" s="194"/>
      <c r="BN114" s="41"/>
      <c r="BO114" s="41"/>
      <c r="BP114" s="41"/>
      <c r="BQ114" s="41"/>
      <c r="BR114" s="41"/>
      <c r="BS114" s="33" t="s">
        <v>52</v>
      </c>
      <c r="BT114" s="44">
        <f t="shared" ref="BT114:CD114" si="174">AVERAGE(BT111:BT113)</f>
        <v>566382.58499999996</v>
      </c>
      <c r="BU114" s="44">
        <f t="shared" si="174"/>
        <v>2101269.6749999998</v>
      </c>
      <c r="BV114" s="44">
        <f t="shared" si="174"/>
        <v>1260199.345</v>
      </c>
      <c r="BW114" s="44">
        <f t="shared" si="174"/>
        <v>0</v>
      </c>
      <c r="BX114" s="44">
        <f t="shared" si="174"/>
        <v>738.05499999999995</v>
      </c>
      <c r="BY114" s="44">
        <f t="shared" si="174"/>
        <v>529.88499999999999</v>
      </c>
      <c r="BZ114" s="169">
        <f t="shared" si="174"/>
        <v>0.15026561431328159</v>
      </c>
      <c r="CA114" s="169">
        <f t="shared" si="174"/>
        <v>0.55040001773701341</v>
      </c>
      <c r="CB114" s="169">
        <f t="shared" si="174"/>
        <v>0.30985134373182294</v>
      </c>
      <c r="CC114" s="169">
        <f t="shared" si="174"/>
        <v>0</v>
      </c>
      <c r="CD114" s="170">
        <f t="shared" si="174"/>
        <v>1.010516975782118</v>
      </c>
      <c r="CG114" s="193"/>
      <c r="CH114" s="194"/>
      <c r="CI114" s="41"/>
      <c r="CJ114" s="41"/>
      <c r="CK114" s="41"/>
      <c r="CL114" s="41"/>
      <c r="CM114" s="41"/>
      <c r="CN114" s="33" t="s">
        <v>52</v>
      </c>
      <c r="CO114" s="44">
        <f t="shared" ref="CO114:CY114" si="175">AVERAGE(CO111:CO113)</f>
        <v>566382.58499999996</v>
      </c>
      <c r="CP114" s="44">
        <f t="shared" si="175"/>
        <v>2101269.6749999998</v>
      </c>
      <c r="CQ114" s="44">
        <f t="shared" si="175"/>
        <v>1260199.345</v>
      </c>
      <c r="CR114" s="44">
        <f t="shared" si="175"/>
        <v>0</v>
      </c>
      <c r="CS114" s="44">
        <f t="shared" si="175"/>
        <v>738.05499999999995</v>
      </c>
      <c r="CT114" s="44">
        <f t="shared" si="175"/>
        <v>529.88499999999999</v>
      </c>
      <c r="CU114" s="169">
        <f t="shared" si="175"/>
        <v>0.15026561431328159</v>
      </c>
      <c r="CV114" s="169">
        <f t="shared" si="175"/>
        <v>0.55040001773701341</v>
      </c>
      <c r="CW114" s="169">
        <f t="shared" si="175"/>
        <v>0.30985134373182294</v>
      </c>
      <c r="CX114" s="169">
        <f t="shared" si="175"/>
        <v>0</v>
      </c>
      <c r="CY114" s="170">
        <f t="shared" si="175"/>
        <v>1.010516975782118</v>
      </c>
    </row>
    <row r="115" spans="1:103" ht="14.45" customHeight="1" x14ac:dyDescent="0.25">
      <c r="A115" s="193"/>
      <c r="B115" s="194"/>
      <c r="C115" s="54" t="s">
        <v>53</v>
      </c>
      <c r="D115" s="2" t="str">
        <f t="shared" ref="D115:S115" si="176">D130</f>
        <v>oxygen</v>
      </c>
      <c r="E115" s="2" t="str">
        <f t="shared" si="176"/>
        <v>nitrogen</v>
      </c>
      <c r="F115" s="2" t="str">
        <f t="shared" si="176"/>
        <v>methane</v>
      </c>
      <c r="G115" s="2" t="str">
        <f t="shared" si="176"/>
        <v>carbon monoxide</v>
      </c>
      <c r="H115" s="2" t="str">
        <f t="shared" si="176"/>
        <v>carbon dioxide</v>
      </c>
      <c r="I115" s="2" t="str">
        <f t="shared" si="176"/>
        <v>ethane</v>
      </c>
      <c r="J115" s="2" t="str">
        <f t="shared" si="176"/>
        <v>ethylene</v>
      </c>
      <c r="K115" s="2" t="str">
        <f t="shared" si="176"/>
        <v>propane</v>
      </c>
      <c r="L115" s="2" t="str">
        <f t="shared" si="176"/>
        <v>propylene</v>
      </c>
      <c r="M115" s="2" t="str">
        <f t="shared" si="176"/>
        <v>isobutane</v>
      </c>
      <c r="N115" s="2" t="str">
        <f t="shared" si="176"/>
        <v>n-butane</v>
      </c>
      <c r="O115" s="2" t="str">
        <f t="shared" si="176"/>
        <v>trans-2-butene</v>
      </c>
      <c r="P115" s="2" t="str">
        <f t="shared" si="176"/>
        <v>1-butene</v>
      </c>
      <c r="Q115" s="2" t="str">
        <f t="shared" si="176"/>
        <v>isobutene</v>
      </c>
      <c r="R115" s="2" t="str">
        <f t="shared" si="176"/>
        <v>cis-2-butene</v>
      </c>
      <c r="S115" s="51" t="str">
        <f t="shared" si="176"/>
        <v>1,3-butadiene</v>
      </c>
      <c r="T115" s="22"/>
      <c r="V115" s="193"/>
      <c r="W115" s="194"/>
      <c r="X115" s="54" t="s">
        <v>53</v>
      </c>
      <c r="Y115" s="2" t="str">
        <f t="shared" ref="Y115:AN115" si="177">Y130</f>
        <v>oxygen</v>
      </c>
      <c r="Z115" s="2" t="str">
        <f t="shared" si="177"/>
        <v>nitrogen</v>
      </c>
      <c r="AA115" s="2" t="str">
        <f t="shared" si="177"/>
        <v>methane</v>
      </c>
      <c r="AB115" s="2" t="str">
        <f t="shared" si="177"/>
        <v>carbon monoxide</v>
      </c>
      <c r="AC115" s="2" t="str">
        <f t="shared" si="177"/>
        <v>carbon dioxide</v>
      </c>
      <c r="AD115" s="2" t="str">
        <f t="shared" si="177"/>
        <v>ethane</v>
      </c>
      <c r="AE115" s="2" t="str">
        <f t="shared" si="177"/>
        <v>ethylene</v>
      </c>
      <c r="AF115" s="2" t="str">
        <f t="shared" si="177"/>
        <v>propane</v>
      </c>
      <c r="AG115" s="2" t="str">
        <f t="shared" si="177"/>
        <v>propylene</v>
      </c>
      <c r="AH115" s="2" t="str">
        <f t="shared" si="177"/>
        <v>isobutane</v>
      </c>
      <c r="AI115" s="2" t="str">
        <f t="shared" si="177"/>
        <v>n-butane</v>
      </c>
      <c r="AJ115" s="2" t="str">
        <f t="shared" si="177"/>
        <v>trans-2-butene</v>
      </c>
      <c r="AK115" s="2" t="str">
        <f t="shared" si="177"/>
        <v>1-butene</v>
      </c>
      <c r="AL115" s="2" t="str">
        <f t="shared" si="177"/>
        <v>isobutene</v>
      </c>
      <c r="AM115" s="2" t="str">
        <f t="shared" si="177"/>
        <v>cis-2-butene</v>
      </c>
      <c r="AN115" s="51" t="str">
        <f t="shared" si="177"/>
        <v>1,3-butadiene</v>
      </c>
      <c r="AQ115" s="193"/>
      <c r="AR115" s="194"/>
      <c r="AS115" s="54" t="s">
        <v>53</v>
      </c>
      <c r="AT115" s="2" t="str">
        <f t="shared" ref="AT115:BI115" si="178">AT130</f>
        <v>oxygen</v>
      </c>
      <c r="AU115" s="2" t="str">
        <f t="shared" si="178"/>
        <v>nitrogen</v>
      </c>
      <c r="AV115" s="2" t="str">
        <f t="shared" si="178"/>
        <v>methane</v>
      </c>
      <c r="AW115" s="2" t="str">
        <f t="shared" si="178"/>
        <v>carbon monoxide</v>
      </c>
      <c r="AX115" s="2" t="str">
        <f t="shared" si="178"/>
        <v>carbon dioxide</v>
      </c>
      <c r="AY115" s="2" t="str">
        <f t="shared" si="178"/>
        <v>ethane</v>
      </c>
      <c r="AZ115" s="2" t="str">
        <f t="shared" si="178"/>
        <v>ethylene</v>
      </c>
      <c r="BA115" s="2" t="str">
        <f t="shared" si="178"/>
        <v>propane</v>
      </c>
      <c r="BB115" s="2" t="str">
        <f t="shared" si="178"/>
        <v>propylene</v>
      </c>
      <c r="BC115" s="2" t="str">
        <f t="shared" si="178"/>
        <v>isobutane</v>
      </c>
      <c r="BD115" s="2" t="str">
        <f t="shared" si="178"/>
        <v>n-butane</v>
      </c>
      <c r="BE115" s="2" t="str">
        <f t="shared" si="178"/>
        <v>trans-2-butene</v>
      </c>
      <c r="BF115" s="2" t="str">
        <f t="shared" si="178"/>
        <v>1-butene</v>
      </c>
      <c r="BG115" s="2" t="str">
        <f t="shared" si="178"/>
        <v>isobutene</v>
      </c>
      <c r="BH115" s="2" t="str">
        <f t="shared" si="178"/>
        <v>cis-2-butene</v>
      </c>
      <c r="BI115" s="51" t="str">
        <f t="shared" si="178"/>
        <v>1,3-butadiene</v>
      </c>
      <c r="BL115" s="193"/>
      <c r="BM115" s="194"/>
      <c r="BN115" s="54" t="s">
        <v>53</v>
      </c>
      <c r="BO115" s="2" t="str">
        <f t="shared" ref="BO115:CD115" si="179">BO130</f>
        <v>oxygen</v>
      </c>
      <c r="BP115" s="2" t="str">
        <f t="shared" si="179"/>
        <v>nitrogen</v>
      </c>
      <c r="BQ115" s="2" t="str">
        <f t="shared" si="179"/>
        <v>methane</v>
      </c>
      <c r="BR115" s="2" t="str">
        <f t="shared" si="179"/>
        <v>carbon monoxide</v>
      </c>
      <c r="BS115" s="2" t="str">
        <f t="shared" si="179"/>
        <v>carbon dioxide</v>
      </c>
      <c r="BT115" s="2" t="str">
        <f t="shared" si="179"/>
        <v>ethane</v>
      </c>
      <c r="BU115" s="2" t="str">
        <f t="shared" si="179"/>
        <v>ethylene</v>
      </c>
      <c r="BV115" s="2" t="str">
        <f t="shared" si="179"/>
        <v>propane</v>
      </c>
      <c r="BW115" s="2" t="str">
        <f t="shared" si="179"/>
        <v>propylene</v>
      </c>
      <c r="BX115" s="2" t="str">
        <f t="shared" si="179"/>
        <v>isobutane</v>
      </c>
      <c r="BY115" s="2" t="str">
        <f t="shared" si="179"/>
        <v>n-butane</v>
      </c>
      <c r="BZ115" s="2" t="str">
        <f t="shared" si="179"/>
        <v>trans-2-butene</v>
      </c>
      <c r="CA115" s="2" t="str">
        <f t="shared" si="179"/>
        <v>1-butene</v>
      </c>
      <c r="CB115" s="2" t="str">
        <f t="shared" si="179"/>
        <v>isobutene</v>
      </c>
      <c r="CC115" s="2" t="str">
        <f t="shared" si="179"/>
        <v>cis-2-butene</v>
      </c>
      <c r="CD115" s="51" t="str">
        <f t="shared" si="179"/>
        <v>1,3-butadiene</v>
      </c>
      <c r="CG115" s="193"/>
      <c r="CH115" s="194"/>
      <c r="CI115" s="54" t="s">
        <v>53</v>
      </c>
      <c r="CJ115" s="2" t="str">
        <f t="shared" ref="CJ115:CY115" si="180">CJ130</f>
        <v>oxygen</v>
      </c>
      <c r="CK115" s="2" t="str">
        <f t="shared" si="180"/>
        <v>nitrogen</v>
      </c>
      <c r="CL115" s="2" t="str">
        <f t="shared" si="180"/>
        <v>methane</v>
      </c>
      <c r="CM115" s="2" t="str">
        <f t="shared" si="180"/>
        <v>carbon monoxide</v>
      </c>
      <c r="CN115" s="2" t="str">
        <f t="shared" si="180"/>
        <v>carbon dioxide</v>
      </c>
      <c r="CO115" s="2" t="str">
        <f t="shared" si="180"/>
        <v>ethane</v>
      </c>
      <c r="CP115" s="2" t="str">
        <f t="shared" si="180"/>
        <v>ethylene</v>
      </c>
      <c r="CQ115" s="2" t="str">
        <f t="shared" si="180"/>
        <v>propane</v>
      </c>
      <c r="CR115" s="2" t="str">
        <f t="shared" si="180"/>
        <v>propylene</v>
      </c>
      <c r="CS115" s="2" t="str">
        <f t="shared" si="180"/>
        <v>isobutane</v>
      </c>
      <c r="CT115" s="2" t="str">
        <f t="shared" si="180"/>
        <v>n-butane</v>
      </c>
      <c r="CU115" s="2" t="str">
        <f t="shared" si="180"/>
        <v>trans-2-butene</v>
      </c>
      <c r="CV115" s="2" t="str">
        <f t="shared" si="180"/>
        <v>1-butene</v>
      </c>
      <c r="CW115" s="2" t="str">
        <f t="shared" si="180"/>
        <v>isobutene</v>
      </c>
      <c r="CX115" s="2" t="str">
        <f t="shared" si="180"/>
        <v>cis-2-butene</v>
      </c>
      <c r="CY115" s="51" t="str">
        <f t="shared" si="180"/>
        <v>1,3-butadiene</v>
      </c>
    </row>
    <row r="116" spans="1:103" ht="14.45" customHeight="1" x14ac:dyDescent="0.25">
      <c r="A116" s="193"/>
      <c r="B116" s="194"/>
      <c r="C116" s="187" t="s">
        <v>54</v>
      </c>
      <c r="D116" s="45">
        <f t="shared" ref="D116:S116" si="181">D135</f>
        <v>566382.58499999996</v>
      </c>
      <c r="E116" s="45">
        <f t="shared" si="181"/>
        <v>2101269.6749999998</v>
      </c>
      <c r="F116" s="45">
        <f t="shared" si="181"/>
        <v>0</v>
      </c>
      <c r="G116" s="45">
        <f t="shared" si="181"/>
        <v>0</v>
      </c>
      <c r="H116" s="45">
        <f t="shared" si="181"/>
        <v>0</v>
      </c>
      <c r="I116" s="45">
        <f t="shared" si="181"/>
        <v>74.290000000000006</v>
      </c>
      <c r="J116" s="45">
        <f t="shared" si="181"/>
        <v>0</v>
      </c>
      <c r="K116" s="45">
        <f t="shared" si="181"/>
        <v>1260199.345</v>
      </c>
      <c r="L116" s="45">
        <f t="shared" si="181"/>
        <v>0</v>
      </c>
      <c r="M116" s="45">
        <f t="shared" si="181"/>
        <v>738.05499999999995</v>
      </c>
      <c r="N116" s="45">
        <f t="shared" si="181"/>
        <v>529.88499999999999</v>
      </c>
      <c r="O116" s="45">
        <f t="shared" si="181"/>
        <v>0</v>
      </c>
      <c r="P116" s="45">
        <f t="shared" si="181"/>
        <v>0</v>
      </c>
      <c r="Q116" s="45">
        <f t="shared" si="181"/>
        <v>0</v>
      </c>
      <c r="R116" s="45">
        <f t="shared" si="181"/>
        <v>0</v>
      </c>
      <c r="S116" s="52">
        <f t="shared" si="181"/>
        <v>0</v>
      </c>
      <c r="T116" s="22"/>
      <c r="V116" s="193"/>
      <c r="W116" s="194"/>
      <c r="X116" s="187" t="s">
        <v>54</v>
      </c>
      <c r="Y116" s="45" t="str">
        <f t="shared" ref="Y116:AN116" si="182">Y135</f>
        <v/>
      </c>
      <c r="Z116" s="45" t="str">
        <f t="shared" si="182"/>
        <v/>
      </c>
      <c r="AA116" s="45" t="str">
        <f t="shared" si="182"/>
        <v/>
      </c>
      <c r="AB116" s="45" t="str">
        <f t="shared" si="182"/>
        <v/>
      </c>
      <c r="AC116" s="45" t="str">
        <f t="shared" si="182"/>
        <v/>
      </c>
      <c r="AD116" s="45" t="str">
        <f t="shared" si="182"/>
        <v/>
      </c>
      <c r="AE116" s="45" t="str">
        <f t="shared" si="182"/>
        <v/>
      </c>
      <c r="AF116" s="45" t="str">
        <f t="shared" si="182"/>
        <v/>
      </c>
      <c r="AG116" s="45" t="str">
        <f t="shared" si="182"/>
        <v/>
      </c>
      <c r="AH116" s="45" t="str">
        <f t="shared" si="182"/>
        <v/>
      </c>
      <c r="AI116" s="45" t="str">
        <f t="shared" si="182"/>
        <v/>
      </c>
      <c r="AJ116" s="45" t="str">
        <f t="shared" si="182"/>
        <v/>
      </c>
      <c r="AK116" s="45" t="str">
        <f t="shared" si="182"/>
        <v/>
      </c>
      <c r="AL116" s="45" t="str">
        <f t="shared" si="182"/>
        <v/>
      </c>
      <c r="AM116" s="45" t="str">
        <f t="shared" si="182"/>
        <v/>
      </c>
      <c r="AN116" s="52" t="str">
        <f t="shared" si="182"/>
        <v/>
      </c>
      <c r="AQ116" s="193"/>
      <c r="AR116" s="194"/>
      <c r="AS116" s="187" t="s">
        <v>54</v>
      </c>
      <c r="AT116" s="45" t="str">
        <f t="shared" ref="AT116:BI116" si="183">AT135</f>
        <v/>
      </c>
      <c r="AU116" s="45" t="str">
        <f t="shared" si="183"/>
        <v/>
      </c>
      <c r="AV116" s="45" t="str">
        <f t="shared" si="183"/>
        <v/>
      </c>
      <c r="AW116" s="45" t="str">
        <f t="shared" si="183"/>
        <v/>
      </c>
      <c r="AX116" s="45" t="str">
        <f t="shared" si="183"/>
        <v/>
      </c>
      <c r="AY116" s="45" t="str">
        <f t="shared" si="183"/>
        <v/>
      </c>
      <c r="AZ116" s="45" t="str">
        <f t="shared" si="183"/>
        <v/>
      </c>
      <c r="BA116" s="45" t="str">
        <f t="shared" si="183"/>
        <v/>
      </c>
      <c r="BB116" s="45" t="str">
        <f t="shared" si="183"/>
        <v/>
      </c>
      <c r="BC116" s="45" t="str">
        <f t="shared" si="183"/>
        <v/>
      </c>
      <c r="BD116" s="45" t="str">
        <f t="shared" si="183"/>
        <v/>
      </c>
      <c r="BE116" s="45" t="str">
        <f t="shared" si="183"/>
        <v/>
      </c>
      <c r="BF116" s="45" t="str">
        <f t="shared" si="183"/>
        <v/>
      </c>
      <c r="BG116" s="45" t="str">
        <f t="shared" si="183"/>
        <v/>
      </c>
      <c r="BH116" s="45" t="str">
        <f t="shared" si="183"/>
        <v/>
      </c>
      <c r="BI116" s="52" t="str">
        <f t="shared" si="183"/>
        <v/>
      </c>
      <c r="BL116" s="193"/>
      <c r="BM116" s="194"/>
      <c r="BN116" s="187" t="s">
        <v>54</v>
      </c>
      <c r="BO116" s="45" t="str">
        <f t="shared" ref="BO116:CD116" si="184">BO135</f>
        <v/>
      </c>
      <c r="BP116" s="45" t="str">
        <f t="shared" si="184"/>
        <v/>
      </c>
      <c r="BQ116" s="45" t="str">
        <f t="shared" si="184"/>
        <v/>
      </c>
      <c r="BR116" s="45" t="str">
        <f t="shared" si="184"/>
        <v/>
      </c>
      <c r="BS116" s="45" t="str">
        <f t="shared" si="184"/>
        <v/>
      </c>
      <c r="BT116" s="45" t="str">
        <f t="shared" si="184"/>
        <v/>
      </c>
      <c r="BU116" s="45" t="str">
        <f t="shared" si="184"/>
        <v/>
      </c>
      <c r="BV116" s="45" t="str">
        <f t="shared" si="184"/>
        <v/>
      </c>
      <c r="BW116" s="45" t="str">
        <f t="shared" si="184"/>
        <v/>
      </c>
      <c r="BX116" s="45" t="str">
        <f t="shared" si="184"/>
        <v/>
      </c>
      <c r="BY116" s="45" t="str">
        <f t="shared" si="184"/>
        <v/>
      </c>
      <c r="BZ116" s="45" t="str">
        <f t="shared" si="184"/>
        <v/>
      </c>
      <c r="CA116" s="45" t="str">
        <f t="shared" si="184"/>
        <v/>
      </c>
      <c r="CB116" s="45" t="str">
        <f t="shared" si="184"/>
        <v/>
      </c>
      <c r="CC116" s="45" t="str">
        <f t="shared" si="184"/>
        <v/>
      </c>
      <c r="CD116" s="52" t="str">
        <f t="shared" si="184"/>
        <v/>
      </c>
      <c r="CG116" s="193"/>
      <c r="CH116" s="194"/>
      <c r="CI116" s="187" t="s">
        <v>54</v>
      </c>
      <c r="CJ116" s="45">
        <f t="shared" ref="CJ116:CY116" si="185">CJ135</f>
        <v>0</v>
      </c>
      <c r="CK116" s="45">
        <f t="shared" si="185"/>
        <v>0</v>
      </c>
      <c r="CL116" s="45">
        <f t="shared" si="185"/>
        <v>0</v>
      </c>
      <c r="CM116" s="45">
        <f t="shared" si="185"/>
        <v>0</v>
      </c>
      <c r="CN116" s="45">
        <f t="shared" si="185"/>
        <v>0</v>
      </c>
      <c r="CO116" s="45">
        <f t="shared" si="185"/>
        <v>0</v>
      </c>
      <c r="CP116" s="45">
        <f t="shared" si="185"/>
        <v>0</v>
      </c>
      <c r="CQ116" s="45">
        <f t="shared" si="185"/>
        <v>0</v>
      </c>
      <c r="CR116" s="45">
        <f t="shared" si="185"/>
        <v>0</v>
      </c>
      <c r="CS116" s="45">
        <f t="shared" si="185"/>
        <v>0</v>
      </c>
      <c r="CT116" s="45">
        <f t="shared" si="185"/>
        <v>0</v>
      </c>
      <c r="CU116" s="45">
        <f t="shared" si="185"/>
        <v>0</v>
      </c>
      <c r="CV116" s="45">
        <f t="shared" si="185"/>
        <v>0</v>
      </c>
      <c r="CW116" s="45">
        <f t="shared" si="185"/>
        <v>0</v>
      </c>
      <c r="CX116" s="45">
        <f t="shared" si="185"/>
        <v>0</v>
      </c>
      <c r="CY116" s="52">
        <f t="shared" si="185"/>
        <v>0</v>
      </c>
    </row>
    <row r="117" spans="1:103" ht="14.45" customHeight="1" x14ac:dyDescent="0.25">
      <c r="A117" s="193"/>
      <c r="B117" s="194"/>
      <c r="C117" s="188"/>
      <c r="D117" s="45">
        <f t="shared" ref="D117:S117" si="186">D136</f>
        <v>566382.58499999996</v>
      </c>
      <c r="E117" s="45">
        <f t="shared" si="186"/>
        <v>2101269.6749999998</v>
      </c>
      <c r="F117" s="45">
        <f t="shared" si="186"/>
        <v>0</v>
      </c>
      <c r="G117" s="45">
        <f t="shared" si="186"/>
        <v>0</v>
      </c>
      <c r="H117" s="45">
        <f t="shared" si="186"/>
        <v>0</v>
      </c>
      <c r="I117" s="45">
        <f t="shared" si="186"/>
        <v>74.290000000000006</v>
      </c>
      <c r="J117" s="45">
        <f t="shared" si="186"/>
        <v>0</v>
      </c>
      <c r="K117" s="45">
        <f t="shared" si="186"/>
        <v>1260199.345</v>
      </c>
      <c r="L117" s="45">
        <f t="shared" si="186"/>
        <v>0</v>
      </c>
      <c r="M117" s="45">
        <f t="shared" si="186"/>
        <v>738.05499999999995</v>
      </c>
      <c r="N117" s="45">
        <f t="shared" si="186"/>
        <v>529.88499999999999</v>
      </c>
      <c r="O117" s="45">
        <f t="shared" si="186"/>
        <v>0</v>
      </c>
      <c r="P117" s="45">
        <f t="shared" si="186"/>
        <v>0</v>
      </c>
      <c r="Q117" s="45">
        <f t="shared" si="186"/>
        <v>0</v>
      </c>
      <c r="R117" s="45">
        <f t="shared" si="186"/>
        <v>0</v>
      </c>
      <c r="S117" s="52">
        <f t="shared" si="186"/>
        <v>0</v>
      </c>
      <c r="T117" s="22"/>
      <c r="V117" s="193"/>
      <c r="W117" s="194"/>
      <c r="X117" s="188"/>
      <c r="Y117" s="45" t="str">
        <f t="shared" ref="Y117:AN117" si="187">Y136</f>
        <v/>
      </c>
      <c r="Z117" s="45" t="str">
        <f t="shared" si="187"/>
        <v/>
      </c>
      <c r="AA117" s="45" t="str">
        <f t="shared" si="187"/>
        <v/>
      </c>
      <c r="AB117" s="45" t="str">
        <f t="shared" si="187"/>
        <v/>
      </c>
      <c r="AC117" s="45" t="str">
        <f t="shared" si="187"/>
        <v/>
      </c>
      <c r="AD117" s="45" t="str">
        <f t="shared" si="187"/>
        <v/>
      </c>
      <c r="AE117" s="45" t="str">
        <f t="shared" si="187"/>
        <v/>
      </c>
      <c r="AF117" s="45" t="str">
        <f t="shared" si="187"/>
        <v/>
      </c>
      <c r="AG117" s="45" t="str">
        <f t="shared" si="187"/>
        <v/>
      </c>
      <c r="AH117" s="45" t="str">
        <f t="shared" si="187"/>
        <v/>
      </c>
      <c r="AI117" s="45" t="str">
        <f t="shared" si="187"/>
        <v/>
      </c>
      <c r="AJ117" s="45" t="str">
        <f t="shared" si="187"/>
        <v/>
      </c>
      <c r="AK117" s="45" t="str">
        <f t="shared" si="187"/>
        <v/>
      </c>
      <c r="AL117" s="45" t="str">
        <f t="shared" si="187"/>
        <v/>
      </c>
      <c r="AM117" s="45" t="str">
        <f t="shared" si="187"/>
        <v/>
      </c>
      <c r="AN117" s="52" t="str">
        <f t="shared" si="187"/>
        <v/>
      </c>
      <c r="AQ117" s="193"/>
      <c r="AR117" s="194"/>
      <c r="AS117" s="188"/>
      <c r="AT117" s="45" t="str">
        <f t="shared" ref="AT117:BI117" si="188">AT136</f>
        <v/>
      </c>
      <c r="AU117" s="45" t="str">
        <f t="shared" si="188"/>
        <v/>
      </c>
      <c r="AV117" s="45" t="str">
        <f t="shared" si="188"/>
        <v/>
      </c>
      <c r="AW117" s="45" t="str">
        <f t="shared" si="188"/>
        <v/>
      </c>
      <c r="AX117" s="45" t="str">
        <f t="shared" si="188"/>
        <v/>
      </c>
      <c r="AY117" s="45" t="str">
        <f t="shared" si="188"/>
        <v/>
      </c>
      <c r="AZ117" s="45" t="str">
        <f t="shared" si="188"/>
        <v/>
      </c>
      <c r="BA117" s="45" t="str">
        <f t="shared" si="188"/>
        <v/>
      </c>
      <c r="BB117" s="45" t="str">
        <f t="shared" si="188"/>
        <v/>
      </c>
      <c r="BC117" s="45" t="str">
        <f t="shared" si="188"/>
        <v/>
      </c>
      <c r="BD117" s="45" t="str">
        <f t="shared" si="188"/>
        <v/>
      </c>
      <c r="BE117" s="45" t="str">
        <f t="shared" si="188"/>
        <v/>
      </c>
      <c r="BF117" s="45" t="str">
        <f t="shared" si="188"/>
        <v/>
      </c>
      <c r="BG117" s="45" t="str">
        <f t="shared" si="188"/>
        <v/>
      </c>
      <c r="BH117" s="45" t="str">
        <f t="shared" si="188"/>
        <v/>
      </c>
      <c r="BI117" s="52" t="str">
        <f t="shared" si="188"/>
        <v/>
      </c>
      <c r="BL117" s="193"/>
      <c r="BM117" s="194"/>
      <c r="BN117" s="188"/>
      <c r="BO117" s="45" t="str">
        <f t="shared" ref="BO117:CD117" si="189">BO136</f>
        <v/>
      </c>
      <c r="BP117" s="45" t="str">
        <f t="shared" si="189"/>
        <v/>
      </c>
      <c r="BQ117" s="45" t="str">
        <f t="shared" si="189"/>
        <v/>
      </c>
      <c r="BR117" s="45" t="str">
        <f t="shared" si="189"/>
        <v/>
      </c>
      <c r="BS117" s="45" t="str">
        <f t="shared" si="189"/>
        <v/>
      </c>
      <c r="BT117" s="45" t="str">
        <f t="shared" si="189"/>
        <v/>
      </c>
      <c r="BU117" s="45" t="str">
        <f t="shared" si="189"/>
        <v/>
      </c>
      <c r="BV117" s="45" t="str">
        <f t="shared" si="189"/>
        <v/>
      </c>
      <c r="BW117" s="45" t="str">
        <f t="shared" si="189"/>
        <v/>
      </c>
      <c r="BX117" s="45" t="str">
        <f t="shared" si="189"/>
        <v/>
      </c>
      <c r="BY117" s="45" t="str">
        <f t="shared" si="189"/>
        <v/>
      </c>
      <c r="BZ117" s="45" t="str">
        <f t="shared" si="189"/>
        <v/>
      </c>
      <c r="CA117" s="45" t="str">
        <f t="shared" si="189"/>
        <v/>
      </c>
      <c r="CB117" s="45" t="str">
        <f t="shared" si="189"/>
        <v/>
      </c>
      <c r="CC117" s="45" t="str">
        <f t="shared" si="189"/>
        <v/>
      </c>
      <c r="CD117" s="52" t="str">
        <f t="shared" si="189"/>
        <v/>
      </c>
      <c r="CG117" s="193"/>
      <c r="CH117" s="194"/>
      <c r="CI117" s="188"/>
      <c r="CJ117" s="45">
        <f t="shared" ref="CJ117:CY117" si="190">CJ136</f>
        <v>0</v>
      </c>
      <c r="CK117" s="45">
        <f t="shared" si="190"/>
        <v>0</v>
      </c>
      <c r="CL117" s="45">
        <f t="shared" si="190"/>
        <v>0</v>
      </c>
      <c r="CM117" s="45">
        <f t="shared" si="190"/>
        <v>0</v>
      </c>
      <c r="CN117" s="45">
        <f t="shared" si="190"/>
        <v>0</v>
      </c>
      <c r="CO117" s="45">
        <f t="shared" si="190"/>
        <v>0</v>
      </c>
      <c r="CP117" s="45">
        <f t="shared" si="190"/>
        <v>0</v>
      </c>
      <c r="CQ117" s="45">
        <f t="shared" si="190"/>
        <v>0</v>
      </c>
      <c r="CR117" s="45">
        <f t="shared" si="190"/>
        <v>0</v>
      </c>
      <c r="CS117" s="45">
        <f t="shared" si="190"/>
        <v>0</v>
      </c>
      <c r="CT117" s="45">
        <f t="shared" si="190"/>
        <v>0</v>
      </c>
      <c r="CU117" s="45">
        <f t="shared" si="190"/>
        <v>0</v>
      </c>
      <c r="CV117" s="45">
        <f t="shared" si="190"/>
        <v>0</v>
      </c>
      <c r="CW117" s="45">
        <f t="shared" si="190"/>
        <v>0</v>
      </c>
      <c r="CX117" s="45">
        <f t="shared" si="190"/>
        <v>0</v>
      </c>
      <c r="CY117" s="52">
        <f t="shared" si="190"/>
        <v>0</v>
      </c>
    </row>
    <row r="118" spans="1:103" ht="14.45" customHeight="1" x14ac:dyDescent="0.25">
      <c r="A118" s="193"/>
      <c r="B118" s="194"/>
      <c r="C118" s="189"/>
      <c r="D118" s="45">
        <f t="shared" ref="D118:S118" si="191">D137</f>
        <v>566382.58499999996</v>
      </c>
      <c r="E118" s="45">
        <f t="shared" si="191"/>
        <v>2101269.6749999998</v>
      </c>
      <c r="F118" s="45">
        <f t="shared" si="191"/>
        <v>0</v>
      </c>
      <c r="G118" s="45">
        <f t="shared" si="191"/>
        <v>0</v>
      </c>
      <c r="H118" s="45">
        <f t="shared" si="191"/>
        <v>0</v>
      </c>
      <c r="I118" s="45">
        <f t="shared" si="191"/>
        <v>74.290000000000006</v>
      </c>
      <c r="J118" s="45">
        <f t="shared" si="191"/>
        <v>0</v>
      </c>
      <c r="K118" s="45">
        <f t="shared" si="191"/>
        <v>1260199.345</v>
      </c>
      <c r="L118" s="45">
        <f t="shared" si="191"/>
        <v>0</v>
      </c>
      <c r="M118" s="45">
        <f t="shared" si="191"/>
        <v>738.05499999999995</v>
      </c>
      <c r="N118" s="45">
        <f t="shared" si="191"/>
        <v>529.88499999999999</v>
      </c>
      <c r="O118" s="45">
        <f t="shared" si="191"/>
        <v>0</v>
      </c>
      <c r="P118" s="45">
        <f t="shared" si="191"/>
        <v>0</v>
      </c>
      <c r="Q118" s="45">
        <f t="shared" si="191"/>
        <v>0</v>
      </c>
      <c r="R118" s="45">
        <f t="shared" si="191"/>
        <v>0</v>
      </c>
      <c r="S118" s="52">
        <f t="shared" si="191"/>
        <v>0</v>
      </c>
      <c r="T118" s="22"/>
      <c r="V118" s="193"/>
      <c r="W118" s="194"/>
      <c r="X118" s="189"/>
      <c r="Y118" s="45" t="str">
        <f t="shared" ref="Y118:AN118" si="192">Y137</f>
        <v/>
      </c>
      <c r="Z118" s="45" t="str">
        <f t="shared" si="192"/>
        <v/>
      </c>
      <c r="AA118" s="45" t="str">
        <f t="shared" si="192"/>
        <v/>
      </c>
      <c r="AB118" s="45" t="str">
        <f t="shared" si="192"/>
        <v/>
      </c>
      <c r="AC118" s="45" t="str">
        <f t="shared" si="192"/>
        <v/>
      </c>
      <c r="AD118" s="45" t="str">
        <f t="shared" si="192"/>
        <v/>
      </c>
      <c r="AE118" s="45" t="str">
        <f t="shared" si="192"/>
        <v/>
      </c>
      <c r="AF118" s="45" t="str">
        <f t="shared" si="192"/>
        <v/>
      </c>
      <c r="AG118" s="45" t="str">
        <f t="shared" si="192"/>
        <v/>
      </c>
      <c r="AH118" s="45" t="str">
        <f t="shared" si="192"/>
        <v/>
      </c>
      <c r="AI118" s="45" t="str">
        <f t="shared" si="192"/>
        <v/>
      </c>
      <c r="AJ118" s="45" t="str">
        <f t="shared" si="192"/>
        <v/>
      </c>
      <c r="AK118" s="45" t="str">
        <f t="shared" si="192"/>
        <v/>
      </c>
      <c r="AL118" s="45" t="str">
        <f t="shared" si="192"/>
        <v/>
      </c>
      <c r="AM118" s="45" t="str">
        <f t="shared" si="192"/>
        <v/>
      </c>
      <c r="AN118" s="52" t="str">
        <f t="shared" si="192"/>
        <v/>
      </c>
      <c r="AQ118" s="193"/>
      <c r="AR118" s="194"/>
      <c r="AS118" s="189"/>
      <c r="AT118" s="45" t="str">
        <f t="shared" ref="AT118:BI118" si="193">AT137</f>
        <v/>
      </c>
      <c r="AU118" s="45" t="str">
        <f t="shared" si="193"/>
        <v/>
      </c>
      <c r="AV118" s="45" t="str">
        <f t="shared" si="193"/>
        <v/>
      </c>
      <c r="AW118" s="45" t="str">
        <f t="shared" si="193"/>
        <v/>
      </c>
      <c r="AX118" s="45" t="str">
        <f t="shared" si="193"/>
        <v/>
      </c>
      <c r="AY118" s="45" t="str">
        <f t="shared" si="193"/>
        <v/>
      </c>
      <c r="AZ118" s="45" t="str">
        <f t="shared" si="193"/>
        <v/>
      </c>
      <c r="BA118" s="45" t="str">
        <f t="shared" si="193"/>
        <v/>
      </c>
      <c r="BB118" s="45" t="str">
        <f t="shared" si="193"/>
        <v/>
      </c>
      <c r="BC118" s="45" t="str">
        <f t="shared" si="193"/>
        <v/>
      </c>
      <c r="BD118" s="45" t="str">
        <f t="shared" si="193"/>
        <v/>
      </c>
      <c r="BE118" s="45" t="str">
        <f t="shared" si="193"/>
        <v/>
      </c>
      <c r="BF118" s="45" t="str">
        <f t="shared" si="193"/>
        <v/>
      </c>
      <c r="BG118" s="45" t="str">
        <f t="shared" si="193"/>
        <v/>
      </c>
      <c r="BH118" s="45" t="str">
        <f t="shared" si="193"/>
        <v/>
      </c>
      <c r="BI118" s="52" t="str">
        <f t="shared" si="193"/>
        <v/>
      </c>
      <c r="BL118" s="193"/>
      <c r="BM118" s="194"/>
      <c r="BN118" s="189"/>
      <c r="BO118" s="45" t="str">
        <f t="shared" ref="BO118:CD118" si="194">BO137</f>
        <v/>
      </c>
      <c r="BP118" s="45" t="str">
        <f t="shared" si="194"/>
        <v/>
      </c>
      <c r="BQ118" s="45" t="str">
        <f t="shared" si="194"/>
        <v/>
      </c>
      <c r="BR118" s="45" t="str">
        <f t="shared" si="194"/>
        <v/>
      </c>
      <c r="BS118" s="45" t="str">
        <f t="shared" si="194"/>
        <v/>
      </c>
      <c r="BT118" s="45" t="str">
        <f t="shared" si="194"/>
        <v/>
      </c>
      <c r="BU118" s="45" t="str">
        <f t="shared" si="194"/>
        <v/>
      </c>
      <c r="BV118" s="45" t="str">
        <f t="shared" si="194"/>
        <v/>
      </c>
      <c r="BW118" s="45" t="str">
        <f t="shared" si="194"/>
        <v/>
      </c>
      <c r="BX118" s="45" t="str">
        <f t="shared" si="194"/>
        <v/>
      </c>
      <c r="BY118" s="45" t="str">
        <f t="shared" si="194"/>
        <v/>
      </c>
      <c r="BZ118" s="45" t="str">
        <f t="shared" si="194"/>
        <v/>
      </c>
      <c r="CA118" s="45" t="str">
        <f t="shared" si="194"/>
        <v/>
      </c>
      <c r="CB118" s="45" t="str">
        <f t="shared" si="194"/>
        <v/>
      </c>
      <c r="CC118" s="45" t="str">
        <f t="shared" si="194"/>
        <v/>
      </c>
      <c r="CD118" s="52" t="str">
        <f t="shared" si="194"/>
        <v/>
      </c>
      <c r="CG118" s="193"/>
      <c r="CH118" s="194"/>
      <c r="CI118" s="189"/>
      <c r="CJ118" s="45">
        <f t="shared" ref="CJ118:CY118" si="195">CJ137</f>
        <v>0</v>
      </c>
      <c r="CK118" s="45">
        <f t="shared" si="195"/>
        <v>0</v>
      </c>
      <c r="CL118" s="45">
        <f t="shared" si="195"/>
        <v>0</v>
      </c>
      <c r="CM118" s="45">
        <f t="shared" si="195"/>
        <v>0</v>
      </c>
      <c r="CN118" s="45">
        <f t="shared" si="195"/>
        <v>0</v>
      </c>
      <c r="CO118" s="45">
        <f t="shared" si="195"/>
        <v>0</v>
      </c>
      <c r="CP118" s="45">
        <f t="shared" si="195"/>
        <v>0</v>
      </c>
      <c r="CQ118" s="45">
        <f t="shared" si="195"/>
        <v>0</v>
      </c>
      <c r="CR118" s="45">
        <f t="shared" si="195"/>
        <v>0</v>
      </c>
      <c r="CS118" s="45">
        <f t="shared" si="195"/>
        <v>0</v>
      </c>
      <c r="CT118" s="45">
        <f t="shared" si="195"/>
        <v>0</v>
      </c>
      <c r="CU118" s="45">
        <f t="shared" si="195"/>
        <v>0</v>
      </c>
      <c r="CV118" s="45">
        <f t="shared" si="195"/>
        <v>0</v>
      </c>
      <c r="CW118" s="45">
        <f t="shared" si="195"/>
        <v>0</v>
      </c>
      <c r="CX118" s="45">
        <f t="shared" si="195"/>
        <v>0</v>
      </c>
      <c r="CY118" s="52">
        <f t="shared" si="195"/>
        <v>0</v>
      </c>
    </row>
    <row r="119" spans="1:103" ht="14.45" customHeight="1" x14ac:dyDescent="0.25">
      <c r="A119" s="193"/>
      <c r="B119" s="194"/>
      <c r="C119" s="55" t="s">
        <v>52</v>
      </c>
      <c r="D119" s="46">
        <f t="shared" ref="D119:S119" si="196">AVERAGE(D116:D118)</f>
        <v>566382.58499999996</v>
      </c>
      <c r="E119" s="46">
        <f t="shared" si="196"/>
        <v>2101269.6749999998</v>
      </c>
      <c r="F119" s="46">
        <f t="shared" si="196"/>
        <v>0</v>
      </c>
      <c r="G119" s="46">
        <f t="shared" si="196"/>
        <v>0</v>
      </c>
      <c r="H119" s="46">
        <f t="shared" si="196"/>
        <v>0</v>
      </c>
      <c r="I119" s="46">
        <f t="shared" si="196"/>
        <v>74.290000000000006</v>
      </c>
      <c r="J119" s="46">
        <f t="shared" si="196"/>
        <v>0</v>
      </c>
      <c r="K119" s="46">
        <f t="shared" si="196"/>
        <v>1260199.345</v>
      </c>
      <c r="L119" s="46">
        <f t="shared" si="196"/>
        <v>0</v>
      </c>
      <c r="M119" s="46">
        <f t="shared" si="196"/>
        <v>738.05499999999995</v>
      </c>
      <c r="N119" s="46">
        <f t="shared" si="196"/>
        <v>529.88499999999999</v>
      </c>
      <c r="O119" s="46">
        <f t="shared" si="196"/>
        <v>0</v>
      </c>
      <c r="P119" s="46">
        <f t="shared" si="196"/>
        <v>0</v>
      </c>
      <c r="Q119" s="46">
        <f t="shared" si="196"/>
        <v>0</v>
      </c>
      <c r="R119" s="46">
        <f t="shared" si="196"/>
        <v>0</v>
      </c>
      <c r="S119" s="47">
        <f t="shared" si="196"/>
        <v>0</v>
      </c>
      <c r="T119" s="22"/>
      <c r="V119" s="193"/>
      <c r="W119" s="194"/>
      <c r="X119" s="55" t="s">
        <v>52</v>
      </c>
      <c r="Y119" s="46" t="e">
        <f t="shared" ref="Y119:AN119" si="197">AVERAGE(Y116:Y118)</f>
        <v>#DIV/0!</v>
      </c>
      <c r="Z119" s="46" t="e">
        <f t="shared" si="197"/>
        <v>#DIV/0!</v>
      </c>
      <c r="AA119" s="46" t="e">
        <f t="shared" si="197"/>
        <v>#DIV/0!</v>
      </c>
      <c r="AB119" s="46" t="e">
        <f t="shared" si="197"/>
        <v>#DIV/0!</v>
      </c>
      <c r="AC119" s="46" t="e">
        <f t="shared" si="197"/>
        <v>#DIV/0!</v>
      </c>
      <c r="AD119" s="46" t="e">
        <f t="shared" si="197"/>
        <v>#DIV/0!</v>
      </c>
      <c r="AE119" s="46" t="e">
        <f t="shared" si="197"/>
        <v>#DIV/0!</v>
      </c>
      <c r="AF119" s="46" t="e">
        <f t="shared" si="197"/>
        <v>#DIV/0!</v>
      </c>
      <c r="AG119" s="46" t="e">
        <f t="shared" si="197"/>
        <v>#DIV/0!</v>
      </c>
      <c r="AH119" s="46" t="e">
        <f t="shared" si="197"/>
        <v>#DIV/0!</v>
      </c>
      <c r="AI119" s="46" t="e">
        <f t="shared" si="197"/>
        <v>#DIV/0!</v>
      </c>
      <c r="AJ119" s="46" t="e">
        <f t="shared" si="197"/>
        <v>#DIV/0!</v>
      </c>
      <c r="AK119" s="46" t="e">
        <f t="shared" si="197"/>
        <v>#DIV/0!</v>
      </c>
      <c r="AL119" s="46" t="e">
        <f t="shared" si="197"/>
        <v>#DIV/0!</v>
      </c>
      <c r="AM119" s="46" t="e">
        <f t="shared" si="197"/>
        <v>#DIV/0!</v>
      </c>
      <c r="AN119" s="47" t="e">
        <f t="shared" si="197"/>
        <v>#DIV/0!</v>
      </c>
      <c r="AQ119" s="193"/>
      <c r="AR119" s="194"/>
      <c r="AS119" s="55" t="s">
        <v>52</v>
      </c>
      <c r="AT119" s="46" t="e">
        <f t="shared" ref="AT119:BI119" si="198">AVERAGE(AT116:AT118)</f>
        <v>#DIV/0!</v>
      </c>
      <c r="AU119" s="46" t="e">
        <f t="shared" si="198"/>
        <v>#DIV/0!</v>
      </c>
      <c r="AV119" s="46" t="e">
        <f t="shared" si="198"/>
        <v>#DIV/0!</v>
      </c>
      <c r="AW119" s="46" t="e">
        <f t="shared" si="198"/>
        <v>#DIV/0!</v>
      </c>
      <c r="AX119" s="46" t="e">
        <f t="shared" si="198"/>
        <v>#DIV/0!</v>
      </c>
      <c r="AY119" s="46" t="e">
        <f t="shared" si="198"/>
        <v>#DIV/0!</v>
      </c>
      <c r="AZ119" s="46" t="e">
        <f t="shared" si="198"/>
        <v>#DIV/0!</v>
      </c>
      <c r="BA119" s="46" t="e">
        <f t="shared" si="198"/>
        <v>#DIV/0!</v>
      </c>
      <c r="BB119" s="46" t="e">
        <f t="shared" si="198"/>
        <v>#DIV/0!</v>
      </c>
      <c r="BC119" s="46" t="e">
        <f t="shared" si="198"/>
        <v>#DIV/0!</v>
      </c>
      <c r="BD119" s="46" t="e">
        <f t="shared" si="198"/>
        <v>#DIV/0!</v>
      </c>
      <c r="BE119" s="46" t="e">
        <f t="shared" si="198"/>
        <v>#DIV/0!</v>
      </c>
      <c r="BF119" s="46" t="e">
        <f t="shared" si="198"/>
        <v>#DIV/0!</v>
      </c>
      <c r="BG119" s="46" t="e">
        <f t="shared" si="198"/>
        <v>#DIV/0!</v>
      </c>
      <c r="BH119" s="46" t="e">
        <f t="shared" si="198"/>
        <v>#DIV/0!</v>
      </c>
      <c r="BI119" s="47" t="e">
        <f t="shared" si="198"/>
        <v>#DIV/0!</v>
      </c>
      <c r="BL119" s="193"/>
      <c r="BM119" s="194"/>
      <c r="BN119" s="55" t="s">
        <v>52</v>
      </c>
      <c r="BO119" s="46" t="e">
        <f t="shared" ref="BO119:CD119" si="199">AVERAGE(BO116:BO118)</f>
        <v>#DIV/0!</v>
      </c>
      <c r="BP119" s="46" t="e">
        <f t="shared" si="199"/>
        <v>#DIV/0!</v>
      </c>
      <c r="BQ119" s="46" t="e">
        <f t="shared" si="199"/>
        <v>#DIV/0!</v>
      </c>
      <c r="BR119" s="46" t="e">
        <f t="shared" si="199"/>
        <v>#DIV/0!</v>
      </c>
      <c r="BS119" s="46" t="e">
        <f t="shared" si="199"/>
        <v>#DIV/0!</v>
      </c>
      <c r="BT119" s="46" t="e">
        <f t="shared" si="199"/>
        <v>#DIV/0!</v>
      </c>
      <c r="BU119" s="46" t="e">
        <f t="shared" si="199"/>
        <v>#DIV/0!</v>
      </c>
      <c r="BV119" s="46" t="e">
        <f t="shared" si="199"/>
        <v>#DIV/0!</v>
      </c>
      <c r="BW119" s="46" t="e">
        <f t="shared" si="199"/>
        <v>#DIV/0!</v>
      </c>
      <c r="BX119" s="46" t="e">
        <f t="shared" si="199"/>
        <v>#DIV/0!</v>
      </c>
      <c r="BY119" s="46" t="e">
        <f t="shared" si="199"/>
        <v>#DIV/0!</v>
      </c>
      <c r="BZ119" s="46" t="e">
        <f t="shared" si="199"/>
        <v>#DIV/0!</v>
      </c>
      <c r="CA119" s="46" t="e">
        <f t="shared" si="199"/>
        <v>#DIV/0!</v>
      </c>
      <c r="CB119" s="46" t="e">
        <f t="shared" si="199"/>
        <v>#DIV/0!</v>
      </c>
      <c r="CC119" s="46" t="e">
        <f t="shared" si="199"/>
        <v>#DIV/0!</v>
      </c>
      <c r="CD119" s="47" t="e">
        <f t="shared" si="199"/>
        <v>#DIV/0!</v>
      </c>
      <c r="CG119" s="193"/>
      <c r="CH119" s="194"/>
      <c r="CI119" s="55" t="s">
        <v>52</v>
      </c>
      <c r="CJ119" s="46">
        <f t="shared" ref="CJ119:CY119" si="200">AVERAGE(CJ116:CJ118)</f>
        <v>0</v>
      </c>
      <c r="CK119" s="46">
        <f t="shared" si="200"/>
        <v>0</v>
      </c>
      <c r="CL119" s="46">
        <f t="shared" si="200"/>
        <v>0</v>
      </c>
      <c r="CM119" s="46">
        <f t="shared" si="200"/>
        <v>0</v>
      </c>
      <c r="CN119" s="46">
        <f t="shared" si="200"/>
        <v>0</v>
      </c>
      <c r="CO119" s="46">
        <f t="shared" si="200"/>
        <v>0</v>
      </c>
      <c r="CP119" s="46">
        <f t="shared" si="200"/>
        <v>0</v>
      </c>
      <c r="CQ119" s="46">
        <f t="shared" si="200"/>
        <v>0</v>
      </c>
      <c r="CR119" s="46">
        <f t="shared" si="200"/>
        <v>0</v>
      </c>
      <c r="CS119" s="46">
        <f t="shared" si="200"/>
        <v>0</v>
      </c>
      <c r="CT119" s="46">
        <f t="shared" si="200"/>
        <v>0</v>
      </c>
      <c r="CU119" s="46">
        <f t="shared" si="200"/>
        <v>0</v>
      </c>
      <c r="CV119" s="46">
        <f t="shared" si="200"/>
        <v>0</v>
      </c>
      <c r="CW119" s="46">
        <f t="shared" si="200"/>
        <v>0</v>
      </c>
      <c r="CX119" s="46">
        <f t="shared" si="200"/>
        <v>0</v>
      </c>
      <c r="CY119" s="47">
        <f t="shared" si="200"/>
        <v>0</v>
      </c>
    </row>
    <row r="120" spans="1:103" ht="14.45" customHeight="1" x14ac:dyDescent="0.25">
      <c r="A120" s="193"/>
      <c r="B120" s="194"/>
      <c r="C120" s="187" t="s">
        <v>55</v>
      </c>
      <c r="D120" s="171">
        <f>C127*D116/(HLOOKUP(D115,workup!$B$266:$Q$268,2,FALSE)*C111*(1-F126)+HLOOKUP(D115,workup!$B$266:$Q$268,3,FALSE))</f>
        <v>0.15026561431328159</v>
      </c>
      <c r="E120" s="171">
        <f>C127*E116/(HLOOKUP(E115,workup!$B$266:$Q$268,2,FALSE)*C111*(1-F126)+HLOOKUP(E115,workup!$B$266:$Q$268,3,FALSE))</f>
        <v>0.55040001773701341</v>
      </c>
      <c r="F120" s="171">
        <f>C127*F116/(HLOOKUP(F115,workup!$B$266:$Q$268,2,FALSE)*C111*(1-F126)+HLOOKUP(F115,workup!$B$266:$Q$268,3,FALSE))</f>
        <v>0</v>
      </c>
      <c r="G120" s="171">
        <f>C127*G116/(HLOOKUP(G115,workup!$B$266:$Q$268,2,FALSE)*C111*(1-F126)+HLOOKUP(G115,workup!$B$266:$Q$268,3,FALSE))</f>
        <v>0</v>
      </c>
      <c r="H120" s="171">
        <f>C127*H116/(HLOOKUP(H115,workup!$B$266:$Q$268,2,FALSE)*C111*(1-F126)+HLOOKUP(H115,workup!$B$266:$Q$268,3,FALSE))</f>
        <v>0</v>
      </c>
      <c r="I120" s="171">
        <f>C127*I116/(HLOOKUP(I115,workup!$B$266:$Q$268,2,FALSE)*C111*(1-F126)+HLOOKUP(I115,workup!$B$266:$Q$268,3,FALSE))</f>
        <v>2.4048729068444658E-5</v>
      </c>
      <c r="J120" s="171">
        <f>C127*J116/(HLOOKUP(J115,workup!$B$266:$Q$268,2,FALSE)*C111*(1-F126)+HLOOKUP(J115,workup!$B$266:$Q$268,3,FALSE))</f>
        <v>0</v>
      </c>
      <c r="K120" s="171">
        <f>C127*K116/(HLOOKUP(K115,workup!$B$266:$Q$268,2,FALSE)*C111*(1-F126)+HLOOKUP(K115,workup!$B$266:$Q$268,3,FALSE))</f>
        <v>0.30985134373182294</v>
      </c>
      <c r="L120" s="171">
        <f>C127*L116/(HLOOKUP(L115,workup!$B$266:$Q$268,2,FALSE)*C111*(1-F126)+HLOOKUP(L115,workup!$B$266:$Q$268,3,FALSE))</f>
        <v>0</v>
      </c>
      <c r="M120" s="171">
        <f>C127*M116/(HLOOKUP(M115,workup!$B$266:$Q$268,2,FALSE)*C111*(1-F126)+HLOOKUP(M115,workup!$B$266:$Q$268,3,FALSE))</f>
        <v>4.0655618384687352E-5</v>
      </c>
      <c r="N120" s="171">
        <f>C127*N116/(HLOOKUP(N115,workup!$B$266:$Q$268,2,FALSE)*C111*(1-F126)+HLOOKUP(N115,workup!$B$266:$Q$268,3,FALSE))</f>
        <v>3.3549550801448851E-5</v>
      </c>
      <c r="O120" s="171">
        <f>C127*O116/(HLOOKUP(O115,workup!$B$266:$Q$268,2,FALSE)*C111*(1-F126)+HLOOKUP(O115,workup!$B$266:$Q$268,3,FALSE))</f>
        <v>0</v>
      </c>
      <c r="P120" s="171">
        <f>C127*P116/(HLOOKUP(P115,workup!$B$266:$Q$268,2,FALSE)*C111*(1-F126)+HLOOKUP(P115,workup!$B$266:$Q$268,3,FALSE))</f>
        <v>0</v>
      </c>
      <c r="Q120" s="171">
        <f>C127*Q116/(HLOOKUP(Q115,workup!$B$266:$Q$268,2,FALSE)*C111*(1-F126)+HLOOKUP(Q115,workup!$B$266:$Q$268,3,FALSE))</f>
        <v>0</v>
      </c>
      <c r="R120" s="171">
        <f>C127*R116/(HLOOKUP(R115,workup!$B$266:$Q$268,2,FALSE)*C111*(1-F126)+HLOOKUP(R115,workup!$B$266:$Q$268,3,FALSE))</f>
        <v>0</v>
      </c>
      <c r="S120" s="171">
        <f>C127*S116/(HLOOKUP(S115,workup!$B$266:$Q$268,2,FALSE)*C111*(1-F126)+HLOOKUP(S115,workup!$B$266:$Q$268,3,FALSE))</f>
        <v>0</v>
      </c>
      <c r="T120" s="22"/>
      <c r="V120" s="193"/>
      <c r="W120" s="194"/>
      <c r="X120" s="187" t="s">
        <v>55</v>
      </c>
      <c r="Y120" s="171" t="e">
        <f>X127*Y116/(HLOOKUP(Y115,workup!$B$266:$Q$268,2,FALSE)*X111*(1-AA126)+HLOOKUP(Y115,workup!$B$266:$Q$268,3,FALSE))</f>
        <v>#DIV/0!</v>
      </c>
      <c r="Z120" s="171" t="e">
        <f>X127*Z116/(HLOOKUP(Z115,workup!$B$266:$Q$268,2,FALSE)*X111*(1-AA126)+HLOOKUP(Z115,workup!$B$266:$Q$268,3,FALSE))</f>
        <v>#DIV/0!</v>
      </c>
      <c r="AA120" s="171" t="e">
        <f>X127*AA116/(HLOOKUP(AA115,workup!$B$266:$Q$268,2,FALSE)*X111*(1-AA126)+HLOOKUP(AA115,workup!$B$266:$Q$268,3,FALSE))</f>
        <v>#DIV/0!</v>
      </c>
      <c r="AB120" s="171" t="e">
        <f>X127*AB116/(HLOOKUP(AB115,workup!$B$266:$Q$268,2,FALSE)*X111*(1-AA126)+HLOOKUP(AB115,workup!$B$266:$Q$268,3,FALSE))</f>
        <v>#DIV/0!</v>
      </c>
      <c r="AC120" s="171" t="e">
        <f>X127*AC116/(HLOOKUP(AC115,workup!$B$266:$Q$268,2,FALSE)*X111*(1-AA126)+HLOOKUP(AC115,workup!$B$266:$Q$268,3,FALSE))</f>
        <v>#DIV/0!</v>
      </c>
      <c r="AD120" s="171" t="e">
        <f>X127*AD116/(HLOOKUP(AD115,workup!$B$266:$Q$268,2,FALSE)*X111*(1-AA126)+HLOOKUP(AD115,workup!$B$266:$Q$268,3,FALSE))</f>
        <v>#DIV/0!</v>
      </c>
      <c r="AE120" s="171" t="e">
        <f>X127*AE116/(HLOOKUP(AE115,workup!$B$266:$Q$268,2,FALSE)*X111*(1-AA126)+HLOOKUP(AE115,workup!$B$266:$Q$268,3,FALSE))</f>
        <v>#DIV/0!</v>
      </c>
      <c r="AF120" s="171" t="e">
        <f>X127*AF116/(HLOOKUP(AF115,workup!$B$266:$Q$268,2,FALSE)*X111*(1-AA126)+HLOOKUP(AF115,workup!$B$266:$Q$268,3,FALSE))</f>
        <v>#DIV/0!</v>
      </c>
      <c r="AG120" s="171" t="e">
        <f>X127*AG116/(HLOOKUP(AG115,workup!$B$266:$Q$268,2,FALSE)*X111*(1-AA126)+HLOOKUP(AG115,workup!$B$266:$Q$268,3,FALSE))</f>
        <v>#DIV/0!</v>
      </c>
      <c r="AH120" s="171" t="e">
        <f>X127*AH116/(HLOOKUP(AH115,workup!$B$266:$Q$268,2,FALSE)*X111*(1-AA126)+HLOOKUP(AH115,workup!$B$266:$Q$268,3,FALSE))</f>
        <v>#DIV/0!</v>
      </c>
      <c r="AI120" s="171" t="e">
        <f>X127*AI116/(HLOOKUP(AI115,workup!$B$266:$Q$268,2,FALSE)*X111*(1-AA126)+HLOOKUP(AI115,workup!$B$266:$Q$268,3,FALSE))</f>
        <v>#DIV/0!</v>
      </c>
      <c r="AJ120" s="171" t="e">
        <f>X127*AJ116/(HLOOKUP(AJ115,workup!$B$266:$Q$268,2,FALSE)*X111*(1-AA126)+HLOOKUP(AJ115,workup!$B$266:$Q$268,3,FALSE))</f>
        <v>#DIV/0!</v>
      </c>
      <c r="AK120" s="171" t="e">
        <f>X127*AK116/(HLOOKUP(AK115,workup!$B$266:$Q$268,2,FALSE)*X111*(1-AA126)+HLOOKUP(AK115,workup!$B$266:$Q$268,3,FALSE))</f>
        <v>#DIV/0!</v>
      </c>
      <c r="AL120" s="171" t="e">
        <f>X127*AL116/(HLOOKUP(AL115,workup!$B$266:$Q$268,2,FALSE)*X111*(1-AA126)+HLOOKUP(AL115,workup!$B$266:$Q$268,3,FALSE))</f>
        <v>#DIV/0!</v>
      </c>
      <c r="AM120" s="171" t="e">
        <f>X127*AM116/(HLOOKUP(AM115,workup!$B$266:$Q$268,2,FALSE)*X111*(1-AA126)+HLOOKUP(AM115,workup!$B$266:$Q$268,3,FALSE))</f>
        <v>#DIV/0!</v>
      </c>
      <c r="AN120" s="171" t="e">
        <f>X127*AN116/(HLOOKUP(AN115,workup!$B$266:$Q$268,2,FALSE)*X111*(1-AA126)+HLOOKUP(AN115,workup!$B$266:$Q$268,3,FALSE))</f>
        <v>#DIV/0!</v>
      </c>
      <c r="AQ120" s="193"/>
      <c r="AR120" s="194"/>
      <c r="AS120" s="187" t="s">
        <v>55</v>
      </c>
      <c r="AT120" s="171" t="e">
        <f>AS127*AT116/(HLOOKUP(AT115,workup!$B$266:$Q$268,2,FALSE)*AS111*(1-AV126)+HLOOKUP(AT115,workup!$B$266:$Q$268,3,FALSE))</f>
        <v>#DIV/0!</v>
      </c>
      <c r="AU120" s="171" t="e">
        <f>AS127*AU116/(HLOOKUP(AU115,workup!$B$266:$Q$268,2,FALSE)*AS111*(1-AV126)+HLOOKUP(AU115,workup!$B$266:$Q$268,3,FALSE))</f>
        <v>#DIV/0!</v>
      </c>
      <c r="AV120" s="171" t="e">
        <f>AS127*AV116/(HLOOKUP(AV115,workup!$B$266:$Q$268,2,FALSE)*AS111*(1-AV126)+HLOOKUP(AV115,workup!$B$266:$Q$268,3,FALSE))</f>
        <v>#DIV/0!</v>
      </c>
      <c r="AW120" s="171" t="e">
        <f>AS127*AW116/(HLOOKUP(AW115,workup!$B$266:$Q$268,2,FALSE)*AS111*(1-AV126)+HLOOKUP(AW115,workup!$B$266:$Q$268,3,FALSE))</f>
        <v>#DIV/0!</v>
      </c>
      <c r="AX120" s="171" t="e">
        <f>AS127*AX116/(HLOOKUP(AX115,workup!$B$266:$Q$268,2,FALSE)*AS111*(1-AV126)+HLOOKUP(AX115,workup!$B$266:$Q$268,3,FALSE))</f>
        <v>#DIV/0!</v>
      </c>
      <c r="AY120" s="171" t="e">
        <f>AS127*AY116/(HLOOKUP(AY115,workup!$B$266:$Q$268,2,FALSE)*AS111*(1-AV126)+HLOOKUP(AY115,workup!$B$266:$Q$268,3,FALSE))</f>
        <v>#DIV/0!</v>
      </c>
      <c r="AZ120" s="171" t="e">
        <f>AS127*AZ116/(HLOOKUP(AZ115,workup!$B$266:$Q$268,2,FALSE)*AS111*(1-AV126)+HLOOKUP(AZ115,workup!$B$266:$Q$268,3,FALSE))</f>
        <v>#DIV/0!</v>
      </c>
      <c r="BA120" s="171" t="e">
        <f>AS127*BA116/(HLOOKUP(BA115,workup!$B$266:$Q$268,2,FALSE)*AS111*(1-AV126)+HLOOKUP(BA115,workup!$B$266:$Q$268,3,FALSE))</f>
        <v>#DIV/0!</v>
      </c>
      <c r="BB120" s="171" t="e">
        <f>AS127*BB116/(HLOOKUP(BB115,workup!$B$266:$Q$268,2,FALSE)*AS111*(1-AV126)+HLOOKUP(BB115,workup!$B$266:$Q$268,3,FALSE))</f>
        <v>#DIV/0!</v>
      </c>
      <c r="BC120" s="171" t="e">
        <f>AS127*BC116/(HLOOKUP(BC115,workup!$B$266:$Q$268,2,FALSE)*AS111*(1-AV126)+HLOOKUP(BC115,workup!$B$266:$Q$268,3,FALSE))</f>
        <v>#DIV/0!</v>
      </c>
      <c r="BD120" s="171" t="e">
        <f>AS127*BD116/(HLOOKUP(BD115,workup!$B$266:$Q$268,2,FALSE)*AS111*(1-AV126)+HLOOKUP(BD115,workup!$B$266:$Q$268,3,FALSE))</f>
        <v>#DIV/0!</v>
      </c>
      <c r="BE120" s="171" t="e">
        <f>AS127*BE116/(HLOOKUP(BE115,workup!$B$266:$Q$268,2,FALSE)*AS111*(1-AV126)+HLOOKUP(BE115,workup!$B$266:$Q$268,3,FALSE))</f>
        <v>#DIV/0!</v>
      </c>
      <c r="BF120" s="171" t="e">
        <f>AS127*BF116/(HLOOKUP(BF115,workup!$B$266:$Q$268,2,FALSE)*AS111*(1-AV126)+HLOOKUP(BF115,workup!$B$266:$Q$268,3,FALSE))</f>
        <v>#DIV/0!</v>
      </c>
      <c r="BG120" s="171" t="e">
        <f>AS127*BG116/(HLOOKUP(BG115,workup!$B$266:$Q$268,2,FALSE)*AS111*(1-AV126)+HLOOKUP(BG115,workup!$B$266:$Q$268,3,FALSE))</f>
        <v>#DIV/0!</v>
      </c>
      <c r="BH120" s="171" t="e">
        <f>AS127*BH116/(HLOOKUP(BH115,workup!$B$266:$Q$268,2,FALSE)*AS111*(1-AV126)+HLOOKUP(BH115,workup!$B$266:$Q$268,3,FALSE))</f>
        <v>#DIV/0!</v>
      </c>
      <c r="BI120" s="171" t="e">
        <f>AS127*BI116/(HLOOKUP(BI115,workup!$B$266:$Q$268,2,FALSE)*AS111*(1-AV126)+HLOOKUP(BI115,workup!$B$266:$Q$268,3,FALSE))</f>
        <v>#DIV/0!</v>
      </c>
      <c r="BL120" s="193"/>
      <c r="BM120" s="194"/>
      <c r="BN120" s="187" t="s">
        <v>55</v>
      </c>
      <c r="BO120" s="171" t="e">
        <f>BN127*BO116/(HLOOKUP(BO115,workup!$B$266:$Q$268,2,FALSE)*BN111*(1-BQ126)+HLOOKUP(BO115,workup!$B$266:$Q$268,3,FALSE))</f>
        <v>#DIV/0!</v>
      </c>
      <c r="BP120" s="171" t="e">
        <f>BN127*BP116/(HLOOKUP(BP115,workup!$B$266:$Q$268,2,FALSE)*BN111*(1-BQ126)+HLOOKUP(BP115,workup!$B$266:$Q$268,3,FALSE))</f>
        <v>#DIV/0!</v>
      </c>
      <c r="BQ120" s="171" t="e">
        <f>BN127*BQ116/(HLOOKUP(BQ115,workup!$B$266:$Q$268,2,FALSE)*BN111*(1-BQ126)+HLOOKUP(BQ115,workup!$B$266:$Q$268,3,FALSE))</f>
        <v>#DIV/0!</v>
      </c>
      <c r="BR120" s="171" t="e">
        <f>BN127*BR116/(HLOOKUP(BR115,workup!$B$266:$Q$268,2,FALSE)*BN111*(1-BQ126)+HLOOKUP(BR115,workup!$B$266:$Q$268,3,FALSE))</f>
        <v>#DIV/0!</v>
      </c>
      <c r="BS120" s="171" t="e">
        <f>BN127*BS116/(HLOOKUP(BS115,workup!$B$266:$Q$268,2,FALSE)*BN111*(1-BQ126)+HLOOKUP(BS115,workup!$B$266:$Q$268,3,FALSE))</f>
        <v>#DIV/0!</v>
      </c>
      <c r="BT120" s="171" t="e">
        <f>BN127*BT116/(HLOOKUP(BT115,workup!$B$266:$Q$268,2,FALSE)*BN111*(1-BQ126)+HLOOKUP(BT115,workup!$B$266:$Q$268,3,FALSE))</f>
        <v>#DIV/0!</v>
      </c>
      <c r="BU120" s="171" t="e">
        <f>BN127*BU116/(HLOOKUP(BU115,workup!$B$266:$Q$268,2,FALSE)*BN111*(1-BQ126)+HLOOKUP(BU115,workup!$B$266:$Q$268,3,FALSE))</f>
        <v>#DIV/0!</v>
      </c>
      <c r="BV120" s="171" t="e">
        <f>BN127*BV116/(HLOOKUP(BV115,workup!$B$266:$Q$268,2,FALSE)*BN111*(1-BQ126)+HLOOKUP(BV115,workup!$B$266:$Q$268,3,FALSE))</f>
        <v>#DIV/0!</v>
      </c>
      <c r="BW120" s="171" t="e">
        <f>BN127*BW116/(HLOOKUP(BW115,workup!$B$266:$Q$268,2,FALSE)*BN111*(1-BQ126)+HLOOKUP(BW115,workup!$B$266:$Q$268,3,FALSE))</f>
        <v>#DIV/0!</v>
      </c>
      <c r="BX120" s="171" t="e">
        <f>BN127*BX116/(HLOOKUP(BX115,workup!$B$266:$Q$268,2,FALSE)*BN111*(1-BQ126)+HLOOKUP(BX115,workup!$B$266:$Q$268,3,FALSE))</f>
        <v>#DIV/0!</v>
      </c>
      <c r="BY120" s="171" t="e">
        <f>BN127*BY116/(HLOOKUP(BY115,workup!$B$266:$Q$268,2,FALSE)*BN111*(1-BQ126)+HLOOKUP(BY115,workup!$B$266:$Q$268,3,FALSE))</f>
        <v>#DIV/0!</v>
      </c>
      <c r="BZ120" s="171" t="e">
        <f>BN127*BZ116/(HLOOKUP(BZ115,workup!$B$266:$Q$268,2,FALSE)*BN111*(1-BQ126)+HLOOKUP(BZ115,workup!$B$266:$Q$268,3,FALSE))</f>
        <v>#DIV/0!</v>
      </c>
      <c r="CA120" s="171" t="e">
        <f>BN127*CA116/(HLOOKUP(CA115,workup!$B$266:$Q$268,2,FALSE)*BN111*(1-BQ126)+HLOOKUP(CA115,workup!$B$266:$Q$268,3,FALSE))</f>
        <v>#DIV/0!</v>
      </c>
      <c r="CB120" s="171" t="e">
        <f>BN127*CB116/(HLOOKUP(CB115,workup!$B$266:$Q$268,2,FALSE)*BN111*(1-BQ126)+HLOOKUP(CB115,workup!$B$266:$Q$268,3,FALSE))</f>
        <v>#DIV/0!</v>
      </c>
      <c r="CC120" s="171" t="e">
        <f>BN127*CC116/(HLOOKUP(CC115,workup!$B$266:$Q$268,2,FALSE)*BN111*(1-BQ126)+HLOOKUP(CC115,workup!$B$266:$Q$268,3,FALSE))</f>
        <v>#DIV/0!</v>
      </c>
      <c r="CD120" s="171" t="e">
        <f>BN127*CD116/(HLOOKUP(CD115,workup!$B$266:$Q$268,2,FALSE)*BN111*(1-BQ126)+HLOOKUP(CD115,workup!$B$266:$Q$268,3,FALSE))</f>
        <v>#DIV/0!</v>
      </c>
      <c r="CG120" s="193"/>
      <c r="CH120" s="194"/>
      <c r="CI120" s="187" t="s">
        <v>55</v>
      </c>
      <c r="CJ120" s="171" t="e">
        <f>CI127*CJ116/(HLOOKUP(CJ115,workup!$B$266:$Q$268,2,FALSE)*CI111*(1-CL126)+HLOOKUP(CJ115,workup!$B$266:$Q$268,3,FALSE))</f>
        <v>#DIV/0!</v>
      </c>
      <c r="CK120" s="171" t="e">
        <f>CI127*CK116/(HLOOKUP(CK115,workup!$B$266:$Q$268,2,FALSE)*CI111*(1-CL126)+HLOOKUP(CK115,workup!$B$266:$Q$268,3,FALSE))</f>
        <v>#DIV/0!</v>
      </c>
      <c r="CL120" s="171" t="e">
        <f>CI127*CL116/(HLOOKUP(CL115,workup!$B$266:$Q$268,2,FALSE)*CI111*(1-CL126)+HLOOKUP(CL115,workup!$B$266:$Q$268,3,FALSE))</f>
        <v>#DIV/0!</v>
      </c>
      <c r="CM120" s="171" t="e">
        <f>CI127*CM116/(HLOOKUP(CM115,workup!$B$266:$Q$268,2,FALSE)*CI111*(1-CL126)+HLOOKUP(CM115,workup!$B$266:$Q$268,3,FALSE))</f>
        <v>#DIV/0!</v>
      </c>
      <c r="CN120" s="171" t="e">
        <f>CI127*CN116/(HLOOKUP(CN115,workup!$B$266:$Q$268,2,FALSE)*CI111*(1-CL126)+HLOOKUP(CN115,workup!$B$266:$Q$268,3,FALSE))</f>
        <v>#DIV/0!</v>
      </c>
      <c r="CO120" s="171" t="e">
        <f>CI127*CO116/(HLOOKUP(CO115,workup!$B$266:$Q$268,2,FALSE)*CI111*(1-CL126)+HLOOKUP(CO115,workup!$B$266:$Q$268,3,FALSE))</f>
        <v>#DIV/0!</v>
      </c>
      <c r="CP120" s="171" t="e">
        <f>CI127*CP116/(HLOOKUP(CP115,workup!$B$266:$Q$268,2,FALSE)*CI111*(1-CL126)+HLOOKUP(CP115,workup!$B$266:$Q$268,3,FALSE))</f>
        <v>#DIV/0!</v>
      </c>
      <c r="CQ120" s="171" t="e">
        <f>CI127*CQ116/(HLOOKUP(CQ115,workup!$B$266:$Q$268,2,FALSE)*CI111*(1-CL126)+HLOOKUP(CQ115,workup!$B$266:$Q$268,3,FALSE))</f>
        <v>#DIV/0!</v>
      </c>
      <c r="CR120" s="171" t="e">
        <f>CI127*CR116/(HLOOKUP(CR115,workup!$B$266:$Q$268,2,FALSE)*CI111*(1-CL126)+HLOOKUP(CR115,workup!$B$266:$Q$268,3,FALSE))</f>
        <v>#DIV/0!</v>
      </c>
      <c r="CS120" s="171" t="e">
        <f>CI127*CS116/(HLOOKUP(CS115,workup!$B$266:$Q$268,2,FALSE)*CI111*(1-CL126)+HLOOKUP(CS115,workup!$B$266:$Q$268,3,FALSE))</f>
        <v>#DIV/0!</v>
      </c>
      <c r="CT120" s="171" t="e">
        <f>CI127*CT116/(HLOOKUP(CT115,workup!$B$266:$Q$268,2,FALSE)*CI111*(1-CL126)+HLOOKUP(CT115,workup!$B$266:$Q$268,3,FALSE))</f>
        <v>#DIV/0!</v>
      </c>
      <c r="CU120" s="171" t="e">
        <f>CI127*CU116/(HLOOKUP(CU115,workup!$B$266:$Q$268,2,FALSE)*CI111*(1-CL126)+HLOOKUP(CU115,workup!$B$266:$Q$268,3,FALSE))</f>
        <v>#DIV/0!</v>
      </c>
      <c r="CV120" s="171" t="e">
        <f>CI127*CV116/(HLOOKUP(CV115,workup!$B$266:$Q$268,2,FALSE)*CI111*(1-CL126)+HLOOKUP(CV115,workup!$B$266:$Q$268,3,FALSE))</f>
        <v>#DIV/0!</v>
      </c>
      <c r="CW120" s="171" t="e">
        <f>CI127*CW116/(HLOOKUP(CW115,workup!$B$266:$Q$268,2,FALSE)*CI111*(1-CL126)+HLOOKUP(CW115,workup!$B$266:$Q$268,3,FALSE))</f>
        <v>#DIV/0!</v>
      </c>
      <c r="CX120" s="171" t="e">
        <f>CI127*CX116/(HLOOKUP(CX115,workup!$B$266:$Q$268,2,FALSE)*CI111*(1-CL126)+HLOOKUP(CX115,workup!$B$266:$Q$268,3,FALSE))</f>
        <v>#DIV/0!</v>
      </c>
      <c r="CY120" s="171" t="e">
        <f>CI127*CY116/(HLOOKUP(CY115,workup!$B$266:$Q$268,2,FALSE)*CI111*(1-CL126)+HLOOKUP(CY115,workup!$B$266:$Q$268,3,FALSE))</f>
        <v>#DIV/0!</v>
      </c>
    </row>
    <row r="121" spans="1:103" ht="14.45" customHeight="1" x14ac:dyDescent="0.25">
      <c r="A121" s="193"/>
      <c r="B121" s="194"/>
      <c r="C121" s="188"/>
      <c r="D121" s="171">
        <f>C127*D117/(HLOOKUP(D115,workup!$B$266:$Q$268,2,FALSE)*C112*(1-F127)+HLOOKUP(D115,workup!$B$266:$Q$268,3,FALSE))</f>
        <v>0.15026561431328159</v>
      </c>
      <c r="E121" s="171">
        <f>C127*E117/(HLOOKUP(E115,workup!$B$266:$Q$268,2,FALSE)*C112*(1-F127)+HLOOKUP(E115,workup!$B$266:$Q$268,3,FALSE))</f>
        <v>0.55040001773701341</v>
      </c>
      <c r="F121" s="171">
        <f>C127*F117/(HLOOKUP(F115,workup!$B$266:$Q$268,2,FALSE)*C112*(1-F127)+HLOOKUP(F115,workup!$B$266:$Q$268,3,FALSE))</f>
        <v>0</v>
      </c>
      <c r="G121" s="171">
        <f>C127*G117/(HLOOKUP(G115,workup!$B$266:$Q$268,2,FALSE)*C112*(1-F127)+HLOOKUP(G115,workup!$B$266:$Q$268,3,FALSE))</f>
        <v>0</v>
      </c>
      <c r="H121" s="171">
        <f>C127*H117/(HLOOKUP(H115,workup!$B$266:$Q$268,2,FALSE)*C112*(1-F127)+HLOOKUP(H115,workup!$B$266:$Q$268,3,FALSE))</f>
        <v>0</v>
      </c>
      <c r="I121" s="171">
        <f>C127*I117/(HLOOKUP(I115,workup!$B$266:$Q$268,2,FALSE)*C112*(1-F127)+HLOOKUP(I115,workup!$B$266:$Q$268,3,FALSE))</f>
        <v>2.4048729068444658E-5</v>
      </c>
      <c r="J121" s="171">
        <f>C127*J117/(HLOOKUP(J115,workup!$B$266:$Q$268,2,FALSE)*C112*(1-F127)+HLOOKUP(J115,workup!$B$266:$Q$268,3,FALSE))</f>
        <v>0</v>
      </c>
      <c r="K121" s="171">
        <f>C127*K117/(HLOOKUP(K115,workup!$B$266:$Q$268,2,FALSE)*C112*(1-F127)+HLOOKUP(K115,workup!$B$266:$Q$268,3,FALSE))</f>
        <v>0.30985134373182294</v>
      </c>
      <c r="L121" s="171">
        <f>C127*L117/(HLOOKUP(L115,workup!$B$266:$Q$268,2,FALSE)*C112*(1-F127)+HLOOKUP(L115,workup!$B$266:$Q$268,3,FALSE))</f>
        <v>0</v>
      </c>
      <c r="M121" s="171">
        <f>C127*M117/(HLOOKUP(M115,workup!$B$266:$Q$268,2,FALSE)*C112*(1-F127)+HLOOKUP(M115,workup!$B$266:$Q$268,3,FALSE))</f>
        <v>4.0655618384687352E-5</v>
      </c>
      <c r="N121" s="171">
        <f>C127*N117/(HLOOKUP(N115,workup!$B$266:$Q$268,2,FALSE)*C112*(1-F127)+HLOOKUP(N115,workup!$B$266:$Q$268,3,FALSE))</f>
        <v>3.3549550801448851E-5</v>
      </c>
      <c r="O121" s="171">
        <f>C127*O117/(HLOOKUP(O115,workup!$B$266:$Q$268,2,FALSE)*C112*(1-F127)+HLOOKUP(O115,workup!$B$266:$Q$268,3,FALSE))</f>
        <v>0</v>
      </c>
      <c r="P121" s="171">
        <f>C127*P117/(HLOOKUP(P115,workup!$B$266:$Q$268,2,FALSE)*C112*(1-F127)+HLOOKUP(P115,workup!$B$266:$Q$268,3,FALSE))</f>
        <v>0</v>
      </c>
      <c r="Q121" s="171">
        <f>C127*Q117/(HLOOKUP(Q115,workup!$B$266:$Q$268,2,FALSE)*C112*(1-F127)+HLOOKUP(Q115,workup!$B$266:$Q$268,3,FALSE))</f>
        <v>0</v>
      </c>
      <c r="R121" s="171">
        <f>C127*R117/(HLOOKUP(R115,workup!$B$266:$Q$268,2,FALSE)*C112*(1-F127)+HLOOKUP(R115,workup!$B$266:$Q$268,3,FALSE))</f>
        <v>0</v>
      </c>
      <c r="S121" s="171">
        <f>C127*S117/(HLOOKUP(S115,workup!$B$266:$Q$268,2,FALSE)*C112*(1-F127)+HLOOKUP(S115,workup!$B$266:$Q$268,3,FALSE))</f>
        <v>0</v>
      </c>
      <c r="T121" s="22"/>
      <c r="V121" s="193"/>
      <c r="W121" s="194"/>
      <c r="X121" s="188"/>
      <c r="Y121" s="171" t="e">
        <f>X127*Y117/(HLOOKUP(Y115,workup!$B$266:$Q$268,2,FALSE)*X112*(1-AA127)+HLOOKUP(Y115,workup!$B$266:$Q$268,3,FALSE))</f>
        <v>#DIV/0!</v>
      </c>
      <c r="Z121" s="171" t="e">
        <f>X127*Z117/(HLOOKUP(Z115,workup!$B$266:$Q$268,2,FALSE)*X112*(1-AA127)+HLOOKUP(Z115,workup!$B$266:$Q$268,3,FALSE))</f>
        <v>#DIV/0!</v>
      </c>
      <c r="AA121" s="171" t="e">
        <f>X127*AA117/(HLOOKUP(AA115,workup!$B$266:$Q$268,2,FALSE)*X112*(1-AA127)+HLOOKUP(AA115,workup!$B$266:$Q$268,3,FALSE))</f>
        <v>#DIV/0!</v>
      </c>
      <c r="AB121" s="171" t="e">
        <f>X127*AB117/(HLOOKUP(AB115,workup!$B$266:$Q$268,2,FALSE)*X112*(1-AA127)+HLOOKUP(AB115,workup!$B$266:$Q$268,3,FALSE))</f>
        <v>#DIV/0!</v>
      </c>
      <c r="AC121" s="171" t="e">
        <f>X127*AC117/(HLOOKUP(AC115,workup!$B$266:$Q$268,2,FALSE)*X112*(1-AA127)+HLOOKUP(AC115,workup!$B$266:$Q$268,3,FALSE))</f>
        <v>#DIV/0!</v>
      </c>
      <c r="AD121" s="171" t="e">
        <f>X127*AD117/(HLOOKUP(AD115,workup!$B$266:$Q$268,2,FALSE)*X112*(1-AA127)+HLOOKUP(AD115,workup!$B$266:$Q$268,3,FALSE))</f>
        <v>#DIV/0!</v>
      </c>
      <c r="AE121" s="171" t="e">
        <f>X127*AE117/(HLOOKUP(AE115,workup!$B$266:$Q$268,2,FALSE)*X112*(1-AA127)+HLOOKUP(AE115,workup!$B$266:$Q$268,3,FALSE))</f>
        <v>#DIV/0!</v>
      </c>
      <c r="AF121" s="171" t="e">
        <f>X127*AF117/(HLOOKUP(AF115,workup!$B$266:$Q$268,2,FALSE)*X112*(1-AA127)+HLOOKUP(AF115,workup!$B$266:$Q$268,3,FALSE))</f>
        <v>#DIV/0!</v>
      </c>
      <c r="AG121" s="171" t="e">
        <f>X127*AG117/(HLOOKUP(AG115,workup!$B$266:$Q$268,2,FALSE)*X112*(1-AA127)+HLOOKUP(AG115,workup!$B$266:$Q$268,3,FALSE))</f>
        <v>#DIV/0!</v>
      </c>
      <c r="AH121" s="171" t="e">
        <f>X127*AH117/(HLOOKUP(AH115,workup!$B$266:$Q$268,2,FALSE)*X112*(1-AA127)+HLOOKUP(AH115,workup!$B$266:$Q$268,3,FALSE))</f>
        <v>#DIV/0!</v>
      </c>
      <c r="AI121" s="171" t="e">
        <f>X127*AI117/(HLOOKUP(AI115,workup!$B$266:$Q$268,2,FALSE)*X112*(1-AA127)+HLOOKUP(AI115,workup!$B$266:$Q$268,3,FALSE))</f>
        <v>#DIV/0!</v>
      </c>
      <c r="AJ121" s="171" t="e">
        <f>X127*AJ117/(HLOOKUP(AJ115,workup!$B$266:$Q$268,2,FALSE)*X112*(1-AA127)+HLOOKUP(AJ115,workup!$B$266:$Q$268,3,FALSE))</f>
        <v>#DIV/0!</v>
      </c>
      <c r="AK121" s="171" t="e">
        <f>X127*AK117/(HLOOKUP(AK115,workup!$B$266:$Q$268,2,FALSE)*X112*(1-AA127)+HLOOKUP(AK115,workup!$B$266:$Q$268,3,FALSE))</f>
        <v>#DIV/0!</v>
      </c>
      <c r="AL121" s="171" t="e">
        <f>X127*AL117/(HLOOKUP(AL115,workup!$B$266:$Q$268,2,FALSE)*X112*(1-AA127)+HLOOKUP(AL115,workup!$B$266:$Q$268,3,FALSE))</f>
        <v>#DIV/0!</v>
      </c>
      <c r="AM121" s="171" t="e">
        <f>X127*AM117/(HLOOKUP(AM115,workup!$B$266:$Q$268,2,FALSE)*X112*(1-AA127)+HLOOKUP(AM115,workup!$B$266:$Q$268,3,FALSE))</f>
        <v>#DIV/0!</v>
      </c>
      <c r="AN121" s="171" t="e">
        <f>X127*AN117/(HLOOKUP(AN115,workup!$B$266:$Q$268,2,FALSE)*X112*(1-AA127)+HLOOKUP(AN115,workup!$B$266:$Q$268,3,FALSE))</f>
        <v>#DIV/0!</v>
      </c>
      <c r="AQ121" s="193"/>
      <c r="AR121" s="194"/>
      <c r="AS121" s="188"/>
      <c r="AT121" s="171" t="e">
        <f>AS127*AT117/(HLOOKUP(AT115,workup!$B$266:$Q$268,2,FALSE)*AS112*(1-AV127)+HLOOKUP(AT115,workup!$B$266:$Q$268,3,FALSE))</f>
        <v>#DIV/0!</v>
      </c>
      <c r="AU121" s="171" t="e">
        <f>AS127*AU117/(HLOOKUP(AU115,workup!$B$266:$Q$268,2,FALSE)*AS112*(1-AV127)+HLOOKUP(AU115,workup!$B$266:$Q$268,3,FALSE))</f>
        <v>#DIV/0!</v>
      </c>
      <c r="AV121" s="171" t="e">
        <f>AS127*AV117/(HLOOKUP(AV115,workup!$B$266:$Q$268,2,FALSE)*AS112*(1-AV127)+HLOOKUP(AV115,workup!$B$266:$Q$268,3,FALSE))</f>
        <v>#DIV/0!</v>
      </c>
      <c r="AW121" s="171" t="e">
        <f>AS127*AW117/(HLOOKUP(AW115,workup!$B$266:$Q$268,2,FALSE)*AS112*(1-AV127)+HLOOKUP(AW115,workup!$B$266:$Q$268,3,FALSE))</f>
        <v>#DIV/0!</v>
      </c>
      <c r="AX121" s="171" t="e">
        <f>AS127*AX117/(HLOOKUP(AX115,workup!$B$266:$Q$268,2,FALSE)*AS112*(1-AV127)+HLOOKUP(AX115,workup!$B$266:$Q$268,3,FALSE))</f>
        <v>#DIV/0!</v>
      </c>
      <c r="AY121" s="171" t="e">
        <f>AS127*AY117/(HLOOKUP(AY115,workup!$B$266:$Q$268,2,FALSE)*AS112*(1-AV127)+HLOOKUP(AY115,workup!$B$266:$Q$268,3,FALSE))</f>
        <v>#DIV/0!</v>
      </c>
      <c r="AZ121" s="171" t="e">
        <f>AS127*AZ117/(HLOOKUP(AZ115,workup!$B$266:$Q$268,2,FALSE)*AS112*(1-AV127)+HLOOKUP(AZ115,workup!$B$266:$Q$268,3,FALSE))</f>
        <v>#DIV/0!</v>
      </c>
      <c r="BA121" s="171" t="e">
        <f>AS127*BA117/(HLOOKUP(BA115,workup!$B$266:$Q$268,2,FALSE)*AS112*(1-AV127)+HLOOKUP(BA115,workup!$B$266:$Q$268,3,FALSE))</f>
        <v>#DIV/0!</v>
      </c>
      <c r="BB121" s="171" t="e">
        <f>AS127*BB117/(HLOOKUP(BB115,workup!$B$266:$Q$268,2,FALSE)*AS112*(1-AV127)+HLOOKUP(BB115,workup!$B$266:$Q$268,3,FALSE))</f>
        <v>#DIV/0!</v>
      </c>
      <c r="BC121" s="171" t="e">
        <f>AS127*BC117/(HLOOKUP(BC115,workup!$B$266:$Q$268,2,FALSE)*AS112*(1-AV127)+HLOOKUP(BC115,workup!$B$266:$Q$268,3,FALSE))</f>
        <v>#DIV/0!</v>
      </c>
      <c r="BD121" s="171" t="e">
        <f>AS127*BD117/(HLOOKUP(BD115,workup!$B$266:$Q$268,2,FALSE)*AS112*(1-AV127)+HLOOKUP(BD115,workup!$B$266:$Q$268,3,FALSE))</f>
        <v>#DIV/0!</v>
      </c>
      <c r="BE121" s="171" t="e">
        <f>AS127*BE117/(HLOOKUP(BE115,workup!$B$266:$Q$268,2,FALSE)*AS112*(1-AV127)+HLOOKUP(BE115,workup!$B$266:$Q$268,3,FALSE))</f>
        <v>#DIV/0!</v>
      </c>
      <c r="BF121" s="171" t="e">
        <f>AS127*BF117/(HLOOKUP(BF115,workup!$B$266:$Q$268,2,FALSE)*AS112*(1-AV127)+HLOOKUP(BF115,workup!$B$266:$Q$268,3,FALSE))</f>
        <v>#DIV/0!</v>
      </c>
      <c r="BG121" s="171" t="e">
        <f>AS127*BG117/(HLOOKUP(BG115,workup!$B$266:$Q$268,2,FALSE)*AS112*(1-AV127)+HLOOKUP(BG115,workup!$B$266:$Q$268,3,FALSE))</f>
        <v>#DIV/0!</v>
      </c>
      <c r="BH121" s="171" t="e">
        <f>AS127*BH117/(HLOOKUP(BH115,workup!$B$266:$Q$268,2,FALSE)*AS112*(1-AV127)+HLOOKUP(BH115,workup!$B$266:$Q$268,3,FALSE))</f>
        <v>#DIV/0!</v>
      </c>
      <c r="BI121" s="171" t="e">
        <f>AS127*BI117/(HLOOKUP(BI115,workup!$B$266:$Q$268,2,FALSE)*AS112*(1-AV127)+HLOOKUP(BI115,workup!$B$266:$Q$268,3,FALSE))</f>
        <v>#DIV/0!</v>
      </c>
      <c r="BL121" s="193"/>
      <c r="BM121" s="194"/>
      <c r="BN121" s="188"/>
      <c r="BO121" s="171" t="e">
        <f>BN127*BO117/(HLOOKUP(BO115,workup!$B$266:$Q$268,2,FALSE)*BN112*(1-BQ127)+HLOOKUP(BO115,workup!$B$266:$Q$268,3,FALSE))</f>
        <v>#DIV/0!</v>
      </c>
      <c r="BP121" s="171" t="e">
        <f>BN127*BP117/(HLOOKUP(BP115,workup!$B$266:$Q$268,2,FALSE)*BN112*(1-BQ127)+HLOOKUP(BP115,workup!$B$266:$Q$268,3,FALSE))</f>
        <v>#DIV/0!</v>
      </c>
      <c r="BQ121" s="171" t="e">
        <f>BN127*BQ117/(HLOOKUP(BQ115,workup!$B$266:$Q$268,2,FALSE)*BN112*(1-BQ127)+HLOOKUP(BQ115,workup!$B$266:$Q$268,3,FALSE))</f>
        <v>#DIV/0!</v>
      </c>
      <c r="BR121" s="171" t="e">
        <f>BN127*BR117/(HLOOKUP(BR115,workup!$B$266:$Q$268,2,FALSE)*BN112*(1-BQ127)+HLOOKUP(BR115,workup!$B$266:$Q$268,3,FALSE))</f>
        <v>#DIV/0!</v>
      </c>
      <c r="BS121" s="171" t="e">
        <f>BN127*BS117/(HLOOKUP(BS115,workup!$B$266:$Q$268,2,FALSE)*BN112*(1-BQ127)+HLOOKUP(BS115,workup!$B$266:$Q$268,3,FALSE))</f>
        <v>#DIV/0!</v>
      </c>
      <c r="BT121" s="171" t="e">
        <f>BN127*BT117/(HLOOKUP(BT115,workup!$B$266:$Q$268,2,FALSE)*BN112*(1-BQ127)+HLOOKUP(BT115,workup!$B$266:$Q$268,3,FALSE))</f>
        <v>#DIV/0!</v>
      </c>
      <c r="BU121" s="171" t="e">
        <f>BN127*BU117/(HLOOKUP(BU115,workup!$B$266:$Q$268,2,FALSE)*BN112*(1-BQ127)+HLOOKUP(BU115,workup!$B$266:$Q$268,3,FALSE))</f>
        <v>#DIV/0!</v>
      </c>
      <c r="BV121" s="171" t="e">
        <f>BN127*BV117/(HLOOKUP(BV115,workup!$B$266:$Q$268,2,FALSE)*BN112*(1-BQ127)+HLOOKUP(BV115,workup!$B$266:$Q$268,3,FALSE))</f>
        <v>#DIV/0!</v>
      </c>
      <c r="BW121" s="171" t="e">
        <f>BN127*BW117/(HLOOKUP(BW115,workup!$B$266:$Q$268,2,FALSE)*BN112*(1-BQ127)+HLOOKUP(BW115,workup!$B$266:$Q$268,3,FALSE))</f>
        <v>#DIV/0!</v>
      </c>
      <c r="BX121" s="171" t="e">
        <f>BN127*BX117/(HLOOKUP(BX115,workup!$B$266:$Q$268,2,FALSE)*BN112*(1-BQ127)+HLOOKUP(BX115,workup!$B$266:$Q$268,3,FALSE))</f>
        <v>#DIV/0!</v>
      </c>
      <c r="BY121" s="171" t="e">
        <f>BN127*BY117/(HLOOKUP(BY115,workup!$B$266:$Q$268,2,FALSE)*BN112*(1-BQ127)+HLOOKUP(BY115,workup!$B$266:$Q$268,3,FALSE))</f>
        <v>#DIV/0!</v>
      </c>
      <c r="BZ121" s="171" t="e">
        <f>BN127*BZ117/(HLOOKUP(BZ115,workup!$B$266:$Q$268,2,FALSE)*BN112*(1-BQ127)+HLOOKUP(BZ115,workup!$B$266:$Q$268,3,FALSE))</f>
        <v>#DIV/0!</v>
      </c>
      <c r="CA121" s="171" t="e">
        <f>BN127*CA117/(HLOOKUP(CA115,workup!$B$266:$Q$268,2,FALSE)*BN112*(1-BQ127)+HLOOKUP(CA115,workup!$B$266:$Q$268,3,FALSE))</f>
        <v>#DIV/0!</v>
      </c>
      <c r="CB121" s="171" t="e">
        <f>BN127*CB117/(HLOOKUP(CB115,workup!$B$266:$Q$268,2,FALSE)*BN112*(1-BQ127)+HLOOKUP(CB115,workup!$B$266:$Q$268,3,FALSE))</f>
        <v>#DIV/0!</v>
      </c>
      <c r="CC121" s="171" t="e">
        <f>BN127*CC117/(HLOOKUP(CC115,workup!$B$266:$Q$268,2,FALSE)*BN112*(1-BQ127)+HLOOKUP(CC115,workup!$B$266:$Q$268,3,FALSE))</f>
        <v>#DIV/0!</v>
      </c>
      <c r="CD121" s="171" t="e">
        <f>BN127*CD117/(HLOOKUP(CD115,workup!$B$266:$Q$268,2,FALSE)*BN112*(1-BQ127)+HLOOKUP(CD115,workup!$B$266:$Q$268,3,FALSE))</f>
        <v>#DIV/0!</v>
      </c>
      <c r="CG121" s="193"/>
      <c r="CH121" s="194"/>
      <c r="CI121" s="188"/>
      <c r="CJ121" s="171" t="e">
        <f>CI127*CJ117/(HLOOKUP(CJ115,workup!$B$266:$Q$268,2,FALSE)*CI112*(1-CL127)+HLOOKUP(CJ115,workup!$B$266:$Q$268,3,FALSE))</f>
        <v>#DIV/0!</v>
      </c>
      <c r="CK121" s="171" t="e">
        <f>CI127*CK117/(HLOOKUP(CK115,workup!$B$266:$Q$268,2,FALSE)*CI112*(1-CL127)+HLOOKUP(CK115,workup!$B$266:$Q$268,3,FALSE))</f>
        <v>#DIV/0!</v>
      </c>
      <c r="CL121" s="171" t="e">
        <f>CI127*CL117/(HLOOKUP(CL115,workup!$B$266:$Q$268,2,FALSE)*CI112*(1-CL127)+HLOOKUP(CL115,workup!$B$266:$Q$268,3,FALSE))</f>
        <v>#DIV/0!</v>
      </c>
      <c r="CM121" s="171" t="e">
        <f>CI127*CM117/(HLOOKUP(CM115,workup!$B$266:$Q$268,2,FALSE)*CI112*(1-CL127)+HLOOKUP(CM115,workup!$B$266:$Q$268,3,FALSE))</f>
        <v>#DIV/0!</v>
      </c>
      <c r="CN121" s="171" t="e">
        <f>CI127*CN117/(HLOOKUP(CN115,workup!$B$266:$Q$268,2,FALSE)*CI112*(1-CL127)+HLOOKUP(CN115,workup!$B$266:$Q$268,3,FALSE))</f>
        <v>#DIV/0!</v>
      </c>
      <c r="CO121" s="171" t="e">
        <f>CI127*CO117/(HLOOKUP(CO115,workup!$B$266:$Q$268,2,FALSE)*CI112*(1-CL127)+HLOOKUP(CO115,workup!$B$266:$Q$268,3,FALSE))</f>
        <v>#DIV/0!</v>
      </c>
      <c r="CP121" s="171" t="e">
        <f>CI127*CP117/(HLOOKUP(CP115,workup!$B$266:$Q$268,2,FALSE)*CI112*(1-CL127)+HLOOKUP(CP115,workup!$B$266:$Q$268,3,FALSE))</f>
        <v>#DIV/0!</v>
      </c>
      <c r="CQ121" s="171" t="e">
        <f>CI127*CQ117/(HLOOKUP(CQ115,workup!$B$266:$Q$268,2,FALSE)*CI112*(1-CL127)+HLOOKUP(CQ115,workup!$B$266:$Q$268,3,FALSE))</f>
        <v>#DIV/0!</v>
      </c>
      <c r="CR121" s="171" t="e">
        <f>CI127*CR117/(HLOOKUP(CR115,workup!$B$266:$Q$268,2,FALSE)*CI112*(1-CL127)+HLOOKUP(CR115,workup!$B$266:$Q$268,3,FALSE))</f>
        <v>#DIV/0!</v>
      </c>
      <c r="CS121" s="171" t="e">
        <f>CI127*CS117/(HLOOKUP(CS115,workup!$B$266:$Q$268,2,FALSE)*CI112*(1-CL127)+HLOOKUP(CS115,workup!$B$266:$Q$268,3,FALSE))</f>
        <v>#DIV/0!</v>
      </c>
      <c r="CT121" s="171" t="e">
        <f>CI127*CT117/(HLOOKUP(CT115,workup!$B$266:$Q$268,2,FALSE)*CI112*(1-CL127)+HLOOKUP(CT115,workup!$B$266:$Q$268,3,FALSE))</f>
        <v>#DIV/0!</v>
      </c>
      <c r="CU121" s="171" t="e">
        <f>CI127*CU117/(HLOOKUP(CU115,workup!$B$266:$Q$268,2,FALSE)*CI112*(1-CL127)+HLOOKUP(CU115,workup!$B$266:$Q$268,3,FALSE))</f>
        <v>#DIV/0!</v>
      </c>
      <c r="CV121" s="171" t="e">
        <f>CI127*CV117/(HLOOKUP(CV115,workup!$B$266:$Q$268,2,FALSE)*CI112*(1-CL127)+HLOOKUP(CV115,workup!$B$266:$Q$268,3,FALSE))</f>
        <v>#DIV/0!</v>
      </c>
      <c r="CW121" s="171" t="e">
        <f>CI127*CW117/(HLOOKUP(CW115,workup!$B$266:$Q$268,2,FALSE)*CI112*(1-CL127)+HLOOKUP(CW115,workup!$B$266:$Q$268,3,FALSE))</f>
        <v>#DIV/0!</v>
      </c>
      <c r="CX121" s="171" t="e">
        <f>CI127*CX117/(HLOOKUP(CX115,workup!$B$266:$Q$268,2,FALSE)*CI112*(1-CL127)+HLOOKUP(CX115,workup!$B$266:$Q$268,3,FALSE))</f>
        <v>#DIV/0!</v>
      </c>
      <c r="CY121" s="171" t="e">
        <f>CI127*CY117/(HLOOKUP(CY115,workup!$B$266:$Q$268,2,FALSE)*CI112*(1-CL127)+HLOOKUP(CY115,workup!$B$266:$Q$268,3,FALSE))</f>
        <v>#DIV/0!</v>
      </c>
    </row>
    <row r="122" spans="1:103" ht="14.45" customHeight="1" x14ac:dyDescent="0.25">
      <c r="A122" s="193"/>
      <c r="B122" s="194"/>
      <c r="C122" s="189"/>
      <c r="D122" s="171">
        <f>C127*D118/(HLOOKUP(D115,workup!$B$266:$Q$268,2,FALSE)*C113*(1-F128)+HLOOKUP(D115,workup!$B$266:$Q$268,3,FALSE))</f>
        <v>0.15026561431328159</v>
      </c>
      <c r="E122" s="171">
        <f>C127*E118/(HLOOKUP(E115,workup!$B$266:$Q$268,2,FALSE)*C113*(1-F128)+HLOOKUP(E115,workup!$B$266:$Q$268,3,FALSE))</f>
        <v>0.55040001773701341</v>
      </c>
      <c r="F122" s="171">
        <f>C127*F118/(HLOOKUP(F115,workup!$B$266:$Q$268,2,FALSE)*C113*(1-F128)+HLOOKUP(F115,workup!$B$266:$Q$268,3,FALSE))</f>
        <v>0</v>
      </c>
      <c r="G122" s="171">
        <f>C127*G118/(HLOOKUP(G115,workup!$B$266:$Q$268,2,FALSE)*C113*(1-F128)+HLOOKUP(G115,workup!$B$266:$Q$268,3,FALSE))</f>
        <v>0</v>
      </c>
      <c r="H122" s="171">
        <f>C127*H118/(HLOOKUP(H115,workup!$B$266:$Q$268,2,FALSE)*C113*(1-F128)+HLOOKUP(H115,workup!$B$266:$Q$268,3,FALSE))</f>
        <v>0</v>
      </c>
      <c r="I122" s="171">
        <f>C127*I118/(HLOOKUP(I115,workup!$B$266:$Q$268,2,FALSE)*C113*(1-F128)+HLOOKUP(I115,workup!$B$266:$Q$268,3,FALSE))</f>
        <v>2.4048729068444658E-5</v>
      </c>
      <c r="J122" s="171">
        <f>C127*J118/(HLOOKUP(J115,workup!$B$266:$Q$268,2,FALSE)*C113*(1-F128)+HLOOKUP(J115,workup!$B$266:$Q$268,3,FALSE))</f>
        <v>0</v>
      </c>
      <c r="K122" s="171">
        <f>C127*K118/(HLOOKUP(K115,workup!$B$266:$Q$268,2,FALSE)*C113*(1-F128)+HLOOKUP(K115,workup!$B$266:$Q$268,3,FALSE))</f>
        <v>0.30985134373182294</v>
      </c>
      <c r="L122" s="171">
        <f>C127*L118/(HLOOKUP(L115,workup!$B$266:$Q$268,2,FALSE)*C113*(1-F128)+HLOOKUP(L115,workup!$B$266:$Q$268,3,FALSE))</f>
        <v>0</v>
      </c>
      <c r="M122" s="171">
        <f>C127*M118/(HLOOKUP(M115,workup!$B$266:$Q$268,2,FALSE)*C113*(1-F128)+HLOOKUP(M115,workup!$B$266:$Q$268,3,FALSE))</f>
        <v>4.0655618384687352E-5</v>
      </c>
      <c r="N122" s="171">
        <f>C127*N118/(HLOOKUP(N115,workup!$B$266:$Q$268,2,FALSE)*C113*(1-F128)+HLOOKUP(N115,workup!$B$266:$Q$268,3,FALSE))</f>
        <v>3.3549550801448851E-5</v>
      </c>
      <c r="O122" s="171">
        <f>C127*O118/(HLOOKUP(O115,workup!$B$266:$Q$268,2,FALSE)*C113*(1-F128)+HLOOKUP(O115,workup!$B$266:$Q$268,3,FALSE))</f>
        <v>0</v>
      </c>
      <c r="P122" s="171">
        <f>C127*P118/(HLOOKUP(P115,workup!$B$266:$Q$268,2,FALSE)*C113*(1-F128)+HLOOKUP(P115,workup!$B$266:$Q$268,3,FALSE))</f>
        <v>0</v>
      </c>
      <c r="Q122" s="171">
        <f>C127*Q118/(HLOOKUP(Q115,workup!$B$266:$Q$268,2,FALSE)*C113*(1-F128)+HLOOKUP(Q115,workup!$B$266:$Q$268,3,FALSE))</f>
        <v>0</v>
      </c>
      <c r="R122" s="171">
        <f>C127*R118/(HLOOKUP(R115,workup!$B$266:$Q$268,2,FALSE)*C113*(1-F128)+HLOOKUP(R115,workup!$B$266:$Q$268,3,FALSE))</f>
        <v>0</v>
      </c>
      <c r="S122" s="171">
        <f>C127*S118/(HLOOKUP(S115,workup!$B$266:$Q$268,2,FALSE)*C113*(1-F128)+HLOOKUP(S115,workup!$B$266:$Q$268,3,FALSE))</f>
        <v>0</v>
      </c>
      <c r="T122" s="22"/>
      <c r="V122" s="193"/>
      <c r="W122" s="194"/>
      <c r="X122" s="189"/>
      <c r="Y122" s="171" t="e">
        <f>X127*Y118/(HLOOKUP(Y115,workup!$B$266:$Q$268,2,FALSE)*X113*(1-AA128)+HLOOKUP(Y115,workup!$B$266:$Q$268,3,FALSE))</f>
        <v>#DIV/0!</v>
      </c>
      <c r="Z122" s="171" t="e">
        <f>X127*Z118/(HLOOKUP(Z115,workup!$B$266:$Q$268,2,FALSE)*X113*(1-AA128)+HLOOKUP(Z115,workup!$B$266:$Q$268,3,FALSE))</f>
        <v>#DIV/0!</v>
      </c>
      <c r="AA122" s="171" t="e">
        <f>X127*AA118/(HLOOKUP(AA115,workup!$B$266:$Q$268,2,FALSE)*X113*(1-AA128)+HLOOKUP(AA115,workup!$B$266:$Q$268,3,FALSE))</f>
        <v>#DIV/0!</v>
      </c>
      <c r="AB122" s="171" t="e">
        <f>X127*AB118/(HLOOKUP(AB115,workup!$B$266:$Q$268,2,FALSE)*X113*(1-AA128)+HLOOKUP(AB115,workup!$B$266:$Q$268,3,FALSE))</f>
        <v>#DIV/0!</v>
      </c>
      <c r="AC122" s="171" t="e">
        <f>X127*AC118/(HLOOKUP(AC115,workup!$B$266:$Q$268,2,FALSE)*X113*(1-AA128)+HLOOKUP(AC115,workup!$B$266:$Q$268,3,FALSE))</f>
        <v>#DIV/0!</v>
      </c>
      <c r="AD122" s="171" t="e">
        <f>X127*AD118/(HLOOKUP(AD115,workup!$B$266:$Q$268,2,FALSE)*X113*(1-AA128)+HLOOKUP(AD115,workup!$B$266:$Q$268,3,FALSE))</f>
        <v>#DIV/0!</v>
      </c>
      <c r="AE122" s="171" t="e">
        <f>X127*AE118/(HLOOKUP(AE115,workup!$B$266:$Q$268,2,FALSE)*X113*(1-AA128)+HLOOKUP(AE115,workup!$B$266:$Q$268,3,FALSE))</f>
        <v>#DIV/0!</v>
      </c>
      <c r="AF122" s="171" t="e">
        <f>X127*AF118/(HLOOKUP(AF115,workup!$B$266:$Q$268,2,FALSE)*X113*(1-AA128)+HLOOKUP(AF115,workup!$B$266:$Q$268,3,FALSE))</f>
        <v>#DIV/0!</v>
      </c>
      <c r="AG122" s="171" t="e">
        <f>X127*AG118/(HLOOKUP(AG115,workup!$B$266:$Q$268,2,FALSE)*X113*(1-AA128)+HLOOKUP(AG115,workup!$B$266:$Q$268,3,FALSE))</f>
        <v>#DIV/0!</v>
      </c>
      <c r="AH122" s="171" t="e">
        <f>X127*AH118/(HLOOKUP(AH115,workup!$B$266:$Q$268,2,FALSE)*X113*(1-AA128)+HLOOKUP(AH115,workup!$B$266:$Q$268,3,FALSE))</f>
        <v>#DIV/0!</v>
      </c>
      <c r="AI122" s="171" t="e">
        <f>X127*AI118/(HLOOKUP(AI115,workup!$B$266:$Q$268,2,FALSE)*X113*(1-AA128)+HLOOKUP(AI115,workup!$B$266:$Q$268,3,FALSE))</f>
        <v>#DIV/0!</v>
      </c>
      <c r="AJ122" s="171" t="e">
        <f>X127*AJ118/(HLOOKUP(AJ115,workup!$B$266:$Q$268,2,FALSE)*X113*(1-AA128)+HLOOKUP(AJ115,workup!$B$266:$Q$268,3,FALSE))</f>
        <v>#DIV/0!</v>
      </c>
      <c r="AK122" s="171" t="e">
        <f>X127*AK118/(HLOOKUP(AK115,workup!$B$266:$Q$268,2,FALSE)*X113*(1-AA128)+HLOOKUP(AK115,workup!$B$266:$Q$268,3,FALSE))</f>
        <v>#DIV/0!</v>
      </c>
      <c r="AL122" s="171" t="e">
        <f>X127*AL118/(HLOOKUP(AL115,workup!$B$266:$Q$268,2,FALSE)*X113*(1-AA128)+HLOOKUP(AL115,workup!$B$266:$Q$268,3,FALSE))</f>
        <v>#DIV/0!</v>
      </c>
      <c r="AM122" s="171" t="e">
        <f>X127*AM118/(HLOOKUP(AM115,workup!$B$266:$Q$268,2,FALSE)*X113*(1-AA128)+HLOOKUP(AM115,workup!$B$266:$Q$268,3,FALSE))</f>
        <v>#DIV/0!</v>
      </c>
      <c r="AN122" s="171" t="e">
        <f>X127*AN118/(HLOOKUP(AN115,workup!$B$266:$Q$268,2,FALSE)*X113*(1-AA128)+HLOOKUP(AN115,workup!$B$266:$Q$268,3,FALSE))</f>
        <v>#DIV/0!</v>
      </c>
      <c r="AQ122" s="193"/>
      <c r="AR122" s="194"/>
      <c r="AS122" s="189"/>
      <c r="AT122" s="171" t="e">
        <f>AS127*AT118/(HLOOKUP(AT115,workup!$B$266:$Q$268,2,FALSE)*AS113*(1-AV128)+HLOOKUP(AT115,workup!$B$266:$Q$268,3,FALSE))</f>
        <v>#DIV/0!</v>
      </c>
      <c r="AU122" s="171" t="e">
        <f>AS127*AU118/(HLOOKUP(AU115,workup!$B$266:$Q$268,2,FALSE)*AS113*(1-AV128)+HLOOKUP(AU115,workup!$B$266:$Q$268,3,FALSE))</f>
        <v>#DIV/0!</v>
      </c>
      <c r="AV122" s="171" t="e">
        <f>AS127*AV118/(HLOOKUP(AV115,workup!$B$266:$Q$268,2,FALSE)*AS113*(1-AV128)+HLOOKUP(AV115,workup!$B$266:$Q$268,3,FALSE))</f>
        <v>#DIV/0!</v>
      </c>
      <c r="AW122" s="171" t="e">
        <f>AS127*AW118/(HLOOKUP(AW115,workup!$B$266:$Q$268,2,FALSE)*AS113*(1-AV128)+HLOOKUP(AW115,workup!$B$266:$Q$268,3,FALSE))</f>
        <v>#DIV/0!</v>
      </c>
      <c r="AX122" s="171" t="e">
        <f>AS127*AX118/(HLOOKUP(AX115,workup!$B$266:$Q$268,2,FALSE)*AS113*(1-AV128)+HLOOKUP(AX115,workup!$B$266:$Q$268,3,FALSE))</f>
        <v>#DIV/0!</v>
      </c>
      <c r="AY122" s="171" t="e">
        <f>AS127*AY118/(HLOOKUP(AY115,workup!$B$266:$Q$268,2,FALSE)*AS113*(1-AV128)+HLOOKUP(AY115,workup!$B$266:$Q$268,3,FALSE))</f>
        <v>#DIV/0!</v>
      </c>
      <c r="AZ122" s="171" t="e">
        <f>AS127*AZ118/(HLOOKUP(AZ115,workup!$B$266:$Q$268,2,FALSE)*AS113*(1-AV128)+HLOOKUP(AZ115,workup!$B$266:$Q$268,3,FALSE))</f>
        <v>#DIV/0!</v>
      </c>
      <c r="BA122" s="171" t="e">
        <f>AS127*BA118/(HLOOKUP(BA115,workup!$B$266:$Q$268,2,FALSE)*AS113*(1-AV128)+HLOOKUP(BA115,workup!$B$266:$Q$268,3,FALSE))</f>
        <v>#DIV/0!</v>
      </c>
      <c r="BB122" s="171" t="e">
        <f>AS127*BB118/(HLOOKUP(BB115,workup!$B$266:$Q$268,2,FALSE)*AS113*(1-AV128)+HLOOKUP(BB115,workup!$B$266:$Q$268,3,FALSE))</f>
        <v>#DIV/0!</v>
      </c>
      <c r="BC122" s="171" t="e">
        <f>AS127*BC118/(HLOOKUP(BC115,workup!$B$266:$Q$268,2,FALSE)*AS113*(1-AV128)+HLOOKUP(BC115,workup!$B$266:$Q$268,3,FALSE))</f>
        <v>#DIV/0!</v>
      </c>
      <c r="BD122" s="171" t="e">
        <f>AS127*BD118/(HLOOKUP(BD115,workup!$B$266:$Q$268,2,FALSE)*AS113*(1-AV128)+HLOOKUP(BD115,workup!$B$266:$Q$268,3,FALSE))</f>
        <v>#DIV/0!</v>
      </c>
      <c r="BE122" s="171" t="e">
        <f>AS127*BE118/(HLOOKUP(BE115,workup!$B$266:$Q$268,2,FALSE)*AS113*(1-AV128)+HLOOKUP(BE115,workup!$B$266:$Q$268,3,FALSE))</f>
        <v>#DIV/0!</v>
      </c>
      <c r="BF122" s="171" t="e">
        <f>AS127*BF118/(HLOOKUP(BF115,workup!$B$266:$Q$268,2,FALSE)*AS113*(1-AV128)+HLOOKUP(BF115,workup!$B$266:$Q$268,3,FALSE))</f>
        <v>#DIV/0!</v>
      </c>
      <c r="BG122" s="171" t="e">
        <f>AS127*BG118/(HLOOKUP(BG115,workup!$B$266:$Q$268,2,FALSE)*AS113*(1-AV128)+HLOOKUP(BG115,workup!$B$266:$Q$268,3,FALSE))</f>
        <v>#DIV/0!</v>
      </c>
      <c r="BH122" s="171" t="e">
        <f>AS127*BH118/(HLOOKUP(BH115,workup!$B$266:$Q$268,2,FALSE)*AS113*(1-AV128)+HLOOKUP(BH115,workup!$B$266:$Q$268,3,FALSE))</f>
        <v>#DIV/0!</v>
      </c>
      <c r="BI122" s="171" t="e">
        <f>AS127*BI118/(HLOOKUP(BI115,workup!$B$266:$Q$268,2,FALSE)*AS113*(1-AV128)+HLOOKUP(BI115,workup!$B$266:$Q$268,3,FALSE))</f>
        <v>#DIV/0!</v>
      </c>
      <c r="BL122" s="193"/>
      <c r="BM122" s="194"/>
      <c r="BN122" s="189"/>
      <c r="BO122" s="171" t="e">
        <f>BN127*BO118/(HLOOKUP(BO115,workup!$B$266:$Q$268,2,FALSE)*BN113*(1-BQ128)+HLOOKUP(BO115,workup!$B$266:$Q$268,3,FALSE))</f>
        <v>#DIV/0!</v>
      </c>
      <c r="BP122" s="171" t="e">
        <f>BN127*BP118/(HLOOKUP(BP115,workup!$B$266:$Q$268,2,FALSE)*BN113*(1-BQ128)+HLOOKUP(BP115,workup!$B$266:$Q$268,3,FALSE))</f>
        <v>#DIV/0!</v>
      </c>
      <c r="BQ122" s="171" t="e">
        <f>BN127*BQ118/(HLOOKUP(BQ115,workup!$B$266:$Q$268,2,FALSE)*BN113*(1-BQ128)+HLOOKUP(BQ115,workup!$B$266:$Q$268,3,FALSE))</f>
        <v>#DIV/0!</v>
      </c>
      <c r="BR122" s="171" t="e">
        <f>BN127*BR118/(HLOOKUP(BR115,workup!$B$266:$Q$268,2,FALSE)*BN113*(1-BQ128)+HLOOKUP(BR115,workup!$B$266:$Q$268,3,FALSE))</f>
        <v>#DIV/0!</v>
      </c>
      <c r="BS122" s="171" t="e">
        <f>BN127*BS118/(HLOOKUP(BS115,workup!$B$266:$Q$268,2,FALSE)*BN113*(1-BQ128)+HLOOKUP(BS115,workup!$B$266:$Q$268,3,FALSE))</f>
        <v>#DIV/0!</v>
      </c>
      <c r="BT122" s="171" t="e">
        <f>BN127*BT118/(HLOOKUP(BT115,workup!$B$266:$Q$268,2,FALSE)*BN113*(1-BQ128)+HLOOKUP(BT115,workup!$B$266:$Q$268,3,FALSE))</f>
        <v>#DIV/0!</v>
      </c>
      <c r="BU122" s="171" t="e">
        <f>BN127*BU118/(HLOOKUP(BU115,workup!$B$266:$Q$268,2,FALSE)*BN113*(1-BQ128)+HLOOKUP(BU115,workup!$B$266:$Q$268,3,FALSE))</f>
        <v>#DIV/0!</v>
      </c>
      <c r="BV122" s="171" t="e">
        <f>BN127*BV118/(HLOOKUP(BV115,workup!$B$266:$Q$268,2,FALSE)*BN113*(1-BQ128)+HLOOKUP(BV115,workup!$B$266:$Q$268,3,FALSE))</f>
        <v>#DIV/0!</v>
      </c>
      <c r="BW122" s="171" t="e">
        <f>BN127*BW118/(HLOOKUP(BW115,workup!$B$266:$Q$268,2,FALSE)*BN113*(1-BQ128)+HLOOKUP(BW115,workup!$B$266:$Q$268,3,FALSE))</f>
        <v>#DIV/0!</v>
      </c>
      <c r="BX122" s="171" t="e">
        <f>BN127*BX118/(HLOOKUP(BX115,workup!$B$266:$Q$268,2,FALSE)*BN113*(1-BQ128)+HLOOKUP(BX115,workup!$B$266:$Q$268,3,FALSE))</f>
        <v>#DIV/0!</v>
      </c>
      <c r="BY122" s="171" t="e">
        <f>BN127*BY118/(HLOOKUP(BY115,workup!$B$266:$Q$268,2,FALSE)*BN113*(1-BQ128)+HLOOKUP(BY115,workup!$B$266:$Q$268,3,FALSE))</f>
        <v>#DIV/0!</v>
      </c>
      <c r="BZ122" s="171" t="e">
        <f>BN127*BZ118/(HLOOKUP(BZ115,workup!$B$266:$Q$268,2,FALSE)*BN113*(1-BQ128)+HLOOKUP(BZ115,workup!$B$266:$Q$268,3,FALSE))</f>
        <v>#DIV/0!</v>
      </c>
      <c r="CA122" s="171" t="e">
        <f>BN127*CA118/(HLOOKUP(CA115,workup!$B$266:$Q$268,2,FALSE)*BN113*(1-BQ128)+HLOOKUP(CA115,workup!$B$266:$Q$268,3,FALSE))</f>
        <v>#DIV/0!</v>
      </c>
      <c r="CB122" s="171" t="e">
        <f>BN127*CB118/(HLOOKUP(CB115,workup!$B$266:$Q$268,2,FALSE)*BN113*(1-BQ128)+HLOOKUP(CB115,workup!$B$266:$Q$268,3,FALSE))</f>
        <v>#DIV/0!</v>
      </c>
      <c r="CC122" s="171" t="e">
        <f>BN127*CC118/(HLOOKUP(CC115,workup!$B$266:$Q$268,2,FALSE)*BN113*(1-BQ128)+HLOOKUP(CC115,workup!$B$266:$Q$268,3,FALSE))</f>
        <v>#DIV/0!</v>
      </c>
      <c r="CD122" s="171" t="e">
        <f>BN127*CD118/(HLOOKUP(CD115,workup!$B$266:$Q$268,2,FALSE)*BN113*(1-BQ128)+HLOOKUP(CD115,workup!$B$266:$Q$268,3,FALSE))</f>
        <v>#DIV/0!</v>
      </c>
      <c r="CG122" s="193"/>
      <c r="CH122" s="194"/>
      <c r="CI122" s="189"/>
      <c r="CJ122" s="171" t="e">
        <f>CI127*CJ118/(HLOOKUP(CJ115,workup!$B$266:$Q$268,2,FALSE)*CI113*(1-CL128)+HLOOKUP(CJ115,workup!$B$266:$Q$268,3,FALSE))</f>
        <v>#DIV/0!</v>
      </c>
      <c r="CK122" s="171" t="e">
        <f>CI127*CK118/(HLOOKUP(CK115,workup!$B$266:$Q$268,2,FALSE)*CI113*(1-CL128)+HLOOKUP(CK115,workup!$B$266:$Q$268,3,FALSE))</f>
        <v>#DIV/0!</v>
      </c>
      <c r="CL122" s="171" t="e">
        <f>CI127*CL118/(HLOOKUP(CL115,workup!$B$266:$Q$268,2,FALSE)*CI113*(1-CL128)+HLOOKUP(CL115,workup!$B$266:$Q$268,3,FALSE))</f>
        <v>#DIV/0!</v>
      </c>
      <c r="CM122" s="171" t="e">
        <f>CI127*CM118/(HLOOKUP(CM115,workup!$B$266:$Q$268,2,FALSE)*CI113*(1-CL128)+HLOOKUP(CM115,workup!$B$266:$Q$268,3,FALSE))</f>
        <v>#DIV/0!</v>
      </c>
      <c r="CN122" s="171" t="e">
        <f>CI127*CN118/(HLOOKUP(CN115,workup!$B$266:$Q$268,2,FALSE)*CI113*(1-CL128)+HLOOKUP(CN115,workup!$B$266:$Q$268,3,FALSE))</f>
        <v>#DIV/0!</v>
      </c>
      <c r="CO122" s="171" t="e">
        <f>CI127*CO118/(HLOOKUP(CO115,workup!$B$266:$Q$268,2,FALSE)*CI113*(1-CL128)+HLOOKUP(CO115,workup!$B$266:$Q$268,3,FALSE))</f>
        <v>#DIV/0!</v>
      </c>
      <c r="CP122" s="171" t="e">
        <f>CI127*CP118/(HLOOKUP(CP115,workup!$B$266:$Q$268,2,FALSE)*CI113*(1-CL128)+HLOOKUP(CP115,workup!$B$266:$Q$268,3,FALSE))</f>
        <v>#DIV/0!</v>
      </c>
      <c r="CQ122" s="171" t="e">
        <f>CI127*CQ118/(HLOOKUP(CQ115,workup!$B$266:$Q$268,2,FALSE)*CI113*(1-CL128)+HLOOKUP(CQ115,workup!$B$266:$Q$268,3,FALSE))</f>
        <v>#DIV/0!</v>
      </c>
      <c r="CR122" s="171" t="e">
        <f>CI127*CR118/(HLOOKUP(CR115,workup!$B$266:$Q$268,2,FALSE)*CI113*(1-CL128)+HLOOKUP(CR115,workup!$B$266:$Q$268,3,FALSE))</f>
        <v>#DIV/0!</v>
      </c>
      <c r="CS122" s="171" t="e">
        <f>CI127*CS118/(HLOOKUP(CS115,workup!$B$266:$Q$268,2,FALSE)*CI113*(1-CL128)+HLOOKUP(CS115,workup!$B$266:$Q$268,3,FALSE))</f>
        <v>#DIV/0!</v>
      </c>
      <c r="CT122" s="171" t="e">
        <f>CI127*CT118/(HLOOKUP(CT115,workup!$B$266:$Q$268,2,FALSE)*CI113*(1-CL128)+HLOOKUP(CT115,workup!$B$266:$Q$268,3,FALSE))</f>
        <v>#DIV/0!</v>
      </c>
      <c r="CU122" s="171" t="e">
        <f>CI127*CU118/(HLOOKUP(CU115,workup!$B$266:$Q$268,2,FALSE)*CI113*(1-CL128)+HLOOKUP(CU115,workup!$B$266:$Q$268,3,FALSE))</f>
        <v>#DIV/0!</v>
      </c>
      <c r="CV122" s="171" t="e">
        <f>CI127*CV118/(HLOOKUP(CV115,workup!$B$266:$Q$268,2,FALSE)*CI113*(1-CL128)+HLOOKUP(CV115,workup!$B$266:$Q$268,3,FALSE))</f>
        <v>#DIV/0!</v>
      </c>
      <c r="CW122" s="171" t="e">
        <f>CI127*CW118/(HLOOKUP(CW115,workup!$B$266:$Q$268,2,FALSE)*CI113*(1-CL128)+HLOOKUP(CW115,workup!$B$266:$Q$268,3,FALSE))</f>
        <v>#DIV/0!</v>
      </c>
      <c r="CX122" s="171" t="e">
        <f>CI127*CX118/(HLOOKUP(CX115,workup!$B$266:$Q$268,2,FALSE)*CI113*(1-CL128)+HLOOKUP(CX115,workup!$B$266:$Q$268,3,FALSE))</f>
        <v>#DIV/0!</v>
      </c>
      <c r="CY122" s="171" t="e">
        <f>CI127*CY118/(HLOOKUP(CY115,workup!$B$266:$Q$268,2,FALSE)*CI113*(1-CL128)+HLOOKUP(CY115,workup!$B$266:$Q$268,3,FALSE))</f>
        <v>#DIV/0!</v>
      </c>
    </row>
    <row r="123" spans="1:103" ht="14.45" customHeight="1" x14ac:dyDescent="0.25">
      <c r="A123" s="193"/>
      <c r="B123" s="194"/>
      <c r="C123" s="55" t="s">
        <v>52</v>
      </c>
      <c r="D123" s="172">
        <f t="shared" ref="D123:S123" si="201">AVERAGE(D120:D122)</f>
        <v>0.15026561431328159</v>
      </c>
      <c r="E123" s="172">
        <f t="shared" si="201"/>
        <v>0.55040001773701341</v>
      </c>
      <c r="F123" s="172">
        <f t="shared" si="201"/>
        <v>0</v>
      </c>
      <c r="G123" s="172">
        <f t="shared" si="201"/>
        <v>0</v>
      </c>
      <c r="H123" s="172">
        <f t="shared" si="201"/>
        <v>0</v>
      </c>
      <c r="I123" s="172">
        <f t="shared" si="201"/>
        <v>2.4048729068444662E-5</v>
      </c>
      <c r="J123" s="172">
        <f t="shared" si="201"/>
        <v>0</v>
      </c>
      <c r="K123" s="172">
        <f t="shared" si="201"/>
        <v>0.30985134373182294</v>
      </c>
      <c r="L123" s="172">
        <f t="shared" si="201"/>
        <v>0</v>
      </c>
      <c r="M123" s="172">
        <f t="shared" si="201"/>
        <v>4.0655618384687352E-5</v>
      </c>
      <c r="N123" s="172">
        <f t="shared" si="201"/>
        <v>3.3549550801448851E-5</v>
      </c>
      <c r="O123" s="172">
        <f t="shared" si="201"/>
        <v>0</v>
      </c>
      <c r="P123" s="172">
        <f t="shared" si="201"/>
        <v>0</v>
      </c>
      <c r="Q123" s="172">
        <f t="shared" si="201"/>
        <v>0</v>
      </c>
      <c r="R123" s="172">
        <f t="shared" si="201"/>
        <v>0</v>
      </c>
      <c r="S123" s="173">
        <f t="shared" si="201"/>
        <v>0</v>
      </c>
      <c r="T123" s="22"/>
      <c r="V123" s="193"/>
      <c r="W123" s="194"/>
      <c r="X123" s="55" t="s">
        <v>52</v>
      </c>
      <c r="Y123" s="172" t="e">
        <f t="shared" ref="Y123:AN123" si="202">AVERAGE(Y120:Y122)</f>
        <v>#DIV/0!</v>
      </c>
      <c r="Z123" s="172" t="e">
        <f t="shared" si="202"/>
        <v>#DIV/0!</v>
      </c>
      <c r="AA123" s="172" t="e">
        <f t="shared" si="202"/>
        <v>#DIV/0!</v>
      </c>
      <c r="AB123" s="172" t="e">
        <f t="shared" si="202"/>
        <v>#DIV/0!</v>
      </c>
      <c r="AC123" s="172" t="e">
        <f t="shared" si="202"/>
        <v>#DIV/0!</v>
      </c>
      <c r="AD123" s="172" t="e">
        <f t="shared" si="202"/>
        <v>#DIV/0!</v>
      </c>
      <c r="AE123" s="172" t="e">
        <f t="shared" si="202"/>
        <v>#DIV/0!</v>
      </c>
      <c r="AF123" s="172" t="e">
        <f t="shared" si="202"/>
        <v>#DIV/0!</v>
      </c>
      <c r="AG123" s="172" t="e">
        <f t="shared" si="202"/>
        <v>#DIV/0!</v>
      </c>
      <c r="AH123" s="172" t="e">
        <f t="shared" si="202"/>
        <v>#DIV/0!</v>
      </c>
      <c r="AI123" s="172" t="e">
        <f t="shared" si="202"/>
        <v>#DIV/0!</v>
      </c>
      <c r="AJ123" s="172" t="e">
        <f t="shared" si="202"/>
        <v>#DIV/0!</v>
      </c>
      <c r="AK123" s="172" t="e">
        <f t="shared" si="202"/>
        <v>#DIV/0!</v>
      </c>
      <c r="AL123" s="172" t="e">
        <f t="shared" si="202"/>
        <v>#DIV/0!</v>
      </c>
      <c r="AM123" s="172" t="e">
        <f t="shared" si="202"/>
        <v>#DIV/0!</v>
      </c>
      <c r="AN123" s="173" t="e">
        <f t="shared" si="202"/>
        <v>#DIV/0!</v>
      </c>
      <c r="AQ123" s="193"/>
      <c r="AR123" s="194"/>
      <c r="AS123" s="55" t="s">
        <v>52</v>
      </c>
      <c r="AT123" s="172" t="e">
        <f t="shared" ref="AT123:BI123" si="203">AVERAGE(AT120:AT122)</f>
        <v>#DIV/0!</v>
      </c>
      <c r="AU123" s="172" t="e">
        <f t="shared" si="203"/>
        <v>#DIV/0!</v>
      </c>
      <c r="AV123" s="172" t="e">
        <f t="shared" si="203"/>
        <v>#DIV/0!</v>
      </c>
      <c r="AW123" s="172" t="e">
        <f t="shared" si="203"/>
        <v>#DIV/0!</v>
      </c>
      <c r="AX123" s="172" t="e">
        <f t="shared" si="203"/>
        <v>#DIV/0!</v>
      </c>
      <c r="AY123" s="172" t="e">
        <f t="shared" si="203"/>
        <v>#DIV/0!</v>
      </c>
      <c r="AZ123" s="172" t="e">
        <f t="shared" si="203"/>
        <v>#DIV/0!</v>
      </c>
      <c r="BA123" s="172" t="e">
        <f t="shared" si="203"/>
        <v>#DIV/0!</v>
      </c>
      <c r="BB123" s="172" t="e">
        <f t="shared" si="203"/>
        <v>#DIV/0!</v>
      </c>
      <c r="BC123" s="172" t="e">
        <f t="shared" si="203"/>
        <v>#DIV/0!</v>
      </c>
      <c r="BD123" s="172" t="e">
        <f t="shared" si="203"/>
        <v>#DIV/0!</v>
      </c>
      <c r="BE123" s="172" t="e">
        <f t="shared" si="203"/>
        <v>#DIV/0!</v>
      </c>
      <c r="BF123" s="172" t="e">
        <f t="shared" si="203"/>
        <v>#DIV/0!</v>
      </c>
      <c r="BG123" s="172" t="e">
        <f t="shared" si="203"/>
        <v>#DIV/0!</v>
      </c>
      <c r="BH123" s="172" t="e">
        <f t="shared" si="203"/>
        <v>#DIV/0!</v>
      </c>
      <c r="BI123" s="173" t="e">
        <f t="shared" si="203"/>
        <v>#DIV/0!</v>
      </c>
      <c r="BL123" s="193"/>
      <c r="BM123" s="194"/>
      <c r="BN123" s="55" t="s">
        <v>52</v>
      </c>
      <c r="BO123" s="172" t="e">
        <f t="shared" ref="BO123:CD123" si="204">AVERAGE(BO120:BO122)</f>
        <v>#DIV/0!</v>
      </c>
      <c r="BP123" s="172" t="e">
        <f t="shared" si="204"/>
        <v>#DIV/0!</v>
      </c>
      <c r="BQ123" s="172" t="e">
        <f t="shared" si="204"/>
        <v>#DIV/0!</v>
      </c>
      <c r="BR123" s="172" t="e">
        <f t="shared" si="204"/>
        <v>#DIV/0!</v>
      </c>
      <c r="BS123" s="172" t="e">
        <f t="shared" si="204"/>
        <v>#DIV/0!</v>
      </c>
      <c r="BT123" s="172" t="e">
        <f t="shared" si="204"/>
        <v>#DIV/0!</v>
      </c>
      <c r="BU123" s="172" t="e">
        <f t="shared" si="204"/>
        <v>#DIV/0!</v>
      </c>
      <c r="BV123" s="172" t="e">
        <f t="shared" si="204"/>
        <v>#DIV/0!</v>
      </c>
      <c r="BW123" s="172" t="e">
        <f t="shared" si="204"/>
        <v>#DIV/0!</v>
      </c>
      <c r="BX123" s="172" t="e">
        <f t="shared" si="204"/>
        <v>#DIV/0!</v>
      </c>
      <c r="BY123" s="172" t="e">
        <f t="shared" si="204"/>
        <v>#DIV/0!</v>
      </c>
      <c r="BZ123" s="172" t="e">
        <f t="shared" si="204"/>
        <v>#DIV/0!</v>
      </c>
      <c r="CA123" s="172" t="e">
        <f t="shared" si="204"/>
        <v>#DIV/0!</v>
      </c>
      <c r="CB123" s="172" t="e">
        <f t="shared" si="204"/>
        <v>#DIV/0!</v>
      </c>
      <c r="CC123" s="172" t="e">
        <f t="shared" si="204"/>
        <v>#DIV/0!</v>
      </c>
      <c r="CD123" s="173" t="e">
        <f t="shared" si="204"/>
        <v>#DIV/0!</v>
      </c>
      <c r="CG123" s="193"/>
      <c r="CH123" s="194"/>
      <c r="CI123" s="55" t="s">
        <v>52</v>
      </c>
      <c r="CJ123" s="172" t="e">
        <f t="shared" ref="CJ123:CY123" si="205">AVERAGE(CJ120:CJ122)</f>
        <v>#DIV/0!</v>
      </c>
      <c r="CK123" s="172" t="e">
        <f t="shared" si="205"/>
        <v>#DIV/0!</v>
      </c>
      <c r="CL123" s="172" t="e">
        <f t="shared" si="205"/>
        <v>#DIV/0!</v>
      </c>
      <c r="CM123" s="172" t="e">
        <f t="shared" si="205"/>
        <v>#DIV/0!</v>
      </c>
      <c r="CN123" s="172" t="e">
        <f t="shared" si="205"/>
        <v>#DIV/0!</v>
      </c>
      <c r="CO123" s="172" t="e">
        <f t="shared" si="205"/>
        <v>#DIV/0!</v>
      </c>
      <c r="CP123" s="172" t="e">
        <f t="shared" si="205"/>
        <v>#DIV/0!</v>
      </c>
      <c r="CQ123" s="172" t="e">
        <f t="shared" si="205"/>
        <v>#DIV/0!</v>
      </c>
      <c r="CR123" s="172" t="e">
        <f t="shared" si="205"/>
        <v>#DIV/0!</v>
      </c>
      <c r="CS123" s="172" t="e">
        <f t="shared" si="205"/>
        <v>#DIV/0!</v>
      </c>
      <c r="CT123" s="172" t="e">
        <f t="shared" si="205"/>
        <v>#DIV/0!</v>
      </c>
      <c r="CU123" s="172" t="e">
        <f t="shared" si="205"/>
        <v>#DIV/0!</v>
      </c>
      <c r="CV123" s="172" t="e">
        <f t="shared" si="205"/>
        <v>#DIV/0!</v>
      </c>
      <c r="CW123" s="172" t="e">
        <f t="shared" si="205"/>
        <v>#DIV/0!</v>
      </c>
      <c r="CX123" s="172" t="e">
        <f t="shared" si="205"/>
        <v>#DIV/0!</v>
      </c>
      <c r="CY123" s="173" t="e">
        <f t="shared" si="205"/>
        <v>#DIV/0!</v>
      </c>
    </row>
    <row r="124" spans="1:103" ht="14.45" customHeight="1" x14ac:dyDescent="0.25">
      <c r="A124" s="193"/>
      <c r="B124" s="194"/>
      <c r="C124" s="56" t="s">
        <v>56</v>
      </c>
      <c r="D124" s="182" t="s">
        <v>57</v>
      </c>
      <c r="E124" s="184"/>
      <c r="F124" s="182" t="s">
        <v>58</v>
      </c>
      <c r="G124" s="183"/>
      <c r="H124" s="184"/>
      <c r="I124" s="182" t="s">
        <v>59</v>
      </c>
      <c r="J124" s="183"/>
      <c r="K124" s="183"/>
      <c r="L124" s="183"/>
      <c r="M124" s="183"/>
      <c r="N124" s="184"/>
      <c r="O124" s="182" t="s">
        <v>60</v>
      </c>
      <c r="P124" s="184"/>
      <c r="Q124" s="185" t="s">
        <v>61</v>
      </c>
      <c r="R124" s="183"/>
      <c r="S124" s="186"/>
      <c r="T124" s="22"/>
      <c r="V124" s="193"/>
      <c r="W124" s="194"/>
      <c r="X124" s="56" t="s">
        <v>56</v>
      </c>
      <c r="Y124" s="182" t="s">
        <v>57</v>
      </c>
      <c r="Z124" s="184"/>
      <c r="AA124" s="182" t="s">
        <v>58</v>
      </c>
      <c r="AB124" s="183"/>
      <c r="AC124" s="184"/>
      <c r="AD124" s="182" t="s">
        <v>59</v>
      </c>
      <c r="AE124" s="183"/>
      <c r="AF124" s="183"/>
      <c r="AG124" s="183"/>
      <c r="AH124" s="183"/>
      <c r="AI124" s="184"/>
      <c r="AJ124" s="182" t="s">
        <v>60</v>
      </c>
      <c r="AK124" s="184"/>
      <c r="AL124" s="185" t="s">
        <v>61</v>
      </c>
      <c r="AM124" s="183"/>
      <c r="AN124" s="186"/>
      <c r="AQ124" s="193"/>
      <c r="AR124" s="194"/>
      <c r="AS124" s="56" t="s">
        <v>56</v>
      </c>
      <c r="AT124" s="182" t="s">
        <v>57</v>
      </c>
      <c r="AU124" s="184"/>
      <c r="AV124" s="182" t="s">
        <v>58</v>
      </c>
      <c r="AW124" s="183"/>
      <c r="AX124" s="184"/>
      <c r="AY124" s="182" t="s">
        <v>59</v>
      </c>
      <c r="AZ124" s="183"/>
      <c r="BA124" s="183"/>
      <c r="BB124" s="183"/>
      <c r="BC124" s="183"/>
      <c r="BD124" s="184"/>
      <c r="BE124" s="182" t="s">
        <v>60</v>
      </c>
      <c r="BF124" s="184"/>
      <c r="BG124" s="185" t="s">
        <v>61</v>
      </c>
      <c r="BH124" s="183"/>
      <c r="BI124" s="186"/>
      <c r="BL124" s="193"/>
      <c r="BM124" s="194"/>
      <c r="BN124" s="137" t="s">
        <v>56</v>
      </c>
      <c r="BO124" s="182" t="s">
        <v>57</v>
      </c>
      <c r="BP124" s="184"/>
      <c r="BQ124" s="182" t="s">
        <v>58</v>
      </c>
      <c r="BR124" s="183"/>
      <c r="BS124" s="184"/>
      <c r="BT124" s="190" t="s">
        <v>59</v>
      </c>
      <c r="BU124" s="183"/>
      <c r="BV124" s="183"/>
      <c r="BW124" s="183"/>
      <c r="BX124" s="183"/>
      <c r="BY124" s="183"/>
      <c r="BZ124" s="182" t="s">
        <v>60</v>
      </c>
      <c r="CA124" s="184"/>
      <c r="CB124" s="185" t="s">
        <v>61</v>
      </c>
      <c r="CC124" s="183"/>
      <c r="CD124" s="186"/>
      <c r="CG124" s="193"/>
      <c r="CH124" s="194"/>
      <c r="CI124" s="137" t="s">
        <v>56</v>
      </c>
      <c r="CJ124" s="182" t="s">
        <v>57</v>
      </c>
      <c r="CK124" s="184"/>
      <c r="CL124" s="182" t="s">
        <v>58</v>
      </c>
      <c r="CM124" s="183"/>
      <c r="CN124" s="184"/>
      <c r="CO124" s="190" t="s">
        <v>59</v>
      </c>
      <c r="CP124" s="183"/>
      <c r="CQ124" s="183"/>
      <c r="CR124" s="183"/>
      <c r="CS124" s="183"/>
      <c r="CT124" s="183"/>
      <c r="CU124" s="182" t="s">
        <v>60</v>
      </c>
      <c r="CV124" s="184"/>
      <c r="CW124" s="185" t="s">
        <v>61</v>
      </c>
      <c r="CX124" s="183"/>
      <c r="CY124" s="186"/>
    </row>
    <row r="125" spans="1:103" ht="14.45" customHeight="1" x14ac:dyDescent="0.25">
      <c r="A125" s="193"/>
      <c r="B125" s="194"/>
      <c r="C125" s="57"/>
      <c r="D125" s="32" t="s">
        <v>16</v>
      </c>
      <c r="E125" s="32" t="s">
        <v>3</v>
      </c>
      <c r="F125" s="32" t="s">
        <v>63</v>
      </c>
      <c r="G125" s="32" t="s">
        <v>64</v>
      </c>
      <c r="H125" s="32" t="s">
        <v>65</v>
      </c>
      <c r="I125" s="32" t="s">
        <v>66</v>
      </c>
      <c r="J125" s="32" t="s">
        <v>67</v>
      </c>
      <c r="K125" s="32" t="s">
        <v>68</v>
      </c>
      <c r="L125" s="32" t="s">
        <v>69</v>
      </c>
      <c r="M125" s="32" t="s">
        <v>70</v>
      </c>
      <c r="N125" s="32" t="s">
        <v>71</v>
      </c>
      <c r="O125" s="32" t="s">
        <v>13</v>
      </c>
      <c r="P125" s="32" t="s">
        <v>14</v>
      </c>
      <c r="Q125" s="32" t="s">
        <v>72</v>
      </c>
      <c r="R125" s="32" t="s">
        <v>73</v>
      </c>
      <c r="S125" s="11" t="s">
        <v>15</v>
      </c>
      <c r="T125" s="22"/>
      <c r="V125" s="193"/>
      <c r="W125" s="194"/>
      <c r="X125" s="57"/>
      <c r="Y125" s="32"/>
      <c r="Z125" s="32" t="s">
        <v>3</v>
      </c>
      <c r="AA125" s="32" t="s">
        <v>63</v>
      </c>
      <c r="AB125" s="32" t="s">
        <v>64</v>
      </c>
      <c r="AC125" s="32" t="s">
        <v>65</v>
      </c>
      <c r="AD125" s="32" t="s">
        <v>66</v>
      </c>
      <c r="AE125" s="32" t="s">
        <v>67</v>
      </c>
      <c r="AF125" s="32" t="s">
        <v>68</v>
      </c>
      <c r="AG125" s="32" t="s">
        <v>69</v>
      </c>
      <c r="AH125" s="32" t="s">
        <v>70</v>
      </c>
      <c r="AI125" s="32" t="s">
        <v>71</v>
      </c>
      <c r="AJ125" s="32" t="s">
        <v>13</v>
      </c>
      <c r="AK125" s="32" t="s">
        <v>14</v>
      </c>
      <c r="AL125" s="32" t="s">
        <v>72</v>
      </c>
      <c r="AM125" s="32" t="s">
        <v>73</v>
      </c>
      <c r="AN125" s="11" t="s">
        <v>15</v>
      </c>
      <c r="AQ125" s="193"/>
      <c r="AR125" s="194"/>
      <c r="AS125" s="57"/>
      <c r="AT125" s="32"/>
      <c r="AU125" s="32" t="s">
        <v>3</v>
      </c>
      <c r="AV125" s="32" t="s">
        <v>63</v>
      </c>
      <c r="AW125" s="32" t="s">
        <v>64</v>
      </c>
      <c r="AX125" s="32" t="s">
        <v>65</v>
      </c>
      <c r="AY125" s="32" t="s">
        <v>66</v>
      </c>
      <c r="AZ125" s="32" t="s">
        <v>67</v>
      </c>
      <c r="BA125" s="32" t="s">
        <v>68</v>
      </c>
      <c r="BB125" s="32" t="s">
        <v>69</v>
      </c>
      <c r="BC125" s="32" t="s">
        <v>70</v>
      </c>
      <c r="BD125" s="32" t="s">
        <v>71</v>
      </c>
      <c r="BE125" s="32" t="s">
        <v>13</v>
      </c>
      <c r="BF125" s="32" t="s">
        <v>14</v>
      </c>
      <c r="BG125" s="32" t="s">
        <v>72</v>
      </c>
      <c r="BH125" s="32" t="s">
        <v>73</v>
      </c>
      <c r="BI125" s="11" t="s">
        <v>15</v>
      </c>
      <c r="BL125" s="193"/>
      <c r="BM125" s="194"/>
      <c r="BN125" s="138"/>
      <c r="BO125" s="32"/>
      <c r="BP125" s="32" t="s">
        <v>62</v>
      </c>
      <c r="BQ125" s="32" t="s">
        <v>63</v>
      </c>
      <c r="BR125" s="32" t="s">
        <v>64</v>
      </c>
      <c r="BS125" s="32" t="s">
        <v>65</v>
      </c>
      <c r="BT125" s="32" t="s">
        <v>66</v>
      </c>
      <c r="BU125" s="32" t="s">
        <v>67</v>
      </c>
      <c r="BV125" s="32" t="s">
        <v>68</v>
      </c>
      <c r="BW125" s="32" t="s">
        <v>69</v>
      </c>
      <c r="BX125" s="32" t="s">
        <v>70</v>
      </c>
      <c r="BY125" s="32" t="s">
        <v>71</v>
      </c>
      <c r="BZ125" s="32" t="s">
        <v>13</v>
      </c>
      <c r="CA125" s="32" t="s">
        <v>14</v>
      </c>
      <c r="CB125" s="32" t="s">
        <v>72</v>
      </c>
      <c r="CC125" s="32" t="s">
        <v>73</v>
      </c>
      <c r="CD125" s="11" t="s">
        <v>15</v>
      </c>
      <c r="CG125" s="193"/>
      <c r="CH125" s="194"/>
      <c r="CI125" s="138"/>
      <c r="CJ125" s="32"/>
      <c r="CK125" s="32" t="s">
        <v>62</v>
      </c>
      <c r="CL125" s="32" t="s">
        <v>63</v>
      </c>
      <c r="CM125" s="32" t="s">
        <v>64</v>
      </c>
      <c r="CN125" s="32" t="s">
        <v>65</v>
      </c>
      <c r="CO125" s="32" t="s">
        <v>66</v>
      </c>
      <c r="CP125" s="32" t="s">
        <v>67</v>
      </c>
      <c r="CQ125" s="32" t="s">
        <v>68</v>
      </c>
      <c r="CR125" s="32" t="s">
        <v>69</v>
      </c>
      <c r="CS125" s="32" t="s">
        <v>70</v>
      </c>
      <c r="CT125" s="32" t="s">
        <v>71</v>
      </c>
      <c r="CU125" s="32" t="s">
        <v>13</v>
      </c>
      <c r="CV125" s="32" t="s">
        <v>14</v>
      </c>
      <c r="CW125" s="32" t="s">
        <v>72</v>
      </c>
      <c r="CX125" s="32" t="s">
        <v>73</v>
      </c>
      <c r="CY125" s="11" t="s">
        <v>15</v>
      </c>
    </row>
    <row r="126" spans="1:103" ht="14.45" customHeight="1" x14ac:dyDescent="0.25">
      <c r="A126" s="193"/>
      <c r="B126" s="194"/>
      <c r="C126" s="58" t="s">
        <v>74</v>
      </c>
      <c r="D126" s="142" t="e">
        <f>((G120+H120)*G111/1000) *60 /(H111/1000)</f>
        <v>#VALUE!</v>
      </c>
      <c r="E126" s="8" t="e">
        <f>(G111*(298/273)*(1/1.07)/H111)^-1</f>
        <v>#VALUE!</v>
      </c>
      <c r="F126" s="7">
        <f>(K111-K116*C127)/K111</f>
        <v>0</v>
      </c>
      <c r="G126" s="7">
        <f>(F120+G120+H120+2*I120+2*J120+3*L120+4*M120+4*N120+4*O120+4*P120+4*Q120+4*R120+4*S120)/(F120+G120+H120+2*I120+2*J120+3*L120+4*M120+4*N120+4*O120+4*P120+4*Q120+4*R120+4*S120+3*K120)</f>
        <v>3.709200178469075E-4</v>
      </c>
      <c r="H126" s="7">
        <f>(O111-D120)/O111</f>
        <v>0</v>
      </c>
      <c r="I126" s="7">
        <f>(2*J120+3*L120)/(F120+G120+H120+2*I120+2*J120+3*L120+4*M120+4*N120+4*O120+4*P120+4*Q120+4*R120+4*S120)</f>
        <v>0</v>
      </c>
      <c r="J126" s="7">
        <f>3*L120/(F120+G120+H120+2*I120+2*J120+3*L120+4*M120+4*N120+4*O120+4*P120+4*Q120+4*R120+4*S120)</f>
        <v>0</v>
      </c>
      <c r="K126" s="7">
        <f>2*J120/(F120+G120+H120+2*I120+2*J120+3*L120+4*M120+4*N120+4*O120+4*P120+4*Q120+4*R120+4*S120)</f>
        <v>0</v>
      </c>
      <c r="L126" s="7">
        <f>G120/(F120+G120+H120+2*I120+2*J120+3*L120+4*M120+4*N120+4*O120+4*P120+4*Q120+4*R120+4*S120)</f>
        <v>0</v>
      </c>
      <c r="M126" s="7">
        <f>H120/(F120+G120+H120+2*I120+2*J120+3*L120+4*M120+4*N120+4*O120+4*P120+4*Q120+4*R120+4*S120)</f>
        <v>0</v>
      </c>
      <c r="N126" s="7">
        <f>(G120+H120)/(F120+G120+H120+2*I120+2*J120+3*L120+4*M120+4*N120+4*O120+4*P120+4*Q120+4*R120+4*S120)</f>
        <v>0</v>
      </c>
      <c r="O126" s="129" t="e">
        <f>(L120*G111/1000) *60 /(H111/1000)</f>
        <v>#VALUE!</v>
      </c>
      <c r="P126" s="129" t="e">
        <f>(J120*G111/1000) *60 / (H111/1000)</f>
        <v>#VALUE!</v>
      </c>
      <c r="Q126" s="174">
        <f>3*Q111</f>
        <v>0.92955403119546887</v>
      </c>
      <c r="R126" s="174">
        <f>(F120+G120+H120+2*I120+2*J120+3*L120+3*K120+4*M120+4*N120+4*O120+4*P120+4*Q120+4*R120+4*S120)</f>
        <v>0.92989894933035033</v>
      </c>
      <c r="S126" s="12">
        <f>(Q126-R126)/R126</f>
        <v>-3.7092001784694263E-4</v>
      </c>
      <c r="T126" s="22"/>
      <c r="V126" s="193"/>
      <c r="W126" s="194"/>
      <c r="X126" s="58" t="s">
        <v>74</v>
      </c>
      <c r="Y126" s="142"/>
      <c r="Z126" s="8" t="e">
        <f>(AB111*(298/273)*(1/1.07)/AC111)^-1</f>
        <v>#VALUE!</v>
      </c>
      <c r="AA126" s="7" t="e">
        <f>(AF111-AF116*X127)/AF111</f>
        <v>#VALUE!</v>
      </c>
      <c r="AB126" s="7" t="e">
        <f>(AA120+AB120+AC120+2*AD120+2*AE120+3*AG120+4*AH120+4*AI120+4*AJ120+4*AK120+4*AL120+4*AM120+4*AN120)/(AA120+AB120+AC120+2*AD120+2*AE120+3*AG120+4*AH120+4*AI120+4*AJ120+4*AK120+4*AL120+4*AM120+4*AN120+3*AF120)</f>
        <v>#DIV/0!</v>
      </c>
      <c r="AC126" s="7" t="e">
        <f>(AJ111-Y120)/AJ111</f>
        <v>#DIV/0!</v>
      </c>
      <c r="AD126" s="7" t="e">
        <f>(2*AE120+3*AG120)/(AA120+AB120+AC120+2*AD120+2*AE120+3*AG120+4*AH120+4*AI120+4*AJ120+4*AK120+4*AL120+4*AM120+4*AN120)</f>
        <v>#DIV/0!</v>
      </c>
      <c r="AE126" s="7" t="e">
        <f>3*AG120/(AA120+AB120+AC120+2*AD120+2*AE120+3*AG120+4*AH120+4*AI120+4*AJ120+4*AK120+4*AL120+4*AM120+4*AN120)</f>
        <v>#DIV/0!</v>
      </c>
      <c r="AF126" s="7" t="e">
        <f>2*AE120/(AA120+AB120+AC120+2*AD120+2*AE120+3*AG120+4*AH120+4*AI120+4*AJ120+4*AK120+4*AL120+4*AM120+4*AN120)</f>
        <v>#DIV/0!</v>
      </c>
      <c r="AG126" s="7" t="e">
        <f>AB120/(AA120+AB120+AC120+2*AD120+2*AE120+3*AG120+4*AH120+4*AI120+4*AJ120+4*AK120+4*AL120+4*AM120+4*AN120)</f>
        <v>#DIV/0!</v>
      </c>
      <c r="AH126" s="7" t="e">
        <f>AC120/(AA120+AB120+AC120+2*AD120+2*AE120+3*AG120+4*AH120+4*AI120+4*AJ120+4*AK120+4*AL120+4*AM120+4*AN120)</f>
        <v>#DIV/0!</v>
      </c>
      <c r="AI126" s="7" t="e">
        <f>(AB120+AC120)/(AA120+AB120+AC120+2*AD120+2*AE120+3*AG120+4*AH120+4*AI120+4*AJ120+4*AK120+4*AL120+4*AM120+4*AN120)</f>
        <v>#DIV/0!</v>
      </c>
      <c r="AJ126" s="129" t="e">
        <f>(AG120*AB111/1000) *60 /(AC111/1000)</f>
        <v>#DIV/0!</v>
      </c>
      <c r="AK126" s="129" t="e">
        <f>(AE120*AB111/1000) *60 / (AC111/1000)</f>
        <v>#DIV/0!</v>
      </c>
      <c r="AL126" s="174">
        <f>3*AL111</f>
        <v>0.92955403119546887</v>
      </c>
      <c r="AM126" s="174" t="e">
        <f>(AA120+AB120+AC120+2*AD120+2*AE120+3*AG120+3*AF120+4*AH120+4*AI120+4*AJ120+4*AK120+4*AL120+4*AM120+4*AN120)</f>
        <v>#DIV/0!</v>
      </c>
      <c r="AN126" s="12" t="e">
        <f>(AL126-AM126)/AM126</f>
        <v>#DIV/0!</v>
      </c>
      <c r="AQ126" s="193"/>
      <c r="AR126" s="194"/>
      <c r="AS126" s="58" t="s">
        <v>74</v>
      </c>
      <c r="AT126" s="142"/>
      <c r="AU126" s="8" t="e">
        <f>(AW111*(298/273)*(1/1.07)/AX111)^-1</f>
        <v>#VALUE!</v>
      </c>
      <c r="AV126" s="7" t="e">
        <f>(BA111-BA116*AS127)/BA111</f>
        <v>#VALUE!</v>
      </c>
      <c r="AW126" s="7" t="e">
        <f>(AV120+AW120+AX120+2*AY120+2*AZ120+3*BB120+4*BC120+4*BD120+4*BE120+4*BF120+4*BG120+4*BH120+4*BI120)/(AV120+AW120+AX120+2*AY120+2*AZ120+3*BB120+4*BC120+4*BD120+4*BE120+4*BF120+4*BG120+4*BH120+4*BI120+3*BA120)</f>
        <v>#DIV/0!</v>
      </c>
      <c r="AX126" s="7" t="e">
        <f>(BE111-AT120)/BE111</f>
        <v>#DIV/0!</v>
      </c>
      <c r="AY126" s="7" t="e">
        <f>(2*AZ120+3*BB120)/(AV120+AW120+AX120+2*AY120+2*AZ120+3*BB120+4*BC120+4*BD120+4*BE120+4*BF120+4*BG120+4*BH120+4*BI120)</f>
        <v>#DIV/0!</v>
      </c>
      <c r="AZ126" s="7" t="e">
        <f>3*BB120/(AV120+AW120+AX120+2*AY120+2*AZ120+3*BB120+4*BC120+4*BD120+4*BE120+4*BF120+4*BG120+4*BH120+4*BI120)</f>
        <v>#DIV/0!</v>
      </c>
      <c r="BA126" s="7" t="e">
        <f>2*AZ120/(AV120+AW120+AX120+2*AY120+2*AZ120+3*BB120+4*BC120+4*BD120+4*BE120+4*BF120+4*BG120+4*BH120+4*BI120)</f>
        <v>#DIV/0!</v>
      </c>
      <c r="BB126" s="7" t="e">
        <f>AW120/(AV120+AW120+AX120+2*AY120+2*AZ120+3*BB120+4*BC120+4*BD120+4*BE120+4*BF120+4*BG120+4*BH120+4*BI120)</f>
        <v>#DIV/0!</v>
      </c>
      <c r="BC126" s="7" t="e">
        <f>AX120/(AV120+AW120+AX120+2*AY120+2*AZ120+3*BB120+4*BC120+4*BD120+4*BE120+4*BF120+4*BG120+4*BH120+4*BI120)</f>
        <v>#DIV/0!</v>
      </c>
      <c r="BD126" s="7" t="e">
        <f>(AW120+AX120)/(AV120+AW120+AX120+2*AY120+2*AZ120+3*BB120+4*BC120+4*BD120+4*BE120+4*BF120+4*BG120+4*BH120+4*BI120)</f>
        <v>#DIV/0!</v>
      </c>
      <c r="BE126" s="129" t="e">
        <f>(BB120*AW111/1000) *60 /(AX111/1000)</f>
        <v>#DIV/0!</v>
      </c>
      <c r="BF126" s="129" t="e">
        <f>(AZ120*AW111/1000) *60 / (AX111/1000)</f>
        <v>#DIV/0!</v>
      </c>
      <c r="BG126" s="174">
        <f>3*BG111</f>
        <v>0.92955403119546887</v>
      </c>
      <c r="BH126" s="174" t="e">
        <f>(AV120+AW120+AX120+2*AY120+2*AZ120+3*BB120+3*BA120+4*BC120+4*BD120+4*BE120+4*BF120+4*BG120+4*BH120+4*BI120)</f>
        <v>#DIV/0!</v>
      </c>
      <c r="BI126" s="12" t="e">
        <f>(BG126-BH126)/BH126</f>
        <v>#DIV/0!</v>
      </c>
      <c r="BL126" s="193"/>
      <c r="BM126" s="194"/>
      <c r="BN126" s="143" t="s">
        <v>74</v>
      </c>
      <c r="BO126" s="142"/>
      <c r="BP126" s="8" t="e">
        <f>(BR111*(298/273)*(1/1.07)/BS111)^-1</f>
        <v>#VALUE!</v>
      </c>
      <c r="BQ126" s="7" t="e">
        <f>(BV111-BV116*BN127)/BV111</f>
        <v>#VALUE!</v>
      </c>
      <c r="BR126" s="7" t="e">
        <f>(BQ120+BR120+BS120+2*BT120+2*BU120+3*BW120+4*BX120+4*BY120+4*BZ120+4*CA120+4*CB120+4*CC120+4*CD120)/(BQ120+BR120+BS120+2*BT120+2*BU120+3*BW120+4*BX120+4*BY120+4*BZ120+4*CA120+4*CB120+4*CC120+4*CD120+3*BV120)</f>
        <v>#DIV/0!</v>
      </c>
      <c r="BS126" s="7" t="e">
        <f>(BZ111-BO120)/BZ111</f>
        <v>#DIV/0!</v>
      </c>
      <c r="BT126" s="7" t="e">
        <f>(2*BU120+3*BW120)/(BQ120+BR120+BS120+2*BT120+2*BU120+3*BW120+4*BX120+4*BY120+4*BZ120+4*CA120+4*CB120+4*CC120+4*CD120)</f>
        <v>#DIV/0!</v>
      </c>
      <c r="BU126" s="7" t="e">
        <f>3*BW120/(BQ120+BR120+BS120+2*BT120+2*BU120+3*BW120+4*BX120+4*BY120+4*BZ120+4*CA120+4*CB120+4*CC120+4*CD120)</f>
        <v>#DIV/0!</v>
      </c>
      <c r="BV126" s="7" t="e">
        <f>2*BU120/(BQ120+BR120+BS120+2*BT120+2*BU120+3*BW120+4*BX120+4*BY120+4*BZ120+4*CA120+4*CB120+4*CC120+4*CD120)</f>
        <v>#DIV/0!</v>
      </c>
      <c r="BW126" s="7" t="e">
        <f>BR120/(BQ120+BR120+BS120+2*BT120+2*BU120+3*BW120+4*BX120+4*BY120+4*BZ120+4*CA120+4*CB120+4*CC120+4*CD120)</f>
        <v>#DIV/0!</v>
      </c>
      <c r="BX126" s="7" t="e">
        <f>BS120/(BQ120+BR120+BS120+2*BT120+2*BU120+3*BW120+4*BX120+4*BY120+4*BZ120+4*CA120+4*CB120+4*CC120+4*CD120)</f>
        <v>#DIV/0!</v>
      </c>
      <c r="BY126" s="7" t="e">
        <f>(BR120+BS120)/(BQ120+BR120+BS120+2*BT120+2*BU120+3*BW120+4*BX120+4*BY120+4*BZ120+4*CA120+4*CB120+4*CC120+4*CD120)</f>
        <v>#DIV/0!</v>
      </c>
      <c r="BZ126" s="129" t="e">
        <f>(BW120*BR111/1000) *60 /(BS111/1000)</f>
        <v>#DIV/0!</v>
      </c>
      <c r="CA126" s="129" t="e">
        <f>(BU120*BR111/1000) *60 / (BS111/1000)</f>
        <v>#DIV/0!</v>
      </c>
      <c r="CB126" s="174">
        <f>3*CB111</f>
        <v>0.92955403119546887</v>
      </c>
      <c r="CC126" s="174" t="e">
        <f>(BQ120+BR120+BS120+2*BT120+2*BU120+3*BW120+3*BV120+4*BX120+4*BY120+4*BZ120+4*CA120+4*CB120+4*CC120+4*CD120)</f>
        <v>#DIV/0!</v>
      </c>
      <c r="CD126" s="12" t="e">
        <f>(CB126-CC126)/CC126</f>
        <v>#DIV/0!</v>
      </c>
      <c r="CG126" s="193"/>
      <c r="CH126" s="194"/>
      <c r="CI126" s="143" t="s">
        <v>74</v>
      </c>
      <c r="CJ126" s="142"/>
      <c r="CK126" s="8" t="e">
        <f>(CM111*(298/273)*(1/1.07)/CN111)^-1</f>
        <v>#VALUE!</v>
      </c>
      <c r="CL126" s="7" t="e">
        <f>(CQ111-CQ116*CI127)/CQ111</f>
        <v>#DIV/0!</v>
      </c>
      <c r="CM126" s="7" t="e">
        <f>(CL120+CM120+CN120+2*CO120+2*CP120+3*CR120+4*CS120+4*CT120+4*CU120+4*CV120+4*CW120+4*CX120+4*CY120)/(CL120+CM120+CN120+2*CO120+2*CP120+3*CR120+4*CS120+4*CT120+4*CU120+4*CV120+4*CW120+4*CX120+4*CY120+3*CQ120)</f>
        <v>#DIV/0!</v>
      </c>
      <c r="CN126" s="7" t="e">
        <f>(CU111-CJ120)/CU111</f>
        <v>#DIV/0!</v>
      </c>
      <c r="CO126" s="7" t="e">
        <f>(2*CP120+3*CR120)/(CL120+CM120+CN120+2*CO120+2*CP120+3*CR120+4*CS120+4*CT120+4*CU120+4*CV120+4*CW120+4*CX120+4*CY120)</f>
        <v>#DIV/0!</v>
      </c>
      <c r="CP126" s="7" t="e">
        <f>3*CR120/(CL120+CM120+CN120+2*CO120+2*CP120+3*CR120+4*CS120+4*CT120+4*CU120+4*CV120+4*CW120+4*CX120+4*CY120)</f>
        <v>#DIV/0!</v>
      </c>
      <c r="CQ126" s="7" t="e">
        <f>2*CP120/(CL120+CM120+CN120+2*CO120+2*CP120+3*CR120+4*CS120+4*CT120+4*CU120+4*CV120+4*CW120+4*CX120+4*CY120)</f>
        <v>#DIV/0!</v>
      </c>
      <c r="CR126" s="7" t="e">
        <f>CM120/(CL120+CM120+CN120+2*CO120+2*CP120+3*CR120+4*CS120+4*CT120+4*CU120+4*CV120+4*CW120+4*CX120+4*CY120)</f>
        <v>#DIV/0!</v>
      </c>
      <c r="CS126" s="7" t="e">
        <f>CN120/(CL120+CM120+CN120+2*CO120+2*CP120+3*CR120+4*CS120+4*CT120+4*CU120+4*CV120+4*CW120+4*CX120+4*CY120)</f>
        <v>#DIV/0!</v>
      </c>
      <c r="CT126" s="7" t="e">
        <f>(CM120+CN120)/(CL120+CM120+CN120+2*CO120+2*CP120+3*CR120+4*CS120+4*CT120+4*CU120+4*CV120+4*CW120+4*CX120+4*CY120)</f>
        <v>#DIV/0!</v>
      </c>
      <c r="CU126" s="129" t="e">
        <f>(CR120*CM111/1000) *60 /(CN111/1000)</f>
        <v>#DIV/0!</v>
      </c>
      <c r="CV126" s="129" t="e">
        <f>(CP120*CM111/1000) *60 / (CN111/1000)</f>
        <v>#DIV/0!</v>
      </c>
      <c r="CW126" s="174">
        <f>3*CW111</f>
        <v>0.92955403119546887</v>
      </c>
      <c r="CX126" s="174" t="e">
        <f>(CL120+CM120+CN120+2*CO120+2*CP120+3*CR120+3*CQ120+4*CS120+4*CT120+4*CU120+4*CV120+4*CW120+4*CX120+4*CY120)</f>
        <v>#DIV/0!</v>
      </c>
      <c r="CY126" s="12" t="e">
        <f>(CW126-CX126)/CX126</f>
        <v>#DIV/0!</v>
      </c>
    </row>
    <row r="127" spans="1:103" ht="14.45" customHeight="1" x14ac:dyDescent="0.25">
      <c r="A127" s="193"/>
      <c r="B127" s="194"/>
      <c r="C127" s="141">
        <f>J114/E119</f>
        <v>1</v>
      </c>
      <c r="D127" s="142" t="e">
        <f>((G121+H121)*G112/1000) *60 /(H112/1000)</f>
        <v>#VALUE!</v>
      </c>
      <c r="E127" s="8" t="e">
        <f>(G112*(298/273)*(1/1.07)/H112)^-1</f>
        <v>#VALUE!</v>
      </c>
      <c r="F127" s="7">
        <f>(K112-K117*C127)/K112</f>
        <v>0</v>
      </c>
      <c r="G127" s="7">
        <f>(F121+G121+H121+2*I121+2*J121+3*L121+4*M121+4*N121+4*O121+4*P121+4*Q121+4*R121+4*S121)/(F121+G121+H121+2*I121+2*J121+3*L121+4*M121+4*N121+4*O121+4*P121+4*Q121+4*R121+4*S121+3*K121)</f>
        <v>3.709200178469075E-4</v>
      </c>
      <c r="H127" s="7">
        <f>(O112-D121)/O112</f>
        <v>0</v>
      </c>
      <c r="I127" s="7">
        <f>(2*J121+3*L121)/(F121+G121+H121+2*I121+2*J121+3*L121+4*M121+4*N121+4*O121+4*P121+4*Q121+4*R121+4*S121)</f>
        <v>0</v>
      </c>
      <c r="J127" s="7">
        <f>3*L121/(F121+G121+H121+2*I121+2*J121+3*L121+4*M121+4*N121+4*O121+4*P121+4*Q121+4*R121+4*S121)</f>
        <v>0</v>
      </c>
      <c r="K127" s="7">
        <f>2*J121/(F121+G121+H121+2*I121+2*J121+3*L121+4*M121+4*N121+4*O121+4*P121+4*Q121+4*R121+4*S121)</f>
        <v>0</v>
      </c>
      <c r="L127" s="7">
        <f>G121/(F121+G121+H121+2*I121+2*J121+3*L121+4*M121+4*N121+4*O121+4*P121+4*Q121+4*R121+4*S121)</f>
        <v>0</v>
      </c>
      <c r="M127" s="7">
        <f>H121/(F121+G121+H121+2*I121+2*J121+3*L121+4*M121+4*N121+4*O121+4*P121+4*Q121+4*R121+4*S121)</f>
        <v>0</v>
      </c>
      <c r="N127" s="7">
        <f>(G121+H121)/(F121+G121+H121+2*I121+2*J121+3*L121+4*M121+4*N121+4*O121+4*P121+4*Q121+4*R121+4*S121)</f>
        <v>0</v>
      </c>
      <c r="O127" s="129" t="e">
        <f>(L121*G112/1000) *60 /(H112/1000)</f>
        <v>#VALUE!</v>
      </c>
      <c r="P127" s="129" t="e">
        <f>(J121*G112/1000) *60 / (H112/1000)</f>
        <v>#VALUE!</v>
      </c>
      <c r="Q127" s="174">
        <f>3*Q112</f>
        <v>0.92955403119546887</v>
      </c>
      <c r="R127" s="174">
        <f>(F121+G121+H121+2*I121+2*J121+3*L121+3*K121+4*M121+4*N121+4*O121+4*P121+4*Q121+4*R121+4*S121)</f>
        <v>0.92989894933035033</v>
      </c>
      <c r="S127" s="12">
        <f>(Q127-R127)/R127</f>
        <v>-3.7092001784694263E-4</v>
      </c>
      <c r="T127" s="22"/>
      <c r="V127" s="193"/>
      <c r="W127" s="194"/>
      <c r="X127" s="141" t="e">
        <f>AE114/Z119</f>
        <v>#DIV/0!</v>
      </c>
      <c r="Y127" s="8"/>
      <c r="Z127" s="8" t="e">
        <f>(AB112*(298/273)*(1/1.07)/AC112)^-1</f>
        <v>#VALUE!</v>
      </c>
      <c r="AA127" s="7" t="e">
        <f>(AF112-AF117*X127)/AF112</f>
        <v>#VALUE!</v>
      </c>
      <c r="AB127" s="7" t="e">
        <f>(AA121+AB121+AC121+2*AD121+2*AE121+3*AG121+4*AH121+4*AI121+4*AJ121+4*AK121+4*AL121+4*AM121+4*AN121)/(AA121+AB121+AC121+2*AD121+2*AE121+3*AG121+4*AH121+4*AI121+4*AJ121+4*AK121+4*AL121+4*AM121+4*AN121+3*AF121)</f>
        <v>#DIV/0!</v>
      </c>
      <c r="AC127" s="7" t="e">
        <f>(AJ112-Y121)/AJ112</f>
        <v>#DIV/0!</v>
      </c>
      <c r="AD127" s="7" t="e">
        <f>(2*AE121+3*AG121)/(AA121+AB121+AC121+2*AD121+2*AE121+3*AG121+4*AH121+4*AI121+4*AJ121+4*AK121+4*AL121+4*AM121+4*AN121)</f>
        <v>#DIV/0!</v>
      </c>
      <c r="AE127" s="7" t="e">
        <f>3*AG121/(AA121+AB121+AC121+2*AD121+2*AE121+3*AG121+4*AH121+4*AI121+4*AJ121+4*AK121+4*AL121+4*AM121+4*AN121)</f>
        <v>#DIV/0!</v>
      </c>
      <c r="AF127" s="7" t="e">
        <f>2*AE121/(AA121+AB121+AC121+2*AD121+2*AE121+3*AG121+4*AH121+4*AI121+4*AJ121+4*AK121+4*AL121+4*AM121+4*AN121)</f>
        <v>#DIV/0!</v>
      </c>
      <c r="AG127" s="7" t="e">
        <f>AB121/(AA121+AB121+AC121+2*AD121+2*AE121+3*AG121+4*AH121+4*AI121+4*AJ121+4*AK121+4*AL121+4*AM121+4*AN121)</f>
        <v>#DIV/0!</v>
      </c>
      <c r="AH127" s="7" t="e">
        <f>AC121/(AA121+AB121+AC121+2*AD121+2*AE121+3*AG121+4*AH121+4*AI121+4*AJ121+4*AK121+4*AL121+4*AM121+4*AN121)</f>
        <v>#DIV/0!</v>
      </c>
      <c r="AI127" s="7" t="e">
        <f>(AB121+AC121)/(AA121+AB121+AC121+2*AD121+2*AE121+3*AG121+4*AH121+4*AI121+4*AJ121+4*AK121+4*AL121+4*AM121+4*AN121)</f>
        <v>#DIV/0!</v>
      </c>
      <c r="AJ127" s="129" t="e">
        <f>(AG121*AB112/1000) *60 /(AC112/1000)</f>
        <v>#DIV/0!</v>
      </c>
      <c r="AK127" s="129" t="e">
        <f>(AE121*AB112/1000) *60 / (AC112/1000)</f>
        <v>#DIV/0!</v>
      </c>
      <c r="AL127" s="174">
        <f>3*AL112</f>
        <v>0.92955403119546887</v>
      </c>
      <c r="AM127" s="174" t="e">
        <f>(AA121+AB121+AC121+2*AD121+2*AE121+3*AG121+3*AF121+4*AH121+4*AI121+4*AJ121+4*AK121+4*AL121+4*AM121+4*AN121)</f>
        <v>#DIV/0!</v>
      </c>
      <c r="AN127" s="12" t="e">
        <f>(AL127-AM127)/AM127</f>
        <v>#DIV/0!</v>
      </c>
      <c r="AQ127" s="193"/>
      <c r="AR127" s="194"/>
      <c r="AS127" s="141" t="e">
        <f>AZ114/AU119</f>
        <v>#DIV/0!</v>
      </c>
      <c r="AT127" s="8"/>
      <c r="AU127" s="8" t="e">
        <f>(AW112*(298/273)*(1/1.07)/AX112)^-1</f>
        <v>#VALUE!</v>
      </c>
      <c r="AV127" s="7" t="e">
        <f>(BA112-BA117*AS127)/BA112</f>
        <v>#VALUE!</v>
      </c>
      <c r="AW127" s="7" t="e">
        <f>(AV121+AW121+AX121+2*AY121+2*AZ121+3*BB121+4*BC121+4*BD121+4*BE121+4*BF121+4*BG121+4*BH121+4*BI121)/(AV121+AW121+AX121+2*AY121+2*AZ121+3*BB121+4*BC121+4*BD121+4*BE121+4*BF121+4*BG121+4*BH121+4*BI121+3*BA121)</f>
        <v>#DIV/0!</v>
      </c>
      <c r="AX127" s="7" t="e">
        <f>(BE112-AT121)/BE112</f>
        <v>#DIV/0!</v>
      </c>
      <c r="AY127" s="7" t="e">
        <f>(2*AZ121+3*BB121)/(AV121+AW121+AX121+2*AY121+2*AZ121+3*BB121+4*BC121+4*BD121+4*BE121+4*BF121+4*BG121+4*BH121+4*BI121)</f>
        <v>#DIV/0!</v>
      </c>
      <c r="AZ127" s="7" t="e">
        <f>3*BB121/(AV121+AW121+AX121+2*AY121+2*AZ121+3*BB121+4*BC121+4*BD121+4*BE121+4*BF121+4*BG121+4*BH121+4*BI121)</f>
        <v>#DIV/0!</v>
      </c>
      <c r="BA127" s="7" t="e">
        <f>2*AZ121/(AV121+AW121+AX121+2*AY121+2*AZ121+3*BB121+4*BC121+4*BD121+4*BE121+4*BF121+4*BG121+4*BH121+4*BI121)</f>
        <v>#DIV/0!</v>
      </c>
      <c r="BB127" s="7" t="e">
        <f>AW121/(AV121+AW121+AX121+2*AY121+2*AZ121+3*BB121+4*BC121+4*BD121+4*BE121+4*BF121+4*BG121+4*BH121+4*BI121)</f>
        <v>#DIV/0!</v>
      </c>
      <c r="BC127" s="7" t="e">
        <f>AX121/(AV121+AW121+AX121+2*AY121+2*AZ121+3*BB121+4*BC121+4*BD121+4*BE121+4*BF121+4*BG121+4*BH121+4*BI121)</f>
        <v>#DIV/0!</v>
      </c>
      <c r="BD127" s="7" t="e">
        <f>(AW121+AX121)/(AV121+AW121+AX121+2*AY121+2*AZ121+3*BB121+4*BC121+4*BD121+4*BE121+4*BF121+4*BG121+4*BH121+4*BI121)</f>
        <v>#DIV/0!</v>
      </c>
      <c r="BE127" s="129" t="e">
        <f>(BB121*AW112/1000) *60 /(AX112/1000)</f>
        <v>#DIV/0!</v>
      </c>
      <c r="BF127" s="129" t="e">
        <f>(AZ121*AW112/1000) *60 / (AX112/1000)</f>
        <v>#DIV/0!</v>
      </c>
      <c r="BG127" s="174">
        <f>3*BG112</f>
        <v>0.92955403119546887</v>
      </c>
      <c r="BH127" s="174" t="e">
        <f>(AV121+AW121+AX121+2*AY121+2*AZ121+3*BB121+3*BA121+4*BC121+4*BD121+4*BE121+4*BF121+4*BG121+4*BH121+4*BI121)</f>
        <v>#DIV/0!</v>
      </c>
      <c r="BI127" s="12" t="e">
        <f>(BG127-BH127)/BH127</f>
        <v>#DIV/0!</v>
      </c>
      <c r="BL127" s="193"/>
      <c r="BM127" s="194"/>
      <c r="BN127" s="141" t="e">
        <f>BU114/BP119</f>
        <v>#DIV/0!</v>
      </c>
      <c r="BO127" s="8"/>
      <c r="BP127" s="8" t="e">
        <f>(BR112*(298/273)*(1/1.07)/BS112)^-1</f>
        <v>#VALUE!</v>
      </c>
      <c r="BQ127" s="7" t="e">
        <f>(BV112-BV117*BN127)/BV112</f>
        <v>#VALUE!</v>
      </c>
      <c r="BR127" s="7" t="e">
        <f>(BQ121+BR121+BS121+2*BT121+2*BU121+3*BW121+4*BX121+4*BY121+4*BZ121+4*CA121+4*CB121+4*CC121+4*CD121)/(BQ121+BR121+BS121+2*BT121+2*BU121+3*BW121+4*BX121+4*BY121+4*BZ121+4*CA121+4*CB121+4*CC121+4*CD121+3*BV121)</f>
        <v>#DIV/0!</v>
      </c>
      <c r="BS127" s="7" t="e">
        <f>(BZ112-BO121)/BZ112</f>
        <v>#DIV/0!</v>
      </c>
      <c r="BT127" s="7" t="e">
        <f>(2*BU121+3*BW121)/(BQ121+BR121+BS121+2*BT121+2*BU121+3*BW121+4*BX121+4*BY121+4*BZ121+4*CA121+4*CB121+4*CC121+4*CD121)</f>
        <v>#DIV/0!</v>
      </c>
      <c r="BU127" s="7" t="e">
        <f>3*BW121/(BQ121+BR121+BS121+2*BT121+2*BU121+3*BW121+4*BX121+4*BY121+4*BZ121+4*CA121+4*CB121+4*CC121+4*CD121)</f>
        <v>#DIV/0!</v>
      </c>
      <c r="BV127" s="7" t="e">
        <f>2*BU121/(BQ121+BR121+BS121+2*BT121+2*BU121+3*BW121+4*BX121+4*BY121+4*BZ121+4*CA121+4*CB121+4*CC121+4*CD121)</f>
        <v>#DIV/0!</v>
      </c>
      <c r="BW127" s="7" t="e">
        <f>BR121/(BQ121+BR121+BS121+2*BT121+2*BU121+3*BW121+4*BX121+4*BY121+4*BZ121+4*CA121+4*CB121+4*CC121+4*CD121)</f>
        <v>#DIV/0!</v>
      </c>
      <c r="BX127" s="7" t="e">
        <f>BS121/(BQ121+BR121+BS121+2*BT121+2*BU121+3*BW121+4*BX121+4*BY121+4*BZ121+4*CA121+4*CB121+4*CC121+4*CD121)</f>
        <v>#DIV/0!</v>
      </c>
      <c r="BY127" s="7" t="e">
        <f>(BR121+BS121)/(BQ121+BR121+BS121+2*BT121+2*BU121+3*BW121+4*BX121+4*BY121+4*BZ121+4*CA121+4*CB121+4*CC121+4*CD121)</f>
        <v>#DIV/0!</v>
      </c>
      <c r="BZ127" s="129" t="e">
        <f>(BW121*BR112/1000) *60 /(BS112/1000)</f>
        <v>#DIV/0!</v>
      </c>
      <c r="CA127" s="129" t="e">
        <f>(BU121*BR112/1000) *60 / (BS112/1000)</f>
        <v>#DIV/0!</v>
      </c>
      <c r="CB127" s="174">
        <f>3*CB112</f>
        <v>0.92955403119546887</v>
      </c>
      <c r="CC127" s="174" t="e">
        <f>(BQ121+BR121+BS121+2*BT121+2*BU121+3*BW121+3*BV121+4*BX121+4*BY121+4*BZ121+4*CA121+4*CB121+4*CC121+4*CD121)</f>
        <v>#DIV/0!</v>
      </c>
      <c r="CD127" s="12" t="e">
        <f>(CB127-CC127)/CC127</f>
        <v>#DIV/0!</v>
      </c>
      <c r="CG127" s="193"/>
      <c r="CH127" s="194"/>
      <c r="CI127" s="141" t="e">
        <f>CP114/CK119</f>
        <v>#DIV/0!</v>
      </c>
      <c r="CJ127" s="8"/>
      <c r="CK127" s="8" t="e">
        <f>(CM112*(298/273)*(1/1.07)/CN112)^-1</f>
        <v>#VALUE!</v>
      </c>
      <c r="CL127" s="7" t="e">
        <f>(CQ112-CQ117*CI127)/CQ112</f>
        <v>#DIV/0!</v>
      </c>
      <c r="CM127" s="7" t="e">
        <f>(CL121+CM121+CN121+2*CO121+2*CP121+3*CR121+4*CS121+4*CT121+4*CU121+4*CV121+4*CW121+4*CX121+4*CY121)/(CL121+CM121+CN121+2*CO121+2*CP121+3*CR121+4*CS121+4*CT121+4*CU121+4*CV121+4*CW121+4*CX121+4*CY121+3*CQ121)</f>
        <v>#DIV/0!</v>
      </c>
      <c r="CN127" s="7" t="e">
        <f>(CU112-CJ121)/CU112</f>
        <v>#DIV/0!</v>
      </c>
      <c r="CO127" s="7" t="e">
        <f>(2*CP121+3*CR121)/(CL121+CM121+CN121+2*CO121+2*CP121+3*CR121+4*CS121+4*CT121+4*CU121+4*CV121+4*CW121+4*CX121+4*CY121)</f>
        <v>#DIV/0!</v>
      </c>
      <c r="CP127" s="7" t="e">
        <f>3*CR121/(CL121+CM121+CN121+2*CO121+2*CP121+3*CR121+4*CS121+4*CT121+4*CU121+4*CV121+4*CW121+4*CX121+4*CY121)</f>
        <v>#DIV/0!</v>
      </c>
      <c r="CQ127" s="7" t="e">
        <f>2*CP121/(CL121+CM121+CN121+2*CO121+2*CP121+3*CR121+4*CS121+4*CT121+4*CU121+4*CV121+4*CW121+4*CX121+4*CY121)</f>
        <v>#DIV/0!</v>
      </c>
      <c r="CR127" s="7" t="e">
        <f>CM121/(CL121+CM121+CN121+2*CO121+2*CP121+3*CR121+4*CS121+4*CT121+4*CU121+4*CV121+4*CW121+4*CX121+4*CY121)</f>
        <v>#DIV/0!</v>
      </c>
      <c r="CS127" s="7" t="e">
        <f>CN121/(CL121+CM121+CN121+2*CO121+2*CP121+3*CR121+4*CS121+4*CT121+4*CU121+4*CV121+4*CW121+4*CX121+4*CY121)</f>
        <v>#DIV/0!</v>
      </c>
      <c r="CT127" s="7" t="e">
        <f>(CM121+CN121)/(CL121+CM121+CN121+2*CO121+2*CP121+3*CR121+4*CS121+4*CT121+4*CU121+4*CV121+4*CW121+4*CX121+4*CY121)</f>
        <v>#DIV/0!</v>
      </c>
      <c r="CU127" s="129" t="e">
        <f>(CR121*CM112/1000) *60 /(CN112/1000)</f>
        <v>#DIV/0!</v>
      </c>
      <c r="CV127" s="129" t="e">
        <f>(CP121*CM112/1000) *60 / (CN112/1000)</f>
        <v>#DIV/0!</v>
      </c>
      <c r="CW127" s="174">
        <f>3*CW112</f>
        <v>0.92955403119546887</v>
      </c>
      <c r="CX127" s="174" t="e">
        <f>(CL121+CM121+CN121+2*CO121+2*CP121+3*CR121+3*CQ121+4*CS121+4*CT121+4*CU121+4*CV121+4*CW121+4*CX121+4*CY121)</f>
        <v>#DIV/0!</v>
      </c>
      <c r="CY127" s="12" t="e">
        <f>(CW127-CX127)/CX127</f>
        <v>#DIV/0!</v>
      </c>
    </row>
    <row r="128" spans="1:103" ht="14.45" customHeight="1" x14ac:dyDescent="0.25">
      <c r="A128" s="193"/>
      <c r="B128" s="194"/>
      <c r="C128" s="57"/>
      <c r="D128" s="142" t="e">
        <f>((G122+H122)*G113/1000) *60 /(H113/1000)</f>
        <v>#VALUE!</v>
      </c>
      <c r="E128" s="8" t="e">
        <f>(G113*(298/273)*(1/1.07)/H113)^-1</f>
        <v>#VALUE!</v>
      </c>
      <c r="F128" s="7">
        <f>(K113-K118*C127)/K113</f>
        <v>0</v>
      </c>
      <c r="G128" s="7">
        <f>(F122+G122+H122+2*I122+2*J122+3*L122+4*M122+4*N122+4*O122+4*P122+4*Q122+4*R122+4*S122)/(F122+G122+H122+2*I122+2*J122+3*L122+4*M122+4*N122+4*O122+4*P122+4*Q122+4*R122+4*S122+3*K122)</f>
        <v>3.709200178469075E-4</v>
      </c>
      <c r="H128" s="7">
        <f>(O113-D122)/O113</f>
        <v>0</v>
      </c>
      <c r="I128" s="7">
        <f>(2*J122+3*L122)/(F122+G122+H122+2*I122+2*J122+3*L122+4*M122+4*N122+4*O122+4*P122+4*Q122+4*R122+4*S122)</f>
        <v>0</v>
      </c>
      <c r="J128" s="7">
        <f>3*L122/(F122+G122+H122+2*I122+2*J122+3*L122+4*M122+4*N122+4*O122+4*P122+4*Q122+4*R122+4*S122)</f>
        <v>0</v>
      </c>
      <c r="K128" s="7">
        <f>2*J122/(F122+G122+H122+2*I122+2*J122+3*L122+4*M122+4*N122+4*O122+4*P122+4*Q122+4*R122+4*S122)</f>
        <v>0</v>
      </c>
      <c r="L128" s="7">
        <f>G122/(F122+G122+H122+2*I122+2*J122+3*L122+4*M122+4*N122+4*O122+4*P122+4*Q122+4*R122+4*S122)</f>
        <v>0</v>
      </c>
      <c r="M128" s="7">
        <f>H122/(F122+G122+H122+2*I122+2*J122+3*L122+4*M122+4*N122+4*O122+4*P122+4*Q122+4*R122+4*S122)</f>
        <v>0</v>
      </c>
      <c r="N128" s="7">
        <f>(G122+H122)/(F122+G122+H122+2*I122+2*J122+3*L122+4*M122+4*N122+4*O122+4*P122+4*Q122+4*R122+4*S122)</f>
        <v>0</v>
      </c>
      <c r="O128" s="129" t="e">
        <f>(L122*G113/1000) *60 /(H113/1000)</f>
        <v>#VALUE!</v>
      </c>
      <c r="P128" s="129" t="e">
        <f>(J122*G113/1000) *60 / (H113/1000)</f>
        <v>#VALUE!</v>
      </c>
      <c r="Q128" s="174">
        <f>3*Q113</f>
        <v>0.92955403119546887</v>
      </c>
      <c r="R128" s="174">
        <f>(F122+G122+H122+2*I122+2*J122+3*L122+3*K122+4*M122+4*N122+4*O122+4*P122+4*Q122+4*R122+4*S122)</f>
        <v>0.92989894933035033</v>
      </c>
      <c r="S128" s="12">
        <f>(Q128-R128)/R128</f>
        <v>-3.7092001784694263E-4</v>
      </c>
      <c r="T128" s="22"/>
      <c r="V128" s="193"/>
      <c r="W128" s="194"/>
      <c r="X128" s="57"/>
      <c r="Y128" s="8"/>
      <c r="Z128" s="8" t="e">
        <f>(AB113*(298/273)*(1/1.07)/AC113)^-1</f>
        <v>#VALUE!</v>
      </c>
      <c r="AA128" s="7" t="e">
        <f>(AF113-AF118*X127)/AF113</f>
        <v>#VALUE!</v>
      </c>
      <c r="AB128" s="7" t="e">
        <f>(AA122+AB122+AC122+2*AD122+2*AE122+3*AG122+4*AH122+4*AI122+4*AJ122+4*AK122+4*AL122+4*AM122+4*AN122)/(AA122+AB122+AC122+2*AD122+2*AE122+3*AG122+4*AH122+4*AI122+4*AJ122+4*AK122+4*AL122+4*AM122+4*AN122+3*AF122)</f>
        <v>#DIV/0!</v>
      </c>
      <c r="AC128" s="7" t="e">
        <f>(AJ113-Y122)/AJ113</f>
        <v>#DIV/0!</v>
      </c>
      <c r="AD128" s="7" t="e">
        <f>(2*AE122+3*AG122)/(AA122+AB122+AC122+2*AD122+2*AE122+3*AG122+4*AH122+4*AI122+4*AJ122+4*AK122+4*AL122+4*AM122+4*AN122)</f>
        <v>#DIV/0!</v>
      </c>
      <c r="AE128" s="7" t="e">
        <f>3*AG122/(AA122+AB122+AC122+2*AD122+2*AE122+3*AG122+4*AH122+4*AI122+4*AJ122+4*AK122+4*AL122+4*AM122+4*AN122)</f>
        <v>#DIV/0!</v>
      </c>
      <c r="AF128" s="7" t="e">
        <f>2*AE122/(AA122+AB122+AC122+2*AD122+2*AE122+3*AG122+4*AH122+4*AI122+4*AJ122+4*AK122+4*AL122+4*AM122+4*AN122)</f>
        <v>#DIV/0!</v>
      </c>
      <c r="AG128" s="7" t="e">
        <f>AB122/(AA122+AB122+AC122+2*AD122+2*AE122+3*AG122+4*AH122+4*AI122+4*AJ122+4*AK122+4*AL122+4*AM122+4*AN122)</f>
        <v>#DIV/0!</v>
      </c>
      <c r="AH128" s="7" t="e">
        <f>AC122/(AA122+AB122+AC122+2*AD122+2*AE122+3*AG122+4*AH122+4*AI122+4*AJ122+4*AK122+4*AL122+4*AM122+4*AN122)</f>
        <v>#DIV/0!</v>
      </c>
      <c r="AI128" s="7" t="e">
        <f>(AB122+AC122)/(AA122+AB122+AC122+2*AD122+2*AE122+3*AG122+4*AH122+4*AI122+4*AJ122+4*AK122+4*AL122+4*AM122+4*AN122)</f>
        <v>#DIV/0!</v>
      </c>
      <c r="AJ128" s="129" t="e">
        <f>(AG122*AB113/1000) *60 /(AC113/1000)</f>
        <v>#DIV/0!</v>
      </c>
      <c r="AK128" s="129" t="e">
        <f>(AE122*AB113/1000) *60 / (AC113/1000)</f>
        <v>#DIV/0!</v>
      </c>
      <c r="AL128" s="174">
        <f>3*AL113</f>
        <v>0.92955403119546887</v>
      </c>
      <c r="AM128" s="174" t="e">
        <f>(AA122+AB122+AC122+2*AD122+2*AE122+3*AG122+3*AF122+4*AH122+4*AI122+4*AJ122+4*AK122+4*AL122+4*AM122+4*AN122)</f>
        <v>#DIV/0!</v>
      </c>
      <c r="AN128" s="12" t="e">
        <f>(AL128-AM128)/AM128</f>
        <v>#DIV/0!</v>
      </c>
      <c r="AQ128" s="193"/>
      <c r="AR128" s="194"/>
      <c r="AS128" s="57"/>
      <c r="AT128" s="8"/>
      <c r="AU128" s="8" t="e">
        <f>(AW113*(298/273)*(1/1.07)/AX113)^-1</f>
        <v>#VALUE!</v>
      </c>
      <c r="AV128" s="7" t="e">
        <f>(BA113-BA118*AS127)/BA113</f>
        <v>#VALUE!</v>
      </c>
      <c r="AW128" s="7" t="e">
        <f>(AV122+AW122+AX122+2*AY122+2*AZ122+3*BB122+4*BC122+4*BD122+4*BE122+4*BF122+4*BG122+4*BH122+4*BI122)/(AV122+AW122+AX122+2*AY122+2*AZ122+3*BB122+4*BC122+4*BD122+4*BE122+4*BF122+4*BG122+4*BH122+4*BI122+3*BA122)</f>
        <v>#DIV/0!</v>
      </c>
      <c r="AX128" s="7" t="e">
        <f>(BE113-AT122)/BE113</f>
        <v>#DIV/0!</v>
      </c>
      <c r="AY128" s="7" t="e">
        <f>(2*AZ122+3*BB122)/(AV122+AW122+AX122+2*AY122+2*AZ122+3*BB122+4*BC122+4*BD122+4*BE122+4*BF122+4*BG122+4*BH122+4*BI122)</f>
        <v>#DIV/0!</v>
      </c>
      <c r="AZ128" s="7" t="e">
        <f>3*BB122/(AV122+AW122+AX122+2*AY122+2*AZ122+3*BB122+4*BC122+4*BD122+4*BE122+4*BF122+4*BG122+4*BH122+4*BI122)</f>
        <v>#DIV/0!</v>
      </c>
      <c r="BA128" s="7" t="e">
        <f>2*AZ122/(AV122+AW122+AX122+2*AY122+2*AZ122+3*BB122+4*BC122+4*BD122+4*BE122+4*BF122+4*BG122+4*BH122+4*BI122)</f>
        <v>#DIV/0!</v>
      </c>
      <c r="BB128" s="7" t="e">
        <f>AW122/(AV122+AW122+AX122+2*AY122+2*AZ122+3*BB122+4*BC122+4*BD122+4*BE122+4*BF122+4*BG122+4*BH122+4*BI122)</f>
        <v>#DIV/0!</v>
      </c>
      <c r="BC128" s="7" t="e">
        <f>AX122/(AV122+AW122+AX122+2*AY122+2*AZ122+3*BB122+4*BC122+4*BD122+4*BE122+4*BF122+4*BG122+4*BH122+4*BI122)</f>
        <v>#DIV/0!</v>
      </c>
      <c r="BD128" s="7" t="e">
        <f>(AW122+AX122)/(AV122+AW122+AX122+2*AY122+2*AZ122+3*BB122+4*BC122+4*BD122+4*BE122+4*BF122+4*BG122+4*BH122+4*BI122)</f>
        <v>#DIV/0!</v>
      </c>
      <c r="BE128" s="129" t="e">
        <f>(BB122*AW113/1000) *60 /(AX113/1000)</f>
        <v>#DIV/0!</v>
      </c>
      <c r="BF128" s="129" t="e">
        <f>(AZ122*AW113/1000) *60 / (AX113/1000)</f>
        <v>#DIV/0!</v>
      </c>
      <c r="BG128" s="174">
        <f>3*BG113</f>
        <v>0.92955403119546887</v>
      </c>
      <c r="BH128" s="174" t="e">
        <f>(AV122+AW122+AX122+2*AY122+2*AZ122+3*BB122+3*BA122+4*BC122+4*BD122+4*BE122+4*BF122+4*BG122+4*BH122+4*BI122)</f>
        <v>#DIV/0!</v>
      </c>
      <c r="BI128" s="12" t="e">
        <f>(BG128-BH128)/BH128</f>
        <v>#DIV/0!</v>
      </c>
      <c r="BL128" s="193"/>
      <c r="BM128" s="194"/>
      <c r="BN128" s="139"/>
      <c r="BO128" s="8"/>
      <c r="BP128" s="8" t="e">
        <f>(BR113*(298/273)*(1/1.07)/BS113)^-1</f>
        <v>#VALUE!</v>
      </c>
      <c r="BQ128" s="7" t="e">
        <f>(BV113-BV118*BN127)/BV113</f>
        <v>#VALUE!</v>
      </c>
      <c r="BR128" s="7" t="e">
        <f>(BQ122+BR122+BS122+2*BT122+2*BU122+3*BW122+4*BX122+4*BY122+4*BZ122+4*CA122+4*CB122+4*CC122+4*CD122)/(BQ122+BR122+BS122+2*BT122+2*BU122+3*BW122+4*BX122+4*BY122+4*BZ122+4*CA122+4*CB122+4*CC122+4*CD122+3*BV122)</f>
        <v>#DIV/0!</v>
      </c>
      <c r="BS128" s="7" t="e">
        <f>(BZ113-BO122)/BZ113</f>
        <v>#DIV/0!</v>
      </c>
      <c r="BT128" s="7" t="e">
        <f>(2*BU122+3*BW122)/(BQ122+BR122+BS122+2*BT122+2*BU122+3*BW122+4*BX122+4*BY122+4*BZ122+4*CA122+4*CB122+4*CC122+4*CD122)</f>
        <v>#DIV/0!</v>
      </c>
      <c r="BU128" s="7" t="e">
        <f>3*BW122/(BQ122+BR122+BS122+2*BT122+2*BU122+3*BW122+4*BX122+4*BY122+4*BZ122+4*CA122+4*CB122+4*CC122+4*CD122)</f>
        <v>#DIV/0!</v>
      </c>
      <c r="BV128" s="7" t="e">
        <f>2*BU122/(BQ122+BR122+BS122+2*BT122+2*BU122+3*BW122+4*BX122+4*BY122+4*BZ122+4*CA122+4*CB122+4*CC122+4*CD122)</f>
        <v>#DIV/0!</v>
      </c>
      <c r="BW128" s="7" t="e">
        <f>BR122/(BQ122+BR122+BS122+2*BT122+2*BU122+3*BW122+4*BX122+4*BY122+4*BZ122+4*CA122+4*CB122+4*CC122+4*CD122)</f>
        <v>#DIV/0!</v>
      </c>
      <c r="BX128" s="7" t="e">
        <f>BS122/(BQ122+BR122+BS122+2*BT122+2*BU122+3*BW122+4*BX122+4*BY122+4*BZ122+4*CA122+4*CB122+4*CC122+4*CD122)</f>
        <v>#DIV/0!</v>
      </c>
      <c r="BY128" s="7" t="e">
        <f>(BR122+BS122)/(BQ122+BR122+BS122+2*BT122+2*BU122+3*BW122+4*BX122+4*BY122+4*BZ122+4*CA122+4*CB122+4*CC122+4*CD122)</f>
        <v>#DIV/0!</v>
      </c>
      <c r="BZ128" s="129" t="e">
        <f>(BW122*BR113/1000) *60 /(BS113/1000)</f>
        <v>#DIV/0!</v>
      </c>
      <c r="CA128" s="129" t="e">
        <f>(BU122*BR113/1000) *60 / (BS113/1000)</f>
        <v>#DIV/0!</v>
      </c>
      <c r="CB128" s="174">
        <f>3*CB113</f>
        <v>0.92955403119546887</v>
      </c>
      <c r="CC128" s="174" t="e">
        <f>(BQ122+BR122+BS122+2*BT122+2*BU122+3*BW122+3*BV122+4*BX122+4*BY122+4*BZ122+4*CA122+4*CB122+4*CC122+4*CD122)</f>
        <v>#DIV/0!</v>
      </c>
      <c r="CD128" s="12" t="e">
        <f>(CB128-CC128)/CC128</f>
        <v>#DIV/0!</v>
      </c>
      <c r="CG128" s="193"/>
      <c r="CH128" s="194"/>
      <c r="CI128" s="139"/>
      <c r="CJ128" s="8"/>
      <c r="CK128" s="8" t="e">
        <f>(CM113*(298/273)*(1/1.07)/CN113)^-1</f>
        <v>#VALUE!</v>
      </c>
      <c r="CL128" s="7" t="e">
        <f>(CQ113-CQ118*CI127)/CQ113</f>
        <v>#DIV/0!</v>
      </c>
      <c r="CM128" s="7" t="e">
        <f>(CL122+CM122+CN122+2*CO122+2*CP122+3*CR122+4*CS122+4*CT122+4*CU122+4*CV122+4*CW122+4*CX122+4*CY122)/(CL122+CM122+CN122+2*CO122+2*CP122+3*CR122+4*CS122+4*CT122+4*CU122+4*CV122+4*CW122+4*CX122+4*CY122+3*CQ122)</f>
        <v>#DIV/0!</v>
      </c>
      <c r="CN128" s="7" t="e">
        <f>(CU113-CJ122)/CU113</f>
        <v>#DIV/0!</v>
      </c>
      <c r="CO128" s="7" t="e">
        <f>(2*CP122+3*CR122)/(CL122+CM122+CN122+2*CO122+2*CP122+3*CR122+4*CS122+4*CT122+4*CU122+4*CV122+4*CW122+4*CX122+4*CY122)</f>
        <v>#DIV/0!</v>
      </c>
      <c r="CP128" s="7" t="e">
        <f>3*CR122/(CL122+CM122+CN122+2*CO122+2*CP122+3*CR122+4*CS122+4*CT122+4*CU122+4*CV122+4*CW122+4*CX122+4*CY122)</f>
        <v>#DIV/0!</v>
      </c>
      <c r="CQ128" s="7" t="e">
        <f>2*CP122/(CL122+CM122+CN122+2*CO122+2*CP122+3*CR122+4*CS122+4*CT122+4*CU122+4*CV122+4*CW122+4*CX122+4*CY122)</f>
        <v>#DIV/0!</v>
      </c>
      <c r="CR128" s="7" t="e">
        <f>CM122/(CL122+CM122+CN122+2*CO122+2*CP122+3*CR122+4*CS122+4*CT122+4*CU122+4*CV122+4*CW122+4*CX122+4*CY122)</f>
        <v>#DIV/0!</v>
      </c>
      <c r="CS128" s="7" t="e">
        <f>CN122/(CL122+CM122+CN122+2*CO122+2*CP122+3*CR122+4*CS122+4*CT122+4*CU122+4*CV122+4*CW122+4*CX122+4*CY122)</f>
        <v>#DIV/0!</v>
      </c>
      <c r="CT128" s="7" t="e">
        <f>(CM122+CN122)/(CL122+CM122+CN122+2*CO122+2*CP122+3*CR122+4*CS122+4*CT122+4*CU122+4*CV122+4*CW122+4*CX122+4*CY122)</f>
        <v>#DIV/0!</v>
      </c>
      <c r="CU128" s="129" t="e">
        <f>(CR122*CM113/1000) *60 /(CN113/1000)</f>
        <v>#DIV/0!</v>
      </c>
      <c r="CV128" s="129" t="e">
        <f>(CP122*CM113/1000) *60 / (CN113/1000)</f>
        <v>#DIV/0!</v>
      </c>
      <c r="CW128" s="174">
        <f>3*CW113</f>
        <v>0.92955403119546887</v>
      </c>
      <c r="CX128" s="174" t="e">
        <f>(CL122+CM122+CN122+2*CO122+2*CP122+3*CR122+3*CQ122+4*CS122+4*CT122+4*CU122+4*CV122+4*CW122+4*CX122+4*CY122)</f>
        <v>#DIV/0!</v>
      </c>
      <c r="CY128" s="12" t="e">
        <f>(CW128-CX128)/CX128</f>
        <v>#DIV/0!</v>
      </c>
    </row>
    <row r="129" spans="1:103" ht="15" customHeight="1" thickBot="1" x14ac:dyDescent="0.3">
      <c r="A129" s="193"/>
      <c r="B129" s="194"/>
      <c r="C129" s="58" t="s">
        <v>52</v>
      </c>
      <c r="D129" s="60" t="e">
        <f t="shared" ref="D129:S129" si="206">AVERAGE(D126:D128)</f>
        <v>#VALUE!</v>
      </c>
      <c r="E129" s="60" t="e">
        <f t="shared" si="206"/>
        <v>#VALUE!</v>
      </c>
      <c r="F129" s="61">
        <f t="shared" si="206"/>
        <v>0</v>
      </c>
      <c r="G129" s="61">
        <f t="shared" si="206"/>
        <v>3.7092001784690755E-4</v>
      </c>
      <c r="H129" s="61">
        <f t="shared" si="206"/>
        <v>0</v>
      </c>
      <c r="I129" s="61">
        <f t="shared" si="206"/>
        <v>0</v>
      </c>
      <c r="J129" s="61">
        <f t="shared" si="206"/>
        <v>0</v>
      </c>
      <c r="K129" s="61">
        <f t="shared" si="206"/>
        <v>0</v>
      </c>
      <c r="L129" s="61">
        <f t="shared" si="206"/>
        <v>0</v>
      </c>
      <c r="M129" s="61">
        <f t="shared" si="206"/>
        <v>0</v>
      </c>
      <c r="N129" s="61">
        <f t="shared" si="206"/>
        <v>0</v>
      </c>
      <c r="O129" s="130" t="e">
        <f t="shared" si="206"/>
        <v>#VALUE!</v>
      </c>
      <c r="P129" s="130" t="e">
        <f t="shared" si="206"/>
        <v>#VALUE!</v>
      </c>
      <c r="Q129" s="60">
        <f t="shared" si="206"/>
        <v>0.92955403119546887</v>
      </c>
      <c r="R129" s="60">
        <f t="shared" si="206"/>
        <v>0.92989894933035033</v>
      </c>
      <c r="S129" s="62">
        <f t="shared" si="206"/>
        <v>-3.7092001784694268E-4</v>
      </c>
      <c r="T129" s="22"/>
      <c r="V129" s="193"/>
      <c r="W129" s="194"/>
      <c r="X129" s="58" t="s">
        <v>52</v>
      </c>
      <c r="Y129" s="60"/>
      <c r="Z129" s="60" t="e">
        <f t="shared" ref="Z129:AN129" si="207">AVERAGE(Z126:Z128)</f>
        <v>#VALUE!</v>
      </c>
      <c r="AA129" s="61" t="e">
        <f t="shared" si="207"/>
        <v>#VALUE!</v>
      </c>
      <c r="AB129" s="61" t="e">
        <f t="shared" si="207"/>
        <v>#DIV/0!</v>
      </c>
      <c r="AC129" s="61" t="e">
        <f t="shared" si="207"/>
        <v>#DIV/0!</v>
      </c>
      <c r="AD129" s="61" t="e">
        <f t="shared" si="207"/>
        <v>#DIV/0!</v>
      </c>
      <c r="AE129" s="61" t="e">
        <f t="shared" si="207"/>
        <v>#DIV/0!</v>
      </c>
      <c r="AF129" s="61" t="e">
        <f t="shared" si="207"/>
        <v>#DIV/0!</v>
      </c>
      <c r="AG129" s="61" t="e">
        <f t="shared" si="207"/>
        <v>#DIV/0!</v>
      </c>
      <c r="AH129" s="61" t="e">
        <f t="shared" si="207"/>
        <v>#DIV/0!</v>
      </c>
      <c r="AI129" s="61" t="e">
        <f t="shared" si="207"/>
        <v>#DIV/0!</v>
      </c>
      <c r="AJ129" s="130" t="e">
        <f t="shared" si="207"/>
        <v>#DIV/0!</v>
      </c>
      <c r="AK129" s="130" t="e">
        <f t="shared" si="207"/>
        <v>#DIV/0!</v>
      </c>
      <c r="AL129" s="60">
        <f t="shared" si="207"/>
        <v>0.92955403119546887</v>
      </c>
      <c r="AM129" s="60" t="e">
        <f t="shared" si="207"/>
        <v>#DIV/0!</v>
      </c>
      <c r="AN129" s="62" t="e">
        <f t="shared" si="207"/>
        <v>#DIV/0!</v>
      </c>
      <c r="AQ129" s="193"/>
      <c r="AR129" s="194"/>
      <c r="AS129" s="58" t="s">
        <v>52</v>
      </c>
      <c r="AT129" s="60"/>
      <c r="AU129" s="60" t="e">
        <f t="shared" ref="AU129:BI129" si="208">AVERAGE(AU126:AU128)</f>
        <v>#VALUE!</v>
      </c>
      <c r="AV129" s="61" t="e">
        <f t="shared" si="208"/>
        <v>#VALUE!</v>
      </c>
      <c r="AW129" s="61" t="e">
        <f t="shared" si="208"/>
        <v>#DIV/0!</v>
      </c>
      <c r="AX129" s="61" t="e">
        <f t="shared" si="208"/>
        <v>#DIV/0!</v>
      </c>
      <c r="AY129" s="61" t="e">
        <f t="shared" si="208"/>
        <v>#DIV/0!</v>
      </c>
      <c r="AZ129" s="61" t="e">
        <f t="shared" si="208"/>
        <v>#DIV/0!</v>
      </c>
      <c r="BA129" s="61" t="e">
        <f t="shared" si="208"/>
        <v>#DIV/0!</v>
      </c>
      <c r="BB129" s="61" t="e">
        <f t="shared" si="208"/>
        <v>#DIV/0!</v>
      </c>
      <c r="BC129" s="61" t="e">
        <f t="shared" si="208"/>
        <v>#DIV/0!</v>
      </c>
      <c r="BD129" s="61" t="e">
        <f t="shared" si="208"/>
        <v>#DIV/0!</v>
      </c>
      <c r="BE129" s="130" t="e">
        <f t="shared" si="208"/>
        <v>#DIV/0!</v>
      </c>
      <c r="BF129" s="130" t="e">
        <f t="shared" si="208"/>
        <v>#DIV/0!</v>
      </c>
      <c r="BG129" s="60">
        <f t="shared" si="208"/>
        <v>0.92955403119546887</v>
      </c>
      <c r="BH129" s="60" t="e">
        <f t="shared" si="208"/>
        <v>#DIV/0!</v>
      </c>
      <c r="BI129" s="62" t="e">
        <f t="shared" si="208"/>
        <v>#DIV/0!</v>
      </c>
      <c r="BL129" s="193"/>
      <c r="BM129" s="194"/>
      <c r="BN129" s="140" t="s">
        <v>52</v>
      </c>
      <c r="BO129" s="60"/>
      <c r="BP129" s="60" t="e">
        <f t="shared" ref="BP129:CD129" si="209">AVERAGE(BP126:BP128)</f>
        <v>#VALUE!</v>
      </c>
      <c r="BQ129" s="61" t="e">
        <f t="shared" si="209"/>
        <v>#VALUE!</v>
      </c>
      <c r="BR129" s="61" t="e">
        <f t="shared" si="209"/>
        <v>#DIV/0!</v>
      </c>
      <c r="BS129" s="61" t="e">
        <f t="shared" si="209"/>
        <v>#DIV/0!</v>
      </c>
      <c r="BT129" s="61" t="e">
        <f t="shared" si="209"/>
        <v>#DIV/0!</v>
      </c>
      <c r="BU129" s="61" t="e">
        <f t="shared" si="209"/>
        <v>#DIV/0!</v>
      </c>
      <c r="BV129" s="61" t="e">
        <f t="shared" si="209"/>
        <v>#DIV/0!</v>
      </c>
      <c r="BW129" s="61" t="e">
        <f t="shared" si="209"/>
        <v>#DIV/0!</v>
      </c>
      <c r="BX129" s="61" t="e">
        <f t="shared" si="209"/>
        <v>#DIV/0!</v>
      </c>
      <c r="BY129" s="61" t="e">
        <f t="shared" si="209"/>
        <v>#DIV/0!</v>
      </c>
      <c r="BZ129" s="130" t="e">
        <f t="shared" si="209"/>
        <v>#DIV/0!</v>
      </c>
      <c r="CA129" s="130" t="e">
        <f t="shared" si="209"/>
        <v>#DIV/0!</v>
      </c>
      <c r="CB129" s="60">
        <f t="shared" si="209"/>
        <v>0.92955403119546887</v>
      </c>
      <c r="CC129" s="60" t="e">
        <f t="shared" si="209"/>
        <v>#DIV/0!</v>
      </c>
      <c r="CD129" s="62" t="e">
        <f t="shared" si="209"/>
        <v>#DIV/0!</v>
      </c>
      <c r="CG129" s="193"/>
      <c r="CH129" s="194"/>
      <c r="CI129" s="140" t="s">
        <v>52</v>
      </c>
      <c r="CJ129" s="60"/>
      <c r="CK129" s="60" t="e">
        <f t="shared" ref="CK129:CY129" si="210">AVERAGE(CK126:CK128)</f>
        <v>#VALUE!</v>
      </c>
      <c r="CL129" s="61" t="e">
        <f t="shared" si="210"/>
        <v>#DIV/0!</v>
      </c>
      <c r="CM129" s="61" t="e">
        <f t="shared" si="210"/>
        <v>#DIV/0!</v>
      </c>
      <c r="CN129" s="61" t="e">
        <f t="shared" si="210"/>
        <v>#DIV/0!</v>
      </c>
      <c r="CO129" s="61" t="e">
        <f t="shared" si="210"/>
        <v>#DIV/0!</v>
      </c>
      <c r="CP129" s="61" t="e">
        <f t="shared" si="210"/>
        <v>#DIV/0!</v>
      </c>
      <c r="CQ129" s="61" t="e">
        <f t="shared" si="210"/>
        <v>#DIV/0!</v>
      </c>
      <c r="CR129" s="61" t="e">
        <f t="shared" si="210"/>
        <v>#DIV/0!</v>
      </c>
      <c r="CS129" s="61" t="e">
        <f t="shared" si="210"/>
        <v>#DIV/0!</v>
      </c>
      <c r="CT129" s="61" t="e">
        <f t="shared" si="210"/>
        <v>#DIV/0!</v>
      </c>
      <c r="CU129" s="130" t="e">
        <f t="shared" si="210"/>
        <v>#DIV/0!</v>
      </c>
      <c r="CV129" s="130" t="e">
        <f t="shared" si="210"/>
        <v>#DIV/0!</v>
      </c>
      <c r="CW129" s="60">
        <f t="shared" si="210"/>
        <v>0.92955403119546887</v>
      </c>
      <c r="CX129" s="60" t="e">
        <f t="shared" si="210"/>
        <v>#DIV/0!</v>
      </c>
      <c r="CY129" s="62" t="e">
        <f t="shared" si="210"/>
        <v>#DIV/0!</v>
      </c>
    </row>
    <row r="130" spans="1:103" x14ac:dyDescent="0.25">
      <c r="A130" s="66"/>
      <c r="B130" s="76" t="s">
        <v>75</v>
      </c>
      <c r="C130" s="76" t="s">
        <v>76</v>
      </c>
      <c r="D130" s="76" t="s">
        <v>41</v>
      </c>
      <c r="E130" s="76" t="s">
        <v>42</v>
      </c>
      <c r="F130" s="76" t="s">
        <v>44</v>
      </c>
      <c r="G130" s="76" t="s">
        <v>77</v>
      </c>
      <c r="H130" s="76" t="s">
        <v>78</v>
      </c>
      <c r="I130" s="76" t="s">
        <v>79</v>
      </c>
      <c r="J130" s="76" t="s">
        <v>80</v>
      </c>
      <c r="K130" s="76" t="s">
        <v>43</v>
      </c>
      <c r="L130" s="76" t="s">
        <v>81</v>
      </c>
      <c r="M130" s="76" t="s">
        <v>45</v>
      </c>
      <c r="N130" s="76" t="s">
        <v>46</v>
      </c>
      <c r="O130" s="76" t="s">
        <v>82</v>
      </c>
      <c r="P130" s="76" t="s">
        <v>83</v>
      </c>
      <c r="Q130" s="76" t="s">
        <v>84</v>
      </c>
      <c r="R130" s="76" t="s">
        <v>85</v>
      </c>
      <c r="S130" s="77" t="s">
        <v>86</v>
      </c>
      <c r="T130" s="22"/>
      <c r="V130" s="66"/>
      <c r="W130" s="76" t="s">
        <v>75</v>
      </c>
      <c r="X130" s="76" t="s">
        <v>76</v>
      </c>
      <c r="Y130" s="76" t="s">
        <v>41</v>
      </c>
      <c r="Z130" s="76" t="s">
        <v>42</v>
      </c>
      <c r="AA130" s="76" t="s">
        <v>44</v>
      </c>
      <c r="AB130" s="76" t="s">
        <v>77</v>
      </c>
      <c r="AC130" s="76" t="s">
        <v>78</v>
      </c>
      <c r="AD130" s="76" t="s">
        <v>79</v>
      </c>
      <c r="AE130" s="76" t="s">
        <v>80</v>
      </c>
      <c r="AF130" s="76" t="s">
        <v>43</v>
      </c>
      <c r="AG130" s="76" t="s">
        <v>81</v>
      </c>
      <c r="AH130" s="76" t="s">
        <v>45</v>
      </c>
      <c r="AI130" s="76" t="s">
        <v>46</v>
      </c>
      <c r="AJ130" s="76" t="s">
        <v>82</v>
      </c>
      <c r="AK130" s="76" t="s">
        <v>83</v>
      </c>
      <c r="AL130" s="76" t="s">
        <v>84</v>
      </c>
      <c r="AM130" s="76" t="s">
        <v>85</v>
      </c>
      <c r="AN130" s="77" t="s">
        <v>86</v>
      </c>
      <c r="AQ130" s="66"/>
      <c r="AR130" s="76" t="s">
        <v>75</v>
      </c>
      <c r="AS130" s="76" t="s">
        <v>76</v>
      </c>
      <c r="AT130" s="76" t="s">
        <v>41</v>
      </c>
      <c r="AU130" s="76" t="s">
        <v>42</v>
      </c>
      <c r="AV130" s="76" t="s">
        <v>44</v>
      </c>
      <c r="AW130" s="76" t="s">
        <v>77</v>
      </c>
      <c r="AX130" s="76" t="s">
        <v>78</v>
      </c>
      <c r="AY130" s="76" t="s">
        <v>79</v>
      </c>
      <c r="AZ130" s="76" t="s">
        <v>80</v>
      </c>
      <c r="BA130" s="76" t="s">
        <v>43</v>
      </c>
      <c r="BB130" s="76" t="s">
        <v>81</v>
      </c>
      <c r="BC130" s="76" t="s">
        <v>45</v>
      </c>
      <c r="BD130" s="76" t="s">
        <v>46</v>
      </c>
      <c r="BE130" s="76" t="s">
        <v>82</v>
      </c>
      <c r="BF130" s="76" t="s">
        <v>83</v>
      </c>
      <c r="BG130" s="76" t="s">
        <v>84</v>
      </c>
      <c r="BH130" s="76" t="s">
        <v>85</v>
      </c>
      <c r="BI130" s="77" t="s">
        <v>86</v>
      </c>
      <c r="BL130" s="66"/>
      <c r="BM130" s="76" t="s">
        <v>75</v>
      </c>
      <c r="BN130" s="76" t="s">
        <v>76</v>
      </c>
      <c r="BO130" s="76" t="s">
        <v>41</v>
      </c>
      <c r="BP130" s="76" t="s">
        <v>42</v>
      </c>
      <c r="BQ130" s="76" t="s">
        <v>44</v>
      </c>
      <c r="BR130" s="76" t="s">
        <v>77</v>
      </c>
      <c r="BS130" s="76" t="s">
        <v>78</v>
      </c>
      <c r="BT130" s="76" t="s">
        <v>79</v>
      </c>
      <c r="BU130" s="76" t="s">
        <v>80</v>
      </c>
      <c r="BV130" s="76" t="s">
        <v>43</v>
      </c>
      <c r="BW130" s="76" t="s">
        <v>81</v>
      </c>
      <c r="BX130" s="76" t="s">
        <v>45</v>
      </c>
      <c r="BY130" s="76" t="s">
        <v>46</v>
      </c>
      <c r="BZ130" s="76" t="s">
        <v>82</v>
      </c>
      <c r="CA130" s="76" t="s">
        <v>83</v>
      </c>
      <c r="CB130" s="76" t="s">
        <v>84</v>
      </c>
      <c r="CC130" s="76" t="s">
        <v>85</v>
      </c>
      <c r="CD130" s="77" t="s">
        <v>86</v>
      </c>
      <c r="CG130" s="66"/>
      <c r="CH130" s="76" t="s">
        <v>75</v>
      </c>
      <c r="CI130" s="76" t="s">
        <v>76</v>
      </c>
      <c r="CJ130" s="76" t="s">
        <v>41</v>
      </c>
      <c r="CK130" s="76" t="s">
        <v>42</v>
      </c>
      <c r="CL130" s="76" t="s">
        <v>44</v>
      </c>
      <c r="CM130" s="76" t="s">
        <v>77</v>
      </c>
      <c r="CN130" s="76" t="s">
        <v>78</v>
      </c>
      <c r="CO130" s="76" t="s">
        <v>79</v>
      </c>
      <c r="CP130" s="76" t="s">
        <v>80</v>
      </c>
      <c r="CQ130" s="76" t="s">
        <v>43</v>
      </c>
      <c r="CR130" s="76" t="s">
        <v>81</v>
      </c>
      <c r="CS130" s="76" t="s">
        <v>45</v>
      </c>
      <c r="CT130" s="76" t="s">
        <v>46</v>
      </c>
      <c r="CU130" s="76" t="s">
        <v>82</v>
      </c>
      <c r="CV130" s="76" t="s">
        <v>83</v>
      </c>
      <c r="CW130" s="76" t="s">
        <v>84</v>
      </c>
      <c r="CX130" s="76" t="s">
        <v>85</v>
      </c>
      <c r="CY130" s="77" t="s">
        <v>86</v>
      </c>
    </row>
    <row r="131" spans="1:103" x14ac:dyDescent="0.25">
      <c r="A131" s="67" t="s">
        <v>87</v>
      </c>
      <c r="B131" s="36">
        <f>'Data In'!G8</f>
        <v>1653236067.5842919</v>
      </c>
      <c r="C131" s="37" t="str">
        <f>'Data In'!H8</f>
        <v>MOCK RUN 2046261</v>
      </c>
      <c r="D131" s="37">
        <f>'Data In'!I8</f>
        <v>566382.58499999996</v>
      </c>
      <c r="E131" s="37">
        <f>'Data In'!J8</f>
        <v>2101269.6749999998</v>
      </c>
      <c r="F131" s="37">
        <f>'Data In'!K8</f>
        <v>0</v>
      </c>
      <c r="G131" s="37">
        <f>'Data In'!L8</f>
        <v>0</v>
      </c>
      <c r="H131" s="37">
        <f>'Data In'!M8</f>
        <v>0</v>
      </c>
      <c r="I131" s="37">
        <f>'Data In'!N8</f>
        <v>74.290000000000006</v>
      </c>
      <c r="J131" s="37">
        <f>'Data In'!O8</f>
        <v>0</v>
      </c>
      <c r="K131" s="37">
        <f>'Data In'!P8</f>
        <v>1260199.345</v>
      </c>
      <c r="L131" s="37">
        <f>'Data In'!Q8</f>
        <v>0</v>
      </c>
      <c r="M131" s="37">
        <f>'Data In'!R8</f>
        <v>738.05499999999995</v>
      </c>
      <c r="N131" s="37">
        <f>'Data In'!S8</f>
        <v>529.88499999999999</v>
      </c>
      <c r="O131" s="37">
        <f>'Data In'!T8</f>
        <v>0</v>
      </c>
      <c r="P131" s="37">
        <f>'Data In'!U8</f>
        <v>0</v>
      </c>
      <c r="Q131" s="37">
        <f>'Data In'!V8</f>
        <v>0</v>
      </c>
      <c r="R131" s="37">
        <f>'Data In'!W8</f>
        <v>0</v>
      </c>
      <c r="S131" s="37">
        <f>'Data In'!X8</f>
        <v>0</v>
      </c>
      <c r="T131" s="22"/>
      <c r="V131" s="67" t="s">
        <v>87</v>
      </c>
      <c r="W131" s="36">
        <f t="shared" ref="W131:AF133" si="211">B131</f>
        <v>1653236067.5842919</v>
      </c>
      <c r="X131" s="37" t="str">
        <f t="shared" si="211"/>
        <v>MOCK RUN 2046261</v>
      </c>
      <c r="Y131" s="37">
        <f t="shared" si="211"/>
        <v>566382.58499999996</v>
      </c>
      <c r="Z131" s="37">
        <f t="shared" si="211"/>
        <v>2101269.6749999998</v>
      </c>
      <c r="AA131" s="37">
        <f t="shared" si="211"/>
        <v>0</v>
      </c>
      <c r="AB131" s="37">
        <f t="shared" si="211"/>
        <v>0</v>
      </c>
      <c r="AC131" s="37">
        <f t="shared" si="211"/>
        <v>0</v>
      </c>
      <c r="AD131" s="37">
        <f t="shared" si="211"/>
        <v>74.290000000000006</v>
      </c>
      <c r="AE131" s="37">
        <f t="shared" si="211"/>
        <v>0</v>
      </c>
      <c r="AF131" s="37">
        <f t="shared" si="211"/>
        <v>1260199.345</v>
      </c>
      <c r="AG131" s="37">
        <f t="shared" ref="AG131:AP133" si="212">L131</f>
        <v>0</v>
      </c>
      <c r="AH131" s="37">
        <f t="shared" si="212"/>
        <v>738.05499999999995</v>
      </c>
      <c r="AI131" s="37">
        <f t="shared" si="212"/>
        <v>529.88499999999999</v>
      </c>
      <c r="AJ131" s="37">
        <f t="shared" si="212"/>
        <v>0</v>
      </c>
      <c r="AK131" s="37">
        <f t="shared" si="212"/>
        <v>0</v>
      </c>
      <c r="AL131" s="37">
        <f t="shared" si="212"/>
        <v>0</v>
      </c>
      <c r="AM131" s="37">
        <f t="shared" si="212"/>
        <v>0</v>
      </c>
      <c r="AN131" s="37">
        <f t="shared" si="212"/>
        <v>0</v>
      </c>
      <c r="AQ131" s="67" t="s">
        <v>87</v>
      </c>
      <c r="AR131" s="36">
        <f t="shared" ref="AR131:BA133" si="213">W131</f>
        <v>1653236067.5842919</v>
      </c>
      <c r="AS131" s="37" t="str">
        <f t="shared" si="213"/>
        <v>MOCK RUN 2046261</v>
      </c>
      <c r="AT131" s="37">
        <f t="shared" si="213"/>
        <v>566382.58499999996</v>
      </c>
      <c r="AU131" s="37">
        <f t="shared" si="213"/>
        <v>2101269.6749999998</v>
      </c>
      <c r="AV131" s="37">
        <f t="shared" si="213"/>
        <v>0</v>
      </c>
      <c r="AW131" s="37">
        <f t="shared" si="213"/>
        <v>0</v>
      </c>
      <c r="AX131" s="37">
        <f t="shared" si="213"/>
        <v>0</v>
      </c>
      <c r="AY131" s="37">
        <f t="shared" si="213"/>
        <v>74.290000000000006</v>
      </c>
      <c r="AZ131" s="37">
        <f t="shared" si="213"/>
        <v>0</v>
      </c>
      <c r="BA131" s="37">
        <f t="shared" si="213"/>
        <v>1260199.345</v>
      </c>
      <c r="BB131" s="37">
        <f t="shared" ref="BB131:BK133" si="214">AG131</f>
        <v>0</v>
      </c>
      <c r="BC131" s="37">
        <f t="shared" si="214"/>
        <v>738.05499999999995</v>
      </c>
      <c r="BD131" s="37">
        <f t="shared" si="214"/>
        <v>529.88499999999999</v>
      </c>
      <c r="BE131" s="37">
        <f t="shared" si="214"/>
        <v>0</v>
      </c>
      <c r="BF131" s="37">
        <f t="shared" si="214"/>
        <v>0</v>
      </c>
      <c r="BG131" s="37">
        <f t="shared" si="214"/>
        <v>0</v>
      </c>
      <c r="BH131" s="37">
        <f t="shared" si="214"/>
        <v>0</v>
      </c>
      <c r="BI131" s="37">
        <f t="shared" si="214"/>
        <v>0</v>
      </c>
      <c r="BL131" s="67" t="s">
        <v>87</v>
      </c>
      <c r="BM131" s="36">
        <f t="shared" ref="BM131:BV133" si="215">AR131</f>
        <v>1653236067.5842919</v>
      </c>
      <c r="BN131" s="37" t="str">
        <f t="shared" si="215"/>
        <v>MOCK RUN 2046261</v>
      </c>
      <c r="BO131" s="37">
        <f t="shared" si="215"/>
        <v>566382.58499999996</v>
      </c>
      <c r="BP131" s="37">
        <f t="shared" si="215"/>
        <v>2101269.6749999998</v>
      </c>
      <c r="BQ131" s="37">
        <f t="shared" si="215"/>
        <v>0</v>
      </c>
      <c r="BR131" s="37">
        <f t="shared" si="215"/>
        <v>0</v>
      </c>
      <c r="BS131" s="37">
        <f t="shared" si="215"/>
        <v>0</v>
      </c>
      <c r="BT131" s="37">
        <f t="shared" si="215"/>
        <v>74.290000000000006</v>
      </c>
      <c r="BU131" s="37">
        <f t="shared" si="215"/>
        <v>0</v>
      </c>
      <c r="BV131" s="37">
        <f t="shared" si="215"/>
        <v>1260199.345</v>
      </c>
      <c r="BW131" s="37">
        <f t="shared" ref="BW131:CF133" si="216">BB131</f>
        <v>0</v>
      </c>
      <c r="BX131" s="37">
        <f t="shared" si="216"/>
        <v>738.05499999999995</v>
      </c>
      <c r="BY131" s="37">
        <f t="shared" si="216"/>
        <v>529.88499999999999</v>
      </c>
      <c r="BZ131" s="37">
        <f t="shared" si="216"/>
        <v>0</v>
      </c>
      <c r="CA131" s="37">
        <f t="shared" si="216"/>
        <v>0</v>
      </c>
      <c r="CB131" s="37">
        <f t="shared" si="216"/>
        <v>0</v>
      </c>
      <c r="CC131" s="37">
        <f t="shared" si="216"/>
        <v>0</v>
      </c>
      <c r="CD131" s="37">
        <f t="shared" si="216"/>
        <v>0</v>
      </c>
      <c r="CG131" s="67" t="s">
        <v>87</v>
      </c>
      <c r="CH131" s="97">
        <f t="shared" ref="CH131:CQ133" si="217">BM131</f>
        <v>1653236067.5842919</v>
      </c>
      <c r="CI131" s="98" t="str">
        <f t="shared" si="217"/>
        <v>MOCK RUN 2046261</v>
      </c>
      <c r="CJ131" s="98">
        <f t="shared" si="217"/>
        <v>566382.58499999996</v>
      </c>
      <c r="CK131" s="98">
        <f t="shared" si="217"/>
        <v>2101269.6749999998</v>
      </c>
      <c r="CL131" s="98">
        <f t="shared" si="217"/>
        <v>0</v>
      </c>
      <c r="CM131" s="98">
        <f t="shared" si="217"/>
        <v>0</v>
      </c>
      <c r="CN131" s="98">
        <f t="shared" si="217"/>
        <v>0</v>
      </c>
      <c r="CO131" s="98">
        <f t="shared" si="217"/>
        <v>74.290000000000006</v>
      </c>
      <c r="CP131" s="98">
        <f t="shared" si="217"/>
        <v>0</v>
      </c>
      <c r="CQ131" s="98">
        <f t="shared" si="217"/>
        <v>1260199.345</v>
      </c>
      <c r="CR131" s="98">
        <f t="shared" ref="CR131:DA133" si="218">BW131</f>
        <v>0</v>
      </c>
      <c r="CS131" s="98">
        <f t="shared" si="218"/>
        <v>738.05499999999995</v>
      </c>
      <c r="CT131" s="98">
        <f t="shared" si="218"/>
        <v>529.88499999999999</v>
      </c>
      <c r="CU131" s="98">
        <f t="shared" si="218"/>
        <v>0</v>
      </c>
      <c r="CV131" s="98">
        <f t="shared" si="218"/>
        <v>0</v>
      </c>
      <c r="CW131" s="98">
        <f t="shared" si="218"/>
        <v>0</v>
      </c>
      <c r="CX131" s="98">
        <f t="shared" si="218"/>
        <v>0</v>
      </c>
      <c r="CY131" s="99">
        <f t="shared" si="218"/>
        <v>0</v>
      </c>
    </row>
    <row r="132" spans="1:103" x14ac:dyDescent="0.25">
      <c r="A132" s="67"/>
      <c r="B132" s="36">
        <f>'Data In'!G9</f>
        <v>1653236074.6129479</v>
      </c>
      <c r="C132" s="37" t="str">
        <f>'Data In'!H9</f>
        <v>MOCK RUN 67772</v>
      </c>
      <c r="D132" s="37">
        <f>'Data In'!I9</f>
        <v>566382.58499999996</v>
      </c>
      <c r="E132" s="37">
        <f>'Data In'!J9</f>
        <v>2101269.6749999998</v>
      </c>
      <c r="F132" s="37">
        <f>'Data In'!K9</f>
        <v>0</v>
      </c>
      <c r="G132" s="37">
        <f>'Data In'!L9</f>
        <v>0</v>
      </c>
      <c r="H132" s="37">
        <f>'Data In'!M9</f>
        <v>0</v>
      </c>
      <c r="I132" s="37">
        <f>'Data In'!N9</f>
        <v>74.290000000000006</v>
      </c>
      <c r="J132" s="37">
        <f>'Data In'!O9</f>
        <v>0</v>
      </c>
      <c r="K132" s="37">
        <f>'Data In'!P9</f>
        <v>1260199.345</v>
      </c>
      <c r="L132" s="37">
        <f>'Data In'!Q9</f>
        <v>0</v>
      </c>
      <c r="M132" s="37">
        <f>'Data In'!R9</f>
        <v>738.05499999999995</v>
      </c>
      <c r="N132" s="37">
        <f>'Data In'!S9</f>
        <v>529.88499999999999</v>
      </c>
      <c r="O132" s="37">
        <f>'Data In'!T9</f>
        <v>0</v>
      </c>
      <c r="P132" s="37">
        <f>'Data In'!U9</f>
        <v>0</v>
      </c>
      <c r="Q132" s="37">
        <f>'Data In'!V9</f>
        <v>0</v>
      </c>
      <c r="R132" s="37">
        <f>'Data In'!W9</f>
        <v>0</v>
      </c>
      <c r="S132" s="37">
        <f>'Data In'!X9</f>
        <v>0</v>
      </c>
      <c r="T132" s="22"/>
      <c r="V132" s="67"/>
      <c r="W132" s="36">
        <f t="shared" si="211"/>
        <v>1653236074.6129479</v>
      </c>
      <c r="X132" s="37" t="str">
        <f t="shared" si="211"/>
        <v>MOCK RUN 67772</v>
      </c>
      <c r="Y132" s="37">
        <f t="shared" si="211"/>
        <v>566382.58499999996</v>
      </c>
      <c r="Z132" s="37">
        <f t="shared" si="211"/>
        <v>2101269.6749999998</v>
      </c>
      <c r="AA132" s="37">
        <f t="shared" si="211"/>
        <v>0</v>
      </c>
      <c r="AB132" s="37">
        <f t="shared" si="211"/>
        <v>0</v>
      </c>
      <c r="AC132" s="37">
        <f t="shared" si="211"/>
        <v>0</v>
      </c>
      <c r="AD132" s="37">
        <f t="shared" si="211"/>
        <v>74.290000000000006</v>
      </c>
      <c r="AE132" s="37">
        <f t="shared" si="211"/>
        <v>0</v>
      </c>
      <c r="AF132" s="37">
        <f t="shared" si="211"/>
        <v>1260199.345</v>
      </c>
      <c r="AG132" s="37">
        <f t="shared" si="212"/>
        <v>0</v>
      </c>
      <c r="AH132" s="37">
        <f t="shared" si="212"/>
        <v>738.05499999999995</v>
      </c>
      <c r="AI132" s="37">
        <f t="shared" si="212"/>
        <v>529.88499999999999</v>
      </c>
      <c r="AJ132" s="37">
        <f t="shared" si="212"/>
        <v>0</v>
      </c>
      <c r="AK132" s="37">
        <f t="shared" si="212"/>
        <v>0</v>
      </c>
      <c r="AL132" s="37">
        <f t="shared" si="212"/>
        <v>0</v>
      </c>
      <c r="AM132" s="37">
        <f t="shared" si="212"/>
        <v>0</v>
      </c>
      <c r="AN132" s="37">
        <f t="shared" si="212"/>
        <v>0</v>
      </c>
      <c r="AQ132" s="67"/>
      <c r="AR132" s="36">
        <f t="shared" si="213"/>
        <v>1653236074.6129479</v>
      </c>
      <c r="AS132" s="37" t="str">
        <f t="shared" si="213"/>
        <v>MOCK RUN 67772</v>
      </c>
      <c r="AT132" s="37">
        <f t="shared" si="213"/>
        <v>566382.58499999996</v>
      </c>
      <c r="AU132" s="37">
        <f t="shared" si="213"/>
        <v>2101269.6749999998</v>
      </c>
      <c r="AV132" s="37">
        <f t="shared" si="213"/>
        <v>0</v>
      </c>
      <c r="AW132" s="37">
        <f t="shared" si="213"/>
        <v>0</v>
      </c>
      <c r="AX132" s="37">
        <f t="shared" si="213"/>
        <v>0</v>
      </c>
      <c r="AY132" s="37">
        <f t="shared" si="213"/>
        <v>74.290000000000006</v>
      </c>
      <c r="AZ132" s="37">
        <f t="shared" si="213"/>
        <v>0</v>
      </c>
      <c r="BA132" s="37">
        <f t="shared" si="213"/>
        <v>1260199.345</v>
      </c>
      <c r="BB132" s="37">
        <f t="shared" si="214"/>
        <v>0</v>
      </c>
      <c r="BC132" s="37">
        <f t="shared" si="214"/>
        <v>738.05499999999995</v>
      </c>
      <c r="BD132" s="37">
        <f t="shared" si="214"/>
        <v>529.88499999999999</v>
      </c>
      <c r="BE132" s="37">
        <f t="shared" si="214"/>
        <v>0</v>
      </c>
      <c r="BF132" s="37">
        <f t="shared" si="214"/>
        <v>0</v>
      </c>
      <c r="BG132" s="37">
        <f t="shared" si="214"/>
        <v>0</v>
      </c>
      <c r="BH132" s="37">
        <f t="shared" si="214"/>
        <v>0</v>
      </c>
      <c r="BI132" s="37">
        <f t="shared" si="214"/>
        <v>0</v>
      </c>
      <c r="BL132" s="67"/>
      <c r="BM132" s="36">
        <f t="shared" si="215"/>
        <v>1653236074.6129479</v>
      </c>
      <c r="BN132" s="37" t="str">
        <f t="shared" si="215"/>
        <v>MOCK RUN 67772</v>
      </c>
      <c r="BO132" s="37">
        <f t="shared" si="215"/>
        <v>566382.58499999996</v>
      </c>
      <c r="BP132" s="37">
        <f t="shared" si="215"/>
        <v>2101269.6749999998</v>
      </c>
      <c r="BQ132" s="37">
        <f t="shared" si="215"/>
        <v>0</v>
      </c>
      <c r="BR132" s="37">
        <f t="shared" si="215"/>
        <v>0</v>
      </c>
      <c r="BS132" s="37">
        <f t="shared" si="215"/>
        <v>0</v>
      </c>
      <c r="BT132" s="37">
        <f t="shared" si="215"/>
        <v>74.290000000000006</v>
      </c>
      <c r="BU132" s="37">
        <f t="shared" si="215"/>
        <v>0</v>
      </c>
      <c r="BV132" s="37">
        <f t="shared" si="215"/>
        <v>1260199.345</v>
      </c>
      <c r="BW132" s="37">
        <f t="shared" si="216"/>
        <v>0</v>
      </c>
      <c r="BX132" s="37">
        <f t="shared" si="216"/>
        <v>738.05499999999995</v>
      </c>
      <c r="BY132" s="37">
        <f t="shared" si="216"/>
        <v>529.88499999999999</v>
      </c>
      <c r="BZ132" s="37">
        <f t="shared" si="216"/>
        <v>0</v>
      </c>
      <c r="CA132" s="37">
        <f t="shared" si="216"/>
        <v>0</v>
      </c>
      <c r="CB132" s="37">
        <f t="shared" si="216"/>
        <v>0</v>
      </c>
      <c r="CC132" s="37">
        <f t="shared" si="216"/>
        <v>0</v>
      </c>
      <c r="CD132" s="37">
        <f t="shared" si="216"/>
        <v>0</v>
      </c>
      <c r="CG132" s="67"/>
      <c r="CH132" s="97">
        <f t="shared" si="217"/>
        <v>1653236074.6129479</v>
      </c>
      <c r="CI132" s="98" t="str">
        <f t="shared" si="217"/>
        <v>MOCK RUN 67772</v>
      </c>
      <c r="CJ132" s="98">
        <f t="shared" si="217"/>
        <v>566382.58499999996</v>
      </c>
      <c r="CK132" s="98">
        <f t="shared" si="217"/>
        <v>2101269.6749999998</v>
      </c>
      <c r="CL132" s="98">
        <f t="shared" si="217"/>
        <v>0</v>
      </c>
      <c r="CM132" s="98">
        <f t="shared" si="217"/>
        <v>0</v>
      </c>
      <c r="CN132" s="98">
        <f t="shared" si="217"/>
        <v>0</v>
      </c>
      <c r="CO132" s="98">
        <f t="shared" si="217"/>
        <v>74.290000000000006</v>
      </c>
      <c r="CP132" s="98">
        <f t="shared" si="217"/>
        <v>0</v>
      </c>
      <c r="CQ132" s="98">
        <f t="shared" si="217"/>
        <v>1260199.345</v>
      </c>
      <c r="CR132" s="98">
        <f t="shared" si="218"/>
        <v>0</v>
      </c>
      <c r="CS132" s="98">
        <f t="shared" si="218"/>
        <v>738.05499999999995</v>
      </c>
      <c r="CT132" s="98">
        <f t="shared" si="218"/>
        <v>529.88499999999999</v>
      </c>
      <c r="CU132" s="98">
        <f t="shared" si="218"/>
        <v>0</v>
      </c>
      <c r="CV132" s="98">
        <f t="shared" si="218"/>
        <v>0</v>
      </c>
      <c r="CW132" s="98">
        <f t="shared" si="218"/>
        <v>0</v>
      </c>
      <c r="CX132" s="98">
        <f t="shared" si="218"/>
        <v>0</v>
      </c>
      <c r="CY132" s="99">
        <f t="shared" si="218"/>
        <v>0</v>
      </c>
    </row>
    <row r="133" spans="1:103" x14ac:dyDescent="0.25">
      <c r="A133" s="67"/>
      <c r="B133" s="36">
        <f>'Data In'!G10</f>
        <v>1653236081.644274</v>
      </c>
      <c r="C133" s="37" t="str">
        <f>'Data In'!H10</f>
        <v>MOCK RUN 6259304</v>
      </c>
      <c r="D133" s="37">
        <f>'Data In'!I10</f>
        <v>566382.58499999996</v>
      </c>
      <c r="E133" s="37">
        <f>'Data In'!J10</f>
        <v>2101269.6749999998</v>
      </c>
      <c r="F133" s="37">
        <f>'Data In'!K10</f>
        <v>0</v>
      </c>
      <c r="G133" s="37">
        <f>'Data In'!L10</f>
        <v>0</v>
      </c>
      <c r="H133" s="37">
        <f>'Data In'!M10</f>
        <v>0</v>
      </c>
      <c r="I133" s="37">
        <f>'Data In'!N10</f>
        <v>74.290000000000006</v>
      </c>
      <c r="J133" s="37">
        <f>'Data In'!O10</f>
        <v>0</v>
      </c>
      <c r="K133" s="37">
        <f>'Data In'!P10</f>
        <v>1260199.345</v>
      </c>
      <c r="L133" s="37">
        <f>'Data In'!Q10</f>
        <v>0</v>
      </c>
      <c r="M133" s="37">
        <f>'Data In'!R10</f>
        <v>738.05499999999995</v>
      </c>
      <c r="N133" s="37">
        <f>'Data In'!S10</f>
        <v>529.88499999999999</v>
      </c>
      <c r="O133" s="37">
        <f>'Data In'!T10</f>
        <v>0</v>
      </c>
      <c r="P133" s="37">
        <f>'Data In'!U10</f>
        <v>0</v>
      </c>
      <c r="Q133" s="37">
        <f>'Data In'!V10</f>
        <v>0</v>
      </c>
      <c r="R133" s="37">
        <f>'Data In'!W10</f>
        <v>0</v>
      </c>
      <c r="S133" s="37">
        <f>'Data In'!X10</f>
        <v>0</v>
      </c>
      <c r="T133" s="22"/>
      <c r="V133" s="67"/>
      <c r="W133" s="36">
        <f t="shared" si="211"/>
        <v>1653236081.644274</v>
      </c>
      <c r="X133" s="37" t="str">
        <f t="shared" si="211"/>
        <v>MOCK RUN 6259304</v>
      </c>
      <c r="Y133" s="37">
        <f t="shared" si="211"/>
        <v>566382.58499999996</v>
      </c>
      <c r="Z133" s="37">
        <f t="shared" si="211"/>
        <v>2101269.6749999998</v>
      </c>
      <c r="AA133" s="37">
        <f t="shared" si="211"/>
        <v>0</v>
      </c>
      <c r="AB133" s="37">
        <f t="shared" si="211"/>
        <v>0</v>
      </c>
      <c r="AC133" s="37">
        <f t="shared" si="211"/>
        <v>0</v>
      </c>
      <c r="AD133" s="37">
        <f t="shared" si="211"/>
        <v>74.290000000000006</v>
      </c>
      <c r="AE133" s="37">
        <f t="shared" si="211"/>
        <v>0</v>
      </c>
      <c r="AF133" s="37">
        <f t="shared" si="211"/>
        <v>1260199.345</v>
      </c>
      <c r="AG133" s="37">
        <f t="shared" si="212"/>
        <v>0</v>
      </c>
      <c r="AH133" s="37">
        <f t="shared" si="212"/>
        <v>738.05499999999995</v>
      </c>
      <c r="AI133" s="37">
        <f t="shared" si="212"/>
        <v>529.88499999999999</v>
      </c>
      <c r="AJ133" s="37">
        <f t="shared" si="212"/>
        <v>0</v>
      </c>
      <c r="AK133" s="37">
        <f t="shared" si="212"/>
        <v>0</v>
      </c>
      <c r="AL133" s="37">
        <f t="shared" si="212"/>
        <v>0</v>
      </c>
      <c r="AM133" s="37">
        <f t="shared" si="212"/>
        <v>0</v>
      </c>
      <c r="AN133" s="37">
        <f t="shared" si="212"/>
        <v>0</v>
      </c>
      <c r="AQ133" s="67"/>
      <c r="AR133" s="36">
        <f t="shared" si="213"/>
        <v>1653236081.644274</v>
      </c>
      <c r="AS133" s="37" t="str">
        <f t="shared" si="213"/>
        <v>MOCK RUN 6259304</v>
      </c>
      <c r="AT133" s="37">
        <f t="shared" si="213"/>
        <v>566382.58499999996</v>
      </c>
      <c r="AU133" s="37">
        <f t="shared" si="213"/>
        <v>2101269.6749999998</v>
      </c>
      <c r="AV133" s="37">
        <f t="shared" si="213"/>
        <v>0</v>
      </c>
      <c r="AW133" s="37">
        <f t="shared" si="213"/>
        <v>0</v>
      </c>
      <c r="AX133" s="37">
        <f t="shared" si="213"/>
        <v>0</v>
      </c>
      <c r="AY133" s="37">
        <f t="shared" si="213"/>
        <v>74.290000000000006</v>
      </c>
      <c r="AZ133" s="37">
        <f t="shared" si="213"/>
        <v>0</v>
      </c>
      <c r="BA133" s="37">
        <f t="shared" si="213"/>
        <v>1260199.345</v>
      </c>
      <c r="BB133" s="37">
        <f t="shared" si="214"/>
        <v>0</v>
      </c>
      <c r="BC133" s="37">
        <f t="shared" si="214"/>
        <v>738.05499999999995</v>
      </c>
      <c r="BD133" s="37">
        <f t="shared" si="214"/>
        <v>529.88499999999999</v>
      </c>
      <c r="BE133" s="37">
        <f t="shared" si="214"/>
        <v>0</v>
      </c>
      <c r="BF133" s="37">
        <f t="shared" si="214"/>
        <v>0</v>
      </c>
      <c r="BG133" s="37">
        <f t="shared" si="214"/>
        <v>0</v>
      </c>
      <c r="BH133" s="37">
        <f t="shared" si="214"/>
        <v>0</v>
      </c>
      <c r="BI133" s="37">
        <f t="shared" si="214"/>
        <v>0</v>
      </c>
      <c r="BL133" s="67"/>
      <c r="BM133" s="36">
        <f t="shared" si="215"/>
        <v>1653236081.644274</v>
      </c>
      <c r="BN133" s="37" t="str">
        <f t="shared" si="215"/>
        <v>MOCK RUN 6259304</v>
      </c>
      <c r="BO133" s="37">
        <f t="shared" si="215"/>
        <v>566382.58499999996</v>
      </c>
      <c r="BP133" s="37">
        <f t="shared" si="215"/>
        <v>2101269.6749999998</v>
      </c>
      <c r="BQ133" s="37">
        <f t="shared" si="215"/>
        <v>0</v>
      </c>
      <c r="BR133" s="37">
        <f t="shared" si="215"/>
        <v>0</v>
      </c>
      <c r="BS133" s="37">
        <f t="shared" si="215"/>
        <v>0</v>
      </c>
      <c r="BT133" s="37">
        <f t="shared" si="215"/>
        <v>74.290000000000006</v>
      </c>
      <c r="BU133" s="37">
        <f t="shared" si="215"/>
        <v>0</v>
      </c>
      <c r="BV133" s="37">
        <f t="shared" si="215"/>
        <v>1260199.345</v>
      </c>
      <c r="BW133" s="37">
        <f t="shared" si="216"/>
        <v>0</v>
      </c>
      <c r="BX133" s="37">
        <f t="shared" si="216"/>
        <v>738.05499999999995</v>
      </c>
      <c r="BY133" s="37">
        <f t="shared" si="216"/>
        <v>529.88499999999999</v>
      </c>
      <c r="BZ133" s="37">
        <f t="shared" si="216"/>
        <v>0</v>
      </c>
      <c r="CA133" s="37">
        <f t="shared" si="216"/>
        <v>0</v>
      </c>
      <c r="CB133" s="37">
        <f t="shared" si="216"/>
        <v>0</v>
      </c>
      <c r="CC133" s="37">
        <f t="shared" si="216"/>
        <v>0</v>
      </c>
      <c r="CD133" s="37">
        <f t="shared" si="216"/>
        <v>0</v>
      </c>
      <c r="CG133" s="67"/>
      <c r="CH133" s="97">
        <f t="shared" si="217"/>
        <v>1653236081.644274</v>
      </c>
      <c r="CI133" s="98" t="str">
        <f t="shared" si="217"/>
        <v>MOCK RUN 6259304</v>
      </c>
      <c r="CJ133" s="98">
        <f t="shared" si="217"/>
        <v>566382.58499999996</v>
      </c>
      <c r="CK133" s="98">
        <f t="shared" si="217"/>
        <v>2101269.6749999998</v>
      </c>
      <c r="CL133" s="98">
        <f t="shared" si="217"/>
        <v>0</v>
      </c>
      <c r="CM133" s="98">
        <f t="shared" si="217"/>
        <v>0</v>
      </c>
      <c r="CN133" s="98">
        <f t="shared" si="217"/>
        <v>0</v>
      </c>
      <c r="CO133" s="98">
        <f t="shared" si="217"/>
        <v>74.290000000000006</v>
      </c>
      <c r="CP133" s="98">
        <f t="shared" si="217"/>
        <v>0</v>
      </c>
      <c r="CQ133" s="98">
        <f t="shared" si="217"/>
        <v>1260199.345</v>
      </c>
      <c r="CR133" s="98">
        <f t="shared" si="218"/>
        <v>0</v>
      </c>
      <c r="CS133" s="98">
        <f t="shared" si="218"/>
        <v>738.05499999999995</v>
      </c>
      <c r="CT133" s="98">
        <f t="shared" si="218"/>
        <v>529.88499999999999</v>
      </c>
      <c r="CU133" s="98">
        <f t="shared" si="218"/>
        <v>0</v>
      </c>
      <c r="CV133" s="98">
        <f t="shared" si="218"/>
        <v>0</v>
      </c>
      <c r="CW133" s="98">
        <f t="shared" si="218"/>
        <v>0</v>
      </c>
      <c r="CX133" s="98">
        <f t="shared" si="218"/>
        <v>0</v>
      </c>
      <c r="CY133" s="99">
        <f t="shared" si="218"/>
        <v>0</v>
      </c>
    </row>
    <row r="134" spans="1:103" x14ac:dyDescent="0.25">
      <c r="A134" s="67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80"/>
      <c r="T134" s="22"/>
      <c r="V134" s="67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80"/>
      <c r="AQ134" s="67"/>
      <c r="AR134" s="79"/>
      <c r="AS134" s="79"/>
      <c r="AT134" s="79"/>
      <c r="AU134" s="79"/>
      <c r="AV134" s="79"/>
      <c r="AW134" s="79"/>
      <c r="AX134" s="79"/>
      <c r="AY134" s="79"/>
      <c r="AZ134" s="79"/>
      <c r="BA134" s="79"/>
      <c r="BB134" s="79"/>
      <c r="BC134" s="79"/>
      <c r="BD134" s="79"/>
      <c r="BE134" s="79"/>
      <c r="BF134" s="79"/>
      <c r="BG134" s="79"/>
      <c r="BH134" s="79"/>
      <c r="BI134" s="80"/>
      <c r="BL134" s="67"/>
      <c r="BM134" s="79"/>
      <c r="BN134" s="79"/>
      <c r="BO134" s="79"/>
      <c r="BP134" s="79"/>
      <c r="BQ134" s="79"/>
      <c r="BR134" s="79"/>
      <c r="BS134" s="79"/>
      <c r="BT134" s="79"/>
      <c r="BU134" s="79"/>
      <c r="BV134" s="79"/>
      <c r="BW134" s="79"/>
      <c r="BX134" s="79"/>
      <c r="BY134" s="79"/>
      <c r="BZ134" s="79"/>
      <c r="CA134" s="79"/>
      <c r="CB134" s="79"/>
      <c r="CC134" s="79"/>
      <c r="CD134" s="80"/>
      <c r="CG134" s="67"/>
      <c r="CH134" s="79"/>
      <c r="CI134" s="79"/>
      <c r="CJ134" s="79"/>
      <c r="CK134" s="79"/>
      <c r="CL134" s="79"/>
      <c r="CM134" s="79"/>
      <c r="CN134" s="79"/>
      <c r="CO134" s="79"/>
      <c r="CP134" s="79"/>
      <c r="CQ134" s="79"/>
      <c r="CR134" s="79"/>
      <c r="CS134" s="79"/>
      <c r="CT134" s="79"/>
      <c r="CU134" s="79"/>
      <c r="CV134" s="79"/>
      <c r="CW134" s="79"/>
      <c r="CX134" s="79"/>
      <c r="CY134" s="80"/>
    </row>
    <row r="135" spans="1:103" x14ac:dyDescent="0.25">
      <c r="A135" s="67" t="s">
        <v>88</v>
      </c>
      <c r="B135" s="177">
        <f>'Data In'!G29</f>
        <v>1653236925.0641351</v>
      </c>
      <c r="C135" s="37" t="str">
        <f>'Data In'!H29</f>
        <v>MOCK RUN 4695981</v>
      </c>
      <c r="D135" s="37">
        <f>'Data In'!I29</f>
        <v>566382.58499999996</v>
      </c>
      <c r="E135" s="37">
        <f>'Data In'!J29</f>
        <v>2101269.6749999998</v>
      </c>
      <c r="F135" s="37">
        <f>'Data In'!K29</f>
        <v>0</v>
      </c>
      <c r="G135" s="37">
        <f>'Data In'!L29</f>
        <v>0</v>
      </c>
      <c r="H135" s="37">
        <f>'Data In'!M29</f>
        <v>0</v>
      </c>
      <c r="I135" s="37">
        <f>'Data In'!N29</f>
        <v>74.290000000000006</v>
      </c>
      <c r="J135" s="37">
        <f>'Data In'!O29</f>
        <v>0</v>
      </c>
      <c r="K135" s="37">
        <f>'Data In'!P29</f>
        <v>1260199.345</v>
      </c>
      <c r="L135" s="37">
        <f>'Data In'!Q29</f>
        <v>0</v>
      </c>
      <c r="M135" s="37">
        <f>'Data In'!R29</f>
        <v>738.05499999999995</v>
      </c>
      <c r="N135" s="37">
        <f>'Data In'!S29</f>
        <v>529.88499999999999</v>
      </c>
      <c r="O135" s="37">
        <f>'Data In'!T29</f>
        <v>0</v>
      </c>
      <c r="P135" s="37">
        <f>'Data In'!U29</f>
        <v>0</v>
      </c>
      <c r="Q135" s="37">
        <f>'Data In'!V29</f>
        <v>0</v>
      </c>
      <c r="R135" s="37">
        <f>'Data In'!W29</f>
        <v>0</v>
      </c>
      <c r="S135" s="37">
        <f>'Data In'!X29</f>
        <v>0</v>
      </c>
      <c r="T135" s="22"/>
      <c r="V135" s="67" t="s">
        <v>88</v>
      </c>
      <c r="W135" s="177" t="str">
        <f>'Data In'!G60</f>
        <v/>
      </c>
      <c r="X135" s="37" t="str">
        <f>'Data In'!H60</f>
        <v/>
      </c>
      <c r="Y135" s="37" t="str">
        <f>'Data In'!I60</f>
        <v/>
      </c>
      <c r="Z135" s="37" t="str">
        <f>'Data In'!J60</f>
        <v/>
      </c>
      <c r="AA135" s="37" t="str">
        <f>'Data In'!K60</f>
        <v/>
      </c>
      <c r="AB135" s="37" t="str">
        <f>'Data In'!L60</f>
        <v/>
      </c>
      <c r="AC135" s="37" t="str">
        <f>'Data In'!M60</f>
        <v/>
      </c>
      <c r="AD135" s="37" t="str">
        <f>'Data In'!N60</f>
        <v/>
      </c>
      <c r="AE135" s="37" t="str">
        <f>'Data In'!O60</f>
        <v/>
      </c>
      <c r="AF135" s="37" t="str">
        <f>'Data In'!P60</f>
        <v/>
      </c>
      <c r="AG135" s="37" t="str">
        <f>'Data In'!Q60</f>
        <v/>
      </c>
      <c r="AH135" s="37" t="str">
        <f>'Data In'!R60</f>
        <v/>
      </c>
      <c r="AI135" s="37" t="str">
        <f>'Data In'!S60</f>
        <v/>
      </c>
      <c r="AJ135" s="37" t="str">
        <f>'Data In'!T60</f>
        <v/>
      </c>
      <c r="AK135" s="37" t="str">
        <f>'Data In'!U60</f>
        <v/>
      </c>
      <c r="AL135" s="37" t="str">
        <f>'Data In'!V60</f>
        <v/>
      </c>
      <c r="AM135" s="37" t="str">
        <f>'Data In'!W60</f>
        <v/>
      </c>
      <c r="AN135" s="37" t="str">
        <f>'Data In'!X60</f>
        <v/>
      </c>
      <c r="AQ135" s="67" t="s">
        <v>88</v>
      </c>
      <c r="AR135" s="177" t="str">
        <f>'Data In'!G89</f>
        <v/>
      </c>
      <c r="AS135" s="37" t="str">
        <f>'Data In'!H89</f>
        <v/>
      </c>
      <c r="AT135" s="37" t="str">
        <f>'Data In'!I89</f>
        <v/>
      </c>
      <c r="AU135" s="37" t="str">
        <f>'Data In'!J89</f>
        <v/>
      </c>
      <c r="AV135" s="37" t="str">
        <f>'Data In'!K89</f>
        <v/>
      </c>
      <c r="AW135" s="37" t="str">
        <f>'Data In'!L89</f>
        <v/>
      </c>
      <c r="AX135" s="37" t="str">
        <f>'Data In'!M89</f>
        <v/>
      </c>
      <c r="AY135" s="37" t="str">
        <f>'Data In'!N89</f>
        <v/>
      </c>
      <c r="AZ135" s="37" t="str">
        <f>'Data In'!O89</f>
        <v/>
      </c>
      <c r="BA135" s="37" t="str">
        <f>'Data In'!P89</f>
        <v/>
      </c>
      <c r="BB135" s="37" t="str">
        <f>'Data In'!Q89</f>
        <v/>
      </c>
      <c r="BC135" s="37" t="str">
        <f>'Data In'!R89</f>
        <v/>
      </c>
      <c r="BD135" s="37" t="str">
        <f>'Data In'!S89</f>
        <v/>
      </c>
      <c r="BE135" s="37" t="str">
        <f>'Data In'!T89</f>
        <v/>
      </c>
      <c r="BF135" s="37" t="str">
        <f>'Data In'!U89</f>
        <v/>
      </c>
      <c r="BG135" s="37" t="str">
        <f>'Data In'!V89</f>
        <v/>
      </c>
      <c r="BH135" s="37" t="str">
        <f>'Data In'!W89</f>
        <v/>
      </c>
      <c r="BI135" s="37" t="str">
        <f>'Data In'!X89</f>
        <v/>
      </c>
      <c r="BL135" s="67" t="s">
        <v>88</v>
      </c>
      <c r="BM135" s="177" t="str">
        <f>'Data In'!G118</f>
        <v/>
      </c>
      <c r="BN135" s="37" t="str">
        <f>'Data In'!H118</f>
        <v/>
      </c>
      <c r="BO135" s="37" t="str">
        <f>'Data In'!I118</f>
        <v/>
      </c>
      <c r="BP135" s="37" t="str">
        <f>'Data In'!J118</f>
        <v/>
      </c>
      <c r="BQ135" s="37" t="str">
        <f>'Data In'!K118</f>
        <v/>
      </c>
      <c r="BR135" s="37" t="str">
        <f>'Data In'!L118</f>
        <v/>
      </c>
      <c r="BS135" s="37" t="str">
        <f>'Data In'!M118</f>
        <v/>
      </c>
      <c r="BT135" s="37" t="str">
        <f>'Data In'!N118</f>
        <v/>
      </c>
      <c r="BU135" s="37" t="str">
        <f>'Data In'!O118</f>
        <v/>
      </c>
      <c r="BV135" s="37" t="str">
        <f>'Data In'!P118</f>
        <v/>
      </c>
      <c r="BW135" s="37" t="str">
        <f>'Data In'!Q118</f>
        <v/>
      </c>
      <c r="BX135" s="37" t="str">
        <f>'Data In'!R118</f>
        <v/>
      </c>
      <c r="BY135" s="37" t="str">
        <f>'Data In'!S118</f>
        <v/>
      </c>
      <c r="BZ135" s="37" t="str">
        <f>'Data In'!T118</f>
        <v/>
      </c>
      <c r="CA135" s="37" t="str">
        <f>'Data In'!U118</f>
        <v/>
      </c>
      <c r="CB135" s="37" t="str">
        <f>'Data In'!V118</f>
        <v/>
      </c>
      <c r="CC135" s="37" t="str">
        <f>'Data In'!W118</f>
        <v/>
      </c>
      <c r="CD135" s="37" t="str">
        <f>'Data In'!X118</f>
        <v/>
      </c>
      <c r="CG135" s="67" t="s">
        <v>88</v>
      </c>
      <c r="CH135" s="97">
        <f>'Data In'!G147</f>
        <v>0</v>
      </c>
      <c r="CI135" s="98">
        <f>'Data In'!H147</f>
        <v>0</v>
      </c>
      <c r="CJ135" s="98">
        <f>'Data In'!I147</f>
        <v>0</v>
      </c>
      <c r="CK135" s="98">
        <f>'Data In'!J147</f>
        <v>0</v>
      </c>
      <c r="CL135" s="98">
        <f>'Data In'!K147</f>
        <v>0</v>
      </c>
      <c r="CM135" s="98">
        <f>'Data In'!L147</f>
        <v>0</v>
      </c>
      <c r="CN135" s="98">
        <f>'Data In'!M147</f>
        <v>0</v>
      </c>
      <c r="CO135" s="98">
        <f>'Data In'!N147</f>
        <v>0</v>
      </c>
      <c r="CP135" s="98">
        <f>'Data In'!O147</f>
        <v>0</v>
      </c>
      <c r="CQ135" s="98">
        <f>'Data In'!P147</f>
        <v>0</v>
      </c>
      <c r="CR135" s="98">
        <f>'Data In'!Q147</f>
        <v>0</v>
      </c>
      <c r="CS135" s="98">
        <f>'Data In'!R147</f>
        <v>0</v>
      </c>
      <c r="CT135" s="98">
        <f>'Data In'!S147</f>
        <v>0</v>
      </c>
      <c r="CU135" s="98">
        <f>'Data In'!T147</f>
        <v>0</v>
      </c>
      <c r="CV135" s="98">
        <f>'Data In'!U147</f>
        <v>0</v>
      </c>
      <c r="CW135" s="98">
        <f>'Data In'!V147</f>
        <v>0</v>
      </c>
      <c r="CX135" s="98">
        <f>'Data In'!W147</f>
        <v>0</v>
      </c>
      <c r="CY135" s="98">
        <f>'Data In'!X147</f>
        <v>0</v>
      </c>
    </row>
    <row r="136" spans="1:103" x14ac:dyDescent="0.25">
      <c r="A136" s="67"/>
      <c r="B136" s="177">
        <f>'Data In'!G30</f>
        <v>1653236932.0898039</v>
      </c>
      <c r="C136" s="37" t="str">
        <f>'Data In'!H30</f>
        <v>MOCK RUN 9914695</v>
      </c>
      <c r="D136" s="37">
        <f>'Data In'!I30</f>
        <v>566382.58499999996</v>
      </c>
      <c r="E136" s="37">
        <f>'Data In'!J30</f>
        <v>2101269.6749999998</v>
      </c>
      <c r="F136" s="37">
        <f>'Data In'!K30</f>
        <v>0</v>
      </c>
      <c r="G136" s="37">
        <f>'Data In'!L30</f>
        <v>0</v>
      </c>
      <c r="H136" s="37">
        <f>'Data In'!M30</f>
        <v>0</v>
      </c>
      <c r="I136" s="37">
        <f>'Data In'!N30</f>
        <v>74.290000000000006</v>
      </c>
      <c r="J136" s="37">
        <f>'Data In'!O30</f>
        <v>0</v>
      </c>
      <c r="K136" s="37">
        <f>'Data In'!P30</f>
        <v>1260199.345</v>
      </c>
      <c r="L136" s="37">
        <f>'Data In'!Q30</f>
        <v>0</v>
      </c>
      <c r="M136" s="37">
        <f>'Data In'!R30</f>
        <v>738.05499999999995</v>
      </c>
      <c r="N136" s="37">
        <f>'Data In'!S30</f>
        <v>529.88499999999999</v>
      </c>
      <c r="O136" s="37">
        <f>'Data In'!T30</f>
        <v>0</v>
      </c>
      <c r="P136" s="37">
        <f>'Data In'!U30</f>
        <v>0</v>
      </c>
      <c r="Q136" s="37">
        <f>'Data In'!V30</f>
        <v>0</v>
      </c>
      <c r="R136" s="37">
        <f>'Data In'!W30</f>
        <v>0</v>
      </c>
      <c r="S136" s="37">
        <f>'Data In'!X30</f>
        <v>0</v>
      </c>
      <c r="T136" s="22"/>
      <c r="V136" s="67"/>
      <c r="W136" s="177" t="str">
        <f>'Data In'!G61</f>
        <v/>
      </c>
      <c r="X136" s="37" t="str">
        <f>'Data In'!H61</f>
        <v/>
      </c>
      <c r="Y136" s="37" t="str">
        <f>'Data In'!I61</f>
        <v/>
      </c>
      <c r="Z136" s="37" t="str">
        <f>'Data In'!J61</f>
        <v/>
      </c>
      <c r="AA136" s="37" t="str">
        <f>'Data In'!K61</f>
        <v/>
      </c>
      <c r="AB136" s="37" t="str">
        <f>'Data In'!L61</f>
        <v/>
      </c>
      <c r="AC136" s="37" t="str">
        <f>'Data In'!M61</f>
        <v/>
      </c>
      <c r="AD136" s="37" t="str">
        <f>'Data In'!N61</f>
        <v/>
      </c>
      <c r="AE136" s="37" t="str">
        <f>'Data In'!O61</f>
        <v/>
      </c>
      <c r="AF136" s="37" t="str">
        <f>'Data In'!P61</f>
        <v/>
      </c>
      <c r="AG136" s="37" t="str">
        <f>'Data In'!Q61</f>
        <v/>
      </c>
      <c r="AH136" s="37" t="str">
        <f>'Data In'!R61</f>
        <v/>
      </c>
      <c r="AI136" s="37" t="str">
        <f>'Data In'!S61</f>
        <v/>
      </c>
      <c r="AJ136" s="37" t="str">
        <f>'Data In'!T61</f>
        <v/>
      </c>
      <c r="AK136" s="37" t="str">
        <f>'Data In'!U61</f>
        <v/>
      </c>
      <c r="AL136" s="37" t="str">
        <f>'Data In'!V61</f>
        <v/>
      </c>
      <c r="AM136" s="37" t="str">
        <f>'Data In'!W61</f>
        <v/>
      </c>
      <c r="AN136" s="37" t="str">
        <f>'Data In'!X61</f>
        <v/>
      </c>
      <c r="AQ136" s="67"/>
      <c r="AR136" s="177" t="str">
        <f>'Data In'!G90</f>
        <v/>
      </c>
      <c r="AS136" s="37" t="str">
        <f>'Data In'!H90</f>
        <v/>
      </c>
      <c r="AT136" s="37" t="str">
        <f>'Data In'!I90</f>
        <v/>
      </c>
      <c r="AU136" s="37" t="str">
        <f>'Data In'!J90</f>
        <v/>
      </c>
      <c r="AV136" s="37" t="str">
        <f>'Data In'!K90</f>
        <v/>
      </c>
      <c r="AW136" s="37" t="str">
        <f>'Data In'!L90</f>
        <v/>
      </c>
      <c r="AX136" s="37" t="str">
        <f>'Data In'!M90</f>
        <v/>
      </c>
      <c r="AY136" s="37" t="str">
        <f>'Data In'!N90</f>
        <v/>
      </c>
      <c r="AZ136" s="37" t="str">
        <f>'Data In'!O90</f>
        <v/>
      </c>
      <c r="BA136" s="37" t="str">
        <f>'Data In'!P90</f>
        <v/>
      </c>
      <c r="BB136" s="37" t="str">
        <f>'Data In'!Q90</f>
        <v/>
      </c>
      <c r="BC136" s="37" t="str">
        <f>'Data In'!R90</f>
        <v/>
      </c>
      <c r="BD136" s="37" t="str">
        <f>'Data In'!S90</f>
        <v/>
      </c>
      <c r="BE136" s="37" t="str">
        <f>'Data In'!T90</f>
        <v/>
      </c>
      <c r="BF136" s="37" t="str">
        <f>'Data In'!U90</f>
        <v/>
      </c>
      <c r="BG136" s="37" t="str">
        <f>'Data In'!V90</f>
        <v/>
      </c>
      <c r="BH136" s="37" t="str">
        <f>'Data In'!W90</f>
        <v/>
      </c>
      <c r="BI136" s="37" t="str">
        <f>'Data In'!X90</f>
        <v/>
      </c>
      <c r="BL136" s="67"/>
      <c r="BM136" s="177" t="str">
        <f>'Data In'!G119</f>
        <v/>
      </c>
      <c r="BN136" s="37" t="str">
        <f>'Data In'!H119</f>
        <v/>
      </c>
      <c r="BO136" s="37" t="str">
        <f>'Data In'!I119</f>
        <v/>
      </c>
      <c r="BP136" s="37" t="str">
        <f>'Data In'!J119</f>
        <v/>
      </c>
      <c r="BQ136" s="37" t="str">
        <f>'Data In'!K119</f>
        <v/>
      </c>
      <c r="BR136" s="37" t="str">
        <f>'Data In'!L119</f>
        <v/>
      </c>
      <c r="BS136" s="37" t="str">
        <f>'Data In'!M119</f>
        <v/>
      </c>
      <c r="BT136" s="37" t="str">
        <f>'Data In'!N119</f>
        <v/>
      </c>
      <c r="BU136" s="37" t="str">
        <f>'Data In'!O119</f>
        <v/>
      </c>
      <c r="BV136" s="37" t="str">
        <f>'Data In'!P119</f>
        <v/>
      </c>
      <c r="BW136" s="37" t="str">
        <f>'Data In'!Q119</f>
        <v/>
      </c>
      <c r="BX136" s="37" t="str">
        <f>'Data In'!R119</f>
        <v/>
      </c>
      <c r="BY136" s="37" t="str">
        <f>'Data In'!S119</f>
        <v/>
      </c>
      <c r="BZ136" s="37" t="str">
        <f>'Data In'!T119</f>
        <v/>
      </c>
      <c r="CA136" s="37" t="str">
        <f>'Data In'!U119</f>
        <v/>
      </c>
      <c r="CB136" s="37" t="str">
        <f>'Data In'!V119</f>
        <v/>
      </c>
      <c r="CC136" s="37" t="str">
        <f>'Data In'!W119</f>
        <v/>
      </c>
      <c r="CD136" s="37" t="str">
        <f>'Data In'!X119</f>
        <v/>
      </c>
      <c r="CG136" s="67"/>
      <c r="CH136" s="97">
        <f>'Data In'!G148</f>
        <v>0</v>
      </c>
      <c r="CI136" s="98">
        <f>'Data In'!H148</f>
        <v>0</v>
      </c>
      <c r="CJ136" s="98">
        <f>'Data In'!I148</f>
        <v>0</v>
      </c>
      <c r="CK136" s="98">
        <f>'Data In'!J148</f>
        <v>0</v>
      </c>
      <c r="CL136" s="98">
        <f>'Data In'!K148</f>
        <v>0</v>
      </c>
      <c r="CM136" s="98">
        <f>'Data In'!L148</f>
        <v>0</v>
      </c>
      <c r="CN136" s="98">
        <f>'Data In'!M148</f>
        <v>0</v>
      </c>
      <c r="CO136" s="98">
        <f>'Data In'!N148</f>
        <v>0</v>
      </c>
      <c r="CP136" s="98">
        <f>'Data In'!O148</f>
        <v>0</v>
      </c>
      <c r="CQ136" s="98">
        <f>'Data In'!P148</f>
        <v>0</v>
      </c>
      <c r="CR136" s="98">
        <f>'Data In'!Q148</f>
        <v>0</v>
      </c>
      <c r="CS136" s="98">
        <f>'Data In'!R148</f>
        <v>0</v>
      </c>
      <c r="CT136" s="98">
        <f>'Data In'!S148</f>
        <v>0</v>
      </c>
      <c r="CU136" s="98">
        <f>'Data In'!T148</f>
        <v>0</v>
      </c>
      <c r="CV136" s="98">
        <f>'Data In'!U148</f>
        <v>0</v>
      </c>
      <c r="CW136" s="98">
        <f>'Data In'!V148</f>
        <v>0</v>
      </c>
      <c r="CX136" s="98">
        <f>'Data In'!W148</f>
        <v>0</v>
      </c>
      <c r="CY136" s="98">
        <f>'Data In'!X148</f>
        <v>0</v>
      </c>
    </row>
    <row r="137" spans="1:103" x14ac:dyDescent="0.25">
      <c r="A137" s="67"/>
      <c r="B137" s="177">
        <f>'Data In'!G31</f>
        <v>1653236939.1401</v>
      </c>
      <c r="C137" s="37" t="str">
        <f>'Data In'!H31</f>
        <v>MOCK RUN 5709165</v>
      </c>
      <c r="D137" s="37">
        <f>'Data In'!I31</f>
        <v>566382.58499999996</v>
      </c>
      <c r="E137" s="37">
        <f>'Data In'!J31</f>
        <v>2101269.6749999998</v>
      </c>
      <c r="F137" s="37">
        <f>'Data In'!K31</f>
        <v>0</v>
      </c>
      <c r="G137" s="37">
        <f>'Data In'!L31</f>
        <v>0</v>
      </c>
      <c r="H137" s="37">
        <f>'Data In'!M31</f>
        <v>0</v>
      </c>
      <c r="I137" s="37">
        <f>'Data In'!N31</f>
        <v>74.290000000000006</v>
      </c>
      <c r="J137" s="37">
        <f>'Data In'!O31</f>
        <v>0</v>
      </c>
      <c r="K137" s="37">
        <f>'Data In'!P31</f>
        <v>1260199.345</v>
      </c>
      <c r="L137" s="37">
        <f>'Data In'!Q31</f>
        <v>0</v>
      </c>
      <c r="M137" s="37">
        <f>'Data In'!R31</f>
        <v>738.05499999999995</v>
      </c>
      <c r="N137" s="37">
        <f>'Data In'!S31</f>
        <v>529.88499999999999</v>
      </c>
      <c r="O137" s="37">
        <f>'Data In'!T31</f>
        <v>0</v>
      </c>
      <c r="P137" s="37">
        <f>'Data In'!U31</f>
        <v>0</v>
      </c>
      <c r="Q137" s="37">
        <f>'Data In'!V31</f>
        <v>0</v>
      </c>
      <c r="R137" s="37">
        <f>'Data In'!W31</f>
        <v>0</v>
      </c>
      <c r="S137" s="37">
        <f>'Data In'!X31</f>
        <v>0</v>
      </c>
      <c r="T137" s="22"/>
      <c r="V137" s="67"/>
      <c r="W137" s="177" t="str">
        <f>'Data In'!G62</f>
        <v/>
      </c>
      <c r="X137" s="37" t="str">
        <f>'Data In'!H62</f>
        <v/>
      </c>
      <c r="Y137" s="37" t="str">
        <f>'Data In'!I62</f>
        <v/>
      </c>
      <c r="Z137" s="37" t="str">
        <f>'Data In'!J62</f>
        <v/>
      </c>
      <c r="AA137" s="37" t="str">
        <f>'Data In'!K62</f>
        <v/>
      </c>
      <c r="AB137" s="37" t="str">
        <f>'Data In'!L62</f>
        <v/>
      </c>
      <c r="AC137" s="37" t="str">
        <f>'Data In'!M62</f>
        <v/>
      </c>
      <c r="AD137" s="37" t="str">
        <f>'Data In'!N62</f>
        <v/>
      </c>
      <c r="AE137" s="37" t="str">
        <f>'Data In'!O62</f>
        <v/>
      </c>
      <c r="AF137" s="37" t="str">
        <f>'Data In'!P62</f>
        <v/>
      </c>
      <c r="AG137" s="37" t="str">
        <f>'Data In'!Q62</f>
        <v/>
      </c>
      <c r="AH137" s="37" t="str">
        <f>'Data In'!R62</f>
        <v/>
      </c>
      <c r="AI137" s="37" t="str">
        <f>'Data In'!S62</f>
        <v/>
      </c>
      <c r="AJ137" s="37" t="str">
        <f>'Data In'!T62</f>
        <v/>
      </c>
      <c r="AK137" s="37" t="str">
        <f>'Data In'!U62</f>
        <v/>
      </c>
      <c r="AL137" s="37" t="str">
        <f>'Data In'!V62</f>
        <v/>
      </c>
      <c r="AM137" s="37" t="str">
        <f>'Data In'!W62</f>
        <v/>
      </c>
      <c r="AN137" s="37" t="str">
        <f>'Data In'!X62</f>
        <v/>
      </c>
      <c r="AQ137" s="67"/>
      <c r="AR137" s="177" t="str">
        <f>'Data In'!G91</f>
        <v/>
      </c>
      <c r="AS137" s="37" t="str">
        <f>'Data In'!H91</f>
        <v/>
      </c>
      <c r="AT137" s="37" t="str">
        <f>'Data In'!I91</f>
        <v/>
      </c>
      <c r="AU137" s="37" t="str">
        <f>'Data In'!J91</f>
        <v/>
      </c>
      <c r="AV137" s="37" t="str">
        <f>'Data In'!K91</f>
        <v/>
      </c>
      <c r="AW137" s="37" t="str">
        <f>'Data In'!L91</f>
        <v/>
      </c>
      <c r="AX137" s="37" t="str">
        <f>'Data In'!M91</f>
        <v/>
      </c>
      <c r="AY137" s="37" t="str">
        <f>'Data In'!N91</f>
        <v/>
      </c>
      <c r="AZ137" s="37" t="str">
        <f>'Data In'!O91</f>
        <v/>
      </c>
      <c r="BA137" s="37" t="str">
        <f>'Data In'!P91</f>
        <v/>
      </c>
      <c r="BB137" s="37" t="str">
        <f>'Data In'!Q91</f>
        <v/>
      </c>
      <c r="BC137" s="37" t="str">
        <f>'Data In'!R91</f>
        <v/>
      </c>
      <c r="BD137" s="37" t="str">
        <f>'Data In'!S91</f>
        <v/>
      </c>
      <c r="BE137" s="37" t="str">
        <f>'Data In'!T91</f>
        <v/>
      </c>
      <c r="BF137" s="37" t="str">
        <f>'Data In'!U91</f>
        <v/>
      </c>
      <c r="BG137" s="37" t="str">
        <f>'Data In'!V91</f>
        <v/>
      </c>
      <c r="BH137" s="37" t="str">
        <f>'Data In'!W91</f>
        <v/>
      </c>
      <c r="BI137" s="37" t="str">
        <f>'Data In'!X91</f>
        <v/>
      </c>
      <c r="BL137" s="67"/>
      <c r="BM137" s="177" t="str">
        <f>'Data In'!G120</f>
        <v/>
      </c>
      <c r="BN137" s="37" t="str">
        <f>'Data In'!H120</f>
        <v/>
      </c>
      <c r="BO137" s="37" t="str">
        <f>'Data In'!I120</f>
        <v/>
      </c>
      <c r="BP137" s="37" t="str">
        <f>'Data In'!J120</f>
        <v/>
      </c>
      <c r="BQ137" s="37" t="str">
        <f>'Data In'!K120</f>
        <v/>
      </c>
      <c r="BR137" s="37" t="str">
        <f>'Data In'!L120</f>
        <v/>
      </c>
      <c r="BS137" s="37" t="str">
        <f>'Data In'!M120</f>
        <v/>
      </c>
      <c r="BT137" s="37" t="str">
        <f>'Data In'!N120</f>
        <v/>
      </c>
      <c r="BU137" s="37" t="str">
        <f>'Data In'!O120</f>
        <v/>
      </c>
      <c r="BV137" s="37" t="str">
        <f>'Data In'!P120</f>
        <v/>
      </c>
      <c r="BW137" s="37" t="str">
        <f>'Data In'!Q120</f>
        <v/>
      </c>
      <c r="BX137" s="37" t="str">
        <f>'Data In'!R120</f>
        <v/>
      </c>
      <c r="BY137" s="37" t="str">
        <f>'Data In'!S120</f>
        <v/>
      </c>
      <c r="BZ137" s="37" t="str">
        <f>'Data In'!T120</f>
        <v/>
      </c>
      <c r="CA137" s="37" t="str">
        <f>'Data In'!U120</f>
        <v/>
      </c>
      <c r="CB137" s="37" t="str">
        <f>'Data In'!V120</f>
        <v/>
      </c>
      <c r="CC137" s="37" t="str">
        <f>'Data In'!W120</f>
        <v/>
      </c>
      <c r="CD137" s="37" t="str">
        <f>'Data In'!X120</f>
        <v/>
      </c>
      <c r="CG137" s="67"/>
      <c r="CH137" s="97">
        <f>'Data In'!G149</f>
        <v>0</v>
      </c>
      <c r="CI137" s="98">
        <f>'Data In'!H149</f>
        <v>0</v>
      </c>
      <c r="CJ137" s="98">
        <f>'Data In'!I149</f>
        <v>0</v>
      </c>
      <c r="CK137" s="98">
        <f>'Data In'!J149</f>
        <v>0</v>
      </c>
      <c r="CL137" s="98">
        <f>'Data In'!K149</f>
        <v>0</v>
      </c>
      <c r="CM137" s="98">
        <f>'Data In'!L149</f>
        <v>0</v>
      </c>
      <c r="CN137" s="98">
        <f>'Data In'!M149</f>
        <v>0</v>
      </c>
      <c r="CO137" s="98">
        <f>'Data In'!N149</f>
        <v>0</v>
      </c>
      <c r="CP137" s="98">
        <f>'Data In'!O149</f>
        <v>0</v>
      </c>
      <c r="CQ137" s="98">
        <f>'Data In'!P149</f>
        <v>0</v>
      </c>
      <c r="CR137" s="98">
        <f>'Data In'!Q149</f>
        <v>0</v>
      </c>
      <c r="CS137" s="98">
        <f>'Data In'!R149</f>
        <v>0</v>
      </c>
      <c r="CT137" s="98">
        <f>'Data In'!S149</f>
        <v>0</v>
      </c>
      <c r="CU137" s="98">
        <f>'Data In'!T149</f>
        <v>0</v>
      </c>
      <c r="CV137" s="98">
        <f>'Data In'!U149</f>
        <v>0</v>
      </c>
      <c r="CW137" s="98">
        <f>'Data In'!V149</f>
        <v>0</v>
      </c>
      <c r="CX137" s="98">
        <f>'Data In'!W149</f>
        <v>0</v>
      </c>
      <c r="CY137" s="98">
        <f>'Data In'!X149</f>
        <v>0</v>
      </c>
    </row>
    <row r="138" spans="1:103" ht="15.75" customHeight="1" thickBot="1" x14ac:dyDescent="0.3">
      <c r="A138" s="70"/>
      <c r="B138" s="81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3"/>
      <c r="T138" s="22"/>
      <c r="V138" s="70"/>
      <c r="W138" s="81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3"/>
      <c r="AQ138" s="70"/>
      <c r="AR138" s="81"/>
      <c r="AS138" s="82"/>
      <c r="AT138" s="82"/>
      <c r="AU138" s="82"/>
      <c r="AV138" s="82"/>
      <c r="AW138" s="82"/>
      <c r="AX138" s="82"/>
      <c r="AY138" s="82"/>
      <c r="AZ138" s="82"/>
      <c r="BA138" s="82"/>
      <c r="BB138" s="82"/>
      <c r="BC138" s="82"/>
      <c r="BD138" s="82"/>
      <c r="BE138" s="82"/>
      <c r="BF138" s="82"/>
      <c r="BG138" s="82"/>
      <c r="BH138" s="82"/>
      <c r="BI138" s="83"/>
      <c r="BL138" s="70"/>
      <c r="BM138" s="81"/>
      <c r="BN138" s="82"/>
      <c r="BO138" s="82"/>
      <c r="BP138" s="82"/>
      <c r="BQ138" s="82"/>
      <c r="BR138" s="82"/>
      <c r="BS138" s="82"/>
      <c r="BT138" s="82"/>
      <c r="BU138" s="82"/>
      <c r="BV138" s="82"/>
      <c r="BW138" s="82"/>
      <c r="BX138" s="82"/>
      <c r="BY138" s="82"/>
      <c r="BZ138" s="82"/>
      <c r="CA138" s="82"/>
      <c r="CB138" s="82"/>
      <c r="CC138" s="82"/>
      <c r="CD138" s="83"/>
      <c r="CG138" s="70"/>
      <c r="CH138" s="81"/>
      <c r="CI138" s="82"/>
      <c r="CJ138" s="82"/>
      <c r="CK138" s="82"/>
      <c r="CL138" s="82"/>
      <c r="CM138" s="82"/>
      <c r="CN138" s="82"/>
      <c r="CO138" s="82"/>
      <c r="CP138" s="82"/>
      <c r="CQ138" s="82"/>
      <c r="CR138" s="82"/>
      <c r="CS138" s="82"/>
      <c r="CT138" s="82"/>
      <c r="CU138" s="82"/>
      <c r="CV138" s="82"/>
      <c r="CW138" s="82"/>
      <c r="CX138" s="82"/>
      <c r="CY138" s="83"/>
    </row>
    <row r="139" spans="1:103" ht="14.45" customHeight="1" x14ac:dyDescent="0.25">
      <c r="A139" s="197" t="str">
        <f>F140&amp;"C " &amp; G140 &amp; "mL/min"</f>
        <v>471C mL/min</v>
      </c>
      <c r="B139" s="192"/>
      <c r="C139" s="134" t="s">
        <v>35</v>
      </c>
      <c r="D139" s="9" t="s">
        <v>36</v>
      </c>
      <c r="E139" s="9" t="s">
        <v>37</v>
      </c>
      <c r="F139" s="9" t="s">
        <v>38</v>
      </c>
      <c r="G139" s="9" t="s">
        <v>48</v>
      </c>
      <c r="H139" s="9" t="s">
        <v>40</v>
      </c>
      <c r="I139" s="10" t="s">
        <v>41</v>
      </c>
      <c r="J139" s="10" t="s">
        <v>42</v>
      </c>
      <c r="K139" s="10" t="s">
        <v>43</v>
      </c>
      <c r="L139" s="10" t="s">
        <v>44</v>
      </c>
      <c r="M139" s="10" t="s">
        <v>45</v>
      </c>
      <c r="N139" s="10" t="s">
        <v>46</v>
      </c>
      <c r="O139" s="10" t="s">
        <v>41</v>
      </c>
      <c r="P139" s="10" t="s">
        <v>42</v>
      </c>
      <c r="Q139" s="10" t="s">
        <v>43</v>
      </c>
      <c r="R139" s="10" t="s">
        <v>44</v>
      </c>
      <c r="S139" s="50" t="s">
        <v>47</v>
      </c>
      <c r="T139" s="22"/>
      <c r="V139" s="197" t="str">
        <f>AA140&amp;"C " &amp; AB140 &amp; "mL/min"</f>
        <v>C mL/min</v>
      </c>
      <c r="W139" s="192"/>
      <c r="X139" s="134" t="s">
        <v>35</v>
      </c>
      <c r="Y139" s="9" t="s">
        <v>36</v>
      </c>
      <c r="Z139" s="9" t="s">
        <v>37</v>
      </c>
      <c r="AA139" s="9" t="s">
        <v>38</v>
      </c>
      <c r="AB139" s="9" t="s">
        <v>48</v>
      </c>
      <c r="AC139" s="9" t="s">
        <v>40</v>
      </c>
      <c r="AD139" s="10" t="s">
        <v>41</v>
      </c>
      <c r="AE139" s="10" t="s">
        <v>42</v>
      </c>
      <c r="AF139" s="10" t="s">
        <v>43</v>
      </c>
      <c r="AG139" s="10" t="s">
        <v>44</v>
      </c>
      <c r="AH139" s="10" t="s">
        <v>45</v>
      </c>
      <c r="AI139" s="10" t="s">
        <v>46</v>
      </c>
      <c r="AJ139" s="10" t="s">
        <v>41</v>
      </c>
      <c r="AK139" s="10" t="s">
        <v>42</v>
      </c>
      <c r="AL139" s="10" t="s">
        <v>43</v>
      </c>
      <c r="AM139" s="10" t="s">
        <v>44</v>
      </c>
      <c r="AN139" s="50" t="s">
        <v>47</v>
      </c>
      <c r="AQ139" s="197" t="str">
        <f>AV140&amp;"C " &amp; AW140 &amp; "mL/min"</f>
        <v>C mL/min</v>
      </c>
      <c r="AR139" s="192"/>
      <c r="AS139" s="134" t="s">
        <v>35</v>
      </c>
      <c r="AT139" s="9" t="s">
        <v>36</v>
      </c>
      <c r="AU139" s="9" t="s">
        <v>37</v>
      </c>
      <c r="AV139" s="9" t="s">
        <v>38</v>
      </c>
      <c r="AW139" s="9" t="s">
        <v>48</v>
      </c>
      <c r="AX139" s="9" t="s">
        <v>40</v>
      </c>
      <c r="AY139" s="10" t="s">
        <v>41</v>
      </c>
      <c r="AZ139" s="10" t="s">
        <v>42</v>
      </c>
      <c r="BA139" s="10" t="s">
        <v>43</v>
      </c>
      <c r="BB139" s="10" t="s">
        <v>44</v>
      </c>
      <c r="BC139" s="10" t="s">
        <v>45</v>
      </c>
      <c r="BD139" s="10" t="s">
        <v>46</v>
      </c>
      <c r="BE139" s="10" t="s">
        <v>41</v>
      </c>
      <c r="BF139" s="10" t="s">
        <v>42</v>
      </c>
      <c r="BG139" s="10" t="s">
        <v>43</v>
      </c>
      <c r="BH139" s="10" t="s">
        <v>44</v>
      </c>
      <c r="BI139" s="50" t="s">
        <v>47</v>
      </c>
      <c r="BL139" s="197" t="str">
        <f>BQ140&amp;"C " &amp; BR140 &amp; "mL/min"</f>
        <v>C mL/min</v>
      </c>
      <c r="BM139" s="192"/>
      <c r="BN139" s="134" t="s">
        <v>35</v>
      </c>
      <c r="BO139" s="9" t="s">
        <v>36</v>
      </c>
      <c r="BP139" s="9" t="s">
        <v>37</v>
      </c>
      <c r="BQ139" s="9" t="s">
        <v>38</v>
      </c>
      <c r="BR139" s="9" t="s">
        <v>48</v>
      </c>
      <c r="BS139" s="9" t="s">
        <v>40</v>
      </c>
      <c r="BT139" s="10" t="s">
        <v>41</v>
      </c>
      <c r="BU139" s="10" t="s">
        <v>42</v>
      </c>
      <c r="BV139" s="10" t="s">
        <v>43</v>
      </c>
      <c r="BW139" s="10" t="s">
        <v>44</v>
      </c>
      <c r="BX139" s="10" t="s">
        <v>45</v>
      </c>
      <c r="BY139" s="10" t="s">
        <v>46</v>
      </c>
      <c r="BZ139" s="10" t="s">
        <v>41</v>
      </c>
      <c r="CA139" s="10" t="s">
        <v>42</v>
      </c>
      <c r="CB139" s="10" t="s">
        <v>43</v>
      </c>
      <c r="CC139" s="10" t="s">
        <v>44</v>
      </c>
      <c r="CD139" s="50" t="s">
        <v>47</v>
      </c>
      <c r="CG139" s="197" t="str">
        <f>CL140&amp;"C " &amp; CM140 &amp; "mL/min"</f>
        <v>375C mL/min</v>
      </c>
      <c r="CH139" s="192"/>
      <c r="CI139" s="134" t="s">
        <v>35</v>
      </c>
      <c r="CJ139" s="9" t="s">
        <v>36</v>
      </c>
      <c r="CK139" s="9" t="s">
        <v>37</v>
      </c>
      <c r="CL139" s="9" t="s">
        <v>38</v>
      </c>
      <c r="CM139" s="9" t="s">
        <v>48</v>
      </c>
      <c r="CN139" s="9" t="s">
        <v>40</v>
      </c>
      <c r="CO139" s="10" t="s">
        <v>41</v>
      </c>
      <c r="CP139" s="10" t="s">
        <v>42</v>
      </c>
      <c r="CQ139" s="10" t="s">
        <v>43</v>
      </c>
      <c r="CR139" s="10" t="s">
        <v>44</v>
      </c>
      <c r="CS139" s="10" t="s">
        <v>45</v>
      </c>
      <c r="CT139" s="10" t="s">
        <v>46</v>
      </c>
      <c r="CU139" s="10" t="s">
        <v>41</v>
      </c>
      <c r="CV139" s="10" t="s">
        <v>42</v>
      </c>
      <c r="CW139" s="10" t="s">
        <v>43</v>
      </c>
      <c r="CX139" s="10" t="s">
        <v>44</v>
      </c>
      <c r="CY139" s="50" t="s">
        <v>47</v>
      </c>
    </row>
    <row r="140" spans="1:103" ht="14.45" customHeight="1" x14ac:dyDescent="0.25">
      <c r="A140" s="193"/>
      <c r="B140" s="194"/>
      <c r="C140" s="135">
        <v>0.3</v>
      </c>
      <c r="D140" s="3" t="s">
        <v>51</v>
      </c>
      <c r="E140" s="3" t="s">
        <v>89</v>
      </c>
      <c r="F140" s="3">
        <f>F111</f>
        <v>471</v>
      </c>
      <c r="G140" s="3" t="str">
        <f>'Data In'!E41</f>
        <v/>
      </c>
      <c r="H140" s="3">
        <f>H111</f>
        <v>54.6</v>
      </c>
      <c r="I140" s="42" t="str">
        <f t="shared" ref="I140:J142" si="219">D160</f>
        <v/>
      </c>
      <c r="J140" s="42" t="str">
        <f t="shared" si="219"/>
        <v/>
      </c>
      <c r="K140" s="42" t="str">
        <f>K160</f>
        <v/>
      </c>
      <c r="L140" s="43" t="str">
        <f>F160</f>
        <v/>
      </c>
      <c r="M140" s="42" t="str">
        <f t="shared" ref="M140:N142" si="220">M160</f>
        <v/>
      </c>
      <c r="N140" s="42" t="str">
        <f t="shared" si="220"/>
        <v/>
      </c>
      <c r="O140" s="167" t="e">
        <f>I140/(HLOOKUP(O139,workup!$B$266:$Q$268,2,FALSE)*C140+(HLOOKUP(O139,workup!$B$266:$Q$268,3,FALSE)))</f>
        <v>#VALUE!</v>
      </c>
      <c r="P140" s="167" t="e">
        <f>J140/(HLOOKUP(P139,workup!$B$266:$Q$268,2,FALSE)*C140+(HLOOKUP(P139,workup!$B$266:$Q$268,3,FALSE)))</f>
        <v>#VALUE!</v>
      </c>
      <c r="Q140" s="167" t="e">
        <f>K140/(HLOOKUP(Q139,workup!$B$266:$Q$268,2,FALSE)*C140+(HLOOKUP(Q139,workup!$B$266:$Q$268,3,FALSE)))</f>
        <v>#VALUE!</v>
      </c>
      <c r="R140" s="167" t="e">
        <f>L140/(HLOOKUP(R139,workup!$B$266:$Q$268,2,FALSE)*C140+(HLOOKUP(R139,workup!$B$266:$Q$268,3,FALSE)))</f>
        <v>#VALUE!</v>
      </c>
      <c r="S140" s="168" t="e">
        <f>SUM(O140:R140)</f>
        <v>#VALUE!</v>
      </c>
      <c r="T140" s="22"/>
      <c r="V140" s="193"/>
      <c r="W140" s="194"/>
      <c r="X140" s="135">
        <f>X111</f>
        <v>0.3</v>
      </c>
      <c r="Y140" s="3" t="s">
        <v>51</v>
      </c>
      <c r="Z140" s="3"/>
      <c r="AA140" s="3" t="str">
        <f>AA111</f>
        <v/>
      </c>
      <c r="AB140" s="3" t="str">
        <f>'Data In'!E70</f>
        <v/>
      </c>
      <c r="AC140" s="3">
        <f>AC111</f>
        <v>54.6</v>
      </c>
      <c r="AD140" s="42" t="str">
        <f t="shared" ref="AD140:AE142" si="221">Y160</f>
        <v/>
      </c>
      <c r="AE140" s="42" t="str">
        <f t="shared" si="221"/>
        <v/>
      </c>
      <c r="AF140" s="42" t="str">
        <f>AF160</f>
        <v/>
      </c>
      <c r="AG140" s="43" t="str">
        <f>AA160</f>
        <v/>
      </c>
      <c r="AH140" s="42" t="str">
        <f t="shared" ref="AH140:AI142" si="222">AH160</f>
        <v/>
      </c>
      <c r="AI140" s="42" t="str">
        <f t="shared" si="222"/>
        <v/>
      </c>
      <c r="AJ140" s="167" t="e">
        <f>AD140/(HLOOKUP(AJ139,workup!$B$266:$Q$268,2,FALSE)*X140+(HLOOKUP(AJ139,workup!$B$266:$Q$268,3,FALSE)))</f>
        <v>#VALUE!</v>
      </c>
      <c r="AK140" s="167" t="e">
        <f>AE140/(HLOOKUP(AK139,workup!$B$266:$Q$268,2,FALSE)*X140+(HLOOKUP(AK139,workup!$B$266:$Q$268,3,FALSE)))</f>
        <v>#VALUE!</v>
      </c>
      <c r="AL140" s="167" t="e">
        <f>AF140/(HLOOKUP(AL139,workup!$B$266:$Q$268,2,FALSE)*X140+(HLOOKUP(AL139,workup!$B$266:$Q$268,3,FALSE)))</f>
        <v>#VALUE!</v>
      </c>
      <c r="AM140" s="167" t="e">
        <f>AG140/(HLOOKUP(AM139,workup!$B$266:$Q$268,2,FALSE)*X140+(HLOOKUP(AM139,workup!$B$266:$Q$268,3,FALSE)))</f>
        <v>#VALUE!</v>
      </c>
      <c r="AN140" s="168" t="e">
        <f>SUM(AJ140:AM140)</f>
        <v>#VALUE!</v>
      </c>
      <c r="AQ140" s="193"/>
      <c r="AR140" s="194"/>
      <c r="AS140" s="135">
        <f>AS111</f>
        <v>0.3</v>
      </c>
      <c r="AT140" s="3" t="s">
        <v>51</v>
      </c>
      <c r="AU140" s="3"/>
      <c r="AV140" s="3" t="str">
        <f>AV111</f>
        <v/>
      </c>
      <c r="AW140" s="3" t="str">
        <f>'Data In'!E99</f>
        <v/>
      </c>
      <c r="AX140" s="3">
        <f>AX111</f>
        <v>54.6</v>
      </c>
      <c r="AY140" s="42" t="str">
        <f t="shared" ref="AY140:AZ142" si="223">AT160</f>
        <v/>
      </c>
      <c r="AZ140" s="42" t="str">
        <f t="shared" si="223"/>
        <v/>
      </c>
      <c r="BA140" s="42" t="str">
        <f>BA160</f>
        <v/>
      </c>
      <c r="BB140" s="43" t="str">
        <f>AV160</f>
        <v/>
      </c>
      <c r="BC140" s="42" t="str">
        <f t="shared" ref="BC140:BD142" si="224">BC160</f>
        <v/>
      </c>
      <c r="BD140" s="42" t="str">
        <f t="shared" si="224"/>
        <v/>
      </c>
      <c r="BE140" s="167" t="e">
        <f>AY140/(HLOOKUP(BE139,workup!$B$266:$Q$268,2,FALSE)*AS140+(HLOOKUP(BE139,workup!$B$266:$Q$268,3,FALSE)))</f>
        <v>#VALUE!</v>
      </c>
      <c r="BF140" s="167" t="e">
        <f>AZ140/(HLOOKUP(BF139,workup!$B$266:$Q$268,2,FALSE)*AS140+(HLOOKUP(BF139,workup!$B$266:$Q$268,3,FALSE)))</f>
        <v>#VALUE!</v>
      </c>
      <c r="BG140" s="167" t="e">
        <f>BA140/(HLOOKUP(BG139,workup!$B$266:$Q$268,2,FALSE)*AS140+(HLOOKUP(BG139,workup!$B$266:$Q$268,3,FALSE)))</f>
        <v>#VALUE!</v>
      </c>
      <c r="BH140" s="167" t="e">
        <f>BB140/(HLOOKUP(BH139,workup!$B$266:$Q$268,2,FALSE)*AS140+(HLOOKUP(BH139,workup!$B$266:$Q$268,3,FALSE)))</f>
        <v>#VALUE!</v>
      </c>
      <c r="BI140" s="168" t="e">
        <f>SUM(BE140:BH140)</f>
        <v>#VALUE!</v>
      </c>
      <c r="BL140" s="193"/>
      <c r="BM140" s="194"/>
      <c r="BN140" s="135">
        <f>BN111</f>
        <v>0.3</v>
      </c>
      <c r="BO140" s="3" t="s">
        <v>51</v>
      </c>
      <c r="BP140" s="3"/>
      <c r="BQ140" s="3" t="str">
        <f>BQ111</f>
        <v/>
      </c>
      <c r="BR140" s="3" t="str">
        <f>'Data In'!E128</f>
        <v/>
      </c>
      <c r="BS140" s="3">
        <f>BS111</f>
        <v>54.6</v>
      </c>
      <c r="BT140" s="42" t="str">
        <f t="shared" ref="BT140:BU142" si="225">BO160</f>
        <v/>
      </c>
      <c r="BU140" s="42" t="str">
        <f t="shared" si="225"/>
        <v/>
      </c>
      <c r="BV140" s="42" t="str">
        <f>BV160</f>
        <v/>
      </c>
      <c r="BW140" s="43" t="str">
        <f>BQ160</f>
        <v/>
      </c>
      <c r="BX140" s="42" t="str">
        <f t="shared" ref="BX140:BY142" si="226">BX160</f>
        <v/>
      </c>
      <c r="BY140" s="42" t="str">
        <f t="shared" si="226"/>
        <v/>
      </c>
      <c r="BZ140" s="167" t="e">
        <f>BT140/(HLOOKUP(BZ139,workup!$B$266:$Q$268,2,FALSE)*BN140+(HLOOKUP(BZ139,workup!$B$266:$Q$268,3,FALSE)))</f>
        <v>#VALUE!</v>
      </c>
      <c r="CA140" s="167" t="e">
        <f>BU140/(HLOOKUP(CA139,workup!$B$266:$Q$268,2,FALSE)*BN140+(HLOOKUP(CA139,workup!$B$266:$Q$268,3,FALSE)))</f>
        <v>#VALUE!</v>
      </c>
      <c r="CB140" s="167" t="e">
        <f>BV140/(HLOOKUP(CB139,workup!$B$266:$Q$268,2,FALSE)*BN140+(HLOOKUP(CB139,workup!$B$266:$Q$268,3,FALSE)))</f>
        <v>#VALUE!</v>
      </c>
      <c r="CC140" s="167" t="e">
        <f>BW140/(HLOOKUP(CC139,workup!$B$266:$Q$268,2,FALSE)*BN140+(HLOOKUP(CC139,workup!$B$266:$Q$268,3,FALSE)))</f>
        <v>#VALUE!</v>
      </c>
      <c r="CD140" s="168" t="e">
        <f>SUM(BZ140:CC140)</f>
        <v>#VALUE!</v>
      </c>
      <c r="CG140" s="193"/>
      <c r="CH140" s="194"/>
      <c r="CI140" s="135">
        <f>CI111</f>
        <v>0.3</v>
      </c>
      <c r="CJ140" s="3" t="s">
        <v>51</v>
      </c>
      <c r="CK140" s="3"/>
      <c r="CL140" s="3">
        <f>CL111</f>
        <v>375</v>
      </c>
      <c r="CM140" s="3" t="str">
        <f>'Data In'!E157</f>
        <v/>
      </c>
      <c r="CN140" s="3">
        <f>CN111</f>
        <v>0.50019999999999998</v>
      </c>
      <c r="CO140" s="42" t="str">
        <f t="shared" ref="CO140:CP142" si="227">CJ160</f>
        <v/>
      </c>
      <c r="CP140" s="42" t="str">
        <f t="shared" si="227"/>
        <v/>
      </c>
      <c r="CQ140" s="42" t="str">
        <f>CQ160</f>
        <v/>
      </c>
      <c r="CR140" s="43" t="str">
        <f>CL160</f>
        <v/>
      </c>
      <c r="CS140" s="42" t="str">
        <f t="shared" ref="CS140:CT142" si="228">CS160</f>
        <v/>
      </c>
      <c r="CT140" s="42" t="str">
        <f t="shared" si="228"/>
        <v/>
      </c>
      <c r="CU140" s="167" t="e">
        <f>CO140/(HLOOKUP(CU139,workup!$B$266:$Q$268,2,FALSE)*CI140+(HLOOKUP(CU139,workup!$B$266:$Q$268,3,FALSE)))</f>
        <v>#VALUE!</v>
      </c>
      <c r="CV140" s="167" t="e">
        <f>CP140/(HLOOKUP(CV139,workup!$B$266:$Q$268,2,FALSE)*CI140+(HLOOKUP(CV139,workup!$B$266:$Q$268,3,FALSE)))</f>
        <v>#VALUE!</v>
      </c>
      <c r="CW140" s="167" t="e">
        <f>CQ140/(HLOOKUP(CW139,workup!$B$266:$Q$268,2,FALSE)*CI140+(HLOOKUP(CW139,workup!$B$266:$Q$268,3,FALSE)))</f>
        <v>#VALUE!</v>
      </c>
      <c r="CX140" s="167" t="e">
        <f>CR140/(HLOOKUP(CX139,workup!$B$266:$Q$268,2,FALSE)*CI140+(HLOOKUP(CX139,workup!$B$266:$Q$268,3,FALSE)))</f>
        <v>#VALUE!</v>
      </c>
      <c r="CY140" s="168" t="e">
        <f>SUM(CU140:CX140)</f>
        <v>#VALUE!</v>
      </c>
    </row>
    <row r="141" spans="1:103" ht="14.45" customHeight="1" x14ac:dyDescent="0.25">
      <c r="A141" s="193"/>
      <c r="B141" s="194"/>
      <c r="C141" s="135">
        <f>C140</f>
        <v>0.3</v>
      </c>
      <c r="D141" s="131"/>
      <c r="E141" s="131"/>
      <c r="F141" s="131"/>
      <c r="G141" s="3" t="str">
        <f>G140</f>
        <v/>
      </c>
      <c r="H141" s="3">
        <f>H140</f>
        <v>54.6</v>
      </c>
      <c r="I141" s="42" t="str">
        <f t="shared" si="219"/>
        <v/>
      </c>
      <c r="J141" s="42" t="str">
        <f t="shared" si="219"/>
        <v/>
      </c>
      <c r="K141" s="42" t="str">
        <f>K161</f>
        <v/>
      </c>
      <c r="L141" s="43" t="str">
        <f>F161</f>
        <v/>
      </c>
      <c r="M141" s="42" t="str">
        <f t="shared" si="220"/>
        <v/>
      </c>
      <c r="N141" s="42" t="str">
        <f t="shared" si="220"/>
        <v/>
      </c>
      <c r="O141" s="167" t="e">
        <f>I141/(HLOOKUP(O139,workup!$B$266:$Q$268,2,FALSE)*C141+(HLOOKUP(O139,workup!$B$266:$Q$268,3,FALSE)))</f>
        <v>#VALUE!</v>
      </c>
      <c r="P141" s="167" t="e">
        <f>J141/(HLOOKUP(P139,workup!$B$266:$Q$268,2,FALSE)*C141+(HLOOKUP(P139,workup!$B$266:$Q$268,3,FALSE)))</f>
        <v>#VALUE!</v>
      </c>
      <c r="Q141" s="167" t="e">
        <f>K141/(HLOOKUP(Q139,workup!$B$266:$Q$268,2,FALSE)*C141+(HLOOKUP(Q139,workup!$B$266:$Q$268,3,FALSE)))</f>
        <v>#VALUE!</v>
      </c>
      <c r="R141" s="167" t="e">
        <f>L141/(HLOOKUP(R139,workup!$B$266:$Q$268,2,FALSE)*C141+(HLOOKUP(R139,workup!$B$266:$Q$268,3,FALSE)))</f>
        <v>#VALUE!</v>
      </c>
      <c r="S141" s="168" t="e">
        <f>SUM(O141:R141)</f>
        <v>#VALUE!</v>
      </c>
      <c r="T141" s="22"/>
      <c r="V141" s="193"/>
      <c r="W141" s="194"/>
      <c r="X141" s="135">
        <f>X140</f>
        <v>0.3</v>
      </c>
      <c r="Y141" s="131"/>
      <c r="Z141" s="131"/>
      <c r="AA141" s="131"/>
      <c r="AB141" s="3" t="str">
        <f>AB140</f>
        <v/>
      </c>
      <c r="AC141" s="3">
        <f>AC140</f>
        <v>54.6</v>
      </c>
      <c r="AD141" s="42" t="str">
        <f t="shared" si="221"/>
        <v/>
      </c>
      <c r="AE141" s="42" t="str">
        <f t="shared" si="221"/>
        <v/>
      </c>
      <c r="AF141" s="42" t="str">
        <f>AF161</f>
        <v/>
      </c>
      <c r="AG141" s="43" t="str">
        <f>AA161</f>
        <v/>
      </c>
      <c r="AH141" s="42" t="str">
        <f t="shared" si="222"/>
        <v/>
      </c>
      <c r="AI141" s="42" t="str">
        <f t="shared" si="222"/>
        <v/>
      </c>
      <c r="AJ141" s="167" t="e">
        <f>AD141/(HLOOKUP(AJ139,workup!$B$266:$Q$268,2,FALSE)*X141+(HLOOKUP(AJ139,workup!$B$266:$Q$268,3,FALSE)))</f>
        <v>#VALUE!</v>
      </c>
      <c r="AK141" s="167" t="e">
        <f>AE141/(HLOOKUP(AK139,workup!$B$266:$Q$268,2,FALSE)*X141+(HLOOKUP(AK139,workup!$B$266:$Q$268,3,FALSE)))</f>
        <v>#VALUE!</v>
      </c>
      <c r="AL141" s="167" t="e">
        <f>AF141/(HLOOKUP(AL139,workup!$B$266:$Q$268,2,FALSE)*X141+(HLOOKUP(AL139,workup!$B$266:$Q$268,3,FALSE)))</f>
        <v>#VALUE!</v>
      </c>
      <c r="AM141" s="167" t="e">
        <f>AG141/(HLOOKUP(AM139,workup!$B$266:$Q$268,2,FALSE)*X141+(HLOOKUP(AM139,workup!$B$266:$Q$268,3,FALSE)))</f>
        <v>#VALUE!</v>
      </c>
      <c r="AN141" s="168" t="e">
        <f>SUM(AJ141:AM141)</f>
        <v>#VALUE!</v>
      </c>
      <c r="AQ141" s="193"/>
      <c r="AR141" s="194"/>
      <c r="AS141" s="135">
        <f>AS140</f>
        <v>0.3</v>
      </c>
      <c r="AT141" s="131"/>
      <c r="AU141" s="131"/>
      <c r="AV141" s="131"/>
      <c r="AW141" s="3" t="str">
        <f>AW140</f>
        <v/>
      </c>
      <c r="AX141" s="3">
        <f>AX140</f>
        <v>54.6</v>
      </c>
      <c r="AY141" s="42" t="str">
        <f t="shared" si="223"/>
        <v/>
      </c>
      <c r="AZ141" s="42" t="str">
        <f t="shared" si="223"/>
        <v/>
      </c>
      <c r="BA141" s="42" t="str">
        <f>BA161</f>
        <v/>
      </c>
      <c r="BB141" s="43" t="str">
        <f>AV161</f>
        <v/>
      </c>
      <c r="BC141" s="42" t="str">
        <f t="shared" si="224"/>
        <v/>
      </c>
      <c r="BD141" s="42" t="str">
        <f t="shared" si="224"/>
        <v/>
      </c>
      <c r="BE141" s="167" t="e">
        <f>AY141/(HLOOKUP(BE139,workup!$B$266:$Q$268,2,FALSE)*AS141+(HLOOKUP(BE139,workup!$B$266:$Q$268,3,FALSE)))</f>
        <v>#VALUE!</v>
      </c>
      <c r="BF141" s="167" t="e">
        <f>AZ141/(HLOOKUP(BF139,workup!$B$266:$Q$268,2,FALSE)*AS141+(HLOOKUP(BF139,workup!$B$266:$Q$268,3,FALSE)))</f>
        <v>#VALUE!</v>
      </c>
      <c r="BG141" s="167" t="e">
        <f>BA141/(HLOOKUP(BG139,workup!$B$266:$Q$268,2,FALSE)*AS141+(HLOOKUP(BG139,workup!$B$266:$Q$268,3,FALSE)))</f>
        <v>#VALUE!</v>
      </c>
      <c r="BH141" s="167" t="e">
        <f>BB141/(HLOOKUP(BH139,workup!$B$266:$Q$268,2,FALSE)*AS141+(HLOOKUP(BH139,workup!$B$266:$Q$268,3,FALSE)))</f>
        <v>#VALUE!</v>
      </c>
      <c r="BI141" s="168" t="e">
        <f>SUM(BE141:BH141)</f>
        <v>#VALUE!</v>
      </c>
      <c r="BL141" s="193"/>
      <c r="BM141" s="194"/>
      <c r="BN141" s="135">
        <f>BN140</f>
        <v>0.3</v>
      </c>
      <c r="BO141" s="131"/>
      <c r="BP141" s="131"/>
      <c r="BQ141" s="131"/>
      <c r="BR141" s="3" t="str">
        <f>BR140</f>
        <v/>
      </c>
      <c r="BS141" s="3">
        <f>BS140</f>
        <v>54.6</v>
      </c>
      <c r="BT141" s="42" t="str">
        <f t="shared" si="225"/>
        <v/>
      </c>
      <c r="BU141" s="42" t="str">
        <f t="shared" si="225"/>
        <v/>
      </c>
      <c r="BV141" s="42" t="str">
        <f>BV161</f>
        <v/>
      </c>
      <c r="BW141" s="43" t="str">
        <f>BQ161</f>
        <v/>
      </c>
      <c r="BX141" s="42" t="str">
        <f t="shared" si="226"/>
        <v/>
      </c>
      <c r="BY141" s="42" t="str">
        <f t="shared" si="226"/>
        <v/>
      </c>
      <c r="BZ141" s="167" t="e">
        <f>BT141/(HLOOKUP(BZ139,workup!$B$266:$Q$268,2,FALSE)*BN141+(HLOOKUP(BZ139,workup!$B$266:$Q$268,3,FALSE)))</f>
        <v>#VALUE!</v>
      </c>
      <c r="CA141" s="167" t="e">
        <f>BU141/(HLOOKUP(CA139,workup!$B$266:$Q$268,2,FALSE)*BN141+(HLOOKUP(CA139,workup!$B$266:$Q$268,3,FALSE)))</f>
        <v>#VALUE!</v>
      </c>
      <c r="CB141" s="167" t="e">
        <f>BV141/(HLOOKUP(CB139,workup!$B$266:$Q$268,2,FALSE)*BN141+(HLOOKUP(CB139,workup!$B$266:$Q$268,3,FALSE)))</f>
        <v>#VALUE!</v>
      </c>
      <c r="CC141" s="167" t="e">
        <f>BW141/(HLOOKUP(CC139,workup!$B$266:$Q$268,2,FALSE)*BN141+(HLOOKUP(CC139,workup!$B$266:$Q$268,3,FALSE)))</f>
        <v>#VALUE!</v>
      </c>
      <c r="CD141" s="168" t="e">
        <f>SUM(BZ141:CC141)</f>
        <v>#VALUE!</v>
      </c>
      <c r="CG141" s="193"/>
      <c r="CH141" s="194"/>
      <c r="CI141" s="135">
        <f>CI140</f>
        <v>0.3</v>
      </c>
      <c r="CJ141" s="131"/>
      <c r="CK141" s="131"/>
      <c r="CL141" s="131"/>
      <c r="CM141" s="3" t="str">
        <f>CM140</f>
        <v/>
      </c>
      <c r="CN141" s="3">
        <f>CN140</f>
        <v>0.50019999999999998</v>
      </c>
      <c r="CO141" s="42" t="str">
        <f t="shared" si="227"/>
        <v/>
      </c>
      <c r="CP141" s="42" t="str">
        <f t="shared" si="227"/>
        <v/>
      </c>
      <c r="CQ141" s="42" t="str">
        <f>CQ161</f>
        <v/>
      </c>
      <c r="CR141" s="43" t="str">
        <f>CL161</f>
        <v/>
      </c>
      <c r="CS141" s="42" t="str">
        <f t="shared" si="228"/>
        <v/>
      </c>
      <c r="CT141" s="42" t="str">
        <f t="shared" si="228"/>
        <v/>
      </c>
      <c r="CU141" s="167" t="e">
        <f>CO141/(HLOOKUP(CU139,workup!$B$266:$Q$268,2,FALSE)*CI141+(HLOOKUP(CU139,workup!$B$266:$Q$268,3,FALSE)))</f>
        <v>#VALUE!</v>
      </c>
      <c r="CV141" s="167" t="e">
        <f>CP141/(HLOOKUP(CV139,workup!$B$266:$Q$268,2,FALSE)*CI141+(HLOOKUP(CV139,workup!$B$266:$Q$268,3,FALSE)))</f>
        <v>#VALUE!</v>
      </c>
      <c r="CW141" s="167" t="e">
        <f>CQ141/(HLOOKUP(CW139,workup!$B$266:$Q$268,2,FALSE)*CI141+(HLOOKUP(CW139,workup!$B$266:$Q$268,3,FALSE)))</f>
        <v>#VALUE!</v>
      </c>
      <c r="CX141" s="167" t="e">
        <f>CR141/(HLOOKUP(CX139,workup!$B$266:$Q$268,2,FALSE)*CI141+(HLOOKUP(CX139,workup!$B$266:$Q$268,3,FALSE)))</f>
        <v>#VALUE!</v>
      </c>
      <c r="CY141" s="168" t="e">
        <f>SUM(CU141:CX141)</f>
        <v>#VALUE!</v>
      </c>
    </row>
    <row r="142" spans="1:103" ht="14.45" customHeight="1" x14ac:dyDescent="0.25">
      <c r="A142" s="193"/>
      <c r="B142" s="194"/>
      <c r="C142" s="135">
        <f>C140</f>
        <v>0.3</v>
      </c>
      <c r="D142" s="132"/>
      <c r="E142" s="132"/>
      <c r="F142" s="132"/>
      <c r="G142" s="3" t="str">
        <f>G141</f>
        <v/>
      </c>
      <c r="H142" s="3">
        <f>H141</f>
        <v>54.6</v>
      </c>
      <c r="I142" s="42" t="str">
        <f t="shared" si="219"/>
        <v/>
      </c>
      <c r="J142" s="42" t="str">
        <f t="shared" si="219"/>
        <v/>
      </c>
      <c r="K142" s="42" t="str">
        <f>K162</f>
        <v/>
      </c>
      <c r="L142" s="43" t="str">
        <f>F162</f>
        <v/>
      </c>
      <c r="M142" s="42" t="str">
        <f t="shared" si="220"/>
        <v/>
      </c>
      <c r="N142" s="42" t="str">
        <f t="shared" si="220"/>
        <v/>
      </c>
      <c r="O142" s="167" t="e">
        <f>I142/(HLOOKUP(O139,workup!$B$266:$Q$268,2,FALSE)*C142+(HLOOKUP(O139,workup!$B$266:$Q$268,3,FALSE)))</f>
        <v>#VALUE!</v>
      </c>
      <c r="P142" s="167" t="e">
        <f>J142/(HLOOKUP(P139,workup!$B$266:$Q$268,2,FALSE)*C142+(HLOOKUP(P139,workup!$B$266:$Q$268,3,FALSE)))</f>
        <v>#VALUE!</v>
      </c>
      <c r="Q142" s="167" t="e">
        <f>K142/(HLOOKUP(Q139,workup!$B$266:$Q$268,2,FALSE)*C142+(HLOOKUP(Q139,workup!$B$266:$Q$268,3,FALSE)))</f>
        <v>#VALUE!</v>
      </c>
      <c r="R142" s="167" t="e">
        <f>L142/(HLOOKUP(R139,workup!$B$266:$Q$268,2,FALSE)*C142+(HLOOKUP(R139,workup!$B$266:$Q$268,3,FALSE)))</f>
        <v>#VALUE!</v>
      </c>
      <c r="S142" s="168" t="e">
        <f>SUM(O142:R142)</f>
        <v>#VALUE!</v>
      </c>
      <c r="T142" s="22"/>
      <c r="V142" s="193"/>
      <c r="W142" s="194"/>
      <c r="X142" s="135">
        <f>X140</f>
        <v>0.3</v>
      </c>
      <c r="Y142" s="132"/>
      <c r="Z142" s="132"/>
      <c r="AA142" s="132"/>
      <c r="AB142" s="3" t="str">
        <f>AB141</f>
        <v/>
      </c>
      <c r="AC142" s="3">
        <f>AC141</f>
        <v>54.6</v>
      </c>
      <c r="AD142" s="42" t="str">
        <f t="shared" si="221"/>
        <v/>
      </c>
      <c r="AE142" s="42" t="str">
        <f t="shared" si="221"/>
        <v/>
      </c>
      <c r="AF142" s="42" t="str">
        <f>AF162</f>
        <v/>
      </c>
      <c r="AG142" s="43" t="str">
        <f>AA162</f>
        <v/>
      </c>
      <c r="AH142" s="42" t="str">
        <f t="shared" si="222"/>
        <v/>
      </c>
      <c r="AI142" s="42" t="str">
        <f t="shared" si="222"/>
        <v/>
      </c>
      <c r="AJ142" s="167" t="e">
        <f>AD142/(HLOOKUP(AJ139,workup!$B$266:$Q$268,2,FALSE)*X142+(HLOOKUP(AJ139,workup!$B$266:$Q$268,3,FALSE)))</f>
        <v>#VALUE!</v>
      </c>
      <c r="AK142" s="167" t="e">
        <f>AE142/(HLOOKUP(AK139,workup!$B$266:$Q$268,2,FALSE)*X142+(HLOOKUP(AK139,workup!$B$266:$Q$268,3,FALSE)))</f>
        <v>#VALUE!</v>
      </c>
      <c r="AL142" s="167" t="e">
        <f>AF142/(HLOOKUP(AL139,workup!$B$266:$Q$268,2,FALSE)*X142+(HLOOKUP(AL139,workup!$B$266:$Q$268,3,FALSE)))</f>
        <v>#VALUE!</v>
      </c>
      <c r="AM142" s="167" t="e">
        <f>AG142/(HLOOKUP(AM139,workup!$B$266:$Q$268,2,FALSE)*X142+(HLOOKUP(AM139,workup!$B$266:$Q$268,3,FALSE)))</f>
        <v>#VALUE!</v>
      </c>
      <c r="AN142" s="168" t="e">
        <f>SUM(AJ142:AM142)</f>
        <v>#VALUE!</v>
      </c>
      <c r="AQ142" s="193"/>
      <c r="AR142" s="194"/>
      <c r="AS142" s="135">
        <f>AS140</f>
        <v>0.3</v>
      </c>
      <c r="AT142" s="132"/>
      <c r="AU142" s="132"/>
      <c r="AV142" s="132"/>
      <c r="AW142" s="3" t="str">
        <f>AW141</f>
        <v/>
      </c>
      <c r="AX142" s="3">
        <f>AX141</f>
        <v>54.6</v>
      </c>
      <c r="AY142" s="42" t="str">
        <f t="shared" si="223"/>
        <v/>
      </c>
      <c r="AZ142" s="42" t="str">
        <f t="shared" si="223"/>
        <v/>
      </c>
      <c r="BA142" s="42" t="str">
        <f>BA162</f>
        <v/>
      </c>
      <c r="BB142" s="43" t="str">
        <f>AV162</f>
        <v/>
      </c>
      <c r="BC142" s="42" t="str">
        <f t="shared" si="224"/>
        <v/>
      </c>
      <c r="BD142" s="42" t="str">
        <f t="shared" si="224"/>
        <v/>
      </c>
      <c r="BE142" s="167" t="e">
        <f>AY142/(HLOOKUP(BE139,workup!$B$266:$Q$268,2,FALSE)*AS142+(HLOOKUP(BE139,workup!$B$266:$Q$268,3,FALSE)))</f>
        <v>#VALUE!</v>
      </c>
      <c r="BF142" s="167" t="e">
        <f>AZ142/(HLOOKUP(BF139,workup!$B$266:$Q$268,2,FALSE)*AS142+(HLOOKUP(BF139,workup!$B$266:$Q$268,3,FALSE)))</f>
        <v>#VALUE!</v>
      </c>
      <c r="BG142" s="167" t="e">
        <f>BA142/(HLOOKUP(BG139,workup!$B$266:$Q$268,2,FALSE)*AS142+(HLOOKUP(BG139,workup!$B$266:$Q$268,3,FALSE)))</f>
        <v>#VALUE!</v>
      </c>
      <c r="BH142" s="167" t="e">
        <f>BB142/(HLOOKUP(BH139,workup!$B$266:$Q$268,2,FALSE)*AS142+(HLOOKUP(BH139,workup!$B$266:$Q$268,3,FALSE)))</f>
        <v>#VALUE!</v>
      </c>
      <c r="BI142" s="168" t="e">
        <f>SUM(BE142:BH142)</f>
        <v>#VALUE!</v>
      </c>
      <c r="BL142" s="193"/>
      <c r="BM142" s="194"/>
      <c r="BN142" s="135">
        <f>BN140</f>
        <v>0.3</v>
      </c>
      <c r="BO142" s="132"/>
      <c r="BP142" s="132"/>
      <c r="BQ142" s="132"/>
      <c r="BR142" s="3" t="str">
        <f>BR141</f>
        <v/>
      </c>
      <c r="BS142" s="3">
        <f>BS141</f>
        <v>54.6</v>
      </c>
      <c r="BT142" s="42" t="str">
        <f t="shared" si="225"/>
        <v/>
      </c>
      <c r="BU142" s="42" t="str">
        <f t="shared" si="225"/>
        <v/>
      </c>
      <c r="BV142" s="42" t="str">
        <f>BV162</f>
        <v/>
      </c>
      <c r="BW142" s="43" t="str">
        <f>BQ162</f>
        <v/>
      </c>
      <c r="BX142" s="42" t="str">
        <f t="shared" si="226"/>
        <v/>
      </c>
      <c r="BY142" s="42" t="str">
        <f t="shared" si="226"/>
        <v/>
      </c>
      <c r="BZ142" s="167" t="e">
        <f>BT142/(HLOOKUP(BZ139,workup!$B$266:$Q$268,2,FALSE)*BN142+(HLOOKUP(BZ139,workup!$B$266:$Q$268,3,FALSE)))</f>
        <v>#VALUE!</v>
      </c>
      <c r="CA142" s="167" t="e">
        <f>BU142/(HLOOKUP(CA139,workup!$B$266:$Q$268,2,FALSE)*BN142+(HLOOKUP(CA139,workup!$B$266:$Q$268,3,FALSE)))</f>
        <v>#VALUE!</v>
      </c>
      <c r="CB142" s="167" t="e">
        <f>BV142/(HLOOKUP(CB139,workup!$B$266:$Q$268,2,FALSE)*BN142+(HLOOKUP(CB139,workup!$B$266:$Q$268,3,FALSE)))</f>
        <v>#VALUE!</v>
      </c>
      <c r="CC142" s="167" t="e">
        <f>BW142/(HLOOKUP(CC139,workup!$B$266:$Q$268,2,FALSE)*BN142+(HLOOKUP(CC139,workup!$B$266:$Q$268,3,FALSE)))</f>
        <v>#VALUE!</v>
      </c>
      <c r="CD142" s="168" t="e">
        <f>SUM(BZ142:CC142)</f>
        <v>#VALUE!</v>
      </c>
      <c r="CG142" s="193"/>
      <c r="CH142" s="194"/>
      <c r="CI142" s="135">
        <f>CI140</f>
        <v>0.3</v>
      </c>
      <c r="CJ142" s="132"/>
      <c r="CK142" s="132"/>
      <c r="CL142" s="132"/>
      <c r="CM142" s="3" t="str">
        <f>CM141</f>
        <v/>
      </c>
      <c r="CN142" s="3">
        <f>CN141</f>
        <v>0.50019999999999998</v>
      </c>
      <c r="CO142" s="42" t="str">
        <f t="shared" si="227"/>
        <v/>
      </c>
      <c r="CP142" s="42" t="str">
        <f t="shared" si="227"/>
        <v/>
      </c>
      <c r="CQ142" s="42" t="str">
        <f>CQ162</f>
        <v/>
      </c>
      <c r="CR142" s="43" t="str">
        <f>CL162</f>
        <v/>
      </c>
      <c r="CS142" s="42" t="str">
        <f t="shared" si="228"/>
        <v/>
      </c>
      <c r="CT142" s="42" t="str">
        <f t="shared" si="228"/>
        <v/>
      </c>
      <c r="CU142" s="167" t="e">
        <f>CO142/(HLOOKUP(CU139,workup!$B$266:$Q$268,2,FALSE)*CI142+(HLOOKUP(CU139,workup!$B$266:$Q$268,3,FALSE)))</f>
        <v>#VALUE!</v>
      </c>
      <c r="CV142" s="167" t="e">
        <f>CP142/(HLOOKUP(CV139,workup!$B$266:$Q$268,2,FALSE)*CI142+(HLOOKUP(CV139,workup!$B$266:$Q$268,3,FALSE)))</f>
        <v>#VALUE!</v>
      </c>
      <c r="CW142" s="167" t="e">
        <f>CQ142/(HLOOKUP(CW139,workup!$B$266:$Q$268,2,FALSE)*CI142+(HLOOKUP(CW139,workup!$B$266:$Q$268,3,FALSE)))</f>
        <v>#VALUE!</v>
      </c>
      <c r="CX142" s="167" t="e">
        <f>CR142/(HLOOKUP(CX139,workup!$B$266:$Q$268,2,FALSE)*CI142+(HLOOKUP(CX139,workup!$B$266:$Q$268,3,FALSE)))</f>
        <v>#VALUE!</v>
      </c>
      <c r="CY142" s="168" t="e">
        <f>SUM(CU142:CX142)</f>
        <v>#VALUE!</v>
      </c>
    </row>
    <row r="143" spans="1:103" ht="14.45" customHeight="1" x14ac:dyDescent="0.25">
      <c r="A143" s="193"/>
      <c r="B143" s="194"/>
      <c r="C143" s="41"/>
      <c r="D143" s="41"/>
      <c r="E143" s="41"/>
      <c r="F143" s="41"/>
      <c r="G143" s="41"/>
      <c r="H143" s="33" t="s">
        <v>52</v>
      </c>
      <c r="I143" s="44" t="e">
        <f t="shared" ref="I143:S143" si="229">AVERAGE(I140:I142)</f>
        <v>#DIV/0!</v>
      </c>
      <c r="J143" s="44" t="e">
        <f t="shared" si="229"/>
        <v>#DIV/0!</v>
      </c>
      <c r="K143" s="44" t="e">
        <f t="shared" si="229"/>
        <v>#DIV/0!</v>
      </c>
      <c r="L143" s="44" t="e">
        <f t="shared" si="229"/>
        <v>#DIV/0!</v>
      </c>
      <c r="M143" s="44" t="e">
        <f t="shared" si="229"/>
        <v>#DIV/0!</v>
      </c>
      <c r="N143" s="44" t="e">
        <f t="shared" si="229"/>
        <v>#DIV/0!</v>
      </c>
      <c r="O143" s="169" t="e">
        <f t="shared" si="229"/>
        <v>#VALUE!</v>
      </c>
      <c r="P143" s="169" t="e">
        <f t="shared" si="229"/>
        <v>#VALUE!</v>
      </c>
      <c r="Q143" s="169" t="e">
        <f t="shared" si="229"/>
        <v>#VALUE!</v>
      </c>
      <c r="R143" s="169" t="e">
        <f t="shared" si="229"/>
        <v>#VALUE!</v>
      </c>
      <c r="S143" s="170" t="e">
        <f t="shared" si="229"/>
        <v>#VALUE!</v>
      </c>
      <c r="T143" s="22"/>
      <c r="V143" s="193"/>
      <c r="W143" s="194"/>
      <c r="X143" s="41"/>
      <c r="Y143" s="41"/>
      <c r="Z143" s="41"/>
      <c r="AA143" s="41"/>
      <c r="AB143" s="41"/>
      <c r="AC143" s="33" t="s">
        <v>52</v>
      </c>
      <c r="AD143" s="44" t="e">
        <f t="shared" ref="AD143:AN143" si="230">AVERAGE(AD140:AD142)</f>
        <v>#DIV/0!</v>
      </c>
      <c r="AE143" s="44" t="e">
        <f t="shared" si="230"/>
        <v>#DIV/0!</v>
      </c>
      <c r="AF143" s="44" t="e">
        <f t="shared" si="230"/>
        <v>#DIV/0!</v>
      </c>
      <c r="AG143" s="44" t="e">
        <f t="shared" si="230"/>
        <v>#DIV/0!</v>
      </c>
      <c r="AH143" s="44" t="e">
        <f t="shared" si="230"/>
        <v>#DIV/0!</v>
      </c>
      <c r="AI143" s="44" t="e">
        <f t="shared" si="230"/>
        <v>#DIV/0!</v>
      </c>
      <c r="AJ143" s="169" t="e">
        <f t="shared" si="230"/>
        <v>#VALUE!</v>
      </c>
      <c r="AK143" s="169" t="e">
        <f t="shared" si="230"/>
        <v>#VALUE!</v>
      </c>
      <c r="AL143" s="169" t="e">
        <f t="shared" si="230"/>
        <v>#VALUE!</v>
      </c>
      <c r="AM143" s="169" t="e">
        <f t="shared" si="230"/>
        <v>#VALUE!</v>
      </c>
      <c r="AN143" s="170" t="e">
        <f t="shared" si="230"/>
        <v>#VALUE!</v>
      </c>
      <c r="AQ143" s="193"/>
      <c r="AR143" s="194"/>
      <c r="AS143" s="41"/>
      <c r="AT143" s="41"/>
      <c r="AU143" s="41"/>
      <c r="AV143" s="41"/>
      <c r="AW143" s="41"/>
      <c r="AX143" s="33" t="s">
        <v>52</v>
      </c>
      <c r="AY143" s="44" t="e">
        <f t="shared" ref="AY143:BI143" si="231">AVERAGE(AY140:AY142)</f>
        <v>#DIV/0!</v>
      </c>
      <c r="AZ143" s="44" t="e">
        <f t="shared" si="231"/>
        <v>#DIV/0!</v>
      </c>
      <c r="BA143" s="44" t="e">
        <f t="shared" si="231"/>
        <v>#DIV/0!</v>
      </c>
      <c r="BB143" s="44" t="e">
        <f t="shared" si="231"/>
        <v>#DIV/0!</v>
      </c>
      <c r="BC143" s="44" t="e">
        <f t="shared" si="231"/>
        <v>#DIV/0!</v>
      </c>
      <c r="BD143" s="44" t="e">
        <f t="shared" si="231"/>
        <v>#DIV/0!</v>
      </c>
      <c r="BE143" s="169" t="e">
        <f t="shared" si="231"/>
        <v>#VALUE!</v>
      </c>
      <c r="BF143" s="169" t="e">
        <f t="shared" si="231"/>
        <v>#VALUE!</v>
      </c>
      <c r="BG143" s="169" t="e">
        <f t="shared" si="231"/>
        <v>#VALUE!</v>
      </c>
      <c r="BH143" s="169" t="e">
        <f t="shared" si="231"/>
        <v>#VALUE!</v>
      </c>
      <c r="BI143" s="170" t="e">
        <f t="shared" si="231"/>
        <v>#VALUE!</v>
      </c>
      <c r="BL143" s="193"/>
      <c r="BM143" s="194"/>
      <c r="BN143" s="41"/>
      <c r="BO143" s="41"/>
      <c r="BP143" s="41"/>
      <c r="BQ143" s="41"/>
      <c r="BR143" s="41"/>
      <c r="BS143" s="33" t="s">
        <v>52</v>
      </c>
      <c r="BT143" s="44" t="e">
        <f t="shared" ref="BT143:CD143" si="232">AVERAGE(BT140:BT142)</f>
        <v>#DIV/0!</v>
      </c>
      <c r="BU143" s="44" t="e">
        <f t="shared" si="232"/>
        <v>#DIV/0!</v>
      </c>
      <c r="BV143" s="44" t="e">
        <f t="shared" si="232"/>
        <v>#DIV/0!</v>
      </c>
      <c r="BW143" s="44" t="e">
        <f t="shared" si="232"/>
        <v>#DIV/0!</v>
      </c>
      <c r="BX143" s="44" t="e">
        <f t="shared" si="232"/>
        <v>#DIV/0!</v>
      </c>
      <c r="BY143" s="44" t="e">
        <f t="shared" si="232"/>
        <v>#DIV/0!</v>
      </c>
      <c r="BZ143" s="169" t="e">
        <f t="shared" si="232"/>
        <v>#VALUE!</v>
      </c>
      <c r="CA143" s="169" t="e">
        <f t="shared" si="232"/>
        <v>#VALUE!</v>
      </c>
      <c r="CB143" s="169" t="e">
        <f t="shared" si="232"/>
        <v>#VALUE!</v>
      </c>
      <c r="CC143" s="169" t="e">
        <f t="shared" si="232"/>
        <v>#VALUE!</v>
      </c>
      <c r="CD143" s="170" t="e">
        <f t="shared" si="232"/>
        <v>#VALUE!</v>
      </c>
      <c r="CG143" s="193"/>
      <c r="CH143" s="194"/>
      <c r="CI143" s="41"/>
      <c r="CJ143" s="41"/>
      <c r="CK143" s="41"/>
      <c r="CL143" s="41"/>
      <c r="CM143" s="41"/>
      <c r="CN143" s="33" t="s">
        <v>52</v>
      </c>
      <c r="CO143" s="44" t="e">
        <f t="shared" ref="CO143:CY143" si="233">AVERAGE(CO140:CO142)</f>
        <v>#DIV/0!</v>
      </c>
      <c r="CP143" s="44" t="e">
        <f t="shared" si="233"/>
        <v>#DIV/0!</v>
      </c>
      <c r="CQ143" s="44" t="e">
        <f t="shared" si="233"/>
        <v>#DIV/0!</v>
      </c>
      <c r="CR143" s="44" t="e">
        <f t="shared" si="233"/>
        <v>#DIV/0!</v>
      </c>
      <c r="CS143" s="44" t="e">
        <f t="shared" si="233"/>
        <v>#DIV/0!</v>
      </c>
      <c r="CT143" s="44" t="e">
        <f t="shared" si="233"/>
        <v>#DIV/0!</v>
      </c>
      <c r="CU143" s="169" t="e">
        <f t="shared" si="233"/>
        <v>#VALUE!</v>
      </c>
      <c r="CV143" s="169" t="e">
        <f t="shared" si="233"/>
        <v>#VALUE!</v>
      </c>
      <c r="CW143" s="169" t="e">
        <f t="shared" si="233"/>
        <v>#VALUE!</v>
      </c>
      <c r="CX143" s="169" t="e">
        <f t="shared" si="233"/>
        <v>#VALUE!</v>
      </c>
      <c r="CY143" s="170" t="e">
        <f t="shared" si="233"/>
        <v>#VALUE!</v>
      </c>
    </row>
    <row r="144" spans="1:103" ht="14.45" customHeight="1" x14ac:dyDescent="0.25">
      <c r="A144" s="193"/>
      <c r="B144" s="194"/>
      <c r="C144" s="54" t="s">
        <v>53</v>
      </c>
      <c r="D144" s="2" t="str">
        <f t="shared" ref="D144:S144" si="234">D159</f>
        <v>oxygen</v>
      </c>
      <c r="E144" s="2" t="str">
        <f t="shared" si="234"/>
        <v>nitrogen</v>
      </c>
      <c r="F144" s="2" t="str">
        <f t="shared" si="234"/>
        <v>methane</v>
      </c>
      <c r="G144" s="2" t="str">
        <f t="shared" si="234"/>
        <v>carbon monoxide</v>
      </c>
      <c r="H144" s="2" t="str">
        <f t="shared" si="234"/>
        <v>carbon dioxide</v>
      </c>
      <c r="I144" s="2" t="str">
        <f t="shared" si="234"/>
        <v>ethane</v>
      </c>
      <c r="J144" s="2" t="str">
        <f t="shared" si="234"/>
        <v>ethylene</v>
      </c>
      <c r="K144" s="2" t="str">
        <f t="shared" si="234"/>
        <v>propane</v>
      </c>
      <c r="L144" s="2" t="str">
        <f t="shared" si="234"/>
        <v>propylene</v>
      </c>
      <c r="M144" s="2" t="str">
        <f t="shared" si="234"/>
        <v>isobutane</v>
      </c>
      <c r="N144" s="2" t="str">
        <f t="shared" si="234"/>
        <v>n-butane</v>
      </c>
      <c r="O144" s="2" t="str">
        <f t="shared" si="234"/>
        <v>trans-2-butene</v>
      </c>
      <c r="P144" s="2" t="str">
        <f t="shared" si="234"/>
        <v>1-butene</v>
      </c>
      <c r="Q144" s="2" t="str">
        <f t="shared" si="234"/>
        <v>isobutene</v>
      </c>
      <c r="R144" s="2" t="str">
        <f t="shared" si="234"/>
        <v>cis-2-butene</v>
      </c>
      <c r="S144" s="51" t="str">
        <f t="shared" si="234"/>
        <v>1,3-butadiene</v>
      </c>
      <c r="T144" s="22"/>
      <c r="V144" s="193"/>
      <c r="W144" s="194"/>
      <c r="X144" s="54" t="s">
        <v>53</v>
      </c>
      <c r="Y144" s="2" t="str">
        <f t="shared" ref="Y144:AN144" si="235">Y159</f>
        <v>oxygen</v>
      </c>
      <c r="Z144" s="2" t="str">
        <f t="shared" si="235"/>
        <v>nitrogen</v>
      </c>
      <c r="AA144" s="2" t="str">
        <f t="shared" si="235"/>
        <v>methane</v>
      </c>
      <c r="AB144" s="2" t="str">
        <f t="shared" si="235"/>
        <v>carbon monoxide</v>
      </c>
      <c r="AC144" s="2" t="str">
        <f t="shared" si="235"/>
        <v>carbon dioxide</v>
      </c>
      <c r="AD144" s="2" t="str">
        <f t="shared" si="235"/>
        <v>ethane</v>
      </c>
      <c r="AE144" s="2" t="str">
        <f t="shared" si="235"/>
        <v>ethylene</v>
      </c>
      <c r="AF144" s="2" t="str">
        <f t="shared" si="235"/>
        <v>propane</v>
      </c>
      <c r="AG144" s="2" t="str">
        <f t="shared" si="235"/>
        <v>propylene</v>
      </c>
      <c r="AH144" s="2" t="str">
        <f t="shared" si="235"/>
        <v>isobutane</v>
      </c>
      <c r="AI144" s="2" t="str">
        <f t="shared" si="235"/>
        <v>n-butane</v>
      </c>
      <c r="AJ144" s="2" t="str">
        <f t="shared" si="235"/>
        <v>trans-2-butene</v>
      </c>
      <c r="AK144" s="2" t="str">
        <f t="shared" si="235"/>
        <v>1-butene</v>
      </c>
      <c r="AL144" s="2" t="str">
        <f t="shared" si="235"/>
        <v>isobutene</v>
      </c>
      <c r="AM144" s="2" t="str">
        <f t="shared" si="235"/>
        <v>cis-2-butene</v>
      </c>
      <c r="AN144" s="51" t="str">
        <f t="shared" si="235"/>
        <v>1,3-butadiene</v>
      </c>
      <c r="AQ144" s="193"/>
      <c r="AR144" s="194"/>
      <c r="AS144" s="54" t="s">
        <v>53</v>
      </c>
      <c r="AT144" s="2" t="str">
        <f t="shared" ref="AT144:BI144" si="236">AT159</f>
        <v>oxygen</v>
      </c>
      <c r="AU144" s="2" t="str">
        <f t="shared" si="236"/>
        <v>nitrogen</v>
      </c>
      <c r="AV144" s="2" t="str">
        <f t="shared" si="236"/>
        <v>methane</v>
      </c>
      <c r="AW144" s="2" t="str">
        <f t="shared" si="236"/>
        <v>carbon monoxide</v>
      </c>
      <c r="AX144" s="2" t="str">
        <f t="shared" si="236"/>
        <v>carbon dioxide</v>
      </c>
      <c r="AY144" s="2" t="str">
        <f t="shared" si="236"/>
        <v>ethane</v>
      </c>
      <c r="AZ144" s="2" t="str">
        <f t="shared" si="236"/>
        <v>ethylene</v>
      </c>
      <c r="BA144" s="2" t="str">
        <f t="shared" si="236"/>
        <v>propane</v>
      </c>
      <c r="BB144" s="2" t="str">
        <f t="shared" si="236"/>
        <v>propylene</v>
      </c>
      <c r="BC144" s="2" t="str">
        <f t="shared" si="236"/>
        <v>isobutane</v>
      </c>
      <c r="BD144" s="2" t="str">
        <f t="shared" si="236"/>
        <v>n-butane</v>
      </c>
      <c r="BE144" s="2" t="str">
        <f t="shared" si="236"/>
        <v>trans-2-butene</v>
      </c>
      <c r="BF144" s="2" t="str">
        <f t="shared" si="236"/>
        <v>1-butene</v>
      </c>
      <c r="BG144" s="2" t="str">
        <f t="shared" si="236"/>
        <v>isobutene</v>
      </c>
      <c r="BH144" s="2" t="str">
        <f t="shared" si="236"/>
        <v>cis-2-butene</v>
      </c>
      <c r="BI144" s="51" t="str">
        <f t="shared" si="236"/>
        <v>1,3-butadiene</v>
      </c>
      <c r="BL144" s="193"/>
      <c r="BM144" s="194"/>
      <c r="BN144" s="54" t="s">
        <v>53</v>
      </c>
      <c r="BO144" s="2" t="str">
        <f t="shared" ref="BO144:CD144" si="237">BO159</f>
        <v>oxygen</v>
      </c>
      <c r="BP144" s="2" t="str">
        <f t="shared" si="237"/>
        <v>nitrogen</v>
      </c>
      <c r="BQ144" s="2" t="str">
        <f t="shared" si="237"/>
        <v>methane</v>
      </c>
      <c r="BR144" s="2" t="str">
        <f t="shared" si="237"/>
        <v>carbon monoxide</v>
      </c>
      <c r="BS144" s="2" t="str">
        <f t="shared" si="237"/>
        <v>carbon dioxide</v>
      </c>
      <c r="BT144" s="2" t="str">
        <f t="shared" si="237"/>
        <v>ethane</v>
      </c>
      <c r="BU144" s="2" t="str">
        <f t="shared" si="237"/>
        <v>ethylene</v>
      </c>
      <c r="BV144" s="2" t="str">
        <f t="shared" si="237"/>
        <v>propane</v>
      </c>
      <c r="BW144" s="2" t="str">
        <f t="shared" si="237"/>
        <v>propylene</v>
      </c>
      <c r="BX144" s="2" t="str">
        <f t="shared" si="237"/>
        <v>isobutane</v>
      </c>
      <c r="BY144" s="2" t="str">
        <f t="shared" si="237"/>
        <v>n-butane</v>
      </c>
      <c r="BZ144" s="2" t="str">
        <f t="shared" si="237"/>
        <v>trans-2-butene</v>
      </c>
      <c r="CA144" s="2" t="str">
        <f t="shared" si="237"/>
        <v>1-butene</v>
      </c>
      <c r="CB144" s="2" t="str">
        <f t="shared" si="237"/>
        <v>isobutene</v>
      </c>
      <c r="CC144" s="2" t="str">
        <f t="shared" si="237"/>
        <v>cis-2-butene</v>
      </c>
      <c r="CD144" s="51" t="str">
        <f t="shared" si="237"/>
        <v>1,3-butadiene</v>
      </c>
      <c r="CG144" s="193"/>
      <c r="CH144" s="194"/>
      <c r="CI144" s="54" t="s">
        <v>53</v>
      </c>
      <c r="CJ144" s="2" t="str">
        <f t="shared" ref="CJ144:CY144" si="238">CJ159</f>
        <v>oxygen</v>
      </c>
      <c r="CK144" s="2" t="str">
        <f t="shared" si="238"/>
        <v>nitrogen</v>
      </c>
      <c r="CL144" s="2" t="str">
        <f t="shared" si="238"/>
        <v>methane</v>
      </c>
      <c r="CM144" s="2" t="str">
        <f t="shared" si="238"/>
        <v>carbon monoxide</v>
      </c>
      <c r="CN144" s="2" t="str">
        <f t="shared" si="238"/>
        <v>carbon dioxide</v>
      </c>
      <c r="CO144" s="2" t="str">
        <f t="shared" si="238"/>
        <v>ethane</v>
      </c>
      <c r="CP144" s="2" t="str">
        <f t="shared" si="238"/>
        <v>ethylene</v>
      </c>
      <c r="CQ144" s="2" t="str">
        <f t="shared" si="238"/>
        <v>propane</v>
      </c>
      <c r="CR144" s="2" t="str">
        <f t="shared" si="238"/>
        <v>propylene</v>
      </c>
      <c r="CS144" s="2" t="str">
        <f t="shared" si="238"/>
        <v>isobutane</v>
      </c>
      <c r="CT144" s="2" t="str">
        <f t="shared" si="238"/>
        <v>n-butane</v>
      </c>
      <c r="CU144" s="2" t="str">
        <f t="shared" si="238"/>
        <v>trans-2-butene</v>
      </c>
      <c r="CV144" s="2" t="str">
        <f t="shared" si="238"/>
        <v>1-butene</v>
      </c>
      <c r="CW144" s="2" t="str">
        <f t="shared" si="238"/>
        <v>isobutene</v>
      </c>
      <c r="CX144" s="2" t="str">
        <f t="shared" si="238"/>
        <v>cis-2-butene</v>
      </c>
      <c r="CY144" s="51" t="str">
        <f t="shared" si="238"/>
        <v>1,3-butadiene</v>
      </c>
    </row>
    <row r="145" spans="1:103" ht="14.45" customHeight="1" x14ac:dyDescent="0.25">
      <c r="A145" s="193"/>
      <c r="B145" s="194"/>
      <c r="C145" s="187" t="s">
        <v>54</v>
      </c>
      <c r="D145" s="45" t="str">
        <f t="shared" ref="D145:S145" si="239">D164</f>
        <v/>
      </c>
      <c r="E145" s="45" t="str">
        <f t="shared" si="239"/>
        <v/>
      </c>
      <c r="F145" s="45" t="str">
        <f t="shared" si="239"/>
        <v/>
      </c>
      <c r="G145" s="45" t="str">
        <f t="shared" si="239"/>
        <v/>
      </c>
      <c r="H145" s="45" t="str">
        <f t="shared" si="239"/>
        <v/>
      </c>
      <c r="I145" s="45" t="str">
        <f t="shared" si="239"/>
        <v/>
      </c>
      <c r="J145" s="45" t="str">
        <f t="shared" si="239"/>
        <v/>
      </c>
      <c r="K145" s="45" t="str">
        <f t="shared" si="239"/>
        <v/>
      </c>
      <c r="L145" s="45" t="str">
        <f t="shared" si="239"/>
        <v/>
      </c>
      <c r="M145" s="45" t="str">
        <f t="shared" si="239"/>
        <v/>
      </c>
      <c r="N145" s="45" t="str">
        <f t="shared" si="239"/>
        <v/>
      </c>
      <c r="O145" s="45" t="str">
        <f t="shared" si="239"/>
        <v/>
      </c>
      <c r="P145" s="45" t="str">
        <f t="shared" si="239"/>
        <v/>
      </c>
      <c r="Q145" s="45" t="str">
        <f t="shared" si="239"/>
        <v/>
      </c>
      <c r="R145" s="45" t="str">
        <f t="shared" si="239"/>
        <v/>
      </c>
      <c r="S145" s="52" t="str">
        <f t="shared" si="239"/>
        <v/>
      </c>
      <c r="T145" s="22"/>
      <c r="V145" s="193"/>
      <c r="W145" s="194"/>
      <c r="X145" s="187" t="s">
        <v>54</v>
      </c>
      <c r="Y145" s="45" t="str">
        <f t="shared" ref="Y145:AN145" si="240">Y164</f>
        <v/>
      </c>
      <c r="Z145" s="45" t="str">
        <f t="shared" si="240"/>
        <v/>
      </c>
      <c r="AA145" s="45" t="str">
        <f t="shared" si="240"/>
        <v/>
      </c>
      <c r="AB145" s="45" t="str">
        <f t="shared" si="240"/>
        <v/>
      </c>
      <c r="AC145" s="45" t="str">
        <f t="shared" si="240"/>
        <v/>
      </c>
      <c r="AD145" s="45" t="str">
        <f t="shared" si="240"/>
        <v/>
      </c>
      <c r="AE145" s="45" t="str">
        <f t="shared" si="240"/>
        <v/>
      </c>
      <c r="AF145" s="45" t="str">
        <f t="shared" si="240"/>
        <v/>
      </c>
      <c r="AG145" s="45" t="str">
        <f t="shared" si="240"/>
        <v/>
      </c>
      <c r="AH145" s="45" t="str">
        <f t="shared" si="240"/>
        <v/>
      </c>
      <c r="AI145" s="45" t="str">
        <f t="shared" si="240"/>
        <v/>
      </c>
      <c r="AJ145" s="45" t="str">
        <f t="shared" si="240"/>
        <v/>
      </c>
      <c r="AK145" s="45" t="str">
        <f t="shared" si="240"/>
        <v/>
      </c>
      <c r="AL145" s="45" t="str">
        <f t="shared" si="240"/>
        <v/>
      </c>
      <c r="AM145" s="45" t="str">
        <f t="shared" si="240"/>
        <v/>
      </c>
      <c r="AN145" s="52" t="str">
        <f t="shared" si="240"/>
        <v/>
      </c>
      <c r="AQ145" s="193"/>
      <c r="AR145" s="194"/>
      <c r="AS145" s="187" t="s">
        <v>54</v>
      </c>
      <c r="AT145" s="45" t="str">
        <f t="shared" ref="AT145:BI145" si="241">AT164</f>
        <v/>
      </c>
      <c r="AU145" s="45" t="str">
        <f t="shared" si="241"/>
        <v/>
      </c>
      <c r="AV145" s="45" t="str">
        <f t="shared" si="241"/>
        <v/>
      </c>
      <c r="AW145" s="45" t="str">
        <f t="shared" si="241"/>
        <v/>
      </c>
      <c r="AX145" s="45" t="str">
        <f t="shared" si="241"/>
        <v/>
      </c>
      <c r="AY145" s="45" t="str">
        <f t="shared" si="241"/>
        <v/>
      </c>
      <c r="AZ145" s="45" t="str">
        <f t="shared" si="241"/>
        <v/>
      </c>
      <c r="BA145" s="45" t="str">
        <f t="shared" si="241"/>
        <v/>
      </c>
      <c r="BB145" s="45" t="str">
        <f t="shared" si="241"/>
        <v/>
      </c>
      <c r="BC145" s="45" t="str">
        <f t="shared" si="241"/>
        <v/>
      </c>
      <c r="BD145" s="45" t="str">
        <f t="shared" si="241"/>
        <v/>
      </c>
      <c r="BE145" s="45" t="str">
        <f t="shared" si="241"/>
        <v/>
      </c>
      <c r="BF145" s="45" t="str">
        <f t="shared" si="241"/>
        <v/>
      </c>
      <c r="BG145" s="45" t="str">
        <f t="shared" si="241"/>
        <v/>
      </c>
      <c r="BH145" s="45" t="str">
        <f t="shared" si="241"/>
        <v/>
      </c>
      <c r="BI145" s="52" t="str">
        <f t="shared" si="241"/>
        <v/>
      </c>
      <c r="BL145" s="193"/>
      <c r="BM145" s="194"/>
      <c r="BN145" s="187" t="s">
        <v>54</v>
      </c>
      <c r="BO145" s="45" t="str">
        <f t="shared" ref="BO145:CD145" si="242">BO164</f>
        <v/>
      </c>
      <c r="BP145" s="45" t="str">
        <f t="shared" si="242"/>
        <v/>
      </c>
      <c r="BQ145" s="45" t="str">
        <f t="shared" si="242"/>
        <v/>
      </c>
      <c r="BR145" s="45" t="str">
        <f t="shared" si="242"/>
        <v/>
      </c>
      <c r="BS145" s="45" t="str">
        <f t="shared" si="242"/>
        <v/>
      </c>
      <c r="BT145" s="45" t="str">
        <f t="shared" si="242"/>
        <v/>
      </c>
      <c r="BU145" s="45" t="str">
        <f t="shared" si="242"/>
        <v/>
      </c>
      <c r="BV145" s="45" t="str">
        <f t="shared" si="242"/>
        <v/>
      </c>
      <c r="BW145" s="45" t="str">
        <f t="shared" si="242"/>
        <v/>
      </c>
      <c r="BX145" s="45" t="str">
        <f t="shared" si="242"/>
        <v/>
      </c>
      <c r="BY145" s="45" t="str">
        <f t="shared" si="242"/>
        <v/>
      </c>
      <c r="BZ145" s="45" t="str">
        <f t="shared" si="242"/>
        <v/>
      </c>
      <c r="CA145" s="45" t="str">
        <f t="shared" si="242"/>
        <v/>
      </c>
      <c r="CB145" s="45" t="str">
        <f t="shared" si="242"/>
        <v/>
      </c>
      <c r="CC145" s="45" t="str">
        <f t="shared" si="242"/>
        <v/>
      </c>
      <c r="CD145" s="52" t="str">
        <f t="shared" si="242"/>
        <v/>
      </c>
      <c r="CG145" s="193"/>
      <c r="CH145" s="194"/>
      <c r="CI145" s="187" t="s">
        <v>54</v>
      </c>
      <c r="CJ145" s="45">
        <f t="shared" ref="CJ145:CY145" si="243">CJ164</f>
        <v>0</v>
      </c>
      <c r="CK145" s="45">
        <f t="shared" si="243"/>
        <v>0</v>
      </c>
      <c r="CL145" s="45">
        <f t="shared" si="243"/>
        <v>0</v>
      </c>
      <c r="CM145" s="45">
        <f t="shared" si="243"/>
        <v>0</v>
      </c>
      <c r="CN145" s="45">
        <f t="shared" si="243"/>
        <v>0</v>
      </c>
      <c r="CO145" s="45">
        <f t="shared" si="243"/>
        <v>0</v>
      </c>
      <c r="CP145" s="45">
        <f t="shared" si="243"/>
        <v>0</v>
      </c>
      <c r="CQ145" s="45">
        <f t="shared" si="243"/>
        <v>0</v>
      </c>
      <c r="CR145" s="45">
        <f t="shared" si="243"/>
        <v>0</v>
      </c>
      <c r="CS145" s="45">
        <f t="shared" si="243"/>
        <v>0</v>
      </c>
      <c r="CT145" s="45">
        <f t="shared" si="243"/>
        <v>0</v>
      </c>
      <c r="CU145" s="45">
        <f t="shared" si="243"/>
        <v>0</v>
      </c>
      <c r="CV145" s="45">
        <f t="shared" si="243"/>
        <v>0</v>
      </c>
      <c r="CW145" s="45">
        <f t="shared" si="243"/>
        <v>0</v>
      </c>
      <c r="CX145" s="45">
        <f t="shared" si="243"/>
        <v>0</v>
      </c>
      <c r="CY145" s="52">
        <f t="shared" si="243"/>
        <v>0</v>
      </c>
    </row>
    <row r="146" spans="1:103" ht="14.45" customHeight="1" x14ac:dyDescent="0.25">
      <c r="A146" s="193"/>
      <c r="B146" s="194"/>
      <c r="C146" s="188"/>
      <c r="D146" s="45" t="str">
        <f t="shared" ref="D146:S146" si="244">D165</f>
        <v/>
      </c>
      <c r="E146" s="45" t="str">
        <f t="shared" si="244"/>
        <v/>
      </c>
      <c r="F146" s="45" t="str">
        <f t="shared" si="244"/>
        <v/>
      </c>
      <c r="G146" s="45" t="str">
        <f t="shared" si="244"/>
        <v/>
      </c>
      <c r="H146" s="45" t="str">
        <f t="shared" si="244"/>
        <v/>
      </c>
      <c r="I146" s="45" t="str">
        <f t="shared" si="244"/>
        <v/>
      </c>
      <c r="J146" s="45" t="str">
        <f t="shared" si="244"/>
        <v/>
      </c>
      <c r="K146" s="45" t="str">
        <f t="shared" si="244"/>
        <v/>
      </c>
      <c r="L146" s="45" t="str">
        <f t="shared" si="244"/>
        <v/>
      </c>
      <c r="M146" s="45" t="str">
        <f t="shared" si="244"/>
        <v/>
      </c>
      <c r="N146" s="45" t="str">
        <f t="shared" si="244"/>
        <v/>
      </c>
      <c r="O146" s="45" t="str">
        <f t="shared" si="244"/>
        <v/>
      </c>
      <c r="P146" s="45" t="str">
        <f t="shared" si="244"/>
        <v/>
      </c>
      <c r="Q146" s="45" t="str">
        <f t="shared" si="244"/>
        <v/>
      </c>
      <c r="R146" s="45" t="str">
        <f t="shared" si="244"/>
        <v/>
      </c>
      <c r="S146" s="52" t="str">
        <f t="shared" si="244"/>
        <v/>
      </c>
      <c r="T146" s="22"/>
      <c r="V146" s="193"/>
      <c r="W146" s="194"/>
      <c r="X146" s="188"/>
      <c r="Y146" s="45" t="str">
        <f t="shared" ref="Y146:AN146" si="245">Y165</f>
        <v/>
      </c>
      <c r="Z146" s="45" t="str">
        <f t="shared" si="245"/>
        <v/>
      </c>
      <c r="AA146" s="45" t="str">
        <f t="shared" si="245"/>
        <v/>
      </c>
      <c r="AB146" s="45" t="str">
        <f t="shared" si="245"/>
        <v/>
      </c>
      <c r="AC146" s="45" t="str">
        <f t="shared" si="245"/>
        <v/>
      </c>
      <c r="AD146" s="45" t="str">
        <f t="shared" si="245"/>
        <v/>
      </c>
      <c r="AE146" s="45" t="str">
        <f t="shared" si="245"/>
        <v/>
      </c>
      <c r="AF146" s="45" t="str">
        <f t="shared" si="245"/>
        <v/>
      </c>
      <c r="AG146" s="45" t="str">
        <f t="shared" si="245"/>
        <v/>
      </c>
      <c r="AH146" s="45" t="str">
        <f t="shared" si="245"/>
        <v/>
      </c>
      <c r="AI146" s="45" t="str">
        <f t="shared" si="245"/>
        <v/>
      </c>
      <c r="AJ146" s="45" t="str">
        <f t="shared" si="245"/>
        <v/>
      </c>
      <c r="AK146" s="45" t="str">
        <f t="shared" si="245"/>
        <v/>
      </c>
      <c r="AL146" s="45" t="str">
        <f t="shared" si="245"/>
        <v/>
      </c>
      <c r="AM146" s="45" t="str">
        <f t="shared" si="245"/>
        <v/>
      </c>
      <c r="AN146" s="52" t="str">
        <f t="shared" si="245"/>
        <v/>
      </c>
      <c r="AQ146" s="193"/>
      <c r="AR146" s="194"/>
      <c r="AS146" s="188"/>
      <c r="AT146" s="45" t="str">
        <f t="shared" ref="AT146:BI146" si="246">AT165</f>
        <v/>
      </c>
      <c r="AU146" s="45" t="str">
        <f t="shared" si="246"/>
        <v/>
      </c>
      <c r="AV146" s="45" t="str">
        <f t="shared" si="246"/>
        <v/>
      </c>
      <c r="AW146" s="45" t="str">
        <f t="shared" si="246"/>
        <v/>
      </c>
      <c r="AX146" s="45" t="str">
        <f t="shared" si="246"/>
        <v/>
      </c>
      <c r="AY146" s="45" t="str">
        <f t="shared" si="246"/>
        <v/>
      </c>
      <c r="AZ146" s="45" t="str">
        <f t="shared" si="246"/>
        <v/>
      </c>
      <c r="BA146" s="45" t="str">
        <f t="shared" si="246"/>
        <v/>
      </c>
      <c r="BB146" s="45" t="str">
        <f t="shared" si="246"/>
        <v/>
      </c>
      <c r="BC146" s="45" t="str">
        <f t="shared" si="246"/>
        <v/>
      </c>
      <c r="BD146" s="45" t="str">
        <f t="shared" si="246"/>
        <v/>
      </c>
      <c r="BE146" s="45" t="str">
        <f t="shared" si="246"/>
        <v/>
      </c>
      <c r="BF146" s="45" t="str">
        <f t="shared" si="246"/>
        <v/>
      </c>
      <c r="BG146" s="45" t="str">
        <f t="shared" si="246"/>
        <v/>
      </c>
      <c r="BH146" s="45" t="str">
        <f t="shared" si="246"/>
        <v/>
      </c>
      <c r="BI146" s="52" t="str">
        <f t="shared" si="246"/>
        <v/>
      </c>
      <c r="BL146" s="193"/>
      <c r="BM146" s="194"/>
      <c r="BN146" s="188"/>
      <c r="BO146" s="45" t="str">
        <f t="shared" ref="BO146:CD146" si="247">BO165</f>
        <v/>
      </c>
      <c r="BP146" s="45" t="str">
        <f t="shared" si="247"/>
        <v/>
      </c>
      <c r="BQ146" s="45" t="str">
        <f t="shared" si="247"/>
        <v/>
      </c>
      <c r="BR146" s="45" t="str">
        <f t="shared" si="247"/>
        <v/>
      </c>
      <c r="BS146" s="45" t="str">
        <f t="shared" si="247"/>
        <v/>
      </c>
      <c r="BT146" s="45" t="str">
        <f t="shared" si="247"/>
        <v/>
      </c>
      <c r="BU146" s="45" t="str">
        <f t="shared" si="247"/>
        <v/>
      </c>
      <c r="BV146" s="45" t="str">
        <f t="shared" si="247"/>
        <v/>
      </c>
      <c r="BW146" s="45" t="str">
        <f t="shared" si="247"/>
        <v/>
      </c>
      <c r="BX146" s="45" t="str">
        <f t="shared" si="247"/>
        <v/>
      </c>
      <c r="BY146" s="45" t="str">
        <f t="shared" si="247"/>
        <v/>
      </c>
      <c r="BZ146" s="45" t="str">
        <f t="shared" si="247"/>
        <v/>
      </c>
      <c r="CA146" s="45" t="str">
        <f t="shared" si="247"/>
        <v/>
      </c>
      <c r="CB146" s="45" t="str">
        <f t="shared" si="247"/>
        <v/>
      </c>
      <c r="CC146" s="45" t="str">
        <f t="shared" si="247"/>
        <v/>
      </c>
      <c r="CD146" s="52" t="str">
        <f t="shared" si="247"/>
        <v/>
      </c>
      <c r="CG146" s="193"/>
      <c r="CH146" s="194"/>
      <c r="CI146" s="188"/>
      <c r="CJ146" s="45">
        <f t="shared" ref="CJ146:CY146" si="248">CJ165</f>
        <v>0</v>
      </c>
      <c r="CK146" s="45">
        <f t="shared" si="248"/>
        <v>0</v>
      </c>
      <c r="CL146" s="45">
        <f t="shared" si="248"/>
        <v>0</v>
      </c>
      <c r="CM146" s="45">
        <f t="shared" si="248"/>
        <v>0</v>
      </c>
      <c r="CN146" s="45">
        <f t="shared" si="248"/>
        <v>0</v>
      </c>
      <c r="CO146" s="45">
        <f t="shared" si="248"/>
        <v>0</v>
      </c>
      <c r="CP146" s="45">
        <f t="shared" si="248"/>
        <v>0</v>
      </c>
      <c r="CQ146" s="45">
        <f t="shared" si="248"/>
        <v>0</v>
      </c>
      <c r="CR146" s="45">
        <f t="shared" si="248"/>
        <v>0</v>
      </c>
      <c r="CS146" s="45">
        <f t="shared" si="248"/>
        <v>0</v>
      </c>
      <c r="CT146" s="45">
        <f t="shared" si="248"/>
        <v>0</v>
      </c>
      <c r="CU146" s="45">
        <f t="shared" si="248"/>
        <v>0</v>
      </c>
      <c r="CV146" s="45">
        <f t="shared" si="248"/>
        <v>0</v>
      </c>
      <c r="CW146" s="45">
        <f t="shared" si="248"/>
        <v>0</v>
      </c>
      <c r="CX146" s="45">
        <f t="shared" si="248"/>
        <v>0</v>
      </c>
      <c r="CY146" s="52">
        <f t="shared" si="248"/>
        <v>0</v>
      </c>
    </row>
    <row r="147" spans="1:103" ht="14.45" customHeight="1" x14ac:dyDescent="0.25">
      <c r="A147" s="193"/>
      <c r="B147" s="194"/>
      <c r="C147" s="189"/>
      <c r="D147" s="45" t="str">
        <f t="shared" ref="D147:S147" si="249">D166</f>
        <v/>
      </c>
      <c r="E147" s="45" t="str">
        <f t="shared" si="249"/>
        <v/>
      </c>
      <c r="F147" s="45" t="str">
        <f t="shared" si="249"/>
        <v/>
      </c>
      <c r="G147" s="45" t="str">
        <f t="shared" si="249"/>
        <v/>
      </c>
      <c r="H147" s="45" t="str">
        <f t="shared" si="249"/>
        <v/>
      </c>
      <c r="I147" s="45" t="str">
        <f t="shared" si="249"/>
        <v/>
      </c>
      <c r="J147" s="45" t="str">
        <f t="shared" si="249"/>
        <v/>
      </c>
      <c r="K147" s="45" t="str">
        <f t="shared" si="249"/>
        <v/>
      </c>
      <c r="L147" s="45" t="str">
        <f t="shared" si="249"/>
        <v/>
      </c>
      <c r="M147" s="45" t="str">
        <f t="shared" si="249"/>
        <v/>
      </c>
      <c r="N147" s="45" t="str">
        <f t="shared" si="249"/>
        <v/>
      </c>
      <c r="O147" s="45" t="str">
        <f t="shared" si="249"/>
        <v/>
      </c>
      <c r="P147" s="45" t="str">
        <f t="shared" si="249"/>
        <v/>
      </c>
      <c r="Q147" s="45" t="str">
        <f t="shared" si="249"/>
        <v/>
      </c>
      <c r="R147" s="45" t="str">
        <f t="shared" si="249"/>
        <v/>
      </c>
      <c r="S147" s="52" t="str">
        <f t="shared" si="249"/>
        <v/>
      </c>
      <c r="T147" s="22"/>
      <c r="V147" s="193"/>
      <c r="W147" s="194"/>
      <c r="X147" s="189"/>
      <c r="Y147" s="45" t="str">
        <f t="shared" ref="Y147:AN147" si="250">Y166</f>
        <v/>
      </c>
      <c r="Z147" s="45" t="str">
        <f t="shared" si="250"/>
        <v/>
      </c>
      <c r="AA147" s="45" t="str">
        <f t="shared" si="250"/>
        <v/>
      </c>
      <c r="AB147" s="45" t="str">
        <f t="shared" si="250"/>
        <v/>
      </c>
      <c r="AC147" s="45" t="str">
        <f t="shared" si="250"/>
        <v/>
      </c>
      <c r="AD147" s="45" t="str">
        <f t="shared" si="250"/>
        <v/>
      </c>
      <c r="AE147" s="45" t="str">
        <f t="shared" si="250"/>
        <v/>
      </c>
      <c r="AF147" s="45" t="str">
        <f t="shared" si="250"/>
        <v/>
      </c>
      <c r="AG147" s="45" t="str">
        <f t="shared" si="250"/>
        <v/>
      </c>
      <c r="AH147" s="45" t="str">
        <f t="shared" si="250"/>
        <v/>
      </c>
      <c r="AI147" s="45" t="str">
        <f t="shared" si="250"/>
        <v/>
      </c>
      <c r="AJ147" s="45" t="str">
        <f t="shared" si="250"/>
        <v/>
      </c>
      <c r="AK147" s="45" t="str">
        <f t="shared" si="250"/>
        <v/>
      </c>
      <c r="AL147" s="45" t="str">
        <f t="shared" si="250"/>
        <v/>
      </c>
      <c r="AM147" s="45" t="str">
        <f t="shared" si="250"/>
        <v/>
      </c>
      <c r="AN147" s="52" t="str">
        <f t="shared" si="250"/>
        <v/>
      </c>
      <c r="AQ147" s="193"/>
      <c r="AR147" s="194"/>
      <c r="AS147" s="189"/>
      <c r="AT147" s="45" t="str">
        <f t="shared" ref="AT147:BI147" si="251">AT166</f>
        <v/>
      </c>
      <c r="AU147" s="45" t="str">
        <f t="shared" si="251"/>
        <v/>
      </c>
      <c r="AV147" s="45" t="str">
        <f t="shared" si="251"/>
        <v/>
      </c>
      <c r="AW147" s="45" t="str">
        <f t="shared" si="251"/>
        <v/>
      </c>
      <c r="AX147" s="45" t="str">
        <f t="shared" si="251"/>
        <v/>
      </c>
      <c r="AY147" s="45" t="str">
        <f t="shared" si="251"/>
        <v/>
      </c>
      <c r="AZ147" s="45" t="str">
        <f t="shared" si="251"/>
        <v/>
      </c>
      <c r="BA147" s="45" t="str">
        <f t="shared" si="251"/>
        <v/>
      </c>
      <c r="BB147" s="45" t="str">
        <f t="shared" si="251"/>
        <v/>
      </c>
      <c r="BC147" s="45" t="str">
        <f t="shared" si="251"/>
        <v/>
      </c>
      <c r="BD147" s="45" t="str">
        <f t="shared" si="251"/>
        <v/>
      </c>
      <c r="BE147" s="45" t="str">
        <f t="shared" si="251"/>
        <v/>
      </c>
      <c r="BF147" s="45" t="str">
        <f t="shared" si="251"/>
        <v/>
      </c>
      <c r="BG147" s="45" t="str">
        <f t="shared" si="251"/>
        <v/>
      </c>
      <c r="BH147" s="45" t="str">
        <f t="shared" si="251"/>
        <v/>
      </c>
      <c r="BI147" s="52" t="str">
        <f t="shared" si="251"/>
        <v/>
      </c>
      <c r="BL147" s="193"/>
      <c r="BM147" s="194"/>
      <c r="BN147" s="189"/>
      <c r="BO147" s="45" t="str">
        <f t="shared" ref="BO147:CD147" si="252">BO166</f>
        <v/>
      </c>
      <c r="BP147" s="45" t="str">
        <f t="shared" si="252"/>
        <v/>
      </c>
      <c r="BQ147" s="45" t="str">
        <f t="shared" si="252"/>
        <v/>
      </c>
      <c r="BR147" s="45" t="str">
        <f t="shared" si="252"/>
        <v/>
      </c>
      <c r="BS147" s="45" t="str">
        <f t="shared" si="252"/>
        <v/>
      </c>
      <c r="BT147" s="45" t="str">
        <f t="shared" si="252"/>
        <v/>
      </c>
      <c r="BU147" s="45" t="str">
        <f t="shared" si="252"/>
        <v/>
      </c>
      <c r="BV147" s="45" t="str">
        <f t="shared" si="252"/>
        <v/>
      </c>
      <c r="BW147" s="45" t="str">
        <f t="shared" si="252"/>
        <v/>
      </c>
      <c r="BX147" s="45" t="str">
        <f t="shared" si="252"/>
        <v/>
      </c>
      <c r="BY147" s="45" t="str">
        <f t="shared" si="252"/>
        <v/>
      </c>
      <c r="BZ147" s="45" t="str">
        <f t="shared" si="252"/>
        <v/>
      </c>
      <c r="CA147" s="45" t="str">
        <f t="shared" si="252"/>
        <v/>
      </c>
      <c r="CB147" s="45" t="str">
        <f t="shared" si="252"/>
        <v/>
      </c>
      <c r="CC147" s="45" t="str">
        <f t="shared" si="252"/>
        <v/>
      </c>
      <c r="CD147" s="52" t="str">
        <f t="shared" si="252"/>
        <v/>
      </c>
      <c r="CG147" s="193"/>
      <c r="CH147" s="194"/>
      <c r="CI147" s="189"/>
      <c r="CJ147" s="45">
        <f t="shared" ref="CJ147:CY147" si="253">CJ166</f>
        <v>0</v>
      </c>
      <c r="CK147" s="45">
        <f t="shared" si="253"/>
        <v>0</v>
      </c>
      <c r="CL147" s="45">
        <f t="shared" si="253"/>
        <v>0</v>
      </c>
      <c r="CM147" s="45">
        <f t="shared" si="253"/>
        <v>0</v>
      </c>
      <c r="CN147" s="45">
        <f t="shared" si="253"/>
        <v>0</v>
      </c>
      <c r="CO147" s="45">
        <f t="shared" si="253"/>
        <v>0</v>
      </c>
      <c r="CP147" s="45">
        <f t="shared" si="253"/>
        <v>0</v>
      </c>
      <c r="CQ147" s="45">
        <f t="shared" si="253"/>
        <v>0</v>
      </c>
      <c r="CR147" s="45">
        <f t="shared" si="253"/>
        <v>0</v>
      </c>
      <c r="CS147" s="45">
        <f t="shared" si="253"/>
        <v>0</v>
      </c>
      <c r="CT147" s="45">
        <f t="shared" si="253"/>
        <v>0</v>
      </c>
      <c r="CU147" s="45">
        <f t="shared" si="253"/>
        <v>0</v>
      </c>
      <c r="CV147" s="45">
        <f t="shared" si="253"/>
        <v>0</v>
      </c>
      <c r="CW147" s="45">
        <f t="shared" si="253"/>
        <v>0</v>
      </c>
      <c r="CX147" s="45">
        <f t="shared" si="253"/>
        <v>0</v>
      </c>
      <c r="CY147" s="52">
        <f t="shared" si="253"/>
        <v>0</v>
      </c>
    </row>
    <row r="148" spans="1:103" ht="14.45" customHeight="1" x14ac:dyDescent="0.25">
      <c r="A148" s="193"/>
      <c r="B148" s="194"/>
      <c r="C148" s="55" t="s">
        <v>52</v>
      </c>
      <c r="D148" s="46" t="e">
        <f t="shared" ref="D148:S148" si="254">AVERAGE(D145:D147)</f>
        <v>#DIV/0!</v>
      </c>
      <c r="E148" s="46" t="e">
        <f t="shared" si="254"/>
        <v>#DIV/0!</v>
      </c>
      <c r="F148" s="46" t="e">
        <f t="shared" si="254"/>
        <v>#DIV/0!</v>
      </c>
      <c r="G148" s="46" t="e">
        <f t="shared" si="254"/>
        <v>#DIV/0!</v>
      </c>
      <c r="H148" s="46" t="e">
        <f t="shared" si="254"/>
        <v>#DIV/0!</v>
      </c>
      <c r="I148" s="46" t="e">
        <f t="shared" si="254"/>
        <v>#DIV/0!</v>
      </c>
      <c r="J148" s="46" t="e">
        <f t="shared" si="254"/>
        <v>#DIV/0!</v>
      </c>
      <c r="K148" s="46" t="e">
        <f t="shared" si="254"/>
        <v>#DIV/0!</v>
      </c>
      <c r="L148" s="46" t="e">
        <f t="shared" si="254"/>
        <v>#DIV/0!</v>
      </c>
      <c r="M148" s="46" t="e">
        <f t="shared" si="254"/>
        <v>#DIV/0!</v>
      </c>
      <c r="N148" s="46" t="e">
        <f t="shared" si="254"/>
        <v>#DIV/0!</v>
      </c>
      <c r="O148" s="46" t="e">
        <f t="shared" si="254"/>
        <v>#DIV/0!</v>
      </c>
      <c r="P148" s="46" t="e">
        <f t="shared" si="254"/>
        <v>#DIV/0!</v>
      </c>
      <c r="Q148" s="46" t="e">
        <f t="shared" si="254"/>
        <v>#DIV/0!</v>
      </c>
      <c r="R148" s="46" t="e">
        <f t="shared" si="254"/>
        <v>#DIV/0!</v>
      </c>
      <c r="S148" s="47" t="e">
        <f t="shared" si="254"/>
        <v>#DIV/0!</v>
      </c>
      <c r="T148" s="22"/>
      <c r="V148" s="193"/>
      <c r="W148" s="194"/>
      <c r="X148" s="55" t="s">
        <v>52</v>
      </c>
      <c r="Y148" s="46" t="e">
        <f t="shared" ref="Y148:AN148" si="255">AVERAGE(Y145:Y147)</f>
        <v>#DIV/0!</v>
      </c>
      <c r="Z148" s="46" t="e">
        <f t="shared" si="255"/>
        <v>#DIV/0!</v>
      </c>
      <c r="AA148" s="46" t="e">
        <f t="shared" si="255"/>
        <v>#DIV/0!</v>
      </c>
      <c r="AB148" s="46" t="e">
        <f t="shared" si="255"/>
        <v>#DIV/0!</v>
      </c>
      <c r="AC148" s="46" t="e">
        <f t="shared" si="255"/>
        <v>#DIV/0!</v>
      </c>
      <c r="AD148" s="46" t="e">
        <f t="shared" si="255"/>
        <v>#DIV/0!</v>
      </c>
      <c r="AE148" s="46" t="e">
        <f t="shared" si="255"/>
        <v>#DIV/0!</v>
      </c>
      <c r="AF148" s="46" t="e">
        <f t="shared" si="255"/>
        <v>#DIV/0!</v>
      </c>
      <c r="AG148" s="46" t="e">
        <f t="shared" si="255"/>
        <v>#DIV/0!</v>
      </c>
      <c r="AH148" s="46" t="e">
        <f t="shared" si="255"/>
        <v>#DIV/0!</v>
      </c>
      <c r="AI148" s="46" t="e">
        <f t="shared" si="255"/>
        <v>#DIV/0!</v>
      </c>
      <c r="AJ148" s="46" t="e">
        <f t="shared" si="255"/>
        <v>#DIV/0!</v>
      </c>
      <c r="AK148" s="46" t="e">
        <f t="shared" si="255"/>
        <v>#DIV/0!</v>
      </c>
      <c r="AL148" s="46" t="e">
        <f t="shared" si="255"/>
        <v>#DIV/0!</v>
      </c>
      <c r="AM148" s="46" t="e">
        <f t="shared" si="255"/>
        <v>#DIV/0!</v>
      </c>
      <c r="AN148" s="47" t="e">
        <f t="shared" si="255"/>
        <v>#DIV/0!</v>
      </c>
      <c r="AQ148" s="193"/>
      <c r="AR148" s="194"/>
      <c r="AS148" s="55" t="s">
        <v>52</v>
      </c>
      <c r="AT148" s="46" t="e">
        <f t="shared" ref="AT148:BI148" si="256">AVERAGE(AT145:AT147)</f>
        <v>#DIV/0!</v>
      </c>
      <c r="AU148" s="46" t="e">
        <f t="shared" si="256"/>
        <v>#DIV/0!</v>
      </c>
      <c r="AV148" s="46" t="e">
        <f t="shared" si="256"/>
        <v>#DIV/0!</v>
      </c>
      <c r="AW148" s="46" t="e">
        <f t="shared" si="256"/>
        <v>#DIV/0!</v>
      </c>
      <c r="AX148" s="46" t="e">
        <f t="shared" si="256"/>
        <v>#DIV/0!</v>
      </c>
      <c r="AY148" s="46" t="e">
        <f t="shared" si="256"/>
        <v>#DIV/0!</v>
      </c>
      <c r="AZ148" s="46" t="e">
        <f t="shared" si="256"/>
        <v>#DIV/0!</v>
      </c>
      <c r="BA148" s="46" t="e">
        <f t="shared" si="256"/>
        <v>#DIV/0!</v>
      </c>
      <c r="BB148" s="46" t="e">
        <f t="shared" si="256"/>
        <v>#DIV/0!</v>
      </c>
      <c r="BC148" s="46" t="e">
        <f t="shared" si="256"/>
        <v>#DIV/0!</v>
      </c>
      <c r="BD148" s="46" t="e">
        <f t="shared" si="256"/>
        <v>#DIV/0!</v>
      </c>
      <c r="BE148" s="46" t="e">
        <f t="shared" si="256"/>
        <v>#DIV/0!</v>
      </c>
      <c r="BF148" s="46" t="e">
        <f t="shared" si="256"/>
        <v>#DIV/0!</v>
      </c>
      <c r="BG148" s="46" t="e">
        <f t="shared" si="256"/>
        <v>#DIV/0!</v>
      </c>
      <c r="BH148" s="46" t="e">
        <f t="shared" si="256"/>
        <v>#DIV/0!</v>
      </c>
      <c r="BI148" s="47" t="e">
        <f t="shared" si="256"/>
        <v>#DIV/0!</v>
      </c>
      <c r="BL148" s="193"/>
      <c r="BM148" s="194"/>
      <c r="BN148" s="55" t="s">
        <v>52</v>
      </c>
      <c r="BO148" s="46" t="e">
        <f t="shared" ref="BO148:CD148" si="257">AVERAGE(BO145:BO147)</f>
        <v>#DIV/0!</v>
      </c>
      <c r="BP148" s="46" t="e">
        <f t="shared" si="257"/>
        <v>#DIV/0!</v>
      </c>
      <c r="BQ148" s="46" t="e">
        <f t="shared" si="257"/>
        <v>#DIV/0!</v>
      </c>
      <c r="BR148" s="46" t="e">
        <f t="shared" si="257"/>
        <v>#DIV/0!</v>
      </c>
      <c r="BS148" s="46" t="e">
        <f t="shared" si="257"/>
        <v>#DIV/0!</v>
      </c>
      <c r="BT148" s="46" t="e">
        <f t="shared" si="257"/>
        <v>#DIV/0!</v>
      </c>
      <c r="BU148" s="46" t="e">
        <f t="shared" si="257"/>
        <v>#DIV/0!</v>
      </c>
      <c r="BV148" s="46" t="e">
        <f t="shared" si="257"/>
        <v>#DIV/0!</v>
      </c>
      <c r="BW148" s="46" t="e">
        <f t="shared" si="257"/>
        <v>#DIV/0!</v>
      </c>
      <c r="BX148" s="46" t="e">
        <f t="shared" si="257"/>
        <v>#DIV/0!</v>
      </c>
      <c r="BY148" s="46" t="e">
        <f t="shared" si="257"/>
        <v>#DIV/0!</v>
      </c>
      <c r="BZ148" s="46" t="e">
        <f t="shared" si="257"/>
        <v>#DIV/0!</v>
      </c>
      <c r="CA148" s="46" t="e">
        <f t="shared" si="257"/>
        <v>#DIV/0!</v>
      </c>
      <c r="CB148" s="46" t="e">
        <f t="shared" si="257"/>
        <v>#DIV/0!</v>
      </c>
      <c r="CC148" s="46" t="e">
        <f t="shared" si="257"/>
        <v>#DIV/0!</v>
      </c>
      <c r="CD148" s="47" t="e">
        <f t="shared" si="257"/>
        <v>#DIV/0!</v>
      </c>
      <c r="CG148" s="193"/>
      <c r="CH148" s="194"/>
      <c r="CI148" s="55" t="s">
        <v>52</v>
      </c>
      <c r="CJ148" s="46">
        <f t="shared" ref="CJ148:CY148" si="258">AVERAGE(CJ145:CJ147)</f>
        <v>0</v>
      </c>
      <c r="CK148" s="46">
        <f t="shared" si="258"/>
        <v>0</v>
      </c>
      <c r="CL148" s="46">
        <f t="shared" si="258"/>
        <v>0</v>
      </c>
      <c r="CM148" s="46">
        <f t="shared" si="258"/>
        <v>0</v>
      </c>
      <c r="CN148" s="46">
        <f t="shared" si="258"/>
        <v>0</v>
      </c>
      <c r="CO148" s="46">
        <f t="shared" si="258"/>
        <v>0</v>
      </c>
      <c r="CP148" s="46">
        <f t="shared" si="258"/>
        <v>0</v>
      </c>
      <c r="CQ148" s="46">
        <f t="shared" si="258"/>
        <v>0</v>
      </c>
      <c r="CR148" s="46">
        <f t="shared" si="258"/>
        <v>0</v>
      </c>
      <c r="CS148" s="46">
        <f t="shared" si="258"/>
        <v>0</v>
      </c>
      <c r="CT148" s="46">
        <f t="shared" si="258"/>
        <v>0</v>
      </c>
      <c r="CU148" s="46">
        <f t="shared" si="258"/>
        <v>0</v>
      </c>
      <c r="CV148" s="46">
        <f t="shared" si="258"/>
        <v>0</v>
      </c>
      <c r="CW148" s="46">
        <f t="shared" si="258"/>
        <v>0</v>
      </c>
      <c r="CX148" s="46">
        <f t="shared" si="258"/>
        <v>0</v>
      </c>
      <c r="CY148" s="47">
        <f t="shared" si="258"/>
        <v>0</v>
      </c>
    </row>
    <row r="149" spans="1:103" ht="14.45" customHeight="1" x14ac:dyDescent="0.25">
      <c r="A149" s="193"/>
      <c r="B149" s="194"/>
      <c r="C149" s="187" t="s">
        <v>55</v>
      </c>
      <c r="D149" s="171" t="e">
        <f>C156*D145/(HLOOKUP(D144,workup!$B$266:$Q$268,2,FALSE)*C140*(1-F155)+HLOOKUP(D144,workup!$B$266:$Q$268,3,FALSE))</f>
        <v>#DIV/0!</v>
      </c>
      <c r="E149" s="171" t="e">
        <f>C156*E145/(HLOOKUP(E144,workup!$B$266:$Q$268,2,FALSE)*C140*(1-F155)+HLOOKUP(E144,workup!$B$266:$Q$268,3,FALSE))</f>
        <v>#DIV/0!</v>
      </c>
      <c r="F149" s="171" t="e">
        <f>C156*F145/(HLOOKUP(F144,workup!$B$266:$Q$268,2,FALSE)*C140*(1-F155)+HLOOKUP(F144,workup!$B$266:$Q$268,3,FALSE))</f>
        <v>#DIV/0!</v>
      </c>
      <c r="G149" s="171" t="e">
        <f>C156*G145/(HLOOKUP(G144,workup!$B$266:$Q$268,2,FALSE)*C140*(1-F155)+HLOOKUP(G144,workup!$B$266:$Q$268,3,FALSE))</f>
        <v>#DIV/0!</v>
      </c>
      <c r="H149" s="171" t="e">
        <f>C156*H145/(HLOOKUP(H144,workup!$B$266:$Q$268,2,FALSE)*C140*(1-F155)+HLOOKUP(H144,workup!$B$266:$Q$268,3,FALSE))</f>
        <v>#DIV/0!</v>
      </c>
      <c r="I149" s="171" t="e">
        <f>C156*I145/(HLOOKUP(I144,workup!$B$266:$Q$268,2,FALSE)*C140*(1-F155)+HLOOKUP(I144,workup!$B$266:$Q$268,3,FALSE))</f>
        <v>#DIV/0!</v>
      </c>
      <c r="J149" s="171" t="e">
        <f>C156*J145/(HLOOKUP(J144,workup!$B$266:$Q$268,2,FALSE)*C140*(1-F155)+HLOOKUP(J144,workup!$B$266:$Q$268,3,FALSE))</f>
        <v>#DIV/0!</v>
      </c>
      <c r="K149" s="171" t="e">
        <f>C156*K145/(HLOOKUP(K144,workup!$B$266:$Q$268,2,FALSE)*C140*(1-F155)+HLOOKUP(K144,workup!$B$266:$Q$268,3,FALSE))</f>
        <v>#DIV/0!</v>
      </c>
      <c r="L149" s="171" t="e">
        <f>C156*L145/(HLOOKUP(L144,workup!$B$266:$Q$268,2,FALSE)*C140*(1-F155)+HLOOKUP(L144,workup!$B$266:$Q$268,3,FALSE))</f>
        <v>#DIV/0!</v>
      </c>
      <c r="M149" s="171" t="e">
        <f>C156*M145/(HLOOKUP(M144,workup!$B$266:$Q$268,2,FALSE)*C140*(1-F155)+HLOOKUP(M144,workup!$B$266:$Q$268,3,FALSE))</f>
        <v>#DIV/0!</v>
      </c>
      <c r="N149" s="171" t="e">
        <f>C156*N145/(HLOOKUP(N144,workup!$B$266:$Q$268,2,FALSE)*C140*(1-F155)+HLOOKUP(N144,workup!$B$266:$Q$268,3,FALSE))</f>
        <v>#DIV/0!</v>
      </c>
      <c r="O149" s="171" t="e">
        <f>C156*O145/(HLOOKUP(O144,workup!$B$266:$Q$268,2,FALSE)*C140*(1-F155)+HLOOKUP(O144,workup!$B$266:$Q$268,3,FALSE))</f>
        <v>#DIV/0!</v>
      </c>
      <c r="P149" s="171" t="e">
        <f>C156*P145/(HLOOKUP(P144,workup!$B$266:$Q$268,2,FALSE)*C140*(1-F155)+HLOOKUP(P144,workup!$B$266:$Q$268,3,FALSE))</f>
        <v>#DIV/0!</v>
      </c>
      <c r="Q149" s="171" t="e">
        <f>C156*Q145/(HLOOKUP(Q144,workup!$B$266:$Q$268,2,FALSE)*C140*(1-F155)+HLOOKUP(Q144,workup!$B$266:$Q$268,3,FALSE))</f>
        <v>#DIV/0!</v>
      </c>
      <c r="R149" s="171" t="e">
        <f>C156*R145/(HLOOKUP(R144,workup!$B$266:$Q$268,2,FALSE)*C140*(1-F155)+HLOOKUP(R144,workup!$B$266:$Q$268,3,FALSE))</f>
        <v>#DIV/0!</v>
      </c>
      <c r="S149" s="171" t="e">
        <f>C156*S145/(HLOOKUP(S144,workup!$B$266:$Q$268,2,FALSE)*C140*(1-F155)+HLOOKUP(S144,workup!$B$266:$Q$268,3,FALSE))</f>
        <v>#DIV/0!</v>
      </c>
      <c r="T149" s="22"/>
      <c r="V149" s="193"/>
      <c r="W149" s="194"/>
      <c r="X149" s="187" t="s">
        <v>55</v>
      </c>
      <c r="Y149" s="171" t="e">
        <f>X156*Y145/(HLOOKUP(Y144,workup!$B$266:$Q$268,2,FALSE)*X140*(1-AA155)+HLOOKUP(Y144,workup!$B$266:$Q$268,3,FALSE))</f>
        <v>#DIV/0!</v>
      </c>
      <c r="Z149" s="171" t="e">
        <f>X156*Z145/(HLOOKUP(Z144,workup!$B$266:$Q$268,2,FALSE)*X140*(1-AA155)+HLOOKUP(Z144,workup!$B$266:$Q$268,3,FALSE))</f>
        <v>#DIV/0!</v>
      </c>
      <c r="AA149" s="171" t="e">
        <f>X156*AA145/(HLOOKUP(AA144,workup!$B$266:$Q$268,2,FALSE)*X140*(1-AA155)+HLOOKUP(AA144,workup!$B$266:$Q$268,3,FALSE))</f>
        <v>#DIV/0!</v>
      </c>
      <c r="AB149" s="171" t="e">
        <f>X156*AB145/(HLOOKUP(AB144,workup!$B$266:$Q$268,2,FALSE)*X140*(1-AA155)+HLOOKUP(AB144,workup!$B$266:$Q$268,3,FALSE))</f>
        <v>#DIV/0!</v>
      </c>
      <c r="AC149" s="171" t="e">
        <f>X156*AC145/(HLOOKUP(AC144,workup!$B$266:$Q$268,2,FALSE)*X140*(1-AA155)+HLOOKUP(AC144,workup!$B$266:$Q$268,3,FALSE))</f>
        <v>#DIV/0!</v>
      </c>
      <c r="AD149" s="171" t="e">
        <f>X156*AD145/(HLOOKUP(AD144,workup!$B$266:$Q$268,2,FALSE)*X140*(1-AA155)+HLOOKUP(AD144,workup!$B$266:$Q$268,3,FALSE))</f>
        <v>#DIV/0!</v>
      </c>
      <c r="AE149" s="171" t="e">
        <f>X156*AE145/(HLOOKUP(AE144,workup!$B$266:$Q$268,2,FALSE)*X140*(1-AA155)+HLOOKUP(AE144,workup!$B$266:$Q$268,3,FALSE))</f>
        <v>#DIV/0!</v>
      </c>
      <c r="AF149" s="171" t="e">
        <f>X156*AF145/(HLOOKUP(AF144,workup!$B$266:$Q$268,2,FALSE)*X140*(1-AA155)+HLOOKUP(AF144,workup!$B$266:$Q$268,3,FALSE))</f>
        <v>#DIV/0!</v>
      </c>
      <c r="AG149" s="171" t="e">
        <f>X156*AG145/(HLOOKUP(AG144,workup!$B$266:$Q$268,2,FALSE)*X140*(1-AA155)+HLOOKUP(AG144,workup!$B$266:$Q$268,3,FALSE))</f>
        <v>#DIV/0!</v>
      </c>
      <c r="AH149" s="171" t="e">
        <f>X156*AH145/(HLOOKUP(AH144,workup!$B$266:$Q$268,2,FALSE)*X140*(1-AA155)+HLOOKUP(AH144,workup!$B$266:$Q$268,3,FALSE))</f>
        <v>#DIV/0!</v>
      </c>
      <c r="AI149" s="171" t="e">
        <f>X156*AI145/(HLOOKUP(AI144,workup!$B$266:$Q$268,2,FALSE)*X140*(1-AA155)+HLOOKUP(AI144,workup!$B$266:$Q$268,3,FALSE))</f>
        <v>#DIV/0!</v>
      </c>
      <c r="AJ149" s="171" t="e">
        <f>X156*AJ145/(HLOOKUP(AJ144,workup!$B$266:$Q$268,2,FALSE)*X140*(1-AA155)+HLOOKUP(AJ144,workup!$B$266:$Q$268,3,FALSE))</f>
        <v>#DIV/0!</v>
      </c>
      <c r="AK149" s="171" t="e">
        <f>X156*AK145/(HLOOKUP(AK144,workup!$B$266:$Q$268,2,FALSE)*X140*(1-AA155)+HLOOKUP(AK144,workup!$B$266:$Q$268,3,FALSE))</f>
        <v>#DIV/0!</v>
      </c>
      <c r="AL149" s="171" t="e">
        <f>X156*AL145/(HLOOKUP(AL144,workup!$B$266:$Q$268,2,FALSE)*X140*(1-AA155)+HLOOKUP(AL144,workup!$B$266:$Q$268,3,FALSE))</f>
        <v>#DIV/0!</v>
      </c>
      <c r="AM149" s="171" t="e">
        <f>X156*AM145/(HLOOKUP(AM144,workup!$B$266:$Q$268,2,FALSE)*X140*(1-AA155)+HLOOKUP(AM144,workup!$B$266:$Q$268,3,FALSE))</f>
        <v>#DIV/0!</v>
      </c>
      <c r="AN149" s="171" t="e">
        <f>X156*AN145/(HLOOKUP(AN144,workup!$B$266:$Q$268,2,FALSE)*X140*(1-AA155)+HLOOKUP(AN144,workup!$B$266:$Q$268,3,FALSE))</f>
        <v>#DIV/0!</v>
      </c>
      <c r="AQ149" s="193"/>
      <c r="AR149" s="194"/>
      <c r="AS149" s="187" t="s">
        <v>55</v>
      </c>
      <c r="AT149" s="171" t="e">
        <f>AS156*AT145/(HLOOKUP(AT144,workup!$B$266:$Q$268,2,FALSE)*AS140*(1-AV155)+HLOOKUP(AT144,workup!$B$266:$Q$268,3,FALSE))</f>
        <v>#DIV/0!</v>
      </c>
      <c r="AU149" s="171" t="e">
        <f>AS156*AU145/(HLOOKUP(AU144,workup!$B$266:$Q$268,2,FALSE)*AS140*(1-AV155)+HLOOKUP(AU144,workup!$B$266:$Q$268,3,FALSE))</f>
        <v>#DIV/0!</v>
      </c>
      <c r="AV149" s="171" t="e">
        <f>AS156*AV145/(HLOOKUP(AV144,workup!$B$266:$Q$268,2,FALSE)*AS140*(1-AV155)+HLOOKUP(AV144,workup!$B$266:$Q$268,3,FALSE))</f>
        <v>#DIV/0!</v>
      </c>
      <c r="AW149" s="171" t="e">
        <f>AS156*AW145/(HLOOKUP(AW144,workup!$B$266:$Q$268,2,FALSE)*AS140*(1-AV155)+HLOOKUP(AW144,workup!$B$266:$Q$268,3,FALSE))</f>
        <v>#DIV/0!</v>
      </c>
      <c r="AX149" s="171" t="e">
        <f>AS156*AX145/(HLOOKUP(AX144,workup!$B$266:$Q$268,2,FALSE)*AS140*(1-AV155)+HLOOKUP(AX144,workup!$B$266:$Q$268,3,FALSE))</f>
        <v>#DIV/0!</v>
      </c>
      <c r="AY149" s="171" t="e">
        <f>AS156*AY145/(HLOOKUP(AY144,workup!$B$266:$Q$268,2,FALSE)*AS140*(1-AV155)+HLOOKUP(AY144,workup!$B$266:$Q$268,3,FALSE))</f>
        <v>#DIV/0!</v>
      </c>
      <c r="AZ149" s="171" t="e">
        <f>AS156*AZ145/(HLOOKUP(AZ144,workup!$B$266:$Q$268,2,FALSE)*AS140*(1-AV155)+HLOOKUP(AZ144,workup!$B$266:$Q$268,3,FALSE))</f>
        <v>#DIV/0!</v>
      </c>
      <c r="BA149" s="171" t="e">
        <f>AS156*BA145/(HLOOKUP(BA144,workup!$B$266:$Q$268,2,FALSE)*AS140*(1-AV155)+HLOOKUP(BA144,workup!$B$266:$Q$268,3,FALSE))</f>
        <v>#DIV/0!</v>
      </c>
      <c r="BB149" s="171" t="e">
        <f>AS156*BB145/(HLOOKUP(BB144,workup!$B$266:$Q$268,2,FALSE)*AS140*(1-AV155)+HLOOKUP(BB144,workup!$B$266:$Q$268,3,FALSE))</f>
        <v>#DIV/0!</v>
      </c>
      <c r="BC149" s="171" t="e">
        <f>AS156*BC145/(HLOOKUP(BC144,workup!$B$266:$Q$268,2,FALSE)*AS140*(1-AV155)+HLOOKUP(BC144,workup!$B$266:$Q$268,3,FALSE))</f>
        <v>#DIV/0!</v>
      </c>
      <c r="BD149" s="171" t="e">
        <f>AS156*BD145/(HLOOKUP(BD144,workup!$B$266:$Q$268,2,FALSE)*AS140*(1-AV155)+HLOOKUP(BD144,workup!$B$266:$Q$268,3,FALSE))</f>
        <v>#DIV/0!</v>
      </c>
      <c r="BE149" s="171" t="e">
        <f>AS156*BE145/(HLOOKUP(BE144,workup!$B$266:$Q$268,2,FALSE)*AS140*(1-AV155)+HLOOKUP(BE144,workup!$B$266:$Q$268,3,FALSE))</f>
        <v>#DIV/0!</v>
      </c>
      <c r="BF149" s="171" t="e">
        <f>AS156*BF145/(HLOOKUP(BF144,workup!$B$266:$Q$268,2,FALSE)*AS140*(1-AV155)+HLOOKUP(BF144,workup!$B$266:$Q$268,3,FALSE))</f>
        <v>#DIV/0!</v>
      </c>
      <c r="BG149" s="171" t="e">
        <f>AS156*BG145/(HLOOKUP(BG144,workup!$B$266:$Q$268,2,FALSE)*AS140*(1-AV155)+HLOOKUP(BG144,workup!$B$266:$Q$268,3,FALSE))</f>
        <v>#DIV/0!</v>
      </c>
      <c r="BH149" s="171" t="e">
        <f>AS156*BH145/(HLOOKUP(BH144,workup!$B$266:$Q$268,2,FALSE)*AS140*(1-AV155)+HLOOKUP(BH144,workup!$B$266:$Q$268,3,FALSE))</f>
        <v>#DIV/0!</v>
      </c>
      <c r="BI149" s="171" t="e">
        <f>AS156*BI145/(HLOOKUP(BI144,workup!$B$266:$Q$268,2,FALSE)*AS140*(1-AV155)+HLOOKUP(BI144,workup!$B$266:$Q$268,3,FALSE))</f>
        <v>#DIV/0!</v>
      </c>
      <c r="BL149" s="193"/>
      <c r="BM149" s="194"/>
      <c r="BN149" s="187" t="s">
        <v>55</v>
      </c>
      <c r="BO149" s="171" t="e">
        <f>BN156*BO145/(HLOOKUP(BO144,workup!$B$266:$Q$268,2,FALSE)*BN140*(1-BQ155)+HLOOKUP(BO144,workup!$B$266:$Q$268,3,FALSE))</f>
        <v>#DIV/0!</v>
      </c>
      <c r="BP149" s="171" t="e">
        <f>BN156*BP145/(HLOOKUP(BP144,workup!$B$266:$Q$268,2,FALSE)*BN140*(1-BQ155)+HLOOKUP(BP144,workup!$B$266:$Q$268,3,FALSE))</f>
        <v>#DIV/0!</v>
      </c>
      <c r="BQ149" s="171" t="e">
        <f>BN156*BQ145/(HLOOKUP(BQ144,workup!$B$266:$Q$268,2,FALSE)*BN140*(1-BQ155)+HLOOKUP(BQ144,workup!$B$266:$Q$268,3,FALSE))</f>
        <v>#DIV/0!</v>
      </c>
      <c r="BR149" s="171" t="e">
        <f>BN156*BR145/(HLOOKUP(BR144,workup!$B$266:$Q$268,2,FALSE)*BN140*(1-BQ155)+HLOOKUP(BR144,workup!$B$266:$Q$268,3,FALSE))</f>
        <v>#DIV/0!</v>
      </c>
      <c r="BS149" s="171" t="e">
        <f>BN156*BS145/(HLOOKUP(BS144,workup!$B$266:$Q$268,2,FALSE)*BN140*(1-BQ155)+HLOOKUP(BS144,workup!$B$266:$Q$268,3,FALSE))</f>
        <v>#DIV/0!</v>
      </c>
      <c r="BT149" s="171" t="e">
        <f>BN156*BT145/(HLOOKUP(BT144,workup!$B$266:$Q$268,2,FALSE)*BN140*(1-BQ155)+HLOOKUP(BT144,workup!$B$266:$Q$268,3,FALSE))</f>
        <v>#DIV/0!</v>
      </c>
      <c r="BU149" s="171" t="e">
        <f>BN156*BU145/(HLOOKUP(BU144,workup!$B$266:$Q$268,2,FALSE)*BN140*(1-BQ155)+HLOOKUP(BU144,workup!$B$266:$Q$268,3,FALSE))</f>
        <v>#DIV/0!</v>
      </c>
      <c r="BV149" s="171" t="e">
        <f>BN156*BV145/(HLOOKUP(BV144,workup!$B$266:$Q$268,2,FALSE)*BN140*(1-BQ155)+HLOOKUP(BV144,workup!$B$266:$Q$268,3,FALSE))</f>
        <v>#DIV/0!</v>
      </c>
      <c r="BW149" s="171" t="e">
        <f>BN156*BW145/(HLOOKUP(BW144,workup!$B$266:$Q$268,2,FALSE)*BN140*(1-BQ155)+HLOOKUP(BW144,workup!$B$266:$Q$268,3,FALSE))</f>
        <v>#DIV/0!</v>
      </c>
      <c r="BX149" s="171" t="e">
        <f>BN156*BX145/(HLOOKUP(BX144,workup!$B$266:$Q$268,2,FALSE)*BN140*(1-BQ155)+HLOOKUP(BX144,workup!$B$266:$Q$268,3,FALSE))</f>
        <v>#DIV/0!</v>
      </c>
      <c r="BY149" s="171" t="e">
        <f>BN156*BY145/(HLOOKUP(BY144,workup!$B$266:$Q$268,2,FALSE)*BN140*(1-BQ155)+HLOOKUP(BY144,workup!$B$266:$Q$268,3,FALSE))</f>
        <v>#DIV/0!</v>
      </c>
      <c r="BZ149" s="171" t="e">
        <f>BN156*BZ145/(HLOOKUP(BZ144,workup!$B$266:$Q$268,2,FALSE)*BN140*(1-BQ155)+HLOOKUP(BZ144,workup!$B$266:$Q$268,3,FALSE))</f>
        <v>#DIV/0!</v>
      </c>
      <c r="CA149" s="171" t="e">
        <f>BN156*CA145/(HLOOKUP(CA144,workup!$B$266:$Q$268,2,FALSE)*BN140*(1-BQ155)+HLOOKUP(CA144,workup!$B$266:$Q$268,3,FALSE))</f>
        <v>#DIV/0!</v>
      </c>
      <c r="CB149" s="171" t="e">
        <f>BN156*CB145/(HLOOKUP(CB144,workup!$B$266:$Q$268,2,FALSE)*BN140*(1-BQ155)+HLOOKUP(CB144,workup!$B$266:$Q$268,3,FALSE))</f>
        <v>#DIV/0!</v>
      </c>
      <c r="CC149" s="171" t="e">
        <f>BN156*CC145/(HLOOKUP(CC144,workup!$B$266:$Q$268,2,FALSE)*BN140*(1-BQ155)+HLOOKUP(CC144,workup!$B$266:$Q$268,3,FALSE))</f>
        <v>#DIV/0!</v>
      </c>
      <c r="CD149" s="171" t="e">
        <f>BN156*CD145/(HLOOKUP(CD144,workup!$B$266:$Q$268,2,FALSE)*BN140*(1-BQ155)+HLOOKUP(CD144,workup!$B$266:$Q$268,3,FALSE))</f>
        <v>#DIV/0!</v>
      </c>
      <c r="CG149" s="193"/>
      <c r="CH149" s="194"/>
      <c r="CI149" s="187" t="s">
        <v>55</v>
      </c>
      <c r="CJ149" s="171" t="e">
        <f>CI156*CJ145/(HLOOKUP(CJ144,workup!$B$266:$Q$268,2,FALSE)*CI140*(1-CL155)+HLOOKUP(CJ144,workup!$B$266:$Q$268,3,FALSE))</f>
        <v>#DIV/0!</v>
      </c>
      <c r="CK149" s="171" t="e">
        <f>CI156*CK145/(HLOOKUP(CK144,workup!$B$266:$Q$268,2,FALSE)*CI140*(1-CL155)+HLOOKUP(CK144,workup!$B$266:$Q$268,3,FALSE))</f>
        <v>#DIV/0!</v>
      </c>
      <c r="CL149" s="171" t="e">
        <f>CI156*CL145/(HLOOKUP(CL144,workup!$B$266:$Q$268,2,FALSE)*CI140*(1-CL155)+HLOOKUP(CL144,workup!$B$266:$Q$268,3,FALSE))</f>
        <v>#DIV/0!</v>
      </c>
      <c r="CM149" s="171" t="e">
        <f>CI156*CM145/(HLOOKUP(CM144,workup!$B$266:$Q$268,2,FALSE)*CI140*(1-CL155)+HLOOKUP(CM144,workup!$B$266:$Q$268,3,FALSE))</f>
        <v>#DIV/0!</v>
      </c>
      <c r="CN149" s="171" t="e">
        <f>CI156*CN145/(HLOOKUP(CN144,workup!$B$266:$Q$268,2,FALSE)*CI140*(1-CL155)+HLOOKUP(CN144,workup!$B$266:$Q$268,3,FALSE))</f>
        <v>#DIV/0!</v>
      </c>
      <c r="CO149" s="171" t="e">
        <f>CI156*CO145/(HLOOKUP(CO144,workup!$B$266:$Q$268,2,FALSE)*CI140*(1-CL155)+HLOOKUP(CO144,workup!$B$266:$Q$268,3,FALSE))</f>
        <v>#DIV/0!</v>
      </c>
      <c r="CP149" s="171" t="e">
        <f>CI156*CP145/(HLOOKUP(CP144,workup!$B$266:$Q$268,2,FALSE)*CI140*(1-CL155)+HLOOKUP(CP144,workup!$B$266:$Q$268,3,FALSE))</f>
        <v>#DIV/0!</v>
      </c>
      <c r="CQ149" s="171" t="e">
        <f>CI156*CQ145/(HLOOKUP(CQ144,workup!$B$266:$Q$268,2,FALSE)*CI140*(1-CL155)+HLOOKUP(CQ144,workup!$B$266:$Q$268,3,FALSE))</f>
        <v>#DIV/0!</v>
      </c>
      <c r="CR149" s="171" t="e">
        <f>CI156*CR145/(HLOOKUP(CR144,workup!$B$266:$Q$268,2,FALSE)*CI140*(1-CL155)+HLOOKUP(CR144,workup!$B$266:$Q$268,3,FALSE))</f>
        <v>#DIV/0!</v>
      </c>
      <c r="CS149" s="171" t="e">
        <f>CI156*CS145/(HLOOKUP(CS144,workup!$B$266:$Q$268,2,FALSE)*CI140*(1-CL155)+HLOOKUP(CS144,workup!$B$266:$Q$268,3,FALSE))</f>
        <v>#DIV/0!</v>
      </c>
      <c r="CT149" s="171" t="e">
        <f>CI156*CT145/(HLOOKUP(CT144,workup!$B$266:$Q$268,2,FALSE)*CI140*(1-CL155)+HLOOKUP(CT144,workup!$B$266:$Q$268,3,FALSE))</f>
        <v>#DIV/0!</v>
      </c>
      <c r="CU149" s="171" t="e">
        <f>CI156*CU145/(HLOOKUP(CU144,workup!$B$266:$Q$268,2,FALSE)*CI140*(1-CL155)+HLOOKUP(CU144,workup!$B$266:$Q$268,3,FALSE))</f>
        <v>#DIV/0!</v>
      </c>
      <c r="CV149" s="171" t="e">
        <f>CI156*CV145/(HLOOKUP(CV144,workup!$B$266:$Q$268,2,FALSE)*CI140*(1-CL155)+HLOOKUP(CV144,workup!$B$266:$Q$268,3,FALSE))</f>
        <v>#DIV/0!</v>
      </c>
      <c r="CW149" s="171" t="e">
        <f>CI156*CW145/(HLOOKUP(CW144,workup!$B$266:$Q$268,2,FALSE)*CI140*(1-CL155)+HLOOKUP(CW144,workup!$B$266:$Q$268,3,FALSE))</f>
        <v>#DIV/0!</v>
      </c>
      <c r="CX149" s="171" t="e">
        <f>CI156*CX145/(HLOOKUP(CX144,workup!$B$266:$Q$268,2,FALSE)*CI140*(1-CL155)+HLOOKUP(CX144,workup!$B$266:$Q$268,3,FALSE))</f>
        <v>#DIV/0!</v>
      </c>
      <c r="CY149" s="171" t="e">
        <f>CI156*CY145/(HLOOKUP(CY144,workup!$B$266:$Q$268,2,FALSE)*CI140*(1-CL155)+HLOOKUP(CY144,workup!$B$266:$Q$268,3,FALSE))</f>
        <v>#DIV/0!</v>
      </c>
    </row>
    <row r="150" spans="1:103" ht="14.45" customHeight="1" x14ac:dyDescent="0.25">
      <c r="A150" s="193"/>
      <c r="B150" s="194"/>
      <c r="C150" s="188"/>
      <c r="D150" s="171" t="e">
        <f>C156*D146/(HLOOKUP(D144,workup!$B$266:$Q$268,2,FALSE)*C141*(1-F156)+HLOOKUP(D144,workup!$B$266:$Q$268,3,FALSE))</f>
        <v>#DIV/0!</v>
      </c>
      <c r="E150" s="171" t="e">
        <f>C156*E146/(HLOOKUP(E144,workup!$B$266:$Q$268,2,FALSE)*C141*(1-F156)+HLOOKUP(E144,workup!$B$266:$Q$268,3,FALSE))</f>
        <v>#DIV/0!</v>
      </c>
      <c r="F150" s="171" t="e">
        <f>C156*F146/(HLOOKUP(F144,workup!$B$266:$Q$268,2,FALSE)*C141*(1-F156)+HLOOKUP(F144,workup!$B$266:$Q$268,3,FALSE))</f>
        <v>#DIV/0!</v>
      </c>
      <c r="G150" s="171" t="e">
        <f>C156*G146/(HLOOKUP(G144,workup!$B$266:$Q$268,2,FALSE)*C141*(1-F156)+HLOOKUP(G144,workup!$B$266:$Q$268,3,FALSE))</f>
        <v>#DIV/0!</v>
      </c>
      <c r="H150" s="171" t="e">
        <f>C156*H146/(HLOOKUP(H144,workup!$B$266:$Q$268,2,FALSE)*C141*(1-F156)+HLOOKUP(H144,workup!$B$266:$Q$268,3,FALSE))</f>
        <v>#DIV/0!</v>
      </c>
      <c r="I150" s="171" t="e">
        <f>C156*I146/(HLOOKUP(I144,workup!$B$266:$Q$268,2,FALSE)*C141*(1-F156)+HLOOKUP(I144,workup!$B$266:$Q$268,3,FALSE))</f>
        <v>#DIV/0!</v>
      </c>
      <c r="J150" s="171" t="e">
        <f>C156*J146/(HLOOKUP(J144,workup!$B$266:$Q$268,2,FALSE)*C141*(1-F156)+HLOOKUP(J144,workup!$B$266:$Q$268,3,FALSE))</f>
        <v>#DIV/0!</v>
      </c>
      <c r="K150" s="171" t="e">
        <f>C156*K146/(HLOOKUP(K144,workup!$B$266:$Q$268,2,FALSE)*C141*(1-F156)+HLOOKUP(K144,workup!$B$266:$Q$268,3,FALSE))</f>
        <v>#DIV/0!</v>
      </c>
      <c r="L150" s="171" t="e">
        <f>C156*L146/(HLOOKUP(L144,workup!$B$266:$Q$268,2,FALSE)*C141*(1-F156)+HLOOKUP(L144,workup!$B$266:$Q$268,3,FALSE))</f>
        <v>#DIV/0!</v>
      </c>
      <c r="M150" s="171" t="e">
        <f>C156*M146/(HLOOKUP(M144,workup!$B$266:$Q$268,2,FALSE)*C141*(1-F156)+HLOOKUP(M144,workup!$B$266:$Q$268,3,FALSE))</f>
        <v>#DIV/0!</v>
      </c>
      <c r="N150" s="171" t="e">
        <f>C156*N146/(HLOOKUP(N144,workup!$B$266:$Q$268,2,FALSE)*C141*(1-F156)+HLOOKUP(N144,workup!$B$266:$Q$268,3,FALSE))</f>
        <v>#DIV/0!</v>
      </c>
      <c r="O150" s="171" t="e">
        <f>C156*O146/(HLOOKUP(O144,workup!$B$266:$Q$268,2,FALSE)*C141*(1-F156)+HLOOKUP(O144,workup!$B$266:$Q$268,3,FALSE))</f>
        <v>#DIV/0!</v>
      </c>
      <c r="P150" s="171" t="e">
        <f>C156*P146/(HLOOKUP(P144,workup!$B$266:$Q$268,2,FALSE)*C141*(1-F156)+HLOOKUP(P144,workup!$B$266:$Q$268,3,FALSE))</f>
        <v>#DIV/0!</v>
      </c>
      <c r="Q150" s="171" t="e">
        <f>C156*Q146/(HLOOKUP(Q144,workup!$B$266:$Q$268,2,FALSE)*C141*(1-F156)+HLOOKUP(Q144,workup!$B$266:$Q$268,3,FALSE))</f>
        <v>#DIV/0!</v>
      </c>
      <c r="R150" s="171" t="e">
        <f>C156*R146/(HLOOKUP(R144,workup!$B$266:$Q$268,2,FALSE)*C141*(1-F156)+HLOOKUP(R144,workup!$B$266:$Q$268,3,FALSE))</f>
        <v>#DIV/0!</v>
      </c>
      <c r="S150" s="171" t="e">
        <f>C156*S146/(HLOOKUP(S144,workup!$B$266:$Q$268,2,FALSE)*C141*(1-F156)+HLOOKUP(S144,workup!$B$266:$Q$268,3,FALSE))</f>
        <v>#DIV/0!</v>
      </c>
      <c r="T150" s="22"/>
      <c r="V150" s="193"/>
      <c r="W150" s="194"/>
      <c r="X150" s="188"/>
      <c r="Y150" s="171" t="e">
        <f>X156*Y146/(HLOOKUP(Y144,workup!$B$266:$Q$268,2,FALSE)*X141*(1-AA156)+HLOOKUP(Y144,workup!$B$266:$Q$268,3,FALSE))</f>
        <v>#DIV/0!</v>
      </c>
      <c r="Z150" s="171" t="e">
        <f>X156*Z146/(HLOOKUP(Z144,workup!$B$266:$Q$268,2,FALSE)*X141*(1-AA156)+HLOOKUP(Z144,workup!$B$266:$Q$268,3,FALSE))</f>
        <v>#DIV/0!</v>
      </c>
      <c r="AA150" s="171" t="e">
        <f>X156*AA146/(HLOOKUP(AA144,workup!$B$266:$Q$268,2,FALSE)*X141*(1-AA156)+HLOOKUP(AA144,workup!$B$266:$Q$268,3,FALSE))</f>
        <v>#DIV/0!</v>
      </c>
      <c r="AB150" s="171" t="e">
        <f>X156*AB146/(HLOOKUP(AB144,workup!$B$266:$Q$268,2,FALSE)*X141*(1-AA156)+HLOOKUP(AB144,workup!$B$266:$Q$268,3,FALSE))</f>
        <v>#DIV/0!</v>
      </c>
      <c r="AC150" s="171" t="e">
        <f>X156*AC146/(HLOOKUP(AC144,workup!$B$266:$Q$268,2,FALSE)*X141*(1-AA156)+HLOOKUP(AC144,workup!$B$266:$Q$268,3,FALSE))</f>
        <v>#DIV/0!</v>
      </c>
      <c r="AD150" s="171" t="e">
        <f>X156*AD146/(HLOOKUP(AD144,workup!$B$266:$Q$268,2,FALSE)*X141*(1-AA156)+HLOOKUP(AD144,workup!$B$266:$Q$268,3,FALSE))</f>
        <v>#DIV/0!</v>
      </c>
      <c r="AE150" s="171" t="e">
        <f>X156*AE146/(HLOOKUP(AE144,workup!$B$266:$Q$268,2,FALSE)*X141*(1-AA156)+HLOOKUP(AE144,workup!$B$266:$Q$268,3,FALSE))</f>
        <v>#DIV/0!</v>
      </c>
      <c r="AF150" s="171" t="e">
        <f>X156*AF146/(HLOOKUP(AF144,workup!$B$266:$Q$268,2,FALSE)*X141*(1-AA156)+HLOOKUP(AF144,workup!$B$266:$Q$268,3,FALSE))</f>
        <v>#DIV/0!</v>
      </c>
      <c r="AG150" s="171" t="e">
        <f>X156*AG146/(HLOOKUP(AG144,workup!$B$266:$Q$268,2,FALSE)*X141*(1-AA156)+HLOOKUP(AG144,workup!$B$266:$Q$268,3,FALSE))</f>
        <v>#DIV/0!</v>
      </c>
      <c r="AH150" s="171" t="e">
        <f>X156*AH146/(HLOOKUP(AH144,workup!$B$266:$Q$268,2,FALSE)*X141*(1-AA156)+HLOOKUP(AH144,workup!$B$266:$Q$268,3,FALSE))</f>
        <v>#DIV/0!</v>
      </c>
      <c r="AI150" s="171" t="e">
        <f>X156*AI146/(HLOOKUP(AI144,workup!$B$266:$Q$268,2,FALSE)*X141*(1-AA156)+HLOOKUP(AI144,workup!$B$266:$Q$268,3,FALSE))</f>
        <v>#DIV/0!</v>
      </c>
      <c r="AJ150" s="171" t="e">
        <f>X156*AJ146/(HLOOKUP(AJ144,workup!$B$266:$Q$268,2,FALSE)*X141*(1-AA156)+HLOOKUP(AJ144,workup!$B$266:$Q$268,3,FALSE))</f>
        <v>#DIV/0!</v>
      </c>
      <c r="AK150" s="171" t="e">
        <f>X156*AK146/(HLOOKUP(AK144,workup!$B$266:$Q$268,2,FALSE)*X141*(1-AA156)+HLOOKUP(AK144,workup!$B$266:$Q$268,3,FALSE))</f>
        <v>#DIV/0!</v>
      </c>
      <c r="AL150" s="171" t="e">
        <f>X156*AL146/(HLOOKUP(AL144,workup!$B$266:$Q$268,2,FALSE)*X141*(1-AA156)+HLOOKUP(AL144,workup!$B$266:$Q$268,3,FALSE))</f>
        <v>#DIV/0!</v>
      </c>
      <c r="AM150" s="171" t="e">
        <f>X156*AM146/(HLOOKUP(AM144,workup!$B$266:$Q$268,2,FALSE)*X141*(1-AA156)+HLOOKUP(AM144,workup!$B$266:$Q$268,3,FALSE))</f>
        <v>#DIV/0!</v>
      </c>
      <c r="AN150" s="171" t="e">
        <f>X156*AN146/(HLOOKUP(AN144,workup!$B$266:$Q$268,2,FALSE)*X141*(1-AA156)+HLOOKUP(AN144,workup!$B$266:$Q$268,3,FALSE))</f>
        <v>#DIV/0!</v>
      </c>
      <c r="AQ150" s="193"/>
      <c r="AR150" s="194"/>
      <c r="AS150" s="188"/>
      <c r="AT150" s="171" t="e">
        <f>AS156*AT146/(HLOOKUP(AT144,workup!$B$266:$Q$268,2,FALSE)*AS141*(1-AV156)+HLOOKUP(AT144,workup!$B$266:$Q$268,3,FALSE))</f>
        <v>#DIV/0!</v>
      </c>
      <c r="AU150" s="171" t="e">
        <f>AS156*AU146/(HLOOKUP(AU144,workup!$B$266:$Q$268,2,FALSE)*AS141*(1-AV156)+HLOOKUP(AU144,workup!$B$266:$Q$268,3,FALSE))</f>
        <v>#DIV/0!</v>
      </c>
      <c r="AV150" s="171" t="e">
        <f>AS156*AV146/(HLOOKUP(AV144,workup!$B$266:$Q$268,2,FALSE)*AS141*(1-AV156)+HLOOKUP(AV144,workup!$B$266:$Q$268,3,FALSE))</f>
        <v>#DIV/0!</v>
      </c>
      <c r="AW150" s="171" t="e">
        <f>AS156*AW146/(HLOOKUP(AW144,workup!$B$266:$Q$268,2,FALSE)*AS141*(1-AV156)+HLOOKUP(AW144,workup!$B$266:$Q$268,3,FALSE))</f>
        <v>#DIV/0!</v>
      </c>
      <c r="AX150" s="171" t="e">
        <f>AS156*AX146/(HLOOKUP(AX144,workup!$B$266:$Q$268,2,FALSE)*AS141*(1-AV156)+HLOOKUP(AX144,workup!$B$266:$Q$268,3,FALSE))</f>
        <v>#DIV/0!</v>
      </c>
      <c r="AY150" s="171" t="e">
        <f>AS156*AY146/(HLOOKUP(AY144,workup!$B$266:$Q$268,2,FALSE)*AS141*(1-AV156)+HLOOKUP(AY144,workup!$B$266:$Q$268,3,FALSE))</f>
        <v>#DIV/0!</v>
      </c>
      <c r="AZ150" s="171" t="e">
        <f>AS156*AZ146/(HLOOKUP(AZ144,workup!$B$266:$Q$268,2,FALSE)*AS141*(1-AV156)+HLOOKUP(AZ144,workup!$B$266:$Q$268,3,FALSE))</f>
        <v>#DIV/0!</v>
      </c>
      <c r="BA150" s="171" t="e">
        <f>AS156*BA146/(HLOOKUP(BA144,workup!$B$266:$Q$268,2,FALSE)*AS141*(1-AV156)+HLOOKUP(BA144,workup!$B$266:$Q$268,3,FALSE))</f>
        <v>#DIV/0!</v>
      </c>
      <c r="BB150" s="171" t="e">
        <f>AS156*BB146/(HLOOKUP(BB144,workup!$B$266:$Q$268,2,FALSE)*AS141*(1-AV156)+HLOOKUP(BB144,workup!$B$266:$Q$268,3,FALSE))</f>
        <v>#DIV/0!</v>
      </c>
      <c r="BC150" s="171" t="e">
        <f>AS156*BC146/(HLOOKUP(BC144,workup!$B$266:$Q$268,2,FALSE)*AS141*(1-AV156)+HLOOKUP(BC144,workup!$B$266:$Q$268,3,FALSE))</f>
        <v>#DIV/0!</v>
      </c>
      <c r="BD150" s="171" t="e">
        <f>AS156*BD146/(HLOOKUP(BD144,workup!$B$266:$Q$268,2,FALSE)*AS141*(1-AV156)+HLOOKUP(BD144,workup!$B$266:$Q$268,3,FALSE))</f>
        <v>#DIV/0!</v>
      </c>
      <c r="BE150" s="171" t="e">
        <f>AS156*BE146/(HLOOKUP(BE144,workup!$B$266:$Q$268,2,FALSE)*AS141*(1-AV156)+HLOOKUP(BE144,workup!$B$266:$Q$268,3,FALSE))</f>
        <v>#DIV/0!</v>
      </c>
      <c r="BF150" s="171" t="e">
        <f>AS156*BF146/(HLOOKUP(BF144,workup!$B$266:$Q$268,2,FALSE)*AS141*(1-AV156)+HLOOKUP(BF144,workup!$B$266:$Q$268,3,FALSE))</f>
        <v>#DIV/0!</v>
      </c>
      <c r="BG150" s="171" t="e">
        <f>AS156*BG146/(HLOOKUP(BG144,workup!$B$266:$Q$268,2,FALSE)*AS141*(1-AV156)+HLOOKUP(BG144,workup!$B$266:$Q$268,3,FALSE))</f>
        <v>#DIV/0!</v>
      </c>
      <c r="BH150" s="171" t="e">
        <f>AS156*BH146/(HLOOKUP(BH144,workup!$B$266:$Q$268,2,FALSE)*AS141*(1-AV156)+HLOOKUP(BH144,workup!$B$266:$Q$268,3,FALSE))</f>
        <v>#DIV/0!</v>
      </c>
      <c r="BI150" s="171" t="e">
        <f>AS156*BI146/(HLOOKUP(BI144,workup!$B$266:$Q$268,2,FALSE)*AS141*(1-AV156)+HLOOKUP(BI144,workup!$B$266:$Q$268,3,FALSE))</f>
        <v>#DIV/0!</v>
      </c>
      <c r="BL150" s="193"/>
      <c r="BM150" s="194"/>
      <c r="BN150" s="188"/>
      <c r="BO150" s="171" t="e">
        <f>BN156*BO146/(HLOOKUP(BO144,workup!$B$266:$Q$268,2,FALSE)*BN141*(1-BQ156)+HLOOKUP(BO144,workup!$B$266:$Q$268,3,FALSE))</f>
        <v>#DIV/0!</v>
      </c>
      <c r="BP150" s="171" t="e">
        <f>BN156*BP146/(HLOOKUP(BP144,workup!$B$266:$Q$268,2,FALSE)*BN141*(1-BQ156)+HLOOKUP(BP144,workup!$B$266:$Q$268,3,FALSE))</f>
        <v>#DIV/0!</v>
      </c>
      <c r="BQ150" s="171" t="e">
        <f>BN156*BQ146/(HLOOKUP(BQ144,workup!$B$266:$Q$268,2,FALSE)*BN141*(1-BQ156)+HLOOKUP(BQ144,workup!$B$266:$Q$268,3,FALSE))</f>
        <v>#DIV/0!</v>
      </c>
      <c r="BR150" s="171" t="e">
        <f>BN156*BR146/(HLOOKUP(BR144,workup!$B$266:$Q$268,2,FALSE)*BN141*(1-BQ156)+HLOOKUP(BR144,workup!$B$266:$Q$268,3,FALSE))</f>
        <v>#DIV/0!</v>
      </c>
      <c r="BS150" s="171" t="e">
        <f>BN156*BS146/(HLOOKUP(BS144,workup!$B$266:$Q$268,2,FALSE)*BN141*(1-BQ156)+HLOOKUP(BS144,workup!$B$266:$Q$268,3,FALSE))</f>
        <v>#DIV/0!</v>
      </c>
      <c r="BT150" s="171" t="e">
        <f>BN156*BT146/(HLOOKUP(BT144,workup!$B$266:$Q$268,2,FALSE)*BN141*(1-BQ156)+HLOOKUP(BT144,workup!$B$266:$Q$268,3,FALSE))</f>
        <v>#DIV/0!</v>
      </c>
      <c r="BU150" s="171" t="e">
        <f>BN156*BU146/(HLOOKUP(BU144,workup!$B$266:$Q$268,2,FALSE)*BN141*(1-BQ156)+HLOOKUP(BU144,workup!$B$266:$Q$268,3,FALSE))</f>
        <v>#DIV/0!</v>
      </c>
      <c r="BV150" s="171" t="e">
        <f>BN156*BV146/(HLOOKUP(BV144,workup!$B$266:$Q$268,2,FALSE)*BN141*(1-BQ156)+HLOOKUP(BV144,workup!$B$266:$Q$268,3,FALSE))</f>
        <v>#DIV/0!</v>
      </c>
      <c r="BW150" s="171" t="e">
        <f>BN156*BW146/(HLOOKUP(BW144,workup!$B$266:$Q$268,2,FALSE)*BN141*(1-BQ156)+HLOOKUP(BW144,workup!$B$266:$Q$268,3,FALSE))</f>
        <v>#DIV/0!</v>
      </c>
      <c r="BX150" s="171" t="e">
        <f>BN156*BX146/(HLOOKUP(BX144,workup!$B$266:$Q$268,2,FALSE)*BN141*(1-BQ156)+HLOOKUP(BX144,workup!$B$266:$Q$268,3,FALSE))</f>
        <v>#DIV/0!</v>
      </c>
      <c r="BY150" s="171" t="e">
        <f>BN156*BY146/(HLOOKUP(BY144,workup!$B$266:$Q$268,2,FALSE)*BN141*(1-BQ156)+HLOOKUP(BY144,workup!$B$266:$Q$268,3,FALSE))</f>
        <v>#DIV/0!</v>
      </c>
      <c r="BZ150" s="171" t="e">
        <f>BN156*BZ146/(HLOOKUP(BZ144,workup!$B$266:$Q$268,2,FALSE)*BN141*(1-BQ156)+HLOOKUP(BZ144,workup!$B$266:$Q$268,3,FALSE))</f>
        <v>#DIV/0!</v>
      </c>
      <c r="CA150" s="171" t="e">
        <f>BN156*CA146/(HLOOKUP(CA144,workup!$B$266:$Q$268,2,FALSE)*BN141*(1-BQ156)+HLOOKUP(CA144,workup!$B$266:$Q$268,3,FALSE))</f>
        <v>#DIV/0!</v>
      </c>
      <c r="CB150" s="171" t="e">
        <f>BN156*CB146/(HLOOKUP(CB144,workup!$B$266:$Q$268,2,FALSE)*BN141*(1-BQ156)+HLOOKUP(CB144,workup!$B$266:$Q$268,3,FALSE))</f>
        <v>#DIV/0!</v>
      </c>
      <c r="CC150" s="171" t="e">
        <f>BN156*CC146/(HLOOKUP(CC144,workup!$B$266:$Q$268,2,FALSE)*BN141*(1-BQ156)+HLOOKUP(CC144,workup!$B$266:$Q$268,3,FALSE))</f>
        <v>#DIV/0!</v>
      </c>
      <c r="CD150" s="171" t="e">
        <f>BN156*CD146/(HLOOKUP(CD144,workup!$B$266:$Q$268,2,FALSE)*BN141*(1-BQ156)+HLOOKUP(CD144,workup!$B$266:$Q$268,3,FALSE))</f>
        <v>#DIV/0!</v>
      </c>
      <c r="CG150" s="193"/>
      <c r="CH150" s="194"/>
      <c r="CI150" s="188"/>
      <c r="CJ150" s="171" t="e">
        <f>CI156*CJ146/(HLOOKUP(CJ144,workup!$B$266:$Q$268,2,FALSE)*CI141*(1-CL156)+HLOOKUP(CJ144,workup!$B$266:$Q$268,3,FALSE))</f>
        <v>#DIV/0!</v>
      </c>
      <c r="CK150" s="171" t="e">
        <f>CI156*CK146/(HLOOKUP(CK144,workup!$B$266:$Q$268,2,FALSE)*CI141*(1-CL156)+HLOOKUP(CK144,workup!$B$266:$Q$268,3,FALSE))</f>
        <v>#DIV/0!</v>
      </c>
      <c r="CL150" s="171" t="e">
        <f>CI156*CL146/(HLOOKUP(CL144,workup!$B$266:$Q$268,2,FALSE)*CI141*(1-CL156)+HLOOKUP(CL144,workup!$B$266:$Q$268,3,FALSE))</f>
        <v>#DIV/0!</v>
      </c>
      <c r="CM150" s="171" t="e">
        <f>CI156*CM146/(HLOOKUP(CM144,workup!$B$266:$Q$268,2,FALSE)*CI141*(1-CL156)+HLOOKUP(CM144,workup!$B$266:$Q$268,3,FALSE))</f>
        <v>#DIV/0!</v>
      </c>
      <c r="CN150" s="171" t="e">
        <f>CI156*CN146/(HLOOKUP(CN144,workup!$B$266:$Q$268,2,FALSE)*CI141*(1-CL156)+HLOOKUP(CN144,workup!$B$266:$Q$268,3,FALSE))</f>
        <v>#DIV/0!</v>
      </c>
      <c r="CO150" s="171" t="e">
        <f>CI156*CO146/(HLOOKUP(CO144,workup!$B$266:$Q$268,2,FALSE)*CI141*(1-CL156)+HLOOKUP(CO144,workup!$B$266:$Q$268,3,FALSE))</f>
        <v>#DIV/0!</v>
      </c>
      <c r="CP150" s="171" t="e">
        <f>CI156*CP146/(HLOOKUP(CP144,workup!$B$266:$Q$268,2,FALSE)*CI141*(1-CL156)+HLOOKUP(CP144,workup!$B$266:$Q$268,3,FALSE))</f>
        <v>#DIV/0!</v>
      </c>
      <c r="CQ150" s="171" t="e">
        <f>CI156*CQ146/(HLOOKUP(CQ144,workup!$B$266:$Q$268,2,FALSE)*CI141*(1-CL156)+HLOOKUP(CQ144,workup!$B$266:$Q$268,3,FALSE))</f>
        <v>#DIV/0!</v>
      </c>
      <c r="CR150" s="171" t="e">
        <f>CI156*CR146/(HLOOKUP(CR144,workup!$B$266:$Q$268,2,FALSE)*CI141*(1-CL156)+HLOOKUP(CR144,workup!$B$266:$Q$268,3,FALSE))</f>
        <v>#DIV/0!</v>
      </c>
      <c r="CS150" s="171" t="e">
        <f>CI156*CS146/(HLOOKUP(CS144,workup!$B$266:$Q$268,2,FALSE)*CI141*(1-CL156)+HLOOKUP(CS144,workup!$B$266:$Q$268,3,FALSE))</f>
        <v>#DIV/0!</v>
      </c>
      <c r="CT150" s="171" t="e">
        <f>CI156*CT146/(HLOOKUP(CT144,workup!$B$266:$Q$268,2,FALSE)*CI141*(1-CL156)+HLOOKUP(CT144,workup!$B$266:$Q$268,3,FALSE))</f>
        <v>#DIV/0!</v>
      </c>
      <c r="CU150" s="171" t="e">
        <f>CI156*CU146/(HLOOKUP(CU144,workup!$B$266:$Q$268,2,FALSE)*CI141*(1-CL156)+HLOOKUP(CU144,workup!$B$266:$Q$268,3,FALSE))</f>
        <v>#DIV/0!</v>
      </c>
      <c r="CV150" s="171" t="e">
        <f>CI156*CV146/(HLOOKUP(CV144,workup!$B$266:$Q$268,2,FALSE)*CI141*(1-CL156)+HLOOKUP(CV144,workup!$B$266:$Q$268,3,FALSE))</f>
        <v>#DIV/0!</v>
      </c>
      <c r="CW150" s="171" t="e">
        <f>CI156*CW146/(HLOOKUP(CW144,workup!$B$266:$Q$268,2,FALSE)*CI141*(1-CL156)+HLOOKUP(CW144,workup!$B$266:$Q$268,3,FALSE))</f>
        <v>#DIV/0!</v>
      </c>
      <c r="CX150" s="171" t="e">
        <f>CI156*CX146/(HLOOKUP(CX144,workup!$B$266:$Q$268,2,FALSE)*CI141*(1-CL156)+HLOOKUP(CX144,workup!$B$266:$Q$268,3,FALSE))</f>
        <v>#DIV/0!</v>
      </c>
      <c r="CY150" s="171" t="e">
        <f>CI156*CY146/(HLOOKUP(CY144,workup!$B$266:$Q$268,2,FALSE)*CI141*(1-CL156)+HLOOKUP(CY144,workup!$B$266:$Q$268,3,FALSE))</f>
        <v>#DIV/0!</v>
      </c>
    </row>
    <row r="151" spans="1:103" ht="14.45" customHeight="1" x14ac:dyDescent="0.25">
      <c r="A151" s="193"/>
      <c r="B151" s="194"/>
      <c r="C151" s="189"/>
      <c r="D151" s="171" t="e">
        <f>C156*D147/(HLOOKUP(D144,workup!$B$266:$Q$268,2,FALSE)*C142*(1-F157)+HLOOKUP(D144,workup!$B$266:$Q$268,3,FALSE))</f>
        <v>#DIV/0!</v>
      </c>
      <c r="E151" s="171" t="e">
        <f>C156*E147/(HLOOKUP(E144,workup!$B$266:$Q$268,2,FALSE)*C142*(1-F157)+HLOOKUP(E144,workup!$B$266:$Q$268,3,FALSE))</f>
        <v>#DIV/0!</v>
      </c>
      <c r="F151" s="171" t="e">
        <f>C156*F147/(HLOOKUP(F144,workup!$B$266:$Q$268,2,FALSE)*C142*(1-F157)+HLOOKUP(F144,workup!$B$266:$Q$268,3,FALSE))</f>
        <v>#DIV/0!</v>
      </c>
      <c r="G151" s="171" t="e">
        <f>C156*G147/(HLOOKUP(G144,workup!$B$266:$Q$268,2,FALSE)*C142*(1-F157)+HLOOKUP(G144,workup!$B$266:$Q$268,3,FALSE))</f>
        <v>#DIV/0!</v>
      </c>
      <c r="H151" s="171" t="e">
        <f>C156*H147/(HLOOKUP(H144,workup!$B$266:$Q$268,2,FALSE)*C142*(1-F157)+HLOOKUP(H144,workup!$B$266:$Q$268,3,FALSE))</f>
        <v>#DIV/0!</v>
      </c>
      <c r="I151" s="171" t="e">
        <f>C156*I147/(HLOOKUP(I144,workup!$B$266:$Q$268,2,FALSE)*C142*(1-F157)+HLOOKUP(I144,workup!$B$266:$Q$268,3,FALSE))</f>
        <v>#DIV/0!</v>
      </c>
      <c r="J151" s="171" t="e">
        <f>C156*J147/(HLOOKUP(J144,workup!$B$266:$Q$268,2,FALSE)*C142*(1-F157)+HLOOKUP(J144,workup!$B$266:$Q$268,3,FALSE))</f>
        <v>#DIV/0!</v>
      </c>
      <c r="K151" s="171" t="e">
        <f>C156*K147/(HLOOKUP(K144,workup!$B$266:$Q$268,2,FALSE)*C142*(1-F157)+HLOOKUP(K144,workup!$B$266:$Q$268,3,FALSE))</f>
        <v>#DIV/0!</v>
      </c>
      <c r="L151" s="171" t="e">
        <f>C156*L147/(HLOOKUP(L144,workup!$B$266:$Q$268,2,FALSE)*C142*(1-F157)+HLOOKUP(L144,workup!$B$266:$Q$268,3,FALSE))</f>
        <v>#DIV/0!</v>
      </c>
      <c r="M151" s="171" t="e">
        <f>C156*M147/(HLOOKUP(M144,workup!$B$266:$Q$268,2,FALSE)*C142*(1-F157)+HLOOKUP(M144,workup!$B$266:$Q$268,3,FALSE))</f>
        <v>#DIV/0!</v>
      </c>
      <c r="N151" s="171" t="e">
        <f>C156*N147/(HLOOKUP(N144,workup!$B$266:$Q$268,2,FALSE)*C142*(1-F157)+HLOOKUP(N144,workup!$B$266:$Q$268,3,FALSE))</f>
        <v>#DIV/0!</v>
      </c>
      <c r="O151" s="171" t="e">
        <f>C156*O147/(HLOOKUP(O144,workup!$B$266:$Q$268,2,FALSE)*C142*(1-F157)+HLOOKUP(O144,workup!$B$266:$Q$268,3,FALSE))</f>
        <v>#DIV/0!</v>
      </c>
      <c r="P151" s="171" t="e">
        <f>C156*P147/(HLOOKUP(P144,workup!$B$266:$Q$268,2,FALSE)*C142*(1-F157)+HLOOKUP(P144,workup!$B$266:$Q$268,3,FALSE))</f>
        <v>#DIV/0!</v>
      </c>
      <c r="Q151" s="171" t="e">
        <f>C156*Q147/(HLOOKUP(Q144,workup!$B$266:$Q$268,2,FALSE)*C142*(1-F157)+HLOOKUP(Q144,workup!$B$266:$Q$268,3,FALSE))</f>
        <v>#DIV/0!</v>
      </c>
      <c r="R151" s="171" t="e">
        <f>C156*R147/(HLOOKUP(R144,workup!$B$266:$Q$268,2,FALSE)*C142*(1-F157)+HLOOKUP(R144,workup!$B$266:$Q$268,3,FALSE))</f>
        <v>#DIV/0!</v>
      </c>
      <c r="S151" s="171" t="e">
        <f>C156*S147/(HLOOKUP(S144,workup!$B$266:$Q$268,2,FALSE)*C142*(1-F157)+HLOOKUP(S144,workup!$B$266:$Q$268,3,FALSE))</f>
        <v>#DIV/0!</v>
      </c>
      <c r="T151" s="22"/>
      <c r="V151" s="193"/>
      <c r="W151" s="194"/>
      <c r="X151" s="189"/>
      <c r="Y151" s="171" t="e">
        <f>X156*Y147/(HLOOKUP(Y144,workup!$B$266:$Q$268,2,FALSE)*X142*(1-AA157)+HLOOKUP(Y144,workup!$B$266:$Q$268,3,FALSE))</f>
        <v>#DIV/0!</v>
      </c>
      <c r="Z151" s="171" t="e">
        <f>X156*Z147/(HLOOKUP(Z144,workup!$B$266:$Q$268,2,FALSE)*X142*(1-AA157)+HLOOKUP(Z144,workup!$B$266:$Q$268,3,FALSE))</f>
        <v>#DIV/0!</v>
      </c>
      <c r="AA151" s="171" t="e">
        <f>X156*AA147/(HLOOKUP(AA144,workup!$B$266:$Q$268,2,FALSE)*X142*(1-AA157)+HLOOKUP(AA144,workup!$B$266:$Q$268,3,FALSE))</f>
        <v>#DIV/0!</v>
      </c>
      <c r="AB151" s="171" t="e">
        <f>X156*AB147/(HLOOKUP(AB144,workup!$B$266:$Q$268,2,FALSE)*X142*(1-AA157)+HLOOKUP(AB144,workup!$B$266:$Q$268,3,FALSE))</f>
        <v>#DIV/0!</v>
      </c>
      <c r="AC151" s="171" t="e">
        <f>X156*AC147/(HLOOKUP(AC144,workup!$B$266:$Q$268,2,FALSE)*X142*(1-AA157)+HLOOKUP(AC144,workup!$B$266:$Q$268,3,FALSE))</f>
        <v>#DIV/0!</v>
      </c>
      <c r="AD151" s="171" t="e">
        <f>X156*AD147/(HLOOKUP(AD144,workup!$B$266:$Q$268,2,FALSE)*X142*(1-AA157)+HLOOKUP(AD144,workup!$B$266:$Q$268,3,FALSE))</f>
        <v>#DIV/0!</v>
      </c>
      <c r="AE151" s="171" t="e">
        <f>X156*AE147/(HLOOKUP(AE144,workup!$B$266:$Q$268,2,FALSE)*X142*(1-AA157)+HLOOKUP(AE144,workup!$B$266:$Q$268,3,FALSE))</f>
        <v>#DIV/0!</v>
      </c>
      <c r="AF151" s="171" t="e">
        <f>X156*AF147/(HLOOKUP(AF144,workup!$B$266:$Q$268,2,FALSE)*X142*(1-AA157)+HLOOKUP(AF144,workup!$B$266:$Q$268,3,FALSE))</f>
        <v>#DIV/0!</v>
      </c>
      <c r="AG151" s="171" t="e">
        <f>X156*AG147/(HLOOKUP(AG144,workup!$B$266:$Q$268,2,FALSE)*X142*(1-AA157)+HLOOKUP(AG144,workup!$B$266:$Q$268,3,FALSE))</f>
        <v>#DIV/0!</v>
      </c>
      <c r="AH151" s="171" t="e">
        <f>X156*AH147/(HLOOKUP(AH144,workup!$B$266:$Q$268,2,FALSE)*X142*(1-AA157)+HLOOKUP(AH144,workup!$B$266:$Q$268,3,FALSE))</f>
        <v>#DIV/0!</v>
      </c>
      <c r="AI151" s="171" t="e">
        <f>X156*AI147/(HLOOKUP(AI144,workup!$B$266:$Q$268,2,FALSE)*X142*(1-AA157)+HLOOKUP(AI144,workup!$B$266:$Q$268,3,FALSE))</f>
        <v>#DIV/0!</v>
      </c>
      <c r="AJ151" s="171" t="e">
        <f>X156*AJ147/(HLOOKUP(AJ144,workup!$B$266:$Q$268,2,FALSE)*X142*(1-AA157)+HLOOKUP(AJ144,workup!$B$266:$Q$268,3,FALSE))</f>
        <v>#DIV/0!</v>
      </c>
      <c r="AK151" s="171" t="e">
        <f>X156*AK147/(HLOOKUP(AK144,workup!$B$266:$Q$268,2,FALSE)*X142*(1-AA157)+HLOOKUP(AK144,workup!$B$266:$Q$268,3,FALSE))</f>
        <v>#DIV/0!</v>
      </c>
      <c r="AL151" s="171" t="e">
        <f>X156*AL147/(HLOOKUP(AL144,workup!$B$266:$Q$268,2,FALSE)*X142*(1-AA157)+HLOOKUP(AL144,workup!$B$266:$Q$268,3,FALSE))</f>
        <v>#DIV/0!</v>
      </c>
      <c r="AM151" s="171" t="e">
        <f>X156*AM147/(HLOOKUP(AM144,workup!$B$266:$Q$268,2,FALSE)*X142*(1-AA157)+HLOOKUP(AM144,workup!$B$266:$Q$268,3,FALSE))</f>
        <v>#DIV/0!</v>
      </c>
      <c r="AN151" s="171" t="e">
        <f>X156*AN147/(HLOOKUP(AN144,workup!$B$266:$Q$268,2,FALSE)*X142*(1-AA157)+HLOOKUP(AN144,workup!$B$266:$Q$268,3,FALSE))</f>
        <v>#DIV/0!</v>
      </c>
      <c r="AQ151" s="193"/>
      <c r="AR151" s="194"/>
      <c r="AS151" s="189"/>
      <c r="AT151" s="171" t="e">
        <f>AS156*AT147/(HLOOKUP(AT144,workup!$B$266:$Q$268,2,FALSE)*AS142*(1-AV157)+HLOOKUP(AT144,workup!$B$266:$Q$268,3,FALSE))</f>
        <v>#DIV/0!</v>
      </c>
      <c r="AU151" s="171" t="e">
        <f>AS156*AU147/(HLOOKUP(AU144,workup!$B$266:$Q$268,2,FALSE)*AS142*(1-AV157)+HLOOKUP(AU144,workup!$B$266:$Q$268,3,FALSE))</f>
        <v>#DIV/0!</v>
      </c>
      <c r="AV151" s="171" t="e">
        <f>AS156*AV147/(HLOOKUP(AV144,workup!$B$266:$Q$268,2,FALSE)*AS142*(1-AV157)+HLOOKUP(AV144,workup!$B$266:$Q$268,3,FALSE))</f>
        <v>#DIV/0!</v>
      </c>
      <c r="AW151" s="171" t="e">
        <f>AS156*AW147/(HLOOKUP(AW144,workup!$B$266:$Q$268,2,FALSE)*AS142*(1-AV157)+HLOOKUP(AW144,workup!$B$266:$Q$268,3,FALSE))</f>
        <v>#DIV/0!</v>
      </c>
      <c r="AX151" s="171" t="e">
        <f>AS156*AX147/(HLOOKUP(AX144,workup!$B$266:$Q$268,2,FALSE)*AS142*(1-AV157)+HLOOKUP(AX144,workup!$B$266:$Q$268,3,FALSE))</f>
        <v>#DIV/0!</v>
      </c>
      <c r="AY151" s="171" t="e">
        <f>AS156*AY147/(HLOOKUP(AY144,workup!$B$266:$Q$268,2,FALSE)*AS142*(1-AV157)+HLOOKUP(AY144,workup!$B$266:$Q$268,3,FALSE))</f>
        <v>#DIV/0!</v>
      </c>
      <c r="AZ151" s="171" t="e">
        <f>AS156*AZ147/(HLOOKUP(AZ144,workup!$B$266:$Q$268,2,FALSE)*AS142*(1-AV157)+HLOOKUP(AZ144,workup!$B$266:$Q$268,3,FALSE))</f>
        <v>#DIV/0!</v>
      </c>
      <c r="BA151" s="171" t="e">
        <f>AS156*BA147/(HLOOKUP(BA144,workup!$B$266:$Q$268,2,FALSE)*AS142*(1-AV157)+HLOOKUP(BA144,workup!$B$266:$Q$268,3,FALSE))</f>
        <v>#DIV/0!</v>
      </c>
      <c r="BB151" s="171" t="e">
        <f>AS156*BB147/(HLOOKUP(BB144,workup!$B$266:$Q$268,2,FALSE)*AS142*(1-AV157)+HLOOKUP(BB144,workup!$B$266:$Q$268,3,FALSE))</f>
        <v>#DIV/0!</v>
      </c>
      <c r="BC151" s="171" t="e">
        <f>AS156*BC147/(HLOOKUP(BC144,workup!$B$266:$Q$268,2,FALSE)*AS142*(1-AV157)+HLOOKUP(BC144,workup!$B$266:$Q$268,3,FALSE))</f>
        <v>#DIV/0!</v>
      </c>
      <c r="BD151" s="171" t="e">
        <f>AS156*BD147/(HLOOKUP(BD144,workup!$B$266:$Q$268,2,FALSE)*AS142*(1-AV157)+HLOOKUP(BD144,workup!$B$266:$Q$268,3,FALSE))</f>
        <v>#DIV/0!</v>
      </c>
      <c r="BE151" s="171" t="e">
        <f>AS156*BE147/(HLOOKUP(BE144,workup!$B$266:$Q$268,2,FALSE)*AS142*(1-AV157)+HLOOKUP(BE144,workup!$B$266:$Q$268,3,FALSE))</f>
        <v>#DIV/0!</v>
      </c>
      <c r="BF151" s="171" t="e">
        <f>AS156*BF147/(HLOOKUP(BF144,workup!$B$266:$Q$268,2,FALSE)*AS142*(1-AV157)+HLOOKUP(BF144,workup!$B$266:$Q$268,3,FALSE))</f>
        <v>#DIV/0!</v>
      </c>
      <c r="BG151" s="171" t="e">
        <f>AS156*BG147/(HLOOKUP(BG144,workup!$B$266:$Q$268,2,FALSE)*AS142*(1-AV157)+HLOOKUP(BG144,workup!$B$266:$Q$268,3,FALSE))</f>
        <v>#DIV/0!</v>
      </c>
      <c r="BH151" s="171" t="e">
        <f>AS156*BH147/(HLOOKUP(BH144,workup!$B$266:$Q$268,2,FALSE)*AS142*(1-AV157)+HLOOKUP(BH144,workup!$B$266:$Q$268,3,FALSE))</f>
        <v>#DIV/0!</v>
      </c>
      <c r="BI151" s="171" t="e">
        <f>AS156*BI147/(HLOOKUP(BI144,workup!$B$266:$Q$268,2,FALSE)*AS142*(1-AV157)+HLOOKUP(BI144,workup!$B$266:$Q$268,3,FALSE))</f>
        <v>#DIV/0!</v>
      </c>
      <c r="BL151" s="193"/>
      <c r="BM151" s="194"/>
      <c r="BN151" s="189"/>
      <c r="BO151" s="171" t="e">
        <f>BN156*BO147/(HLOOKUP(BO144,workup!$B$266:$Q$268,2,FALSE)*BN142*(1-BQ157)+HLOOKUP(BO144,workup!$B$266:$Q$268,3,FALSE))</f>
        <v>#DIV/0!</v>
      </c>
      <c r="BP151" s="171" t="e">
        <f>BN156*BP147/(HLOOKUP(BP144,workup!$B$266:$Q$268,2,FALSE)*BN142*(1-BQ157)+HLOOKUP(BP144,workup!$B$266:$Q$268,3,FALSE))</f>
        <v>#DIV/0!</v>
      </c>
      <c r="BQ151" s="171" t="e">
        <f>BN156*BQ147/(HLOOKUP(BQ144,workup!$B$266:$Q$268,2,FALSE)*BN142*(1-BQ157)+HLOOKUP(BQ144,workup!$B$266:$Q$268,3,FALSE))</f>
        <v>#DIV/0!</v>
      </c>
      <c r="BR151" s="171" t="e">
        <f>BN156*BR147/(HLOOKUP(BR144,workup!$B$266:$Q$268,2,FALSE)*BN142*(1-BQ157)+HLOOKUP(BR144,workup!$B$266:$Q$268,3,FALSE))</f>
        <v>#DIV/0!</v>
      </c>
      <c r="BS151" s="171" t="e">
        <f>BN156*BS147/(HLOOKUP(BS144,workup!$B$266:$Q$268,2,FALSE)*BN142*(1-BQ157)+HLOOKUP(BS144,workup!$B$266:$Q$268,3,FALSE))</f>
        <v>#DIV/0!</v>
      </c>
      <c r="BT151" s="171" t="e">
        <f>BN156*BT147/(HLOOKUP(BT144,workup!$B$266:$Q$268,2,FALSE)*BN142*(1-BQ157)+HLOOKUP(BT144,workup!$B$266:$Q$268,3,FALSE))</f>
        <v>#DIV/0!</v>
      </c>
      <c r="BU151" s="171" t="e">
        <f>BN156*BU147/(HLOOKUP(BU144,workup!$B$266:$Q$268,2,FALSE)*BN142*(1-BQ157)+HLOOKUP(BU144,workup!$B$266:$Q$268,3,FALSE))</f>
        <v>#DIV/0!</v>
      </c>
      <c r="BV151" s="171" t="e">
        <f>BN156*BV147/(HLOOKUP(BV144,workup!$B$266:$Q$268,2,FALSE)*BN142*(1-BQ157)+HLOOKUP(BV144,workup!$B$266:$Q$268,3,FALSE))</f>
        <v>#DIV/0!</v>
      </c>
      <c r="BW151" s="171" t="e">
        <f>BN156*BW147/(HLOOKUP(BW144,workup!$B$266:$Q$268,2,FALSE)*BN142*(1-BQ157)+HLOOKUP(BW144,workup!$B$266:$Q$268,3,FALSE))</f>
        <v>#DIV/0!</v>
      </c>
      <c r="BX151" s="171" t="e">
        <f>BN156*BX147/(HLOOKUP(BX144,workup!$B$266:$Q$268,2,FALSE)*BN142*(1-BQ157)+HLOOKUP(BX144,workup!$B$266:$Q$268,3,FALSE))</f>
        <v>#DIV/0!</v>
      </c>
      <c r="BY151" s="171" t="e">
        <f>BN156*BY147/(HLOOKUP(BY144,workup!$B$266:$Q$268,2,FALSE)*BN142*(1-BQ157)+HLOOKUP(BY144,workup!$B$266:$Q$268,3,FALSE))</f>
        <v>#DIV/0!</v>
      </c>
      <c r="BZ151" s="171" t="e">
        <f>BN156*BZ147/(HLOOKUP(BZ144,workup!$B$266:$Q$268,2,FALSE)*BN142*(1-BQ157)+HLOOKUP(BZ144,workup!$B$266:$Q$268,3,FALSE))</f>
        <v>#DIV/0!</v>
      </c>
      <c r="CA151" s="171" t="e">
        <f>BN156*CA147/(HLOOKUP(CA144,workup!$B$266:$Q$268,2,FALSE)*BN142*(1-BQ157)+HLOOKUP(CA144,workup!$B$266:$Q$268,3,FALSE))</f>
        <v>#DIV/0!</v>
      </c>
      <c r="CB151" s="171" t="e">
        <f>BN156*CB147/(HLOOKUP(CB144,workup!$B$266:$Q$268,2,FALSE)*BN142*(1-BQ157)+HLOOKUP(CB144,workup!$B$266:$Q$268,3,FALSE))</f>
        <v>#DIV/0!</v>
      </c>
      <c r="CC151" s="171" t="e">
        <f>BN156*CC147/(HLOOKUP(CC144,workup!$B$266:$Q$268,2,FALSE)*BN142*(1-BQ157)+HLOOKUP(CC144,workup!$B$266:$Q$268,3,FALSE))</f>
        <v>#DIV/0!</v>
      </c>
      <c r="CD151" s="171" t="e">
        <f>BN156*CD147/(HLOOKUP(CD144,workup!$B$266:$Q$268,2,FALSE)*BN142*(1-BQ157)+HLOOKUP(CD144,workup!$B$266:$Q$268,3,FALSE))</f>
        <v>#DIV/0!</v>
      </c>
      <c r="CG151" s="193"/>
      <c r="CH151" s="194"/>
      <c r="CI151" s="189"/>
      <c r="CJ151" s="171" t="e">
        <f>CI156*CJ147/(HLOOKUP(CJ144,workup!$B$266:$Q$268,2,FALSE)*CI142*(1-CL157)+HLOOKUP(CJ144,workup!$B$266:$Q$268,3,FALSE))</f>
        <v>#DIV/0!</v>
      </c>
      <c r="CK151" s="171" t="e">
        <f>CI156*CK147/(HLOOKUP(CK144,workup!$B$266:$Q$268,2,FALSE)*CI142*(1-CL157)+HLOOKUP(CK144,workup!$B$266:$Q$268,3,FALSE))</f>
        <v>#DIV/0!</v>
      </c>
      <c r="CL151" s="171" t="e">
        <f>CI156*CL147/(HLOOKUP(CL144,workup!$B$266:$Q$268,2,FALSE)*CI142*(1-CL157)+HLOOKUP(CL144,workup!$B$266:$Q$268,3,FALSE))</f>
        <v>#DIV/0!</v>
      </c>
      <c r="CM151" s="171" t="e">
        <f>CI156*CM147/(HLOOKUP(CM144,workup!$B$266:$Q$268,2,FALSE)*CI142*(1-CL157)+HLOOKUP(CM144,workup!$B$266:$Q$268,3,FALSE))</f>
        <v>#DIV/0!</v>
      </c>
      <c r="CN151" s="171" t="e">
        <f>CI156*CN147/(HLOOKUP(CN144,workup!$B$266:$Q$268,2,FALSE)*CI142*(1-CL157)+HLOOKUP(CN144,workup!$B$266:$Q$268,3,FALSE))</f>
        <v>#DIV/0!</v>
      </c>
      <c r="CO151" s="171" t="e">
        <f>CI156*CO147/(HLOOKUP(CO144,workup!$B$266:$Q$268,2,FALSE)*CI142*(1-CL157)+HLOOKUP(CO144,workup!$B$266:$Q$268,3,FALSE))</f>
        <v>#DIV/0!</v>
      </c>
      <c r="CP151" s="171" t="e">
        <f>CI156*CP147/(HLOOKUP(CP144,workup!$B$266:$Q$268,2,FALSE)*CI142*(1-CL157)+HLOOKUP(CP144,workup!$B$266:$Q$268,3,FALSE))</f>
        <v>#DIV/0!</v>
      </c>
      <c r="CQ151" s="171" t="e">
        <f>CI156*CQ147/(HLOOKUP(CQ144,workup!$B$266:$Q$268,2,FALSE)*CI142*(1-CL157)+HLOOKUP(CQ144,workup!$B$266:$Q$268,3,FALSE))</f>
        <v>#DIV/0!</v>
      </c>
      <c r="CR151" s="171" t="e">
        <f>CI156*CR147/(HLOOKUP(CR144,workup!$B$266:$Q$268,2,FALSE)*CI142*(1-CL157)+HLOOKUP(CR144,workup!$B$266:$Q$268,3,FALSE))</f>
        <v>#DIV/0!</v>
      </c>
      <c r="CS151" s="171" t="e">
        <f>CI156*CS147/(HLOOKUP(CS144,workup!$B$266:$Q$268,2,FALSE)*CI142*(1-CL157)+HLOOKUP(CS144,workup!$B$266:$Q$268,3,FALSE))</f>
        <v>#DIV/0!</v>
      </c>
      <c r="CT151" s="171" t="e">
        <f>CI156*CT147/(HLOOKUP(CT144,workup!$B$266:$Q$268,2,FALSE)*CI142*(1-CL157)+HLOOKUP(CT144,workup!$B$266:$Q$268,3,FALSE))</f>
        <v>#DIV/0!</v>
      </c>
      <c r="CU151" s="171" t="e">
        <f>CI156*CU147/(HLOOKUP(CU144,workup!$B$266:$Q$268,2,FALSE)*CI142*(1-CL157)+HLOOKUP(CU144,workup!$B$266:$Q$268,3,FALSE))</f>
        <v>#DIV/0!</v>
      </c>
      <c r="CV151" s="171" t="e">
        <f>CI156*CV147/(HLOOKUP(CV144,workup!$B$266:$Q$268,2,FALSE)*CI142*(1-CL157)+HLOOKUP(CV144,workup!$B$266:$Q$268,3,FALSE))</f>
        <v>#DIV/0!</v>
      </c>
      <c r="CW151" s="171" t="e">
        <f>CI156*CW147/(HLOOKUP(CW144,workup!$B$266:$Q$268,2,FALSE)*CI142*(1-CL157)+HLOOKUP(CW144,workup!$B$266:$Q$268,3,FALSE))</f>
        <v>#DIV/0!</v>
      </c>
      <c r="CX151" s="171" t="e">
        <f>CI156*CX147/(HLOOKUP(CX144,workup!$B$266:$Q$268,2,FALSE)*CI142*(1-CL157)+HLOOKUP(CX144,workup!$B$266:$Q$268,3,FALSE))</f>
        <v>#DIV/0!</v>
      </c>
      <c r="CY151" s="171" t="e">
        <f>CI156*CY147/(HLOOKUP(CY144,workup!$B$266:$Q$268,2,FALSE)*CI142*(1-CL157)+HLOOKUP(CY144,workup!$B$266:$Q$268,3,FALSE))</f>
        <v>#DIV/0!</v>
      </c>
    </row>
    <row r="152" spans="1:103" ht="14.45" customHeight="1" x14ac:dyDescent="0.25">
      <c r="A152" s="193"/>
      <c r="B152" s="194"/>
      <c r="C152" s="55" t="s">
        <v>52</v>
      </c>
      <c r="D152" s="172" t="e">
        <f t="shared" ref="D152:S152" si="259">AVERAGE(D149:D151)</f>
        <v>#DIV/0!</v>
      </c>
      <c r="E152" s="172" t="e">
        <f t="shared" si="259"/>
        <v>#DIV/0!</v>
      </c>
      <c r="F152" s="172" t="e">
        <f t="shared" si="259"/>
        <v>#DIV/0!</v>
      </c>
      <c r="G152" s="172" t="e">
        <f t="shared" si="259"/>
        <v>#DIV/0!</v>
      </c>
      <c r="H152" s="172" t="e">
        <f t="shared" si="259"/>
        <v>#DIV/0!</v>
      </c>
      <c r="I152" s="172" t="e">
        <f t="shared" si="259"/>
        <v>#DIV/0!</v>
      </c>
      <c r="J152" s="172" t="e">
        <f t="shared" si="259"/>
        <v>#DIV/0!</v>
      </c>
      <c r="K152" s="172" t="e">
        <f t="shared" si="259"/>
        <v>#DIV/0!</v>
      </c>
      <c r="L152" s="172" t="e">
        <f t="shared" si="259"/>
        <v>#DIV/0!</v>
      </c>
      <c r="M152" s="172" t="e">
        <f t="shared" si="259"/>
        <v>#DIV/0!</v>
      </c>
      <c r="N152" s="172" t="e">
        <f t="shared" si="259"/>
        <v>#DIV/0!</v>
      </c>
      <c r="O152" s="172" t="e">
        <f t="shared" si="259"/>
        <v>#DIV/0!</v>
      </c>
      <c r="P152" s="172" t="e">
        <f t="shared" si="259"/>
        <v>#DIV/0!</v>
      </c>
      <c r="Q152" s="172" t="e">
        <f t="shared" si="259"/>
        <v>#DIV/0!</v>
      </c>
      <c r="R152" s="172" t="e">
        <f t="shared" si="259"/>
        <v>#DIV/0!</v>
      </c>
      <c r="S152" s="173" t="e">
        <f t="shared" si="259"/>
        <v>#DIV/0!</v>
      </c>
      <c r="T152" s="22"/>
      <c r="V152" s="193"/>
      <c r="W152" s="194"/>
      <c r="X152" s="55" t="s">
        <v>52</v>
      </c>
      <c r="Y152" s="172" t="e">
        <f t="shared" ref="Y152:AN152" si="260">AVERAGE(Y149:Y151)</f>
        <v>#DIV/0!</v>
      </c>
      <c r="Z152" s="172" t="e">
        <f t="shared" si="260"/>
        <v>#DIV/0!</v>
      </c>
      <c r="AA152" s="172" t="e">
        <f t="shared" si="260"/>
        <v>#DIV/0!</v>
      </c>
      <c r="AB152" s="172" t="e">
        <f t="shared" si="260"/>
        <v>#DIV/0!</v>
      </c>
      <c r="AC152" s="172" t="e">
        <f t="shared" si="260"/>
        <v>#DIV/0!</v>
      </c>
      <c r="AD152" s="172" t="e">
        <f t="shared" si="260"/>
        <v>#DIV/0!</v>
      </c>
      <c r="AE152" s="172" t="e">
        <f t="shared" si="260"/>
        <v>#DIV/0!</v>
      </c>
      <c r="AF152" s="172" t="e">
        <f t="shared" si="260"/>
        <v>#DIV/0!</v>
      </c>
      <c r="AG152" s="172" t="e">
        <f t="shared" si="260"/>
        <v>#DIV/0!</v>
      </c>
      <c r="AH152" s="172" t="e">
        <f t="shared" si="260"/>
        <v>#DIV/0!</v>
      </c>
      <c r="AI152" s="172" t="e">
        <f t="shared" si="260"/>
        <v>#DIV/0!</v>
      </c>
      <c r="AJ152" s="172" t="e">
        <f t="shared" si="260"/>
        <v>#DIV/0!</v>
      </c>
      <c r="AK152" s="172" t="e">
        <f t="shared" si="260"/>
        <v>#DIV/0!</v>
      </c>
      <c r="AL152" s="172" t="e">
        <f t="shared" si="260"/>
        <v>#DIV/0!</v>
      </c>
      <c r="AM152" s="172" t="e">
        <f t="shared" si="260"/>
        <v>#DIV/0!</v>
      </c>
      <c r="AN152" s="173" t="e">
        <f t="shared" si="260"/>
        <v>#DIV/0!</v>
      </c>
      <c r="AQ152" s="193"/>
      <c r="AR152" s="194"/>
      <c r="AS152" s="55" t="s">
        <v>52</v>
      </c>
      <c r="AT152" s="172" t="e">
        <f t="shared" ref="AT152:BI152" si="261">AVERAGE(AT149:AT151)</f>
        <v>#DIV/0!</v>
      </c>
      <c r="AU152" s="172" t="e">
        <f t="shared" si="261"/>
        <v>#DIV/0!</v>
      </c>
      <c r="AV152" s="172" t="e">
        <f t="shared" si="261"/>
        <v>#DIV/0!</v>
      </c>
      <c r="AW152" s="172" t="e">
        <f t="shared" si="261"/>
        <v>#DIV/0!</v>
      </c>
      <c r="AX152" s="172" t="e">
        <f t="shared" si="261"/>
        <v>#DIV/0!</v>
      </c>
      <c r="AY152" s="172" t="e">
        <f t="shared" si="261"/>
        <v>#DIV/0!</v>
      </c>
      <c r="AZ152" s="172" t="e">
        <f t="shared" si="261"/>
        <v>#DIV/0!</v>
      </c>
      <c r="BA152" s="172" t="e">
        <f t="shared" si="261"/>
        <v>#DIV/0!</v>
      </c>
      <c r="BB152" s="172" t="e">
        <f t="shared" si="261"/>
        <v>#DIV/0!</v>
      </c>
      <c r="BC152" s="172" t="e">
        <f t="shared" si="261"/>
        <v>#DIV/0!</v>
      </c>
      <c r="BD152" s="172" t="e">
        <f t="shared" si="261"/>
        <v>#DIV/0!</v>
      </c>
      <c r="BE152" s="172" t="e">
        <f t="shared" si="261"/>
        <v>#DIV/0!</v>
      </c>
      <c r="BF152" s="172" t="e">
        <f t="shared" si="261"/>
        <v>#DIV/0!</v>
      </c>
      <c r="BG152" s="172" t="e">
        <f t="shared" si="261"/>
        <v>#DIV/0!</v>
      </c>
      <c r="BH152" s="172" t="e">
        <f t="shared" si="261"/>
        <v>#DIV/0!</v>
      </c>
      <c r="BI152" s="173" t="e">
        <f t="shared" si="261"/>
        <v>#DIV/0!</v>
      </c>
      <c r="BL152" s="193"/>
      <c r="BM152" s="194"/>
      <c r="BN152" s="55" t="s">
        <v>52</v>
      </c>
      <c r="BO152" s="172" t="e">
        <f t="shared" ref="BO152:CD152" si="262">AVERAGE(BO149:BO151)</f>
        <v>#DIV/0!</v>
      </c>
      <c r="BP152" s="172" t="e">
        <f t="shared" si="262"/>
        <v>#DIV/0!</v>
      </c>
      <c r="BQ152" s="172" t="e">
        <f t="shared" si="262"/>
        <v>#DIV/0!</v>
      </c>
      <c r="BR152" s="172" t="e">
        <f t="shared" si="262"/>
        <v>#DIV/0!</v>
      </c>
      <c r="BS152" s="172" t="e">
        <f t="shared" si="262"/>
        <v>#DIV/0!</v>
      </c>
      <c r="BT152" s="172" t="e">
        <f t="shared" si="262"/>
        <v>#DIV/0!</v>
      </c>
      <c r="BU152" s="172" t="e">
        <f t="shared" si="262"/>
        <v>#DIV/0!</v>
      </c>
      <c r="BV152" s="172" t="e">
        <f t="shared" si="262"/>
        <v>#DIV/0!</v>
      </c>
      <c r="BW152" s="172" t="e">
        <f t="shared" si="262"/>
        <v>#DIV/0!</v>
      </c>
      <c r="BX152" s="172" t="e">
        <f t="shared" si="262"/>
        <v>#DIV/0!</v>
      </c>
      <c r="BY152" s="172" t="e">
        <f t="shared" si="262"/>
        <v>#DIV/0!</v>
      </c>
      <c r="BZ152" s="172" t="e">
        <f t="shared" si="262"/>
        <v>#DIV/0!</v>
      </c>
      <c r="CA152" s="172" t="e">
        <f t="shared" si="262"/>
        <v>#DIV/0!</v>
      </c>
      <c r="CB152" s="172" t="e">
        <f t="shared" si="262"/>
        <v>#DIV/0!</v>
      </c>
      <c r="CC152" s="172" t="e">
        <f t="shared" si="262"/>
        <v>#DIV/0!</v>
      </c>
      <c r="CD152" s="173" t="e">
        <f t="shared" si="262"/>
        <v>#DIV/0!</v>
      </c>
      <c r="CG152" s="193"/>
      <c r="CH152" s="194"/>
      <c r="CI152" s="55" t="s">
        <v>52</v>
      </c>
      <c r="CJ152" s="172" t="e">
        <f t="shared" ref="CJ152:CY152" si="263">AVERAGE(CJ149:CJ151)</f>
        <v>#DIV/0!</v>
      </c>
      <c r="CK152" s="172" t="e">
        <f t="shared" si="263"/>
        <v>#DIV/0!</v>
      </c>
      <c r="CL152" s="172" t="e">
        <f t="shared" si="263"/>
        <v>#DIV/0!</v>
      </c>
      <c r="CM152" s="172" t="e">
        <f t="shared" si="263"/>
        <v>#DIV/0!</v>
      </c>
      <c r="CN152" s="172" t="e">
        <f t="shared" si="263"/>
        <v>#DIV/0!</v>
      </c>
      <c r="CO152" s="172" t="e">
        <f t="shared" si="263"/>
        <v>#DIV/0!</v>
      </c>
      <c r="CP152" s="172" t="e">
        <f t="shared" si="263"/>
        <v>#DIV/0!</v>
      </c>
      <c r="CQ152" s="172" t="e">
        <f t="shared" si="263"/>
        <v>#DIV/0!</v>
      </c>
      <c r="CR152" s="172" t="e">
        <f t="shared" si="263"/>
        <v>#DIV/0!</v>
      </c>
      <c r="CS152" s="172" t="e">
        <f t="shared" si="263"/>
        <v>#DIV/0!</v>
      </c>
      <c r="CT152" s="172" t="e">
        <f t="shared" si="263"/>
        <v>#DIV/0!</v>
      </c>
      <c r="CU152" s="172" t="e">
        <f t="shared" si="263"/>
        <v>#DIV/0!</v>
      </c>
      <c r="CV152" s="172" t="e">
        <f t="shared" si="263"/>
        <v>#DIV/0!</v>
      </c>
      <c r="CW152" s="172" t="e">
        <f t="shared" si="263"/>
        <v>#DIV/0!</v>
      </c>
      <c r="CX152" s="172" t="e">
        <f t="shared" si="263"/>
        <v>#DIV/0!</v>
      </c>
      <c r="CY152" s="173" t="e">
        <f t="shared" si="263"/>
        <v>#DIV/0!</v>
      </c>
    </row>
    <row r="153" spans="1:103" ht="14.45" customHeight="1" x14ac:dyDescent="0.25">
      <c r="A153" s="193"/>
      <c r="B153" s="194"/>
      <c r="C153" s="56" t="s">
        <v>56</v>
      </c>
      <c r="D153" s="182" t="s">
        <v>57</v>
      </c>
      <c r="E153" s="184"/>
      <c r="F153" s="182" t="s">
        <v>58</v>
      </c>
      <c r="G153" s="183"/>
      <c r="H153" s="184"/>
      <c r="I153" s="182" t="s">
        <v>59</v>
      </c>
      <c r="J153" s="183"/>
      <c r="K153" s="183"/>
      <c r="L153" s="183"/>
      <c r="M153" s="183"/>
      <c r="N153" s="184"/>
      <c r="O153" s="182" t="s">
        <v>60</v>
      </c>
      <c r="P153" s="184"/>
      <c r="Q153" s="185" t="s">
        <v>61</v>
      </c>
      <c r="R153" s="183"/>
      <c r="S153" s="186"/>
      <c r="T153" s="22"/>
      <c r="V153" s="193"/>
      <c r="W153" s="194"/>
      <c r="X153" s="56" t="s">
        <v>56</v>
      </c>
      <c r="Y153" s="182" t="s">
        <v>57</v>
      </c>
      <c r="Z153" s="184"/>
      <c r="AA153" s="182" t="s">
        <v>58</v>
      </c>
      <c r="AB153" s="183"/>
      <c r="AC153" s="184"/>
      <c r="AD153" s="182" t="s">
        <v>59</v>
      </c>
      <c r="AE153" s="183"/>
      <c r="AF153" s="183"/>
      <c r="AG153" s="183"/>
      <c r="AH153" s="183"/>
      <c r="AI153" s="184"/>
      <c r="AJ153" s="182" t="s">
        <v>60</v>
      </c>
      <c r="AK153" s="184"/>
      <c r="AL153" s="185" t="s">
        <v>61</v>
      </c>
      <c r="AM153" s="183"/>
      <c r="AN153" s="186"/>
      <c r="AQ153" s="193"/>
      <c r="AR153" s="194"/>
      <c r="AS153" s="56" t="s">
        <v>56</v>
      </c>
      <c r="AT153" s="182" t="s">
        <v>57</v>
      </c>
      <c r="AU153" s="184"/>
      <c r="AV153" s="182" t="s">
        <v>58</v>
      </c>
      <c r="AW153" s="183"/>
      <c r="AX153" s="184"/>
      <c r="AY153" s="182" t="s">
        <v>59</v>
      </c>
      <c r="AZ153" s="183"/>
      <c r="BA153" s="183"/>
      <c r="BB153" s="183"/>
      <c r="BC153" s="183"/>
      <c r="BD153" s="184"/>
      <c r="BE153" s="182" t="s">
        <v>60</v>
      </c>
      <c r="BF153" s="184"/>
      <c r="BG153" s="185" t="s">
        <v>61</v>
      </c>
      <c r="BH153" s="183"/>
      <c r="BI153" s="186"/>
      <c r="BL153" s="193"/>
      <c r="BM153" s="194"/>
      <c r="BN153" s="137" t="s">
        <v>56</v>
      </c>
      <c r="BO153" s="182" t="s">
        <v>57</v>
      </c>
      <c r="BP153" s="184"/>
      <c r="BQ153" s="182" t="s">
        <v>58</v>
      </c>
      <c r="BR153" s="183"/>
      <c r="BS153" s="184"/>
      <c r="BT153" s="190" t="s">
        <v>59</v>
      </c>
      <c r="BU153" s="183"/>
      <c r="BV153" s="183"/>
      <c r="BW153" s="183"/>
      <c r="BX153" s="183"/>
      <c r="BY153" s="183"/>
      <c r="BZ153" s="182" t="s">
        <v>60</v>
      </c>
      <c r="CA153" s="184"/>
      <c r="CB153" s="185" t="s">
        <v>61</v>
      </c>
      <c r="CC153" s="183"/>
      <c r="CD153" s="186"/>
      <c r="CG153" s="193"/>
      <c r="CH153" s="194"/>
      <c r="CI153" s="137" t="s">
        <v>56</v>
      </c>
      <c r="CJ153" s="182" t="s">
        <v>57</v>
      </c>
      <c r="CK153" s="184"/>
      <c r="CL153" s="182" t="s">
        <v>58</v>
      </c>
      <c r="CM153" s="183"/>
      <c r="CN153" s="184"/>
      <c r="CO153" s="190" t="s">
        <v>59</v>
      </c>
      <c r="CP153" s="183"/>
      <c r="CQ153" s="183"/>
      <c r="CR153" s="183"/>
      <c r="CS153" s="183"/>
      <c r="CT153" s="183"/>
      <c r="CU153" s="182" t="s">
        <v>60</v>
      </c>
      <c r="CV153" s="184"/>
      <c r="CW153" s="185" t="s">
        <v>61</v>
      </c>
      <c r="CX153" s="183"/>
      <c r="CY153" s="186"/>
    </row>
    <row r="154" spans="1:103" ht="14.45" customHeight="1" x14ac:dyDescent="0.25">
      <c r="A154" s="193"/>
      <c r="B154" s="194"/>
      <c r="C154" s="57"/>
      <c r="D154" s="32" t="s">
        <v>16</v>
      </c>
      <c r="E154" s="32" t="s">
        <v>3</v>
      </c>
      <c r="F154" s="32" t="s">
        <v>63</v>
      </c>
      <c r="G154" s="32" t="s">
        <v>64</v>
      </c>
      <c r="H154" s="32" t="s">
        <v>65</v>
      </c>
      <c r="I154" s="32" t="s">
        <v>66</v>
      </c>
      <c r="J154" s="32" t="s">
        <v>67</v>
      </c>
      <c r="K154" s="32" t="s">
        <v>68</v>
      </c>
      <c r="L154" s="32" t="s">
        <v>69</v>
      </c>
      <c r="M154" s="32" t="s">
        <v>70</v>
      </c>
      <c r="N154" s="32" t="s">
        <v>71</v>
      </c>
      <c r="O154" s="32" t="s">
        <v>13</v>
      </c>
      <c r="P154" s="32" t="s">
        <v>14</v>
      </c>
      <c r="Q154" s="32" t="s">
        <v>72</v>
      </c>
      <c r="R154" s="32" t="s">
        <v>73</v>
      </c>
      <c r="S154" s="11" t="s">
        <v>15</v>
      </c>
      <c r="T154" s="22"/>
      <c r="V154" s="193"/>
      <c r="W154" s="194"/>
      <c r="X154" s="57"/>
      <c r="Y154" s="32"/>
      <c r="Z154" s="32" t="s">
        <v>3</v>
      </c>
      <c r="AA154" s="32" t="s">
        <v>63</v>
      </c>
      <c r="AB154" s="32" t="s">
        <v>64</v>
      </c>
      <c r="AC154" s="32" t="s">
        <v>65</v>
      </c>
      <c r="AD154" s="32" t="s">
        <v>66</v>
      </c>
      <c r="AE154" s="32" t="s">
        <v>67</v>
      </c>
      <c r="AF154" s="32" t="s">
        <v>68</v>
      </c>
      <c r="AG154" s="32" t="s">
        <v>69</v>
      </c>
      <c r="AH154" s="32" t="s">
        <v>70</v>
      </c>
      <c r="AI154" s="32" t="s">
        <v>71</v>
      </c>
      <c r="AJ154" s="32" t="s">
        <v>13</v>
      </c>
      <c r="AK154" s="32" t="s">
        <v>14</v>
      </c>
      <c r="AL154" s="32" t="s">
        <v>72</v>
      </c>
      <c r="AM154" s="32" t="s">
        <v>73</v>
      </c>
      <c r="AN154" s="11" t="s">
        <v>15</v>
      </c>
      <c r="AQ154" s="193"/>
      <c r="AR154" s="194"/>
      <c r="AS154" s="57"/>
      <c r="AT154" s="32"/>
      <c r="AU154" s="32" t="s">
        <v>3</v>
      </c>
      <c r="AV154" s="32" t="s">
        <v>63</v>
      </c>
      <c r="AW154" s="32" t="s">
        <v>64</v>
      </c>
      <c r="AX154" s="32" t="s">
        <v>65</v>
      </c>
      <c r="AY154" s="32" t="s">
        <v>66</v>
      </c>
      <c r="AZ154" s="32" t="s">
        <v>67</v>
      </c>
      <c r="BA154" s="32" t="s">
        <v>68</v>
      </c>
      <c r="BB154" s="32" t="s">
        <v>69</v>
      </c>
      <c r="BC154" s="32" t="s">
        <v>70</v>
      </c>
      <c r="BD154" s="32" t="s">
        <v>71</v>
      </c>
      <c r="BE154" s="32" t="s">
        <v>13</v>
      </c>
      <c r="BF154" s="32" t="s">
        <v>14</v>
      </c>
      <c r="BG154" s="32" t="s">
        <v>72</v>
      </c>
      <c r="BH154" s="32" t="s">
        <v>73</v>
      </c>
      <c r="BI154" s="11" t="s">
        <v>15</v>
      </c>
      <c r="BL154" s="193"/>
      <c r="BM154" s="194"/>
      <c r="BN154" s="138"/>
      <c r="BO154" s="32"/>
      <c r="BP154" s="32" t="s">
        <v>62</v>
      </c>
      <c r="BQ154" s="32" t="s">
        <v>63</v>
      </c>
      <c r="BR154" s="32" t="s">
        <v>64</v>
      </c>
      <c r="BS154" s="32" t="s">
        <v>65</v>
      </c>
      <c r="BT154" s="32" t="s">
        <v>66</v>
      </c>
      <c r="BU154" s="32" t="s">
        <v>67</v>
      </c>
      <c r="BV154" s="32" t="s">
        <v>68</v>
      </c>
      <c r="BW154" s="32" t="s">
        <v>69</v>
      </c>
      <c r="BX154" s="32" t="s">
        <v>70</v>
      </c>
      <c r="BY154" s="32" t="s">
        <v>71</v>
      </c>
      <c r="BZ154" s="32" t="s">
        <v>13</v>
      </c>
      <c r="CA154" s="32" t="s">
        <v>14</v>
      </c>
      <c r="CB154" s="32" t="s">
        <v>72</v>
      </c>
      <c r="CC154" s="32" t="s">
        <v>73</v>
      </c>
      <c r="CD154" s="11" t="s">
        <v>15</v>
      </c>
      <c r="CG154" s="193"/>
      <c r="CH154" s="194"/>
      <c r="CI154" s="138"/>
      <c r="CJ154" s="32"/>
      <c r="CK154" s="32" t="s">
        <v>62</v>
      </c>
      <c r="CL154" s="32" t="s">
        <v>63</v>
      </c>
      <c r="CM154" s="32" t="s">
        <v>64</v>
      </c>
      <c r="CN154" s="32" t="s">
        <v>65</v>
      </c>
      <c r="CO154" s="32" t="s">
        <v>66</v>
      </c>
      <c r="CP154" s="32" t="s">
        <v>67</v>
      </c>
      <c r="CQ154" s="32" t="s">
        <v>68</v>
      </c>
      <c r="CR154" s="32" t="s">
        <v>69</v>
      </c>
      <c r="CS154" s="32" t="s">
        <v>70</v>
      </c>
      <c r="CT154" s="32" t="s">
        <v>71</v>
      </c>
      <c r="CU154" s="32" t="s">
        <v>13</v>
      </c>
      <c r="CV154" s="32" t="s">
        <v>14</v>
      </c>
      <c r="CW154" s="32" t="s">
        <v>72</v>
      </c>
      <c r="CX154" s="32" t="s">
        <v>73</v>
      </c>
      <c r="CY154" s="11" t="s">
        <v>15</v>
      </c>
    </row>
    <row r="155" spans="1:103" ht="14.45" customHeight="1" x14ac:dyDescent="0.25">
      <c r="A155" s="193"/>
      <c r="B155" s="194"/>
      <c r="C155" s="58" t="s">
        <v>74</v>
      </c>
      <c r="D155" s="142" t="e">
        <f>((G149+H149)*G140/1000) *60 /(H140/1000)</f>
        <v>#DIV/0!</v>
      </c>
      <c r="E155" s="8" t="e">
        <f>(G140*(298/273)*(1/1.07)/H140)^-1</f>
        <v>#VALUE!</v>
      </c>
      <c r="F155" s="7" t="e">
        <f>(K140-K145*C156)/K140</f>
        <v>#VALUE!</v>
      </c>
      <c r="G155" s="7" t="e">
        <f>(F149+G149+H149+2*I149+2*J149+3*L149+4*M149+4*N149+4*O149+4*P149+4*Q149+4*R149+4*S149)/(F149+G149+H149+2*I149+2*J149+3*L149+4*M149+4*N149+4*O149+4*P149+4*Q149+4*R149+4*S149+3*K149)</f>
        <v>#DIV/0!</v>
      </c>
      <c r="H155" s="7" t="e">
        <f>(O140-D149)/O140</f>
        <v>#VALUE!</v>
      </c>
      <c r="I155" s="7" t="e">
        <f>(2*J149+3*L149)/(F149+G149+H149+2*I149+2*J149+3*L149+4*M149+4*N149+4*O149+4*P149+4*Q149+4*R149+4*S149)</f>
        <v>#DIV/0!</v>
      </c>
      <c r="J155" s="7" t="e">
        <f>3*L149/(F149+G149+H149+2*I149+2*J149+3*L149+4*M149+4*N149+4*O149+4*P149+4*Q149+4*R149+4*S149)</f>
        <v>#DIV/0!</v>
      </c>
      <c r="K155" s="7" t="e">
        <f>2*J149/(F149+G149+H149+2*I149+2*J149+3*L149+4*M149+4*N149+4*O149+4*P149+4*Q149+4*R149+4*S149)</f>
        <v>#DIV/0!</v>
      </c>
      <c r="L155" s="7" t="e">
        <f>G149/(F149+G149+H149+2*I149+2*J149+3*L149+4*M149+4*N149+4*O149+4*P149+4*Q149+4*R149+4*S149)</f>
        <v>#DIV/0!</v>
      </c>
      <c r="M155" s="7" t="e">
        <f>H149/(F149+G149+H149+2*I149+2*J149+3*L149+4*M149+4*N149+4*O149+4*P149+4*Q149+4*R149+4*S149)</f>
        <v>#DIV/0!</v>
      </c>
      <c r="N155" s="7" t="e">
        <f>(G149+H149)/(F149+G149+H149+2*I149+2*J149+3*L149+4*M149+4*N149+4*O149+4*P149+4*Q149+4*R149+4*S149)</f>
        <v>#DIV/0!</v>
      </c>
      <c r="O155" s="129" t="e">
        <f>(L149*G140/1000) *60 /(H140/1000)</f>
        <v>#DIV/0!</v>
      </c>
      <c r="P155" s="129" t="e">
        <f>(J149*G140/1000) *60 / (H140/1000)</f>
        <v>#DIV/0!</v>
      </c>
      <c r="Q155" s="174" t="e">
        <f>3*Q140</f>
        <v>#VALUE!</v>
      </c>
      <c r="R155" s="174" t="e">
        <f>(F149+G149+H149+2*I149+2*J149+3*L149+3*K149+4*M149+4*N149+4*O149+4*P149+4*Q149+4*R149+4*S149)</f>
        <v>#DIV/0!</v>
      </c>
      <c r="S155" s="12" t="e">
        <f>(Q155-R155)/R155</f>
        <v>#VALUE!</v>
      </c>
      <c r="T155" s="22"/>
      <c r="V155" s="193"/>
      <c r="W155" s="194"/>
      <c r="X155" s="58" t="s">
        <v>74</v>
      </c>
      <c r="Y155" s="142"/>
      <c r="Z155" s="8" t="e">
        <f>(AB140*(298/273)*(1/1.07)/AC140)^-1</f>
        <v>#VALUE!</v>
      </c>
      <c r="AA155" s="7" t="e">
        <f>(AF140-AF145*X156)/AF140</f>
        <v>#VALUE!</v>
      </c>
      <c r="AB155" s="7" t="e">
        <f>(AA149+AB149+AC149+2*AD149+2*AE149+3*AG149+4*AH149+4*AI149+4*AJ149+4*AK149+4*AL149+4*AM149+4*AN149)/(AA149+AB149+AC149+2*AD149+2*AE149+3*AG149+4*AH149+4*AI149+4*AJ149+4*AK149+4*AL149+4*AM149+4*AN149+3*AF149)</f>
        <v>#DIV/0!</v>
      </c>
      <c r="AC155" s="7" t="e">
        <f>(AJ140-Y149)/AJ140</f>
        <v>#VALUE!</v>
      </c>
      <c r="AD155" s="7" t="e">
        <f>(2*AE149+3*AG149)/(AA149+AB149+AC149+2*AD149+2*AE149+3*AG149+4*AH149+4*AI149+4*AJ149+4*AK149+4*AL149+4*AM149+4*AN149)</f>
        <v>#DIV/0!</v>
      </c>
      <c r="AE155" s="7" t="e">
        <f>3*AG149/(AA149+AB149+AC149+2*AD149+2*AE149+3*AG149+4*AH149+4*AI149+4*AJ149+4*AK149+4*AL149+4*AM149+4*AN149)</f>
        <v>#DIV/0!</v>
      </c>
      <c r="AF155" s="7" t="e">
        <f>2*AE149/(AA149+AB149+AC149+2*AD149+2*AE149+3*AG149+4*AH149+4*AI149+4*AJ149+4*AK149+4*AL149+4*AM149+4*AN149)</f>
        <v>#DIV/0!</v>
      </c>
      <c r="AG155" s="7" t="e">
        <f>AB149/(AA149+AB149+AC149+2*AD149+2*AE149+3*AG149+4*AH149+4*AI149+4*AJ149+4*AK149+4*AL149+4*AM149+4*AN149)</f>
        <v>#DIV/0!</v>
      </c>
      <c r="AH155" s="7" t="e">
        <f>AC149/(AA149+AB149+AC149+2*AD149+2*AE149+3*AG149+4*AH149+4*AI149+4*AJ149+4*AK149+4*AL149+4*AM149+4*AN149)</f>
        <v>#DIV/0!</v>
      </c>
      <c r="AI155" s="7" t="e">
        <f>(AB149+AC149)/(AA149+AB149+AC149+2*AD149+2*AE149+3*AG149+4*AH149+4*AI149+4*AJ149+4*AK149+4*AL149+4*AM149+4*AN149)</f>
        <v>#DIV/0!</v>
      </c>
      <c r="AJ155" s="129" t="e">
        <f>(AG149*AB140/1000) *60 /(AC140/1000)</f>
        <v>#DIV/0!</v>
      </c>
      <c r="AK155" s="129" t="e">
        <f>(AE149*AB140/1000) *60 / (AC140/1000)</f>
        <v>#DIV/0!</v>
      </c>
      <c r="AL155" s="174" t="e">
        <f>3*AL140</f>
        <v>#VALUE!</v>
      </c>
      <c r="AM155" s="174" t="e">
        <f>(AA149+AB149+AC149+2*AD149+2*AE149+3*AG149+3*AF149+4*AH149+4*AI149+4*AJ149+4*AK149+4*AL149+4*AM149+4*AN149)</f>
        <v>#DIV/0!</v>
      </c>
      <c r="AN155" s="12" t="e">
        <f>(AL155-AM155)/AM155</f>
        <v>#VALUE!</v>
      </c>
      <c r="AQ155" s="193"/>
      <c r="AR155" s="194"/>
      <c r="AS155" s="58" t="s">
        <v>74</v>
      </c>
      <c r="AT155" s="142"/>
      <c r="AU155" s="8" t="e">
        <f>(AW140*(298/273)*(1/1.07)/AX140)^-1</f>
        <v>#VALUE!</v>
      </c>
      <c r="AV155" s="7" t="e">
        <f>(BA140-BA145*AS156)/BA140</f>
        <v>#VALUE!</v>
      </c>
      <c r="AW155" s="7" t="e">
        <f>(AV149+AW149+AX149+2*AY149+2*AZ149+3*BB149+4*BC149+4*BD149+4*BE149+4*BF149+4*BG149+4*BH149+4*BI149)/(AV149+AW149+AX149+2*AY149+2*AZ149+3*BB149+4*BC149+4*BD149+4*BE149+4*BF149+4*BG149+4*BH149+4*BI149+3*BA149)</f>
        <v>#DIV/0!</v>
      </c>
      <c r="AX155" s="7" t="e">
        <f>(BE140-AT149)/BE140</f>
        <v>#VALUE!</v>
      </c>
      <c r="AY155" s="7" t="e">
        <f>(2*AZ149+3*BB149)/(AV149+AW149+AX149+2*AY149+2*AZ149+3*BB149+4*BC149+4*BD149+4*BE149+4*BF149+4*BG149+4*BH149+4*BI149)</f>
        <v>#DIV/0!</v>
      </c>
      <c r="AZ155" s="7" t="e">
        <f>3*BB149/(AV149+AW149+AX149+2*AY149+2*AZ149+3*BB149+4*BC149+4*BD149+4*BE149+4*BF149+4*BG149+4*BH149+4*BI149)</f>
        <v>#DIV/0!</v>
      </c>
      <c r="BA155" s="7" t="e">
        <f>2*AZ149/(AV149+AW149+AX149+2*AY149+2*AZ149+3*BB149+4*BC149+4*BD149+4*BE149+4*BF149+4*BG149+4*BH149+4*BI149)</f>
        <v>#DIV/0!</v>
      </c>
      <c r="BB155" s="7" t="e">
        <f>AW149/(AV149+AW149+AX149+2*AY149+2*AZ149+3*BB149+4*BC149+4*BD149+4*BE149+4*BF149+4*BG149+4*BH149+4*BI149)</f>
        <v>#DIV/0!</v>
      </c>
      <c r="BC155" s="7" t="e">
        <f>AX149/(AV149+AW149+AX149+2*AY149+2*AZ149+3*BB149+4*BC149+4*BD149+4*BE149+4*BF149+4*BG149+4*BH149+4*BI149)</f>
        <v>#DIV/0!</v>
      </c>
      <c r="BD155" s="7" t="e">
        <f>(AW149+AX149)/(AV149+AW149+AX149+2*AY149+2*AZ149+3*BB149+4*BC149+4*BD149+4*BE149+4*BF149+4*BG149+4*BH149+4*BI149)</f>
        <v>#DIV/0!</v>
      </c>
      <c r="BE155" s="129" t="e">
        <f>(BB149*AW140/1000) *60 /(AX140/1000)</f>
        <v>#DIV/0!</v>
      </c>
      <c r="BF155" s="129" t="e">
        <f>(AZ149*AW140/1000) *60 / (AX140/1000)</f>
        <v>#DIV/0!</v>
      </c>
      <c r="BG155" s="174" t="e">
        <f>3*BG140</f>
        <v>#VALUE!</v>
      </c>
      <c r="BH155" s="174" t="e">
        <f>(AV149+AW149+AX149+2*AY149+2*AZ149+3*BB149+3*BA149+4*BC149+4*BD149+4*BE149+4*BF149+4*BG149+4*BH149+4*BI149)</f>
        <v>#DIV/0!</v>
      </c>
      <c r="BI155" s="12" t="e">
        <f>(BG155-BH155)/BH155</f>
        <v>#VALUE!</v>
      </c>
      <c r="BL155" s="193"/>
      <c r="BM155" s="194"/>
      <c r="BN155" s="143" t="s">
        <v>74</v>
      </c>
      <c r="BO155" s="142"/>
      <c r="BP155" s="8" t="e">
        <f>(BR140*(298/273)*(1/1.07)/BS140)^-1</f>
        <v>#VALUE!</v>
      </c>
      <c r="BQ155" s="7" t="e">
        <f>(BV140-BV145*BN156)/BV140</f>
        <v>#VALUE!</v>
      </c>
      <c r="BR155" s="7" t="e">
        <f>(BQ149+BR149+BS149+2*BT149+2*BU149+3*BW149+4*BX149+4*BY149+4*BZ149+4*CA149+4*CB149+4*CC149+4*CD149)/(BQ149+BR149+BS149+2*BT149+2*BU149+3*BW149+4*BX149+4*BY149+4*BZ149+4*CA149+4*CB149+4*CC149+4*CD149+3*BV149)</f>
        <v>#DIV/0!</v>
      </c>
      <c r="BS155" s="7" t="e">
        <f>(BZ140-BO149)/BZ140</f>
        <v>#VALUE!</v>
      </c>
      <c r="BT155" s="7" t="e">
        <f>(2*BU149+3*BW149)/(BQ149+BR149+BS149+2*BT149+2*BU149+3*BW149+4*BX149+4*BY149+4*BZ149+4*CA149+4*CB149+4*CC149+4*CD149)</f>
        <v>#DIV/0!</v>
      </c>
      <c r="BU155" s="7" t="e">
        <f>3*BW149/(BQ149+BR149+BS149+2*BT149+2*BU149+3*BW149+4*BX149+4*BY149+4*BZ149+4*CA149+4*CB149+4*CC149+4*CD149)</f>
        <v>#DIV/0!</v>
      </c>
      <c r="BV155" s="7" t="e">
        <f>2*BU149/(BQ149+BR149+BS149+2*BT149+2*BU149+3*BW149+4*BX149+4*BY149+4*BZ149+4*CA149+4*CB149+4*CC149+4*CD149)</f>
        <v>#DIV/0!</v>
      </c>
      <c r="BW155" s="7" t="e">
        <f>BR149/(BQ149+BR149+BS149+2*BT149+2*BU149+3*BW149+4*BX149+4*BY149+4*BZ149+4*CA149+4*CB149+4*CC149+4*CD149)</f>
        <v>#DIV/0!</v>
      </c>
      <c r="BX155" s="7" t="e">
        <f>BS149/(BQ149+BR149+BS149+2*BT149+2*BU149+3*BW149+4*BX149+4*BY149+4*BZ149+4*CA149+4*CB149+4*CC149+4*CD149)</f>
        <v>#DIV/0!</v>
      </c>
      <c r="BY155" s="7" t="e">
        <f>(BR149+BS149)/(BQ149+BR149+BS149+2*BT149+2*BU149+3*BW149+4*BX149+4*BY149+4*BZ149+4*CA149+4*CB149+4*CC149+4*CD149)</f>
        <v>#DIV/0!</v>
      </c>
      <c r="BZ155" s="129" t="e">
        <f>(BW149*BR140/1000) *60 /(BS140/1000)</f>
        <v>#DIV/0!</v>
      </c>
      <c r="CA155" s="129" t="e">
        <f>(BU149*BR140/1000) *60 / (BS140/1000)</f>
        <v>#DIV/0!</v>
      </c>
      <c r="CB155" s="174" t="e">
        <f>3*CB140</f>
        <v>#VALUE!</v>
      </c>
      <c r="CC155" s="174" t="e">
        <f>(BQ149+BR149+BS149+2*BT149+2*BU149+3*BW149+3*BV149+4*BX149+4*BY149+4*BZ149+4*CA149+4*CB149+4*CC149+4*CD149)</f>
        <v>#DIV/0!</v>
      </c>
      <c r="CD155" s="12" t="e">
        <f>(CB155-CC155)/CC155</f>
        <v>#VALUE!</v>
      </c>
      <c r="CG155" s="193"/>
      <c r="CH155" s="194"/>
      <c r="CI155" s="143" t="s">
        <v>74</v>
      </c>
      <c r="CJ155" s="142"/>
      <c r="CK155" s="8" t="e">
        <f>(CM140*(298/273)*(1/1.07)/CN140)^-1</f>
        <v>#VALUE!</v>
      </c>
      <c r="CL155" s="7" t="e">
        <f>(CQ140-CQ145*CI156)/CQ140</f>
        <v>#VALUE!</v>
      </c>
      <c r="CM155" s="7" t="e">
        <f>(CL149+CM149+CN149+2*CO149+2*CP149+3*CR149+4*CS149+4*CT149+4*CU149+4*CV149+4*CW149+4*CX149+4*CY149)/(CL149+CM149+CN149+2*CO149+2*CP149+3*CR149+4*CS149+4*CT149+4*CU149+4*CV149+4*CW149+4*CX149+4*CY149+3*CQ149)</f>
        <v>#DIV/0!</v>
      </c>
      <c r="CN155" s="7" t="e">
        <f>(CU140-CJ149)/CU140</f>
        <v>#VALUE!</v>
      </c>
      <c r="CO155" s="7" t="e">
        <f>(2*CP149+3*CR149)/(CL149+CM149+CN149+2*CO149+2*CP149+3*CR149+4*CS149+4*CT149+4*CU149+4*CV149+4*CW149+4*CX149+4*CY149)</f>
        <v>#DIV/0!</v>
      </c>
      <c r="CP155" s="7" t="e">
        <f>3*CR149/(CL149+CM149+CN149+2*CO149+2*CP149+3*CR149+4*CS149+4*CT149+4*CU149+4*CV149+4*CW149+4*CX149+4*CY149)</f>
        <v>#DIV/0!</v>
      </c>
      <c r="CQ155" s="7" t="e">
        <f>2*CP149/(CL149+CM149+CN149+2*CO149+2*CP149+3*CR149+4*CS149+4*CT149+4*CU149+4*CV149+4*CW149+4*CX149+4*CY149)</f>
        <v>#DIV/0!</v>
      </c>
      <c r="CR155" s="7" t="e">
        <f>CM149/(CL149+CM149+CN149+2*CO149+2*CP149+3*CR149+4*CS149+4*CT149+4*CU149+4*CV149+4*CW149+4*CX149+4*CY149)</f>
        <v>#DIV/0!</v>
      </c>
      <c r="CS155" s="7" t="e">
        <f>CN149/(CL149+CM149+CN149+2*CO149+2*CP149+3*CR149+4*CS149+4*CT149+4*CU149+4*CV149+4*CW149+4*CX149+4*CY149)</f>
        <v>#DIV/0!</v>
      </c>
      <c r="CT155" s="7" t="e">
        <f>(CM149+CN149)/(CL149+CM149+CN149+2*CO149+2*CP149+3*CR149+4*CS149+4*CT149+4*CU149+4*CV149+4*CW149+4*CX149+4*CY149)</f>
        <v>#DIV/0!</v>
      </c>
      <c r="CU155" s="129" t="e">
        <f>(CR149*CM140/1000) *60 /(CN140/1000)</f>
        <v>#DIV/0!</v>
      </c>
      <c r="CV155" s="129" t="e">
        <f>(CP149*CM140/1000) *60 / (CN140/1000)</f>
        <v>#DIV/0!</v>
      </c>
      <c r="CW155" s="174" t="e">
        <f>3*CW140</f>
        <v>#VALUE!</v>
      </c>
      <c r="CX155" s="174" t="e">
        <f>(CL149+CM149+CN149+2*CO149+2*CP149+3*CR149+3*CQ149+4*CS149+4*CT149+4*CU149+4*CV149+4*CW149+4*CX149+4*CY149)</f>
        <v>#DIV/0!</v>
      </c>
      <c r="CY155" s="12" t="e">
        <f>(CW155-CX155)/CX155</f>
        <v>#VALUE!</v>
      </c>
    </row>
    <row r="156" spans="1:103" ht="14.45" customHeight="1" x14ac:dyDescent="0.25">
      <c r="A156" s="193"/>
      <c r="B156" s="194"/>
      <c r="C156" s="141" t="e">
        <f>J143/E148</f>
        <v>#DIV/0!</v>
      </c>
      <c r="D156" s="142" t="e">
        <f>((G150+H150)*G141/1000) *60 /(H141/1000)</f>
        <v>#DIV/0!</v>
      </c>
      <c r="E156" s="8" t="e">
        <f>(G141*(298/273)*(1/1.07)/H141)^-1</f>
        <v>#VALUE!</v>
      </c>
      <c r="F156" s="7" t="e">
        <f>(K141-K146*C156)/K141</f>
        <v>#VALUE!</v>
      </c>
      <c r="G156" s="7" t="e">
        <f>(F150+G150+H150+2*I150+2*J150+3*L150+4*M150+4*N150+4*O150+4*P150+4*Q150+4*R150+4*S150)/(F150+G150+H150+2*I150+2*J150+3*L150+4*M150+4*N150+4*O150+4*P150+4*Q150+4*R150+4*S150+3*K150)</f>
        <v>#DIV/0!</v>
      </c>
      <c r="H156" s="7" t="e">
        <f>(O141-D150)/O141</f>
        <v>#VALUE!</v>
      </c>
      <c r="I156" s="7" t="e">
        <f>(2*J150+3*L150)/(F150+G150+H150+2*I150+2*J150+3*L150+4*M150+4*N150+4*O150+4*P150+4*Q150+4*R150+4*S150)</f>
        <v>#DIV/0!</v>
      </c>
      <c r="J156" s="7" t="e">
        <f>3*L150/(F150+G150+H150+2*I150+2*J150+3*L150+4*M150+4*N150+4*O150+4*P150+4*Q150+4*R150+4*S150)</f>
        <v>#DIV/0!</v>
      </c>
      <c r="K156" s="7" t="e">
        <f>2*J150/(F150+G150+H150+2*I150+2*J150+3*L150+4*M150+4*N150+4*O150+4*P150+4*Q150+4*R150+4*S150)</f>
        <v>#DIV/0!</v>
      </c>
      <c r="L156" s="7" t="e">
        <f>G150/(F150+G150+H150+2*I150+2*J150+3*L150+4*M150+4*N150+4*O150+4*P150+4*Q150+4*R150+4*S150)</f>
        <v>#DIV/0!</v>
      </c>
      <c r="M156" s="7" t="e">
        <f>H150/(F150+G150+H150+2*I150+2*J150+3*L150+4*M150+4*N150+4*O150+4*P150+4*Q150+4*R150+4*S150)</f>
        <v>#DIV/0!</v>
      </c>
      <c r="N156" s="7" t="e">
        <f>(G150+H150)/(F150+G150+H150+2*I150+2*J150+3*L150+4*M150+4*N150+4*O150+4*P150+4*Q150+4*R150+4*S150)</f>
        <v>#DIV/0!</v>
      </c>
      <c r="O156" s="129" t="e">
        <f>(L150*G141/1000) *60 /(H141/1000)</f>
        <v>#DIV/0!</v>
      </c>
      <c r="P156" s="129" t="e">
        <f>(J150*G141/1000) *60 / (H141/1000)</f>
        <v>#DIV/0!</v>
      </c>
      <c r="Q156" s="174" t="e">
        <f>3*Q141</f>
        <v>#VALUE!</v>
      </c>
      <c r="R156" s="174" t="e">
        <f>(F150+G150+H150+2*I150+2*J150+3*L150+3*K150+4*M150+4*N150+4*O150+4*P150+4*Q150+4*R150+4*S150)</f>
        <v>#DIV/0!</v>
      </c>
      <c r="S156" s="12" t="e">
        <f>(Q156-R156)/R156</f>
        <v>#VALUE!</v>
      </c>
      <c r="T156" s="22"/>
      <c r="V156" s="193"/>
      <c r="W156" s="194"/>
      <c r="X156" s="141" t="e">
        <f>AE143/Z148</f>
        <v>#DIV/0!</v>
      </c>
      <c r="Y156" s="8"/>
      <c r="Z156" s="8" t="e">
        <f>(AB141*(298/273)*(1/1.07)/AC141)^-1</f>
        <v>#VALUE!</v>
      </c>
      <c r="AA156" s="7" t="e">
        <f>(AF141-AF146*X156)/AF141</f>
        <v>#VALUE!</v>
      </c>
      <c r="AB156" s="7" t="e">
        <f>(AA150+AB150+AC150+2*AD150+2*AE150+3*AG150+4*AH150+4*AI150+4*AJ150+4*AK150+4*AL150+4*AM150+4*AN150)/(AA150+AB150+AC150+2*AD150+2*AE150+3*AG150+4*AH150+4*AI150+4*AJ150+4*AK150+4*AL150+4*AM150+4*AN150+3*AF150)</f>
        <v>#DIV/0!</v>
      </c>
      <c r="AC156" s="7" t="e">
        <f>(AJ141-Y150)/AJ141</f>
        <v>#VALUE!</v>
      </c>
      <c r="AD156" s="7" t="e">
        <f>(2*AE150+3*AG150)/(AA150+AB150+AC150+2*AD150+2*AE150+3*AG150+4*AH150+4*AI150+4*AJ150+4*AK150+4*AL150+4*AM150+4*AN150)</f>
        <v>#DIV/0!</v>
      </c>
      <c r="AE156" s="7" t="e">
        <f>3*AG150/(AA150+AB150+AC150+2*AD150+2*AE150+3*AG150+4*AH150+4*AI150+4*AJ150+4*AK150+4*AL150+4*AM150+4*AN150)</f>
        <v>#DIV/0!</v>
      </c>
      <c r="AF156" s="7" t="e">
        <f>2*AE150/(AA150+AB150+AC150+2*AD150+2*AE150+3*AG150+4*AH150+4*AI150+4*AJ150+4*AK150+4*AL150+4*AM150+4*AN150)</f>
        <v>#DIV/0!</v>
      </c>
      <c r="AG156" s="7" t="e">
        <f>AB150/(AA150+AB150+AC150+2*AD150+2*AE150+3*AG150+4*AH150+4*AI150+4*AJ150+4*AK150+4*AL150+4*AM150+4*AN150)</f>
        <v>#DIV/0!</v>
      </c>
      <c r="AH156" s="7" t="e">
        <f>AC150/(AA150+AB150+AC150+2*AD150+2*AE150+3*AG150+4*AH150+4*AI150+4*AJ150+4*AK150+4*AL150+4*AM150+4*AN150)</f>
        <v>#DIV/0!</v>
      </c>
      <c r="AI156" s="7" t="e">
        <f>(AB150+AC150)/(AA150+AB150+AC150+2*AD150+2*AE150+3*AG150+4*AH150+4*AI150+4*AJ150+4*AK150+4*AL150+4*AM150+4*AN150)</f>
        <v>#DIV/0!</v>
      </c>
      <c r="AJ156" s="129" t="e">
        <f>(AG150*AB141/1000) *60 /(AC141/1000)</f>
        <v>#DIV/0!</v>
      </c>
      <c r="AK156" s="129" t="e">
        <f>(AE150*AB141/1000) *60 / (AC141/1000)</f>
        <v>#DIV/0!</v>
      </c>
      <c r="AL156" s="174" t="e">
        <f>3*AL141</f>
        <v>#VALUE!</v>
      </c>
      <c r="AM156" s="174" t="e">
        <f>(AA150+AB150+AC150+2*AD150+2*AE150+3*AG150+3*AF150+4*AH150+4*AI150+4*AJ150+4*AK150+4*AL150+4*AM150+4*AN150)</f>
        <v>#DIV/0!</v>
      </c>
      <c r="AN156" s="12" t="e">
        <f>(AL156-AM156)/AM156</f>
        <v>#VALUE!</v>
      </c>
      <c r="AQ156" s="193"/>
      <c r="AR156" s="194"/>
      <c r="AS156" s="141" t="e">
        <f>AZ143/AU148</f>
        <v>#DIV/0!</v>
      </c>
      <c r="AT156" s="8"/>
      <c r="AU156" s="8" t="e">
        <f>(AW141*(298/273)*(1/1.07)/AX141)^-1</f>
        <v>#VALUE!</v>
      </c>
      <c r="AV156" s="7" t="e">
        <f>(BA141-BA146*AS156)/BA141</f>
        <v>#VALUE!</v>
      </c>
      <c r="AW156" s="7" t="e">
        <f>(AV150+AW150+AX150+2*AY150+2*AZ150+3*BB150+4*BC150+4*BD150+4*BE150+4*BF150+4*BG150+4*BH150+4*BI150)/(AV150+AW150+AX150+2*AY150+2*AZ150+3*BB150+4*BC150+4*BD150+4*BE150+4*BF150+4*BG150+4*BH150+4*BI150+3*BA150)</f>
        <v>#DIV/0!</v>
      </c>
      <c r="AX156" s="7" t="e">
        <f>(BE141-AT150)/BE141</f>
        <v>#VALUE!</v>
      </c>
      <c r="AY156" s="7" t="e">
        <f>(2*AZ150+3*BB150)/(AV150+AW150+AX150+2*AY150+2*AZ150+3*BB150+4*BC150+4*BD150+4*BE150+4*BF150+4*BG150+4*BH150+4*BI150)</f>
        <v>#DIV/0!</v>
      </c>
      <c r="AZ156" s="7" t="e">
        <f>3*BB150/(AV150+AW150+AX150+2*AY150+2*AZ150+3*BB150+4*BC150+4*BD150+4*BE150+4*BF150+4*BG150+4*BH150+4*BI150)</f>
        <v>#DIV/0!</v>
      </c>
      <c r="BA156" s="7" t="e">
        <f>2*AZ150/(AV150+AW150+AX150+2*AY150+2*AZ150+3*BB150+4*BC150+4*BD150+4*BE150+4*BF150+4*BG150+4*BH150+4*BI150)</f>
        <v>#DIV/0!</v>
      </c>
      <c r="BB156" s="7" t="e">
        <f>AW150/(AV150+AW150+AX150+2*AY150+2*AZ150+3*BB150+4*BC150+4*BD150+4*BE150+4*BF150+4*BG150+4*BH150+4*BI150)</f>
        <v>#DIV/0!</v>
      </c>
      <c r="BC156" s="7" t="e">
        <f>AX150/(AV150+AW150+AX150+2*AY150+2*AZ150+3*BB150+4*BC150+4*BD150+4*BE150+4*BF150+4*BG150+4*BH150+4*BI150)</f>
        <v>#DIV/0!</v>
      </c>
      <c r="BD156" s="7" t="e">
        <f>(AW150+AX150)/(AV150+AW150+AX150+2*AY150+2*AZ150+3*BB150+4*BC150+4*BD150+4*BE150+4*BF150+4*BG150+4*BH150+4*BI150)</f>
        <v>#DIV/0!</v>
      </c>
      <c r="BE156" s="129" t="e">
        <f>(BB150*AW141/1000) *60 /(AX141/1000)</f>
        <v>#DIV/0!</v>
      </c>
      <c r="BF156" s="129" t="e">
        <f>(AZ150*AW141/1000) *60 / (AX141/1000)</f>
        <v>#DIV/0!</v>
      </c>
      <c r="BG156" s="174" t="e">
        <f>3*BG141</f>
        <v>#VALUE!</v>
      </c>
      <c r="BH156" s="174" t="e">
        <f>(AV150+AW150+AX150+2*AY150+2*AZ150+3*BB150+3*BA150+4*BC150+4*BD150+4*BE150+4*BF150+4*BG150+4*BH150+4*BI150)</f>
        <v>#DIV/0!</v>
      </c>
      <c r="BI156" s="12" t="e">
        <f>(BG156-BH156)/BH156</f>
        <v>#VALUE!</v>
      </c>
      <c r="BL156" s="193"/>
      <c r="BM156" s="194"/>
      <c r="BN156" s="141" t="e">
        <f>BU143/BP148</f>
        <v>#DIV/0!</v>
      </c>
      <c r="BO156" s="8"/>
      <c r="BP156" s="8" t="e">
        <f>(BR141*(298/273)*(1/1.07)/BS141)^-1</f>
        <v>#VALUE!</v>
      </c>
      <c r="BQ156" s="7" t="e">
        <f>(BV141-BV146*BN156)/BV141</f>
        <v>#VALUE!</v>
      </c>
      <c r="BR156" s="7" t="e">
        <f>(BQ150+BR150+BS150+2*BT150+2*BU150+3*BW150+4*BX150+4*BY150+4*BZ150+4*CA150+4*CB150+4*CC150+4*CD150)/(BQ150+BR150+BS150+2*BT150+2*BU150+3*BW150+4*BX150+4*BY150+4*BZ150+4*CA150+4*CB150+4*CC150+4*CD150+3*BV150)</f>
        <v>#DIV/0!</v>
      </c>
      <c r="BS156" s="7" t="e">
        <f>(BZ141-BO150)/BZ141</f>
        <v>#VALUE!</v>
      </c>
      <c r="BT156" s="7" t="e">
        <f>(2*BU150+3*BW150)/(BQ150+BR150+BS150+2*BT150+2*BU150+3*BW150+4*BX150+4*BY150+4*BZ150+4*CA150+4*CB150+4*CC150+4*CD150)</f>
        <v>#DIV/0!</v>
      </c>
      <c r="BU156" s="7" t="e">
        <f>3*BW150/(BQ150+BR150+BS150+2*BT150+2*BU150+3*BW150+4*BX150+4*BY150+4*BZ150+4*CA150+4*CB150+4*CC150+4*CD150)</f>
        <v>#DIV/0!</v>
      </c>
      <c r="BV156" s="7" t="e">
        <f>2*BU150/(BQ150+BR150+BS150+2*BT150+2*BU150+3*BW150+4*BX150+4*BY150+4*BZ150+4*CA150+4*CB150+4*CC150+4*CD150)</f>
        <v>#DIV/0!</v>
      </c>
      <c r="BW156" s="7" t="e">
        <f>BR150/(BQ150+BR150+BS150+2*BT150+2*BU150+3*BW150+4*BX150+4*BY150+4*BZ150+4*CA150+4*CB150+4*CC150+4*CD150)</f>
        <v>#DIV/0!</v>
      </c>
      <c r="BX156" s="7" t="e">
        <f>BS150/(BQ150+BR150+BS150+2*BT150+2*BU150+3*BW150+4*BX150+4*BY150+4*BZ150+4*CA150+4*CB150+4*CC150+4*CD150)</f>
        <v>#DIV/0!</v>
      </c>
      <c r="BY156" s="7" t="e">
        <f>(BR150+BS150)/(BQ150+BR150+BS150+2*BT150+2*BU150+3*BW150+4*BX150+4*BY150+4*BZ150+4*CA150+4*CB150+4*CC150+4*CD150)</f>
        <v>#DIV/0!</v>
      </c>
      <c r="BZ156" s="129" t="e">
        <f>(BW150*BR141/1000) *60 /(BS141/1000)</f>
        <v>#DIV/0!</v>
      </c>
      <c r="CA156" s="129" t="e">
        <f>(BU150*BR141/1000) *60 / (BS141/1000)</f>
        <v>#DIV/0!</v>
      </c>
      <c r="CB156" s="174" t="e">
        <f>3*CB141</f>
        <v>#VALUE!</v>
      </c>
      <c r="CC156" s="174" t="e">
        <f>(BQ150+BR150+BS150+2*BT150+2*BU150+3*BW150+3*BV150+4*BX150+4*BY150+4*BZ150+4*CA150+4*CB150+4*CC150+4*CD150)</f>
        <v>#DIV/0!</v>
      </c>
      <c r="CD156" s="12" t="e">
        <f>(CB156-CC156)/CC156</f>
        <v>#VALUE!</v>
      </c>
      <c r="CG156" s="193"/>
      <c r="CH156" s="194"/>
      <c r="CI156" s="141" t="e">
        <f>CP143/CK148</f>
        <v>#DIV/0!</v>
      </c>
      <c r="CJ156" s="8"/>
      <c r="CK156" s="8" t="e">
        <f>(CM141*(298/273)*(1/1.07)/CN141)^-1</f>
        <v>#VALUE!</v>
      </c>
      <c r="CL156" s="7" t="e">
        <f>(CQ141-CQ146*CI156)/CQ141</f>
        <v>#VALUE!</v>
      </c>
      <c r="CM156" s="7" t="e">
        <f>(CL150+CM150+CN150+2*CO150+2*CP150+3*CR150+4*CS150+4*CT150+4*CU150+4*CV150+4*CW150+4*CX150+4*CY150)/(CL150+CM150+CN150+2*CO150+2*CP150+3*CR150+4*CS150+4*CT150+4*CU150+4*CV150+4*CW150+4*CX150+4*CY150+3*CQ150)</f>
        <v>#DIV/0!</v>
      </c>
      <c r="CN156" s="7" t="e">
        <f>(CU141-CJ150)/CU141</f>
        <v>#VALUE!</v>
      </c>
      <c r="CO156" s="7" t="e">
        <f>(2*CP150+3*CR150)/(CL150+CM150+CN150+2*CO150+2*CP150+3*CR150+4*CS150+4*CT150+4*CU150+4*CV150+4*CW150+4*CX150+4*CY150)</f>
        <v>#DIV/0!</v>
      </c>
      <c r="CP156" s="7" t="e">
        <f>3*CR150/(CL150+CM150+CN150+2*CO150+2*CP150+3*CR150+4*CS150+4*CT150+4*CU150+4*CV150+4*CW150+4*CX150+4*CY150)</f>
        <v>#DIV/0!</v>
      </c>
      <c r="CQ156" s="7" t="e">
        <f>2*CP150/(CL150+CM150+CN150+2*CO150+2*CP150+3*CR150+4*CS150+4*CT150+4*CU150+4*CV150+4*CW150+4*CX150+4*CY150)</f>
        <v>#DIV/0!</v>
      </c>
      <c r="CR156" s="7" t="e">
        <f>CM150/(CL150+CM150+CN150+2*CO150+2*CP150+3*CR150+4*CS150+4*CT150+4*CU150+4*CV150+4*CW150+4*CX150+4*CY150)</f>
        <v>#DIV/0!</v>
      </c>
      <c r="CS156" s="7" t="e">
        <f>CN150/(CL150+CM150+CN150+2*CO150+2*CP150+3*CR150+4*CS150+4*CT150+4*CU150+4*CV150+4*CW150+4*CX150+4*CY150)</f>
        <v>#DIV/0!</v>
      </c>
      <c r="CT156" s="7" t="e">
        <f>(CM150+CN150)/(CL150+CM150+CN150+2*CO150+2*CP150+3*CR150+4*CS150+4*CT150+4*CU150+4*CV150+4*CW150+4*CX150+4*CY150)</f>
        <v>#DIV/0!</v>
      </c>
      <c r="CU156" s="129" t="e">
        <f>(CR150*CM141/1000) *60 /(CN141/1000)</f>
        <v>#DIV/0!</v>
      </c>
      <c r="CV156" s="129" t="e">
        <f>(CP150*CM141/1000) *60 / (CN141/1000)</f>
        <v>#DIV/0!</v>
      </c>
      <c r="CW156" s="174" t="e">
        <f>3*CW141</f>
        <v>#VALUE!</v>
      </c>
      <c r="CX156" s="174" t="e">
        <f>(CL150+CM150+CN150+2*CO150+2*CP150+3*CR150+3*CQ150+4*CS150+4*CT150+4*CU150+4*CV150+4*CW150+4*CX150+4*CY150)</f>
        <v>#DIV/0!</v>
      </c>
      <c r="CY156" s="12" t="e">
        <f>(CW156-CX156)/CX156</f>
        <v>#VALUE!</v>
      </c>
    </row>
    <row r="157" spans="1:103" ht="14.45" customHeight="1" x14ac:dyDescent="0.25">
      <c r="A157" s="193"/>
      <c r="B157" s="194"/>
      <c r="C157" s="57"/>
      <c r="D157" s="142" t="e">
        <f>((G151+H151)*G142/1000) *60 /(H142/1000)</f>
        <v>#DIV/0!</v>
      </c>
      <c r="E157" s="8" t="e">
        <f>(G142*(298/273)*(1/1.07)/H142)^-1</f>
        <v>#VALUE!</v>
      </c>
      <c r="F157" s="7" t="e">
        <f>(K142-K147*C156)/K142</f>
        <v>#VALUE!</v>
      </c>
      <c r="G157" s="7" t="e">
        <f>(F151+G151+H151+2*I151+2*J151+3*L151+4*M151+4*N151+4*O151+4*P151+4*Q151+4*R151+4*S151)/(F151+G151+H151+2*I151+2*J151+3*L151+4*M151+4*N151+4*O151+4*P151+4*Q151+4*R151+4*S151+3*K151)</f>
        <v>#DIV/0!</v>
      </c>
      <c r="H157" s="7" t="e">
        <f>(O142-D151)/O142</f>
        <v>#VALUE!</v>
      </c>
      <c r="I157" s="7" t="e">
        <f>(2*J151+3*L151)/(F151+G151+H151+2*I151+2*J151+3*L151+4*M151+4*N151+4*O151+4*P151+4*Q151+4*R151+4*S151)</f>
        <v>#DIV/0!</v>
      </c>
      <c r="J157" s="7" t="e">
        <f>3*L151/(F151+G151+H151+2*I151+2*J151+3*L151+4*M151+4*N151+4*O151+4*P151+4*Q151+4*R151+4*S151)</f>
        <v>#DIV/0!</v>
      </c>
      <c r="K157" s="7" t="e">
        <f>2*J151/(F151+G151+H151+2*I151+2*J151+3*L151+4*M151+4*N151+4*O151+4*P151+4*Q151+4*R151+4*S151)</f>
        <v>#DIV/0!</v>
      </c>
      <c r="L157" s="7" t="e">
        <f>G151/(F151+G151+H151+2*I151+2*J151+3*L151+4*M151+4*N151+4*O151+4*P151+4*Q151+4*R151+4*S151)</f>
        <v>#DIV/0!</v>
      </c>
      <c r="M157" s="7" t="e">
        <f>H151/(F151+G151+H151+2*I151+2*J151+3*L151+4*M151+4*N151+4*O151+4*P151+4*Q151+4*R151+4*S151)</f>
        <v>#DIV/0!</v>
      </c>
      <c r="N157" s="7" t="e">
        <f>(G151+H151)/(F151+G151+H151+2*I151+2*J151+3*L151+4*M151+4*N151+4*O151+4*P151+4*Q151+4*R151+4*S151)</f>
        <v>#DIV/0!</v>
      </c>
      <c r="O157" s="129" t="e">
        <f>(L151*G142/1000) *60 /(H142/1000)</f>
        <v>#DIV/0!</v>
      </c>
      <c r="P157" s="129" t="e">
        <f>(J151*G142/1000) *60 / (H142/1000)</f>
        <v>#DIV/0!</v>
      </c>
      <c r="Q157" s="174" t="e">
        <f>3*Q142</f>
        <v>#VALUE!</v>
      </c>
      <c r="R157" s="174" t="e">
        <f>(F151+G151+H151+2*I151+2*J151+3*L151+3*K151+4*M151+4*N151+4*O151+4*P151+4*Q151+4*R151+4*S151)</f>
        <v>#DIV/0!</v>
      </c>
      <c r="S157" s="12" t="e">
        <f>(Q157-R157)/R157</f>
        <v>#VALUE!</v>
      </c>
      <c r="T157" s="22"/>
      <c r="V157" s="193"/>
      <c r="W157" s="194"/>
      <c r="X157" s="57"/>
      <c r="Y157" s="8"/>
      <c r="Z157" s="8" t="e">
        <f>(AB142*(298/273)*(1/1.07)/AC142)^-1</f>
        <v>#VALUE!</v>
      </c>
      <c r="AA157" s="7" t="e">
        <f>(AF142-AF147*X156)/AF142</f>
        <v>#VALUE!</v>
      </c>
      <c r="AB157" s="7" t="e">
        <f>(AA151+AB151+AC151+2*AD151+2*AE151+3*AG151+4*AH151+4*AI151+4*AJ151+4*AK151+4*AL151+4*AM151+4*AN151)/(AA151+AB151+AC151+2*AD151+2*AE151+3*AG151+4*AH151+4*AI151+4*AJ151+4*AK151+4*AL151+4*AM151+4*AN151+3*AF151)</f>
        <v>#DIV/0!</v>
      </c>
      <c r="AC157" s="7" t="e">
        <f>(AJ142-Y151)/AJ142</f>
        <v>#VALUE!</v>
      </c>
      <c r="AD157" s="7" t="e">
        <f>(2*AE151+3*AG151)/(AA151+AB151+AC151+2*AD151+2*AE151+3*AG151+4*AH151+4*AI151+4*AJ151+4*AK151+4*AL151+4*AM151+4*AN151)</f>
        <v>#DIV/0!</v>
      </c>
      <c r="AE157" s="7" t="e">
        <f>3*AG151/(AA151+AB151+AC151+2*AD151+2*AE151+3*AG151+4*AH151+4*AI151+4*AJ151+4*AK151+4*AL151+4*AM151+4*AN151)</f>
        <v>#DIV/0!</v>
      </c>
      <c r="AF157" s="7" t="e">
        <f>2*AE151/(AA151+AB151+AC151+2*AD151+2*AE151+3*AG151+4*AH151+4*AI151+4*AJ151+4*AK151+4*AL151+4*AM151+4*AN151)</f>
        <v>#DIV/0!</v>
      </c>
      <c r="AG157" s="7" t="e">
        <f>AB151/(AA151+AB151+AC151+2*AD151+2*AE151+3*AG151+4*AH151+4*AI151+4*AJ151+4*AK151+4*AL151+4*AM151+4*AN151)</f>
        <v>#DIV/0!</v>
      </c>
      <c r="AH157" s="7" t="e">
        <f>AC151/(AA151+AB151+AC151+2*AD151+2*AE151+3*AG151+4*AH151+4*AI151+4*AJ151+4*AK151+4*AL151+4*AM151+4*AN151)</f>
        <v>#DIV/0!</v>
      </c>
      <c r="AI157" s="7" t="e">
        <f>(AB151+AC151)/(AA151+AB151+AC151+2*AD151+2*AE151+3*AG151+4*AH151+4*AI151+4*AJ151+4*AK151+4*AL151+4*AM151+4*AN151)</f>
        <v>#DIV/0!</v>
      </c>
      <c r="AJ157" s="129" t="e">
        <f>(AG151*AB142/1000) *60 /(AC142/1000)</f>
        <v>#DIV/0!</v>
      </c>
      <c r="AK157" s="129" t="e">
        <f>(AE151*AB142/1000) *60 / (AC142/1000)</f>
        <v>#DIV/0!</v>
      </c>
      <c r="AL157" s="174" t="e">
        <f>3*AL142</f>
        <v>#VALUE!</v>
      </c>
      <c r="AM157" s="174" t="e">
        <f>(AA151+AB151+AC151+2*AD151+2*AE151+3*AG151+3*AF151+4*AH151+4*AI151+4*AJ151+4*AK151+4*AL151+4*AM151+4*AN151)</f>
        <v>#DIV/0!</v>
      </c>
      <c r="AN157" s="12" t="e">
        <f>(AL157-AM157)/AM157</f>
        <v>#VALUE!</v>
      </c>
      <c r="AQ157" s="193"/>
      <c r="AR157" s="194"/>
      <c r="AS157" s="57"/>
      <c r="AT157" s="8"/>
      <c r="AU157" s="8" t="e">
        <f>(AW142*(298/273)*(1/1.07)/AX142)^-1</f>
        <v>#VALUE!</v>
      </c>
      <c r="AV157" s="7" t="e">
        <f>(BA142-BA147*AS156)/BA142</f>
        <v>#VALUE!</v>
      </c>
      <c r="AW157" s="7" t="e">
        <f>(AV151+AW151+AX151+2*AY151+2*AZ151+3*BB151+4*BC151+4*BD151+4*BE151+4*BF151+4*BG151+4*BH151+4*BI151)/(AV151+AW151+AX151+2*AY151+2*AZ151+3*BB151+4*BC151+4*BD151+4*BE151+4*BF151+4*BG151+4*BH151+4*BI151+3*BA151)</f>
        <v>#DIV/0!</v>
      </c>
      <c r="AX157" s="7" t="e">
        <f>(BE142-AT151)/BE142</f>
        <v>#VALUE!</v>
      </c>
      <c r="AY157" s="7" t="e">
        <f>(2*AZ151+3*BB151)/(AV151+AW151+AX151+2*AY151+2*AZ151+3*BB151+4*BC151+4*BD151+4*BE151+4*BF151+4*BG151+4*BH151+4*BI151)</f>
        <v>#DIV/0!</v>
      </c>
      <c r="AZ157" s="7" t="e">
        <f>3*BB151/(AV151+AW151+AX151+2*AY151+2*AZ151+3*BB151+4*BC151+4*BD151+4*BE151+4*BF151+4*BG151+4*BH151+4*BI151)</f>
        <v>#DIV/0!</v>
      </c>
      <c r="BA157" s="7" t="e">
        <f>2*AZ151/(AV151+AW151+AX151+2*AY151+2*AZ151+3*BB151+4*BC151+4*BD151+4*BE151+4*BF151+4*BG151+4*BH151+4*BI151)</f>
        <v>#DIV/0!</v>
      </c>
      <c r="BB157" s="7" t="e">
        <f>AW151/(AV151+AW151+AX151+2*AY151+2*AZ151+3*BB151+4*BC151+4*BD151+4*BE151+4*BF151+4*BG151+4*BH151+4*BI151)</f>
        <v>#DIV/0!</v>
      </c>
      <c r="BC157" s="7" t="e">
        <f>AX151/(AV151+AW151+AX151+2*AY151+2*AZ151+3*BB151+4*BC151+4*BD151+4*BE151+4*BF151+4*BG151+4*BH151+4*BI151)</f>
        <v>#DIV/0!</v>
      </c>
      <c r="BD157" s="7" t="e">
        <f>(AW151+AX151)/(AV151+AW151+AX151+2*AY151+2*AZ151+3*BB151+4*BC151+4*BD151+4*BE151+4*BF151+4*BG151+4*BH151+4*BI151)</f>
        <v>#DIV/0!</v>
      </c>
      <c r="BE157" s="129" t="e">
        <f>(BB151*AW142/1000) *60 /(AX142/1000)</f>
        <v>#DIV/0!</v>
      </c>
      <c r="BF157" s="129" t="e">
        <f>(AZ151*AW142/1000) *60 / (AX142/1000)</f>
        <v>#DIV/0!</v>
      </c>
      <c r="BG157" s="174" t="e">
        <f>3*BG142</f>
        <v>#VALUE!</v>
      </c>
      <c r="BH157" s="174" t="e">
        <f>(AV151+AW151+AX151+2*AY151+2*AZ151+3*BB151+3*BA151+4*BC151+4*BD151+4*BE151+4*BF151+4*BG151+4*BH151+4*BI151)</f>
        <v>#DIV/0!</v>
      </c>
      <c r="BI157" s="12" t="e">
        <f>(BG157-BH157)/BH157</f>
        <v>#VALUE!</v>
      </c>
      <c r="BL157" s="193"/>
      <c r="BM157" s="194"/>
      <c r="BN157" s="139"/>
      <c r="BO157" s="8"/>
      <c r="BP157" s="8" t="e">
        <f>(BR142*(298/273)*(1/1.07)/BS142)^-1</f>
        <v>#VALUE!</v>
      </c>
      <c r="BQ157" s="7" t="e">
        <f>(BV142-BV147*BN156)/BV142</f>
        <v>#VALUE!</v>
      </c>
      <c r="BR157" s="7" t="e">
        <f>(BQ151+BR151+BS151+2*BT151+2*BU151+3*BW151+4*BX151+4*BY151+4*BZ151+4*CA151+4*CB151+4*CC151+4*CD151)/(BQ151+BR151+BS151+2*BT151+2*BU151+3*BW151+4*BX151+4*BY151+4*BZ151+4*CA151+4*CB151+4*CC151+4*CD151+3*BV151)</f>
        <v>#DIV/0!</v>
      </c>
      <c r="BS157" s="7" t="e">
        <f>(BZ142-BO151)/BZ142</f>
        <v>#VALUE!</v>
      </c>
      <c r="BT157" s="7" t="e">
        <f>(2*BU151+3*BW151)/(BQ151+BR151+BS151+2*BT151+2*BU151+3*BW151+4*BX151+4*BY151+4*BZ151+4*CA151+4*CB151+4*CC151+4*CD151)</f>
        <v>#DIV/0!</v>
      </c>
      <c r="BU157" s="7" t="e">
        <f>3*BW151/(BQ151+BR151+BS151+2*BT151+2*BU151+3*BW151+4*BX151+4*BY151+4*BZ151+4*CA151+4*CB151+4*CC151+4*CD151)</f>
        <v>#DIV/0!</v>
      </c>
      <c r="BV157" s="7" t="e">
        <f>2*BU151/(BQ151+BR151+BS151+2*BT151+2*BU151+3*BW151+4*BX151+4*BY151+4*BZ151+4*CA151+4*CB151+4*CC151+4*CD151)</f>
        <v>#DIV/0!</v>
      </c>
      <c r="BW157" s="7" t="e">
        <f>BR151/(BQ151+BR151+BS151+2*BT151+2*BU151+3*BW151+4*BX151+4*BY151+4*BZ151+4*CA151+4*CB151+4*CC151+4*CD151)</f>
        <v>#DIV/0!</v>
      </c>
      <c r="BX157" s="7" t="e">
        <f>BS151/(BQ151+BR151+BS151+2*BT151+2*BU151+3*BW151+4*BX151+4*BY151+4*BZ151+4*CA151+4*CB151+4*CC151+4*CD151)</f>
        <v>#DIV/0!</v>
      </c>
      <c r="BY157" s="7" t="e">
        <f>(BR151+BS151)/(BQ151+BR151+BS151+2*BT151+2*BU151+3*BW151+4*BX151+4*BY151+4*BZ151+4*CA151+4*CB151+4*CC151+4*CD151)</f>
        <v>#DIV/0!</v>
      </c>
      <c r="BZ157" s="129" t="e">
        <f>(BW151*BR142/1000) *60 /(BS142/1000)</f>
        <v>#DIV/0!</v>
      </c>
      <c r="CA157" s="129" t="e">
        <f>(BU151*BR142/1000) *60 / (BS142/1000)</f>
        <v>#DIV/0!</v>
      </c>
      <c r="CB157" s="174" t="e">
        <f>3*CB142</f>
        <v>#VALUE!</v>
      </c>
      <c r="CC157" s="174" t="e">
        <f>(BQ151+BR151+BS151+2*BT151+2*BU151+3*BW151+3*BV151+4*BX151+4*BY151+4*BZ151+4*CA151+4*CB151+4*CC151+4*CD151)</f>
        <v>#DIV/0!</v>
      </c>
      <c r="CD157" s="12" t="e">
        <f>(CB157-CC157)/CC157</f>
        <v>#VALUE!</v>
      </c>
      <c r="CG157" s="193"/>
      <c r="CH157" s="194"/>
      <c r="CI157" s="139"/>
      <c r="CJ157" s="8"/>
      <c r="CK157" s="8" t="e">
        <f>(CM142*(298/273)*(1/1.07)/CN142)^-1</f>
        <v>#VALUE!</v>
      </c>
      <c r="CL157" s="7" t="e">
        <f>(CQ142-CQ147*CI156)/CQ142</f>
        <v>#VALUE!</v>
      </c>
      <c r="CM157" s="7" t="e">
        <f>(CL151+CM151+CN151+2*CO151+2*CP151+3*CR151+4*CS151+4*CT151+4*CU151+4*CV151+4*CW151+4*CX151+4*CY151)/(CL151+CM151+CN151+2*CO151+2*CP151+3*CR151+4*CS151+4*CT151+4*CU151+4*CV151+4*CW151+4*CX151+4*CY151+3*CQ151)</f>
        <v>#DIV/0!</v>
      </c>
      <c r="CN157" s="7" t="e">
        <f>(CU142-CJ151)/CU142</f>
        <v>#VALUE!</v>
      </c>
      <c r="CO157" s="7" t="e">
        <f>(2*CP151+3*CR151)/(CL151+CM151+CN151+2*CO151+2*CP151+3*CR151+4*CS151+4*CT151+4*CU151+4*CV151+4*CW151+4*CX151+4*CY151)</f>
        <v>#DIV/0!</v>
      </c>
      <c r="CP157" s="7" t="e">
        <f>3*CR151/(CL151+CM151+CN151+2*CO151+2*CP151+3*CR151+4*CS151+4*CT151+4*CU151+4*CV151+4*CW151+4*CX151+4*CY151)</f>
        <v>#DIV/0!</v>
      </c>
      <c r="CQ157" s="7" t="e">
        <f>2*CP151/(CL151+CM151+CN151+2*CO151+2*CP151+3*CR151+4*CS151+4*CT151+4*CU151+4*CV151+4*CW151+4*CX151+4*CY151)</f>
        <v>#DIV/0!</v>
      </c>
      <c r="CR157" s="7" t="e">
        <f>CM151/(CL151+CM151+CN151+2*CO151+2*CP151+3*CR151+4*CS151+4*CT151+4*CU151+4*CV151+4*CW151+4*CX151+4*CY151)</f>
        <v>#DIV/0!</v>
      </c>
      <c r="CS157" s="7" t="e">
        <f>CN151/(CL151+CM151+CN151+2*CO151+2*CP151+3*CR151+4*CS151+4*CT151+4*CU151+4*CV151+4*CW151+4*CX151+4*CY151)</f>
        <v>#DIV/0!</v>
      </c>
      <c r="CT157" s="7" t="e">
        <f>(CM151+CN151)/(CL151+CM151+CN151+2*CO151+2*CP151+3*CR151+4*CS151+4*CT151+4*CU151+4*CV151+4*CW151+4*CX151+4*CY151)</f>
        <v>#DIV/0!</v>
      </c>
      <c r="CU157" s="129" t="e">
        <f>(CR151*CM142/1000) *60 /(CN142/1000)</f>
        <v>#DIV/0!</v>
      </c>
      <c r="CV157" s="129" t="e">
        <f>(CP151*CM142/1000) *60 / (CN142/1000)</f>
        <v>#DIV/0!</v>
      </c>
      <c r="CW157" s="174" t="e">
        <f>3*CW142</f>
        <v>#VALUE!</v>
      </c>
      <c r="CX157" s="174" t="e">
        <f>(CL151+CM151+CN151+2*CO151+2*CP151+3*CR151+3*CQ151+4*CS151+4*CT151+4*CU151+4*CV151+4*CW151+4*CX151+4*CY151)</f>
        <v>#DIV/0!</v>
      </c>
      <c r="CY157" s="12" t="e">
        <f>(CW157-CX157)/CX157</f>
        <v>#VALUE!</v>
      </c>
    </row>
    <row r="158" spans="1:103" ht="15" customHeight="1" thickBot="1" x14ac:dyDescent="0.3">
      <c r="A158" s="193"/>
      <c r="B158" s="194"/>
      <c r="C158" s="58" t="s">
        <v>52</v>
      </c>
      <c r="D158" s="60" t="e">
        <f t="shared" ref="D158:S158" si="264">AVERAGE(D155:D157)</f>
        <v>#DIV/0!</v>
      </c>
      <c r="E158" s="60" t="e">
        <f t="shared" si="264"/>
        <v>#VALUE!</v>
      </c>
      <c r="F158" s="61" t="e">
        <f t="shared" si="264"/>
        <v>#VALUE!</v>
      </c>
      <c r="G158" s="61" t="e">
        <f t="shared" si="264"/>
        <v>#DIV/0!</v>
      </c>
      <c r="H158" s="61" t="e">
        <f t="shared" si="264"/>
        <v>#VALUE!</v>
      </c>
      <c r="I158" s="61" t="e">
        <f t="shared" si="264"/>
        <v>#DIV/0!</v>
      </c>
      <c r="J158" s="61" t="e">
        <f t="shared" si="264"/>
        <v>#DIV/0!</v>
      </c>
      <c r="K158" s="61" t="e">
        <f t="shared" si="264"/>
        <v>#DIV/0!</v>
      </c>
      <c r="L158" s="61" t="e">
        <f t="shared" si="264"/>
        <v>#DIV/0!</v>
      </c>
      <c r="M158" s="61" t="e">
        <f t="shared" si="264"/>
        <v>#DIV/0!</v>
      </c>
      <c r="N158" s="61" t="e">
        <f t="shared" si="264"/>
        <v>#DIV/0!</v>
      </c>
      <c r="O158" s="130" t="e">
        <f t="shared" si="264"/>
        <v>#DIV/0!</v>
      </c>
      <c r="P158" s="130" t="e">
        <f t="shared" si="264"/>
        <v>#DIV/0!</v>
      </c>
      <c r="Q158" s="60" t="e">
        <f t="shared" si="264"/>
        <v>#VALUE!</v>
      </c>
      <c r="R158" s="60" t="e">
        <f t="shared" si="264"/>
        <v>#DIV/0!</v>
      </c>
      <c r="S158" s="62" t="e">
        <f t="shared" si="264"/>
        <v>#VALUE!</v>
      </c>
      <c r="T158" s="22"/>
      <c r="V158" s="193"/>
      <c r="W158" s="194"/>
      <c r="X158" s="58" t="s">
        <v>52</v>
      </c>
      <c r="Y158" s="60"/>
      <c r="Z158" s="60" t="e">
        <f t="shared" ref="Z158:AN158" si="265">AVERAGE(Z155:Z157)</f>
        <v>#VALUE!</v>
      </c>
      <c r="AA158" s="61" t="e">
        <f t="shared" si="265"/>
        <v>#VALUE!</v>
      </c>
      <c r="AB158" s="61" t="e">
        <f t="shared" si="265"/>
        <v>#DIV/0!</v>
      </c>
      <c r="AC158" s="61" t="e">
        <f t="shared" si="265"/>
        <v>#VALUE!</v>
      </c>
      <c r="AD158" s="61" t="e">
        <f t="shared" si="265"/>
        <v>#DIV/0!</v>
      </c>
      <c r="AE158" s="61" t="e">
        <f t="shared" si="265"/>
        <v>#DIV/0!</v>
      </c>
      <c r="AF158" s="61" t="e">
        <f t="shared" si="265"/>
        <v>#DIV/0!</v>
      </c>
      <c r="AG158" s="61" t="e">
        <f t="shared" si="265"/>
        <v>#DIV/0!</v>
      </c>
      <c r="AH158" s="61" t="e">
        <f t="shared" si="265"/>
        <v>#DIV/0!</v>
      </c>
      <c r="AI158" s="61" t="e">
        <f t="shared" si="265"/>
        <v>#DIV/0!</v>
      </c>
      <c r="AJ158" s="130" t="e">
        <f t="shared" si="265"/>
        <v>#DIV/0!</v>
      </c>
      <c r="AK158" s="130" t="e">
        <f t="shared" si="265"/>
        <v>#DIV/0!</v>
      </c>
      <c r="AL158" s="60" t="e">
        <f t="shared" si="265"/>
        <v>#VALUE!</v>
      </c>
      <c r="AM158" s="60" t="e">
        <f t="shared" si="265"/>
        <v>#DIV/0!</v>
      </c>
      <c r="AN158" s="62" t="e">
        <f t="shared" si="265"/>
        <v>#VALUE!</v>
      </c>
      <c r="AQ158" s="193"/>
      <c r="AR158" s="194"/>
      <c r="AS158" s="58" t="s">
        <v>52</v>
      </c>
      <c r="AT158" s="60"/>
      <c r="AU158" s="60" t="e">
        <f t="shared" ref="AU158:BI158" si="266">AVERAGE(AU155:AU157)</f>
        <v>#VALUE!</v>
      </c>
      <c r="AV158" s="61" t="e">
        <f t="shared" si="266"/>
        <v>#VALUE!</v>
      </c>
      <c r="AW158" s="61" t="e">
        <f t="shared" si="266"/>
        <v>#DIV/0!</v>
      </c>
      <c r="AX158" s="61" t="e">
        <f t="shared" si="266"/>
        <v>#VALUE!</v>
      </c>
      <c r="AY158" s="61" t="e">
        <f t="shared" si="266"/>
        <v>#DIV/0!</v>
      </c>
      <c r="AZ158" s="61" t="e">
        <f t="shared" si="266"/>
        <v>#DIV/0!</v>
      </c>
      <c r="BA158" s="61" t="e">
        <f t="shared" si="266"/>
        <v>#DIV/0!</v>
      </c>
      <c r="BB158" s="61" t="e">
        <f t="shared" si="266"/>
        <v>#DIV/0!</v>
      </c>
      <c r="BC158" s="61" t="e">
        <f t="shared" si="266"/>
        <v>#DIV/0!</v>
      </c>
      <c r="BD158" s="61" t="e">
        <f t="shared" si="266"/>
        <v>#DIV/0!</v>
      </c>
      <c r="BE158" s="130" t="e">
        <f t="shared" si="266"/>
        <v>#DIV/0!</v>
      </c>
      <c r="BF158" s="130" t="e">
        <f t="shared" si="266"/>
        <v>#DIV/0!</v>
      </c>
      <c r="BG158" s="60" t="e">
        <f t="shared" si="266"/>
        <v>#VALUE!</v>
      </c>
      <c r="BH158" s="60" t="e">
        <f t="shared" si="266"/>
        <v>#DIV/0!</v>
      </c>
      <c r="BI158" s="62" t="e">
        <f t="shared" si="266"/>
        <v>#VALUE!</v>
      </c>
      <c r="BL158" s="193"/>
      <c r="BM158" s="194"/>
      <c r="BN158" s="140" t="s">
        <v>52</v>
      </c>
      <c r="BO158" s="60"/>
      <c r="BP158" s="60" t="e">
        <f t="shared" ref="BP158:CD158" si="267">AVERAGE(BP155:BP157)</f>
        <v>#VALUE!</v>
      </c>
      <c r="BQ158" s="61" t="e">
        <f t="shared" si="267"/>
        <v>#VALUE!</v>
      </c>
      <c r="BR158" s="61" t="e">
        <f t="shared" si="267"/>
        <v>#DIV/0!</v>
      </c>
      <c r="BS158" s="61" t="e">
        <f t="shared" si="267"/>
        <v>#VALUE!</v>
      </c>
      <c r="BT158" s="61" t="e">
        <f t="shared" si="267"/>
        <v>#DIV/0!</v>
      </c>
      <c r="BU158" s="61" t="e">
        <f t="shared" si="267"/>
        <v>#DIV/0!</v>
      </c>
      <c r="BV158" s="61" t="e">
        <f t="shared" si="267"/>
        <v>#DIV/0!</v>
      </c>
      <c r="BW158" s="61" t="e">
        <f t="shared" si="267"/>
        <v>#DIV/0!</v>
      </c>
      <c r="BX158" s="61" t="e">
        <f t="shared" si="267"/>
        <v>#DIV/0!</v>
      </c>
      <c r="BY158" s="61" t="e">
        <f t="shared" si="267"/>
        <v>#DIV/0!</v>
      </c>
      <c r="BZ158" s="130" t="e">
        <f t="shared" si="267"/>
        <v>#DIV/0!</v>
      </c>
      <c r="CA158" s="130" t="e">
        <f t="shared" si="267"/>
        <v>#DIV/0!</v>
      </c>
      <c r="CB158" s="60" t="e">
        <f t="shared" si="267"/>
        <v>#VALUE!</v>
      </c>
      <c r="CC158" s="60" t="e">
        <f t="shared" si="267"/>
        <v>#DIV/0!</v>
      </c>
      <c r="CD158" s="62" t="e">
        <f t="shared" si="267"/>
        <v>#VALUE!</v>
      </c>
      <c r="CG158" s="193"/>
      <c r="CH158" s="194"/>
      <c r="CI158" s="140" t="s">
        <v>52</v>
      </c>
      <c r="CJ158" s="60"/>
      <c r="CK158" s="60" t="e">
        <f t="shared" ref="CK158:CY158" si="268">AVERAGE(CK155:CK157)</f>
        <v>#VALUE!</v>
      </c>
      <c r="CL158" s="61" t="e">
        <f t="shared" si="268"/>
        <v>#VALUE!</v>
      </c>
      <c r="CM158" s="61" t="e">
        <f t="shared" si="268"/>
        <v>#DIV/0!</v>
      </c>
      <c r="CN158" s="61" t="e">
        <f t="shared" si="268"/>
        <v>#VALUE!</v>
      </c>
      <c r="CO158" s="61" t="e">
        <f t="shared" si="268"/>
        <v>#DIV/0!</v>
      </c>
      <c r="CP158" s="61" t="e">
        <f t="shared" si="268"/>
        <v>#DIV/0!</v>
      </c>
      <c r="CQ158" s="61" t="e">
        <f t="shared" si="268"/>
        <v>#DIV/0!</v>
      </c>
      <c r="CR158" s="61" t="e">
        <f t="shared" si="268"/>
        <v>#DIV/0!</v>
      </c>
      <c r="CS158" s="61" t="e">
        <f t="shared" si="268"/>
        <v>#DIV/0!</v>
      </c>
      <c r="CT158" s="61" t="e">
        <f t="shared" si="268"/>
        <v>#DIV/0!</v>
      </c>
      <c r="CU158" s="130" t="e">
        <f t="shared" si="268"/>
        <v>#DIV/0!</v>
      </c>
      <c r="CV158" s="130" t="e">
        <f t="shared" si="268"/>
        <v>#DIV/0!</v>
      </c>
      <c r="CW158" s="60" t="e">
        <f t="shared" si="268"/>
        <v>#VALUE!</v>
      </c>
      <c r="CX158" s="60" t="e">
        <f t="shared" si="268"/>
        <v>#DIV/0!</v>
      </c>
      <c r="CY158" s="62" t="e">
        <f t="shared" si="268"/>
        <v>#VALUE!</v>
      </c>
    </row>
    <row r="159" spans="1:103" x14ac:dyDescent="0.25">
      <c r="A159" s="66"/>
      <c r="B159" s="76" t="s">
        <v>75</v>
      </c>
      <c r="C159" s="76" t="s">
        <v>76</v>
      </c>
      <c r="D159" s="76" t="s">
        <v>41</v>
      </c>
      <c r="E159" s="76" t="s">
        <v>42</v>
      </c>
      <c r="F159" s="76" t="s">
        <v>44</v>
      </c>
      <c r="G159" s="76" t="s">
        <v>77</v>
      </c>
      <c r="H159" s="76" t="s">
        <v>78</v>
      </c>
      <c r="I159" s="76" t="s">
        <v>79</v>
      </c>
      <c r="J159" s="76" t="s">
        <v>80</v>
      </c>
      <c r="K159" s="76" t="s">
        <v>43</v>
      </c>
      <c r="L159" s="76" t="s">
        <v>81</v>
      </c>
      <c r="M159" s="76" t="s">
        <v>45</v>
      </c>
      <c r="N159" s="76" t="s">
        <v>46</v>
      </c>
      <c r="O159" s="76" t="s">
        <v>82</v>
      </c>
      <c r="P159" s="76" t="s">
        <v>83</v>
      </c>
      <c r="Q159" s="76" t="s">
        <v>84</v>
      </c>
      <c r="R159" s="76" t="s">
        <v>85</v>
      </c>
      <c r="S159" s="77" t="s">
        <v>86</v>
      </c>
      <c r="T159" s="22"/>
      <c r="V159" s="66"/>
      <c r="W159" s="76" t="s">
        <v>75</v>
      </c>
      <c r="X159" s="76" t="s">
        <v>76</v>
      </c>
      <c r="Y159" s="76" t="s">
        <v>41</v>
      </c>
      <c r="Z159" s="76" t="s">
        <v>42</v>
      </c>
      <c r="AA159" s="76" t="s">
        <v>44</v>
      </c>
      <c r="AB159" s="76" t="s">
        <v>77</v>
      </c>
      <c r="AC159" s="76" t="s">
        <v>78</v>
      </c>
      <c r="AD159" s="76" t="s">
        <v>79</v>
      </c>
      <c r="AE159" s="76" t="s">
        <v>80</v>
      </c>
      <c r="AF159" s="76" t="s">
        <v>43</v>
      </c>
      <c r="AG159" s="76" t="s">
        <v>81</v>
      </c>
      <c r="AH159" s="76" t="s">
        <v>45</v>
      </c>
      <c r="AI159" s="76" t="s">
        <v>46</v>
      </c>
      <c r="AJ159" s="76" t="s">
        <v>82</v>
      </c>
      <c r="AK159" s="76" t="s">
        <v>83</v>
      </c>
      <c r="AL159" s="76" t="s">
        <v>84</v>
      </c>
      <c r="AM159" s="76" t="s">
        <v>85</v>
      </c>
      <c r="AN159" s="77" t="s">
        <v>86</v>
      </c>
      <c r="AQ159" s="66"/>
      <c r="AR159" s="76" t="s">
        <v>75</v>
      </c>
      <c r="AS159" s="76" t="s">
        <v>76</v>
      </c>
      <c r="AT159" s="76" t="s">
        <v>41</v>
      </c>
      <c r="AU159" s="76" t="s">
        <v>42</v>
      </c>
      <c r="AV159" s="76" t="s">
        <v>44</v>
      </c>
      <c r="AW159" s="76" t="s">
        <v>77</v>
      </c>
      <c r="AX159" s="76" t="s">
        <v>78</v>
      </c>
      <c r="AY159" s="76" t="s">
        <v>79</v>
      </c>
      <c r="AZ159" s="76" t="s">
        <v>80</v>
      </c>
      <c r="BA159" s="76" t="s">
        <v>43</v>
      </c>
      <c r="BB159" s="76" t="s">
        <v>81</v>
      </c>
      <c r="BC159" s="76" t="s">
        <v>45</v>
      </c>
      <c r="BD159" s="76" t="s">
        <v>46</v>
      </c>
      <c r="BE159" s="76" t="s">
        <v>82</v>
      </c>
      <c r="BF159" s="76" t="s">
        <v>83</v>
      </c>
      <c r="BG159" s="76" t="s">
        <v>84</v>
      </c>
      <c r="BH159" s="76" t="s">
        <v>85</v>
      </c>
      <c r="BI159" s="77" t="s">
        <v>86</v>
      </c>
      <c r="BL159" s="66"/>
      <c r="BM159" s="76" t="s">
        <v>75</v>
      </c>
      <c r="BN159" s="76" t="s">
        <v>76</v>
      </c>
      <c r="BO159" s="76" t="s">
        <v>41</v>
      </c>
      <c r="BP159" s="76" t="s">
        <v>42</v>
      </c>
      <c r="BQ159" s="76" t="s">
        <v>44</v>
      </c>
      <c r="BR159" s="76" t="s">
        <v>77</v>
      </c>
      <c r="BS159" s="76" t="s">
        <v>78</v>
      </c>
      <c r="BT159" s="76" t="s">
        <v>79</v>
      </c>
      <c r="BU159" s="76" t="s">
        <v>80</v>
      </c>
      <c r="BV159" s="76" t="s">
        <v>43</v>
      </c>
      <c r="BW159" s="76" t="s">
        <v>81</v>
      </c>
      <c r="BX159" s="76" t="s">
        <v>45</v>
      </c>
      <c r="BY159" s="76" t="s">
        <v>46</v>
      </c>
      <c r="BZ159" s="76" t="s">
        <v>82</v>
      </c>
      <c r="CA159" s="76" t="s">
        <v>83</v>
      </c>
      <c r="CB159" s="76" t="s">
        <v>84</v>
      </c>
      <c r="CC159" s="76" t="s">
        <v>85</v>
      </c>
      <c r="CD159" s="77" t="s">
        <v>86</v>
      </c>
      <c r="CG159" s="66"/>
      <c r="CH159" s="76" t="s">
        <v>75</v>
      </c>
      <c r="CI159" s="76" t="s">
        <v>76</v>
      </c>
      <c r="CJ159" s="76" t="s">
        <v>41</v>
      </c>
      <c r="CK159" s="76" t="s">
        <v>42</v>
      </c>
      <c r="CL159" s="76" t="s">
        <v>44</v>
      </c>
      <c r="CM159" s="76" t="s">
        <v>77</v>
      </c>
      <c r="CN159" s="76" t="s">
        <v>78</v>
      </c>
      <c r="CO159" s="76" t="s">
        <v>79</v>
      </c>
      <c r="CP159" s="76" t="s">
        <v>80</v>
      </c>
      <c r="CQ159" s="76" t="s">
        <v>43</v>
      </c>
      <c r="CR159" s="76" t="s">
        <v>81</v>
      </c>
      <c r="CS159" s="76" t="s">
        <v>45</v>
      </c>
      <c r="CT159" s="76" t="s">
        <v>46</v>
      </c>
      <c r="CU159" s="76" t="s">
        <v>82</v>
      </c>
      <c r="CV159" s="76" t="s">
        <v>83</v>
      </c>
      <c r="CW159" s="76" t="s">
        <v>84</v>
      </c>
      <c r="CX159" s="76" t="s">
        <v>85</v>
      </c>
      <c r="CY159" s="77" t="s">
        <v>86</v>
      </c>
    </row>
    <row r="160" spans="1:103" x14ac:dyDescent="0.25">
      <c r="A160" s="67" t="s">
        <v>87</v>
      </c>
      <c r="B160" s="38" t="str">
        <f>'Data In'!G11</f>
        <v/>
      </c>
      <c r="C160" s="6" t="str">
        <f>'Data In'!H11</f>
        <v/>
      </c>
      <c r="D160" s="6" t="str">
        <f>'Data In'!I11</f>
        <v/>
      </c>
      <c r="E160" s="6" t="str">
        <f>'Data In'!J11</f>
        <v/>
      </c>
      <c r="F160" s="6" t="str">
        <f>'Data In'!K11</f>
        <v/>
      </c>
      <c r="G160" s="6" t="str">
        <f>'Data In'!L11</f>
        <v/>
      </c>
      <c r="H160" s="6" t="str">
        <f>'Data In'!M11</f>
        <v/>
      </c>
      <c r="I160" s="6" t="str">
        <f>'Data In'!N11</f>
        <v/>
      </c>
      <c r="J160" s="6" t="str">
        <f>'Data In'!O11</f>
        <v/>
      </c>
      <c r="K160" s="6" t="str">
        <f>'Data In'!P11</f>
        <v/>
      </c>
      <c r="L160" s="6" t="str">
        <f>'Data In'!Q11</f>
        <v/>
      </c>
      <c r="M160" s="6" t="str">
        <f>'Data In'!R11</f>
        <v/>
      </c>
      <c r="N160" s="6" t="str">
        <f>'Data In'!S11</f>
        <v/>
      </c>
      <c r="O160" s="6" t="str">
        <f>'Data In'!T11</f>
        <v/>
      </c>
      <c r="P160" s="6" t="str">
        <f>'Data In'!U11</f>
        <v/>
      </c>
      <c r="Q160" s="6" t="str">
        <f>'Data In'!V11</f>
        <v/>
      </c>
      <c r="R160" s="6" t="str">
        <f>'Data In'!W11</f>
        <v/>
      </c>
      <c r="S160" s="6" t="str">
        <f>'Data In'!X11</f>
        <v/>
      </c>
      <c r="T160" s="22"/>
      <c r="V160" s="67" t="s">
        <v>87</v>
      </c>
      <c r="W160" s="38" t="str">
        <f t="shared" ref="W160:AF162" si="269">B160</f>
        <v/>
      </c>
      <c r="X160" s="6" t="str">
        <f t="shared" si="269"/>
        <v/>
      </c>
      <c r="Y160" s="6" t="str">
        <f t="shared" si="269"/>
        <v/>
      </c>
      <c r="Z160" s="6" t="str">
        <f t="shared" si="269"/>
        <v/>
      </c>
      <c r="AA160" s="6" t="str">
        <f t="shared" si="269"/>
        <v/>
      </c>
      <c r="AB160" s="6" t="str">
        <f t="shared" si="269"/>
        <v/>
      </c>
      <c r="AC160" s="6" t="str">
        <f t="shared" si="269"/>
        <v/>
      </c>
      <c r="AD160" s="6" t="str">
        <f t="shared" si="269"/>
        <v/>
      </c>
      <c r="AE160" s="6" t="str">
        <f t="shared" si="269"/>
        <v/>
      </c>
      <c r="AF160" s="6" t="str">
        <f t="shared" si="269"/>
        <v/>
      </c>
      <c r="AG160" s="6" t="str">
        <f t="shared" ref="AG160:AP162" si="270">L160</f>
        <v/>
      </c>
      <c r="AH160" s="6" t="str">
        <f t="shared" si="270"/>
        <v/>
      </c>
      <c r="AI160" s="6" t="str">
        <f t="shared" si="270"/>
        <v/>
      </c>
      <c r="AJ160" s="6" t="str">
        <f t="shared" si="270"/>
        <v/>
      </c>
      <c r="AK160" s="6" t="str">
        <f t="shared" si="270"/>
        <v/>
      </c>
      <c r="AL160" s="6" t="str">
        <f t="shared" si="270"/>
        <v/>
      </c>
      <c r="AM160" s="6" t="str">
        <f t="shared" si="270"/>
        <v/>
      </c>
      <c r="AN160" s="6" t="str">
        <f t="shared" si="270"/>
        <v/>
      </c>
      <c r="AQ160" s="67" t="s">
        <v>87</v>
      </c>
      <c r="AR160" s="38" t="str">
        <f t="shared" ref="AR160:BA162" si="271">W160</f>
        <v/>
      </c>
      <c r="AS160" s="6" t="str">
        <f t="shared" si="271"/>
        <v/>
      </c>
      <c r="AT160" s="6" t="str">
        <f t="shared" si="271"/>
        <v/>
      </c>
      <c r="AU160" s="6" t="str">
        <f t="shared" si="271"/>
        <v/>
      </c>
      <c r="AV160" s="6" t="str">
        <f t="shared" si="271"/>
        <v/>
      </c>
      <c r="AW160" s="6" t="str">
        <f t="shared" si="271"/>
        <v/>
      </c>
      <c r="AX160" s="6" t="str">
        <f t="shared" si="271"/>
        <v/>
      </c>
      <c r="AY160" s="6" t="str">
        <f t="shared" si="271"/>
        <v/>
      </c>
      <c r="AZ160" s="6" t="str">
        <f t="shared" si="271"/>
        <v/>
      </c>
      <c r="BA160" s="6" t="str">
        <f t="shared" si="271"/>
        <v/>
      </c>
      <c r="BB160" s="6" t="str">
        <f t="shared" ref="BB160:BK162" si="272">AG160</f>
        <v/>
      </c>
      <c r="BC160" s="6" t="str">
        <f t="shared" si="272"/>
        <v/>
      </c>
      <c r="BD160" s="6" t="str">
        <f t="shared" si="272"/>
        <v/>
      </c>
      <c r="BE160" s="6" t="str">
        <f t="shared" si="272"/>
        <v/>
      </c>
      <c r="BF160" s="6" t="str">
        <f t="shared" si="272"/>
        <v/>
      </c>
      <c r="BG160" s="6" t="str">
        <f t="shared" si="272"/>
        <v/>
      </c>
      <c r="BH160" s="6" t="str">
        <f t="shared" si="272"/>
        <v/>
      </c>
      <c r="BI160" s="6" t="str">
        <f t="shared" si="272"/>
        <v/>
      </c>
      <c r="BL160" s="67" t="s">
        <v>87</v>
      </c>
      <c r="BM160" s="38" t="str">
        <f t="shared" ref="BM160:BV162" si="273">AR160</f>
        <v/>
      </c>
      <c r="BN160" s="6" t="str">
        <f t="shared" si="273"/>
        <v/>
      </c>
      <c r="BO160" s="6" t="str">
        <f t="shared" si="273"/>
        <v/>
      </c>
      <c r="BP160" s="6" t="str">
        <f t="shared" si="273"/>
        <v/>
      </c>
      <c r="BQ160" s="6" t="str">
        <f t="shared" si="273"/>
        <v/>
      </c>
      <c r="BR160" s="6" t="str">
        <f t="shared" si="273"/>
        <v/>
      </c>
      <c r="BS160" s="6" t="str">
        <f t="shared" si="273"/>
        <v/>
      </c>
      <c r="BT160" s="6" t="str">
        <f t="shared" si="273"/>
        <v/>
      </c>
      <c r="BU160" s="6" t="str">
        <f t="shared" si="273"/>
        <v/>
      </c>
      <c r="BV160" s="6" t="str">
        <f t="shared" si="273"/>
        <v/>
      </c>
      <c r="BW160" s="6" t="str">
        <f t="shared" ref="BW160:CF162" si="274">BB160</f>
        <v/>
      </c>
      <c r="BX160" s="6" t="str">
        <f t="shared" si="274"/>
        <v/>
      </c>
      <c r="BY160" s="6" t="str">
        <f t="shared" si="274"/>
        <v/>
      </c>
      <c r="BZ160" s="6" t="str">
        <f t="shared" si="274"/>
        <v/>
      </c>
      <c r="CA160" s="6" t="str">
        <f t="shared" si="274"/>
        <v/>
      </c>
      <c r="CB160" s="6" t="str">
        <f t="shared" si="274"/>
        <v/>
      </c>
      <c r="CC160" s="6" t="str">
        <f t="shared" si="274"/>
        <v/>
      </c>
      <c r="CD160" s="6" t="str">
        <f t="shared" si="274"/>
        <v/>
      </c>
      <c r="CG160" s="67" t="s">
        <v>87</v>
      </c>
      <c r="CH160" s="94" t="str">
        <f t="shared" ref="CH160:CQ162" si="275">BM160</f>
        <v/>
      </c>
      <c r="CI160" s="95" t="str">
        <f t="shared" si="275"/>
        <v/>
      </c>
      <c r="CJ160" s="95" t="str">
        <f t="shared" si="275"/>
        <v/>
      </c>
      <c r="CK160" s="95" t="str">
        <f t="shared" si="275"/>
        <v/>
      </c>
      <c r="CL160" s="95" t="str">
        <f t="shared" si="275"/>
        <v/>
      </c>
      <c r="CM160" s="95" t="str">
        <f t="shared" si="275"/>
        <v/>
      </c>
      <c r="CN160" s="95" t="str">
        <f t="shared" si="275"/>
        <v/>
      </c>
      <c r="CO160" s="95" t="str">
        <f t="shared" si="275"/>
        <v/>
      </c>
      <c r="CP160" s="95" t="str">
        <f t="shared" si="275"/>
        <v/>
      </c>
      <c r="CQ160" s="95" t="str">
        <f t="shared" si="275"/>
        <v/>
      </c>
      <c r="CR160" s="95" t="str">
        <f t="shared" ref="CR160:DA162" si="276">BW160</f>
        <v/>
      </c>
      <c r="CS160" s="95" t="str">
        <f t="shared" si="276"/>
        <v/>
      </c>
      <c r="CT160" s="95" t="str">
        <f t="shared" si="276"/>
        <v/>
      </c>
      <c r="CU160" s="95" t="str">
        <f t="shared" si="276"/>
        <v/>
      </c>
      <c r="CV160" s="95" t="str">
        <f t="shared" si="276"/>
        <v/>
      </c>
      <c r="CW160" s="95" t="str">
        <f t="shared" si="276"/>
        <v/>
      </c>
      <c r="CX160" s="95" t="str">
        <f t="shared" si="276"/>
        <v/>
      </c>
      <c r="CY160" s="96" t="str">
        <f t="shared" si="276"/>
        <v/>
      </c>
    </row>
    <row r="161" spans="1:103" x14ac:dyDescent="0.25">
      <c r="A161" s="67"/>
      <c r="B161" s="38" t="str">
        <f>'Data In'!G12</f>
        <v/>
      </c>
      <c r="C161" s="6" t="str">
        <f>'Data In'!H12</f>
        <v/>
      </c>
      <c r="D161" s="6" t="str">
        <f>'Data In'!I12</f>
        <v/>
      </c>
      <c r="E161" s="6" t="str">
        <f>'Data In'!J12</f>
        <v/>
      </c>
      <c r="F161" s="6" t="str">
        <f>'Data In'!K12</f>
        <v/>
      </c>
      <c r="G161" s="6" t="str">
        <f>'Data In'!L12</f>
        <v/>
      </c>
      <c r="H161" s="6" t="str">
        <f>'Data In'!M12</f>
        <v/>
      </c>
      <c r="I161" s="6" t="str">
        <f>'Data In'!N12</f>
        <v/>
      </c>
      <c r="J161" s="6" t="str">
        <f>'Data In'!O12</f>
        <v/>
      </c>
      <c r="K161" s="6" t="str">
        <f>'Data In'!P12</f>
        <v/>
      </c>
      <c r="L161" s="6" t="str">
        <f>'Data In'!Q12</f>
        <v/>
      </c>
      <c r="M161" s="6" t="str">
        <f>'Data In'!R12</f>
        <v/>
      </c>
      <c r="N161" s="6" t="str">
        <f>'Data In'!S12</f>
        <v/>
      </c>
      <c r="O161" s="6" t="str">
        <f>'Data In'!T12</f>
        <v/>
      </c>
      <c r="P161" s="6" t="str">
        <f>'Data In'!U12</f>
        <v/>
      </c>
      <c r="Q161" s="6" t="str">
        <f>'Data In'!V12</f>
        <v/>
      </c>
      <c r="R161" s="6" t="str">
        <f>'Data In'!W12</f>
        <v/>
      </c>
      <c r="S161" s="6" t="str">
        <f>'Data In'!X12</f>
        <v/>
      </c>
      <c r="T161" s="22"/>
      <c r="V161" s="67"/>
      <c r="W161" s="38" t="str">
        <f t="shared" si="269"/>
        <v/>
      </c>
      <c r="X161" s="6" t="str">
        <f t="shared" si="269"/>
        <v/>
      </c>
      <c r="Y161" s="6" t="str">
        <f t="shared" si="269"/>
        <v/>
      </c>
      <c r="Z161" s="6" t="str">
        <f t="shared" si="269"/>
        <v/>
      </c>
      <c r="AA161" s="6" t="str">
        <f t="shared" si="269"/>
        <v/>
      </c>
      <c r="AB161" s="6" t="str">
        <f t="shared" si="269"/>
        <v/>
      </c>
      <c r="AC161" s="6" t="str">
        <f t="shared" si="269"/>
        <v/>
      </c>
      <c r="AD161" s="6" t="str">
        <f t="shared" si="269"/>
        <v/>
      </c>
      <c r="AE161" s="6" t="str">
        <f t="shared" si="269"/>
        <v/>
      </c>
      <c r="AF161" s="6" t="str">
        <f t="shared" si="269"/>
        <v/>
      </c>
      <c r="AG161" s="6" t="str">
        <f t="shared" si="270"/>
        <v/>
      </c>
      <c r="AH161" s="6" t="str">
        <f t="shared" si="270"/>
        <v/>
      </c>
      <c r="AI161" s="6" t="str">
        <f t="shared" si="270"/>
        <v/>
      </c>
      <c r="AJ161" s="6" t="str">
        <f t="shared" si="270"/>
        <v/>
      </c>
      <c r="AK161" s="6" t="str">
        <f t="shared" si="270"/>
        <v/>
      </c>
      <c r="AL161" s="6" t="str">
        <f t="shared" si="270"/>
        <v/>
      </c>
      <c r="AM161" s="6" t="str">
        <f t="shared" si="270"/>
        <v/>
      </c>
      <c r="AN161" s="6" t="str">
        <f t="shared" si="270"/>
        <v/>
      </c>
      <c r="AQ161" s="67"/>
      <c r="AR161" s="38" t="str">
        <f t="shared" si="271"/>
        <v/>
      </c>
      <c r="AS161" s="6" t="str">
        <f t="shared" si="271"/>
        <v/>
      </c>
      <c r="AT161" s="6" t="str">
        <f t="shared" si="271"/>
        <v/>
      </c>
      <c r="AU161" s="6" t="str">
        <f t="shared" si="271"/>
        <v/>
      </c>
      <c r="AV161" s="6" t="str">
        <f t="shared" si="271"/>
        <v/>
      </c>
      <c r="AW161" s="6" t="str">
        <f t="shared" si="271"/>
        <v/>
      </c>
      <c r="AX161" s="6" t="str">
        <f t="shared" si="271"/>
        <v/>
      </c>
      <c r="AY161" s="6" t="str">
        <f t="shared" si="271"/>
        <v/>
      </c>
      <c r="AZ161" s="6" t="str">
        <f t="shared" si="271"/>
        <v/>
      </c>
      <c r="BA161" s="6" t="str">
        <f t="shared" si="271"/>
        <v/>
      </c>
      <c r="BB161" s="6" t="str">
        <f t="shared" si="272"/>
        <v/>
      </c>
      <c r="BC161" s="6" t="str">
        <f t="shared" si="272"/>
        <v/>
      </c>
      <c r="BD161" s="6" t="str">
        <f t="shared" si="272"/>
        <v/>
      </c>
      <c r="BE161" s="6" t="str">
        <f t="shared" si="272"/>
        <v/>
      </c>
      <c r="BF161" s="6" t="str">
        <f t="shared" si="272"/>
        <v/>
      </c>
      <c r="BG161" s="6" t="str">
        <f t="shared" si="272"/>
        <v/>
      </c>
      <c r="BH161" s="6" t="str">
        <f t="shared" si="272"/>
        <v/>
      </c>
      <c r="BI161" s="6" t="str">
        <f t="shared" si="272"/>
        <v/>
      </c>
      <c r="BL161" s="67"/>
      <c r="BM161" s="38" t="str">
        <f t="shared" si="273"/>
        <v/>
      </c>
      <c r="BN161" s="6" t="str">
        <f t="shared" si="273"/>
        <v/>
      </c>
      <c r="BO161" s="6" t="str">
        <f t="shared" si="273"/>
        <v/>
      </c>
      <c r="BP161" s="6" t="str">
        <f t="shared" si="273"/>
        <v/>
      </c>
      <c r="BQ161" s="6" t="str">
        <f t="shared" si="273"/>
        <v/>
      </c>
      <c r="BR161" s="6" t="str">
        <f t="shared" si="273"/>
        <v/>
      </c>
      <c r="BS161" s="6" t="str">
        <f t="shared" si="273"/>
        <v/>
      </c>
      <c r="BT161" s="6" t="str">
        <f t="shared" si="273"/>
        <v/>
      </c>
      <c r="BU161" s="6" t="str">
        <f t="shared" si="273"/>
        <v/>
      </c>
      <c r="BV161" s="6" t="str">
        <f t="shared" si="273"/>
        <v/>
      </c>
      <c r="BW161" s="6" t="str">
        <f t="shared" si="274"/>
        <v/>
      </c>
      <c r="BX161" s="6" t="str">
        <f t="shared" si="274"/>
        <v/>
      </c>
      <c r="BY161" s="6" t="str">
        <f t="shared" si="274"/>
        <v/>
      </c>
      <c r="BZ161" s="6" t="str">
        <f t="shared" si="274"/>
        <v/>
      </c>
      <c r="CA161" s="6" t="str">
        <f t="shared" si="274"/>
        <v/>
      </c>
      <c r="CB161" s="6" t="str">
        <f t="shared" si="274"/>
        <v/>
      </c>
      <c r="CC161" s="6" t="str">
        <f t="shared" si="274"/>
        <v/>
      </c>
      <c r="CD161" s="6" t="str">
        <f t="shared" si="274"/>
        <v/>
      </c>
      <c r="CG161" s="67"/>
      <c r="CH161" s="94" t="str">
        <f t="shared" si="275"/>
        <v/>
      </c>
      <c r="CI161" s="95" t="str">
        <f t="shared" si="275"/>
        <v/>
      </c>
      <c r="CJ161" s="95" t="str">
        <f t="shared" si="275"/>
        <v/>
      </c>
      <c r="CK161" s="95" t="str">
        <f t="shared" si="275"/>
        <v/>
      </c>
      <c r="CL161" s="95" t="str">
        <f t="shared" si="275"/>
        <v/>
      </c>
      <c r="CM161" s="95" t="str">
        <f t="shared" si="275"/>
        <v/>
      </c>
      <c r="CN161" s="95" t="str">
        <f t="shared" si="275"/>
        <v/>
      </c>
      <c r="CO161" s="95" t="str">
        <f t="shared" si="275"/>
        <v/>
      </c>
      <c r="CP161" s="95" t="str">
        <f t="shared" si="275"/>
        <v/>
      </c>
      <c r="CQ161" s="95" t="str">
        <f t="shared" si="275"/>
        <v/>
      </c>
      <c r="CR161" s="95" t="str">
        <f t="shared" si="276"/>
        <v/>
      </c>
      <c r="CS161" s="95" t="str">
        <f t="shared" si="276"/>
        <v/>
      </c>
      <c r="CT161" s="95" t="str">
        <f t="shared" si="276"/>
        <v/>
      </c>
      <c r="CU161" s="95" t="str">
        <f t="shared" si="276"/>
        <v/>
      </c>
      <c r="CV161" s="95" t="str">
        <f t="shared" si="276"/>
        <v/>
      </c>
      <c r="CW161" s="95" t="str">
        <f t="shared" si="276"/>
        <v/>
      </c>
      <c r="CX161" s="95" t="str">
        <f t="shared" si="276"/>
        <v/>
      </c>
      <c r="CY161" s="96" t="str">
        <f t="shared" si="276"/>
        <v/>
      </c>
    </row>
    <row r="162" spans="1:103" x14ac:dyDescent="0.25">
      <c r="A162" s="67"/>
      <c r="B162" s="38" t="str">
        <f>'Data In'!G13</f>
        <v/>
      </c>
      <c r="C162" s="6" t="str">
        <f>'Data In'!H13</f>
        <v/>
      </c>
      <c r="D162" s="6" t="str">
        <f>'Data In'!I13</f>
        <v/>
      </c>
      <c r="E162" s="6" t="str">
        <f>'Data In'!J13</f>
        <v/>
      </c>
      <c r="F162" s="6" t="str">
        <f>'Data In'!K13</f>
        <v/>
      </c>
      <c r="G162" s="6" t="str">
        <f>'Data In'!L13</f>
        <v/>
      </c>
      <c r="H162" s="6" t="str">
        <f>'Data In'!M13</f>
        <v/>
      </c>
      <c r="I162" s="6" t="str">
        <f>'Data In'!N13</f>
        <v/>
      </c>
      <c r="J162" s="6" t="str">
        <f>'Data In'!O13</f>
        <v/>
      </c>
      <c r="K162" s="6" t="str">
        <f>'Data In'!P13</f>
        <v/>
      </c>
      <c r="L162" s="6" t="str">
        <f>'Data In'!Q13</f>
        <v/>
      </c>
      <c r="M162" s="6" t="str">
        <f>'Data In'!R13</f>
        <v/>
      </c>
      <c r="N162" s="6" t="str">
        <f>'Data In'!S13</f>
        <v/>
      </c>
      <c r="O162" s="6" t="str">
        <f>'Data In'!T13</f>
        <v/>
      </c>
      <c r="P162" s="6" t="str">
        <f>'Data In'!U13</f>
        <v/>
      </c>
      <c r="Q162" s="6" t="str">
        <f>'Data In'!V13</f>
        <v/>
      </c>
      <c r="R162" s="6" t="str">
        <f>'Data In'!W13</f>
        <v/>
      </c>
      <c r="S162" s="6" t="str">
        <f>'Data In'!X13</f>
        <v/>
      </c>
      <c r="T162" s="22"/>
      <c r="V162" s="67"/>
      <c r="W162" s="38" t="str">
        <f t="shared" si="269"/>
        <v/>
      </c>
      <c r="X162" s="6" t="str">
        <f t="shared" si="269"/>
        <v/>
      </c>
      <c r="Y162" s="6" t="str">
        <f t="shared" si="269"/>
        <v/>
      </c>
      <c r="Z162" s="6" t="str">
        <f t="shared" si="269"/>
        <v/>
      </c>
      <c r="AA162" s="6" t="str">
        <f t="shared" si="269"/>
        <v/>
      </c>
      <c r="AB162" s="6" t="str">
        <f t="shared" si="269"/>
        <v/>
      </c>
      <c r="AC162" s="6" t="str">
        <f t="shared" si="269"/>
        <v/>
      </c>
      <c r="AD162" s="6" t="str">
        <f t="shared" si="269"/>
        <v/>
      </c>
      <c r="AE162" s="6" t="str">
        <f t="shared" si="269"/>
        <v/>
      </c>
      <c r="AF162" s="6" t="str">
        <f t="shared" si="269"/>
        <v/>
      </c>
      <c r="AG162" s="6" t="str">
        <f t="shared" si="270"/>
        <v/>
      </c>
      <c r="AH162" s="6" t="str">
        <f t="shared" si="270"/>
        <v/>
      </c>
      <c r="AI162" s="6" t="str">
        <f t="shared" si="270"/>
        <v/>
      </c>
      <c r="AJ162" s="6" t="str">
        <f t="shared" si="270"/>
        <v/>
      </c>
      <c r="AK162" s="6" t="str">
        <f t="shared" si="270"/>
        <v/>
      </c>
      <c r="AL162" s="6" t="str">
        <f t="shared" si="270"/>
        <v/>
      </c>
      <c r="AM162" s="6" t="str">
        <f t="shared" si="270"/>
        <v/>
      </c>
      <c r="AN162" s="6" t="str">
        <f t="shared" si="270"/>
        <v/>
      </c>
      <c r="AQ162" s="67"/>
      <c r="AR162" s="38" t="str">
        <f t="shared" si="271"/>
        <v/>
      </c>
      <c r="AS162" s="6" t="str">
        <f t="shared" si="271"/>
        <v/>
      </c>
      <c r="AT162" s="6" t="str">
        <f t="shared" si="271"/>
        <v/>
      </c>
      <c r="AU162" s="6" t="str">
        <f t="shared" si="271"/>
        <v/>
      </c>
      <c r="AV162" s="6" t="str">
        <f t="shared" si="271"/>
        <v/>
      </c>
      <c r="AW162" s="6" t="str">
        <f t="shared" si="271"/>
        <v/>
      </c>
      <c r="AX162" s="6" t="str">
        <f t="shared" si="271"/>
        <v/>
      </c>
      <c r="AY162" s="6" t="str">
        <f t="shared" si="271"/>
        <v/>
      </c>
      <c r="AZ162" s="6" t="str">
        <f t="shared" si="271"/>
        <v/>
      </c>
      <c r="BA162" s="6" t="str">
        <f t="shared" si="271"/>
        <v/>
      </c>
      <c r="BB162" s="6" t="str">
        <f t="shared" si="272"/>
        <v/>
      </c>
      <c r="BC162" s="6" t="str">
        <f t="shared" si="272"/>
        <v/>
      </c>
      <c r="BD162" s="6" t="str">
        <f t="shared" si="272"/>
        <v/>
      </c>
      <c r="BE162" s="6" t="str">
        <f t="shared" si="272"/>
        <v/>
      </c>
      <c r="BF162" s="6" t="str">
        <f t="shared" si="272"/>
        <v/>
      </c>
      <c r="BG162" s="6" t="str">
        <f t="shared" si="272"/>
        <v/>
      </c>
      <c r="BH162" s="6" t="str">
        <f t="shared" si="272"/>
        <v/>
      </c>
      <c r="BI162" s="6" t="str">
        <f t="shared" si="272"/>
        <v/>
      </c>
      <c r="BL162" s="67"/>
      <c r="BM162" s="38" t="str">
        <f t="shared" si="273"/>
        <v/>
      </c>
      <c r="BN162" s="6" t="str">
        <f t="shared" si="273"/>
        <v/>
      </c>
      <c r="BO162" s="6" t="str">
        <f t="shared" si="273"/>
        <v/>
      </c>
      <c r="BP162" s="6" t="str">
        <f t="shared" si="273"/>
        <v/>
      </c>
      <c r="BQ162" s="6" t="str">
        <f t="shared" si="273"/>
        <v/>
      </c>
      <c r="BR162" s="6" t="str">
        <f t="shared" si="273"/>
        <v/>
      </c>
      <c r="BS162" s="6" t="str">
        <f t="shared" si="273"/>
        <v/>
      </c>
      <c r="BT162" s="6" t="str">
        <f t="shared" si="273"/>
        <v/>
      </c>
      <c r="BU162" s="6" t="str">
        <f t="shared" si="273"/>
        <v/>
      </c>
      <c r="BV162" s="6" t="str">
        <f t="shared" si="273"/>
        <v/>
      </c>
      <c r="BW162" s="6" t="str">
        <f t="shared" si="274"/>
        <v/>
      </c>
      <c r="BX162" s="6" t="str">
        <f t="shared" si="274"/>
        <v/>
      </c>
      <c r="BY162" s="6" t="str">
        <f t="shared" si="274"/>
        <v/>
      </c>
      <c r="BZ162" s="6" t="str">
        <f t="shared" si="274"/>
        <v/>
      </c>
      <c r="CA162" s="6" t="str">
        <f t="shared" si="274"/>
        <v/>
      </c>
      <c r="CB162" s="6" t="str">
        <f t="shared" si="274"/>
        <v/>
      </c>
      <c r="CC162" s="6" t="str">
        <f t="shared" si="274"/>
        <v/>
      </c>
      <c r="CD162" s="6" t="str">
        <f t="shared" si="274"/>
        <v/>
      </c>
      <c r="CG162" s="67"/>
      <c r="CH162" s="94" t="str">
        <f t="shared" si="275"/>
        <v/>
      </c>
      <c r="CI162" s="95" t="str">
        <f t="shared" si="275"/>
        <v/>
      </c>
      <c r="CJ162" s="95" t="str">
        <f t="shared" si="275"/>
        <v/>
      </c>
      <c r="CK162" s="95" t="str">
        <f t="shared" si="275"/>
        <v/>
      </c>
      <c r="CL162" s="95" t="str">
        <f t="shared" si="275"/>
        <v/>
      </c>
      <c r="CM162" s="95" t="str">
        <f t="shared" si="275"/>
        <v/>
      </c>
      <c r="CN162" s="95" t="str">
        <f t="shared" si="275"/>
        <v/>
      </c>
      <c r="CO162" s="95" t="str">
        <f t="shared" si="275"/>
        <v/>
      </c>
      <c r="CP162" s="95" t="str">
        <f t="shared" si="275"/>
        <v/>
      </c>
      <c r="CQ162" s="95" t="str">
        <f t="shared" si="275"/>
        <v/>
      </c>
      <c r="CR162" s="95" t="str">
        <f t="shared" si="276"/>
        <v/>
      </c>
      <c r="CS162" s="95" t="str">
        <f t="shared" si="276"/>
        <v/>
      </c>
      <c r="CT162" s="95" t="str">
        <f t="shared" si="276"/>
        <v/>
      </c>
      <c r="CU162" s="95" t="str">
        <f t="shared" si="276"/>
        <v/>
      </c>
      <c r="CV162" s="95" t="str">
        <f t="shared" si="276"/>
        <v/>
      </c>
      <c r="CW162" s="95" t="str">
        <f t="shared" si="276"/>
        <v/>
      </c>
      <c r="CX162" s="95" t="str">
        <f t="shared" si="276"/>
        <v/>
      </c>
      <c r="CY162" s="96" t="str">
        <f t="shared" si="276"/>
        <v/>
      </c>
    </row>
    <row r="163" spans="1:103" x14ac:dyDescent="0.25">
      <c r="A163" s="67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80"/>
      <c r="T163" s="22"/>
      <c r="V163" s="67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80"/>
      <c r="AQ163" s="67"/>
      <c r="AR163" s="79"/>
      <c r="AS163" s="79"/>
      <c r="AT163" s="79"/>
      <c r="AU163" s="79"/>
      <c r="AV163" s="79"/>
      <c r="AW163" s="79"/>
      <c r="AX163" s="79"/>
      <c r="AY163" s="79"/>
      <c r="AZ163" s="79"/>
      <c r="BA163" s="79"/>
      <c r="BB163" s="79"/>
      <c r="BC163" s="79"/>
      <c r="BD163" s="79"/>
      <c r="BE163" s="79"/>
      <c r="BF163" s="79"/>
      <c r="BG163" s="79"/>
      <c r="BH163" s="79"/>
      <c r="BI163" s="80"/>
      <c r="BL163" s="67"/>
      <c r="BM163" s="79"/>
      <c r="BN163" s="79"/>
      <c r="BO163" s="79"/>
      <c r="BP163" s="79"/>
      <c r="BQ163" s="79"/>
      <c r="BR163" s="79"/>
      <c r="BS163" s="79"/>
      <c r="BT163" s="79"/>
      <c r="BU163" s="79"/>
      <c r="BV163" s="79"/>
      <c r="BW163" s="79"/>
      <c r="BX163" s="79"/>
      <c r="BY163" s="79"/>
      <c r="BZ163" s="79"/>
      <c r="CA163" s="79"/>
      <c r="CB163" s="79"/>
      <c r="CC163" s="79"/>
      <c r="CD163" s="80"/>
      <c r="CG163" s="67"/>
      <c r="CH163" s="79"/>
      <c r="CI163" s="79"/>
      <c r="CJ163" s="79"/>
      <c r="CK163" s="79"/>
      <c r="CL163" s="79"/>
      <c r="CM163" s="79"/>
      <c r="CN163" s="79"/>
      <c r="CO163" s="79"/>
      <c r="CP163" s="79"/>
      <c r="CQ163" s="79"/>
      <c r="CR163" s="79"/>
      <c r="CS163" s="79"/>
      <c r="CT163" s="79"/>
      <c r="CU163" s="79"/>
      <c r="CV163" s="79"/>
      <c r="CW163" s="79"/>
      <c r="CX163" s="79"/>
      <c r="CY163" s="80"/>
    </row>
    <row r="164" spans="1:103" x14ac:dyDescent="0.25">
      <c r="A164" s="67" t="s">
        <v>88</v>
      </c>
      <c r="B164" s="178" t="str">
        <f>'Data In'!G32</f>
        <v/>
      </c>
      <c r="C164" s="6" t="str">
        <f>'Data In'!H32</f>
        <v/>
      </c>
      <c r="D164" s="6" t="str">
        <f>'Data In'!I32</f>
        <v/>
      </c>
      <c r="E164" s="6" t="str">
        <f>'Data In'!J32</f>
        <v/>
      </c>
      <c r="F164" s="6" t="str">
        <f>'Data In'!K32</f>
        <v/>
      </c>
      <c r="G164" s="6" t="str">
        <f>'Data In'!L32</f>
        <v/>
      </c>
      <c r="H164" s="6" t="str">
        <f>'Data In'!M32</f>
        <v/>
      </c>
      <c r="I164" s="6" t="str">
        <f>'Data In'!N32</f>
        <v/>
      </c>
      <c r="J164" s="6" t="str">
        <f>'Data In'!O32</f>
        <v/>
      </c>
      <c r="K164" s="6" t="str">
        <f>'Data In'!P32</f>
        <v/>
      </c>
      <c r="L164" s="6" t="str">
        <f>'Data In'!Q32</f>
        <v/>
      </c>
      <c r="M164" s="6" t="str">
        <f>'Data In'!R32</f>
        <v/>
      </c>
      <c r="N164" s="6" t="str">
        <f>'Data In'!S32</f>
        <v/>
      </c>
      <c r="O164" s="6" t="str">
        <f>'Data In'!T32</f>
        <v/>
      </c>
      <c r="P164" s="6" t="str">
        <f>'Data In'!U32</f>
        <v/>
      </c>
      <c r="Q164" s="6" t="str">
        <f>'Data In'!V32</f>
        <v/>
      </c>
      <c r="R164" s="6" t="str">
        <f>'Data In'!W32</f>
        <v/>
      </c>
      <c r="S164" s="6" t="str">
        <f>'Data In'!X32</f>
        <v/>
      </c>
      <c r="T164" s="22"/>
      <c r="V164" s="67" t="s">
        <v>88</v>
      </c>
      <c r="W164" s="178" t="str">
        <f>'Data In'!G64</f>
        <v/>
      </c>
      <c r="X164" s="6" t="str">
        <f>'Data In'!H64</f>
        <v/>
      </c>
      <c r="Y164" s="6" t="str">
        <f>'Data In'!I64</f>
        <v/>
      </c>
      <c r="Z164" s="6" t="str">
        <f>'Data In'!J64</f>
        <v/>
      </c>
      <c r="AA164" s="6" t="str">
        <f>'Data In'!K64</f>
        <v/>
      </c>
      <c r="AB164" s="6" t="str">
        <f>'Data In'!L64</f>
        <v/>
      </c>
      <c r="AC164" s="6" t="str">
        <f>'Data In'!M64</f>
        <v/>
      </c>
      <c r="AD164" s="6" t="str">
        <f>'Data In'!N64</f>
        <v/>
      </c>
      <c r="AE164" s="6" t="str">
        <f>'Data In'!O64</f>
        <v/>
      </c>
      <c r="AF164" s="6" t="str">
        <f>'Data In'!P64</f>
        <v/>
      </c>
      <c r="AG164" s="6" t="str">
        <f>'Data In'!Q64</f>
        <v/>
      </c>
      <c r="AH164" s="6" t="str">
        <f>'Data In'!R64</f>
        <v/>
      </c>
      <c r="AI164" s="6" t="str">
        <f>'Data In'!S64</f>
        <v/>
      </c>
      <c r="AJ164" s="6" t="str">
        <f>'Data In'!T64</f>
        <v/>
      </c>
      <c r="AK164" s="6" t="str">
        <f>'Data In'!U64</f>
        <v/>
      </c>
      <c r="AL164" s="6" t="str">
        <f>'Data In'!V64</f>
        <v/>
      </c>
      <c r="AM164" s="6" t="str">
        <f>'Data In'!W64</f>
        <v/>
      </c>
      <c r="AN164" s="6" t="str">
        <f>'Data In'!X64</f>
        <v/>
      </c>
      <c r="AQ164" s="67" t="s">
        <v>88</v>
      </c>
      <c r="AR164" s="178" t="str">
        <f>'Data In'!G93</f>
        <v/>
      </c>
      <c r="AS164" s="6" t="str">
        <f>'Data In'!H93</f>
        <v/>
      </c>
      <c r="AT164" s="6" t="str">
        <f>'Data In'!I93</f>
        <v/>
      </c>
      <c r="AU164" s="6" t="str">
        <f>'Data In'!J93</f>
        <v/>
      </c>
      <c r="AV164" s="6" t="str">
        <f>'Data In'!K93</f>
        <v/>
      </c>
      <c r="AW164" s="6" t="str">
        <f>'Data In'!L93</f>
        <v/>
      </c>
      <c r="AX164" s="6" t="str">
        <f>'Data In'!M93</f>
        <v/>
      </c>
      <c r="AY164" s="6" t="str">
        <f>'Data In'!N93</f>
        <v/>
      </c>
      <c r="AZ164" s="6" t="str">
        <f>'Data In'!O93</f>
        <v/>
      </c>
      <c r="BA164" s="6" t="str">
        <f>'Data In'!P93</f>
        <v/>
      </c>
      <c r="BB164" s="6" t="str">
        <f>'Data In'!Q93</f>
        <v/>
      </c>
      <c r="BC164" s="6" t="str">
        <f>'Data In'!R93</f>
        <v/>
      </c>
      <c r="BD164" s="6" t="str">
        <f>'Data In'!S93</f>
        <v/>
      </c>
      <c r="BE164" s="6" t="str">
        <f>'Data In'!T93</f>
        <v/>
      </c>
      <c r="BF164" s="6" t="str">
        <f>'Data In'!U93</f>
        <v/>
      </c>
      <c r="BG164" s="6" t="str">
        <f>'Data In'!V93</f>
        <v/>
      </c>
      <c r="BH164" s="6" t="str">
        <f>'Data In'!W93</f>
        <v/>
      </c>
      <c r="BI164" s="6" t="str">
        <f>'Data In'!X93</f>
        <v/>
      </c>
      <c r="BL164" s="67" t="s">
        <v>88</v>
      </c>
      <c r="BM164" s="178" t="str">
        <f>'Data In'!G122</f>
        <v/>
      </c>
      <c r="BN164" s="6" t="str">
        <f>'Data In'!H122</f>
        <v/>
      </c>
      <c r="BO164" s="6" t="str">
        <f>'Data In'!I122</f>
        <v/>
      </c>
      <c r="BP164" s="6" t="str">
        <f>'Data In'!J122</f>
        <v/>
      </c>
      <c r="BQ164" s="6" t="str">
        <f>'Data In'!K122</f>
        <v/>
      </c>
      <c r="BR164" s="6" t="str">
        <f>'Data In'!L122</f>
        <v/>
      </c>
      <c r="BS164" s="6" t="str">
        <f>'Data In'!M122</f>
        <v/>
      </c>
      <c r="BT164" s="6" t="str">
        <f>'Data In'!N122</f>
        <v/>
      </c>
      <c r="BU164" s="6" t="str">
        <f>'Data In'!O122</f>
        <v/>
      </c>
      <c r="BV164" s="6" t="str">
        <f>'Data In'!P122</f>
        <v/>
      </c>
      <c r="BW164" s="6" t="str">
        <f>'Data In'!Q122</f>
        <v/>
      </c>
      <c r="BX164" s="6" t="str">
        <f>'Data In'!R122</f>
        <v/>
      </c>
      <c r="BY164" s="6" t="str">
        <f>'Data In'!S122</f>
        <v/>
      </c>
      <c r="BZ164" s="6" t="str">
        <f>'Data In'!T122</f>
        <v/>
      </c>
      <c r="CA164" s="6" t="str">
        <f>'Data In'!U122</f>
        <v/>
      </c>
      <c r="CB164" s="6" t="str">
        <f>'Data In'!V122</f>
        <v/>
      </c>
      <c r="CC164" s="6" t="str">
        <f>'Data In'!W122</f>
        <v/>
      </c>
      <c r="CD164" s="6" t="str">
        <f>'Data In'!X122</f>
        <v/>
      </c>
      <c r="CG164" s="67" t="s">
        <v>88</v>
      </c>
      <c r="CH164" s="94">
        <f>'Data In'!G151</f>
        <v>0</v>
      </c>
      <c r="CI164" s="95">
        <f>'Data In'!H151</f>
        <v>0</v>
      </c>
      <c r="CJ164" s="95">
        <f>'Data In'!I151</f>
        <v>0</v>
      </c>
      <c r="CK164" s="95">
        <f>'Data In'!J151</f>
        <v>0</v>
      </c>
      <c r="CL164" s="95">
        <f>'Data In'!K151</f>
        <v>0</v>
      </c>
      <c r="CM164" s="95">
        <f>'Data In'!L151</f>
        <v>0</v>
      </c>
      <c r="CN164" s="95">
        <f>'Data In'!M151</f>
        <v>0</v>
      </c>
      <c r="CO164" s="95">
        <f>'Data In'!N151</f>
        <v>0</v>
      </c>
      <c r="CP164" s="95">
        <f>'Data In'!O151</f>
        <v>0</v>
      </c>
      <c r="CQ164" s="95">
        <f>'Data In'!P151</f>
        <v>0</v>
      </c>
      <c r="CR164" s="95">
        <f>'Data In'!Q151</f>
        <v>0</v>
      </c>
      <c r="CS164" s="95">
        <f>'Data In'!R151</f>
        <v>0</v>
      </c>
      <c r="CT164" s="95">
        <f>'Data In'!S151</f>
        <v>0</v>
      </c>
      <c r="CU164" s="95">
        <f>'Data In'!T151</f>
        <v>0</v>
      </c>
      <c r="CV164" s="95">
        <f>'Data In'!U151</f>
        <v>0</v>
      </c>
      <c r="CW164" s="95">
        <f>'Data In'!V151</f>
        <v>0</v>
      </c>
      <c r="CX164" s="95">
        <f>'Data In'!W151</f>
        <v>0</v>
      </c>
      <c r="CY164" s="95">
        <f>'Data In'!X151</f>
        <v>0</v>
      </c>
    </row>
    <row r="165" spans="1:103" x14ac:dyDescent="0.25">
      <c r="A165" s="67"/>
      <c r="B165" s="178" t="str">
        <f>'Data In'!G33</f>
        <v/>
      </c>
      <c r="C165" s="6" t="str">
        <f>'Data In'!H33</f>
        <v/>
      </c>
      <c r="D165" s="6" t="str">
        <f>'Data In'!I33</f>
        <v/>
      </c>
      <c r="E165" s="6" t="str">
        <f>'Data In'!J33</f>
        <v/>
      </c>
      <c r="F165" s="6" t="str">
        <f>'Data In'!K33</f>
        <v/>
      </c>
      <c r="G165" s="6" t="str">
        <f>'Data In'!L33</f>
        <v/>
      </c>
      <c r="H165" s="6" t="str">
        <f>'Data In'!M33</f>
        <v/>
      </c>
      <c r="I165" s="6" t="str">
        <f>'Data In'!N33</f>
        <v/>
      </c>
      <c r="J165" s="6" t="str">
        <f>'Data In'!O33</f>
        <v/>
      </c>
      <c r="K165" s="6" t="str">
        <f>'Data In'!P33</f>
        <v/>
      </c>
      <c r="L165" s="6" t="str">
        <f>'Data In'!Q33</f>
        <v/>
      </c>
      <c r="M165" s="6" t="str">
        <f>'Data In'!R33</f>
        <v/>
      </c>
      <c r="N165" s="6" t="str">
        <f>'Data In'!S33</f>
        <v/>
      </c>
      <c r="O165" s="6" t="str">
        <f>'Data In'!T33</f>
        <v/>
      </c>
      <c r="P165" s="6" t="str">
        <f>'Data In'!U33</f>
        <v/>
      </c>
      <c r="Q165" s="6" t="str">
        <f>'Data In'!V33</f>
        <v/>
      </c>
      <c r="R165" s="6" t="str">
        <f>'Data In'!W33</f>
        <v/>
      </c>
      <c r="S165" s="6" t="str">
        <f>'Data In'!X33</f>
        <v/>
      </c>
      <c r="T165" s="22"/>
      <c r="V165" s="67"/>
      <c r="W165" s="178" t="str">
        <f>'Data In'!G65</f>
        <v/>
      </c>
      <c r="X165" s="6" t="str">
        <f>'Data In'!H65</f>
        <v/>
      </c>
      <c r="Y165" s="6" t="str">
        <f>'Data In'!I65</f>
        <v/>
      </c>
      <c r="Z165" s="6" t="str">
        <f>'Data In'!J65</f>
        <v/>
      </c>
      <c r="AA165" s="6" t="str">
        <f>'Data In'!K65</f>
        <v/>
      </c>
      <c r="AB165" s="6" t="str">
        <f>'Data In'!L65</f>
        <v/>
      </c>
      <c r="AC165" s="6" t="str">
        <f>'Data In'!M65</f>
        <v/>
      </c>
      <c r="AD165" s="6" t="str">
        <f>'Data In'!N65</f>
        <v/>
      </c>
      <c r="AE165" s="6" t="str">
        <f>'Data In'!O65</f>
        <v/>
      </c>
      <c r="AF165" s="6" t="str">
        <f>'Data In'!P65</f>
        <v/>
      </c>
      <c r="AG165" s="6" t="str">
        <f>'Data In'!Q65</f>
        <v/>
      </c>
      <c r="AH165" s="6" t="str">
        <f>'Data In'!R65</f>
        <v/>
      </c>
      <c r="AI165" s="6" t="str">
        <f>'Data In'!S65</f>
        <v/>
      </c>
      <c r="AJ165" s="6" t="str">
        <f>'Data In'!T65</f>
        <v/>
      </c>
      <c r="AK165" s="6" t="str">
        <f>'Data In'!U65</f>
        <v/>
      </c>
      <c r="AL165" s="6" t="str">
        <f>'Data In'!V65</f>
        <v/>
      </c>
      <c r="AM165" s="6" t="str">
        <f>'Data In'!W65</f>
        <v/>
      </c>
      <c r="AN165" s="6" t="str">
        <f>'Data In'!X65</f>
        <v/>
      </c>
      <c r="AQ165" s="67"/>
      <c r="AR165" s="178" t="str">
        <f>'Data In'!G94</f>
        <v/>
      </c>
      <c r="AS165" s="6" t="str">
        <f>'Data In'!H94</f>
        <v/>
      </c>
      <c r="AT165" s="6" t="str">
        <f>'Data In'!I94</f>
        <v/>
      </c>
      <c r="AU165" s="6" t="str">
        <f>'Data In'!J94</f>
        <v/>
      </c>
      <c r="AV165" s="6" t="str">
        <f>'Data In'!K94</f>
        <v/>
      </c>
      <c r="AW165" s="6" t="str">
        <f>'Data In'!L94</f>
        <v/>
      </c>
      <c r="AX165" s="6" t="str">
        <f>'Data In'!M94</f>
        <v/>
      </c>
      <c r="AY165" s="6" t="str">
        <f>'Data In'!N94</f>
        <v/>
      </c>
      <c r="AZ165" s="6" t="str">
        <f>'Data In'!O94</f>
        <v/>
      </c>
      <c r="BA165" s="6" t="str">
        <f>'Data In'!P94</f>
        <v/>
      </c>
      <c r="BB165" s="6" t="str">
        <f>'Data In'!Q94</f>
        <v/>
      </c>
      <c r="BC165" s="6" t="str">
        <f>'Data In'!R94</f>
        <v/>
      </c>
      <c r="BD165" s="6" t="str">
        <f>'Data In'!S94</f>
        <v/>
      </c>
      <c r="BE165" s="6" t="str">
        <f>'Data In'!T94</f>
        <v/>
      </c>
      <c r="BF165" s="6" t="str">
        <f>'Data In'!U94</f>
        <v/>
      </c>
      <c r="BG165" s="6" t="str">
        <f>'Data In'!V94</f>
        <v/>
      </c>
      <c r="BH165" s="6" t="str">
        <f>'Data In'!W94</f>
        <v/>
      </c>
      <c r="BI165" s="6" t="str">
        <f>'Data In'!X94</f>
        <v/>
      </c>
      <c r="BL165" s="67"/>
      <c r="BM165" s="178" t="str">
        <f>'Data In'!G123</f>
        <v/>
      </c>
      <c r="BN165" s="6" t="str">
        <f>'Data In'!H123</f>
        <v/>
      </c>
      <c r="BO165" s="6" t="str">
        <f>'Data In'!I123</f>
        <v/>
      </c>
      <c r="BP165" s="6" t="str">
        <f>'Data In'!J123</f>
        <v/>
      </c>
      <c r="BQ165" s="6" t="str">
        <f>'Data In'!K123</f>
        <v/>
      </c>
      <c r="BR165" s="6" t="str">
        <f>'Data In'!L123</f>
        <v/>
      </c>
      <c r="BS165" s="6" t="str">
        <f>'Data In'!M123</f>
        <v/>
      </c>
      <c r="BT165" s="6" t="str">
        <f>'Data In'!N123</f>
        <v/>
      </c>
      <c r="BU165" s="6" t="str">
        <f>'Data In'!O123</f>
        <v/>
      </c>
      <c r="BV165" s="6" t="str">
        <f>'Data In'!P123</f>
        <v/>
      </c>
      <c r="BW165" s="6" t="str">
        <f>'Data In'!Q123</f>
        <v/>
      </c>
      <c r="BX165" s="6" t="str">
        <f>'Data In'!R123</f>
        <v/>
      </c>
      <c r="BY165" s="6" t="str">
        <f>'Data In'!S123</f>
        <v/>
      </c>
      <c r="BZ165" s="6" t="str">
        <f>'Data In'!T123</f>
        <v/>
      </c>
      <c r="CA165" s="6" t="str">
        <f>'Data In'!U123</f>
        <v/>
      </c>
      <c r="CB165" s="6" t="str">
        <f>'Data In'!V123</f>
        <v/>
      </c>
      <c r="CC165" s="6" t="str">
        <f>'Data In'!W123</f>
        <v/>
      </c>
      <c r="CD165" s="6" t="str">
        <f>'Data In'!X123</f>
        <v/>
      </c>
      <c r="CG165" s="67"/>
      <c r="CH165" s="94">
        <f>'Data In'!G152</f>
        <v>0</v>
      </c>
      <c r="CI165" s="95">
        <f>'Data In'!H152</f>
        <v>0</v>
      </c>
      <c r="CJ165" s="95">
        <f>'Data In'!I152</f>
        <v>0</v>
      </c>
      <c r="CK165" s="95">
        <f>'Data In'!J152</f>
        <v>0</v>
      </c>
      <c r="CL165" s="95">
        <f>'Data In'!K152</f>
        <v>0</v>
      </c>
      <c r="CM165" s="95">
        <f>'Data In'!L152</f>
        <v>0</v>
      </c>
      <c r="CN165" s="95">
        <f>'Data In'!M152</f>
        <v>0</v>
      </c>
      <c r="CO165" s="95">
        <f>'Data In'!N152</f>
        <v>0</v>
      </c>
      <c r="CP165" s="95">
        <f>'Data In'!O152</f>
        <v>0</v>
      </c>
      <c r="CQ165" s="95">
        <f>'Data In'!P152</f>
        <v>0</v>
      </c>
      <c r="CR165" s="95">
        <f>'Data In'!Q152</f>
        <v>0</v>
      </c>
      <c r="CS165" s="95">
        <f>'Data In'!R152</f>
        <v>0</v>
      </c>
      <c r="CT165" s="95">
        <f>'Data In'!S152</f>
        <v>0</v>
      </c>
      <c r="CU165" s="95">
        <f>'Data In'!T152</f>
        <v>0</v>
      </c>
      <c r="CV165" s="95">
        <f>'Data In'!U152</f>
        <v>0</v>
      </c>
      <c r="CW165" s="95">
        <f>'Data In'!V152</f>
        <v>0</v>
      </c>
      <c r="CX165" s="95">
        <f>'Data In'!W152</f>
        <v>0</v>
      </c>
      <c r="CY165" s="95">
        <f>'Data In'!X152</f>
        <v>0</v>
      </c>
    </row>
    <row r="166" spans="1:103" x14ac:dyDescent="0.25">
      <c r="A166" s="67"/>
      <c r="B166" s="178" t="str">
        <f>'Data In'!G34</f>
        <v/>
      </c>
      <c r="C166" s="6" t="str">
        <f>'Data In'!H34</f>
        <v/>
      </c>
      <c r="D166" s="6" t="str">
        <f>'Data In'!I34</f>
        <v/>
      </c>
      <c r="E166" s="6" t="str">
        <f>'Data In'!J34</f>
        <v/>
      </c>
      <c r="F166" s="6" t="str">
        <f>'Data In'!K34</f>
        <v/>
      </c>
      <c r="G166" s="6" t="str">
        <f>'Data In'!L34</f>
        <v/>
      </c>
      <c r="H166" s="6" t="str">
        <f>'Data In'!M34</f>
        <v/>
      </c>
      <c r="I166" s="6" t="str">
        <f>'Data In'!N34</f>
        <v/>
      </c>
      <c r="J166" s="6" t="str">
        <f>'Data In'!O34</f>
        <v/>
      </c>
      <c r="K166" s="6" t="str">
        <f>'Data In'!P34</f>
        <v/>
      </c>
      <c r="L166" s="6" t="str">
        <f>'Data In'!Q34</f>
        <v/>
      </c>
      <c r="M166" s="6" t="str">
        <f>'Data In'!R34</f>
        <v/>
      </c>
      <c r="N166" s="6" t="str">
        <f>'Data In'!S34</f>
        <v/>
      </c>
      <c r="O166" s="6" t="str">
        <f>'Data In'!T34</f>
        <v/>
      </c>
      <c r="P166" s="6" t="str">
        <f>'Data In'!U34</f>
        <v/>
      </c>
      <c r="Q166" s="6" t="str">
        <f>'Data In'!V34</f>
        <v/>
      </c>
      <c r="R166" s="6" t="str">
        <f>'Data In'!W34</f>
        <v/>
      </c>
      <c r="S166" s="6" t="str">
        <f>'Data In'!X34</f>
        <v/>
      </c>
      <c r="T166" s="22"/>
      <c r="V166" s="67"/>
      <c r="W166" s="178" t="str">
        <f>'Data In'!G66</f>
        <v/>
      </c>
      <c r="X166" s="6" t="str">
        <f>'Data In'!H66</f>
        <v/>
      </c>
      <c r="Y166" s="6" t="str">
        <f>'Data In'!I66</f>
        <v/>
      </c>
      <c r="Z166" s="6" t="str">
        <f>'Data In'!J66</f>
        <v/>
      </c>
      <c r="AA166" s="6" t="str">
        <f>'Data In'!K66</f>
        <v/>
      </c>
      <c r="AB166" s="6" t="str">
        <f>'Data In'!L66</f>
        <v/>
      </c>
      <c r="AC166" s="6" t="str">
        <f>'Data In'!M66</f>
        <v/>
      </c>
      <c r="AD166" s="6" t="str">
        <f>'Data In'!N66</f>
        <v/>
      </c>
      <c r="AE166" s="6" t="str">
        <f>'Data In'!O66</f>
        <v/>
      </c>
      <c r="AF166" s="6" t="str">
        <f>'Data In'!P66</f>
        <v/>
      </c>
      <c r="AG166" s="6" t="str">
        <f>'Data In'!Q66</f>
        <v/>
      </c>
      <c r="AH166" s="6" t="str">
        <f>'Data In'!R66</f>
        <v/>
      </c>
      <c r="AI166" s="6" t="str">
        <f>'Data In'!S66</f>
        <v/>
      </c>
      <c r="AJ166" s="6" t="str">
        <f>'Data In'!T66</f>
        <v/>
      </c>
      <c r="AK166" s="6" t="str">
        <f>'Data In'!U66</f>
        <v/>
      </c>
      <c r="AL166" s="6" t="str">
        <f>'Data In'!V66</f>
        <v/>
      </c>
      <c r="AM166" s="6" t="str">
        <f>'Data In'!W66</f>
        <v/>
      </c>
      <c r="AN166" s="6" t="str">
        <f>'Data In'!X66</f>
        <v/>
      </c>
      <c r="AQ166" s="67"/>
      <c r="AR166" s="178" t="str">
        <f>'Data In'!G95</f>
        <v/>
      </c>
      <c r="AS166" s="6" t="str">
        <f>'Data In'!H95</f>
        <v/>
      </c>
      <c r="AT166" s="6" t="str">
        <f>'Data In'!I95</f>
        <v/>
      </c>
      <c r="AU166" s="6" t="str">
        <f>'Data In'!J95</f>
        <v/>
      </c>
      <c r="AV166" s="6" t="str">
        <f>'Data In'!K95</f>
        <v/>
      </c>
      <c r="AW166" s="6" t="str">
        <f>'Data In'!L95</f>
        <v/>
      </c>
      <c r="AX166" s="6" t="str">
        <f>'Data In'!M95</f>
        <v/>
      </c>
      <c r="AY166" s="6" t="str">
        <f>'Data In'!N95</f>
        <v/>
      </c>
      <c r="AZ166" s="6" t="str">
        <f>'Data In'!O95</f>
        <v/>
      </c>
      <c r="BA166" s="6" t="str">
        <f>'Data In'!P95</f>
        <v/>
      </c>
      <c r="BB166" s="6" t="str">
        <f>'Data In'!Q95</f>
        <v/>
      </c>
      <c r="BC166" s="6" t="str">
        <f>'Data In'!R95</f>
        <v/>
      </c>
      <c r="BD166" s="6" t="str">
        <f>'Data In'!S95</f>
        <v/>
      </c>
      <c r="BE166" s="6" t="str">
        <f>'Data In'!T95</f>
        <v/>
      </c>
      <c r="BF166" s="6" t="str">
        <f>'Data In'!U95</f>
        <v/>
      </c>
      <c r="BG166" s="6" t="str">
        <f>'Data In'!V95</f>
        <v/>
      </c>
      <c r="BH166" s="6" t="str">
        <f>'Data In'!W95</f>
        <v/>
      </c>
      <c r="BI166" s="6" t="str">
        <f>'Data In'!X95</f>
        <v/>
      </c>
      <c r="BL166" s="67"/>
      <c r="BM166" s="178" t="str">
        <f>'Data In'!G124</f>
        <v/>
      </c>
      <c r="BN166" s="6" t="str">
        <f>'Data In'!H124</f>
        <v/>
      </c>
      <c r="BO166" s="6" t="str">
        <f>'Data In'!I124</f>
        <v/>
      </c>
      <c r="BP166" s="6" t="str">
        <f>'Data In'!J124</f>
        <v/>
      </c>
      <c r="BQ166" s="6" t="str">
        <f>'Data In'!K124</f>
        <v/>
      </c>
      <c r="BR166" s="6" t="str">
        <f>'Data In'!L124</f>
        <v/>
      </c>
      <c r="BS166" s="6" t="str">
        <f>'Data In'!M124</f>
        <v/>
      </c>
      <c r="BT166" s="6" t="str">
        <f>'Data In'!N124</f>
        <v/>
      </c>
      <c r="BU166" s="6" t="str">
        <f>'Data In'!O124</f>
        <v/>
      </c>
      <c r="BV166" s="6" t="str">
        <f>'Data In'!P124</f>
        <v/>
      </c>
      <c r="BW166" s="6" t="str">
        <f>'Data In'!Q124</f>
        <v/>
      </c>
      <c r="BX166" s="6" t="str">
        <f>'Data In'!R124</f>
        <v/>
      </c>
      <c r="BY166" s="6" t="str">
        <f>'Data In'!S124</f>
        <v/>
      </c>
      <c r="BZ166" s="6" t="str">
        <f>'Data In'!T124</f>
        <v/>
      </c>
      <c r="CA166" s="6" t="str">
        <f>'Data In'!U124</f>
        <v/>
      </c>
      <c r="CB166" s="6" t="str">
        <f>'Data In'!V124</f>
        <v/>
      </c>
      <c r="CC166" s="6" t="str">
        <f>'Data In'!W124</f>
        <v/>
      </c>
      <c r="CD166" s="6" t="str">
        <f>'Data In'!X124</f>
        <v/>
      </c>
      <c r="CG166" s="67"/>
      <c r="CH166" s="94">
        <f>'Data In'!G153</f>
        <v>0</v>
      </c>
      <c r="CI166" s="95">
        <f>'Data In'!H153</f>
        <v>0</v>
      </c>
      <c r="CJ166" s="95">
        <f>'Data In'!I153</f>
        <v>0</v>
      </c>
      <c r="CK166" s="95">
        <f>'Data In'!J153</f>
        <v>0</v>
      </c>
      <c r="CL166" s="95">
        <f>'Data In'!K153</f>
        <v>0</v>
      </c>
      <c r="CM166" s="95">
        <f>'Data In'!L153</f>
        <v>0</v>
      </c>
      <c r="CN166" s="95">
        <f>'Data In'!M153</f>
        <v>0</v>
      </c>
      <c r="CO166" s="95">
        <f>'Data In'!N153</f>
        <v>0</v>
      </c>
      <c r="CP166" s="95">
        <f>'Data In'!O153</f>
        <v>0</v>
      </c>
      <c r="CQ166" s="95">
        <f>'Data In'!P153</f>
        <v>0</v>
      </c>
      <c r="CR166" s="95">
        <f>'Data In'!Q153</f>
        <v>0</v>
      </c>
      <c r="CS166" s="95">
        <f>'Data In'!R153</f>
        <v>0</v>
      </c>
      <c r="CT166" s="95">
        <f>'Data In'!S153</f>
        <v>0</v>
      </c>
      <c r="CU166" s="95">
        <f>'Data In'!T153</f>
        <v>0</v>
      </c>
      <c r="CV166" s="95">
        <f>'Data In'!U153</f>
        <v>0</v>
      </c>
      <c r="CW166" s="95">
        <f>'Data In'!V153</f>
        <v>0</v>
      </c>
      <c r="CX166" s="95">
        <f>'Data In'!W153</f>
        <v>0</v>
      </c>
      <c r="CY166" s="95">
        <f>'Data In'!X153</f>
        <v>0</v>
      </c>
    </row>
    <row r="167" spans="1:103" ht="15.75" customHeight="1" thickBot="1" x14ac:dyDescent="0.3">
      <c r="A167" s="70"/>
      <c r="B167" s="81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3"/>
      <c r="T167" s="22"/>
      <c r="V167" s="70"/>
      <c r="W167" s="81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3"/>
      <c r="AQ167" s="70"/>
      <c r="AR167" s="81"/>
      <c r="AS167" s="82"/>
      <c r="AT167" s="82"/>
      <c r="AU167" s="82"/>
      <c r="AV167" s="82"/>
      <c r="AW167" s="82"/>
      <c r="AX167" s="82"/>
      <c r="AY167" s="82"/>
      <c r="AZ167" s="82"/>
      <c r="BA167" s="82"/>
      <c r="BB167" s="82"/>
      <c r="BC167" s="82"/>
      <c r="BD167" s="82"/>
      <c r="BE167" s="82"/>
      <c r="BF167" s="82"/>
      <c r="BG167" s="82"/>
      <c r="BH167" s="82"/>
      <c r="BI167" s="83"/>
      <c r="BL167" s="70"/>
      <c r="BM167" s="81"/>
      <c r="BN167" s="82"/>
      <c r="BO167" s="82"/>
      <c r="BP167" s="82"/>
      <c r="BQ167" s="82"/>
      <c r="BR167" s="82"/>
      <c r="BS167" s="82"/>
      <c r="BT167" s="82"/>
      <c r="BU167" s="82"/>
      <c r="BV167" s="82"/>
      <c r="BW167" s="82"/>
      <c r="BX167" s="82"/>
      <c r="BY167" s="82"/>
      <c r="BZ167" s="82"/>
      <c r="CA167" s="82"/>
      <c r="CB167" s="82"/>
      <c r="CC167" s="82"/>
      <c r="CD167" s="83"/>
      <c r="CG167" s="70"/>
      <c r="CH167" s="81"/>
      <c r="CI167" s="82"/>
      <c r="CJ167" s="82"/>
      <c r="CK167" s="82"/>
      <c r="CL167" s="82"/>
      <c r="CM167" s="82"/>
      <c r="CN167" s="82"/>
      <c r="CO167" s="82"/>
      <c r="CP167" s="82"/>
      <c r="CQ167" s="82"/>
      <c r="CR167" s="82"/>
      <c r="CS167" s="82"/>
      <c r="CT167" s="82"/>
      <c r="CU167" s="82"/>
      <c r="CV167" s="82"/>
      <c r="CW167" s="82"/>
      <c r="CX167" s="82"/>
      <c r="CY167" s="83"/>
    </row>
    <row r="168" spans="1:103" ht="14.45" customHeight="1" x14ac:dyDescent="0.25">
      <c r="A168" s="198" t="str">
        <f>F169&amp;"C " &amp; G169 &amp; "mL/min"</f>
        <v>471C mL/min</v>
      </c>
      <c r="B168" s="192"/>
      <c r="C168" s="134" t="s">
        <v>35</v>
      </c>
      <c r="D168" s="9" t="s">
        <v>36</v>
      </c>
      <c r="E168" s="9" t="s">
        <v>37</v>
      </c>
      <c r="F168" s="9" t="s">
        <v>38</v>
      </c>
      <c r="G168" s="9" t="s">
        <v>48</v>
      </c>
      <c r="H168" s="9" t="s">
        <v>40</v>
      </c>
      <c r="I168" s="10" t="s">
        <v>41</v>
      </c>
      <c r="J168" s="10" t="s">
        <v>42</v>
      </c>
      <c r="K168" s="10" t="s">
        <v>43</v>
      </c>
      <c r="L168" s="10" t="s">
        <v>44</v>
      </c>
      <c r="M168" s="10" t="s">
        <v>45</v>
      </c>
      <c r="N168" s="10" t="s">
        <v>46</v>
      </c>
      <c r="O168" s="10" t="s">
        <v>41</v>
      </c>
      <c r="P168" s="10" t="s">
        <v>42</v>
      </c>
      <c r="Q168" s="10" t="s">
        <v>43</v>
      </c>
      <c r="R168" s="10" t="s">
        <v>44</v>
      </c>
      <c r="S168" s="50" t="s">
        <v>47</v>
      </c>
      <c r="T168" s="22"/>
      <c r="V168" s="198" t="str">
        <f>AA169&amp;"C " &amp; AB169 &amp; "mL/min"</f>
        <v>C mL/min</v>
      </c>
      <c r="W168" s="192"/>
      <c r="X168" s="134" t="s">
        <v>35</v>
      </c>
      <c r="Y168" s="9" t="s">
        <v>36</v>
      </c>
      <c r="Z168" s="9" t="s">
        <v>37</v>
      </c>
      <c r="AA168" s="9" t="s">
        <v>38</v>
      </c>
      <c r="AB168" s="9" t="s">
        <v>48</v>
      </c>
      <c r="AC168" s="9" t="s">
        <v>40</v>
      </c>
      <c r="AD168" s="10" t="s">
        <v>41</v>
      </c>
      <c r="AE168" s="10" t="s">
        <v>42</v>
      </c>
      <c r="AF168" s="10" t="s">
        <v>43</v>
      </c>
      <c r="AG168" s="10" t="s">
        <v>44</v>
      </c>
      <c r="AH168" s="10" t="s">
        <v>45</v>
      </c>
      <c r="AI168" s="10" t="s">
        <v>46</v>
      </c>
      <c r="AJ168" s="10" t="s">
        <v>41</v>
      </c>
      <c r="AK168" s="10" t="s">
        <v>42</v>
      </c>
      <c r="AL168" s="10" t="s">
        <v>43</v>
      </c>
      <c r="AM168" s="10" t="s">
        <v>44</v>
      </c>
      <c r="AN168" s="50" t="s">
        <v>47</v>
      </c>
      <c r="AQ168" s="198" t="str">
        <f>AV169&amp;"C " &amp; AW169 &amp; "mL/min"</f>
        <v>C mL/min</v>
      </c>
      <c r="AR168" s="192"/>
      <c r="AS168" s="134" t="s">
        <v>35</v>
      </c>
      <c r="AT168" s="9" t="s">
        <v>36</v>
      </c>
      <c r="AU168" s="9" t="s">
        <v>37</v>
      </c>
      <c r="AV168" s="9" t="s">
        <v>38</v>
      </c>
      <c r="AW168" s="9" t="s">
        <v>48</v>
      </c>
      <c r="AX168" s="9" t="s">
        <v>40</v>
      </c>
      <c r="AY168" s="10" t="s">
        <v>41</v>
      </c>
      <c r="AZ168" s="10" t="s">
        <v>42</v>
      </c>
      <c r="BA168" s="10" t="s">
        <v>43</v>
      </c>
      <c r="BB168" s="10" t="s">
        <v>44</v>
      </c>
      <c r="BC168" s="10" t="s">
        <v>45</v>
      </c>
      <c r="BD168" s="10" t="s">
        <v>46</v>
      </c>
      <c r="BE168" s="10" t="s">
        <v>41</v>
      </c>
      <c r="BF168" s="10" t="s">
        <v>42</v>
      </c>
      <c r="BG168" s="10" t="s">
        <v>43</v>
      </c>
      <c r="BH168" s="10" t="s">
        <v>44</v>
      </c>
      <c r="BI168" s="50" t="s">
        <v>47</v>
      </c>
      <c r="BL168" s="198" t="str">
        <f>BQ169&amp;"C " &amp; BR169 &amp; "mL/min"</f>
        <v>C mL/min</v>
      </c>
      <c r="BM168" s="192"/>
      <c r="BN168" s="134" t="s">
        <v>35</v>
      </c>
      <c r="BO168" s="9" t="s">
        <v>36</v>
      </c>
      <c r="BP168" s="9" t="s">
        <v>37</v>
      </c>
      <c r="BQ168" s="9" t="s">
        <v>38</v>
      </c>
      <c r="BR168" s="9" t="s">
        <v>48</v>
      </c>
      <c r="BS168" s="9" t="s">
        <v>40</v>
      </c>
      <c r="BT168" s="10" t="s">
        <v>41</v>
      </c>
      <c r="BU168" s="10" t="s">
        <v>42</v>
      </c>
      <c r="BV168" s="10" t="s">
        <v>43</v>
      </c>
      <c r="BW168" s="10" t="s">
        <v>44</v>
      </c>
      <c r="BX168" s="10" t="s">
        <v>45</v>
      </c>
      <c r="BY168" s="10" t="s">
        <v>46</v>
      </c>
      <c r="BZ168" s="10" t="s">
        <v>41</v>
      </c>
      <c r="CA168" s="10" t="s">
        <v>42</v>
      </c>
      <c r="CB168" s="10" t="s">
        <v>43</v>
      </c>
      <c r="CC168" s="10" t="s">
        <v>44</v>
      </c>
      <c r="CD168" s="50" t="s">
        <v>47</v>
      </c>
      <c r="CG168" s="198" t="str">
        <f>CL169&amp;"C " &amp; CM169 &amp; "mL/min"</f>
        <v>375C mL/min</v>
      </c>
      <c r="CH168" s="192"/>
      <c r="CI168" s="134" t="s">
        <v>35</v>
      </c>
      <c r="CJ168" s="9" t="s">
        <v>36</v>
      </c>
      <c r="CK168" s="9" t="s">
        <v>37</v>
      </c>
      <c r="CL168" s="9" t="s">
        <v>38</v>
      </c>
      <c r="CM168" s="9" t="s">
        <v>48</v>
      </c>
      <c r="CN168" s="9" t="s">
        <v>40</v>
      </c>
      <c r="CO168" s="10" t="s">
        <v>41</v>
      </c>
      <c r="CP168" s="10" t="s">
        <v>42</v>
      </c>
      <c r="CQ168" s="10" t="s">
        <v>43</v>
      </c>
      <c r="CR168" s="10" t="s">
        <v>44</v>
      </c>
      <c r="CS168" s="10" t="s">
        <v>45</v>
      </c>
      <c r="CT168" s="10" t="s">
        <v>46</v>
      </c>
      <c r="CU168" s="10" t="s">
        <v>41</v>
      </c>
      <c r="CV168" s="10" t="s">
        <v>42</v>
      </c>
      <c r="CW168" s="10" t="s">
        <v>43</v>
      </c>
      <c r="CX168" s="10" t="s">
        <v>44</v>
      </c>
      <c r="CY168" s="50" t="s">
        <v>47</v>
      </c>
    </row>
    <row r="169" spans="1:103" ht="14.45" customHeight="1" x14ac:dyDescent="0.25">
      <c r="A169" s="193"/>
      <c r="B169" s="194"/>
      <c r="C169" s="135">
        <v>0.3</v>
      </c>
      <c r="D169" s="3" t="s">
        <v>51</v>
      </c>
      <c r="E169" s="3" t="s">
        <v>89</v>
      </c>
      <c r="F169" s="3">
        <f>F140</f>
        <v>471</v>
      </c>
      <c r="G169" s="3" t="str">
        <f>'Data In'!E45</f>
        <v/>
      </c>
      <c r="H169" s="3">
        <f>H140</f>
        <v>54.6</v>
      </c>
      <c r="I169" s="42" t="str">
        <f t="shared" ref="I169:J171" si="277">D189</f>
        <v/>
      </c>
      <c r="J169" s="42" t="str">
        <f t="shared" si="277"/>
        <v/>
      </c>
      <c r="K169" s="42" t="str">
        <f>K189</f>
        <v/>
      </c>
      <c r="L169" s="43" t="str">
        <f>F189</f>
        <v/>
      </c>
      <c r="M169" s="42" t="str">
        <f t="shared" ref="M169:N171" si="278">M189</f>
        <v/>
      </c>
      <c r="N169" s="42" t="str">
        <f t="shared" si="278"/>
        <v/>
      </c>
      <c r="O169" s="167" t="e">
        <f>I169/(HLOOKUP(O168,workup!$B$266:$Q$268,2,FALSE)*C169+(HLOOKUP(O168,workup!$B$266:$Q$268,3,FALSE)))</f>
        <v>#VALUE!</v>
      </c>
      <c r="P169" s="167" t="e">
        <f>J169/(HLOOKUP(P168,workup!$B$266:$Q$268,2,FALSE)*C169+(HLOOKUP(P168,workup!$B$266:$Q$268,3,FALSE)))</f>
        <v>#VALUE!</v>
      </c>
      <c r="Q169" s="167" t="e">
        <f>K169/(HLOOKUP(Q168,workup!$B$266:$Q$268,2,FALSE)*C169+(HLOOKUP(Q168,workup!$B$266:$Q$268,3,FALSE)))</f>
        <v>#VALUE!</v>
      </c>
      <c r="R169" s="167" t="e">
        <f>L169/(HLOOKUP(R168,workup!$B$266:$Q$268,2,FALSE)*C169+(HLOOKUP(R168,workup!$B$266:$Q$268,3,FALSE)))</f>
        <v>#VALUE!</v>
      </c>
      <c r="S169" s="168" t="e">
        <f>SUM(O169:R169)</f>
        <v>#VALUE!</v>
      </c>
      <c r="T169" s="22"/>
      <c r="V169" s="193"/>
      <c r="W169" s="194"/>
      <c r="X169" s="135">
        <f>X140</f>
        <v>0.3</v>
      </c>
      <c r="Y169" s="3" t="s">
        <v>51</v>
      </c>
      <c r="Z169" s="3"/>
      <c r="AA169" s="3" t="str">
        <f>AA140</f>
        <v/>
      </c>
      <c r="AB169" s="3" t="str">
        <f>'Data In'!E74</f>
        <v/>
      </c>
      <c r="AC169" s="3">
        <f>AC140</f>
        <v>54.6</v>
      </c>
      <c r="AD169" s="42" t="str">
        <f t="shared" ref="AD169:AE171" si="279">Y189</f>
        <v/>
      </c>
      <c r="AE169" s="42" t="str">
        <f t="shared" si="279"/>
        <v/>
      </c>
      <c r="AF169" s="42" t="str">
        <f>AF189</f>
        <v/>
      </c>
      <c r="AG169" s="43" t="str">
        <f>AA189</f>
        <v/>
      </c>
      <c r="AH169" s="42" t="str">
        <f t="shared" ref="AH169:AI171" si="280">AH189</f>
        <v/>
      </c>
      <c r="AI169" s="42" t="str">
        <f t="shared" si="280"/>
        <v/>
      </c>
      <c r="AJ169" s="167" t="e">
        <f>AD169/(HLOOKUP(AJ168,workup!$B$266:$Q$268,2,FALSE)*X169+(HLOOKUP(AJ168,workup!$B$266:$Q$268,3,FALSE)))</f>
        <v>#VALUE!</v>
      </c>
      <c r="AK169" s="167" t="e">
        <f>AE169/(HLOOKUP(AK168,workup!$B$266:$Q$268,2,FALSE)*X169+(HLOOKUP(AK168,workup!$B$266:$Q$268,3,FALSE)))</f>
        <v>#VALUE!</v>
      </c>
      <c r="AL169" s="167" t="e">
        <f>AF169/(HLOOKUP(AL168,workup!$B$266:$Q$268,2,FALSE)*X169+(HLOOKUP(AL168,workup!$B$266:$Q$268,3,FALSE)))</f>
        <v>#VALUE!</v>
      </c>
      <c r="AM169" s="167" t="e">
        <f>AG169/(HLOOKUP(AM168,workup!$B$266:$Q$268,2,FALSE)*X169+(HLOOKUP(AM168,workup!$B$266:$Q$268,3,FALSE)))</f>
        <v>#VALUE!</v>
      </c>
      <c r="AN169" s="168" t="e">
        <f>SUM(AJ169:AM169)</f>
        <v>#VALUE!</v>
      </c>
      <c r="AQ169" s="193"/>
      <c r="AR169" s="194"/>
      <c r="AS169" s="135">
        <f>AS53</f>
        <v>0.3</v>
      </c>
      <c r="AT169" s="3" t="s">
        <v>51</v>
      </c>
      <c r="AU169" s="3"/>
      <c r="AV169" s="3" t="str">
        <f>AV140</f>
        <v/>
      </c>
      <c r="AW169" s="3" t="str">
        <f>'Data In'!E103</f>
        <v/>
      </c>
      <c r="AX169" s="3">
        <f>AX140</f>
        <v>54.6</v>
      </c>
      <c r="AY169" s="42" t="str">
        <f t="shared" ref="AY169:AZ171" si="281">AT189</f>
        <v/>
      </c>
      <c r="AZ169" s="42" t="str">
        <f t="shared" si="281"/>
        <v/>
      </c>
      <c r="BA169" s="42" t="str">
        <f>BA189</f>
        <v/>
      </c>
      <c r="BB169" s="43" t="str">
        <f>AV189</f>
        <v/>
      </c>
      <c r="BC169" s="42" t="str">
        <f t="shared" ref="BC169:BD171" si="282">BC189</f>
        <v/>
      </c>
      <c r="BD169" s="42" t="str">
        <f t="shared" si="282"/>
        <v/>
      </c>
      <c r="BE169" s="167" t="e">
        <f>AY169/(HLOOKUP(BE168,workup!$B$266:$Q$268,2,FALSE)*AS169+(HLOOKUP(BE168,workup!$B$266:$Q$268,3,FALSE)))</f>
        <v>#VALUE!</v>
      </c>
      <c r="BF169" s="167" t="e">
        <f>AZ169/(HLOOKUP(BF168,workup!$B$266:$Q$268,2,FALSE)*AS169+(HLOOKUP(BF168,workup!$B$266:$Q$268,3,FALSE)))</f>
        <v>#VALUE!</v>
      </c>
      <c r="BG169" s="167" t="e">
        <f>BA169/(HLOOKUP(BG168,workup!$B$266:$Q$268,2,FALSE)*AS169+(HLOOKUP(BG168,workup!$B$266:$Q$268,3,FALSE)))</f>
        <v>#VALUE!</v>
      </c>
      <c r="BH169" s="167" t="e">
        <f>BB169/(HLOOKUP(BH168,workup!$B$266:$Q$268,2,FALSE)*AS169+(HLOOKUP(BH168,workup!$B$266:$Q$268,3,FALSE)))</f>
        <v>#VALUE!</v>
      </c>
      <c r="BI169" s="168" t="e">
        <f>SUM(BE169:BH169)</f>
        <v>#VALUE!</v>
      </c>
      <c r="BL169" s="193"/>
      <c r="BM169" s="194"/>
      <c r="BN169" s="135">
        <f>BN53</f>
        <v>0.3</v>
      </c>
      <c r="BO169" s="3" t="s">
        <v>51</v>
      </c>
      <c r="BP169" s="3"/>
      <c r="BQ169" s="3" t="str">
        <f>BQ140</f>
        <v/>
      </c>
      <c r="BR169" s="3" t="str">
        <f>'Data In'!E132</f>
        <v/>
      </c>
      <c r="BS169" s="3">
        <f>BS140</f>
        <v>54.6</v>
      </c>
      <c r="BT169" s="42" t="str">
        <f t="shared" ref="BT169:BU171" si="283">BO189</f>
        <v/>
      </c>
      <c r="BU169" s="42" t="str">
        <f t="shared" si="283"/>
        <v/>
      </c>
      <c r="BV169" s="42" t="str">
        <f>BV189</f>
        <v/>
      </c>
      <c r="BW169" s="43" t="str">
        <f>BQ189</f>
        <v/>
      </c>
      <c r="BX169" s="42" t="str">
        <f t="shared" ref="BX169:BY171" si="284">BX189</f>
        <v/>
      </c>
      <c r="BY169" s="42" t="str">
        <f t="shared" si="284"/>
        <v/>
      </c>
      <c r="BZ169" s="167" t="e">
        <f>BT169/(HLOOKUP(BZ168,workup!$B$266:$Q$268,2,FALSE)*BN169+(HLOOKUP(BZ168,workup!$B$266:$Q$268,3,FALSE)))</f>
        <v>#VALUE!</v>
      </c>
      <c r="CA169" s="167" t="e">
        <f>BU169/(HLOOKUP(CA168,workup!$B$266:$Q$268,2,FALSE)*BN169+(HLOOKUP(CA168,workup!$B$266:$Q$268,3,FALSE)))</f>
        <v>#VALUE!</v>
      </c>
      <c r="CB169" s="167" t="e">
        <f>BV169/(HLOOKUP(CB168,workup!$B$266:$Q$268,2,FALSE)*BN169+(HLOOKUP(CB168,workup!$B$266:$Q$268,3,FALSE)))</f>
        <v>#VALUE!</v>
      </c>
      <c r="CC169" s="167" t="e">
        <f>BW169/(HLOOKUP(CC168,workup!$B$266:$Q$268,2,FALSE)*BN169+(HLOOKUP(CC168,workup!$B$266:$Q$268,3,FALSE)))</f>
        <v>#VALUE!</v>
      </c>
      <c r="CD169" s="168" t="e">
        <f>SUM(BZ169:CC169)</f>
        <v>#VALUE!</v>
      </c>
      <c r="CG169" s="193"/>
      <c r="CH169" s="194"/>
      <c r="CI169" s="135">
        <f>CI140</f>
        <v>0.3</v>
      </c>
      <c r="CJ169" s="3" t="s">
        <v>51</v>
      </c>
      <c r="CK169" s="3"/>
      <c r="CL169" s="3">
        <f>CL140</f>
        <v>375</v>
      </c>
      <c r="CM169" s="3" t="str">
        <f>'Data In'!E161</f>
        <v/>
      </c>
      <c r="CN169" s="3">
        <f>CN140</f>
        <v>0.50019999999999998</v>
      </c>
      <c r="CO169" s="42" t="str">
        <f t="shared" ref="CO169:CP171" si="285">CJ189</f>
        <v/>
      </c>
      <c r="CP169" s="42" t="str">
        <f t="shared" si="285"/>
        <v/>
      </c>
      <c r="CQ169" s="42" t="str">
        <f>CQ189</f>
        <v/>
      </c>
      <c r="CR169" s="43" t="str">
        <f>CL189</f>
        <v/>
      </c>
      <c r="CS169" s="42" t="str">
        <f t="shared" ref="CS169:CT171" si="286">CS189</f>
        <v/>
      </c>
      <c r="CT169" s="42" t="str">
        <f t="shared" si="286"/>
        <v/>
      </c>
      <c r="CU169" s="167" t="e">
        <f>CO169/(HLOOKUP(CU168,workup!$B$266:$Q$268,2,FALSE)*CI169+(HLOOKUP(CU168,workup!$B$266:$Q$268,3,FALSE)))</f>
        <v>#VALUE!</v>
      </c>
      <c r="CV169" s="167" t="e">
        <f>CP169/(HLOOKUP(CV168,workup!$B$266:$Q$268,2,FALSE)*CI169+(HLOOKUP(CV168,workup!$B$266:$Q$268,3,FALSE)))</f>
        <v>#VALUE!</v>
      </c>
      <c r="CW169" s="167" t="e">
        <f>CQ169/(HLOOKUP(CW168,workup!$B$266:$Q$268,2,FALSE)*CI169+(HLOOKUP(CW168,workup!$B$266:$Q$268,3,FALSE)))</f>
        <v>#VALUE!</v>
      </c>
      <c r="CX169" s="167" t="e">
        <f>CR169/(HLOOKUP(CX168,workup!$B$266:$Q$268,2,FALSE)*CI169+(HLOOKUP(CX168,workup!$B$266:$Q$268,3,FALSE)))</f>
        <v>#VALUE!</v>
      </c>
      <c r="CY169" s="168" t="e">
        <f>SUM(CU169:CX169)</f>
        <v>#VALUE!</v>
      </c>
    </row>
    <row r="170" spans="1:103" ht="14.45" customHeight="1" x14ac:dyDescent="0.25">
      <c r="A170" s="193"/>
      <c r="B170" s="194"/>
      <c r="C170" s="135">
        <f>C169</f>
        <v>0.3</v>
      </c>
      <c r="D170" s="131"/>
      <c r="E170" s="131"/>
      <c r="F170" s="131"/>
      <c r="G170" s="3" t="str">
        <f>G169</f>
        <v/>
      </c>
      <c r="H170" s="3">
        <f>H169</f>
        <v>54.6</v>
      </c>
      <c r="I170" s="42" t="str">
        <f t="shared" si="277"/>
        <v/>
      </c>
      <c r="J170" s="42" t="str">
        <f t="shared" si="277"/>
        <v/>
      </c>
      <c r="K170" s="42" t="str">
        <f>K190</f>
        <v/>
      </c>
      <c r="L170" s="43" t="str">
        <f>F190</f>
        <v/>
      </c>
      <c r="M170" s="42" t="str">
        <f t="shared" si="278"/>
        <v/>
      </c>
      <c r="N170" s="42" t="str">
        <f t="shared" si="278"/>
        <v/>
      </c>
      <c r="O170" s="167" t="e">
        <f>I170/(HLOOKUP(O168,workup!$B$266:$Q$268,2,FALSE)*C170+(HLOOKUP(O168,workup!$B$266:$Q$268,3,FALSE)))</f>
        <v>#VALUE!</v>
      </c>
      <c r="P170" s="167" t="e">
        <f>J170/(HLOOKUP(P168,workup!$B$266:$Q$268,2,FALSE)*C170+(HLOOKUP(P168,workup!$B$266:$Q$268,3,FALSE)))</f>
        <v>#VALUE!</v>
      </c>
      <c r="Q170" s="167" t="e">
        <f>K170/(HLOOKUP(Q168,workup!$B$266:$Q$268,2,FALSE)*C170+(HLOOKUP(Q168,workup!$B$266:$Q$268,3,FALSE)))</f>
        <v>#VALUE!</v>
      </c>
      <c r="R170" s="167" t="e">
        <f>L170/(HLOOKUP(R168,workup!$B$266:$Q$268,2,FALSE)*C170+(HLOOKUP(R168,workup!$B$266:$Q$268,3,FALSE)))</f>
        <v>#VALUE!</v>
      </c>
      <c r="S170" s="168" t="e">
        <f>SUM(O170:R170)</f>
        <v>#VALUE!</v>
      </c>
      <c r="T170" s="22"/>
      <c r="V170" s="193"/>
      <c r="W170" s="194"/>
      <c r="X170" s="135">
        <f>X169</f>
        <v>0.3</v>
      </c>
      <c r="Y170" s="131"/>
      <c r="Z170" s="131"/>
      <c r="AA170" s="131"/>
      <c r="AB170" s="3" t="str">
        <f>AB169</f>
        <v/>
      </c>
      <c r="AC170" s="3">
        <f>AC169</f>
        <v>54.6</v>
      </c>
      <c r="AD170" s="42" t="str">
        <f t="shared" si="279"/>
        <v/>
      </c>
      <c r="AE170" s="42" t="str">
        <f t="shared" si="279"/>
        <v/>
      </c>
      <c r="AF170" s="42" t="str">
        <f>AF190</f>
        <v/>
      </c>
      <c r="AG170" s="43" t="str">
        <f>AA190</f>
        <v/>
      </c>
      <c r="AH170" s="42" t="str">
        <f t="shared" si="280"/>
        <v/>
      </c>
      <c r="AI170" s="42" t="str">
        <f t="shared" si="280"/>
        <v/>
      </c>
      <c r="AJ170" s="167" t="e">
        <f>AD170/(HLOOKUP(AJ168,workup!$B$266:$Q$268,2,FALSE)*X170+(HLOOKUP(AJ168,workup!$B$266:$Q$268,3,FALSE)))</f>
        <v>#VALUE!</v>
      </c>
      <c r="AK170" s="167" t="e">
        <f>AE170/(HLOOKUP(AK168,workup!$B$266:$Q$268,2,FALSE)*X170+(HLOOKUP(AK168,workup!$B$266:$Q$268,3,FALSE)))</f>
        <v>#VALUE!</v>
      </c>
      <c r="AL170" s="167" t="e">
        <f>AF170/(HLOOKUP(AL168,workup!$B$266:$Q$268,2,FALSE)*X170+(HLOOKUP(AL168,workup!$B$266:$Q$268,3,FALSE)))</f>
        <v>#VALUE!</v>
      </c>
      <c r="AM170" s="167" t="e">
        <f>AG170/(HLOOKUP(AM168,workup!$B$266:$Q$268,2,FALSE)*X170+(HLOOKUP(AM168,workup!$B$266:$Q$268,3,FALSE)))</f>
        <v>#VALUE!</v>
      </c>
      <c r="AN170" s="168" t="e">
        <f>SUM(AJ170:AM170)</f>
        <v>#VALUE!</v>
      </c>
      <c r="AQ170" s="193"/>
      <c r="AR170" s="194"/>
      <c r="AS170" s="135">
        <f>AS169</f>
        <v>0.3</v>
      </c>
      <c r="AT170" s="131"/>
      <c r="AU170" s="131"/>
      <c r="AV170" s="131"/>
      <c r="AW170" s="3" t="str">
        <f>AW169</f>
        <v/>
      </c>
      <c r="AX170" s="3">
        <f>AX169</f>
        <v>54.6</v>
      </c>
      <c r="AY170" s="42" t="str">
        <f t="shared" si="281"/>
        <v/>
      </c>
      <c r="AZ170" s="42" t="str">
        <f t="shared" si="281"/>
        <v/>
      </c>
      <c r="BA170" s="42" t="str">
        <f>BA190</f>
        <v/>
      </c>
      <c r="BB170" s="43" t="str">
        <f>AV190</f>
        <v/>
      </c>
      <c r="BC170" s="42" t="str">
        <f t="shared" si="282"/>
        <v/>
      </c>
      <c r="BD170" s="42" t="str">
        <f t="shared" si="282"/>
        <v/>
      </c>
      <c r="BE170" s="167" t="e">
        <f>AY170/(HLOOKUP(BE168,workup!$B$266:$Q$268,2,FALSE)*AS170+(HLOOKUP(BE168,workup!$B$266:$Q$268,3,FALSE)))</f>
        <v>#VALUE!</v>
      </c>
      <c r="BF170" s="167" t="e">
        <f>AZ170/(HLOOKUP(BF168,workup!$B$266:$Q$268,2,FALSE)*AS170+(HLOOKUP(BF168,workup!$B$266:$Q$268,3,FALSE)))</f>
        <v>#VALUE!</v>
      </c>
      <c r="BG170" s="167" t="e">
        <f>BA170/(HLOOKUP(BG168,workup!$B$266:$Q$268,2,FALSE)*AS170+(HLOOKUP(BG168,workup!$B$266:$Q$268,3,FALSE)))</f>
        <v>#VALUE!</v>
      </c>
      <c r="BH170" s="167" t="e">
        <f>BB170/(HLOOKUP(BH168,workup!$B$266:$Q$268,2,FALSE)*AS170+(HLOOKUP(BH168,workup!$B$266:$Q$268,3,FALSE)))</f>
        <v>#VALUE!</v>
      </c>
      <c r="BI170" s="168" t="e">
        <f>SUM(BE170:BH170)</f>
        <v>#VALUE!</v>
      </c>
      <c r="BL170" s="193"/>
      <c r="BM170" s="194"/>
      <c r="BN170" s="135">
        <f>BN169</f>
        <v>0.3</v>
      </c>
      <c r="BO170" s="131"/>
      <c r="BP170" s="131"/>
      <c r="BQ170" s="131"/>
      <c r="BR170" s="3" t="str">
        <f>BR169</f>
        <v/>
      </c>
      <c r="BS170" s="3">
        <f>BS169</f>
        <v>54.6</v>
      </c>
      <c r="BT170" s="42" t="str">
        <f t="shared" si="283"/>
        <v/>
      </c>
      <c r="BU170" s="42" t="str">
        <f t="shared" si="283"/>
        <v/>
      </c>
      <c r="BV170" s="42" t="str">
        <f>BV190</f>
        <v/>
      </c>
      <c r="BW170" s="43" t="str">
        <f>BQ190</f>
        <v/>
      </c>
      <c r="BX170" s="42" t="str">
        <f t="shared" si="284"/>
        <v/>
      </c>
      <c r="BY170" s="42" t="str">
        <f t="shared" si="284"/>
        <v/>
      </c>
      <c r="BZ170" s="167" t="e">
        <f>BT170/(HLOOKUP(BZ168,workup!$B$266:$Q$268,2,FALSE)*BN170+(HLOOKUP(BZ168,workup!$B$266:$Q$268,3,FALSE)))</f>
        <v>#VALUE!</v>
      </c>
      <c r="CA170" s="167" t="e">
        <f>BU170/(HLOOKUP(CA168,workup!$B$266:$Q$268,2,FALSE)*BN170+(HLOOKUP(CA168,workup!$B$266:$Q$268,3,FALSE)))</f>
        <v>#VALUE!</v>
      </c>
      <c r="CB170" s="167" t="e">
        <f>BV170/(HLOOKUP(CB168,workup!$B$266:$Q$268,2,FALSE)*BN170+(HLOOKUP(CB168,workup!$B$266:$Q$268,3,FALSE)))</f>
        <v>#VALUE!</v>
      </c>
      <c r="CC170" s="167" t="e">
        <f>BW170/(HLOOKUP(CC168,workup!$B$266:$Q$268,2,FALSE)*BN170+(HLOOKUP(CC168,workup!$B$266:$Q$268,3,FALSE)))</f>
        <v>#VALUE!</v>
      </c>
      <c r="CD170" s="168" t="e">
        <f>SUM(BZ170:CC170)</f>
        <v>#VALUE!</v>
      </c>
      <c r="CG170" s="193"/>
      <c r="CH170" s="194"/>
      <c r="CI170" s="135">
        <f>CI169</f>
        <v>0.3</v>
      </c>
      <c r="CJ170" s="131"/>
      <c r="CK170" s="131"/>
      <c r="CL170" s="131"/>
      <c r="CM170" s="3" t="str">
        <f>CM169</f>
        <v/>
      </c>
      <c r="CN170" s="3">
        <f>CN169</f>
        <v>0.50019999999999998</v>
      </c>
      <c r="CO170" s="42" t="str">
        <f t="shared" si="285"/>
        <v/>
      </c>
      <c r="CP170" s="42" t="str">
        <f t="shared" si="285"/>
        <v/>
      </c>
      <c r="CQ170" s="42" t="str">
        <f>CQ190</f>
        <v/>
      </c>
      <c r="CR170" s="43" t="str">
        <f>CL190</f>
        <v/>
      </c>
      <c r="CS170" s="42" t="str">
        <f t="shared" si="286"/>
        <v/>
      </c>
      <c r="CT170" s="42" t="str">
        <f t="shared" si="286"/>
        <v/>
      </c>
      <c r="CU170" s="167" t="e">
        <f>CO170/(HLOOKUP(CU168,workup!$B$266:$Q$268,2,FALSE)*CI170+(HLOOKUP(CU168,workup!$B$266:$Q$268,3,FALSE)))</f>
        <v>#VALUE!</v>
      </c>
      <c r="CV170" s="167" t="e">
        <f>CP170/(HLOOKUP(CV168,workup!$B$266:$Q$268,2,FALSE)*CI170+(HLOOKUP(CV168,workup!$B$266:$Q$268,3,FALSE)))</f>
        <v>#VALUE!</v>
      </c>
      <c r="CW170" s="167" t="e">
        <f>CQ170/(HLOOKUP(CW168,workup!$B$266:$Q$268,2,FALSE)*CI170+(HLOOKUP(CW168,workup!$B$266:$Q$268,3,FALSE)))</f>
        <v>#VALUE!</v>
      </c>
      <c r="CX170" s="167" t="e">
        <f>CR170/(HLOOKUP(CX168,workup!$B$266:$Q$268,2,FALSE)*CI170+(HLOOKUP(CX168,workup!$B$266:$Q$268,3,FALSE)))</f>
        <v>#VALUE!</v>
      </c>
      <c r="CY170" s="168" t="e">
        <f>SUM(CU170:CX170)</f>
        <v>#VALUE!</v>
      </c>
    </row>
    <row r="171" spans="1:103" ht="14.45" customHeight="1" x14ac:dyDescent="0.25">
      <c r="A171" s="193"/>
      <c r="B171" s="194"/>
      <c r="C171" s="135">
        <f>C169</f>
        <v>0.3</v>
      </c>
      <c r="D171" s="132"/>
      <c r="E171" s="132"/>
      <c r="F171" s="132"/>
      <c r="G171" s="3" t="str">
        <f>G170</f>
        <v/>
      </c>
      <c r="H171" s="3">
        <f>H170</f>
        <v>54.6</v>
      </c>
      <c r="I171" s="42" t="str">
        <f t="shared" si="277"/>
        <v/>
      </c>
      <c r="J171" s="42" t="str">
        <f t="shared" si="277"/>
        <v/>
      </c>
      <c r="K171" s="42" t="str">
        <f>K191</f>
        <v/>
      </c>
      <c r="L171" s="43" t="str">
        <f>F191</f>
        <v/>
      </c>
      <c r="M171" s="42" t="str">
        <f t="shared" si="278"/>
        <v/>
      </c>
      <c r="N171" s="42" t="str">
        <f t="shared" si="278"/>
        <v/>
      </c>
      <c r="O171" s="167" t="e">
        <f>I171/(HLOOKUP(O168,workup!$B$266:$Q$268,2,FALSE)*C171+(HLOOKUP(O168,workup!$B$266:$Q$268,3,FALSE)))</f>
        <v>#VALUE!</v>
      </c>
      <c r="P171" s="167" t="e">
        <f>J171/(HLOOKUP(P168,workup!$B$266:$Q$268,2,FALSE)*C171+(HLOOKUP(P168,workup!$B$266:$Q$268,3,FALSE)))</f>
        <v>#VALUE!</v>
      </c>
      <c r="Q171" s="167" t="e">
        <f>K171/(HLOOKUP(Q168,workup!$B$266:$Q$268,2,FALSE)*C171+(HLOOKUP(Q168,workup!$B$266:$Q$268,3,FALSE)))</f>
        <v>#VALUE!</v>
      </c>
      <c r="R171" s="167" t="e">
        <f>L171/(HLOOKUP(R168,workup!$B$266:$Q$268,2,FALSE)*C171+(HLOOKUP(R168,workup!$B$266:$Q$268,3,FALSE)))</f>
        <v>#VALUE!</v>
      </c>
      <c r="S171" s="168" t="e">
        <f>SUM(O171:R171)</f>
        <v>#VALUE!</v>
      </c>
      <c r="T171" s="22"/>
      <c r="V171" s="193"/>
      <c r="W171" s="194"/>
      <c r="X171" s="135">
        <f>X169</f>
        <v>0.3</v>
      </c>
      <c r="Y171" s="132"/>
      <c r="Z171" s="132"/>
      <c r="AA171" s="132"/>
      <c r="AB171" s="3" t="str">
        <f>AB170</f>
        <v/>
      </c>
      <c r="AC171" s="3">
        <f>AC170</f>
        <v>54.6</v>
      </c>
      <c r="AD171" s="42" t="str">
        <f t="shared" si="279"/>
        <v/>
      </c>
      <c r="AE171" s="42" t="str">
        <f t="shared" si="279"/>
        <v/>
      </c>
      <c r="AF171" s="42" t="str">
        <f>AF191</f>
        <v/>
      </c>
      <c r="AG171" s="43" t="str">
        <f>AA191</f>
        <v/>
      </c>
      <c r="AH171" s="42" t="str">
        <f t="shared" si="280"/>
        <v/>
      </c>
      <c r="AI171" s="42" t="str">
        <f t="shared" si="280"/>
        <v/>
      </c>
      <c r="AJ171" s="167" t="e">
        <f>AD171/(HLOOKUP(AJ168,workup!$B$266:$Q$268,2,FALSE)*X171+(HLOOKUP(AJ168,workup!$B$266:$Q$268,3,FALSE)))</f>
        <v>#VALUE!</v>
      </c>
      <c r="AK171" s="167" t="e">
        <f>AE171/(HLOOKUP(AK168,workup!$B$266:$Q$268,2,FALSE)*X171+(HLOOKUP(AK168,workup!$B$266:$Q$268,3,FALSE)))</f>
        <v>#VALUE!</v>
      </c>
      <c r="AL171" s="167" t="e">
        <f>AF171/(HLOOKUP(AL168,workup!$B$266:$Q$268,2,FALSE)*X171+(HLOOKUP(AL168,workup!$B$266:$Q$268,3,FALSE)))</f>
        <v>#VALUE!</v>
      </c>
      <c r="AM171" s="167" t="e">
        <f>AG171/(HLOOKUP(AM168,workup!$B$266:$Q$268,2,FALSE)*X171+(HLOOKUP(AM168,workup!$B$266:$Q$268,3,FALSE)))</f>
        <v>#VALUE!</v>
      </c>
      <c r="AN171" s="168" t="e">
        <f>SUM(AJ171:AM171)</f>
        <v>#VALUE!</v>
      </c>
      <c r="AQ171" s="193"/>
      <c r="AR171" s="194"/>
      <c r="AS171" s="135">
        <f>AS169</f>
        <v>0.3</v>
      </c>
      <c r="AT171" s="132"/>
      <c r="AU171" s="132"/>
      <c r="AV171" s="132"/>
      <c r="AW171" s="3" t="str">
        <f>AW170</f>
        <v/>
      </c>
      <c r="AX171" s="3">
        <f>AX170</f>
        <v>54.6</v>
      </c>
      <c r="AY171" s="42" t="str">
        <f t="shared" si="281"/>
        <v/>
      </c>
      <c r="AZ171" s="42" t="str">
        <f t="shared" si="281"/>
        <v/>
      </c>
      <c r="BA171" s="42" t="str">
        <f>BA191</f>
        <v/>
      </c>
      <c r="BB171" s="43" t="str">
        <f>AV191</f>
        <v/>
      </c>
      <c r="BC171" s="42" t="str">
        <f t="shared" si="282"/>
        <v/>
      </c>
      <c r="BD171" s="42" t="str">
        <f t="shared" si="282"/>
        <v/>
      </c>
      <c r="BE171" s="167" t="e">
        <f>AY171/(HLOOKUP(BE168,workup!$B$266:$Q$268,2,FALSE)*AS171+(HLOOKUP(BE168,workup!$B$266:$Q$268,3,FALSE)))</f>
        <v>#VALUE!</v>
      </c>
      <c r="BF171" s="167" t="e">
        <f>AZ171/(HLOOKUP(BF168,workup!$B$266:$Q$268,2,FALSE)*AS171+(HLOOKUP(BF168,workup!$B$266:$Q$268,3,FALSE)))</f>
        <v>#VALUE!</v>
      </c>
      <c r="BG171" s="167" t="e">
        <f>BA171/(HLOOKUP(BG168,workup!$B$266:$Q$268,2,FALSE)*AS171+(HLOOKUP(BG168,workup!$B$266:$Q$268,3,FALSE)))</f>
        <v>#VALUE!</v>
      </c>
      <c r="BH171" s="167" t="e">
        <f>BB171/(HLOOKUP(BH168,workup!$B$266:$Q$268,2,FALSE)*AS171+(HLOOKUP(BH168,workup!$B$266:$Q$268,3,FALSE)))</f>
        <v>#VALUE!</v>
      </c>
      <c r="BI171" s="168" t="e">
        <f>SUM(BE171:BH171)</f>
        <v>#VALUE!</v>
      </c>
      <c r="BL171" s="193"/>
      <c r="BM171" s="194"/>
      <c r="BN171" s="135">
        <f>BN169</f>
        <v>0.3</v>
      </c>
      <c r="BO171" s="132"/>
      <c r="BP171" s="132"/>
      <c r="BQ171" s="132"/>
      <c r="BR171" s="3" t="str">
        <f>BR170</f>
        <v/>
      </c>
      <c r="BS171" s="3">
        <f>BS170</f>
        <v>54.6</v>
      </c>
      <c r="BT171" s="42" t="str">
        <f t="shared" si="283"/>
        <v/>
      </c>
      <c r="BU171" s="42" t="str">
        <f t="shared" si="283"/>
        <v/>
      </c>
      <c r="BV171" s="42" t="str">
        <f>BV191</f>
        <v/>
      </c>
      <c r="BW171" s="43" t="str">
        <f>BQ191</f>
        <v/>
      </c>
      <c r="BX171" s="42" t="str">
        <f t="shared" si="284"/>
        <v/>
      </c>
      <c r="BY171" s="42" t="str">
        <f t="shared" si="284"/>
        <v/>
      </c>
      <c r="BZ171" s="167" t="e">
        <f>BT171/(HLOOKUP(BZ168,workup!$B$266:$Q$268,2,FALSE)*BN171+(HLOOKUP(BZ168,workup!$B$266:$Q$268,3,FALSE)))</f>
        <v>#VALUE!</v>
      </c>
      <c r="CA171" s="167" t="e">
        <f>BU171/(HLOOKUP(CA168,workup!$B$266:$Q$268,2,FALSE)*BN171+(HLOOKUP(CA168,workup!$B$266:$Q$268,3,FALSE)))</f>
        <v>#VALUE!</v>
      </c>
      <c r="CB171" s="167" t="e">
        <f>BV171/(HLOOKUP(CB168,workup!$B$266:$Q$268,2,FALSE)*BN171+(HLOOKUP(CB168,workup!$B$266:$Q$268,3,FALSE)))</f>
        <v>#VALUE!</v>
      </c>
      <c r="CC171" s="167" t="e">
        <f>BW171/(HLOOKUP(CC168,workup!$B$266:$Q$268,2,FALSE)*BN171+(HLOOKUP(CC168,workup!$B$266:$Q$268,3,FALSE)))</f>
        <v>#VALUE!</v>
      </c>
      <c r="CD171" s="168" t="e">
        <f>SUM(BZ171:CC171)</f>
        <v>#VALUE!</v>
      </c>
      <c r="CG171" s="193"/>
      <c r="CH171" s="194"/>
      <c r="CI171" s="135">
        <f>CI169</f>
        <v>0.3</v>
      </c>
      <c r="CJ171" s="132"/>
      <c r="CK171" s="132"/>
      <c r="CL171" s="132"/>
      <c r="CM171" s="3" t="str">
        <f>CM170</f>
        <v/>
      </c>
      <c r="CN171" s="3">
        <f>CN170</f>
        <v>0.50019999999999998</v>
      </c>
      <c r="CO171" s="42" t="str">
        <f t="shared" si="285"/>
        <v/>
      </c>
      <c r="CP171" s="42" t="str">
        <f t="shared" si="285"/>
        <v/>
      </c>
      <c r="CQ171" s="42" t="str">
        <f>CQ191</f>
        <v/>
      </c>
      <c r="CR171" s="43" t="str">
        <f>CL191</f>
        <v/>
      </c>
      <c r="CS171" s="42" t="str">
        <f t="shared" si="286"/>
        <v/>
      </c>
      <c r="CT171" s="42" t="str">
        <f t="shared" si="286"/>
        <v/>
      </c>
      <c r="CU171" s="167" t="e">
        <f>CO171/(HLOOKUP(CU168,workup!$B$266:$Q$268,2,FALSE)*CI171+(HLOOKUP(CU168,workup!$B$266:$Q$268,3,FALSE)))</f>
        <v>#VALUE!</v>
      </c>
      <c r="CV171" s="167" t="e">
        <f>CP171/(HLOOKUP(CV168,workup!$B$266:$Q$268,2,FALSE)*CI171+(HLOOKUP(CV168,workup!$B$266:$Q$268,3,FALSE)))</f>
        <v>#VALUE!</v>
      </c>
      <c r="CW171" s="167" t="e">
        <f>CQ171/(HLOOKUP(CW168,workup!$B$266:$Q$268,2,FALSE)*CI171+(HLOOKUP(CW168,workup!$B$266:$Q$268,3,FALSE)))</f>
        <v>#VALUE!</v>
      </c>
      <c r="CX171" s="167" t="e">
        <f>CR171/(HLOOKUP(CX168,workup!$B$266:$Q$268,2,FALSE)*CI171+(HLOOKUP(CX168,workup!$B$266:$Q$268,3,FALSE)))</f>
        <v>#VALUE!</v>
      </c>
      <c r="CY171" s="168" t="e">
        <f>SUM(CU171:CX171)</f>
        <v>#VALUE!</v>
      </c>
    </row>
    <row r="172" spans="1:103" ht="14.45" customHeight="1" x14ac:dyDescent="0.25">
      <c r="A172" s="193"/>
      <c r="B172" s="194"/>
      <c r="C172" s="41"/>
      <c r="D172" s="41"/>
      <c r="E172" s="41"/>
      <c r="F172" s="41"/>
      <c r="G172" s="41"/>
      <c r="H172" s="33" t="s">
        <v>52</v>
      </c>
      <c r="I172" s="44" t="e">
        <f t="shared" ref="I172:S172" si="287">AVERAGE(I169:I171)</f>
        <v>#DIV/0!</v>
      </c>
      <c r="J172" s="44" t="e">
        <f t="shared" si="287"/>
        <v>#DIV/0!</v>
      </c>
      <c r="K172" s="44" t="e">
        <f t="shared" si="287"/>
        <v>#DIV/0!</v>
      </c>
      <c r="L172" s="44" t="e">
        <f t="shared" si="287"/>
        <v>#DIV/0!</v>
      </c>
      <c r="M172" s="44" t="e">
        <f t="shared" si="287"/>
        <v>#DIV/0!</v>
      </c>
      <c r="N172" s="44" t="e">
        <f t="shared" si="287"/>
        <v>#DIV/0!</v>
      </c>
      <c r="O172" s="169" t="e">
        <f t="shared" si="287"/>
        <v>#VALUE!</v>
      </c>
      <c r="P172" s="169" t="e">
        <f t="shared" si="287"/>
        <v>#VALUE!</v>
      </c>
      <c r="Q172" s="169" t="e">
        <f t="shared" si="287"/>
        <v>#VALUE!</v>
      </c>
      <c r="R172" s="169" t="e">
        <f t="shared" si="287"/>
        <v>#VALUE!</v>
      </c>
      <c r="S172" s="170" t="e">
        <f t="shared" si="287"/>
        <v>#VALUE!</v>
      </c>
      <c r="T172" s="22"/>
      <c r="V172" s="193"/>
      <c r="W172" s="194"/>
      <c r="X172" s="41"/>
      <c r="Y172" s="41"/>
      <c r="Z172" s="41"/>
      <c r="AA172" s="41"/>
      <c r="AB172" s="41"/>
      <c r="AC172" s="33" t="s">
        <v>52</v>
      </c>
      <c r="AD172" s="44" t="e">
        <f t="shared" ref="AD172:AN172" si="288">AVERAGE(AD169:AD171)</f>
        <v>#DIV/0!</v>
      </c>
      <c r="AE172" s="44" t="e">
        <f t="shared" si="288"/>
        <v>#DIV/0!</v>
      </c>
      <c r="AF172" s="44" t="e">
        <f t="shared" si="288"/>
        <v>#DIV/0!</v>
      </c>
      <c r="AG172" s="44" t="e">
        <f t="shared" si="288"/>
        <v>#DIV/0!</v>
      </c>
      <c r="AH172" s="44" t="e">
        <f t="shared" si="288"/>
        <v>#DIV/0!</v>
      </c>
      <c r="AI172" s="44" t="e">
        <f t="shared" si="288"/>
        <v>#DIV/0!</v>
      </c>
      <c r="AJ172" s="169" t="e">
        <f t="shared" si="288"/>
        <v>#VALUE!</v>
      </c>
      <c r="AK172" s="169" t="e">
        <f t="shared" si="288"/>
        <v>#VALUE!</v>
      </c>
      <c r="AL172" s="169" t="e">
        <f t="shared" si="288"/>
        <v>#VALUE!</v>
      </c>
      <c r="AM172" s="169" t="e">
        <f t="shared" si="288"/>
        <v>#VALUE!</v>
      </c>
      <c r="AN172" s="170" t="e">
        <f t="shared" si="288"/>
        <v>#VALUE!</v>
      </c>
      <c r="AQ172" s="193"/>
      <c r="AR172" s="194"/>
      <c r="AS172" s="41"/>
      <c r="AT172" s="41"/>
      <c r="AU172" s="41"/>
      <c r="AV172" s="41"/>
      <c r="AW172" s="41"/>
      <c r="AX172" s="33" t="s">
        <v>52</v>
      </c>
      <c r="AY172" s="44" t="e">
        <f t="shared" ref="AY172:BI172" si="289">AVERAGE(AY169:AY171)</f>
        <v>#DIV/0!</v>
      </c>
      <c r="AZ172" s="44" t="e">
        <f t="shared" si="289"/>
        <v>#DIV/0!</v>
      </c>
      <c r="BA172" s="44" t="e">
        <f t="shared" si="289"/>
        <v>#DIV/0!</v>
      </c>
      <c r="BB172" s="44" t="e">
        <f t="shared" si="289"/>
        <v>#DIV/0!</v>
      </c>
      <c r="BC172" s="44" t="e">
        <f t="shared" si="289"/>
        <v>#DIV/0!</v>
      </c>
      <c r="BD172" s="44" t="e">
        <f t="shared" si="289"/>
        <v>#DIV/0!</v>
      </c>
      <c r="BE172" s="169" t="e">
        <f t="shared" si="289"/>
        <v>#VALUE!</v>
      </c>
      <c r="BF172" s="169" t="e">
        <f t="shared" si="289"/>
        <v>#VALUE!</v>
      </c>
      <c r="BG172" s="169" t="e">
        <f t="shared" si="289"/>
        <v>#VALUE!</v>
      </c>
      <c r="BH172" s="169" t="e">
        <f t="shared" si="289"/>
        <v>#VALUE!</v>
      </c>
      <c r="BI172" s="170" t="e">
        <f t="shared" si="289"/>
        <v>#VALUE!</v>
      </c>
      <c r="BL172" s="193"/>
      <c r="BM172" s="194"/>
      <c r="BN172" s="41"/>
      <c r="BO172" s="41"/>
      <c r="BP172" s="41"/>
      <c r="BQ172" s="41"/>
      <c r="BR172" s="41"/>
      <c r="BS172" s="33" t="s">
        <v>52</v>
      </c>
      <c r="BT172" s="44" t="e">
        <f t="shared" ref="BT172:CD172" si="290">AVERAGE(BT169:BT171)</f>
        <v>#DIV/0!</v>
      </c>
      <c r="BU172" s="44" t="e">
        <f t="shared" si="290"/>
        <v>#DIV/0!</v>
      </c>
      <c r="BV172" s="44" t="e">
        <f t="shared" si="290"/>
        <v>#DIV/0!</v>
      </c>
      <c r="BW172" s="44" t="e">
        <f t="shared" si="290"/>
        <v>#DIV/0!</v>
      </c>
      <c r="BX172" s="44" t="e">
        <f t="shared" si="290"/>
        <v>#DIV/0!</v>
      </c>
      <c r="BY172" s="44" t="e">
        <f t="shared" si="290"/>
        <v>#DIV/0!</v>
      </c>
      <c r="BZ172" s="169" t="e">
        <f t="shared" si="290"/>
        <v>#VALUE!</v>
      </c>
      <c r="CA172" s="169" t="e">
        <f t="shared" si="290"/>
        <v>#VALUE!</v>
      </c>
      <c r="CB172" s="169" t="e">
        <f t="shared" si="290"/>
        <v>#VALUE!</v>
      </c>
      <c r="CC172" s="169" t="e">
        <f t="shared" si="290"/>
        <v>#VALUE!</v>
      </c>
      <c r="CD172" s="170" t="e">
        <f t="shared" si="290"/>
        <v>#VALUE!</v>
      </c>
      <c r="CG172" s="193"/>
      <c r="CH172" s="194"/>
      <c r="CI172" s="41"/>
      <c r="CJ172" s="41"/>
      <c r="CK172" s="41"/>
      <c r="CL172" s="41"/>
      <c r="CM172" s="41"/>
      <c r="CN172" s="33" t="s">
        <v>52</v>
      </c>
      <c r="CO172" s="44" t="e">
        <f t="shared" ref="CO172:CY172" si="291">AVERAGE(CO169:CO171)</f>
        <v>#DIV/0!</v>
      </c>
      <c r="CP172" s="44" t="e">
        <f t="shared" si="291"/>
        <v>#DIV/0!</v>
      </c>
      <c r="CQ172" s="44" t="e">
        <f t="shared" si="291"/>
        <v>#DIV/0!</v>
      </c>
      <c r="CR172" s="44" t="e">
        <f t="shared" si="291"/>
        <v>#DIV/0!</v>
      </c>
      <c r="CS172" s="44" t="e">
        <f t="shared" si="291"/>
        <v>#DIV/0!</v>
      </c>
      <c r="CT172" s="44" t="e">
        <f t="shared" si="291"/>
        <v>#DIV/0!</v>
      </c>
      <c r="CU172" s="169" t="e">
        <f t="shared" si="291"/>
        <v>#VALUE!</v>
      </c>
      <c r="CV172" s="169" t="e">
        <f t="shared" si="291"/>
        <v>#VALUE!</v>
      </c>
      <c r="CW172" s="169" t="e">
        <f t="shared" si="291"/>
        <v>#VALUE!</v>
      </c>
      <c r="CX172" s="169" t="e">
        <f t="shared" si="291"/>
        <v>#VALUE!</v>
      </c>
      <c r="CY172" s="170" t="e">
        <f t="shared" si="291"/>
        <v>#VALUE!</v>
      </c>
    </row>
    <row r="173" spans="1:103" ht="14.45" customHeight="1" x14ac:dyDescent="0.25">
      <c r="A173" s="193"/>
      <c r="B173" s="194"/>
      <c r="C173" s="54" t="s">
        <v>53</v>
      </c>
      <c r="D173" s="2" t="str">
        <f t="shared" ref="D173:S173" si="292">D188</f>
        <v>oxygen</v>
      </c>
      <c r="E173" s="2" t="str">
        <f t="shared" si="292"/>
        <v>nitrogen</v>
      </c>
      <c r="F173" s="2" t="str">
        <f t="shared" si="292"/>
        <v>methane</v>
      </c>
      <c r="G173" s="2" t="str">
        <f t="shared" si="292"/>
        <v>carbon monoxide</v>
      </c>
      <c r="H173" s="2" t="str">
        <f t="shared" si="292"/>
        <v>carbon dioxide</v>
      </c>
      <c r="I173" s="2" t="str">
        <f t="shared" si="292"/>
        <v>ethane</v>
      </c>
      <c r="J173" s="2" t="str">
        <f t="shared" si="292"/>
        <v>ethylene</v>
      </c>
      <c r="K173" s="2" t="str">
        <f t="shared" si="292"/>
        <v>propane</v>
      </c>
      <c r="L173" s="2" t="str">
        <f t="shared" si="292"/>
        <v>propylene</v>
      </c>
      <c r="M173" s="2" t="str">
        <f t="shared" si="292"/>
        <v>isobutane</v>
      </c>
      <c r="N173" s="2" t="str">
        <f t="shared" si="292"/>
        <v>n-butane</v>
      </c>
      <c r="O173" s="2" t="str">
        <f t="shared" si="292"/>
        <v>trans-2-butene</v>
      </c>
      <c r="P173" s="2" t="str">
        <f t="shared" si="292"/>
        <v>1-butene</v>
      </c>
      <c r="Q173" s="2" t="str">
        <f t="shared" si="292"/>
        <v>isobutene</v>
      </c>
      <c r="R173" s="2" t="str">
        <f t="shared" si="292"/>
        <v>cis-2-butene</v>
      </c>
      <c r="S173" s="51" t="str">
        <f t="shared" si="292"/>
        <v>1,3-butadiene</v>
      </c>
      <c r="T173" s="22"/>
      <c r="V173" s="193"/>
      <c r="W173" s="194"/>
      <c r="X173" s="54" t="s">
        <v>53</v>
      </c>
      <c r="Y173" s="2" t="str">
        <f t="shared" ref="Y173:AN173" si="293">Y188</f>
        <v>oxygen</v>
      </c>
      <c r="Z173" s="2" t="str">
        <f t="shared" si="293"/>
        <v>nitrogen</v>
      </c>
      <c r="AA173" s="2" t="str">
        <f t="shared" si="293"/>
        <v>methane</v>
      </c>
      <c r="AB173" s="2" t="str">
        <f t="shared" si="293"/>
        <v>carbon monoxide</v>
      </c>
      <c r="AC173" s="2" t="str">
        <f t="shared" si="293"/>
        <v>carbon dioxide</v>
      </c>
      <c r="AD173" s="2" t="str">
        <f t="shared" si="293"/>
        <v>ethane</v>
      </c>
      <c r="AE173" s="2" t="str">
        <f t="shared" si="293"/>
        <v>ethylene</v>
      </c>
      <c r="AF173" s="2" t="str">
        <f t="shared" si="293"/>
        <v>propane</v>
      </c>
      <c r="AG173" s="2" t="str">
        <f t="shared" si="293"/>
        <v>propylene</v>
      </c>
      <c r="AH173" s="2" t="str">
        <f t="shared" si="293"/>
        <v>isobutane</v>
      </c>
      <c r="AI173" s="2" t="str">
        <f t="shared" si="293"/>
        <v>n-butane</v>
      </c>
      <c r="AJ173" s="2" t="str">
        <f t="shared" si="293"/>
        <v>trans-2-butene</v>
      </c>
      <c r="AK173" s="2" t="str">
        <f t="shared" si="293"/>
        <v>1-butene</v>
      </c>
      <c r="AL173" s="2" t="str">
        <f t="shared" si="293"/>
        <v>isobutene</v>
      </c>
      <c r="AM173" s="2" t="str">
        <f t="shared" si="293"/>
        <v>cis-2-butene</v>
      </c>
      <c r="AN173" s="51" t="str">
        <f t="shared" si="293"/>
        <v>1,3-butadiene</v>
      </c>
      <c r="AQ173" s="193"/>
      <c r="AR173" s="194"/>
      <c r="AS173" s="54" t="s">
        <v>53</v>
      </c>
      <c r="AT173" s="2" t="str">
        <f t="shared" ref="AT173:BI173" si="294">AT188</f>
        <v>oxygen</v>
      </c>
      <c r="AU173" s="2" t="str">
        <f t="shared" si="294"/>
        <v>nitrogen</v>
      </c>
      <c r="AV173" s="2" t="str">
        <f t="shared" si="294"/>
        <v>methane</v>
      </c>
      <c r="AW173" s="2" t="str">
        <f t="shared" si="294"/>
        <v>carbon monoxide</v>
      </c>
      <c r="AX173" s="2" t="str">
        <f t="shared" si="294"/>
        <v>carbon dioxide</v>
      </c>
      <c r="AY173" s="2" t="str">
        <f t="shared" si="294"/>
        <v>ethane</v>
      </c>
      <c r="AZ173" s="2" t="str">
        <f t="shared" si="294"/>
        <v>ethylene</v>
      </c>
      <c r="BA173" s="2" t="str">
        <f t="shared" si="294"/>
        <v>propane</v>
      </c>
      <c r="BB173" s="2" t="str">
        <f t="shared" si="294"/>
        <v>propylene</v>
      </c>
      <c r="BC173" s="2" t="str">
        <f t="shared" si="294"/>
        <v>isobutane</v>
      </c>
      <c r="BD173" s="2" t="str">
        <f t="shared" si="294"/>
        <v>n-butane</v>
      </c>
      <c r="BE173" s="2" t="str">
        <f t="shared" si="294"/>
        <v>trans-2-butene</v>
      </c>
      <c r="BF173" s="2" t="str">
        <f t="shared" si="294"/>
        <v>1-butene</v>
      </c>
      <c r="BG173" s="2" t="str">
        <f t="shared" si="294"/>
        <v>isobutene</v>
      </c>
      <c r="BH173" s="2" t="str">
        <f t="shared" si="294"/>
        <v>cis-2-butene</v>
      </c>
      <c r="BI173" s="51" t="str">
        <f t="shared" si="294"/>
        <v>1,3-butadiene</v>
      </c>
      <c r="BL173" s="193"/>
      <c r="BM173" s="194"/>
      <c r="BN173" s="54" t="s">
        <v>53</v>
      </c>
      <c r="BO173" s="2" t="str">
        <f t="shared" ref="BO173:CD173" si="295">BO188</f>
        <v>oxygen</v>
      </c>
      <c r="BP173" s="2" t="str">
        <f t="shared" si="295"/>
        <v>nitrogen</v>
      </c>
      <c r="BQ173" s="2" t="str">
        <f t="shared" si="295"/>
        <v>methane</v>
      </c>
      <c r="BR173" s="2" t="str">
        <f t="shared" si="295"/>
        <v>carbon monoxide</v>
      </c>
      <c r="BS173" s="2" t="str">
        <f t="shared" si="295"/>
        <v>carbon dioxide</v>
      </c>
      <c r="BT173" s="2" t="str">
        <f t="shared" si="295"/>
        <v>ethane</v>
      </c>
      <c r="BU173" s="2" t="str">
        <f t="shared" si="295"/>
        <v>ethylene</v>
      </c>
      <c r="BV173" s="2" t="str">
        <f t="shared" si="295"/>
        <v>propane</v>
      </c>
      <c r="BW173" s="2" t="str">
        <f t="shared" si="295"/>
        <v>propylene</v>
      </c>
      <c r="BX173" s="2" t="str">
        <f t="shared" si="295"/>
        <v>isobutane</v>
      </c>
      <c r="BY173" s="2" t="str">
        <f t="shared" si="295"/>
        <v>n-butane</v>
      </c>
      <c r="BZ173" s="2" t="str">
        <f t="shared" si="295"/>
        <v>trans-2-butene</v>
      </c>
      <c r="CA173" s="2" t="str">
        <f t="shared" si="295"/>
        <v>1-butene</v>
      </c>
      <c r="CB173" s="2" t="str">
        <f t="shared" si="295"/>
        <v>isobutene</v>
      </c>
      <c r="CC173" s="2" t="str">
        <f t="shared" si="295"/>
        <v>cis-2-butene</v>
      </c>
      <c r="CD173" s="51" t="str">
        <f t="shared" si="295"/>
        <v>1,3-butadiene</v>
      </c>
      <c r="CG173" s="193"/>
      <c r="CH173" s="194"/>
      <c r="CI173" s="54" t="s">
        <v>53</v>
      </c>
      <c r="CJ173" s="2" t="str">
        <f t="shared" ref="CJ173:CY173" si="296">CJ188</f>
        <v>oxygen</v>
      </c>
      <c r="CK173" s="2" t="str">
        <f t="shared" si="296"/>
        <v>nitrogen</v>
      </c>
      <c r="CL173" s="2" t="str">
        <f t="shared" si="296"/>
        <v>methane</v>
      </c>
      <c r="CM173" s="2" t="str">
        <f t="shared" si="296"/>
        <v>carbon monoxide</v>
      </c>
      <c r="CN173" s="2" t="str">
        <f t="shared" si="296"/>
        <v>carbon dioxide</v>
      </c>
      <c r="CO173" s="2" t="str">
        <f t="shared" si="296"/>
        <v>ethane</v>
      </c>
      <c r="CP173" s="2" t="str">
        <f t="shared" si="296"/>
        <v>ethylene</v>
      </c>
      <c r="CQ173" s="2" t="str">
        <f t="shared" si="296"/>
        <v>propane</v>
      </c>
      <c r="CR173" s="2" t="str">
        <f t="shared" si="296"/>
        <v>propylene</v>
      </c>
      <c r="CS173" s="2" t="str">
        <f t="shared" si="296"/>
        <v>isobutane</v>
      </c>
      <c r="CT173" s="2" t="str">
        <f t="shared" si="296"/>
        <v>n-butane</v>
      </c>
      <c r="CU173" s="2" t="str">
        <f t="shared" si="296"/>
        <v>trans-2-butene</v>
      </c>
      <c r="CV173" s="2" t="str">
        <f t="shared" si="296"/>
        <v>1-butene</v>
      </c>
      <c r="CW173" s="2" t="str">
        <f t="shared" si="296"/>
        <v>isobutene</v>
      </c>
      <c r="CX173" s="2" t="str">
        <f t="shared" si="296"/>
        <v>cis-2-butene</v>
      </c>
      <c r="CY173" s="51" t="str">
        <f t="shared" si="296"/>
        <v>1,3-butadiene</v>
      </c>
    </row>
    <row r="174" spans="1:103" ht="14.45" customHeight="1" x14ac:dyDescent="0.25">
      <c r="A174" s="193"/>
      <c r="B174" s="194"/>
      <c r="C174" s="187" t="s">
        <v>54</v>
      </c>
      <c r="D174" s="45" t="str">
        <f t="shared" ref="D174:S174" si="297">D193</f>
        <v/>
      </c>
      <c r="E174" s="45" t="str">
        <f t="shared" si="297"/>
        <v/>
      </c>
      <c r="F174" s="45" t="str">
        <f t="shared" si="297"/>
        <v/>
      </c>
      <c r="G174" s="45" t="str">
        <f t="shared" si="297"/>
        <v/>
      </c>
      <c r="H174" s="45" t="str">
        <f t="shared" si="297"/>
        <v/>
      </c>
      <c r="I174" s="45" t="str">
        <f t="shared" si="297"/>
        <v/>
      </c>
      <c r="J174" s="45" t="str">
        <f t="shared" si="297"/>
        <v/>
      </c>
      <c r="K174" s="45" t="str">
        <f t="shared" si="297"/>
        <v/>
      </c>
      <c r="L174" s="45" t="str">
        <f t="shared" si="297"/>
        <v/>
      </c>
      <c r="M174" s="45" t="str">
        <f t="shared" si="297"/>
        <v/>
      </c>
      <c r="N174" s="45" t="str">
        <f t="shared" si="297"/>
        <v/>
      </c>
      <c r="O174" s="45" t="str">
        <f t="shared" si="297"/>
        <v/>
      </c>
      <c r="P174" s="45" t="str">
        <f t="shared" si="297"/>
        <v/>
      </c>
      <c r="Q174" s="45" t="str">
        <f t="shared" si="297"/>
        <v/>
      </c>
      <c r="R174" s="45" t="str">
        <f t="shared" si="297"/>
        <v/>
      </c>
      <c r="S174" s="52" t="str">
        <f t="shared" si="297"/>
        <v/>
      </c>
      <c r="T174" s="22"/>
      <c r="V174" s="193"/>
      <c r="W174" s="194"/>
      <c r="X174" s="187" t="s">
        <v>54</v>
      </c>
      <c r="Y174" s="45" t="str">
        <f t="shared" ref="Y174:AN174" si="298">Y193</f>
        <v/>
      </c>
      <c r="Z174" s="45" t="str">
        <f t="shared" si="298"/>
        <v/>
      </c>
      <c r="AA174" s="45" t="str">
        <f t="shared" si="298"/>
        <v/>
      </c>
      <c r="AB174" s="45" t="str">
        <f t="shared" si="298"/>
        <v/>
      </c>
      <c r="AC174" s="45" t="str">
        <f t="shared" si="298"/>
        <v/>
      </c>
      <c r="AD174" s="45" t="str">
        <f t="shared" si="298"/>
        <v/>
      </c>
      <c r="AE174" s="45" t="str">
        <f t="shared" si="298"/>
        <v/>
      </c>
      <c r="AF174" s="45" t="str">
        <f t="shared" si="298"/>
        <v/>
      </c>
      <c r="AG174" s="45" t="str">
        <f t="shared" si="298"/>
        <v/>
      </c>
      <c r="AH174" s="45" t="str">
        <f t="shared" si="298"/>
        <v/>
      </c>
      <c r="AI174" s="45" t="str">
        <f t="shared" si="298"/>
        <v/>
      </c>
      <c r="AJ174" s="45" t="str">
        <f t="shared" si="298"/>
        <v/>
      </c>
      <c r="AK174" s="45" t="str">
        <f t="shared" si="298"/>
        <v/>
      </c>
      <c r="AL174" s="45" t="str">
        <f t="shared" si="298"/>
        <v/>
      </c>
      <c r="AM174" s="45" t="str">
        <f t="shared" si="298"/>
        <v/>
      </c>
      <c r="AN174" s="52" t="str">
        <f t="shared" si="298"/>
        <v/>
      </c>
      <c r="AQ174" s="193"/>
      <c r="AR174" s="194"/>
      <c r="AS174" s="187" t="s">
        <v>54</v>
      </c>
      <c r="AT174" s="45" t="str">
        <f t="shared" ref="AT174:BI174" si="299">AT193</f>
        <v/>
      </c>
      <c r="AU174" s="45" t="str">
        <f t="shared" si="299"/>
        <v/>
      </c>
      <c r="AV174" s="45" t="str">
        <f t="shared" si="299"/>
        <v/>
      </c>
      <c r="AW174" s="45" t="str">
        <f t="shared" si="299"/>
        <v/>
      </c>
      <c r="AX174" s="45" t="str">
        <f t="shared" si="299"/>
        <v/>
      </c>
      <c r="AY174" s="45" t="str">
        <f t="shared" si="299"/>
        <v/>
      </c>
      <c r="AZ174" s="45" t="str">
        <f t="shared" si="299"/>
        <v/>
      </c>
      <c r="BA174" s="45" t="str">
        <f t="shared" si="299"/>
        <v/>
      </c>
      <c r="BB174" s="45" t="str">
        <f t="shared" si="299"/>
        <v/>
      </c>
      <c r="BC174" s="45" t="str">
        <f t="shared" si="299"/>
        <v/>
      </c>
      <c r="BD174" s="45" t="str">
        <f t="shared" si="299"/>
        <v/>
      </c>
      <c r="BE174" s="45" t="str">
        <f t="shared" si="299"/>
        <v/>
      </c>
      <c r="BF174" s="45" t="str">
        <f t="shared" si="299"/>
        <v/>
      </c>
      <c r="BG174" s="45" t="str">
        <f t="shared" si="299"/>
        <v/>
      </c>
      <c r="BH174" s="45" t="str">
        <f t="shared" si="299"/>
        <v/>
      </c>
      <c r="BI174" s="52" t="str">
        <f t="shared" si="299"/>
        <v/>
      </c>
      <c r="BL174" s="193"/>
      <c r="BM174" s="194"/>
      <c r="BN174" s="187" t="s">
        <v>54</v>
      </c>
      <c r="BO174" s="45" t="str">
        <f t="shared" ref="BO174:CD174" si="300">BO193</f>
        <v/>
      </c>
      <c r="BP174" s="45" t="str">
        <f t="shared" si="300"/>
        <v/>
      </c>
      <c r="BQ174" s="45" t="str">
        <f t="shared" si="300"/>
        <v/>
      </c>
      <c r="BR174" s="45" t="str">
        <f t="shared" si="300"/>
        <v/>
      </c>
      <c r="BS174" s="45" t="str">
        <f t="shared" si="300"/>
        <v/>
      </c>
      <c r="BT174" s="45" t="str">
        <f t="shared" si="300"/>
        <v/>
      </c>
      <c r="BU174" s="45" t="str">
        <f t="shared" si="300"/>
        <v/>
      </c>
      <c r="BV174" s="45" t="str">
        <f t="shared" si="300"/>
        <v/>
      </c>
      <c r="BW174" s="45" t="str">
        <f t="shared" si="300"/>
        <v/>
      </c>
      <c r="BX174" s="45" t="str">
        <f t="shared" si="300"/>
        <v/>
      </c>
      <c r="BY174" s="45" t="str">
        <f t="shared" si="300"/>
        <v/>
      </c>
      <c r="BZ174" s="45" t="str">
        <f t="shared" si="300"/>
        <v/>
      </c>
      <c r="CA174" s="45" t="str">
        <f t="shared" si="300"/>
        <v/>
      </c>
      <c r="CB174" s="45" t="str">
        <f t="shared" si="300"/>
        <v/>
      </c>
      <c r="CC174" s="45" t="str">
        <f t="shared" si="300"/>
        <v/>
      </c>
      <c r="CD174" s="52" t="str">
        <f t="shared" si="300"/>
        <v/>
      </c>
      <c r="CG174" s="193"/>
      <c r="CH174" s="194"/>
      <c r="CI174" s="187" t="s">
        <v>54</v>
      </c>
      <c r="CJ174" s="45">
        <f t="shared" ref="CJ174:CY174" si="301">CJ193</f>
        <v>0</v>
      </c>
      <c r="CK174" s="45">
        <f t="shared" si="301"/>
        <v>0</v>
      </c>
      <c r="CL174" s="45">
        <f t="shared" si="301"/>
        <v>0</v>
      </c>
      <c r="CM174" s="45">
        <f t="shared" si="301"/>
        <v>0</v>
      </c>
      <c r="CN174" s="45">
        <f t="shared" si="301"/>
        <v>0</v>
      </c>
      <c r="CO174" s="45">
        <f t="shared" si="301"/>
        <v>0</v>
      </c>
      <c r="CP174" s="45">
        <f t="shared" si="301"/>
        <v>0</v>
      </c>
      <c r="CQ174" s="45">
        <f t="shared" si="301"/>
        <v>0</v>
      </c>
      <c r="CR174" s="45">
        <f t="shared" si="301"/>
        <v>0</v>
      </c>
      <c r="CS174" s="45">
        <f t="shared" si="301"/>
        <v>0</v>
      </c>
      <c r="CT174" s="45">
        <f t="shared" si="301"/>
        <v>0</v>
      </c>
      <c r="CU174" s="45">
        <f t="shared" si="301"/>
        <v>0</v>
      </c>
      <c r="CV174" s="45">
        <f t="shared" si="301"/>
        <v>0</v>
      </c>
      <c r="CW174" s="45">
        <f t="shared" si="301"/>
        <v>0</v>
      </c>
      <c r="CX174" s="45">
        <f t="shared" si="301"/>
        <v>0</v>
      </c>
      <c r="CY174" s="52">
        <f t="shared" si="301"/>
        <v>0</v>
      </c>
    </row>
    <row r="175" spans="1:103" ht="14.45" customHeight="1" x14ac:dyDescent="0.25">
      <c r="A175" s="193"/>
      <c r="B175" s="194"/>
      <c r="C175" s="188"/>
      <c r="D175" s="45" t="str">
        <f t="shared" ref="D175:S175" si="302">D194</f>
        <v/>
      </c>
      <c r="E175" s="45" t="str">
        <f t="shared" si="302"/>
        <v/>
      </c>
      <c r="F175" s="45" t="str">
        <f t="shared" si="302"/>
        <v/>
      </c>
      <c r="G175" s="45" t="str">
        <f t="shared" si="302"/>
        <v/>
      </c>
      <c r="H175" s="45" t="str">
        <f t="shared" si="302"/>
        <v/>
      </c>
      <c r="I175" s="45" t="str">
        <f t="shared" si="302"/>
        <v/>
      </c>
      <c r="J175" s="45" t="str">
        <f t="shared" si="302"/>
        <v/>
      </c>
      <c r="K175" s="45" t="str">
        <f t="shared" si="302"/>
        <v/>
      </c>
      <c r="L175" s="45" t="str">
        <f t="shared" si="302"/>
        <v/>
      </c>
      <c r="M175" s="45" t="str">
        <f t="shared" si="302"/>
        <v/>
      </c>
      <c r="N175" s="45" t="str">
        <f t="shared" si="302"/>
        <v/>
      </c>
      <c r="O175" s="45" t="str">
        <f t="shared" si="302"/>
        <v/>
      </c>
      <c r="P175" s="45" t="str">
        <f t="shared" si="302"/>
        <v/>
      </c>
      <c r="Q175" s="45" t="str">
        <f t="shared" si="302"/>
        <v/>
      </c>
      <c r="R175" s="45" t="str">
        <f t="shared" si="302"/>
        <v/>
      </c>
      <c r="S175" s="52" t="str">
        <f t="shared" si="302"/>
        <v/>
      </c>
      <c r="T175" s="22"/>
      <c r="V175" s="193"/>
      <c r="W175" s="194"/>
      <c r="X175" s="188"/>
      <c r="Y175" s="45" t="str">
        <f t="shared" ref="Y175:AN175" si="303">Y194</f>
        <v/>
      </c>
      <c r="Z175" s="45" t="str">
        <f t="shared" si="303"/>
        <v/>
      </c>
      <c r="AA175" s="45" t="str">
        <f t="shared" si="303"/>
        <v/>
      </c>
      <c r="AB175" s="45" t="str">
        <f t="shared" si="303"/>
        <v/>
      </c>
      <c r="AC175" s="45" t="str">
        <f t="shared" si="303"/>
        <v/>
      </c>
      <c r="AD175" s="45" t="str">
        <f t="shared" si="303"/>
        <v/>
      </c>
      <c r="AE175" s="45" t="str">
        <f t="shared" si="303"/>
        <v/>
      </c>
      <c r="AF175" s="45" t="str">
        <f t="shared" si="303"/>
        <v/>
      </c>
      <c r="AG175" s="45" t="str">
        <f t="shared" si="303"/>
        <v/>
      </c>
      <c r="AH175" s="45" t="str">
        <f t="shared" si="303"/>
        <v/>
      </c>
      <c r="AI175" s="45" t="str">
        <f t="shared" si="303"/>
        <v/>
      </c>
      <c r="AJ175" s="45" t="str">
        <f t="shared" si="303"/>
        <v/>
      </c>
      <c r="AK175" s="45" t="str">
        <f t="shared" si="303"/>
        <v/>
      </c>
      <c r="AL175" s="45" t="str">
        <f t="shared" si="303"/>
        <v/>
      </c>
      <c r="AM175" s="45" t="str">
        <f t="shared" si="303"/>
        <v/>
      </c>
      <c r="AN175" s="52" t="str">
        <f t="shared" si="303"/>
        <v/>
      </c>
      <c r="AQ175" s="193"/>
      <c r="AR175" s="194"/>
      <c r="AS175" s="188"/>
      <c r="AT175" s="45" t="str">
        <f t="shared" ref="AT175:BI175" si="304">AT194</f>
        <v/>
      </c>
      <c r="AU175" s="45" t="str">
        <f t="shared" si="304"/>
        <v/>
      </c>
      <c r="AV175" s="45" t="str">
        <f t="shared" si="304"/>
        <v/>
      </c>
      <c r="AW175" s="45" t="str">
        <f t="shared" si="304"/>
        <v/>
      </c>
      <c r="AX175" s="45" t="str">
        <f t="shared" si="304"/>
        <v/>
      </c>
      <c r="AY175" s="45" t="str">
        <f t="shared" si="304"/>
        <v/>
      </c>
      <c r="AZ175" s="45" t="str">
        <f t="shared" si="304"/>
        <v/>
      </c>
      <c r="BA175" s="45" t="str">
        <f t="shared" si="304"/>
        <v/>
      </c>
      <c r="BB175" s="45" t="str">
        <f t="shared" si="304"/>
        <v/>
      </c>
      <c r="BC175" s="45" t="str">
        <f t="shared" si="304"/>
        <v/>
      </c>
      <c r="BD175" s="45" t="str">
        <f t="shared" si="304"/>
        <v/>
      </c>
      <c r="BE175" s="45" t="str">
        <f t="shared" si="304"/>
        <v/>
      </c>
      <c r="BF175" s="45" t="str">
        <f t="shared" si="304"/>
        <v/>
      </c>
      <c r="BG175" s="45" t="str">
        <f t="shared" si="304"/>
        <v/>
      </c>
      <c r="BH175" s="45" t="str">
        <f t="shared" si="304"/>
        <v/>
      </c>
      <c r="BI175" s="52" t="str">
        <f t="shared" si="304"/>
        <v/>
      </c>
      <c r="BL175" s="193"/>
      <c r="BM175" s="194"/>
      <c r="BN175" s="188"/>
      <c r="BO175" s="45" t="str">
        <f t="shared" ref="BO175:CD175" si="305">BO194</f>
        <v/>
      </c>
      <c r="BP175" s="45" t="str">
        <f t="shared" si="305"/>
        <v/>
      </c>
      <c r="BQ175" s="45" t="str">
        <f t="shared" si="305"/>
        <v/>
      </c>
      <c r="BR175" s="45" t="str">
        <f t="shared" si="305"/>
        <v/>
      </c>
      <c r="BS175" s="45" t="str">
        <f t="shared" si="305"/>
        <v/>
      </c>
      <c r="BT175" s="45" t="str">
        <f t="shared" si="305"/>
        <v/>
      </c>
      <c r="BU175" s="45" t="str">
        <f t="shared" si="305"/>
        <v/>
      </c>
      <c r="BV175" s="45" t="str">
        <f t="shared" si="305"/>
        <v/>
      </c>
      <c r="BW175" s="45" t="str">
        <f t="shared" si="305"/>
        <v/>
      </c>
      <c r="BX175" s="45" t="str">
        <f t="shared" si="305"/>
        <v/>
      </c>
      <c r="BY175" s="45" t="str">
        <f t="shared" si="305"/>
        <v/>
      </c>
      <c r="BZ175" s="45" t="str">
        <f t="shared" si="305"/>
        <v/>
      </c>
      <c r="CA175" s="45" t="str">
        <f t="shared" si="305"/>
        <v/>
      </c>
      <c r="CB175" s="45" t="str">
        <f t="shared" si="305"/>
        <v/>
      </c>
      <c r="CC175" s="45" t="str">
        <f t="shared" si="305"/>
        <v/>
      </c>
      <c r="CD175" s="52" t="str">
        <f t="shared" si="305"/>
        <v/>
      </c>
      <c r="CG175" s="193"/>
      <c r="CH175" s="194"/>
      <c r="CI175" s="188"/>
      <c r="CJ175" s="45">
        <f t="shared" ref="CJ175:CY175" si="306">CJ194</f>
        <v>0</v>
      </c>
      <c r="CK175" s="45">
        <f t="shared" si="306"/>
        <v>0</v>
      </c>
      <c r="CL175" s="45">
        <f t="shared" si="306"/>
        <v>0</v>
      </c>
      <c r="CM175" s="45">
        <f t="shared" si="306"/>
        <v>0</v>
      </c>
      <c r="CN175" s="45">
        <f t="shared" si="306"/>
        <v>0</v>
      </c>
      <c r="CO175" s="45">
        <f t="shared" si="306"/>
        <v>0</v>
      </c>
      <c r="CP175" s="45">
        <f t="shared" si="306"/>
        <v>0</v>
      </c>
      <c r="CQ175" s="45">
        <f t="shared" si="306"/>
        <v>0</v>
      </c>
      <c r="CR175" s="45">
        <f t="shared" si="306"/>
        <v>0</v>
      </c>
      <c r="CS175" s="45">
        <f t="shared" si="306"/>
        <v>0</v>
      </c>
      <c r="CT175" s="45">
        <f t="shared" si="306"/>
        <v>0</v>
      </c>
      <c r="CU175" s="45">
        <f t="shared" si="306"/>
        <v>0</v>
      </c>
      <c r="CV175" s="45">
        <f t="shared" si="306"/>
        <v>0</v>
      </c>
      <c r="CW175" s="45">
        <f t="shared" si="306"/>
        <v>0</v>
      </c>
      <c r="CX175" s="45">
        <f t="shared" si="306"/>
        <v>0</v>
      </c>
      <c r="CY175" s="52">
        <f t="shared" si="306"/>
        <v>0</v>
      </c>
    </row>
    <row r="176" spans="1:103" ht="14.45" customHeight="1" x14ac:dyDescent="0.25">
      <c r="A176" s="193"/>
      <c r="B176" s="194"/>
      <c r="C176" s="189"/>
      <c r="D176" s="45" t="str">
        <f t="shared" ref="D176:S176" si="307">D195</f>
        <v/>
      </c>
      <c r="E176" s="45" t="str">
        <f t="shared" si="307"/>
        <v/>
      </c>
      <c r="F176" s="45" t="str">
        <f t="shared" si="307"/>
        <v/>
      </c>
      <c r="G176" s="45" t="str">
        <f t="shared" si="307"/>
        <v/>
      </c>
      <c r="H176" s="45" t="str">
        <f t="shared" si="307"/>
        <v/>
      </c>
      <c r="I176" s="45" t="str">
        <f t="shared" si="307"/>
        <v/>
      </c>
      <c r="J176" s="45" t="str">
        <f t="shared" si="307"/>
        <v/>
      </c>
      <c r="K176" s="45" t="str">
        <f t="shared" si="307"/>
        <v/>
      </c>
      <c r="L176" s="45" t="str">
        <f t="shared" si="307"/>
        <v/>
      </c>
      <c r="M176" s="45" t="str">
        <f t="shared" si="307"/>
        <v/>
      </c>
      <c r="N176" s="45" t="str">
        <f t="shared" si="307"/>
        <v/>
      </c>
      <c r="O176" s="45" t="str">
        <f t="shared" si="307"/>
        <v/>
      </c>
      <c r="P176" s="45" t="str">
        <f t="shared" si="307"/>
        <v/>
      </c>
      <c r="Q176" s="45" t="str">
        <f t="shared" si="307"/>
        <v/>
      </c>
      <c r="R176" s="45" t="str">
        <f t="shared" si="307"/>
        <v/>
      </c>
      <c r="S176" s="52" t="str">
        <f t="shared" si="307"/>
        <v/>
      </c>
      <c r="T176" s="22"/>
      <c r="V176" s="193"/>
      <c r="W176" s="194"/>
      <c r="X176" s="189"/>
      <c r="Y176" s="45" t="str">
        <f t="shared" ref="Y176:AN176" si="308">Y195</f>
        <v/>
      </c>
      <c r="Z176" s="45" t="str">
        <f t="shared" si="308"/>
        <v/>
      </c>
      <c r="AA176" s="45" t="str">
        <f t="shared" si="308"/>
        <v/>
      </c>
      <c r="AB176" s="45" t="str">
        <f t="shared" si="308"/>
        <v/>
      </c>
      <c r="AC176" s="45" t="str">
        <f t="shared" si="308"/>
        <v/>
      </c>
      <c r="AD176" s="45" t="str">
        <f t="shared" si="308"/>
        <v/>
      </c>
      <c r="AE176" s="45" t="str">
        <f t="shared" si="308"/>
        <v/>
      </c>
      <c r="AF176" s="45" t="str">
        <f t="shared" si="308"/>
        <v/>
      </c>
      <c r="AG176" s="45" t="str">
        <f t="shared" si="308"/>
        <v/>
      </c>
      <c r="AH176" s="45" t="str">
        <f t="shared" si="308"/>
        <v/>
      </c>
      <c r="AI176" s="45" t="str">
        <f t="shared" si="308"/>
        <v/>
      </c>
      <c r="AJ176" s="45" t="str">
        <f t="shared" si="308"/>
        <v/>
      </c>
      <c r="AK176" s="45" t="str">
        <f t="shared" si="308"/>
        <v/>
      </c>
      <c r="AL176" s="45" t="str">
        <f t="shared" si="308"/>
        <v/>
      </c>
      <c r="AM176" s="45" t="str">
        <f t="shared" si="308"/>
        <v/>
      </c>
      <c r="AN176" s="52" t="str">
        <f t="shared" si="308"/>
        <v/>
      </c>
      <c r="AQ176" s="193"/>
      <c r="AR176" s="194"/>
      <c r="AS176" s="189"/>
      <c r="AT176" s="45" t="str">
        <f t="shared" ref="AT176:BI176" si="309">AT195</f>
        <v/>
      </c>
      <c r="AU176" s="45" t="str">
        <f t="shared" si="309"/>
        <v/>
      </c>
      <c r="AV176" s="45" t="str">
        <f t="shared" si="309"/>
        <v/>
      </c>
      <c r="AW176" s="45" t="str">
        <f t="shared" si="309"/>
        <v/>
      </c>
      <c r="AX176" s="45" t="str">
        <f t="shared" si="309"/>
        <v/>
      </c>
      <c r="AY176" s="45" t="str">
        <f t="shared" si="309"/>
        <v/>
      </c>
      <c r="AZ176" s="45" t="str">
        <f t="shared" si="309"/>
        <v/>
      </c>
      <c r="BA176" s="45" t="str">
        <f t="shared" si="309"/>
        <v/>
      </c>
      <c r="BB176" s="45" t="str">
        <f t="shared" si="309"/>
        <v/>
      </c>
      <c r="BC176" s="45" t="str">
        <f t="shared" si="309"/>
        <v/>
      </c>
      <c r="BD176" s="45" t="str">
        <f t="shared" si="309"/>
        <v/>
      </c>
      <c r="BE176" s="45" t="str">
        <f t="shared" si="309"/>
        <v/>
      </c>
      <c r="BF176" s="45" t="str">
        <f t="shared" si="309"/>
        <v/>
      </c>
      <c r="BG176" s="45" t="str">
        <f t="shared" si="309"/>
        <v/>
      </c>
      <c r="BH176" s="45" t="str">
        <f t="shared" si="309"/>
        <v/>
      </c>
      <c r="BI176" s="52" t="str">
        <f t="shared" si="309"/>
        <v/>
      </c>
      <c r="BL176" s="193"/>
      <c r="BM176" s="194"/>
      <c r="BN176" s="189"/>
      <c r="BO176" s="45">
        <f t="shared" ref="BO176:CD176" si="310">BO195</f>
        <v>0</v>
      </c>
      <c r="BP176" s="45">
        <f t="shared" si="310"/>
        <v>0</v>
      </c>
      <c r="BQ176" s="45">
        <f t="shared" si="310"/>
        <v>0</v>
      </c>
      <c r="BR176" s="45">
        <f t="shared" si="310"/>
        <v>0</v>
      </c>
      <c r="BS176" s="45">
        <f t="shared" si="310"/>
        <v>0</v>
      </c>
      <c r="BT176" s="45">
        <f t="shared" si="310"/>
        <v>0</v>
      </c>
      <c r="BU176" s="45">
        <f t="shared" si="310"/>
        <v>0</v>
      </c>
      <c r="BV176" s="45">
        <f t="shared" si="310"/>
        <v>0</v>
      </c>
      <c r="BW176" s="45">
        <f t="shared" si="310"/>
        <v>0</v>
      </c>
      <c r="BX176" s="45">
        <f t="shared" si="310"/>
        <v>0</v>
      </c>
      <c r="BY176" s="45">
        <f t="shared" si="310"/>
        <v>0</v>
      </c>
      <c r="BZ176" s="45">
        <f t="shared" si="310"/>
        <v>0</v>
      </c>
      <c r="CA176" s="45">
        <f t="shared" si="310"/>
        <v>0</v>
      </c>
      <c r="CB176" s="45">
        <f t="shared" si="310"/>
        <v>0</v>
      </c>
      <c r="CC176" s="45">
        <f t="shared" si="310"/>
        <v>0</v>
      </c>
      <c r="CD176" s="52">
        <f t="shared" si="310"/>
        <v>0</v>
      </c>
      <c r="CG176" s="193"/>
      <c r="CH176" s="194"/>
      <c r="CI176" s="189"/>
      <c r="CJ176" s="45">
        <f t="shared" ref="CJ176:CY176" si="311">CJ195</f>
        <v>0</v>
      </c>
      <c r="CK176" s="45">
        <f t="shared" si="311"/>
        <v>0</v>
      </c>
      <c r="CL176" s="45">
        <f t="shared" si="311"/>
        <v>0</v>
      </c>
      <c r="CM176" s="45">
        <f t="shared" si="311"/>
        <v>0</v>
      </c>
      <c r="CN176" s="45">
        <f t="shared" si="311"/>
        <v>0</v>
      </c>
      <c r="CO176" s="45">
        <f t="shared" si="311"/>
        <v>0</v>
      </c>
      <c r="CP176" s="45">
        <f t="shared" si="311"/>
        <v>0</v>
      </c>
      <c r="CQ176" s="45">
        <f t="shared" si="311"/>
        <v>0</v>
      </c>
      <c r="CR176" s="45">
        <f t="shared" si="311"/>
        <v>0</v>
      </c>
      <c r="CS176" s="45">
        <f t="shared" si="311"/>
        <v>0</v>
      </c>
      <c r="CT176" s="45">
        <f t="shared" si="311"/>
        <v>0</v>
      </c>
      <c r="CU176" s="45">
        <f t="shared" si="311"/>
        <v>0</v>
      </c>
      <c r="CV176" s="45">
        <f t="shared" si="311"/>
        <v>0</v>
      </c>
      <c r="CW176" s="45">
        <f t="shared" si="311"/>
        <v>0</v>
      </c>
      <c r="CX176" s="45">
        <f t="shared" si="311"/>
        <v>0</v>
      </c>
      <c r="CY176" s="52">
        <f t="shared" si="311"/>
        <v>0</v>
      </c>
    </row>
    <row r="177" spans="1:103" ht="14.45" customHeight="1" x14ac:dyDescent="0.25">
      <c r="A177" s="193"/>
      <c r="B177" s="194"/>
      <c r="C177" s="55" t="s">
        <v>52</v>
      </c>
      <c r="D177" s="46" t="e">
        <f t="shared" ref="D177:S177" si="312">AVERAGE(D174:D176)</f>
        <v>#DIV/0!</v>
      </c>
      <c r="E177" s="46" t="e">
        <f t="shared" si="312"/>
        <v>#DIV/0!</v>
      </c>
      <c r="F177" s="46" t="e">
        <f t="shared" si="312"/>
        <v>#DIV/0!</v>
      </c>
      <c r="G177" s="46" t="e">
        <f t="shared" si="312"/>
        <v>#DIV/0!</v>
      </c>
      <c r="H177" s="46" t="e">
        <f t="shared" si="312"/>
        <v>#DIV/0!</v>
      </c>
      <c r="I177" s="46" t="e">
        <f t="shared" si="312"/>
        <v>#DIV/0!</v>
      </c>
      <c r="J177" s="46" t="e">
        <f t="shared" si="312"/>
        <v>#DIV/0!</v>
      </c>
      <c r="K177" s="46" t="e">
        <f t="shared" si="312"/>
        <v>#DIV/0!</v>
      </c>
      <c r="L177" s="46" t="e">
        <f t="shared" si="312"/>
        <v>#DIV/0!</v>
      </c>
      <c r="M177" s="46" t="e">
        <f t="shared" si="312"/>
        <v>#DIV/0!</v>
      </c>
      <c r="N177" s="46" t="e">
        <f t="shared" si="312"/>
        <v>#DIV/0!</v>
      </c>
      <c r="O177" s="46" t="e">
        <f t="shared" si="312"/>
        <v>#DIV/0!</v>
      </c>
      <c r="P177" s="46" t="e">
        <f t="shared" si="312"/>
        <v>#DIV/0!</v>
      </c>
      <c r="Q177" s="46" t="e">
        <f t="shared" si="312"/>
        <v>#DIV/0!</v>
      </c>
      <c r="R177" s="46" t="e">
        <f t="shared" si="312"/>
        <v>#DIV/0!</v>
      </c>
      <c r="S177" s="47" t="e">
        <f t="shared" si="312"/>
        <v>#DIV/0!</v>
      </c>
      <c r="T177" s="22"/>
      <c r="V177" s="193"/>
      <c r="W177" s="194"/>
      <c r="X177" s="55" t="s">
        <v>52</v>
      </c>
      <c r="Y177" s="46" t="e">
        <f t="shared" ref="Y177:AN177" si="313">AVERAGE(Y174:Y176)</f>
        <v>#DIV/0!</v>
      </c>
      <c r="Z177" s="46" t="e">
        <f t="shared" si="313"/>
        <v>#DIV/0!</v>
      </c>
      <c r="AA177" s="46" t="e">
        <f t="shared" si="313"/>
        <v>#DIV/0!</v>
      </c>
      <c r="AB177" s="46" t="e">
        <f t="shared" si="313"/>
        <v>#DIV/0!</v>
      </c>
      <c r="AC177" s="46" t="e">
        <f t="shared" si="313"/>
        <v>#DIV/0!</v>
      </c>
      <c r="AD177" s="46" t="e">
        <f t="shared" si="313"/>
        <v>#DIV/0!</v>
      </c>
      <c r="AE177" s="46" t="e">
        <f t="shared" si="313"/>
        <v>#DIV/0!</v>
      </c>
      <c r="AF177" s="46" t="e">
        <f t="shared" si="313"/>
        <v>#DIV/0!</v>
      </c>
      <c r="AG177" s="46" t="e">
        <f t="shared" si="313"/>
        <v>#DIV/0!</v>
      </c>
      <c r="AH177" s="46" t="e">
        <f t="shared" si="313"/>
        <v>#DIV/0!</v>
      </c>
      <c r="AI177" s="46" t="e">
        <f t="shared" si="313"/>
        <v>#DIV/0!</v>
      </c>
      <c r="AJ177" s="46" t="e">
        <f t="shared" si="313"/>
        <v>#DIV/0!</v>
      </c>
      <c r="AK177" s="46" t="e">
        <f t="shared" si="313"/>
        <v>#DIV/0!</v>
      </c>
      <c r="AL177" s="46" t="e">
        <f t="shared" si="313"/>
        <v>#DIV/0!</v>
      </c>
      <c r="AM177" s="46" t="e">
        <f t="shared" si="313"/>
        <v>#DIV/0!</v>
      </c>
      <c r="AN177" s="47" t="e">
        <f t="shared" si="313"/>
        <v>#DIV/0!</v>
      </c>
      <c r="AQ177" s="193"/>
      <c r="AR177" s="194"/>
      <c r="AS177" s="55" t="s">
        <v>52</v>
      </c>
      <c r="AT177" s="46" t="e">
        <f t="shared" ref="AT177:BI177" si="314">AVERAGE(AT174:AT176)</f>
        <v>#DIV/0!</v>
      </c>
      <c r="AU177" s="46" t="e">
        <f t="shared" si="314"/>
        <v>#DIV/0!</v>
      </c>
      <c r="AV177" s="46" t="e">
        <f t="shared" si="314"/>
        <v>#DIV/0!</v>
      </c>
      <c r="AW177" s="46" t="e">
        <f t="shared" si="314"/>
        <v>#DIV/0!</v>
      </c>
      <c r="AX177" s="46" t="e">
        <f t="shared" si="314"/>
        <v>#DIV/0!</v>
      </c>
      <c r="AY177" s="46" t="e">
        <f t="shared" si="314"/>
        <v>#DIV/0!</v>
      </c>
      <c r="AZ177" s="46" t="e">
        <f t="shared" si="314"/>
        <v>#DIV/0!</v>
      </c>
      <c r="BA177" s="46" t="e">
        <f t="shared" si="314"/>
        <v>#DIV/0!</v>
      </c>
      <c r="BB177" s="46" t="e">
        <f t="shared" si="314"/>
        <v>#DIV/0!</v>
      </c>
      <c r="BC177" s="46" t="e">
        <f t="shared" si="314"/>
        <v>#DIV/0!</v>
      </c>
      <c r="BD177" s="46" t="e">
        <f t="shared" si="314"/>
        <v>#DIV/0!</v>
      </c>
      <c r="BE177" s="46" t="e">
        <f t="shared" si="314"/>
        <v>#DIV/0!</v>
      </c>
      <c r="BF177" s="46" t="e">
        <f t="shared" si="314"/>
        <v>#DIV/0!</v>
      </c>
      <c r="BG177" s="46" t="e">
        <f t="shared" si="314"/>
        <v>#DIV/0!</v>
      </c>
      <c r="BH177" s="46" t="e">
        <f t="shared" si="314"/>
        <v>#DIV/0!</v>
      </c>
      <c r="BI177" s="47" t="e">
        <f t="shared" si="314"/>
        <v>#DIV/0!</v>
      </c>
      <c r="BL177" s="193"/>
      <c r="BM177" s="194"/>
      <c r="BN177" s="55" t="s">
        <v>52</v>
      </c>
      <c r="BO177" s="46">
        <f t="shared" ref="BO177:CD177" si="315">AVERAGE(BO174:BO176)</f>
        <v>0</v>
      </c>
      <c r="BP177" s="46">
        <f t="shared" si="315"/>
        <v>0</v>
      </c>
      <c r="BQ177" s="46">
        <f t="shared" si="315"/>
        <v>0</v>
      </c>
      <c r="BR177" s="46">
        <f t="shared" si="315"/>
        <v>0</v>
      </c>
      <c r="BS177" s="46">
        <f t="shared" si="315"/>
        <v>0</v>
      </c>
      <c r="BT177" s="46">
        <f t="shared" si="315"/>
        <v>0</v>
      </c>
      <c r="BU177" s="46">
        <f t="shared" si="315"/>
        <v>0</v>
      </c>
      <c r="BV177" s="46">
        <f t="shared" si="315"/>
        <v>0</v>
      </c>
      <c r="BW177" s="46">
        <f t="shared" si="315"/>
        <v>0</v>
      </c>
      <c r="BX177" s="46">
        <f t="shared" si="315"/>
        <v>0</v>
      </c>
      <c r="BY177" s="46">
        <f t="shared" si="315"/>
        <v>0</v>
      </c>
      <c r="BZ177" s="46">
        <f t="shared" si="315"/>
        <v>0</v>
      </c>
      <c r="CA177" s="46">
        <f t="shared" si="315"/>
        <v>0</v>
      </c>
      <c r="CB177" s="46">
        <f t="shared" si="315"/>
        <v>0</v>
      </c>
      <c r="CC177" s="46">
        <f t="shared" si="315"/>
        <v>0</v>
      </c>
      <c r="CD177" s="47">
        <f t="shared" si="315"/>
        <v>0</v>
      </c>
      <c r="CG177" s="193"/>
      <c r="CH177" s="194"/>
      <c r="CI177" s="55" t="s">
        <v>52</v>
      </c>
      <c r="CJ177" s="46">
        <f t="shared" ref="CJ177:CY177" si="316">AVERAGE(CJ174:CJ176)</f>
        <v>0</v>
      </c>
      <c r="CK177" s="46">
        <f t="shared" si="316"/>
        <v>0</v>
      </c>
      <c r="CL177" s="46">
        <f t="shared" si="316"/>
        <v>0</v>
      </c>
      <c r="CM177" s="46">
        <f t="shared" si="316"/>
        <v>0</v>
      </c>
      <c r="CN177" s="46">
        <f t="shared" si="316"/>
        <v>0</v>
      </c>
      <c r="CO177" s="46">
        <f t="shared" si="316"/>
        <v>0</v>
      </c>
      <c r="CP177" s="46">
        <f t="shared" si="316"/>
        <v>0</v>
      </c>
      <c r="CQ177" s="46">
        <f t="shared" si="316"/>
        <v>0</v>
      </c>
      <c r="CR177" s="46">
        <f t="shared" si="316"/>
        <v>0</v>
      </c>
      <c r="CS177" s="46">
        <f t="shared" si="316"/>
        <v>0</v>
      </c>
      <c r="CT177" s="46">
        <f t="shared" si="316"/>
        <v>0</v>
      </c>
      <c r="CU177" s="46">
        <f t="shared" si="316"/>
        <v>0</v>
      </c>
      <c r="CV177" s="46">
        <f t="shared" si="316"/>
        <v>0</v>
      </c>
      <c r="CW177" s="46">
        <f t="shared" si="316"/>
        <v>0</v>
      </c>
      <c r="CX177" s="46">
        <f t="shared" si="316"/>
        <v>0</v>
      </c>
      <c r="CY177" s="47">
        <f t="shared" si="316"/>
        <v>0</v>
      </c>
    </row>
    <row r="178" spans="1:103" ht="14.45" customHeight="1" x14ac:dyDescent="0.25">
      <c r="A178" s="193"/>
      <c r="B178" s="194"/>
      <c r="C178" s="187" t="s">
        <v>55</v>
      </c>
      <c r="D178" s="171" t="e">
        <f>C185*D174/(HLOOKUP(D173,workup!$B$266:$Q$268,2,FALSE)*C169*(1-F184)+HLOOKUP(D173,workup!$B$266:$Q$268,3,FALSE))</f>
        <v>#DIV/0!</v>
      </c>
      <c r="E178" s="171" t="e">
        <f>C185*E174/(HLOOKUP(E173,workup!$B$266:$Q$268,2,FALSE)*C169*(1-F184)+HLOOKUP(E173,workup!$B$266:$Q$268,3,FALSE))</f>
        <v>#DIV/0!</v>
      </c>
      <c r="F178" s="171" t="e">
        <f>C185*F174/(HLOOKUP(F173,workup!$B$266:$Q$268,2,FALSE)*C169*(1-F184)+HLOOKUP(F173,workup!$B$266:$Q$268,3,FALSE))</f>
        <v>#DIV/0!</v>
      </c>
      <c r="G178" s="171" t="e">
        <f>C185*G174/(HLOOKUP(G173,workup!$B$266:$Q$268,2,FALSE)*C169*(1-F184)+HLOOKUP(G173,workup!$B$266:$Q$268,3,FALSE))</f>
        <v>#DIV/0!</v>
      </c>
      <c r="H178" s="171" t="e">
        <f>C185*H174/(HLOOKUP(H173,workup!$B$266:$Q$268,2,FALSE)*C169*(1-F184)+HLOOKUP(H173,workup!$B$266:$Q$268,3,FALSE))</f>
        <v>#DIV/0!</v>
      </c>
      <c r="I178" s="171" t="e">
        <f>C185*I174/(HLOOKUP(I173,workup!$B$266:$Q$268,2,FALSE)*C169*(1-F184)+HLOOKUP(I173,workup!$B$266:$Q$268,3,FALSE))</f>
        <v>#DIV/0!</v>
      </c>
      <c r="J178" s="171" t="e">
        <f>C185*J174/(HLOOKUP(J173,workup!$B$266:$Q$268,2,FALSE)*C169*(1-F184)+HLOOKUP(J173,workup!$B$266:$Q$268,3,FALSE))</f>
        <v>#DIV/0!</v>
      </c>
      <c r="K178" s="171" t="e">
        <f>C185*K174/(HLOOKUP(K173,workup!$B$266:$Q$268,2,FALSE)*C169*(1-F184)+HLOOKUP(K173,workup!$B$266:$Q$268,3,FALSE))</f>
        <v>#DIV/0!</v>
      </c>
      <c r="L178" s="171" t="e">
        <f>C185*L174/(HLOOKUP(L173,workup!$B$266:$Q$268,2,FALSE)*C169*(1-F184)+HLOOKUP(L173,workup!$B$266:$Q$268,3,FALSE))</f>
        <v>#DIV/0!</v>
      </c>
      <c r="M178" s="171" t="e">
        <f>C185*M174/(HLOOKUP(M173,workup!$B$266:$Q$268,2,FALSE)*C169*(1-F184)+HLOOKUP(M173,workup!$B$266:$Q$268,3,FALSE))</f>
        <v>#DIV/0!</v>
      </c>
      <c r="N178" s="171" t="e">
        <f>C185*N174/(HLOOKUP(N173,workup!$B$266:$Q$268,2,FALSE)*C169*(1-F184)+HLOOKUP(N173,workup!$B$266:$Q$268,3,FALSE))</f>
        <v>#DIV/0!</v>
      </c>
      <c r="O178" s="171" t="e">
        <f>C185*O174/(HLOOKUP(O173,workup!$B$266:$Q$268,2,FALSE)*C169*(1-F184)+HLOOKUP(O173,workup!$B$266:$Q$268,3,FALSE))</f>
        <v>#DIV/0!</v>
      </c>
      <c r="P178" s="171" t="e">
        <f>C185*P174/(HLOOKUP(P173,workup!$B$266:$Q$268,2,FALSE)*C169*(1-F184)+HLOOKUP(P173,workup!$B$266:$Q$268,3,FALSE))</f>
        <v>#DIV/0!</v>
      </c>
      <c r="Q178" s="171" t="e">
        <f>C185*Q174/(HLOOKUP(Q173,workup!$B$266:$Q$268,2,FALSE)*C169*(1-F184)+HLOOKUP(Q173,workup!$B$266:$Q$268,3,FALSE))</f>
        <v>#DIV/0!</v>
      </c>
      <c r="R178" s="171" t="e">
        <f>C185*R174/(HLOOKUP(R173,workup!$B$266:$Q$268,2,FALSE)*C169*(1-F184)+HLOOKUP(R173,workup!$B$266:$Q$268,3,FALSE))</f>
        <v>#DIV/0!</v>
      </c>
      <c r="S178" s="171" t="e">
        <f>C185*S174/(HLOOKUP(S173,workup!$B$266:$Q$268,2,FALSE)*C169*(1-F184)+HLOOKUP(S173,workup!$B$266:$Q$268,3,FALSE))</f>
        <v>#DIV/0!</v>
      </c>
      <c r="T178" s="22"/>
      <c r="V178" s="193"/>
      <c r="W178" s="194"/>
      <c r="X178" s="187" t="s">
        <v>55</v>
      </c>
      <c r="Y178" s="171" t="e">
        <f>X185*Y174/(HLOOKUP(Y173,workup!$B$266:$Q$268,2,FALSE)*X169*(1-AA184)+HLOOKUP(Y173,workup!$B$266:$Q$268,3,FALSE))</f>
        <v>#DIV/0!</v>
      </c>
      <c r="Z178" s="171" t="e">
        <f>X185*Z174/(HLOOKUP(Z173,workup!$B$266:$Q$268,2,FALSE)*X169*(1-AA184)+HLOOKUP(Z173,workup!$B$266:$Q$268,3,FALSE))</f>
        <v>#DIV/0!</v>
      </c>
      <c r="AA178" s="171" t="e">
        <f>X185*AA174/(HLOOKUP(AA173,workup!$B$266:$Q$268,2,FALSE)*X169*(1-AA184)+HLOOKUP(AA173,workup!$B$266:$Q$268,3,FALSE))</f>
        <v>#DIV/0!</v>
      </c>
      <c r="AB178" s="171" t="e">
        <f>X185*AB174/(HLOOKUP(AB173,workup!$B$266:$Q$268,2,FALSE)*X169*(1-AA184)+HLOOKUP(AB173,workup!$B$266:$Q$268,3,FALSE))</f>
        <v>#DIV/0!</v>
      </c>
      <c r="AC178" s="171" t="e">
        <f>X185*AC174/(HLOOKUP(AC173,workup!$B$266:$Q$268,2,FALSE)*X169*(1-AA184)+HLOOKUP(AC173,workup!$B$266:$Q$268,3,FALSE))</f>
        <v>#DIV/0!</v>
      </c>
      <c r="AD178" s="171" t="e">
        <f>X185*AD174/(HLOOKUP(AD173,workup!$B$266:$Q$268,2,FALSE)*X169*(1-AA184)+HLOOKUP(AD173,workup!$B$266:$Q$268,3,FALSE))</f>
        <v>#DIV/0!</v>
      </c>
      <c r="AE178" s="171" t="e">
        <f>X185*AE174/(HLOOKUP(AE173,workup!$B$266:$Q$268,2,FALSE)*X169*(1-AA184)+HLOOKUP(AE173,workup!$B$266:$Q$268,3,FALSE))</f>
        <v>#DIV/0!</v>
      </c>
      <c r="AF178" s="171" t="e">
        <f>X185*AF174/(HLOOKUP(AF173,workup!$B$266:$Q$268,2,FALSE)*X169*(1-AA184)+HLOOKUP(AF173,workup!$B$266:$Q$268,3,FALSE))</f>
        <v>#DIV/0!</v>
      </c>
      <c r="AG178" s="171" t="e">
        <f>X185*AG174/(HLOOKUP(AG173,workup!$B$266:$Q$268,2,FALSE)*X169*(1-AA184)+HLOOKUP(AG173,workup!$B$266:$Q$268,3,FALSE))</f>
        <v>#DIV/0!</v>
      </c>
      <c r="AH178" s="171" t="e">
        <f>X185*AH174/(HLOOKUP(AH173,workup!$B$266:$Q$268,2,FALSE)*X169*(1-AA184)+HLOOKUP(AH173,workup!$B$266:$Q$268,3,FALSE))</f>
        <v>#DIV/0!</v>
      </c>
      <c r="AI178" s="171" t="e">
        <f>X185*AI174/(HLOOKUP(AI173,workup!$B$266:$Q$268,2,FALSE)*X169*(1-AA184)+HLOOKUP(AI173,workup!$B$266:$Q$268,3,FALSE))</f>
        <v>#DIV/0!</v>
      </c>
      <c r="AJ178" s="171" t="e">
        <f>X185*AJ174/(HLOOKUP(AJ173,workup!$B$266:$Q$268,2,FALSE)*X169*(1-AA184)+HLOOKUP(AJ173,workup!$B$266:$Q$268,3,FALSE))</f>
        <v>#DIV/0!</v>
      </c>
      <c r="AK178" s="171" t="e">
        <f>X185*AK174/(HLOOKUP(AK173,workup!$B$266:$Q$268,2,FALSE)*X169*(1-AA184)+HLOOKUP(AK173,workup!$B$266:$Q$268,3,FALSE))</f>
        <v>#DIV/0!</v>
      </c>
      <c r="AL178" s="171" t="e">
        <f>X185*AL174/(HLOOKUP(AL173,workup!$B$266:$Q$268,2,FALSE)*X169*(1-AA184)+HLOOKUP(AL173,workup!$B$266:$Q$268,3,FALSE))</f>
        <v>#DIV/0!</v>
      </c>
      <c r="AM178" s="171" t="e">
        <f>X185*AM174/(HLOOKUP(AM173,workup!$B$266:$Q$268,2,FALSE)*X169*(1-AA184)+HLOOKUP(AM173,workup!$B$266:$Q$268,3,FALSE))</f>
        <v>#DIV/0!</v>
      </c>
      <c r="AN178" s="171" t="e">
        <f>X185*AN174/(HLOOKUP(AN173,workup!$B$266:$Q$268,2,FALSE)*X169*(1-AA184)+HLOOKUP(AN173,workup!$B$266:$Q$268,3,FALSE))</f>
        <v>#DIV/0!</v>
      </c>
      <c r="AQ178" s="193"/>
      <c r="AR178" s="194"/>
      <c r="AS178" s="187" t="s">
        <v>55</v>
      </c>
      <c r="AT178" s="171" t="e">
        <f>AS185*AT174/(HLOOKUP(AT173,workup!$B$266:$Q$268,2,FALSE)*AS169*(1-AV184)+HLOOKUP(AT173,workup!$B$266:$Q$268,3,FALSE))</f>
        <v>#DIV/0!</v>
      </c>
      <c r="AU178" s="171" t="e">
        <f>AS185*AU174/(HLOOKUP(AU173,workup!$B$266:$Q$268,2,FALSE)*AS169*(1-AV184)+HLOOKUP(AU173,workup!$B$266:$Q$268,3,FALSE))</f>
        <v>#DIV/0!</v>
      </c>
      <c r="AV178" s="171" t="e">
        <f>AS185*AV174/(HLOOKUP(AV173,workup!$B$266:$Q$268,2,FALSE)*AS169*(1-AV184)+HLOOKUP(AV173,workup!$B$266:$Q$268,3,FALSE))</f>
        <v>#DIV/0!</v>
      </c>
      <c r="AW178" s="171" t="e">
        <f>AS185*AW174/(HLOOKUP(AW173,workup!$B$266:$Q$268,2,FALSE)*AS169*(1-AV184)+HLOOKUP(AW173,workup!$B$266:$Q$268,3,FALSE))</f>
        <v>#DIV/0!</v>
      </c>
      <c r="AX178" s="171" t="e">
        <f>AS185*AX174/(HLOOKUP(AX173,workup!$B$266:$Q$268,2,FALSE)*AS169*(1-AV184)+HLOOKUP(AX173,workup!$B$266:$Q$268,3,FALSE))</f>
        <v>#DIV/0!</v>
      </c>
      <c r="AY178" s="171" t="e">
        <f>AS185*AY174/(HLOOKUP(AY173,workup!$B$266:$Q$268,2,FALSE)*AS169*(1-AV184)+HLOOKUP(AY173,workup!$B$266:$Q$268,3,FALSE))</f>
        <v>#DIV/0!</v>
      </c>
      <c r="AZ178" s="171" t="e">
        <f>AS185*AZ174/(HLOOKUP(AZ173,workup!$B$266:$Q$268,2,FALSE)*AS169*(1-AV184)+HLOOKUP(AZ173,workup!$B$266:$Q$268,3,FALSE))</f>
        <v>#DIV/0!</v>
      </c>
      <c r="BA178" s="171" t="e">
        <f>AS185*BA174/(HLOOKUP(BA173,workup!$B$266:$Q$268,2,FALSE)*AS169*(1-AV184)+HLOOKUP(BA173,workup!$B$266:$Q$268,3,FALSE))</f>
        <v>#DIV/0!</v>
      </c>
      <c r="BB178" s="171" t="e">
        <f>AS185*BB174/(HLOOKUP(BB173,workup!$B$266:$Q$268,2,FALSE)*AS169*(1-AV184)+HLOOKUP(BB173,workup!$B$266:$Q$268,3,FALSE))</f>
        <v>#DIV/0!</v>
      </c>
      <c r="BC178" s="171" t="e">
        <f>AS185*BC174/(HLOOKUP(BC173,workup!$B$266:$Q$268,2,FALSE)*AS169*(1-AV184)+HLOOKUP(BC173,workup!$B$266:$Q$268,3,FALSE))</f>
        <v>#DIV/0!</v>
      </c>
      <c r="BD178" s="171" t="e">
        <f>AS185*BD174/(HLOOKUP(BD173,workup!$B$266:$Q$268,2,FALSE)*AS169*(1-AV184)+HLOOKUP(BD173,workup!$B$266:$Q$268,3,FALSE))</f>
        <v>#DIV/0!</v>
      </c>
      <c r="BE178" s="171" t="e">
        <f>AS185*BE174/(HLOOKUP(BE173,workup!$B$266:$Q$268,2,FALSE)*AS169*(1-AV184)+HLOOKUP(BE173,workup!$B$266:$Q$268,3,FALSE))</f>
        <v>#DIV/0!</v>
      </c>
      <c r="BF178" s="171" t="e">
        <f>AS185*BF174/(HLOOKUP(BF173,workup!$B$266:$Q$268,2,FALSE)*AS169*(1-AV184)+HLOOKUP(BF173,workup!$B$266:$Q$268,3,FALSE))</f>
        <v>#DIV/0!</v>
      </c>
      <c r="BG178" s="171" t="e">
        <f>AS185*BG174/(HLOOKUP(BG173,workup!$B$266:$Q$268,2,FALSE)*AS169*(1-AV184)+HLOOKUP(BG173,workup!$B$266:$Q$268,3,FALSE))</f>
        <v>#DIV/0!</v>
      </c>
      <c r="BH178" s="171" t="e">
        <f>AS185*BH174/(HLOOKUP(BH173,workup!$B$266:$Q$268,2,FALSE)*AS169*(1-AV184)+HLOOKUP(BH173,workup!$B$266:$Q$268,3,FALSE))</f>
        <v>#DIV/0!</v>
      </c>
      <c r="BI178" s="171" t="e">
        <f>AS185*BI174/(HLOOKUP(BI173,workup!$B$266:$Q$268,2,FALSE)*AS169*(1-AV184)+HLOOKUP(BI173,workup!$B$266:$Q$268,3,FALSE))</f>
        <v>#DIV/0!</v>
      </c>
      <c r="BL178" s="193"/>
      <c r="BM178" s="194"/>
      <c r="BN178" s="187" t="s">
        <v>55</v>
      </c>
      <c r="BO178" s="171" t="e">
        <f>BN185*BO174/(HLOOKUP(BO173,workup!$B$266:$Q$268,2,FALSE)*BN169*(1-BQ184)+HLOOKUP(BO173,workup!$B$266:$Q$268,3,FALSE))</f>
        <v>#DIV/0!</v>
      </c>
      <c r="BP178" s="171" t="e">
        <f>BN185*BP174/(HLOOKUP(BP173,workup!$B$266:$Q$268,2,FALSE)*BN169*(1-BQ184)+HLOOKUP(BP173,workup!$B$266:$Q$268,3,FALSE))</f>
        <v>#DIV/0!</v>
      </c>
      <c r="BQ178" s="171" t="e">
        <f>BN185*BQ174/(HLOOKUP(BQ173,workup!$B$266:$Q$268,2,FALSE)*BN169*(1-BQ184)+HLOOKUP(BQ173,workup!$B$266:$Q$268,3,FALSE))</f>
        <v>#DIV/0!</v>
      </c>
      <c r="BR178" s="171" t="e">
        <f>BN185*BR174/(HLOOKUP(BR173,workup!$B$266:$Q$268,2,FALSE)*BN169*(1-BQ184)+HLOOKUP(BR173,workup!$B$266:$Q$268,3,FALSE))</f>
        <v>#DIV/0!</v>
      </c>
      <c r="BS178" s="171" t="e">
        <f>BN185*BS174/(HLOOKUP(BS173,workup!$B$266:$Q$268,2,FALSE)*BN169*(1-BQ184)+HLOOKUP(BS173,workup!$B$266:$Q$268,3,FALSE))</f>
        <v>#DIV/0!</v>
      </c>
      <c r="BT178" s="171" t="e">
        <f>BN185*BT174/(HLOOKUP(BT173,workup!$B$266:$Q$268,2,FALSE)*BN169*(1-BQ184)+HLOOKUP(BT173,workup!$B$266:$Q$268,3,FALSE))</f>
        <v>#DIV/0!</v>
      </c>
      <c r="BU178" s="171" t="e">
        <f>BN185*BU174/(HLOOKUP(BU173,workup!$B$266:$Q$268,2,FALSE)*BN169*(1-BQ184)+HLOOKUP(BU173,workup!$B$266:$Q$268,3,FALSE))</f>
        <v>#DIV/0!</v>
      </c>
      <c r="BV178" s="171" t="e">
        <f>BN185*BV174/(HLOOKUP(BV173,workup!$B$266:$Q$268,2,FALSE)*BN169*(1-BQ184)+HLOOKUP(BV173,workup!$B$266:$Q$268,3,FALSE))</f>
        <v>#DIV/0!</v>
      </c>
      <c r="BW178" s="171" t="e">
        <f>BN185*BW174/(HLOOKUP(BW173,workup!$B$266:$Q$268,2,FALSE)*BN169*(1-BQ184)+HLOOKUP(BW173,workup!$B$266:$Q$268,3,FALSE))</f>
        <v>#DIV/0!</v>
      </c>
      <c r="BX178" s="171" t="e">
        <f>BN185*BX174/(HLOOKUP(BX173,workup!$B$266:$Q$268,2,FALSE)*BN169*(1-BQ184)+HLOOKUP(BX173,workup!$B$266:$Q$268,3,FALSE))</f>
        <v>#DIV/0!</v>
      </c>
      <c r="BY178" s="171" t="e">
        <f>BN185*BY174/(HLOOKUP(BY173,workup!$B$266:$Q$268,2,FALSE)*BN169*(1-BQ184)+HLOOKUP(BY173,workup!$B$266:$Q$268,3,FALSE))</f>
        <v>#DIV/0!</v>
      </c>
      <c r="BZ178" s="171" t="e">
        <f>BN185*BZ174/(HLOOKUP(BZ173,workup!$B$266:$Q$268,2,FALSE)*BN169*(1-BQ184)+HLOOKUP(BZ173,workup!$B$266:$Q$268,3,FALSE))</f>
        <v>#DIV/0!</v>
      </c>
      <c r="CA178" s="171" t="e">
        <f>BN185*CA174/(HLOOKUP(CA173,workup!$B$266:$Q$268,2,FALSE)*BN169*(1-BQ184)+HLOOKUP(CA173,workup!$B$266:$Q$268,3,FALSE))</f>
        <v>#DIV/0!</v>
      </c>
      <c r="CB178" s="171" t="e">
        <f>BN185*CB174/(HLOOKUP(CB173,workup!$B$266:$Q$268,2,FALSE)*BN169*(1-BQ184)+HLOOKUP(CB173,workup!$B$266:$Q$268,3,FALSE))</f>
        <v>#DIV/0!</v>
      </c>
      <c r="CC178" s="171" t="e">
        <f>BN185*CC174/(HLOOKUP(CC173,workup!$B$266:$Q$268,2,FALSE)*BN169*(1-BQ184)+HLOOKUP(CC173,workup!$B$266:$Q$268,3,FALSE))</f>
        <v>#DIV/0!</v>
      </c>
      <c r="CD178" s="171" t="e">
        <f>BN185*CD174/(HLOOKUP(CD173,workup!$B$266:$Q$268,2,FALSE)*BN169*(1-BQ184)+HLOOKUP(CD173,workup!$B$266:$Q$268,3,FALSE))</f>
        <v>#DIV/0!</v>
      </c>
      <c r="CG178" s="193"/>
      <c r="CH178" s="194"/>
      <c r="CI178" s="187" t="s">
        <v>55</v>
      </c>
      <c r="CJ178" s="171" t="e">
        <f>CI185*CJ174/(HLOOKUP(CJ173,workup!$B$266:$Q$268,2,FALSE)*CI169*(1-CL184)+HLOOKUP(CJ173,workup!$B$266:$Q$268,3,FALSE))</f>
        <v>#DIV/0!</v>
      </c>
      <c r="CK178" s="171" t="e">
        <f>CI185*CK174/(HLOOKUP(CK173,workup!$B$266:$Q$268,2,FALSE)*CI169*(1-CL184)+HLOOKUP(CK173,workup!$B$266:$Q$268,3,FALSE))</f>
        <v>#DIV/0!</v>
      </c>
      <c r="CL178" s="171" t="e">
        <f>CI185*CL174/(HLOOKUP(CL173,workup!$B$266:$Q$268,2,FALSE)*CI169*(1-CL184)+HLOOKUP(CL173,workup!$B$266:$Q$268,3,FALSE))</f>
        <v>#DIV/0!</v>
      </c>
      <c r="CM178" s="171" t="e">
        <f>CI185*CM174/(HLOOKUP(CM173,workup!$B$266:$Q$268,2,FALSE)*CI169*(1-CL184)+HLOOKUP(CM173,workup!$B$266:$Q$268,3,FALSE))</f>
        <v>#DIV/0!</v>
      </c>
      <c r="CN178" s="171" t="e">
        <f>CI185*CN174/(HLOOKUP(CN173,workup!$B$266:$Q$268,2,FALSE)*CI169*(1-CL184)+HLOOKUP(CN173,workup!$B$266:$Q$268,3,FALSE))</f>
        <v>#DIV/0!</v>
      </c>
      <c r="CO178" s="171" t="e">
        <f>CI185*CO174/(HLOOKUP(CO173,workup!$B$266:$Q$268,2,FALSE)*CI169*(1-CL184)+HLOOKUP(CO173,workup!$B$266:$Q$268,3,FALSE))</f>
        <v>#DIV/0!</v>
      </c>
      <c r="CP178" s="171" t="e">
        <f>CI185*CP174/(HLOOKUP(CP173,workup!$B$266:$Q$268,2,FALSE)*CI169*(1-CL184)+HLOOKUP(CP173,workup!$B$266:$Q$268,3,FALSE))</f>
        <v>#DIV/0!</v>
      </c>
      <c r="CQ178" s="171" t="e">
        <f>CI185*CQ174/(HLOOKUP(CQ173,workup!$B$266:$Q$268,2,FALSE)*CI169*(1-CL184)+HLOOKUP(CQ173,workup!$B$266:$Q$268,3,FALSE))</f>
        <v>#DIV/0!</v>
      </c>
      <c r="CR178" s="171" t="e">
        <f>CI185*CR174/(HLOOKUP(CR173,workup!$B$266:$Q$268,2,FALSE)*CI169*(1-CL184)+HLOOKUP(CR173,workup!$B$266:$Q$268,3,FALSE))</f>
        <v>#DIV/0!</v>
      </c>
      <c r="CS178" s="171" t="e">
        <f>CI185*CS174/(HLOOKUP(CS173,workup!$B$266:$Q$268,2,FALSE)*CI169*(1-CL184)+HLOOKUP(CS173,workup!$B$266:$Q$268,3,FALSE))</f>
        <v>#DIV/0!</v>
      </c>
      <c r="CT178" s="171" t="e">
        <f>CI185*CT174/(HLOOKUP(CT173,workup!$B$266:$Q$268,2,FALSE)*CI169*(1-CL184)+HLOOKUP(CT173,workup!$B$266:$Q$268,3,FALSE))</f>
        <v>#DIV/0!</v>
      </c>
      <c r="CU178" s="171" t="e">
        <f>CI185*CU174/(HLOOKUP(CU173,workup!$B$266:$Q$268,2,FALSE)*CI169*(1-CL184)+HLOOKUP(CU173,workup!$B$266:$Q$268,3,FALSE))</f>
        <v>#DIV/0!</v>
      </c>
      <c r="CV178" s="171" t="e">
        <f>CI185*CV174/(HLOOKUP(CV173,workup!$B$266:$Q$268,2,FALSE)*CI169*(1-CL184)+HLOOKUP(CV173,workup!$B$266:$Q$268,3,FALSE))</f>
        <v>#DIV/0!</v>
      </c>
      <c r="CW178" s="171" t="e">
        <f>CI185*CW174/(HLOOKUP(CW173,workup!$B$266:$Q$268,2,FALSE)*CI169*(1-CL184)+HLOOKUP(CW173,workup!$B$266:$Q$268,3,FALSE))</f>
        <v>#DIV/0!</v>
      </c>
      <c r="CX178" s="171" t="e">
        <f>CI185*CX174/(HLOOKUP(CX173,workup!$B$266:$Q$268,2,FALSE)*CI169*(1-CL184)+HLOOKUP(CX173,workup!$B$266:$Q$268,3,FALSE))</f>
        <v>#DIV/0!</v>
      </c>
      <c r="CY178" s="171" t="e">
        <f>CI185*CY174/(HLOOKUP(CY173,workup!$B$266:$Q$268,2,FALSE)*CI169*(1-CL184)+HLOOKUP(CY173,workup!$B$266:$Q$268,3,FALSE))</f>
        <v>#DIV/0!</v>
      </c>
    </row>
    <row r="179" spans="1:103" ht="14.45" customHeight="1" x14ac:dyDescent="0.25">
      <c r="A179" s="193"/>
      <c r="B179" s="194"/>
      <c r="C179" s="188"/>
      <c r="D179" s="171" t="e">
        <f>C185*D175/(HLOOKUP(D173,workup!$B$266:$Q$268,2,FALSE)*C170*(1-F185)+HLOOKUP(D173,workup!$B$266:$Q$268,3,FALSE))</f>
        <v>#DIV/0!</v>
      </c>
      <c r="E179" s="171" t="e">
        <f>C185*E175/(HLOOKUP(E173,workup!$B$266:$Q$268,2,FALSE)*C170*(1-F185)+HLOOKUP(E173,workup!$B$266:$Q$268,3,FALSE))</f>
        <v>#DIV/0!</v>
      </c>
      <c r="F179" s="171" t="e">
        <f>C185*F175/(HLOOKUP(F173,workup!$B$266:$Q$268,2,FALSE)*C170*(1-F185)+HLOOKUP(F173,workup!$B$266:$Q$268,3,FALSE))</f>
        <v>#DIV/0!</v>
      </c>
      <c r="G179" s="171" t="e">
        <f>C185*G175/(HLOOKUP(G173,workup!$B$266:$Q$268,2,FALSE)*C170*(1-F185)+HLOOKUP(G173,workup!$B$266:$Q$268,3,FALSE))</f>
        <v>#DIV/0!</v>
      </c>
      <c r="H179" s="171" t="e">
        <f>C185*H175/(HLOOKUP(H173,workup!$B$266:$Q$268,2,FALSE)*C170*(1-F185)+HLOOKUP(H173,workup!$B$266:$Q$268,3,FALSE))</f>
        <v>#DIV/0!</v>
      </c>
      <c r="I179" s="171" t="e">
        <f>C185*I175/(HLOOKUP(I173,workup!$B$266:$Q$268,2,FALSE)*C170*(1-F185)+HLOOKUP(I173,workup!$B$266:$Q$268,3,FALSE))</f>
        <v>#DIV/0!</v>
      </c>
      <c r="J179" s="171" t="e">
        <f>C185*J175/(HLOOKUP(J173,workup!$B$266:$Q$268,2,FALSE)*C170*(1-F185)+HLOOKUP(J173,workup!$B$266:$Q$268,3,FALSE))</f>
        <v>#DIV/0!</v>
      </c>
      <c r="K179" s="171" t="e">
        <f>C185*K175/(HLOOKUP(K173,workup!$B$266:$Q$268,2,FALSE)*C170*(1-F185)+HLOOKUP(K173,workup!$B$266:$Q$268,3,FALSE))</f>
        <v>#DIV/0!</v>
      </c>
      <c r="L179" s="171" t="e">
        <f>C185*L175/(HLOOKUP(L173,workup!$B$266:$Q$268,2,FALSE)*C170*(1-F185)+HLOOKUP(L173,workup!$B$266:$Q$268,3,FALSE))</f>
        <v>#DIV/0!</v>
      </c>
      <c r="M179" s="171" t="e">
        <f>C185*M175/(HLOOKUP(M173,workup!$B$266:$Q$268,2,FALSE)*C170*(1-F185)+HLOOKUP(M173,workup!$B$266:$Q$268,3,FALSE))</f>
        <v>#DIV/0!</v>
      </c>
      <c r="N179" s="171" t="e">
        <f>C185*N175/(HLOOKUP(N173,workup!$B$266:$Q$268,2,FALSE)*C170*(1-F185)+HLOOKUP(N173,workup!$B$266:$Q$268,3,FALSE))</f>
        <v>#DIV/0!</v>
      </c>
      <c r="O179" s="171" t="e">
        <f>C185*O175/(HLOOKUP(O173,workup!$B$266:$Q$268,2,FALSE)*C170*(1-F185)+HLOOKUP(O173,workup!$B$266:$Q$268,3,FALSE))</f>
        <v>#DIV/0!</v>
      </c>
      <c r="P179" s="171" t="e">
        <f>C185*P175/(HLOOKUP(P173,workup!$B$266:$Q$268,2,FALSE)*C170*(1-F185)+HLOOKUP(P173,workup!$B$266:$Q$268,3,FALSE))</f>
        <v>#DIV/0!</v>
      </c>
      <c r="Q179" s="171" t="e">
        <f>C185*Q175/(HLOOKUP(Q173,workup!$B$266:$Q$268,2,FALSE)*C170*(1-F185)+HLOOKUP(Q173,workup!$B$266:$Q$268,3,FALSE))</f>
        <v>#DIV/0!</v>
      </c>
      <c r="R179" s="171" t="e">
        <f>C185*R175/(HLOOKUP(R173,workup!$B$266:$Q$268,2,FALSE)*C170*(1-F185)+HLOOKUP(R173,workup!$B$266:$Q$268,3,FALSE))</f>
        <v>#DIV/0!</v>
      </c>
      <c r="S179" s="171" t="e">
        <f>C185*S175/(HLOOKUP(S173,workup!$B$266:$Q$268,2,FALSE)*C170*(1-F185)+HLOOKUP(S173,workup!$B$266:$Q$268,3,FALSE))</f>
        <v>#DIV/0!</v>
      </c>
      <c r="T179" s="22"/>
      <c r="V179" s="193"/>
      <c r="W179" s="194"/>
      <c r="X179" s="188"/>
      <c r="Y179" s="171" t="e">
        <f>X185*Y175/(HLOOKUP(Y173,workup!$B$266:$Q$268,2,FALSE)*X170*(1-AA185)+HLOOKUP(Y173,workup!$B$266:$Q$268,3,FALSE))</f>
        <v>#DIV/0!</v>
      </c>
      <c r="Z179" s="171" t="e">
        <f>X185*Z175/(HLOOKUP(Z173,workup!$B$266:$Q$268,2,FALSE)*X170*(1-AA185)+HLOOKUP(Z173,workup!$B$266:$Q$268,3,FALSE))</f>
        <v>#DIV/0!</v>
      </c>
      <c r="AA179" s="171" t="e">
        <f>X185*AA175/(HLOOKUP(AA173,workup!$B$266:$Q$268,2,FALSE)*X170*(1-AA185)+HLOOKUP(AA173,workup!$B$266:$Q$268,3,FALSE))</f>
        <v>#DIV/0!</v>
      </c>
      <c r="AB179" s="171" t="e">
        <f>X185*AB175/(HLOOKUP(AB173,workup!$B$266:$Q$268,2,FALSE)*X170*(1-AA185)+HLOOKUP(AB173,workup!$B$266:$Q$268,3,FALSE))</f>
        <v>#DIV/0!</v>
      </c>
      <c r="AC179" s="171" t="e">
        <f>X185*AC175/(HLOOKUP(AC173,workup!$B$266:$Q$268,2,FALSE)*X170*(1-AA185)+HLOOKUP(AC173,workup!$B$266:$Q$268,3,FALSE))</f>
        <v>#DIV/0!</v>
      </c>
      <c r="AD179" s="171" t="e">
        <f>X185*AD175/(HLOOKUP(AD173,workup!$B$266:$Q$268,2,FALSE)*X170*(1-AA185)+HLOOKUP(AD173,workup!$B$266:$Q$268,3,FALSE))</f>
        <v>#DIV/0!</v>
      </c>
      <c r="AE179" s="171" t="e">
        <f>X185*AE175/(HLOOKUP(AE173,workup!$B$266:$Q$268,2,FALSE)*X170*(1-AA185)+HLOOKUP(AE173,workup!$B$266:$Q$268,3,FALSE))</f>
        <v>#DIV/0!</v>
      </c>
      <c r="AF179" s="171" t="e">
        <f>X185*AF175/(HLOOKUP(AF173,workup!$B$266:$Q$268,2,FALSE)*X170*(1-AA185)+HLOOKUP(AF173,workup!$B$266:$Q$268,3,FALSE))</f>
        <v>#DIV/0!</v>
      </c>
      <c r="AG179" s="171" t="e">
        <f>X185*AG175/(HLOOKUP(AG173,workup!$B$266:$Q$268,2,FALSE)*X170*(1-AA185)+HLOOKUP(AG173,workup!$B$266:$Q$268,3,FALSE))</f>
        <v>#DIV/0!</v>
      </c>
      <c r="AH179" s="171" t="e">
        <f>X185*AH175/(HLOOKUP(AH173,workup!$B$266:$Q$268,2,FALSE)*X170*(1-AA185)+HLOOKUP(AH173,workup!$B$266:$Q$268,3,FALSE))</f>
        <v>#DIV/0!</v>
      </c>
      <c r="AI179" s="171" t="e">
        <f>X185*AI175/(HLOOKUP(AI173,workup!$B$266:$Q$268,2,FALSE)*X170*(1-AA185)+HLOOKUP(AI173,workup!$B$266:$Q$268,3,FALSE))</f>
        <v>#DIV/0!</v>
      </c>
      <c r="AJ179" s="171" t="e">
        <f>X185*AJ175/(HLOOKUP(AJ173,workup!$B$266:$Q$268,2,FALSE)*X170*(1-AA185)+HLOOKUP(AJ173,workup!$B$266:$Q$268,3,FALSE))</f>
        <v>#DIV/0!</v>
      </c>
      <c r="AK179" s="171" t="e">
        <f>X185*AK175/(HLOOKUP(AK173,workup!$B$266:$Q$268,2,FALSE)*X170*(1-AA185)+HLOOKUP(AK173,workup!$B$266:$Q$268,3,FALSE))</f>
        <v>#DIV/0!</v>
      </c>
      <c r="AL179" s="171" t="e">
        <f>X185*AL175/(HLOOKUP(AL173,workup!$B$266:$Q$268,2,FALSE)*X170*(1-AA185)+HLOOKUP(AL173,workup!$B$266:$Q$268,3,FALSE))</f>
        <v>#DIV/0!</v>
      </c>
      <c r="AM179" s="171" t="e">
        <f>X185*AM175/(HLOOKUP(AM173,workup!$B$266:$Q$268,2,FALSE)*X170*(1-AA185)+HLOOKUP(AM173,workup!$B$266:$Q$268,3,FALSE))</f>
        <v>#DIV/0!</v>
      </c>
      <c r="AN179" s="171" t="e">
        <f>X185*AN175/(HLOOKUP(AN173,workup!$B$266:$Q$268,2,FALSE)*X170*(1-AA185)+HLOOKUP(AN173,workup!$B$266:$Q$268,3,FALSE))</f>
        <v>#DIV/0!</v>
      </c>
      <c r="AQ179" s="193"/>
      <c r="AR179" s="194"/>
      <c r="AS179" s="188"/>
      <c r="AT179" s="171" t="e">
        <f>AS185*AT175/(HLOOKUP(AT173,workup!$B$266:$Q$268,2,FALSE)*AS170*(1-AV185)+HLOOKUP(AT173,workup!$B$266:$Q$268,3,FALSE))</f>
        <v>#DIV/0!</v>
      </c>
      <c r="AU179" s="171" t="e">
        <f>AS185*AU175/(HLOOKUP(AU173,workup!$B$266:$Q$268,2,FALSE)*AS170*(1-AV185)+HLOOKUP(AU173,workup!$B$266:$Q$268,3,FALSE))</f>
        <v>#DIV/0!</v>
      </c>
      <c r="AV179" s="171" t="e">
        <f>AS185*AV175/(HLOOKUP(AV173,workup!$B$266:$Q$268,2,FALSE)*AS170*(1-AV185)+HLOOKUP(AV173,workup!$B$266:$Q$268,3,FALSE))</f>
        <v>#DIV/0!</v>
      </c>
      <c r="AW179" s="171" t="e">
        <f>AS185*AW175/(HLOOKUP(AW173,workup!$B$266:$Q$268,2,FALSE)*AS170*(1-AV185)+HLOOKUP(AW173,workup!$B$266:$Q$268,3,FALSE))</f>
        <v>#DIV/0!</v>
      </c>
      <c r="AX179" s="171" t="e">
        <f>AS185*AX175/(HLOOKUP(AX173,workup!$B$266:$Q$268,2,FALSE)*AS170*(1-AV185)+HLOOKUP(AX173,workup!$B$266:$Q$268,3,FALSE))</f>
        <v>#DIV/0!</v>
      </c>
      <c r="AY179" s="171" t="e">
        <f>AS185*AY175/(HLOOKUP(AY173,workup!$B$266:$Q$268,2,FALSE)*AS170*(1-AV185)+HLOOKUP(AY173,workup!$B$266:$Q$268,3,FALSE))</f>
        <v>#DIV/0!</v>
      </c>
      <c r="AZ179" s="171" t="e">
        <f>AS185*AZ175/(HLOOKUP(AZ173,workup!$B$266:$Q$268,2,FALSE)*AS170*(1-AV185)+HLOOKUP(AZ173,workup!$B$266:$Q$268,3,FALSE))</f>
        <v>#DIV/0!</v>
      </c>
      <c r="BA179" s="171" t="e">
        <f>AS185*BA175/(HLOOKUP(BA173,workup!$B$266:$Q$268,2,FALSE)*AS170*(1-AV185)+HLOOKUP(BA173,workup!$B$266:$Q$268,3,FALSE))</f>
        <v>#DIV/0!</v>
      </c>
      <c r="BB179" s="171" t="e">
        <f>AS185*BB175/(HLOOKUP(BB173,workup!$B$266:$Q$268,2,FALSE)*AS170*(1-AV185)+HLOOKUP(BB173,workup!$B$266:$Q$268,3,FALSE))</f>
        <v>#DIV/0!</v>
      </c>
      <c r="BC179" s="171" t="e">
        <f>AS185*BC175/(HLOOKUP(BC173,workup!$B$266:$Q$268,2,FALSE)*AS170*(1-AV185)+HLOOKUP(BC173,workup!$B$266:$Q$268,3,FALSE))</f>
        <v>#DIV/0!</v>
      </c>
      <c r="BD179" s="171" t="e">
        <f>AS185*BD175/(HLOOKUP(BD173,workup!$B$266:$Q$268,2,FALSE)*AS170*(1-AV185)+HLOOKUP(BD173,workup!$B$266:$Q$268,3,FALSE))</f>
        <v>#DIV/0!</v>
      </c>
      <c r="BE179" s="171" t="e">
        <f>AS185*BE175/(HLOOKUP(BE173,workup!$B$266:$Q$268,2,FALSE)*AS170*(1-AV185)+HLOOKUP(BE173,workup!$B$266:$Q$268,3,FALSE))</f>
        <v>#DIV/0!</v>
      </c>
      <c r="BF179" s="171" t="e">
        <f>AS185*BF175/(HLOOKUP(BF173,workup!$B$266:$Q$268,2,FALSE)*AS170*(1-AV185)+HLOOKUP(BF173,workup!$B$266:$Q$268,3,FALSE))</f>
        <v>#DIV/0!</v>
      </c>
      <c r="BG179" s="171" t="e">
        <f>AS185*BG175/(HLOOKUP(BG173,workup!$B$266:$Q$268,2,FALSE)*AS170*(1-AV185)+HLOOKUP(BG173,workup!$B$266:$Q$268,3,FALSE))</f>
        <v>#DIV/0!</v>
      </c>
      <c r="BH179" s="171" t="e">
        <f>AS185*BH175/(HLOOKUP(BH173,workup!$B$266:$Q$268,2,FALSE)*AS170*(1-AV185)+HLOOKUP(BH173,workup!$B$266:$Q$268,3,FALSE))</f>
        <v>#DIV/0!</v>
      </c>
      <c r="BI179" s="171" t="e">
        <f>AS185*BI175/(HLOOKUP(BI173,workup!$B$266:$Q$268,2,FALSE)*AS170*(1-AV185)+HLOOKUP(BI173,workup!$B$266:$Q$268,3,FALSE))</f>
        <v>#DIV/0!</v>
      </c>
      <c r="BL179" s="193"/>
      <c r="BM179" s="194"/>
      <c r="BN179" s="188"/>
      <c r="BO179" s="171" t="e">
        <f>BN185*BO175/(HLOOKUP(BO173,workup!$B$266:$Q$268,2,FALSE)*BN170*(1-BQ185)+HLOOKUP(BO173,workup!$B$266:$Q$268,3,FALSE))</f>
        <v>#DIV/0!</v>
      </c>
      <c r="BP179" s="171" t="e">
        <f>BN185*BP175/(HLOOKUP(BP173,workup!$B$266:$Q$268,2,FALSE)*BN170*(1-BQ185)+HLOOKUP(BP173,workup!$B$266:$Q$268,3,FALSE))</f>
        <v>#DIV/0!</v>
      </c>
      <c r="BQ179" s="171" t="e">
        <f>BN185*BQ175/(HLOOKUP(BQ173,workup!$B$266:$Q$268,2,FALSE)*BN170*(1-BQ185)+HLOOKUP(BQ173,workup!$B$266:$Q$268,3,FALSE))</f>
        <v>#DIV/0!</v>
      </c>
      <c r="BR179" s="171" t="e">
        <f>BN185*BR175/(HLOOKUP(BR173,workup!$B$266:$Q$268,2,FALSE)*BN170*(1-BQ185)+HLOOKUP(BR173,workup!$B$266:$Q$268,3,FALSE))</f>
        <v>#DIV/0!</v>
      </c>
      <c r="BS179" s="171" t="e">
        <f>BN185*BS175/(HLOOKUP(BS173,workup!$B$266:$Q$268,2,FALSE)*BN170*(1-BQ185)+HLOOKUP(BS173,workup!$B$266:$Q$268,3,FALSE))</f>
        <v>#DIV/0!</v>
      </c>
      <c r="BT179" s="171" t="e">
        <f>BN185*BT175/(HLOOKUP(BT173,workup!$B$266:$Q$268,2,FALSE)*BN170*(1-BQ185)+HLOOKUP(BT173,workup!$B$266:$Q$268,3,FALSE))</f>
        <v>#DIV/0!</v>
      </c>
      <c r="BU179" s="171" t="e">
        <f>BN185*BU175/(HLOOKUP(BU173,workup!$B$266:$Q$268,2,FALSE)*BN170*(1-BQ185)+HLOOKUP(BU173,workup!$B$266:$Q$268,3,FALSE))</f>
        <v>#DIV/0!</v>
      </c>
      <c r="BV179" s="171" t="e">
        <f>BN185*BV175/(HLOOKUP(BV173,workup!$B$266:$Q$268,2,FALSE)*BN170*(1-BQ185)+HLOOKUP(BV173,workup!$B$266:$Q$268,3,FALSE))</f>
        <v>#DIV/0!</v>
      </c>
      <c r="BW179" s="171" t="e">
        <f>BN185*BW175/(HLOOKUP(BW173,workup!$B$266:$Q$268,2,FALSE)*BN170*(1-BQ185)+HLOOKUP(BW173,workup!$B$266:$Q$268,3,FALSE))</f>
        <v>#DIV/0!</v>
      </c>
      <c r="BX179" s="171" t="e">
        <f>BN185*BX175/(HLOOKUP(BX173,workup!$B$266:$Q$268,2,FALSE)*BN170*(1-BQ185)+HLOOKUP(BX173,workup!$B$266:$Q$268,3,FALSE))</f>
        <v>#DIV/0!</v>
      </c>
      <c r="BY179" s="171" t="e">
        <f>BN185*BY175/(HLOOKUP(BY173,workup!$B$266:$Q$268,2,FALSE)*BN170*(1-BQ185)+HLOOKUP(BY173,workup!$B$266:$Q$268,3,FALSE))</f>
        <v>#DIV/0!</v>
      </c>
      <c r="BZ179" s="171" t="e">
        <f>BN185*BZ175/(HLOOKUP(BZ173,workup!$B$266:$Q$268,2,FALSE)*BN170*(1-BQ185)+HLOOKUP(BZ173,workup!$B$266:$Q$268,3,FALSE))</f>
        <v>#DIV/0!</v>
      </c>
      <c r="CA179" s="171" t="e">
        <f>BN185*CA175/(HLOOKUP(CA173,workup!$B$266:$Q$268,2,FALSE)*BN170*(1-BQ185)+HLOOKUP(CA173,workup!$B$266:$Q$268,3,FALSE))</f>
        <v>#DIV/0!</v>
      </c>
      <c r="CB179" s="171" t="e">
        <f>BN185*CB175/(HLOOKUP(CB173,workup!$B$266:$Q$268,2,FALSE)*BN170*(1-BQ185)+HLOOKUP(CB173,workup!$B$266:$Q$268,3,FALSE))</f>
        <v>#DIV/0!</v>
      </c>
      <c r="CC179" s="171" t="e">
        <f>BN185*CC175/(HLOOKUP(CC173,workup!$B$266:$Q$268,2,FALSE)*BN170*(1-BQ185)+HLOOKUP(CC173,workup!$B$266:$Q$268,3,FALSE))</f>
        <v>#DIV/0!</v>
      </c>
      <c r="CD179" s="171" t="e">
        <f>BN185*CD175/(HLOOKUP(CD173,workup!$B$266:$Q$268,2,FALSE)*BN170*(1-BQ185)+HLOOKUP(CD173,workup!$B$266:$Q$268,3,FALSE))</f>
        <v>#DIV/0!</v>
      </c>
      <c r="CG179" s="193"/>
      <c r="CH179" s="194"/>
      <c r="CI179" s="188"/>
      <c r="CJ179" s="171" t="e">
        <f>CI185*CJ175/(HLOOKUP(CJ173,workup!$B$266:$Q$268,2,FALSE)*CI170*(1-CL185)+HLOOKUP(CJ173,workup!$B$266:$Q$268,3,FALSE))</f>
        <v>#DIV/0!</v>
      </c>
      <c r="CK179" s="171" t="e">
        <f>CI185*CK175/(HLOOKUP(CK173,workup!$B$266:$Q$268,2,FALSE)*CI170*(1-CL185)+HLOOKUP(CK173,workup!$B$266:$Q$268,3,FALSE))</f>
        <v>#DIV/0!</v>
      </c>
      <c r="CL179" s="171" t="e">
        <f>CI185*CL175/(HLOOKUP(CL173,workup!$B$266:$Q$268,2,FALSE)*CI170*(1-CL185)+HLOOKUP(CL173,workup!$B$266:$Q$268,3,FALSE))</f>
        <v>#DIV/0!</v>
      </c>
      <c r="CM179" s="171" t="e">
        <f>CI185*CM175/(HLOOKUP(CM173,workup!$B$266:$Q$268,2,FALSE)*CI170*(1-CL185)+HLOOKUP(CM173,workup!$B$266:$Q$268,3,FALSE))</f>
        <v>#DIV/0!</v>
      </c>
      <c r="CN179" s="171" t="e">
        <f>CI185*CN175/(HLOOKUP(CN173,workup!$B$266:$Q$268,2,FALSE)*CI170*(1-CL185)+HLOOKUP(CN173,workup!$B$266:$Q$268,3,FALSE))</f>
        <v>#DIV/0!</v>
      </c>
      <c r="CO179" s="171" t="e">
        <f>CI185*CO175/(HLOOKUP(CO173,workup!$B$266:$Q$268,2,FALSE)*CI170*(1-CL185)+HLOOKUP(CO173,workup!$B$266:$Q$268,3,FALSE))</f>
        <v>#DIV/0!</v>
      </c>
      <c r="CP179" s="171" t="e">
        <f>CI185*CP175/(HLOOKUP(CP173,workup!$B$266:$Q$268,2,FALSE)*CI170*(1-CL185)+HLOOKUP(CP173,workup!$B$266:$Q$268,3,FALSE))</f>
        <v>#DIV/0!</v>
      </c>
      <c r="CQ179" s="171" t="e">
        <f>CI185*CQ175/(HLOOKUP(CQ173,workup!$B$266:$Q$268,2,FALSE)*CI170*(1-CL185)+HLOOKUP(CQ173,workup!$B$266:$Q$268,3,FALSE))</f>
        <v>#DIV/0!</v>
      </c>
      <c r="CR179" s="171" t="e">
        <f>CI185*CR175/(HLOOKUP(CR173,workup!$B$266:$Q$268,2,FALSE)*CI170*(1-CL185)+HLOOKUP(CR173,workup!$B$266:$Q$268,3,FALSE))</f>
        <v>#DIV/0!</v>
      </c>
      <c r="CS179" s="171" t="e">
        <f>CI185*CS175/(HLOOKUP(CS173,workup!$B$266:$Q$268,2,FALSE)*CI170*(1-CL185)+HLOOKUP(CS173,workup!$B$266:$Q$268,3,FALSE))</f>
        <v>#DIV/0!</v>
      </c>
      <c r="CT179" s="171" t="e">
        <f>CI185*CT175/(HLOOKUP(CT173,workup!$B$266:$Q$268,2,FALSE)*CI170*(1-CL185)+HLOOKUP(CT173,workup!$B$266:$Q$268,3,FALSE))</f>
        <v>#DIV/0!</v>
      </c>
      <c r="CU179" s="171" t="e">
        <f>CI185*CU175/(HLOOKUP(CU173,workup!$B$266:$Q$268,2,FALSE)*CI170*(1-CL185)+HLOOKUP(CU173,workup!$B$266:$Q$268,3,FALSE))</f>
        <v>#DIV/0!</v>
      </c>
      <c r="CV179" s="171" t="e">
        <f>CI185*CV175/(HLOOKUP(CV173,workup!$B$266:$Q$268,2,FALSE)*CI170*(1-CL185)+HLOOKUP(CV173,workup!$B$266:$Q$268,3,FALSE))</f>
        <v>#DIV/0!</v>
      </c>
      <c r="CW179" s="171" t="e">
        <f>CI185*CW175/(HLOOKUP(CW173,workup!$B$266:$Q$268,2,FALSE)*CI170*(1-CL185)+HLOOKUP(CW173,workup!$B$266:$Q$268,3,FALSE))</f>
        <v>#DIV/0!</v>
      </c>
      <c r="CX179" s="171" t="e">
        <f>CI185*CX175/(HLOOKUP(CX173,workup!$B$266:$Q$268,2,FALSE)*CI170*(1-CL185)+HLOOKUP(CX173,workup!$B$266:$Q$268,3,FALSE))</f>
        <v>#DIV/0!</v>
      </c>
      <c r="CY179" s="171" t="e">
        <f>CI185*CY175/(HLOOKUP(CY173,workup!$B$266:$Q$268,2,FALSE)*CI170*(1-CL185)+HLOOKUP(CY173,workup!$B$266:$Q$268,3,FALSE))</f>
        <v>#DIV/0!</v>
      </c>
    </row>
    <row r="180" spans="1:103" ht="14.45" customHeight="1" x14ac:dyDescent="0.25">
      <c r="A180" s="193"/>
      <c r="B180" s="194"/>
      <c r="C180" s="189"/>
      <c r="D180" s="171" t="e">
        <f>C185*D176/(HLOOKUP(D173,workup!$B$266:$Q$268,2,FALSE)*C171*(1-F186)+HLOOKUP(D173,workup!$B$266:$Q$268,3,FALSE))</f>
        <v>#DIV/0!</v>
      </c>
      <c r="E180" s="171" t="e">
        <f>C185*E176/(HLOOKUP(E173,workup!$B$266:$Q$268,2,FALSE)*C171*(1-F186)+HLOOKUP(E173,workup!$B$266:$Q$268,3,FALSE))</f>
        <v>#DIV/0!</v>
      </c>
      <c r="F180" s="171" t="e">
        <f>C185*F176/(HLOOKUP(F173,workup!$B$266:$Q$268,2,FALSE)*C171*(1-F186)+HLOOKUP(F173,workup!$B$266:$Q$268,3,FALSE))</f>
        <v>#DIV/0!</v>
      </c>
      <c r="G180" s="171" t="e">
        <f>C185*G176/(HLOOKUP(G173,workup!$B$266:$Q$268,2,FALSE)*C171*(1-F186)+HLOOKUP(G173,workup!$B$266:$Q$268,3,FALSE))</f>
        <v>#DIV/0!</v>
      </c>
      <c r="H180" s="171" t="e">
        <f>C185*H176/(HLOOKUP(H173,workup!$B$266:$Q$268,2,FALSE)*C171*(1-F186)+HLOOKUP(H173,workup!$B$266:$Q$268,3,FALSE))</f>
        <v>#DIV/0!</v>
      </c>
      <c r="I180" s="171" t="e">
        <f>C185*I176/(HLOOKUP(I173,workup!$B$266:$Q$268,2,FALSE)*C171*(1-F186)+HLOOKUP(I173,workup!$B$266:$Q$268,3,FALSE))</f>
        <v>#DIV/0!</v>
      </c>
      <c r="J180" s="171" t="e">
        <f>C185*J176/(HLOOKUP(J173,workup!$B$266:$Q$268,2,FALSE)*C171*(1-F186)+HLOOKUP(J173,workup!$B$266:$Q$268,3,FALSE))</f>
        <v>#DIV/0!</v>
      </c>
      <c r="K180" s="171" t="e">
        <f>C185*K176/(HLOOKUP(K173,workup!$B$266:$Q$268,2,FALSE)*C171*(1-F186)+HLOOKUP(K173,workup!$B$266:$Q$268,3,FALSE))</f>
        <v>#DIV/0!</v>
      </c>
      <c r="L180" s="171" t="e">
        <f>C185*L176/(HLOOKUP(L173,workup!$B$266:$Q$268,2,FALSE)*C171*(1-F186)+HLOOKUP(L173,workup!$B$266:$Q$268,3,FALSE))</f>
        <v>#DIV/0!</v>
      </c>
      <c r="M180" s="171" t="e">
        <f>C185*M176/(HLOOKUP(M173,workup!$B$266:$Q$268,2,FALSE)*C171*(1-F186)+HLOOKUP(M173,workup!$B$266:$Q$268,3,FALSE))</f>
        <v>#DIV/0!</v>
      </c>
      <c r="N180" s="171" t="e">
        <f>C185*N176/(HLOOKUP(N173,workup!$B$266:$Q$268,2,FALSE)*C171*(1-F186)+HLOOKUP(N173,workup!$B$266:$Q$268,3,FALSE))</f>
        <v>#DIV/0!</v>
      </c>
      <c r="O180" s="171" t="e">
        <f>C185*O176/(HLOOKUP(O173,workup!$B$266:$Q$268,2,FALSE)*C171*(1-F186)+HLOOKUP(O173,workup!$B$266:$Q$268,3,FALSE))</f>
        <v>#DIV/0!</v>
      </c>
      <c r="P180" s="171" t="e">
        <f>C185*P176/(HLOOKUP(P173,workup!$B$266:$Q$268,2,FALSE)*C171*(1-F186)+HLOOKUP(P173,workup!$B$266:$Q$268,3,FALSE))</f>
        <v>#DIV/0!</v>
      </c>
      <c r="Q180" s="171" t="e">
        <f>C185*Q176/(HLOOKUP(Q173,workup!$B$266:$Q$268,2,FALSE)*C171*(1-F186)+HLOOKUP(Q173,workup!$B$266:$Q$268,3,FALSE))</f>
        <v>#DIV/0!</v>
      </c>
      <c r="R180" s="171" t="e">
        <f>C185*R176/(HLOOKUP(R173,workup!$B$266:$Q$268,2,FALSE)*C171*(1-F186)+HLOOKUP(R173,workup!$B$266:$Q$268,3,FALSE))</f>
        <v>#DIV/0!</v>
      </c>
      <c r="S180" s="171" t="e">
        <f>C185*S176/(HLOOKUP(S173,workup!$B$266:$Q$268,2,FALSE)*C171*(1-F186)+HLOOKUP(S173,workup!$B$266:$Q$268,3,FALSE))</f>
        <v>#DIV/0!</v>
      </c>
      <c r="T180" s="22"/>
      <c r="V180" s="193"/>
      <c r="W180" s="194"/>
      <c r="X180" s="189"/>
      <c r="Y180" s="171" t="e">
        <f>X185*Y176/(HLOOKUP(Y173,workup!$B$266:$Q$268,2,FALSE)*X171*(1-AA186)+HLOOKUP(Y173,workup!$B$266:$Q$268,3,FALSE))</f>
        <v>#DIV/0!</v>
      </c>
      <c r="Z180" s="171" t="e">
        <f>X185*Z176/(HLOOKUP(Z173,workup!$B$266:$Q$268,2,FALSE)*X171*(1-AA186)+HLOOKUP(Z173,workup!$B$266:$Q$268,3,FALSE))</f>
        <v>#DIV/0!</v>
      </c>
      <c r="AA180" s="171" t="e">
        <f>X185*AA176/(HLOOKUP(AA173,workup!$B$266:$Q$268,2,FALSE)*X171*(1-AA186)+HLOOKUP(AA173,workup!$B$266:$Q$268,3,FALSE))</f>
        <v>#DIV/0!</v>
      </c>
      <c r="AB180" s="171" t="e">
        <f>X185*AB176/(HLOOKUP(AB173,workup!$B$266:$Q$268,2,FALSE)*X171*(1-AA186)+HLOOKUP(AB173,workup!$B$266:$Q$268,3,FALSE))</f>
        <v>#DIV/0!</v>
      </c>
      <c r="AC180" s="171" t="e">
        <f>X185*AC176/(HLOOKUP(AC173,workup!$B$266:$Q$268,2,FALSE)*X171*(1-AA186)+HLOOKUP(AC173,workup!$B$266:$Q$268,3,FALSE))</f>
        <v>#DIV/0!</v>
      </c>
      <c r="AD180" s="171" t="e">
        <f>X185*AD176/(HLOOKUP(AD173,workup!$B$266:$Q$268,2,FALSE)*X171*(1-AA186)+HLOOKUP(AD173,workup!$B$266:$Q$268,3,FALSE))</f>
        <v>#DIV/0!</v>
      </c>
      <c r="AE180" s="171" t="e">
        <f>X185*AE176/(HLOOKUP(AE173,workup!$B$266:$Q$268,2,FALSE)*X171*(1-AA186)+HLOOKUP(AE173,workup!$B$266:$Q$268,3,FALSE))</f>
        <v>#DIV/0!</v>
      </c>
      <c r="AF180" s="171" t="e">
        <f>X185*AF176/(HLOOKUP(AF173,workup!$B$266:$Q$268,2,FALSE)*X171*(1-AA186)+HLOOKUP(AF173,workup!$B$266:$Q$268,3,FALSE))</f>
        <v>#DIV/0!</v>
      </c>
      <c r="AG180" s="171" t="e">
        <f>X185*AG176/(HLOOKUP(AG173,workup!$B$266:$Q$268,2,FALSE)*X171*(1-AA186)+HLOOKUP(AG173,workup!$B$266:$Q$268,3,FALSE))</f>
        <v>#DIV/0!</v>
      </c>
      <c r="AH180" s="171" t="e">
        <f>X185*AH176/(HLOOKUP(AH173,workup!$B$266:$Q$268,2,FALSE)*X171*(1-AA186)+HLOOKUP(AH173,workup!$B$266:$Q$268,3,FALSE))</f>
        <v>#DIV/0!</v>
      </c>
      <c r="AI180" s="171" t="e">
        <f>X185*AI176/(HLOOKUP(AI173,workup!$B$266:$Q$268,2,FALSE)*X171*(1-AA186)+HLOOKUP(AI173,workup!$B$266:$Q$268,3,FALSE))</f>
        <v>#DIV/0!</v>
      </c>
      <c r="AJ180" s="171" t="e">
        <f>X185*AJ176/(HLOOKUP(AJ173,workup!$B$266:$Q$268,2,FALSE)*X171*(1-AA186)+HLOOKUP(AJ173,workup!$B$266:$Q$268,3,FALSE))</f>
        <v>#DIV/0!</v>
      </c>
      <c r="AK180" s="171" t="e">
        <f>X185*AK176/(HLOOKUP(AK173,workup!$B$266:$Q$268,2,FALSE)*X171*(1-AA186)+HLOOKUP(AK173,workup!$B$266:$Q$268,3,FALSE))</f>
        <v>#DIV/0!</v>
      </c>
      <c r="AL180" s="171" t="e">
        <f>X185*AL176/(HLOOKUP(AL173,workup!$B$266:$Q$268,2,FALSE)*X171*(1-AA186)+HLOOKUP(AL173,workup!$B$266:$Q$268,3,FALSE))</f>
        <v>#DIV/0!</v>
      </c>
      <c r="AM180" s="171" t="e">
        <f>X185*AM176/(HLOOKUP(AM173,workup!$B$266:$Q$268,2,FALSE)*X171*(1-AA186)+HLOOKUP(AM173,workup!$B$266:$Q$268,3,FALSE))</f>
        <v>#DIV/0!</v>
      </c>
      <c r="AN180" s="171" t="e">
        <f>X185*AN176/(HLOOKUP(AN173,workup!$B$266:$Q$268,2,FALSE)*X171*(1-AA186)+HLOOKUP(AN173,workup!$B$266:$Q$268,3,FALSE))</f>
        <v>#DIV/0!</v>
      </c>
      <c r="AQ180" s="193"/>
      <c r="AR180" s="194"/>
      <c r="AS180" s="189"/>
      <c r="AT180" s="171" t="e">
        <f>AS185*AT176/(HLOOKUP(AT173,workup!$B$266:$Q$268,2,FALSE)*AS171*(1-AV186)+HLOOKUP(AT173,workup!$B$266:$Q$268,3,FALSE))</f>
        <v>#DIV/0!</v>
      </c>
      <c r="AU180" s="171" t="e">
        <f>AS185*AU176/(HLOOKUP(AU173,workup!$B$266:$Q$268,2,FALSE)*AS171*(1-AV186)+HLOOKUP(AU173,workup!$B$266:$Q$268,3,FALSE))</f>
        <v>#DIV/0!</v>
      </c>
      <c r="AV180" s="171" t="e">
        <f>AS185*AV176/(HLOOKUP(AV173,workup!$B$266:$Q$268,2,FALSE)*AS171*(1-AV186)+HLOOKUP(AV173,workup!$B$266:$Q$268,3,FALSE))</f>
        <v>#DIV/0!</v>
      </c>
      <c r="AW180" s="171" t="e">
        <f>AS185*AW176/(HLOOKUP(AW173,workup!$B$266:$Q$268,2,FALSE)*AS171*(1-AV186)+HLOOKUP(AW173,workup!$B$266:$Q$268,3,FALSE))</f>
        <v>#DIV/0!</v>
      </c>
      <c r="AX180" s="171" t="e">
        <f>AS185*AX176/(HLOOKUP(AX173,workup!$B$266:$Q$268,2,FALSE)*AS171*(1-AV186)+HLOOKUP(AX173,workup!$B$266:$Q$268,3,FALSE))</f>
        <v>#DIV/0!</v>
      </c>
      <c r="AY180" s="171" t="e">
        <f>AS185*AY176/(HLOOKUP(AY173,workup!$B$266:$Q$268,2,FALSE)*AS171*(1-AV186)+HLOOKUP(AY173,workup!$B$266:$Q$268,3,FALSE))</f>
        <v>#DIV/0!</v>
      </c>
      <c r="AZ180" s="171" t="e">
        <f>AS185*AZ176/(HLOOKUP(AZ173,workup!$B$266:$Q$268,2,FALSE)*AS171*(1-AV186)+HLOOKUP(AZ173,workup!$B$266:$Q$268,3,FALSE))</f>
        <v>#DIV/0!</v>
      </c>
      <c r="BA180" s="171" t="e">
        <f>AS185*BA176/(HLOOKUP(BA173,workup!$B$266:$Q$268,2,FALSE)*AS171*(1-AV186)+HLOOKUP(BA173,workup!$B$266:$Q$268,3,FALSE))</f>
        <v>#DIV/0!</v>
      </c>
      <c r="BB180" s="171" t="e">
        <f>AS185*BB176/(HLOOKUP(BB173,workup!$B$266:$Q$268,2,FALSE)*AS171*(1-AV186)+HLOOKUP(BB173,workup!$B$266:$Q$268,3,FALSE))</f>
        <v>#DIV/0!</v>
      </c>
      <c r="BC180" s="171" t="e">
        <f>AS185*BC176/(HLOOKUP(BC173,workup!$B$266:$Q$268,2,FALSE)*AS171*(1-AV186)+HLOOKUP(BC173,workup!$B$266:$Q$268,3,FALSE))</f>
        <v>#DIV/0!</v>
      </c>
      <c r="BD180" s="171" t="e">
        <f>AS185*BD176/(HLOOKUP(BD173,workup!$B$266:$Q$268,2,FALSE)*AS171*(1-AV186)+HLOOKUP(BD173,workup!$B$266:$Q$268,3,FALSE))</f>
        <v>#DIV/0!</v>
      </c>
      <c r="BE180" s="171" t="e">
        <f>AS185*BE176/(HLOOKUP(BE173,workup!$B$266:$Q$268,2,FALSE)*AS171*(1-AV186)+HLOOKUP(BE173,workup!$B$266:$Q$268,3,FALSE))</f>
        <v>#DIV/0!</v>
      </c>
      <c r="BF180" s="171" t="e">
        <f>AS185*BF176/(HLOOKUP(BF173,workup!$B$266:$Q$268,2,FALSE)*AS171*(1-AV186)+HLOOKUP(BF173,workup!$B$266:$Q$268,3,FALSE))</f>
        <v>#DIV/0!</v>
      </c>
      <c r="BG180" s="171" t="e">
        <f>AS185*BG176/(HLOOKUP(BG173,workup!$B$266:$Q$268,2,FALSE)*AS171*(1-AV186)+HLOOKUP(BG173,workup!$B$266:$Q$268,3,FALSE))</f>
        <v>#DIV/0!</v>
      </c>
      <c r="BH180" s="171" t="e">
        <f>AS185*BH176/(HLOOKUP(BH173,workup!$B$266:$Q$268,2,FALSE)*AS171*(1-AV186)+HLOOKUP(BH173,workup!$B$266:$Q$268,3,FALSE))</f>
        <v>#DIV/0!</v>
      </c>
      <c r="BI180" s="171" t="e">
        <f>AS185*BI176/(HLOOKUP(BI173,workup!$B$266:$Q$268,2,FALSE)*AS171*(1-AV186)+HLOOKUP(BI173,workup!$B$266:$Q$268,3,FALSE))</f>
        <v>#DIV/0!</v>
      </c>
      <c r="BL180" s="193"/>
      <c r="BM180" s="194"/>
      <c r="BN180" s="189"/>
      <c r="BO180" s="171" t="e">
        <f>BN185*BO176/(HLOOKUP(BO173,workup!$B$266:$Q$268,2,FALSE)*BN171*(1-BQ186)+HLOOKUP(BO173,workup!$B$266:$Q$268,3,FALSE))</f>
        <v>#DIV/0!</v>
      </c>
      <c r="BP180" s="171" t="e">
        <f>BN185*BP176/(HLOOKUP(BP173,workup!$B$266:$Q$268,2,FALSE)*BN171*(1-BQ186)+HLOOKUP(BP173,workup!$B$266:$Q$268,3,FALSE))</f>
        <v>#DIV/0!</v>
      </c>
      <c r="BQ180" s="171" t="e">
        <f>BN185*BQ176/(HLOOKUP(BQ173,workup!$B$266:$Q$268,2,FALSE)*BN171*(1-BQ186)+HLOOKUP(BQ173,workup!$B$266:$Q$268,3,FALSE))</f>
        <v>#DIV/0!</v>
      </c>
      <c r="BR180" s="171" t="e">
        <f>BN185*BR176/(HLOOKUP(BR173,workup!$B$266:$Q$268,2,FALSE)*BN171*(1-BQ186)+HLOOKUP(BR173,workup!$B$266:$Q$268,3,FALSE))</f>
        <v>#DIV/0!</v>
      </c>
      <c r="BS180" s="171" t="e">
        <f>BN185*BS176/(HLOOKUP(BS173,workup!$B$266:$Q$268,2,FALSE)*BN171*(1-BQ186)+HLOOKUP(BS173,workup!$B$266:$Q$268,3,FALSE))</f>
        <v>#DIV/0!</v>
      </c>
      <c r="BT180" s="171" t="e">
        <f>BN185*BT176/(HLOOKUP(BT173,workup!$B$266:$Q$268,2,FALSE)*BN171*(1-BQ186)+HLOOKUP(BT173,workup!$B$266:$Q$268,3,FALSE))</f>
        <v>#DIV/0!</v>
      </c>
      <c r="BU180" s="171" t="e">
        <f>BN185*BU176/(HLOOKUP(BU173,workup!$B$266:$Q$268,2,FALSE)*BN171*(1-BQ186)+HLOOKUP(BU173,workup!$B$266:$Q$268,3,FALSE))</f>
        <v>#DIV/0!</v>
      </c>
      <c r="BV180" s="171" t="e">
        <f>BN185*BV176/(HLOOKUP(BV173,workup!$B$266:$Q$268,2,FALSE)*BN171*(1-BQ186)+HLOOKUP(BV173,workup!$B$266:$Q$268,3,FALSE))</f>
        <v>#DIV/0!</v>
      </c>
      <c r="BW180" s="171" t="e">
        <f>BN185*BW176/(HLOOKUP(BW173,workup!$B$266:$Q$268,2,FALSE)*BN171*(1-BQ186)+HLOOKUP(BW173,workup!$B$266:$Q$268,3,FALSE))</f>
        <v>#DIV/0!</v>
      </c>
      <c r="BX180" s="171" t="e">
        <f>BN185*BX176/(HLOOKUP(BX173,workup!$B$266:$Q$268,2,FALSE)*BN171*(1-BQ186)+HLOOKUP(BX173,workup!$B$266:$Q$268,3,FALSE))</f>
        <v>#DIV/0!</v>
      </c>
      <c r="BY180" s="171" t="e">
        <f>BN185*BY176/(HLOOKUP(BY173,workup!$B$266:$Q$268,2,FALSE)*BN171*(1-BQ186)+HLOOKUP(BY173,workup!$B$266:$Q$268,3,FALSE))</f>
        <v>#DIV/0!</v>
      </c>
      <c r="BZ180" s="171" t="e">
        <f>BN185*BZ176/(HLOOKUP(BZ173,workup!$B$266:$Q$268,2,FALSE)*BN171*(1-BQ186)+HLOOKUP(BZ173,workup!$B$266:$Q$268,3,FALSE))</f>
        <v>#DIV/0!</v>
      </c>
      <c r="CA180" s="171" t="e">
        <f>BN185*CA176/(HLOOKUP(CA173,workup!$B$266:$Q$268,2,FALSE)*BN171*(1-BQ186)+HLOOKUP(CA173,workup!$B$266:$Q$268,3,FALSE))</f>
        <v>#DIV/0!</v>
      </c>
      <c r="CB180" s="171" t="e">
        <f>BN185*CB176/(HLOOKUP(CB173,workup!$B$266:$Q$268,2,FALSE)*BN171*(1-BQ186)+HLOOKUP(CB173,workup!$B$266:$Q$268,3,FALSE))</f>
        <v>#DIV/0!</v>
      </c>
      <c r="CC180" s="171" t="e">
        <f>BN185*CC176/(HLOOKUP(CC173,workup!$B$266:$Q$268,2,FALSE)*BN171*(1-BQ186)+HLOOKUP(CC173,workup!$B$266:$Q$268,3,FALSE))</f>
        <v>#DIV/0!</v>
      </c>
      <c r="CD180" s="171" t="e">
        <f>BN185*CD176/(HLOOKUP(CD173,workup!$B$266:$Q$268,2,FALSE)*BN171*(1-BQ186)+HLOOKUP(CD173,workup!$B$266:$Q$268,3,FALSE))</f>
        <v>#DIV/0!</v>
      </c>
      <c r="CG180" s="193"/>
      <c r="CH180" s="194"/>
      <c r="CI180" s="189"/>
      <c r="CJ180" s="171" t="e">
        <f>CI185*CJ176/(HLOOKUP(CJ173,workup!$B$266:$Q$268,2,FALSE)*CI171*(1-CL186)+HLOOKUP(CJ173,workup!$B$266:$Q$268,3,FALSE))</f>
        <v>#DIV/0!</v>
      </c>
      <c r="CK180" s="171" t="e">
        <f>CI185*CK176/(HLOOKUP(CK173,workup!$B$266:$Q$268,2,FALSE)*CI171*(1-CL186)+HLOOKUP(CK173,workup!$B$266:$Q$268,3,FALSE))</f>
        <v>#DIV/0!</v>
      </c>
      <c r="CL180" s="171" t="e">
        <f>CI185*CL176/(HLOOKUP(CL173,workup!$B$266:$Q$268,2,FALSE)*CI171*(1-CL186)+HLOOKUP(CL173,workup!$B$266:$Q$268,3,FALSE))</f>
        <v>#DIV/0!</v>
      </c>
      <c r="CM180" s="171" t="e">
        <f>CI185*CM176/(HLOOKUP(CM173,workup!$B$266:$Q$268,2,FALSE)*CI171*(1-CL186)+HLOOKUP(CM173,workup!$B$266:$Q$268,3,FALSE))</f>
        <v>#DIV/0!</v>
      </c>
      <c r="CN180" s="171" t="e">
        <f>CI185*CN176/(HLOOKUP(CN173,workup!$B$266:$Q$268,2,FALSE)*CI171*(1-CL186)+HLOOKUP(CN173,workup!$B$266:$Q$268,3,FALSE))</f>
        <v>#DIV/0!</v>
      </c>
      <c r="CO180" s="171" t="e">
        <f>CI185*CO176/(HLOOKUP(CO173,workup!$B$266:$Q$268,2,FALSE)*CI171*(1-CL186)+HLOOKUP(CO173,workup!$B$266:$Q$268,3,FALSE))</f>
        <v>#DIV/0!</v>
      </c>
      <c r="CP180" s="171" t="e">
        <f>CI185*CP176/(HLOOKUP(CP173,workup!$B$266:$Q$268,2,FALSE)*CI171*(1-CL186)+HLOOKUP(CP173,workup!$B$266:$Q$268,3,FALSE))</f>
        <v>#DIV/0!</v>
      </c>
      <c r="CQ180" s="171" t="e">
        <f>CI185*CQ176/(HLOOKUP(CQ173,workup!$B$266:$Q$268,2,FALSE)*CI171*(1-CL186)+HLOOKUP(CQ173,workup!$B$266:$Q$268,3,FALSE))</f>
        <v>#DIV/0!</v>
      </c>
      <c r="CR180" s="171" t="e">
        <f>CI185*CR176/(HLOOKUP(CR173,workup!$B$266:$Q$268,2,FALSE)*CI171*(1-CL186)+HLOOKUP(CR173,workup!$B$266:$Q$268,3,FALSE))</f>
        <v>#DIV/0!</v>
      </c>
      <c r="CS180" s="171" t="e">
        <f>CI185*CS176/(HLOOKUP(CS173,workup!$B$266:$Q$268,2,FALSE)*CI171*(1-CL186)+HLOOKUP(CS173,workup!$B$266:$Q$268,3,FALSE))</f>
        <v>#DIV/0!</v>
      </c>
      <c r="CT180" s="171" t="e">
        <f>CI185*CT176/(HLOOKUP(CT173,workup!$B$266:$Q$268,2,FALSE)*CI171*(1-CL186)+HLOOKUP(CT173,workup!$B$266:$Q$268,3,FALSE))</f>
        <v>#DIV/0!</v>
      </c>
      <c r="CU180" s="171" t="e">
        <f>CI185*CU176/(HLOOKUP(CU173,workup!$B$266:$Q$268,2,FALSE)*CI171*(1-CL186)+HLOOKUP(CU173,workup!$B$266:$Q$268,3,FALSE))</f>
        <v>#DIV/0!</v>
      </c>
      <c r="CV180" s="171" t="e">
        <f>CI185*CV176/(HLOOKUP(CV173,workup!$B$266:$Q$268,2,FALSE)*CI171*(1-CL186)+HLOOKUP(CV173,workup!$B$266:$Q$268,3,FALSE))</f>
        <v>#DIV/0!</v>
      </c>
      <c r="CW180" s="171" t="e">
        <f>CI185*CW176/(HLOOKUP(CW173,workup!$B$266:$Q$268,2,FALSE)*CI171*(1-CL186)+HLOOKUP(CW173,workup!$B$266:$Q$268,3,FALSE))</f>
        <v>#DIV/0!</v>
      </c>
      <c r="CX180" s="171" t="e">
        <f>CI185*CX176/(HLOOKUP(CX173,workup!$B$266:$Q$268,2,FALSE)*CI171*(1-CL186)+HLOOKUP(CX173,workup!$B$266:$Q$268,3,FALSE))</f>
        <v>#DIV/0!</v>
      </c>
      <c r="CY180" s="171" t="e">
        <f>CI185*CY176/(HLOOKUP(CY173,workup!$B$266:$Q$268,2,FALSE)*CI171*(1-CL186)+HLOOKUP(CY173,workup!$B$266:$Q$268,3,FALSE))</f>
        <v>#DIV/0!</v>
      </c>
    </row>
    <row r="181" spans="1:103" ht="14.45" customHeight="1" x14ac:dyDescent="0.25">
      <c r="A181" s="193"/>
      <c r="B181" s="194"/>
      <c r="C181" s="55" t="s">
        <v>52</v>
      </c>
      <c r="D181" s="172" t="e">
        <f t="shared" ref="D181:S181" si="317">AVERAGE(D178:D180)</f>
        <v>#DIV/0!</v>
      </c>
      <c r="E181" s="172" t="e">
        <f t="shared" si="317"/>
        <v>#DIV/0!</v>
      </c>
      <c r="F181" s="172" t="e">
        <f t="shared" si="317"/>
        <v>#DIV/0!</v>
      </c>
      <c r="G181" s="172" t="e">
        <f t="shared" si="317"/>
        <v>#DIV/0!</v>
      </c>
      <c r="H181" s="172" t="e">
        <f t="shared" si="317"/>
        <v>#DIV/0!</v>
      </c>
      <c r="I181" s="172" t="e">
        <f t="shared" si="317"/>
        <v>#DIV/0!</v>
      </c>
      <c r="J181" s="172" t="e">
        <f t="shared" si="317"/>
        <v>#DIV/0!</v>
      </c>
      <c r="K181" s="172" t="e">
        <f t="shared" si="317"/>
        <v>#DIV/0!</v>
      </c>
      <c r="L181" s="172" t="e">
        <f t="shared" si="317"/>
        <v>#DIV/0!</v>
      </c>
      <c r="M181" s="172" t="e">
        <f t="shared" si="317"/>
        <v>#DIV/0!</v>
      </c>
      <c r="N181" s="172" t="e">
        <f t="shared" si="317"/>
        <v>#DIV/0!</v>
      </c>
      <c r="O181" s="172" t="e">
        <f t="shared" si="317"/>
        <v>#DIV/0!</v>
      </c>
      <c r="P181" s="172" t="e">
        <f t="shared" si="317"/>
        <v>#DIV/0!</v>
      </c>
      <c r="Q181" s="172" t="e">
        <f t="shared" si="317"/>
        <v>#DIV/0!</v>
      </c>
      <c r="R181" s="172" t="e">
        <f t="shared" si="317"/>
        <v>#DIV/0!</v>
      </c>
      <c r="S181" s="173" t="e">
        <f t="shared" si="317"/>
        <v>#DIV/0!</v>
      </c>
      <c r="T181" s="22"/>
      <c r="V181" s="193"/>
      <c r="W181" s="194"/>
      <c r="X181" s="55" t="s">
        <v>52</v>
      </c>
      <c r="Y181" s="172" t="e">
        <f t="shared" ref="Y181:AN181" si="318">AVERAGE(Y178:Y180)</f>
        <v>#DIV/0!</v>
      </c>
      <c r="Z181" s="172" t="e">
        <f t="shared" si="318"/>
        <v>#DIV/0!</v>
      </c>
      <c r="AA181" s="172" t="e">
        <f t="shared" si="318"/>
        <v>#DIV/0!</v>
      </c>
      <c r="AB181" s="172" t="e">
        <f t="shared" si="318"/>
        <v>#DIV/0!</v>
      </c>
      <c r="AC181" s="172" t="e">
        <f t="shared" si="318"/>
        <v>#DIV/0!</v>
      </c>
      <c r="AD181" s="172" t="e">
        <f t="shared" si="318"/>
        <v>#DIV/0!</v>
      </c>
      <c r="AE181" s="172" t="e">
        <f t="shared" si="318"/>
        <v>#DIV/0!</v>
      </c>
      <c r="AF181" s="172" t="e">
        <f t="shared" si="318"/>
        <v>#DIV/0!</v>
      </c>
      <c r="AG181" s="172" t="e">
        <f t="shared" si="318"/>
        <v>#DIV/0!</v>
      </c>
      <c r="AH181" s="172" t="e">
        <f t="shared" si="318"/>
        <v>#DIV/0!</v>
      </c>
      <c r="AI181" s="172" t="e">
        <f t="shared" si="318"/>
        <v>#DIV/0!</v>
      </c>
      <c r="AJ181" s="172" t="e">
        <f t="shared" si="318"/>
        <v>#DIV/0!</v>
      </c>
      <c r="AK181" s="172" t="e">
        <f t="shared" si="318"/>
        <v>#DIV/0!</v>
      </c>
      <c r="AL181" s="172" t="e">
        <f t="shared" si="318"/>
        <v>#DIV/0!</v>
      </c>
      <c r="AM181" s="172" t="e">
        <f t="shared" si="318"/>
        <v>#DIV/0!</v>
      </c>
      <c r="AN181" s="173" t="e">
        <f t="shared" si="318"/>
        <v>#DIV/0!</v>
      </c>
      <c r="AQ181" s="193"/>
      <c r="AR181" s="194"/>
      <c r="AS181" s="55" t="s">
        <v>52</v>
      </c>
      <c r="AT181" s="172" t="e">
        <f t="shared" ref="AT181:BI181" si="319">AVERAGE(AT178:AT180)</f>
        <v>#DIV/0!</v>
      </c>
      <c r="AU181" s="172" t="e">
        <f t="shared" si="319"/>
        <v>#DIV/0!</v>
      </c>
      <c r="AV181" s="172" t="e">
        <f t="shared" si="319"/>
        <v>#DIV/0!</v>
      </c>
      <c r="AW181" s="172" t="e">
        <f t="shared" si="319"/>
        <v>#DIV/0!</v>
      </c>
      <c r="AX181" s="172" t="e">
        <f t="shared" si="319"/>
        <v>#DIV/0!</v>
      </c>
      <c r="AY181" s="172" t="e">
        <f t="shared" si="319"/>
        <v>#DIV/0!</v>
      </c>
      <c r="AZ181" s="172" t="e">
        <f t="shared" si="319"/>
        <v>#DIV/0!</v>
      </c>
      <c r="BA181" s="172" t="e">
        <f t="shared" si="319"/>
        <v>#DIV/0!</v>
      </c>
      <c r="BB181" s="172" t="e">
        <f t="shared" si="319"/>
        <v>#DIV/0!</v>
      </c>
      <c r="BC181" s="172" t="e">
        <f t="shared" si="319"/>
        <v>#DIV/0!</v>
      </c>
      <c r="BD181" s="172" t="e">
        <f t="shared" si="319"/>
        <v>#DIV/0!</v>
      </c>
      <c r="BE181" s="172" t="e">
        <f t="shared" si="319"/>
        <v>#DIV/0!</v>
      </c>
      <c r="BF181" s="172" t="e">
        <f t="shared" si="319"/>
        <v>#DIV/0!</v>
      </c>
      <c r="BG181" s="172" t="e">
        <f t="shared" si="319"/>
        <v>#DIV/0!</v>
      </c>
      <c r="BH181" s="172" t="e">
        <f t="shared" si="319"/>
        <v>#DIV/0!</v>
      </c>
      <c r="BI181" s="173" t="e">
        <f t="shared" si="319"/>
        <v>#DIV/0!</v>
      </c>
      <c r="BL181" s="193"/>
      <c r="BM181" s="194"/>
      <c r="BN181" s="55" t="s">
        <v>52</v>
      </c>
      <c r="BO181" s="172" t="e">
        <f t="shared" ref="BO181:CD181" si="320">AVERAGE(BO178:BO180)</f>
        <v>#DIV/0!</v>
      </c>
      <c r="BP181" s="172" t="e">
        <f t="shared" si="320"/>
        <v>#DIV/0!</v>
      </c>
      <c r="BQ181" s="172" t="e">
        <f t="shared" si="320"/>
        <v>#DIV/0!</v>
      </c>
      <c r="BR181" s="172" t="e">
        <f t="shared" si="320"/>
        <v>#DIV/0!</v>
      </c>
      <c r="BS181" s="172" t="e">
        <f t="shared" si="320"/>
        <v>#DIV/0!</v>
      </c>
      <c r="BT181" s="172" t="e">
        <f t="shared" si="320"/>
        <v>#DIV/0!</v>
      </c>
      <c r="BU181" s="172" t="e">
        <f t="shared" si="320"/>
        <v>#DIV/0!</v>
      </c>
      <c r="BV181" s="172" t="e">
        <f t="shared" si="320"/>
        <v>#DIV/0!</v>
      </c>
      <c r="BW181" s="172" t="e">
        <f t="shared" si="320"/>
        <v>#DIV/0!</v>
      </c>
      <c r="BX181" s="172" t="e">
        <f t="shared" si="320"/>
        <v>#DIV/0!</v>
      </c>
      <c r="BY181" s="172" t="e">
        <f t="shared" si="320"/>
        <v>#DIV/0!</v>
      </c>
      <c r="BZ181" s="172" t="e">
        <f t="shared" si="320"/>
        <v>#DIV/0!</v>
      </c>
      <c r="CA181" s="172" t="e">
        <f t="shared" si="320"/>
        <v>#DIV/0!</v>
      </c>
      <c r="CB181" s="172" t="e">
        <f t="shared" si="320"/>
        <v>#DIV/0!</v>
      </c>
      <c r="CC181" s="172" t="e">
        <f t="shared" si="320"/>
        <v>#DIV/0!</v>
      </c>
      <c r="CD181" s="173" t="e">
        <f t="shared" si="320"/>
        <v>#DIV/0!</v>
      </c>
      <c r="CG181" s="193"/>
      <c r="CH181" s="194"/>
      <c r="CI181" s="55" t="s">
        <v>52</v>
      </c>
      <c r="CJ181" s="172" t="e">
        <f t="shared" ref="CJ181:CY181" si="321">AVERAGE(CJ178:CJ180)</f>
        <v>#DIV/0!</v>
      </c>
      <c r="CK181" s="172" t="e">
        <f t="shared" si="321"/>
        <v>#DIV/0!</v>
      </c>
      <c r="CL181" s="172" t="e">
        <f t="shared" si="321"/>
        <v>#DIV/0!</v>
      </c>
      <c r="CM181" s="172" t="e">
        <f t="shared" si="321"/>
        <v>#DIV/0!</v>
      </c>
      <c r="CN181" s="172" t="e">
        <f t="shared" si="321"/>
        <v>#DIV/0!</v>
      </c>
      <c r="CO181" s="172" t="e">
        <f t="shared" si="321"/>
        <v>#DIV/0!</v>
      </c>
      <c r="CP181" s="172" t="e">
        <f t="shared" si="321"/>
        <v>#DIV/0!</v>
      </c>
      <c r="CQ181" s="172" t="e">
        <f t="shared" si="321"/>
        <v>#DIV/0!</v>
      </c>
      <c r="CR181" s="172" t="e">
        <f t="shared" si="321"/>
        <v>#DIV/0!</v>
      </c>
      <c r="CS181" s="172" t="e">
        <f t="shared" si="321"/>
        <v>#DIV/0!</v>
      </c>
      <c r="CT181" s="172" t="e">
        <f t="shared" si="321"/>
        <v>#DIV/0!</v>
      </c>
      <c r="CU181" s="172" t="e">
        <f t="shared" si="321"/>
        <v>#DIV/0!</v>
      </c>
      <c r="CV181" s="172" t="e">
        <f t="shared" si="321"/>
        <v>#DIV/0!</v>
      </c>
      <c r="CW181" s="172" t="e">
        <f t="shared" si="321"/>
        <v>#DIV/0!</v>
      </c>
      <c r="CX181" s="172" t="e">
        <f t="shared" si="321"/>
        <v>#DIV/0!</v>
      </c>
      <c r="CY181" s="173" t="e">
        <f t="shared" si="321"/>
        <v>#DIV/0!</v>
      </c>
    </row>
    <row r="182" spans="1:103" ht="14.45" customHeight="1" x14ac:dyDescent="0.25">
      <c r="A182" s="193"/>
      <c r="B182" s="194"/>
      <c r="C182" s="56" t="s">
        <v>56</v>
      </c>
      <c r="D182" s="182" t="s">
        <v>57</v>
      </c>
      <c r="E182" s="184"/>
      <c r="F182" s="182" t="s">
        <v>58</v>
      </c>
      <c r="G182" s="183"/>
      <c r="H182" s="184"/>
      <c r="I182" s="182" t="s">
        <v>59</v>
      </c>
      <c r="J182" s="183"/>
      <c r="K182" s="183"/>
      <c r="L182" s="183"/>
      <c r="M182" s="183"/>
      <c r="N182" s="184"/>
      <c r="O182" s="182" t="s">
        <v>60</v>
      </c>
      <c r="P182" s="184"/>
      <c r="Q182" s="185" t="s">
        <v>61</v>
      </c>
      <c r="R182" s="183"/>
      <c r="S182" s="186"/>
      <c r="T182" s="22"/>
      <c r="V182" s="193"/>
      <c r="W182" s="194"/>
      <c r="X182" s="56" t="s">
        <v>56</v>
      </c>
      <c r="Y182" s="182" t="s">
        <v>57</v>
      </c>
      <c r="Z182" s="184"/>
      <c r="AA182" s="182" t="s">
        <v>58</v>
      </c>
      <c r="AB182" s="183"/>
      <c r="AC182" s="184"/>
      <c r="AD182" s="182" t="s">
        <v>59</v>
      </c>
      <c r="AE182" s="183"/>
      <c r="AF182" s="183"/>
      <c r="AG182" s="183"/>
      <c r="AH182" s="183"/>
      <c r="AI182" s="184"/>
      <c r="AJ182" s="182" t="s">
        <v>60</v>
      </c>
      <c r="AK182" s="184"/>
      <c r="AL182" s="185" t="s">
        <v>61</v>
      </c>
      <c r="AM182" s="183"/>
      <c r="AN182" s="186"/>
      <c r="AQ182" s="193"/>
      <c r="AR182" s="194"/>
      <c r="AS182" s="56" t="s">
        <v>56</v>
      </c>
      <c r="AT182" s="182" t="s">
        <v>57</v>
      </c>
      <c r="AU182" s="184"/>
      <c r="AV182" s="182" t="s">
        <v>58</v>
      </c>
      <c r="AW182" s="183"/>
      <c r="AX182" s="184"/>
      <c r="AY182" s="182" t="s">
        <v>59</v>
      </c>
      <c r="AZ182" s="183"/>
      <c r="BA182" s="183"/>
      <c r="BB182" s="183"/>
      <c r="BC182" s="183"/>
      <c r="BD182" s="184"/>
      <c r="BE182" s="182" t="s">
        <v>60</v>
      </c>
      <c r="BF182" s="184"/>
      <c r="BG182" s="185" t="s">
        <v>61</v>
      </c>
      <c r="BH182" s="183"/>
      <c r="BI182" s="186"/>
      <c r="BL182" s="193"/>
      <c r="BM182" s="194"/>
      <c r="BN182" s="137" t="s">
        <v>56</v>
      </c>
      <c r="BO182" s="182" t="s">
        <v>57</v>
      </c>
      <c r="BP182" s="184"/>
      <c r="BQ182" s="182" t="s">
        <v>58</v>
      </c>
      <c r="BR182" s="183"/>
      <c r="BS182" s="184"/>
      <c r="BT182" s="190" t="s">
        <v>59</v>
      </c>
      <c r="BU182" s="183"/>
      <c r="BV182" s="183"/>
      <c r="BW182" s="183"/>
      <c r="BX182" s="183"/>
      <c r="BY182" s="183"/>
      <c r="BZ182" s="182" t="s">
        <v>60</v>
      </c>
      <c r="CA182" s="184"/>
      <c r="CB182" s="185" t="s">
        <v>61</v>
      </c>
      <c r="CC182" s="183"/>
      <c r="CD182" s="186"/>
      <c r="CG182" s="193"/>
      <c r="CH182" s="194"/>
      <c r="CI182" s="137" t="s">
        <v>56</v>
      </c>
      <c r="CJ182" s="182" t="s">
        <v>57</v>
      </c>
      <c r="CK182" s="184"/>
      <c r="CL182" s="182" t="s">
        <v>58</v>
      </c>
      <c r="CM182" s="183"/>
      <c r="CN182" s="184"/>
      <c r="CO182" s="190" t="s">
        <v>59</v>
      </c>
      <c r="CP182" s="183"/>
      <c r="CQ182" s="183"/>
      <c r="CR182" s="183"/>
      <c r="CS182" s="183"/>
      <c r="CT182" s="183"/>
      <c r="CU182" s="182" t="s">
        <v>60</v>
      </c>
      <c r="CV182" s="184"/>
      <c r="CW182" s="185" t="s">
        <v>61</v>
      </c>
      <c r="CX182" s="183"/>
      <c r="CY182" s="186"/>
    </row>
    <row r="183" spans="1:103" ht="14.45" customHeight="1" x14ac:dyDescent="0.25">
      <c r="A183" s="193"/>
      <c r="B183" s="194"/>
      <c r="C183" s="57"/>
      <c r="D183" s="32" t="s">
        <v>16</v>
      </c>
      <c r="E183" s="32" t="s">
        <v>3</v>
      </c>
      <c r="F183" s="32" t="s">
        <v>63</v>
      </c>
      <c r="G183" s="32" t="s">
        <v>64</v>
      </c>
      <c r="H183" s="32" t="s">
        <v>65</v>
      </c>
      <c r="I183" s="32" t="s">
        <v>66</v>
      </c>
      <c r="J183" s="32" t="s">
        <v>67</v>
      </c>
      <c r="K183" s="32" t="s">
        <v>68</v>
      </c>
      <c r="L183" s="32" t="s">
        <v>69</v>
      </c>
      <c r="M183" s="32" t="s">
        <v>70</v>
      </c>
      <c r="N183" s="32" t="s">
        <v>71</v>
      </c>
      <c r="O183" s="32" t="s">
        <v>13</v>
      </c>
      <c r="P183" s="32" t="s">
        <v>14</v>
      </c>
      <c r="Q183" s="32" t="s">
        <v>72</v>
      </c>
      <c r="R183" s="32" t="s">
        <v>73</v>
      </c>
      <c r="S183" s="11" t="s">
        <v>15</v>
      </c>
      <c r="T183" s="22"/>
      <c r="V183" s="193"/>
      <c r="W183" s="194"/>
      <c r="X183" s="57"/>
      <c r="Y183" s="32"/>
      <c r="Z183" s="32" t="s">
        <v>3</v>
      </c>
      <c r="AA183" s="32" t="s">
        <v>63</v>
      </c>
      <c r="AB183" s="32" t="s">
        <v>64</v>
      </c>
      <c r="AC183" s="32" t="s">
        <v>65</v>
      </c>
      <c r="AD183" s="32" t="s">
        <v>66</v>
      </c>
      <c r="AE183" s="32" t="s">
        <v>67</v>
      </c>
      <c r="AF183" s="32" t="s">
        <v>68</v>
      </c>
      <c r="AG183" s="32" t="s">
        <v>69</v>
      </c>
      <c r="AH183" s="32" t="s">
        <v>70</v>
      </c>
      <c r="AI183" s="32" t="s">
        <v>71</v>
      </c>
      <c r="AJ183" s="32" t="s">
        <v>13</v>
      </c>
      <c r="AK183" s="32" t="s">
        <v>14</v>
      </c>
      <c r="AL183" s="32" t="s">
        <v>72</v>
      </c>
      <c r="AM183" s="32" t="s">
        <v>73</v>
      </c>
      <c r="AN183" s="11" t="s">
        <v>15</v>
      </c>
      <c r="AQ183" s="193"/>
      <c r="AR183" s="194"/>
      <c r="AS183" s="57"/>
      <c r="AT183" s="32"/>
      <c r="AU183" s="32" t="s">
        <v>3</v>
      </c>
      <c r="AV183" s="32" t="s">
        <v>63</v>
      </c>
      <c r="AW183" s="32" t="s">
        <v>64</v>
      </c>
      <c r="AX183" s="32" t="s">
        <v>65</v>
      </c>
      <c r="AY183" s="32" t="s">
        <v>66</v>
      </c>
      <c r="AZ183" s="32" t="s">
        <v>67</v>
      </c>
      <c r="BA183" s="32" t="s">
        <v>68</v>
      </c>
      <c r="BB183" s="32" t="s">
        <v>69</v>
      </c>
      <c r="BC183" s="32" t="s">
        <v>70</v>
      </c>
      <c r="BD183" s="32" t="s">
        <v>71</v>
      </c>
      <c r="BE183" s="32" t="s">
        <v>13</v>
      </c>
      <c r="BF183" s="32" t="s">
        <v>14</v>
      </c>
      <c r="BG183" s="32" t="s">
        <v>72</v>
      </c>
      <c r="BH183" s="32" t="s">
        <v>73</v>
      </c>
      <c r="BI183" s="11" t="s">
        <v>15</v>
      </c>
      <c r="BL183" s="193"/>
      <c r="BM183" s="194"/>
      <c r="BN183" s="138"/>
      <c r="BO183" s="32"/>
      <c r="BP183" s="32" t="s">
        <v>62</v>
      </c>
      <c r="BQ183" s="32" t="s">
        <v>63</v>
      </c>
      <c r="BR183" s="32" t="s">
        <v>64</v>
      </c>
      <c r="BS183" s="32" t="s">
        <v>65</v>
      </c>
      <c r="BT183" s="32" t="s">
        <v>66</v>
      </c>
      <c r="BU183" s="32" t="s">
        <v>67</v>
      </c>
      <c r="BV183" s="32" t="s">
        <v>68</v>
      </c>
      <c r="BW183" s="32" t="s">
        <v>69</v>
      </c>
      <c r="BX183" s="32" t="s">
        <v>70</v>
      </c>
      <c r="BY183" s="32" t="s">
        <v>71</v>
      </c>
      <c r="BZ183" s="32" t="s">
        <v>13</v>
      </c>
      <c r="CA183" s="32" t="s">
        <v>14</v>
      </c>
      <c r="CB183" s="32" t="s">
        <v>72</v>
      </c>
      <c r="CC183" s="32" t="s">
        <v>73</v>
      </c>
      <c r="CD183" s="11" t="s">
        <v>15</v>
      </c>
      <c r="CG183" s="193"/>
      <c r="CH183" s="194"/>
      <c r="CI183" s="138"/>
      <c r="CJ183" s="32"/>
      <c r="CK183" s="32" t="s">
        <v>62</v>
      </c>
      <c r="CL183" s="32" t="s">
        <v>63</v>
      </c>
      <c r="CM183" s="32" t="s">
        <v>64</v>
      </c>
      <c r="CN183" s="32" t="s">
        <v>65</v>
      </c>
      <c r="CO183" s="32" t="s">
        <v>66</v>
      </c>
      <c r="CP183" s="32" t="s">
        <v>67</v>
      </c>
      <c r="CQ183" s="32" t="s">
        <v>68</v>
      </c>
      <c r="CR183" s="32" t="s">
        <v>69</v>
      </c>
      <c r="CS183" s="32" t="s">
        <v>70</v>
      </c>
      <c r="CT183" s="32" t="s">
        <v>71</v>
      </c>
      <c r="CU183" s="32" t="s">
        <v>13</v>
      </c>
      <c r="CV183" s="32" t="s">
        <v>14</v>
      </c>
      <c r="CW183" s="32" t="s">
        <v>72</v>
      </c>
      <c r="CX183" s="32" t="s">
        <v>73</v>
      </c>
      <c r="CY183" s="11" t="s">
        <v>15</v>
      </c>
    </row>
    <row r="184" spans="1:103" ht="14.45" customHeight="1" x14ac:dyDescent="0.25">
      <c r="A184" s="193"/>
      <c r="B184" s="194"/>
      <c r="C184" s="58" t="s">
        <v>74</v>
      </c>
      <c r="D184" s="142" t="e">
        <f>((G178+H178)*G169/1000) *60 /(H169/1000)</f>
        <v>#DIV/0!</v>
      </c>
      <c r="E184" s="8" t="e">
        <f>(G169*(298/273)*(1/1.07)/H169)^-1</f>
        <v>#VALUE!</v>
      </c>
      <c r="F184" s="7" t="e">
        <f>(K169-K174*C185)/K169</f>
        <v>#VALUE!</v>
      </c>
      <c r="G184" s="7" t="e">
        <f>(F178+G178+H178+2*I178+2*J178+3*L178+4*M178+4*N178+4*O178+4*P178+4*Q178+4*R178+4*S178)/(F178+G178+H178+2*I178+2*J178+3*L178+4*M178+4*N178+4*O178+4*P178+4*Q178+4*R178+4*S178+3*K178)</f>
        <v>#DIV/0!</v>
      </c>
      <c r="H184" s="7" t="e">
        <f>(O169-D178)/O169</f>
        <v>#VALUE!</v>
      </c>
      <c r="I184" s="7" t="e">
        <f>(2*J178+3*L178)/(F178+G178+H178+2*I178+2*J178+3*L178+4*M178+4*N178+4*O178+4*P178+4*Q178+4*R178+4*S178)</f>
        <v>#DIV/0!</v>
      </c>
      <c r="J184" s="7" t="e">
        <f>3*L178/(F178+G178+H178+2*I178+2*J178+3*L178+4*M178+4*N178+4*O178+4*P178+4*Q178+4*R178+4*S178)</f>
        <v>#DIV/0!</v>
      </c>
      <c r="K184" s="7" t="e">
        <f>2*J178/(F178+G178+H178+2*I178+2*J178+3*L178+4*M178+4*N178+4*O178+4*P178+4*Q178+4*R178+4*S178)</f>
        <v>#DIV/0!</v>
      </c>
      <c r="L184" s="7" t="e">
        <f>G178/(F178+G178+H178+2*I178+2*J178+3*L178+4*M178+4*N178+4*O178+4*P178+4*Q178+4*R178+4*S178)</f>
        <v>#DIV/0!</v>
      </c>
      <c r="M184" s="7" t="e">
        <f>H178/(F178+G178+H178+2*I178+2*J178+3*L178+4*M178+4*N178+4*O178+4*P178+4*Q178+4*R178+4*S178)</f>
        <v>#DIV/0!</v>
      </c>
      <c r="N184" s="7" t="e">
        <f>(G178+H178)/(F178+G178+H178+2*I178+2*J178+3*L178+4*M178+4*N178+4*O178+4*P178+4*Q178+4*R178+4*S178)</f>
        <v>#DIV/0!</v>
      </c>
      <c r="O184" s="129" t="e">
        <f>(L178*G169/1000) *60 /(H169/1000)</f>
        <v>#DIV/0!</v>
      </c>
      <c r="P184" s="129" t="e">
        <f>(J178*G169/1000) *60 / (H169/1000)</f>
        <v>#DIV/0!</v>
      </c>
      <c r="Q184" s="174" t="e">
        <f>3*Q169</f>
        <v>#VALUE!</v>
      </c>
      <c r="R184" s="174" t="e">
        <f>(F178+G178+H178+2*I178+2*J178+3*L178+3*K178+4*M178+4*N178+4*O178+4*P178+4*Q178+4*R178+4*S178)</f>
        <v>#DIV/0!</v>
      </c>
      <c r="S184" s="12" t="e">
        <f>(Q184-R184)/R184</f>
        <v>#VALUE!</v>
      </c>
      <c r="T184" s="22"/>
      <c r="V184" s="193"/>
      <c r="W184" s="194"/>
      <c r="X184" s="58" t="s">
        <v>74</v>
      </c>
      <c r="Y184" s="142"/>
      <c r="Z184" s="8" t="e">
        <f>(AB169*(298/273)*(1/1.07)/AC169)^-1</f>
        <v>#VALUE!</v>
      </c>
      <c r="AA184" s="7" t="e">
        <f>(AF169-AF174*X185)/AF169</f>
        <v>#VALUE!</v>
      </c>
      <c r="AB184" s="7" t="e">
        <f>(AA178+AB178+AC178+2*AD178+2*AE178+3*AG178+4*AH178+4*AI178+4*AJ178+4*AK178+4*AL178+4*AM178+4*AN178)/(AA178+AB178+AC178+2*AD178+2*AE178+3*AG178+4*AH178+4*AI178+4*AJ178+4*AK178+4*AL178+4*AM178+4*AN178+3*AF178)</f>
        <v>#DIV/0!</v>
      </c>
      <c r="AC184" s="7" t="e">
        <f>(AJ169-Y178)/AJ169</f>
        <v>#VALUE!</v>
      </c>
      <c r="AD184" s="7" t="e">
        <f>(2*AE178+3*AG178)/(AA178+AB178+AC178+2*AD178+2*AE178+3*AG178+4*AH178+4*AI178+4*AJ178+4*AK178+4*AL178+4*AM178+4*AN178)</f>
        <v>#DIV/0!</v>
      </c>
      <c r="AE184" s="7" t="e">
        <f>3*AG178/(AA178+AB178+AC178+2*AD178+2*AE178+3*AG178+4*AH178+4*AI178+4*AJ178+4*AK178+4*AL178+4*AM178+4*AN178)</f>
        <v>#DIV/0!</v>
      </c>
      <c r="AF184" s="7" t="e">
        <f>2*AE178/(AA178+AB178+AC178+2*AD178+2*AE178+3*AG178+4*AH178+4*AI178+4*AJ178+4*AK178+4*AL178+4*AM178+4*AN178)</f>
        <v>#DIV/0!</v>
      </c>
      <c r="AG184" s="7" t="e">
        <f>AB178/(AA178+AB178+AC178+2*AD178+2*AE178+3*AG178+4*AH178+4*AI178+4*AJ178+4*AK178+4*AL178+4*AM178+4*AN178)</f>
        <v>#DIV/0!</v>
      </c>
      <c r="AH184" s="7" t="e">
        <f>AC178/(AA178+AB178+AC178+2*AD178+2*AE178+3*AG178+4*AH178+4*AI178+4*AJ178+4*AK178+4*AL178+4*AM178+4*AN178)</f>
        <v>#DIV/0!</v>
      </c>
      <c r="AI184" s="7" t="e">
        <f>(AB178+AC178)/(AA178+AB178+AC178+2*AD178+2*AE178+3*AG178+4*AH178+4*AI178+4*AJ178+4*AK178+4*AL178+4*AM178+4*AN178)</f>
        <v>#DIV/0!</v>
      </c>
      <c r="AJ184" s="129" t="e">
        <f>(AG178*AB169/1000) *60 /(AC169/1000)</f>
        <v>#DIV/0!</v>
      </c>
      <c r="AK184" s="129" t="e">
        <f>(AE178*AB169/1000) *60 / (AC169/1000)</f>
        <v>#DIV/0!</v>
      </c>
      <c r="AL184" s="174" t="e">
        <f>3*AL169</f>
        <v>#VALUE!</v>
      </c>
      <c r="AM184" s="174" t="e">
        <f>(AA178+AB178+AC178+2*AD178+2*AE178+3*AG178+3*AF178+4*AH178+4*AI178+4*AJ178+4*AK178+4*AL178+4*AM178+4*AN178)</f>
        <v>#DIV/0!</v>
      </c>
      <c r="AN184" s="12" t="e">
        <f>(AL184-AM184)/AM184</f>
        <v>#VALUE!</v>
      </c>
      <c r="AQ184" s="193"/>
      <c r="AR184" s="194"/>
      <c r="AS184" s="58" t="s">
        <v>74</v>
      </c>
      <c r="AT184" s="142"/>
      <c r="AU184" s="8" t="e">
        <f>(AW169*(298/273)*(1/1.07)/AX169)^-1</f>
        <v>#VALUE!</v>
      </c>
      <c r="AV184" s="7" t="e">
        <f>(BA169-BA174*AS185)/BA169</f>
        <v>#VALUE!</v>
      </c>
      <c r="AW184" s="7" t="e">
        <f>(AV178+AW178+AX178+2*AY178+2*AZ178+3*BB178+4*BC178+4*BD178+4*BE178+4*BF178+4*BG178+4*BH178+4*BI178)/(AV178+AW178+AX178+2*AY178+2*AZ178+3*BB178+4*BC178+4*BD178+4*BE178+4*BF178+4*BG178+4*BH178+4*BI178+3*BA178)</f>
        <v>#DIV/0!</v>
      </c>
      <c r="AX184" s="7" t="e">
        <f>(BE169-AT178)/BE169</f>
        <v>#VALUE!</v>
      </c>
      <c r="AY184" s="7" t="e">
        <f>(2*AZ178+3*BB178)/(AV178+AW178+AX178+2*AY178+2*AZ178+3*BB178+4*BC178+4*BD178+4*BE178+4*BF178+4*BG178+4*BH178+4*BI178)</f>
        <v>#DIV/0!</v>
      </c>
      <c r="AZ184" s="7" t="e">
        <f>3*BB178/(AV178+AW178+AX178+2*AY178+2*AZ178+3*BB178+4*BC178+4*BD178+4*BE178+4*BF178+4*BG178+4*BH178+4*BI178)</f>
        <v>#DIV/0!</v>
      </c>
      <c r="BA184" s="7" t="e">
        <f>2*AZ178/(AV178+AW178+AX178+2*AY178+2*AZ178+3*BB178+4*BC178+4*BD178+4*BE178+4*BF178+4*BG178+4*BH178+4*BI178)</f>
        <v>#DIV/0!</v>
      </c>
      <c r="BB184" s="7" t="e">
        <f>AW178/(AV178+AW178+AX178+2*AY178+2*AZ178+3*BB178+4*BC178+4*BD178+4*BE178+4*BF178+4*BG178+4*BH178+4*BI178)</f>
        <v>#DIV/0!</v>
      </c>
      <c r="BC184" s="7" t="e">
        <f>AX178/(AV178+AW178+AX178+2*AY178+2*AZ178+3*BB178+4*BC178+4*BD178+4*BE178+4*BF178+4*BG178+4*BH178+4*BI178)</f>
        <v>#DIV/0!</v>
      </c>
      <c r="BD184" s="7" t="e">
        <f>(AW178+AX178)/(AV178+AW178+AX178+2*AY178+2*AZ178+3*BB178+4*BC178+4*BD178+4*BE178+4*BF178+4*BG178+4*BH178+4*BI178)</f>
        <v>#DIV/0!</v>
      </c>
      <c r="BE184" s="129" t="e">
        <f>(BB178*AW169/1000) *60 /(AX169/1000)</f>
        <v>#DIV/0!</v>
      </c>
      <c r="BF184" s="129" t="e">
        <f>(AZ178*AW169/1000) *60 / (AX169/1000)</f>
        <v>#DIV/0!</v>
      </c>
      <c r="BG184" s="174" t="e">
        <f>3*BG169</f>
        <v>#VALUE!</v>
      </c>
      <c r="BH184" s="174" t="e">
        <f>(AV178+AW178+AX178+2*AY178+2*AZ178+3*BB178+3*BA178+4*BC178+4*BD178+4*BE178+4*BF178+4*BG178+4*BH178+4*BI178)</f>
        <v>#DIV/0!</v>
      </c>
      <c r="BI184" s="12" t="e">
        <f>(BG184-BH184)/BH184</f>
        <v>#VALUE!</v>
      </c>
      <c r="BL184" s="193"/>
      <c r="BM184" s="194"/>
      <c r="BN184" s="143" t="s">
        <v>74</v>
      </c>
      <c r="BO184" s="142"/>
      <c r="BP184" s="8" t="e">
        <f>(BR169*(298/273)*(1/1.07)/BS169)^-1</f>
        <v>#VALUE!</v>
      </c>
      <c r="BQ184" s="7" t="e">
        <f>(BV169-BV174*BN185)/BV169</f>
        <v>#VALUE!</v>
      </c>
      <c r="BR184" s="7" t="e">
        <f>(BQ178+BR178+BS178+2*BT178+2*BU178+3*BW178+4*BX178+4*BY178+4*BZ178+4*CA178+4*CB178+4*CC178+4*CD178)/(BQ178+BR178+BS178+2*BT178+2*BU178+3*BW178+4*BX178+4*BY178+4*BZ178+4*CA178+4*CB178+4*CC178+4*CD178+3*BV178)</f>
        <v>#DIV/0!</v>
      </c>
      <c r="BS184" s="7" t="e">
        <f>(BZ169-BO178)/BZ169</f>
        <v>#VALUE!</v>
      </c>
      <c r="BT184" s="7" t="e">
        <f>(2*BU178+3*BW178)/(BQ178+BR178+BS178+2*BT178+2*BU178+3*BW178+4*BX178+4*BY178+4*BZ178+4*CA178+4*CB178+4*CC178+4*CD178)</f>
        <v>#DIV/0!</v>
      </c>
      <c r="BU184" s="7" t="e">
        <f>3*BW178/(BQ178+BR178+BS178+2*BT178+2*BU178+3*BW178+4*BX178+4*BY178+4*BZ178+4*CA178+4*CB178+4*CC178+4*CD178)</f>
        <v>#DIV/0!</v>
      </c>
      <c r="BV184" s="7" t="e">
        <f>2*BU178/(BQ178+BR178+BS178+2*BT178+2*BU178+3*BW178+4*BX178+4*BY178+4*BZ178+4*CA178+4*CB178+4*CC178+4*CD178)</f>
        <v>#DIV/0!</v>
      </c>
      <c r="BW184" s="7" t="e">
        <f>BR178/(BQ178+BR178+BS178+2*BT178+2*BU178+3*BW178+4*BX178+4*BY178+4*BZ178+4*CA178+4*CB178+4*CC178+4*CD178)</f>
        <v>#DIV/0!</v>
      </c>
      <c r="BX184" s="7" t="e">
        <f>BS178/(BQ178+BR178+BS178+2*BT178+2*BU178+3*BW178+4*BX178+4*BY178+4*BZ178+4*CA178+4*CB178+4*CC178+4*CD178)</f>
        <v>#DIV/0!</v>
      </c>
      <c r="BY184" s="7" t="e">
        <f>(BR178+BS178)/(BQ178+BR178+BS178+2*BT178+2*BU178+3*BW178+4*BX178+4*BY178+4*BZ178+4*CA178+4*CB178+4*CC178+4*CD178)</f>
        <v>#DIV/0!</v>
      </c>
      <c r="BZ184" s="129" t="e">
        <f>(BW178*BR169/1000) *60 /(BS169/1000)</f>
        <v>#DIV/0!</v>
      </c>
      <c r="CA184" s="129" t="e">
        <f>(BU178*BR169/1000) *60 / (BS169/1000)</f>
        <v>#DIV/0!</v>
      </c>
      <c r="CB184" s="174" t="e">
        <f>3*CB169</f>
        <v>#VALUE!</v>
      </c>
      <c r="CC184" s="174" t="e">
        <f>(BQ178+BR178+BS178+2*BT178+2*BU178+3*BW178+3*BV178+4*BX178+4*BY178+4*BZ178+4*CA178+4*CB178+4*CC178+4*CD178)</f>
        <v>#DIV/0!</v>
      </c>
      <c r="CD184" s="12" t="e">
        <f>(CB184-CC184)/CC184</f>
        <v>#VALUE!</v>
      </c>
      <c r="CG184" s="193"/>
      <c r="CH184" s="194"/>
      <c r="CI184" s="143" t="s">
        <v>74</v>
      </c>
      <c r="CJ184" s="142"/>
      <c r="CK184" s="8" t="e">
        <f>(CM169*(298/273)*(1/1.07)/CN169)^-1</f>
        <v>#VALUE!</v>
      </c>
      <c r="CL184" s="7" t="e">
        <f>(CQ169-CQ174*CI185)/CQ169</f>
        <v>#VALUE!</v>
      </c>
      <c r="CM184" s="7" t="e">
        <f>(CL178+CM178+CN178+2*CO178+2*CP178+3*CR178+4*CS178+4*CT178+4*CU178+4*CV178+4*CW178+4*CX178+4*CY178)/(CL178+CM178+CN178+2*CO178+2*CP178+3*CR178+4*CS178+4*CT178+4*CU178+4*CV178+4*CW178+4*CX178+4*CY178+3*CQ178)</f>
        <v>#DIV/0!</v>
      </c>
      <c r="CN184" s="7" t="e">
        <f>(CU169-CJ178)/CU169</f>
        <v>#VALUE!</v>
      </c>
      <c r="CO184" s="7" t="e">
        <f>(2*CP178+3*CR178)/(CL178+CM178+CN178+2*CO178+2*CP178+3*CR178+4*CS178+4*CT178+4*CU178+4*CV178+4*CW178+4*CX178+4*CY178)</f>
        <v>#DIV/0!</v>
      </c>
      <c r="CP184" s="7" t="e">
        <f>3*CR178/(CL178+CM178+CN178+2*CO178+2*CP178+3*CR178+4*CS178+4*CT178+4*CU178+4*CV178+4*CW178+4*CX178+4*CY178)</f>
        <v>#DIV/0!</v>
      </c>
      <c r="CQ184" s="7" t="e">
        <f>2*CP178/(CL178+CM178+CN178+2*CO178+2*CP178+3*CR178+4*CS178+4*CT178+4*CU178+4*CV178+4*CW178+4*CX178+4*CY178)</f>
        <v>#DIV/0!</v>
      </c>
      <c r="CR184" s="7" t="e">
        <f>CM178/(CL178+CM178+CN178+2*CO178+2*CP178+3*CR178+4*CS178+4*CT178+4*CU178+4*CV178+4*CW178+4*CX178+4*CY178)</f>
        <v>#DIV/0!</v>
      </c>
      <c r="CS184" s="7" t="e">
        <f>CN178/(CL178+CM178+CN178+2*CO178+2*CP178+3*CR178+4*CS178+4*CT178+4*CU178+4*CV178+4*CW178+4*CX178+4*CY178)</f>
        <v>#DIV/0!</v>
      </c>
      <c r="CT184" s="7" t="e">
        <f>(CM178+CN178)/(CL178+CM178+CN178+2*CO178+2*CP178+3*CR178+4*CS178+4*CT178+4*CU178+4*CV178+4*CW178+4*CX178+4*CY178)</f>
        <v>#DIV/0!</v>
      </c>
      <c r="CU184" s="129" t="e">
        <f>(CR178*CM169/1000) *60 /(CN169/1000)</f>
        <v>#DIV/0!</v>
      </c>
      <c r="CV184" s="129" t="e">
        <f>(CP178*CM169/1000) *60 / (CN169/1000)</f>
        <v>#DIV/0!</v>
      </c>
      <c r="CW184" s="174" t="e">
        <f>3*CW169</f>
        <v>#VALUE!</v>
      </c>
      <c r="CX184" s="174" t="e">
        <f>(CL178+CM178+CN178+2*CO178+2*CP178+3*CR178+3*CQ178+4*CS178+4*CT178+4*CU178+4*CV178+4*CW178+4*CX178+4*CY178)</f>
        <v>#DIV/0!</v>
      </c>
      <c r="CY184" s="12" t="e">
        <f>(CW184-CX184)/CX184</f>
        <v>#VALUE!</v>
      </c>
    </row>
    <row r="185" spans="1:103" ht="14.45" customHeight="1" x14ac:dyDescent="0.25">
      <c r="A185" s="193"/>
      <c r="B185" s="194"/>
      <c r="C185" s="141" t="e">
        <f>J172/E177</f>
        <v>#DIV/0!</v>
      </c>
      <c r="D185" s="142" t="e">
        <f>((G179+H179)*G170/1000) *60 /(H170/1000)</f>
        <v>#DIV/0!</v>
      </c>
      <c r="E185" s="8" t="e">
        <f>(G170*(298/273)*(1/1.07)/H170)^-1</f>
        <v>#VALUE!</v>
      </c>
      <c r="F185" s="7" t="e">
        <f>(K170-K175*C185)/K170</f>
        <v>#VALUE!</v>
      </c>
      <c r="G185" s="7" t="e">
        <f>(F179+G179+H179+2*I179+2*J179+3*L179+4*M179+4*N179+4*O179+4*P179+4*Q179+4*R179+4*S179)/(F179+G179+H179+2*I179+2*J179+3*L179+4*M179+4*N179+4*O179+4*P179+4*Q179+4*R179+4*S179+3*K179)</f>
        <v>#DIV/0!</v>
      </c>
      <c r="H185" s="7" t="e">
        <f>(O170-D179)/O170</f>
        <v>#VALUE!</v>
      </c>
      <c r="I185" s="7" t="e">
        <f>(2*J179+3*L179)/(F179+G179+H179+2*I179+2*J179+3*L179+4*M179+4*N179+4*O179+4*P179+4*Q179+4*R179+4*S179)</f>
        <v>#DIV/0!</v>
      </c>
      <c r="J185" s="7" t="e">
        <f>3*L179/(F179+G179+H179+2*I179+2*J179+3*L179+4*M179+4*N179+4*O179+4*P179+4*Q179+4*R179+4*S179)</f>
        <v>#DIV/0!</v>
      </c>
      <c r="K185" s="7" t="e">
        <f>2*J179/(F179+G179+H179+2*I179+2*J179+3*L179+4*M179+4*N179+4*O179+4*P179+4*Q179+4*R179+4*S179)</f>
        <v>#DIV/0!</v>
      </c>
      <c r="L185" s="7" t="e">
        <f>G179/(F179+G179+H179+2*I179+2*J179+3*L179+4*M179+4*N179+4*O179+4*P179+4*Q179+4*R179+4*S179)</f>
        <v>#DIV/0!</v>
      </c>
      <c r="M185" s="7" t="e">
        <f>H179/(F179+G179+H179+2*I179+2*J179+3*L179+4*M179+4*N179+4*O179+4*P179+4*Q179+4*R179+4*S179)</f>
        <v>#DIV/0!</v>
      </c>
      <c r="N185" s="7" t="e">
        <f>(G179+H179)/(F179+G179+H179+2*I179+2*J179+3*L179+4*M179+4*N179+4*O179+4*P179+4*Q179+4*R179+4*S179)</f>
        <v>#DIV/0!</v>
      </c>
      <c r="O185" s="129" t="e">
        <f>(L179*G170/1000) *60 /(H170/1000)</f>
        <v>#DIV/0!</v>
      </c>
      <c r="P185" s="129" t="e">
        <f>(J179*G170/1000) *60 / (H170/1000)</f>
        <v>#DIV/0!</v>
      </c>
      <c r="Q185" s="174" t="e">
        <f>3*Q170</f>
        <v>#VALUE!</v>
      </c>
      <c r="R185" s="174" t="e">
        <f>(F179+G179+H179+2*I179+2*J179+3*L179+3*K179+4*M179+4*N179+4*O179+4*P179+4*Q179+4*R179+4*S179)</f>
        <v>#DIV/0!</v>
      </c>
      <c r="S185" s="12" t="e">
        <f>(Q185-R185)/R185</f>
        <v>#VALUE!</v>
      </c>
      <c r="T185" s="22"/>
      <c r="V185" s="193"/>
      <c r="W185" s="194"/>
      <c r="X185" s="141" t="e">
        <f>AE172/Z177</f>
        <v>#DIV/0!</v>
      </c>
      <c r="Y185" s="8"/>
      <c r="Z185" s="8" t="e">
        <f>(AB170*(298/273)*(1/1.07)/AC170)^-1</f>
        <v>#VALUE!</v>
      </c>
      <c r="AA185" s="7" t="e">
        <f>(AF170-AF175*X185)/AF170</f>
        <v>#VALUE!</v>
      </c>
      <c r="AB185" s="7" t="e">
        <f>(AA179+AB179+AC179+2*AD179+2*AE179+3*AG179+4*AH179+4*AI179+4*AJ179+4*AK179+4*AL179+4*AM179+4*AN179)/(AA179+AB179+AC179+2*AD179+2*AE179+3*AG179+4*AH179+4*AI179+4*AJ179+4*AK179+4*AL179+4*AM179+4*AN179+3*AF179)</f>
        <v>#DIV/0!</v>
      </c>
      <c r="AC185" s="7" t="e">
        <f>(AJ170-Y179)/AJ170</f>
        <v>#VALUE!</v>
      </c>
      <c r="AD185" s="7" t="e">
        <f>(2*AE179+3*AG179)/(AA179+AB179+AC179+2*AD179+2*AE179+3*AG179+4*AH179+4*AI179+4*AJ179+4*AK179+4*AL179+4*AM179+4*AN179)</f>
        <v>#DIV/0!</v>
      </c>
      <c r="AE185" s="7" t="e">
        <f>3*AG179/(AA179+AB179+AC179+2*AD179+2*AE179+3*AG179+4*AH179+4*AI179+4*AJ179+4*AK179+4*AL179+4*AM179+4*AN179)</f>
        <v>#DIV/0!</v>
      </c>
      <c r="AF185" s="7" t="e">
        <f>2*AE179/(AA179+AB179+AC179+2*AD179+2*AE179+3*AG179+4*AH179+4*AI179+4*AJ179+4*AK179+4*AL179+4*AM179+4*AN179)</f>
        <v>#DIV/0!</v>
      </c>
      <c r="AG185" s="7" t="e">
        <f>AB179/(AA179+AB179+AC179+2*AD179+2*AE179+3*AG179+4*AH179+4*AI179+4*AJ179+4*AK179+4*AL179+4*AM179+4*AN179)</f>
        <v>#DIV/0!</v>
      </c>
      <c r="AH185" s="7" t="e">
        <f>AC179/(AA179+AB179+AC179+2*AD179+2*AE179+3*AG179+4*AH179+4*AI179+4*AJ179+4*AK179+4*AL179+4*AM179+4*AN179)</f>
        <v>#DIV/0!</v>
      </c>
      <c r="AI185" s="7" t="e">
        <f>(AB179+AC179)/(AA179+AB179+AC179+2*AD179+2*AE179+3*AG179+4*AH179+4*AI179+4*AJ179+4*AK179+4*AL179+4*AM179+4*AN179)</f>
        <v>#DIV/0!</v>
      </c>
      <c r="AJ185" s="129" t="e">
        <f>(AG179*AB170/1000) *60 /(AC170/1000)</f>
        <v>#DIV/0!</v>
      </c>
      <c r="AK185" s="129" t="e">
        <f>(AE179*AB170/1000) *60 / (AC170/1000)</f>
        <v>#DIV/0!</v>
      </c>
      <c r="AL185" s="174" t="e">
        <f>3*AL170</f>
        <v>#VALUE!</v>
      </c>
      <c r="AM185" s="174" t="e">
        <f>(AA179+AB179+AC179+2*AD179+2*AE179+3*AG179+3*AF179+4*AH179+4*AI179+4*AJ179+4*AK179+4*AL179+4*AM179+4*AN179)</f>
        <v>#DIV/0!</v>
      </c>
      <c r="AN185" s="12" t="e">
        <f>(AL185-AM185)/AM185</f>
        <v>#VALUE!</v>
      </c>
      <c r="AQ185" s="193"/>
      <c r="AR185" s="194"/>
      <c r="AS185" s="141" t="e">
        <f>AZ172/AU177</f>
        <v>#DIV/0!</v>
      </c>
      <c r="AT185" s="8"/>
      <c r="AU185" s="8" t="e">
        <f>(AW170*(298/273)*(1/1.07)/AX170)^-1</f>
        <v>#VALUE!</v>
      </c>
      <c r="AV185" s="7" t="e">
        <f>(BA170-BA175*AS185)/BA170</f>
        <v>#VALUE!</v>
      </c>
      <c r="AW185" s="7" t="e">
        <f>(AV179+AW179+AX179+2*AY179+2*AZ179+3*BB179+4*BC179+4*BD179+4*BE179+4*BF179+4*BG179+4*BH179+4*BI179)/(AV179+AW179+AX179+2*AY179+2*AZ179+3*BB179+4*BC179+4*BD179+4*BE179+4*BF179+4*BG179+4*BH179+4*BI179+3*BA179)</f>
        <v>#DIV/0!</v>
      </c>
      <c r="AX185" s="7" t="e">
        <f>(BE170-AT179)/BE170</f>
        <v>#VALUE!</v>
      </c>
      <c r="AY185" s="7" t="e">
        <f>(2*AZ179+3*BB179)/(AV179+AW179+AX179+2*AY179+2*AZ179+3*BB179+4*BC179+4*BD179+4*BE179+4*BF179+4*BG179+4*BH179+4*BI179)</f>
        <v>#DIV/0!</v>
      </c>
      <c r="AZ185" s="7" t="e">
        <f>3*BB179/(AV179+AW179+AX179+2*AY179+2*AZ179+3*BB179+4*BC179+4*BD179+4*BE179+4*BF179+4*BG179+4*BH179+4*BI179)</f>
        <v>#DIV/0!</v>
      </c>
      <c r="BA185" s="7" t="e">
        <f>2*AZ179/(AV179+AW179+AX179+2*AY179+2*AZ179+3*BB179+4*BC179+4*BD179+4*BE179+4*BF179+4*BG179+4*BH179+4*BI179)</f>
        <v>#DIV/0!</v>
      </c>
      <c r="BB185" s="7" t="e">
        <f>AW179/(AV179+AW179+AX179+2*AY179+2*AZ179+3*BB179+4*BC179+4*BD179+4*BE179+4*BF179+4*BG179+4*BH179+4*BI179)</f>
        <v>#DIV/0!</v>
      </c>
      <c r="BC185" s="7" t="e">
        <f>AX179/(AV179+AW179+AX179+2*AY179+2*AZ179+3*BB179+4*BC179+4*BD179+4*BE179+4*BF179+4*BG179+4*BH179+4*BI179)</f>
        <v>#DIV/0!</v>
      </c>
      <c r="BD185" s="7" t="e">
        <f>(AW179+AX179)/(AV179+AW179+AX179+2*AY179+2*AZ179+3*BB179+4*BC179+4*BD179+4*BE179+4*BF179+4*BG179+4*BH179+4*BI179)</f>
        <v>#DIV/0!</v>
      </c>
      <c r="BE185" s="129" t="e">
        <f>(BB179*AW170/1000) *60 /(AX170/1000)</f>
        <v>#DIV/0!</v>
      </c>
      <c r="BF185" s="129" t="e">
        <f>(AZ179*AW170/1000) *60 / (AX170/1000)</f>
        <v>#DIV/0!</v>
      </c>
      <c r="BG185" s="174" t="e">
        <f>3*BG170</f>
        <v>#VALUE!</v>
      </c>
      <c r="BH185" s="174" t="e">
        <f>(AV179+AW179+AX179+2*AY179+2*AZ179+3*BB179+3*BA179+4*BC179+4*BD179+4*BE179+4*BF179+4*BG179+4*BH179+4*BI179)</f>
        <v>#DIV/0!</v>
      </c>
      <c r="BI185" s="12" t="e">
        <f>(BG185-BH185)/BH185</f>
        <v>#VALUE!</v>
      </c>
      <c r="BL185" s="193"/>
      <c r="BM185" s="194"/>
      <c r="BN185" s="141" t="e">
        <f>BU172/BP177</f>
        <v>#DIV/0!</v>
      </c>
      <c r="BO185" s="8"/>
      <c r="BP185" s="8" t="e">
        <f>(BR170*(298/273)*(1/1.07)/BS170)^-1</f>
        <v>#VALUE!</v>
      </c>
      <c r="BQ185" s="7" t="e">
        <f>(BV170-BV175*BN185)/BV170</f>
        <v>#VALUE!</v>
      </c>
      <c r="BR185" s="7" t="e">
        <f>(BQ179+BR179+BS179+2*BT179+2*BU179+3*BW179+4*BX179+4*BY179+4*BZ179+4*CA179+4*CB179+4*CC179+4*CD179)/(BQ179+BR179+BS179+2*BT179+2*BU179+3*BW179+4*BX179+4*BY179+4*BZ179+4*CA179+4*CB179+4*CC179+4*CD179+3*BV179)</f>
        <v>#DIV/0!</v>
      </c>
      <c r="BS185" s="7" t="e">
        <f>(BZ170-BO179)/BZ170</f>
        <v>#VALUE!</v>
      </c>
      <c r="BT185" s="7" t="e">
        <f>(2*BU179+3*BW179)/(BQ179+BR179+BS179+2*BT179+2*BU179+3*BW179+4*BX179+4*BY179+4*BZ179+4*CA179+4*CB179+4*CC179+4*CD179)</f>
        <v>#DIV/0!</v>
      </c>
      <c r="BU185" s="7" t="e">
        <f>3*BW179/(BQ179+BR179+BS179+2*BT179+2*BU179+3*BW179+4*BX179+4*BY179+4*BZ179+4*CA179+4*CB179+4*CC179+4*CD179)</f>
        <v>#DIV/0!</v>
      </c>
      <c r="BV185" s="7" t="e">
        <f>2*BU179/(BQ179+BR179+BS179+2*BT179+2*BU179+3*BW179+4*BX179+4*BY179+4*BZ179+4*CA179+4*CB179+4*CC179+4*CD179)</f>
        <v>#DIV/0!</v>
      </c>
      <c r="BW185" s="7" t="e">
        <f>BR179/(BQ179+BR179+BS179+2*BT179+2*BU179+3*BW179+4*BX179+4*BY179+4*BZ179+4*CA179+4*CB179+4*CC179+4*CD179)</f>
        <v>#DIV/0!</v>
      </c>
      <c r="BX185" s="7" t="e">
        <f>BS179/(BQ179+BR179+BS179+2*BT179+2*BU179+3*BW179+4*BX179+4*BY179+4*BZ179+4*CA179+4*CB179+4*CC179+4*CD179)</f>
        <v>#DIV/0!</v>
      </c>
      <c r="BY185" s="7" t="e">
        <f>(BR179+BS179)/(BQ179+BR179+BS179+2*BT179+2*BU179+3*BW179+4*BX179+4*BY179+4*BZ179+4*CA179+4*CB179+4*CC179+4*CD179)</f>
        <v>#DIV/0!</v>
      </c>
      <c r="BZ185" s="129" t="e">
        <f>(BW179*BR170/1000) *60 /(BS170/1000)</f>
        <v>#DIV/0!</v>
      </c>
      <c r="CA185" s="129" t="e">
        <f>(BU179*BR170/1000) *60 / (BS170/1000)</f>
        <v>#DIV/0!</v>
      </c>
      <c r="CB185" s="174" t="e">
        <f>3*CB170</f>
        <v>#VALUE!</v>
      </c>
      <c r="CC185" s="174" t="e">
        <f>(BQ179+BR179+BS179+2*BT179+2*BU179+3*BW179+3*BV179+4*BX179+4*BY179+4*BZ179+4*CA179+4*CB179+4*CC179+4*CD179)</f>
        <v>#DIV/0!</v>
      </c>
      <c r="CD185" s="12" t="e">
        <f>(CB185-CC185)/CC185</f>
        <v>#VALUE!</v>
      </c>
      <c r="CG185" s="193"/>
      <c r="CH185" s="194"/>
      <c r="CI185" s="141" t="e">
        <f>CP172/CK177</f>
        <v>#DIV/0!</v>
      </c>
      <c r="CJ185" s="8"/>
      <c r="CK185" s="8" t="e">
        <f>(CM170*(298/273)*(1/1.07)/CN170)^-1</f>
        <v>#VALUE!</v>
      </c>
      <c r="CL185" s="7" t="e">
        <f>(CQ170-CQ175*CI185)/CQ170</f>
        <v>#VALUE!</v>
      </c>
      <c r="CM185" s="7" t="e">
        <f>(CL179+CM179+CN179+2*CO179+2*CP179+3*CR179+4*CS179+4*CT179+4*CU179+4*CV179+4*CW179+4*CX179+4*CY179)/(CL179+CM179+CN179+2*CO179+2*CP179+3*CR179+4*CS179+4*CT179+4*CU179+4*CV179+4*CW179+4*CX179+4*CY179+3*CQ179)</f>
        <v>#DIV/0!</v>
      </c>
      <c r="CN185" s="7" t="e">
        <f>(CU170-CJ179)/CU170</f>
        <v>#VALUE!</v>
      </c>
      <c r="CO185" s="7" t="e">
        <f>(2*CP179+3*CR179)/(CL179+CM179+CN179+2*CO179+2*CP179+3*CR179+4*CS179+4*CT179+4*CU179+4*CV179+4*CW179+4*CX179+4*CY179)</f>
        <v>#DIV/0!</v>
      </c>
      <c r="CP185" s="7" t="e">
        <f>3*CR179/(CL179+CM179+CN179+2*CO179+2*CP179+3*CR179+4*CS179+4*CT179+4*CU179+4*CV179+4*CW179+4*CX179+4*CY179)</f>
        <v>#DIV/0!</v>
      </c>
      <c r="CQ185" s="7" t="e">
        <f>2*CP179/(CL179+CM179+CN179+2*CO179+2*CP179+3*CR179+4*CS179+4*CT179+4*CU179+4*CV179+4*CW179+4*CX179+4*CY179)</f>
        <v>#DIV/0!</v>
      </c>
      <c r="CR185" s="7" t="e">
        <f>CM179/(CL179+CM179+CN179+2*CO179+2*CP179+3*CR179+4*CS179+4*CT179+4*CU179+4*CV179+4*CW179+4*CX179+4*CY179)</f>
        <v>#DIV/0!</v>
      </c>
      <c r="CS185" s="7" t="e">
        <f>CN179/(CL179+CM179+CN179+2*CO179+2*CP179+3*CR179+4*CS179+4*CT179+4*CU179+4*CV179+4*CW179+4*CX179+4*CY179)</f>
        <v>#DIV/0!</v>
      </c>
      <c r="CT185" s="7" t="e">
        <f>(CM179+CN179)/(CL179+CM179+CN179+2*CO179+2*CP179+3*CR179+4*CS179+4*CT179+4*CU179+4*CV179+4*CW179+4*CX179+4*CY179)</f>
        <v>#DIV/0!</v>
      </c>
      <c r="CU185" s="129" t="e">
        <f>(CR179*CM170/1000) *60 /(CN170/1000)</f>
        <v>#DIV/0!</v>
      </c>
      <c r="CV185" s="129" t="e">
        <f>(CP179*CM170/1000) *60 / (CN170/1000)</f>
        <v>#DIV/0!</v>
      </c>
      <c r="CW185" s="174" t="e">
        <f>3*CW170</f>
        <v>#VALUE!</v>
      </c>
      <c r="CX185" s="174" t="e">
        <f>(CL179+CM179+CN179+2*CO179+2*CP179+3*CR179+3*CQ179+4*CS179+4*CT179+4*CU179+4*CV179+4*CW179+4*CX179+4*CY179)</f>
        <v>#DIV/0!</v>
      </c>
      <c r="CY185" s="12" t="e">
        <f>(CW185-CX185)/CX185</f>
        <v>#VALUE!</v>
      </c>
    </row>
    <row r="186" spans="1:103" ht="14.45" customHeight="1" x14ac:dyDescent="0.25">
      <c r="A186" s="193"/>
      <c r="B186" s="194"/>
      <c r="C186" s="57"/>
      <c r="D186" s="142" t="e">
        <f>((G180+H180)*G171/1000) *60 /(H171/1000)</f>
        <v>#DIV/0!</v>
      </c>
      <c r="E186" s="8" t="e">
        <f>(G171*(298/273)*(1/1.07)/H171)^-1</f>
        <v>#VALUE!</v>
      </c>
      <c r="F186" s="7" t="e">
        <f>(K171-K176*C185)/K171</f>
        <v>#VALUE!</v>
      </c>
      <c r="G186" s="7" t="e">
        <f>(F180+G180+H180+2*I180+2*J180+3*L180+4*M180+4*N180+4*O180+4*P180+4*Q180+4*R180+4*S180)/(F180+G180+H180+2*I180+2*J180+3*L180+4*M180+4*N180+4*O180+4*P180+4*Q180+4*R180+4*S180+3*K180)</f>
        <v>#DIV/0!</v>
      </c>
      <c r="H186" s="7" t="e">
        <f>(O171-D180)/O171</f>
        <v>#VALUE!</v>
      </c>
      <c r="I186" s="7" t="e">
        <f>(2*J180+3*L180)/(F180+G180+H180+2*I180+2*J180+3*L180+4*M180+4*N180+4*O180+4*P180+4*Q180+4*R180+4*S180)</f>
        <v>#DIV/0!</v>
      </c>
      <c r="J186" s="7" t="e">
        <f>3*L180/(F180+G180+H180+2*I180+2*J180+3*L180+4*M180+4*N180+4*O180+4*P180+4*Q180+4*R180+4*S180)</f>
        <v>#DIV/0!</v>
      </c>
      <c r="K186" s="7" t="e">
        <f>2*J180/(F180+G180+H180+2*I180+2*J180+3*L180+4*M180+4*N180+4*O180+4*P180+4*Q180+4*R180+4*S180)</f>
        <v>#DIV/0!</v>
      </c>
      <c r="L186" s="7" t="e">
        <f>G180/(F180+G180+H180+2*I180+2*J180+3*L180+4*M180+4*N180+4*O180+4*P180+4*Q180+4*R180+4*S180)</f>
        <v>#DIV/0!</v>
      </c>
      <c r="M186" s="7" t="e">
        <f>H180/(F180+G180+H180+2*I180+2*J180+3*L180+4*M180+4*N180+4*O180+4*P180+4*Q180+4*R180+4*S180)</f>
        <v>#DIV/0!</v>
      </c>
      <c r="N186" s="7" t="e">
        <f>(G180+H180)/(F180+G180+H180+2*I180+2*J180+3*L180+4*M180+4*N180+4*O180+4*P180+4*Q180+4*R180+4*S180)</f>
        <v>#DIV/0!</v>
      </c>
      <c r="O186" s="129" t="e">
        <f>(L180*G171/1000) *60 /(H171/1000)</f>
        <v>#DIV/0!</v>
      </c>
      <c r="P186" s="129" t="e">
        <f>(J180*G171/1000) *60 / (H171/1000)</f>
        <v>#DIV/0!</v>
      </c>
      <c r="Q186" s="174" t="e">
        <f>3*Q171</f>
        <v>#VALUE!</v>
      </c>
      <c r="R186" s="174" t="e">
        <f>(F180+G180+H180+2*I180+2*J180+3*L180+3*K180+4*M180+4*N180+4*O180+4*P180+4*Q180+4*R180+4*S180)</f>
        <v>#DIV/0!</v>
      </c>
      <c r="S186" s="12" t="e">
        <f>(Q186-R186)/R186</f>
        <v>#VALUE!</v>
      </c>
      <c r="T186" s="22"/>
      <c r="V186" s="193"/>
      <c r="W186" s="194"/>
      <c r="X186" s="57"/>
      <c r="Y186" s="8"/>
      <c r="Z186" s="8" t="e">
        <f>(AB171*(298/273)*(1/1.07)/AC171)^-1</f>
        <v>#VALUE!</v>
      </c>
      <c r="AA186" s="7" t="e">
        <f>(AF171-AF176*X185)/AF171</f>
        <v>#VALUE!</v>
      </c>
      <c r="AB186" s="7" t="e">
        <f>(AA180+AB180+AC180+2*AD180+2*AE180+3*AG180+4*AH180+4*AI180+4*AJ180+4*AK180+4*AL180+4*AM180+4*AN180)/(AA180+AB180+AC180+2*AD180+2*AE180+3*AG180+4*AH180+4*AI180+4*AJ180+4*AK180+4*AL180+4*AM180+4*AN180+3*AF180)</f>
        <v>#DIV/0!</v>
      </c>
      <c r="AC186" s="7" t="e">
        <f>(AJ171-Y180)/AJ171</f>
        <v>#VALUE!</v>
      </c>
      <c r="AD186" s="7" t="e">
        <f>(2*AE180+3*AG180)/(AA180+AB180+AC180+2*AD180+2*AE180+3*AG180+4*AH180+4*AI180+4*AJ180+4*AK180+4*AL180+4*AM180+4*AN180)</f>
        <v>#DIV/0!</v>
      </c>
      <c r="AE186" s="7" t="e">
        <f>3*AG180/(AA180+AB180+AC180+2*AD180+2*AE180+3*AG180+4*AH180+4*AI180+4*AJ180+4*AK180+4*AL180+4*AM180+4*AN180)</f>
        <v>#DIV/0!</v>
      </c>
      <c r="AF186" s="7" t="e">
        <f>2*AE180/(AA180+AB180+AC180+2*AD180+2*AE180+3*AG180+4*AH180+4*AI180+4*AJ180+4*AK180+4*AL180+4*AM180+4*AN180)</f>
        <v>#DIV/0!</v>
      </c>
      <c r="AG186" s="7" t="e">
        <f>AB180/(AA180+AB180+AC180+2*AD180+2*AE180+3*AG180+4*AH180+4*AI180+4*AJ180+4*AK180+4*AL180+4*AM180+4*AN180)</f>
        <v>#DIV/0!</v>
      </c>
      <c r="AH186" s="7" t="e">
        <f>AC180/(AA180+AB180+AC180+2*AD180+2*AE180+3*AG180+4*AH180+4*AI180+4*AJ180+4*AK180+4*AL180+4*AM180+4*AN180)</f>
        <v>#DIV/0!</v>
      </c>
      <c r="AI186" s="7" t="e">
        <f>(AB180+AC180)/(AA180+AB180+AC180+2*AD180+2*AE180+3*AG180+4*AH180+4*AI180+4*AJ180+4*AK180+4*AL180+4*AM180+4*AN180)</f>
        <v>#DIV/0!</v>
      </c>
      <c r="AJ186" s="129" t="e">
        <f>(AG180*AB171/1000) *60 /(AC171/1000)</f>
        <v>#DIV/0!</v>
      </c>
      <c r="AK186" s="129" t="e">
        <f>(AE180*AB171/1000) *60 / (AC171/1000)</f>
        <v>#DIV/0!</v>
      </c>
      <c r="AL186" s="174" t="e">
        <f>3*AL171</f>
        <v>#VALUE!</v>
      </c>
      <c r="AM186" s="174" t="e">
        <f>(AA180+AB180+AC180+2*AD180+2*AE180+3*AG180+3*AF180+4*AH180+4*AI180+4*AJ180+4*AK180+4*AL180+4*AM180+4*AN180)</f>
        <v>#DIV/0!</v>
      </c>
      <c r="AN186" s="12" t="e">
        <f>(AL186-AM186)/AM186</f>
        <v>#VALUE!</v>
      </c>
      <c r="AQ186" s="193"/>
      <c r="AR186" s="194"/>
      <c r="AS186" s="57"/>
      <c r="AT186" s="8"/>
      <c r="AU186" s="8" t="e">
        <f>(AW171*(298/273)*(1/1.07)/AX171)^-1</f>
        <v>#VALUE!</v>
      </c>
      <c r="AV186" s="7" t="e">
        <f>(BA171-BA176*AS185)/BA171</f>
        <v>#VALUE!</v>
      </c>
      <c r="AW186" s="7" t="e">
        <f>(AV180+AW180+AX180+2*AY180+2*AZ180+3*BB180+4*BC180+4*BD180+4*BE180+4*BF180+4*BG180+4*BH180+4*BI180)/(AV180+AW180+AX180+2*AY180+2*AZ180+3*BB180+4*BC180+4*BD180+4*BE180+4*BF180+4*BG180+4*BH180+4*BI180+3*BA180)</f>
        <v>#DIV/0!</v>
      </c>
      <c r="AX186" s="7" t="e">
        <f>(BE171-AT180)/BE171</f>
        <v>#VALUE!</v>
      </c>
      <c r="AY186" s="7" t="e">
        <f>(2*AZ180+3*BB180)/(AV180+AW180+AX180+2*AY180+2*AZ180+3*BB180+4*BC180+4*BD180+4*BE180+4*BF180+4*BG180+4*BH180+4*BI180)</f>
        <v>#DIV/0!</v>
      </c>
      <c r="AZ186" s="7" t="e">
        <f>3*BB180/(AV180+AW180+AX180+2*AY180+2*AZ180+3*BB180+4*BC180+4*BD180+4*BE180+4*BF180+4*BG180+4*BH180+4*BI180)</f>
        <v>#DIV/0!</v>
      </c>
      <c r="BA186" s="7" t="e">
        <f>2*AZ180/(AV180+AW180+AX180+2*AY180+2*AZ180+3*BB180+4*BC180+4*BD180+4*BE180+4*BF180+4*BG180+4*BH180+4*BI180)</f>
        <v>#DIV/0!</v>
      </c>
      <c r="BB186" s="7" t="e">
        <f>AW180/(AV180+AW180+AX180+2*AY180+2*AZ180+3*BB180+4*BC180+4*BD180+4*BE180+4*BF180+4*BG180+4*BH180+4*BI180)</f>
        <v>#DIV/0!</v>
      </c>
      <c r="BC186" s="7" t="e">
        <f>AX180/(AV180+AW180+AX180+2*AY180+2*AZ180+3*BB180+4*BC180+4*BD180+4*BE180+4*BF180+4*BG180+4*BH180+4*BI180)</f>
        <v>#DIV/0!</v>
      </c>
      <c r="BD186" s="7" t="e">
        <f>(AW180+AX180)/(AV180+AW180+AX180+2*AY180+2*AZ180+3*BB180+4*BC180+4*BD180+4*BE180+4*BF180+4*BG180+4*BH180+4*BI180)</f>
        <v>#DIV/0!</v>
      </c>
      <c r="BE186" s="129" t="e">
        <f>(BB180*AW171/1000) *60 /(AX171/1000)</f>
        <v>#DIV/0!</v>
      </c>
      <c r="BF186" s="129" t="e">
        <f>(AZ180*AW171/1000) *60 / (AX171/1000)</f>
        <v>#DIV/0!</v>
      </c>
      <c r="BG186" s="174" t="e">
        <f>3*BG171</f>
        <v>#VALUE!</v>
      </c>
      <c r="BH186" s="174" t="e">
        <f>(AV180+AW180+AX180+2*AY180+2*AZ180+3*BB180+3*BA180+4*BC180+4*BD180+4*BE180+4*BF180+4*BG180+4*BH180+4*BI180)</f>
        <v>#DIV/0!</v>
      </c>
      <c r="BI186" s="12" t="e">
        <f>(BG186-BH186)/BH186</f>
        <v>#VALUE!</v>
      </c>
      <c r="BL186" s="193"/>
      <c r="BM186" s="194"/>
      <c r="BN186" s="139"/>
      <c r="BO186" s="8"/>
      <c r="BP186" s="8" t="e">
        <f>(BR171*(298/273)*(1/1.07)/BS171)^-1</f>
        <v>#VALUE!</v>
      </c>
      <c r="BQ186" s="7" t="e">
        <f>(BV171-BV176*BN185)/BV171</f>
        <v>#VALUE!</v>
      </c>
      <c r="BR186" s="7" t="e">
        <f>(BQ180+BR180+BS180+2*BT180+2*BU180+3*BW180+4*BX180+4*BY180+4*BZ180+4*CA180+4*CB180+4*CC180+4*CD180)/(BQ180+BR180+BS180+2*BT180+2*BU180+3*BW180+4*BX180+4*BY180+4*BZ180+4*CA180+4*CB180+4*CC180+4*CD180+3*BV180)</f>
        <v>#DIV/0!</v>
      </c>
      <c r="BS186" s="7" t="e">
        <f>(BZ171-BO180)/BZ171</f>
        <v>#VALUE!</v>
      </c>
      <c r="BT186" s="7" t="e">
        <f>(2*BU180+3*BW180)/(BQ180+BR180+BS180+2*BT180+2*BU180+3*BW180+4*BX180+4*BY180+4*BZ180+4*CA180+4*CB180+4*CC180+4*CD180)</f>
        <v>#DIV/0!</v>
      </c>
      <c r="BU186" s="7" t="e">
        <f>3*BW180/(BQ180+BR180+BS180+2*BT180+2*BU180+3*BW180+4*BX180+4*BY180+4*BZ180+4*CA180+4*CB180+4*CC180+4*CD180)</f>
        <v>#DIV/0!</v>
      </c>
      <c r="BV186" s="7" t="e">
        <f>2*BU180/(BQ180+BR180+BS180+2*BT180+2*BU180+3*BW180+4*BX180+4*BY180+4*BZ180+4*CA180+4*CB180+4*CC180+4*CD180)</f>
        <v>#DIV/0!</v>
      </c>
      <c r="BW186" s="7" t="e">
        <f>BR180/(BQ180+BR180+BS180+2*BT180+2*BU180+3*BW180+4*BX180+4*BY180+4*BZ180+4*CA180+4*CB180+4*CC180+4*CD180)</f>
        <v>#DIV/0!</v>
      </c>
      <c r="BX186" s="7" t="e">
        <f>BS180/(BQ180+BR180+BS180+2*BT180+2*BU180+3*BW180+4*BX180+4*BY180+4*BZ180+4*CA180+4*CB180+4*CC180+4*CD180)</f>
        <v>#DIV/0!</v>
      </c>
      <c r="BY186" s="7" t="e">
        <f>(BR180+BS180)/(BQ180+BR180+BS180+2*BT180+2*BU180+3*BW180+4*BX180+4*BY180+4*BZ180+4*CA180+4*CB180+4*CC180+4*CD180)</f>
        <v>#DIV/0!</v>
      </c>
      <c r="BZ186" s="129" t="e">
        <f>(BW180*BR171/1000) *60 /(BS171/1000)</f>
        <v>#DIV/0!</v>
      </c>
      <c r="CA186" s="129" t="e">
        <f>(BU180*BR171/1000) *60 / (BS171/1000)</f>
        <v>#DIV/0!</v>
      </c>
      <c r="CB186" s="174" t="e">
        <f>3*CB171</f>
        <v>#VALUE!</v>
      </c>
      <c r="CC186" s="174" t="e">
        <f>(BQ180+BR180+BS180+2*BT180+2*BU180+3*BW180+3*BV180+4*BX180+4*BY180+4*BZ180+4*CA180+4*CB180+4*CC180+4*CD180)</f>
        <v>#DIV/0!</v>
      </c>
      <c r="CD186" s="12" t="e">
        <f>(CB186-CC186)/CC186</f>
        <v>#VALUE!</v>
      </c>
      <c r="CG186" s="193"/>
      <c r="CH186" s="194"/>
      <c r="CI186" s="139"/>
      <c r="CJ186" s="8"/>
      <c r="CK186" s="8" t="e">
        <f>(CM171*(298/273)*(1/1.07)/CN171)^-1</f>
        <v>#VALUE!</v>
      </c>
      <c r="CL186" s="7" t="e">
        <f>(CQ171-CQ176*CI185)/CQ171</f>
        <v>#VALUE!</v>
      </c>
      <c r="CM186" s="7" t="e">
        <f>(CL180+CM180+CN180+2*CO180+2*CP180+3*CR180+4*CS180+4*CT180+4*CU180+4*CV180+4*CW180+4*CX180+4*CY180)/(CL180+CM180+CN180+2*CO180+2*CP180+3*CR180+4*CS180+4*CT180+4*CU180+4*CV180+4*CW180+4*CX180+4*CY180+3*CQ180)</f>
        <v>#DIV/0!</v>
      </c>
      <c r="CN186" s="7" t="e">
        <f>(CU171-CJ180)/CU171</f>
        <v>#VALUE!</v>
      </c>
      <c r="CO186" s="7" t="e">
        <f>(2*CP180+3*CR180)/(CL180+CM180+CN180+2*CO180+2*CP180+3*CR180+4*CS180+4*CT180+4*CU180+4*CV180+4*CW180+4*CX180+4*CY180)</f>
        <v>#DIV/0!</v>
      </c>
      <c r="CP186" s="7" t="e">
        <f>3*CR180/(CL180+CM180+CN180+2*CO180+2*CP180+3*CR180+4*CS180+4*CT180+4*CU180+4*CV180+4*CW180+4*CX180+4*CY180)</f>
        <v>#DIV/0!</v>
      </c>
      <c r="CQ186" s="7" t="e">
        <f>2*CP180/(CL180+CM180+CN180+2*CO180+2*CP180+3*CR180+4*CS180+4*CT180+4*CU180+4*CV180+4*CW180+4*CX180+4*CY180)</f>
        <v>#DIV/0!</v>
      </c>
      <c r="CR186" s="7" t="e">
        <f>CM180/(CL180+CM180+CN180+2*CO180+2*CP180+3*CR180+4*CS180+4*CT180+4*CU180+4*CV180+4*CW180+4*CX180+4*CY180)</f>
        <v>#DIV/0!</v>
      </c>
      <c r="CS186" s="7" t="e">
        <f>CN180/(CL180+CM180+CN180+2*CO180+2*CP180+3*CR180+4*CS180+4*CT180+4*CU180+4*CV180+4*CW180+4*CX180+4*CY180)</f>
        <v>#DIV/0!</v>
      </c>
      <c r="CT186" s="7" t="e">
        <f>(CM180+CN180)/(CL180+CM180+CN180+2*CO180+2*CP180+3*CR180+4*CS180+4*CT180+4*CU180+4*CV180+4*CW180+4*CX180+4*CY180)</f>
        <v>#DIV/0!</v>
      </c>
      <c r="CU186" s="129" t="e">
        <f>(CR180*CM171/1000) *60 /(CN171/1000)</f>
        <v>#DIV/0!</v>
      </c>
      <c r="CV186" s="129" t="e">
        <f>(CP180*CM171/1000) *60 / (CN171/1000)</f>
        <v>#DIV/0!</v>
      </c>
      <c r="CW186" s="174" t="e">
        <f>3*CW171</f>
        <v>#VALUE!</v>
      </c>
      <c r="CX186" s="174" t="e">
        <f>(CL180+CM180+CN180+2*CO180+2*CP180+3*CR180+3*CQ180+4*CS180+4*CT180+4*CU180+4*CV180+4*CW180+4*CX180+4*CY180)</f>
        <v>#DIV/0!</v>
      </c>
      <c r="CY186" s="12" t="e">
        <f>(CW186-CX186)/CX186</f>
        <v>#VALUE!</v>
      </c>
    </row>
    <row r="187" spans="1:103" ht="15" customHeight="1" thickBot="1" x14ac:dyDescent="0.3">
      <c r="A187" s="193"/>
      <c r="B187" s="194"/>
      <c r="C187" s="58" t="s">
        <v>52</v>
      </c>
      <c r="D187" s="60" t="e">
        <f t="shared" ref="D187:S187" si="322">AVERAGE(D184:D186)</f>
        <v>#DIV/0!</v>
      </c>
      <c r="E187" s="60" t="e">
        <f t="shared" si="322"/>
        <v>#VALUE!</v>
      </c>
      <c r="F187" s="61" t="e">
        <f t="shared" si="322"/>
        <v>#VALUE!</v>
      </c>
      <c r="G187" s="61" t="e">
        <f t="shared" si="322"/>
        <v>#DIV/0!</v>
      </c>
      <c r="H187" s="61" t="e">
        <f t="shared" si="322"/>
        <v>#VALUE!</v>
      </c>
      <c r="I187" s="61" t="e">
        <f t="shared" si="322"/>
        <v>#DIV/0!</v>
      </c>
      <c r="J187" s="61" t="e">
        <f t="shared" si="322"/>
        <v>#DIV/0!</v>
      </c>
      <c r="K187" s="61" t="e">
        <f t="shared" si="322"/>
        <v>#DIV/0!</v>
      </c>
      <c r="L187" s="61" t="e">
        <f t="shared" si="322"/>
        <v>#DIV/0!</v>
      </c>
      <c r="M187" s="61" t="e">
        <f t="shared" si="322"/>
        <v>#DIV/0!</v>
      </c>
      <c r="N187" s="61" t="e">
        <f t="shared" si="322"/>
        <v>#DIV/0!</v>
      </c>
      <c r="O187" s="130" t="e">
        <f t="shared" si="322"/>
        <v>#DIV/0!</v>
      </c>
      <c r="P187" s="130" t="e">
        <f t="shared" si="322"/>
        <v>#DIV/0!</v>
      </c>
      <c r="Q187" s="60" t="e">
        <f t="shared" si="322"/>
        <v>#VALUE!</v>
      </c>
      <c r="R187" s="60" t="e">
        <f t="shared" si="322"/>
        <v>#DIV/0!</v>
      </c>
      <c r="S187" s="62" t="e">
        <f t="shared" si="322"/>
        <v>#VALUE!</v>
      </c>
      <c r="T187" s="22"/>
      <c r="V187" s="193"/>
      <c r="W187" s="194"/>
      <c r="X187" s="58" t="s">
        <v>52</v>
      </c>
      <c r="Y187" s="60"/>
      <c r="Z187" s="60" t="e">
        <f t="shared" ref="Z187:AN187" si="323">AVERAGE(Z184:Z186)</f>
        <v>#VALUE!</v>
      </c>
      <c r="AA187" s="61" t="e">
        <f t="shared" si="323"/>
        <v>#VALUE!</v>
      </c>
      <c r="AB187" s="61" t="e">
        <f t="shared" si="323"/>
        <v>#DIV/0!</v>
      </c>
      <c r="AC187" s="61" t="e">
        <f t="shared" si="323"/>
        <v>#VALUE!</v>
      </c>
      <c r="AD187" s="61" t="e">
        <f t="shared" si="323"/>
        <v>#DIV/0!</v>
      </c>
      <c r="AE187" s="61" t="e">
        <f t="shared" si="323"/>
        <v>#DIV/0!</v>
      </c>
      <c r="AF187" s="61" t="e">
        <f t="shared" si="323"/>
        <v>#DIV/0!</v>
      </c>
      <c r="AG187" s="61" t="e">
        <f t="shared" si="323"/>
        <v>#DIV/0!</v>
      </c>
      <c r="AH187" s="61" t="e">
        <f t="shared" si="323"/>
        <v>#DIV/0!</v>
      </c>
      <c r="AI187" s="61" t="e">
        <f t="shared" si="323"/>
        <v>#DIV/0!</v>
      </c>
      <c r="AJ187" s="130" t="e">
        <f t="shared" si="323"/>
        <v>#DIV/0!</v>
      </c>
      <c r="AK187" s="130" t="e">
        <f t="shared" si="323"/>
        <v>#DIV/0!</v>
      </c>
      <c r="AL187" s="60" t="e">
        <f t="shared" si="323"/>
        <v>#VALUE!</v>
      </c>
      <c r="AM187" s="60" t="e">
        <f t="shared" si="323"/>
        <v>#DIV/0!</v>
      </c>
      <c r="AN187" s="62" t="e">
        <f t="shared" si="323"/>
        <v>#VALUE!</v>
      </c>
      <c r="AQ187" s="193"/>
      <c r="AR187" s="194"/>
      <c r="AS187" s="58" t="s">
        <v>52</v>
      </c>
      <c r="AT187" s="60"/>
      <c r="AU187" s="60" t="e">
        <f t="shared" ref="AU187:BI187" si="324">AVERAGE(AU184:AU186)</f>
        <v>#VALUE!</v>
      </c>
      <c r="AV187" s="61" t="e">
        <f t="shared" si="324"/>
        <v>#VALUE!</v>
      </c>
      <c r="AW187" s="61" t="e">
        <f t="shared" si="324"/>
        <v>#DIV/0!</v>
      </c>
      <c r="AX187" s="61" t="e">
        <f t="shared" si="324"/>
        <v>#VALUE!</v>
      </c>
      <c r="AY187" s="61" t="e">
        <f t="shared" si="324"/>
        <v>#DIV/0!</v>
      </c>
      <c r="AZ187" s="61" t="e">
        <f t="shared" si="324"/>
        <v>#DIV/0!</v>
      </c>
      <c r="BA187" s="61" t="e">
        <f t="shared" si="324"/>
        <v>#DIV/0!</v>
      </c>
      <c r="BB187" s="61" t="e">
        <f t="shared" si="324"/>
        <v>#DIV/0!</v>
      </c>
      <c r="BC187" s="61" t="e">
        <f t="shared" si="324"/>
        <v>#DIV/0!</v>
      </c>
      <c r="BD187" s="61" t="e">
        <f t="shared" si="324"/>
        <v>#DIV/0!</v>
      </c>
      <c r="BE187" s="130" t="e">
        <f t="shared" si="324"/>
        <v>#DIV/0!</v>
      </c>
      <c r="BF187" s="130" t="e">
        <f t="shared" si="324"/>
        <v>#DIV/0!</v>
      </c>
      <c r="BG187" s="60" t="e">
        <f t="shared" si="324"/>
        <v>#VALUE!</v>
      </c>
      <c r="BH187" s="60" t="e">
        <f t="shared" si="324"/>
        <v>#DIV/0!</v>
      </c>
      <c r="BI187" s="62" t="e">
        <f t="shared" si="324"/>
        <v>#VALUE!</v>
      </c>
      <c r="BL187" s="193"/>
      <c r="BM187" s="194"/>
      <c r="BN187" s="140" t="s">
        <v>52</v>
      </c>
      <c r="BO187" s="60"/>
      <c r="BP187" s="60" t="e">
        <f t="shared" ref="BP187:CD187" si="325">AVERAGE(BP184:BP186)</f>
        <v>#VALUE!</v>
      </c>
      <c r="BQ187" s="61" t="e">
        <f t="shared" si="325"/>
        <v>#VALUE!</v>
      </c>
      <c r="BR187" s="61" t="e">
        <f t="shared" si="325"/>
        <v>#DIV/0!</v>
      </c>
      <c r="BS187" s="61" t="e">
        <f t="shared" si="325"/>
        <v>#VALUE!</v>
      </c>
      <c r="BT187" s="61" t="e">
        <f t="shared" si="325"/>
        <v>#DIV/0!</v>
      </c>
      <c r="BU187" s="61" t="e">
        <f t="shared" si="325"/>
        <v>#DIV/0!</v>
      </c>
      <c r="BV187" s="61" t="e">
        <f t="shared" si="325"/>
        <v>#DIV/0!</v>
      </c>
      <c r="BW187" s="61" t="e">
        <f t="shared" si="325"/>
        <v>#DIV/0!</v>
      </c>
      <c r="BX187" s="61" t="e">
        <f t="shared" si="325"/>
        <v>#DIV/0!</v>
      </c>
      <c r="BY187" s="61" t="e">
        <f t="shared" si="325"/>
        <v>#DIV/0!</v>
      </c>
      <c r="BZ187" s="130" t="e">
        <f t="shared" si="325"/>
        <v>#DIV/0!</v>
      </c>
      <c r="CA187" s="130" t="e">
        <f t="shared" si="325"/>
        <v>#DIV/0!</v>
      </c>
      <c r="CB187" s="60" t="e">
        <f t="shared" si="325"/>
        <v>#VALUE!</v>
      </c>
      <c r="CC187" s="60" t="e">
        <f t="shared" si="325"/>
        <v>#DIV/0!</v>
      </c>
      <c r="CD187" s="62" t="e">
        <f t="shared" si="325"/>
        <v>#VALUE!</v>
      </c>
      <c r="CG187" s="193"/>
      <c r="CH187" s="194"/>
      <c r="CI187" s="140" t="s">
        <v>52</v>
      </c>
      <c r="CJ187" s="60"/>
      <c r="CK187" s="60" t="e">
        <f t="shared" ref="CK187:CY187" si="326">AVERAGE(CK184:CK186)</f>
        <v>#VALUE!</v>
      </c>
      <c r="CL187" s="61" t="e">
        <f t="shared" si="326"/>
        <v>#VALUE!</v>
      </c>
      <c r="CM187" s="61" t="e">
        <f t="shared" si="326"/>
        <v>#DIV/0!</v>
      </c>
      <c r="CN187" s="61" t="e">
        <f t="shared" si="326"/>
        <v>#VALUE!</v>
      </c>
      <c r="CO187" s="61" t="e">
        <f t="shared" si="326"/>
        <v>#DIV/0!</v>
      </c>
      <c r="CP187" s="61" t="e">
        <f t="shared" si="326"/>
        <v>#DIV/0!</v>
      </c>
      <c r="CQ187" s="61" t="e">
        <f t="shared" si="326"/>
        <v>#DIV/0!</v>
      </c>
      <c r="CR187" s="61" t="e">
        <f t="shared" si="326"/>
        <v>#DIV/0!</v>
      </c>
      <c r="CS187" s="61" t="e">
        <f t="shared" si="326"/>
        <v>#DIV/0!</v>
      </c>
      <c r="CT187" s="61" t="e">
        <f t="shared" si="326"/>
        <v>#DIV/0!</v>
      </c>
      <c r="CU187" s="130" t="e">
        <f t="shared" si="326"/>
        <v>#DIV/0!</v>
      </c>
      <c r="CV187" s="130" t="e">
        <f t="shared" si="326"/>
        <v>#DIV/0!</v>
      </c>
      <c r="CW187" s="60" t="e">
        <f t="shared" si="326"/>
        <v>#VALUE!</v>
      </c>
      <c r="CX187" s="60" t="e">
        <f t="shared" si="326"/>
        <v>#DIV/0!</v>
      </c>
      <c r="CY187" s="62" t="e">
        <f t="shared" si="326"/>
        <v>#VALUE!</v>
      </c>
    </row>
    <row r="188" spans="1:103" x14ac:dyDescent="0.25">
      <c r="A188" s="66"/>
      <c r="B188" s="76" t="s">
        <v>75</v>
      </c>
      <c r="C188" s="76" t="s">
        <v>76</v>
      </c>
      <c r="D188" s="76" t="s">
        <v>41</v>
      </c>
      <c r="E188" s="76" t="s">
        <v>42</v>
      </c>
      <c r="F188" s="76" t="s">
        <v>44</v>
      </c>
      <c r="G188" s="76" t="s">
        <v>77</v>
      </c>
      <c r="H188" s="76" t="s">
        <v>78</v>
      </c>
      <c r="I188" s="76" t="s">
        <v>79</v>
      </c>
      <c r="J188" s="76" t="s">
        <v>80</v>
      </c>
      <c r="K188" s="76" t="s">
        <v>43</v>
      </c>
      <c r="L188" s="76" t="s">
        <v>81</v>
      </c>
      <c r="M188" s="76" t="s">
        <v>45</v>
      </c>
      <c r="N188" s="76" t="s">
        <v>46</v>
      </c>
      <c r="O188" s="76" t="s">
        <v>82</v>
      </c>
      <c r="P188" s="76" t="s">
        <v>83</v>
      </c>
      <c r="Q188" s="76" t="s">
        <v>84</v>
      </c>
      <c r="R188" s="76" t="s">
        <v>85</v>
      </c>
      <c r="S188" s="77" t="s">
        <v>86</v>
      </c>
      <c r="T188" s="22"/>
      <c r="V188" s="66"/>
      <c r="W188" s="76" t="s">
        <v>75</v>
      </c>
      <c r="X188" s="76" t="s">
        <v>76</v>
      </c>
      <c r="Y188" s="76" t="s">
        <v>41</v>
      </c>
      <c r="Z188" s="76" t="s">
        <v>42</v>
      </c>
      <c r="AA188" s="76" t="s">
        <v>44</v>
      </c>
      <c r="AB188" s="76" t="s">
        <v>77</v>
      </c>
      <c r="AC188" s="76" t="s">
        <v>78</v>
      </c>
      <c r="AD188" s="76" t="s">
        <v>79</v>
      </c>
      <c r="AE188" s="76" t="s">
        <v>80</v>
      </c>
      <c r="AF188" s="76" t="s">
        <v>43</v>
      </c>
      <c r="AG188" s="76" t="s">
        <v>81</v>
      </c>
      <c r="AH188" s="76" t="s">
        <v>45</v>
      </c>
      <c r="AI188" s="76" t="s">
        <v>46</v>
      </c>
      <c r="AJ188" s="76" t="s">
        <v>82</v>
      </c>
      <c r="AK188" s="76" t="s">
        <v>83</v>
      </c>
      <c r="AL188" s="76" t="s">
        <v>84</v>
      </c>
      <c r="AM188" s="76" t="s">
        <v>85</v>
      </c>
      <c r="AN188" s="77" t="s">
        <v>86</v>
      </c>
      <c r="AQ188" s="66"/>
      <c r="AR188" s="76" t="s">
        <v>75</v>
      </c>
      <c r="AS188" s="76" t="s">
        <v>76</v>
      </c>
      <c r="AT188" s="76" t="s">
        <v>41</v>
      </c>
      <c r="AU188" s="76" t="s">
        <v>42</v>
      </c>
      <c r="AV188" s="76" t="s">
        <v>44</v>
      </c>
      <c r="AW188" s="76" t="s">
        <v>77</v>
      </c>
      <c r="AX188" s="76" t="s">
        <v>78</v>
      </c>
      <c r="AY188" s="76" t="s">
        <v>79</v>
      </c>
      <c r="AZ188" s="76" t="s">
        <v>80</v>
      </c>
      <c r="BA188" s="76" t="s">
        <v>43</v>
      </c>
      <c r="BB188" s="76" t="s">
        <v>81</v>
      </c>
      <c r="BC188" s="76" t="s">
        <v>45</v>
      </c>
      <c r="BD188" s="76" t="s">
        <v>46</v>
      </c>
      <c r="BE188" s="76" t="s">
        <v>82</v>
      </c>
      <c r="BF188" s="76" t="s">
        <v>83</v>
      </c>
      <c r="BG188" s="76" t="s">
        <v>84</v>
      </c>
      <c r="BH188" s="76" t="s">
        <v>85</v>
      </c>
      <c r="BI188" s="77" t="s">
        <v>86</v>
      </c>
      <c r="BL188" s="66"/>
      <c r="BM188" s="76" t="s">
        <v>75</v>
      </c>
      <c r="BN188" s="76" t="s">
        <v>76</v>
      </c>
      <c r="BO188" s="76" t="s">
        <v>41</v>
      </c>
      <c r="BP188" s="76" t="s">
        <v>42</v>
      </c>
      <c r="BQ188" s="76" t="s">
        <v>44</v>
      </c>
      <c r="BR188" s="76" t="s">
        <v>77</v>
      </c>
      <c r="BS188" s="76" t="s">
        <v>78</v>
      </c>
      <c r="BT188" s="76" t="s">
        <v>79</v>
      </c>
      <c r="BU188" s="76" t="s">
        <v>80</v>
      </c>
      <c r="BV188" s="76" t="s">
        <v>43</v>
      </c>
      <c r="BW188" s="76" t="s">
        <v>81</v>
      </c>
      <c r="BX188" s="76" t="s">
        <v>45</v>
      </c>
      <c r="BY188" s="76" t="s">
        <v>46</v>
      </c>
      <c r="BZ188" s="76" t="s">
        <v>82</v>
      </c>
      <c r="CA188" s="76" t="s">
        <v>83</v>
      </c>
      <c r="CB188" s="76" t="s">
        <v>84</v>
      </c>
      <c r="CC188" s="76" t="s">
        <v>85</v>
      </c>
      <c r="CD188" s="77" t="s">
        <v>86</v>
      </c>
      <c r="CG188" s="66"/>
      <c r="CH188" s="76" t="s">
        <v>75</v>
      </c>
      <c r="CI188" s="76" t="s">
        <v>76</v>
      </c>
      <c r="CJ188" s="76" t="s">
        <v>41</v>
      </c>
      <c r="CK188" s="76" t="s">
        <v>42</v>
      </c>
      <c r="CL188" s="76" t="s">
        <v>44</v>
      </c>
      <c r="CM188" s="76" t="s">
        <v>77</v>
      </c>
      <c r="CN188" s="76" t="s">
        <v>78</v>
      </c>
      <c r="CO188" s="76" t="s">
        <v>79</v>
      </c>
      <c r="CP188" s="76" t="s">
        <v>80</v>
      </c>
      <c r="CQ188" s="76" t="s">
        <v>43</v>
      </c>
      <c r="CR188" s="76" t="s">
        <v>81</v>
      </c>
      <c r="CS188" s="76" t="s">
        <v>45</v>
      </c>
      <c r="CT188" s="76" t="s">
        <v>46</v>
      </c>
      <c r="CU188" s="76" t="s">
        <v>82</v>
      </c>
      <c r="CV188" s="76" t="s">
        <v>83</v>
      </c>
      <c r="CW188" s="76" t="s">
        <v>84</v>
      </c>
      <c r="CX188" s="76" t="s">
        <v>85</v>
      </c>
      <c r="CY188" s="77" t="s">
        <v>86</v>
      </c>
    </row>
    <row r="189" spans="1:103" x14ac:dyDescent="0.25">
      <c r="A189" s="67" t="s">
        <v>87</v>
      </c>
      <c r="B189" s="39" t="str">
        <f>'Data In'!G14</f>
        <v/>
      </c>
      <c r="C189" s="40" t="str">
        <f>'Data In'!H14</f>
        <v/>
      </c>
      <c r="D189" s="40" t="str">
        <f>'Data In'!I14</f>
        <v/>
      </c>
      <c r="E189" s="40" t="str">
        <f>'Data In'!J14</f>
        <v/>
      </c>
      <c r="F189" s="40" t="str">
        <f>'Data In'!K14</f>
        <v/>
      </c>
      <c r="G189" s="40" t="str">
        <f>'Data In'!L14</f>
        <v/>
      </c>
      <c r="H189" s="40" t="str">
        <f>'Data In'!M14</f>
        <v/>
      </c>
      <c r="I189" s="40" t="str">
        <f>'Data In'!N14</f>
        <v/>
      </c>
      <c r="J189" s="40" t="str">
        <f>'Data In'!O14</f>
        <v/>
      </c>
      <c r="K189" s="40" t="str">
        <f>'Data In'!P14</f>
        <v/>
      </c>
      <c r="L189" s="40" t="str">
        <f>'Data In'!Q14</f>
        <v/>
      </c>
      <c r="M189" s="40" t="str">
        <f>'Data In'!R14</f>
        <v/>
      </c>
      <c r="N189" s="40" t="str">
        <f>'Data In'!S14</f>
        <v/>
      </c>
      <c r="O189" s="40" t="str">
        <f>'Data In'!T14</f>
        <v/>
      </c>
      <c r="P189" s="40" t="str">
        <f>'Data In'!U14</f>
        <v/>
      </c>
      <c r="Q189" s="40" t="str">
        <f>'Data In'!V14</f>
        <v/>
      </c>
      <c r="R189" s="40" t="str">
        <f>'Data In'!W14</f>
        <v/>
      </c>
      <c r="S189" s="40" t="str">
        <f>'Data In'!X14</f>
        <v/>
      </c>
      <c r="T189" s="22"/>
      <c r="V189" s="67" t="s">
        <v>87</v>
      </c>
      <c r="W189" s="39" t="str">
        <f t="shared" ref="W189:AF191" si="327">B189</f>
        <v/>
      </c>
      <c r="X189" s="40" t="str">
        <f t="shared" si="327"/>
        <v/>
      </c>
      <c r="Y189" s="40" t="str">
        <f t="shared" si="327"/>
        <v/>
      </c>
      <c r="Z189" s="40" t="str">
        <f t="shared" si="327"/>
        <v/>
      </c>
      <c r="AA189" s="40" t="str">
        <f t="shared" si="327"/>
        <v/>
      </c>
      <c r="AB189" s="40" t="str">
        <f t="shared" si="327"/>
        <v/>
      </c>
      <c r="AC189" s="40" t="str">
        <f t="shared" si="327"/>
        <v/>
      </c>
      <c r="AD189" s="40" t="str">
        <f t="shared" si="327"/>
        <v/>
      </c>
      <c r="AE189" s="40" t="str">
        <f t="shared" si="327"/>
        <v/>
      </c>
      <c r="AF189" s="40" t="str">
        <f t="shared" si="327"/>
        <v/>
      </c>
      <c r="AG189" s="40" t="str">
        <f t="shared" ref="AG189:AP191" si="328">L189</f>
        <v/>
      </c>
      <c r="AH189" s="40" t="str">
        <f t="shared" si="328"/>
        <v/>
      </c>
      <c r="AI189" s="40" t="str">
        <f t="shared" si="328"/>
        <v/>
      </c>
      <c r="AJ189" s="40" t="str">
        <f t="shared" si="328"/>
        <v/>
      </c>
      <c r="AK189" s="40" t="str">
        <f t="shared" si="328"/>
        <v/>
      </c>
      <c r="AL189" s="40" t="str">
        <f t="shared" si="328"/>
        <v/>
      </c>
      <c r="AM189" s="40" t="str">
        <f t="shared" si="328"/>
        <v/>
      </c>
      <c r="AN189" s="40" t="str">
        <f t="shared" si="328"/>
        <v/>
      </c>
      <c r="AQ189" s="67" t="s">
        <v>87</v>
      </c>
      <c r="AR189" s="39" t="str">
        <f t="shared" ref="AR189:BA191" si="329">W189</f>
        <v/>
      </c>
      <c r="AS189" s="40" t="str">
        <f t="shared" si="329"/>
        <v/>
      </c>
      <c r="AT189" s="40" t="str">
        <f t="shared" si="329"/>
        <v/>
      </c>
      <c r="AU189" s="40" t="str">
        <f t="shared" si="329"/>
        <v/>
      </c>
      <c r="AV189" s="40" t="str">
        <f t="shared" si="329"/>
        <v/>
      </c>
      <c r="AW189" s="40" t="str">
        <f t="shared" si="329"/>
        <v/>
      </c>
      <c r="AX189" s="40" t="str">
        <f t="shared" si="329"/>
        <v/>
      </c>
      <c r="AY189" s="40" t="str">
        <f t="shared" si="329"/>
        <v/>
      </c>
      <c r="AZ189" s="40" t="str">
        <f t="shared" si="329"/>
        <v/>
      </c>
      <c r="BA189" s="40" t="str">
        <f t="shared" si="329"/>
        <v/>
      </c>
      <c r="BB189" s="40" t="str">
        <f t="shared" ref="BB189:BK191" si="330">AG189</f>
        <v/>
      </c>
      <c r="BC189" s="40" t="str">
        <f t="shared" si="330"/>
        <v/>
      </c>
      <c r="BD189" s="40" t="str">
        <f t="shared" si="330"/>
        <v/>
      </c>
      <c r="BE189" s="40" t="str">
        <f t="shared" si="330"/>
        <v/>
      </c>
      <c r="BF189" s="40" t="str">
        <f t="shared" si="330"/>
        <v/>
      </c>
      <c r="BG189" s="40" t="str">
        <f t="shared" si="330"/>
        <v/>
      </c>
      <c r="BH189" s="40" t="str">
        <f t="shared" si="330"/>
        <v/>
      </c>
      <c r="BI189" s="40" t="str">
        <f t="shared" si="330"/>
        <v/>
      </c>
      <c r="BL189" s="67" t="s">
        <v>87</v>
      </c>
      <c r="BM189" s="39" t="str">
        <f t="shared" ref="BM189:BV191" si="331">AR189</f>
        <v/>
      </c>
      <c r="BN189" s="40" t="str">
        <f t="shared" si="331"/>
        <v/>
      </c>
      <c r="BO189" s="40" t="str">
        <f t="shared" si="331"/>
        <v/>
      </c>
      <c r="BP189" s="40" t="str">
        <f t="shared" si="331"/>
        <v/>
      </c>
      <c r="BQ189" s="40" t="str">
        <f t="shared" si="331"/>
        <v/>
      </c>
      <c r="BR189" s="40" t="str">
        <f t="shared" si="331"/>
        <v/>
      </c>
      <c r="BS189" s="40" t="str">
        <f t="shared" si="331"/>
        <v/>
      </c>
      <c r="BT189" s="40" t="str">
        <f t="shared" si="331"/>
        <v/>
      </c>
      <c r="BU189" s="40" t="str">
        <f t="shared" si="331"/>
        <v/>
      </c>
      <c r="BV189" s="40" t="str">
        <f t="shared" si="331"/>
        <v/>
      </c>
      <c r="BW189" s="40" t="str">
        <f t="shared" ref="BW189:CF191" si="332">BB189</f>
        <v/>
      </c>
      <c r="BX189" s="40" t="str">
        <f t="shared" si="332"/>
        <v/>
      </c>
      <c r="BY189" s="40" t="str">
        <f t="shared" si="332"/>
        <v/>
      </c>
      <c r="BZ189" s="40" t="str">
        <f t="shared" si="332"/>
        <v/>
      </c>
      <c r="CA189" s="40" t="str">
        <f t="shared" si="332"/>
        <v/>
      </c>
      <c r="CB189" s="40" t="str">
        <f t="shared" si="332"/>
        <v/>
      </c>
      <c r="CC189" s="40" t="str">
        <f t="shared" si="332"/>
        <v/>
      </c>
      <c r="CD189" s="40" t="str">
        <f t="shared" si="332"/>
        <v/>
      </c>
      <c r="CG189" s="67" t="s">
        <v>87</v>
      </c>
      <c r="CH189" s="91" t="str">
        <f t="shared" ref="CH189:CQ191" si="333">BM189</f>
        <v/>
      </c>
      <c r="CI189" s="92" t="str">
        <f t="shared" si="333"/>
        <v/>
      </c>
      <c r="CJ189" s="92" t="str">
        <f t="shared" si="333"/>
        <v/>
      </c>
      <c r="CK189" s="92" t="str">
        <f t="shared" si="333"/>
        <v/>
      </c>
      <c r="CL189" s="92" t="str">
        <f t="shared" si="333"/>
        <v/>
      </c>
      <c r="CM189" s="92" t="str">
        <f t="shared" si="333"/>
        <v/>
      </c>
      <c r="CN189" s="92" t="str">
        <f t="shared" si="333"/>
        <v/>
      </c>
      <c r="CO189" s="92" t="str">
        <f t="shared" si="333"/>
        <v/>
      </c>
      <c r="CP189" s="92" t="str">
        <f t="shared" si="333"/>
        <v/>
      </c>
      <c r="CQ189" s="92" t="str">
        <f t="shared" si="333"/>
        <v/>
      </c>
      <c r="CR189" s="92" t="str">
        <f t="shared" ref="CR189:DA191" si="334">BW189</f>
        <v/>
      </c>
      <c r="CS189" s="92" t="str">
        <f t="shared" si="334"/>
        <v/>
      </c>
      <c r="CT189" s="92" t="str">
        <f t="shared" si="334"/>
        <v/>
      </c>
      <c r="CU189" s="92" t="str">
        <f t="shared" si="334"/>
        <v/>
      </c>
      <c r="CV189" s="92" t="str">
        <f t="shared" si="334"/>
        <v/>
      </c>
      <c r="CW189" s="92" t="str">
        <f t="shared" si="334"/>
        <v/>
      </c>
      <c r="CX189" s="92" t="str">
        <f t="shared" si="334"/>
        <v/>
      </c>
      <c r="CY189" s="93" t="str">
        <f t="shared" si="334"/>
        <v/>
      </c>
    </row>
    <row r="190" spans="1:103" x14ac:dyDescent="0.25">
      <c r="A190" s="67"/>
      <c r="B190" s="39" t="str">
        <f>'Data In'!G15</f>
        <v/>
      </c>
      <c r="C190" s="40" t="str">
        <f>'Data In'!H15</f>
        <v/>
      </c>
      <c r="D190" s="40" t="str">
        <f>'Data In'!I15</f>
        <v/>
      </c>
      <c r="E190" s="40" t="str">
        <f>'Data In'!J15</f>
        <v/>
      </c>
      <c r="F190" s="40" t="str">
        <f>'Data In'!K15</f>
        <v/>
      </c>
      <c r="G190" s="40" t="str">
        <f>'Data In'!L15</f>
        <v/>
      </c>
      <c r="H190" s="40" t="str">
        <f>'Data In'!M15</f>
        <v/>
      </c>
      <c r="I190" s="40" t="str">
        <f>'Data In'!N15</f>
        <v/>
      </c>
      <c r="J190" s="40" t="str">
        <f>'Data In'!O15</f>
        <v/>
      </c>
      <c r="K190" s="40" t="str">
        <f>'Data In'!P15</f>
        <v/>
      </c>
      <c r="L190" s="40" t="str">
        <f>'Data In'!Q15</f>
        <v/>
      </c>
      <c r="M190" s="40" t="str">
        <f>'Data In'!R15</f>
        <v/>
      </c>
      <c r="N190" s="40" t="str">
        <f>'Data In'!S15</f>
        <v/>
      </c>
      <c r="O190" s="40" t="str">
        <f>'Data In'!T15</f>
        <v/>
      </c>
      <c r="P190" s="40" t="str">
        <f>'Data In'!U15</f>
        <v/>
      </c>
      <c r="Q190" s="40" t="str">
        <f>'Data In'!V15</f>
        <v/>
      </c>
      <c r="R190" s="40" t="str">
        <f>'Data In'!W15</f>
        <v/>
      </c>
      <c r="S190" s="40" t="str">
        <f>'Data In'!X15</f>
        <v/>
      </c>
      <c r="T190" s="22"/>
      <c r="V190" s="67"/>
      <c r="W190" s="39" t="str">
        <f t="shared" si="327"/>
        <v/>
      </c>
      <c r="X190" s="40" t="str">
        <f t="shared" si="327"/>
        <v/>
      </c>
      <c r="Y190" s="40" t="str">
        <f t="shared" si="327"/>
        <v/>
      </c>
      <c r="Z190" s="40" t="str">
        <f t="shared" si="327"/>
        <v/>
      </c>
      <c r="AA190" s="40" t="str">
        <f t="shared" si="327"/>
        <v/>
      </c>
      <c r="AB190" s="40" t="str">
        <f t="shared" si="327"/>
        <v/>
      </c>
      <c r="AC190" s="40" t="str">
        <f t="shared" si="327"/>
        <v/>
      </c>
      <c r="AD190" s="40" t="str">
        <f t="shared" si="327"/>
        <v/>
      </c>
      <c r="AE190" s="40" t="str">
        <f t="shared" si="327"/>
        <v/>
      </c>
      <c r="AF190" s="40" t="str">
        <f t="shared" si="327"/>
        <v/>
      </c>
      <c r="AG190" s="40" t="str">
        <f t="shared" si="328"/>
        <v/>
      </c>
      <c r="AH190" s="40" t="str">
        <f t="shared" si="328"/>
        <v/>
      </c>
      <c r="AI190" s="40" t="str">
        <f t="shared" si="328"/>
        <v/>
      </c>
      <c r="AJ190" s="40" t="str">
        <f t="shared" si="328"/>
        <v/>
      </c>
      <c r="AK190" s="40" t="str">
        <f t="shared" si="328"/>
        <v/>
      </c>
      <c r="AL190" s="40" t="str">
        <f t="shared" si="328"/>
        <v/>
      </c>
      <c r="AM190" s="40" t="str">
        <f t="shared" si="328"/>
        <v/>
      </c>
      <c r="AN190" s="40" t="str">
        <f t="shared" si="328"/>
        <v/>
      </c>
      <c r="AQ190" s="67"/>
      <c r="AR190" s="39" t="str">
        <f t="shared" si="329"/>
        <v/>
      </c>
      <c r="AS190" s="40" t="str">
        <f t="shared" si="329"/>
        <v/>
      </c>
      <c r="AT190" s="40" t="str">
        <f t="shared" si="329"/>
        <v/>
      </c>
      <c r="AU190" s="40" t="str">
        <f t="shared" si="329"/>
        <v/>
      </c>
      <c r="AV190" s="40" t="str">
        <f t="shared" si="329"/>
        <v/>
      </c>
      <c r="AW190" s="40" t="str">
        <f t="shared" si="329"/>
        <v/>
      </c>
      <c r="AX190" s="40" t="str">
        <f t="shared" si="329"/>
        <v/>
      </c>
      <c r="AY190" s="40" t="str">
        <f t="shared" si="329"/>
        <v/>
      </c>
      <c r="AZ190" s="40" t="str">
        <f t="shared" si="329"/>
        <v/>
      </c>
      <c r="BA190" s="40" t="str">
        <f t="shared" si="329"/>
        <v/>
      </c>
      <c r="BB190" s="40" t="str">
        <f t="shared" si="330"/>
        <v/>
      </c>
      <c r="BC190" s="40" t="str">
        <f t="shared" si="330"/>
        <v/>
      </c>
      <c r="BD190" s="40" t="str">
        <f t="shared" si="330"/>
        <v/>
      </c>
      <c r="BE190" s="40" t="str">
        <f t="shared" si="330"/>
        <v/>
      </c>
      <c r="BF190" s="40" t="str">
        <f t="shared" si="330"/>
        <v/>
      </c>
      <c r="BG190" s="40" t="str">
        <f t="shared" si="330"/>
        <v/>
      </c>
      <c r="BH190" s="40" t="str">
        <f t="shared" si="330"/>
        <v/>
      </c>
      <c r="BI190" s="40" t="str">
        <f t="shared" si="330"/>
        <v/>
      </c>
      <c r="BL190" s="67"/>
      <c r="BM190" s="39" t="str">
        <f t="shared" si="331"/>
        <v/>
      </c>
      <c r="BN190" s="40" t="str">
        <f t="shared" si="331"/>
        <v/>
      </c>
      <c r="BO190" s="40" t="str">
        <f t="shared" si="331"/>
        <v/>
      </c>
      <c r="BP190" s="40" t="str">
        <f t="shared" si="331"/>
        <v/>
      </c>
      <c r="BQ190" s="40" t="str">
        <f t="shared" si="331"/>
        <v/>
      </c>
      <c r="BR190" s="40" t="str">
        <f t="shared" si="331"/>
        <v/>
      </c>
      <c r="BS190" s="40" t="str">
        <f t="shared" si="331"/>
        <v/>
      </c>
      <c r="BT190" s="40" t="str">
        <f t="shared" si="331"/>
        <v/>
      </c>
      <c r="BU190" s="40" t="str">
        <f t="shared" si="331"/>
        <v/>
      </c>
      <c r="BV190" s="40" t="str">
        <f t="shared" si="331"/>
        <v/>
      </c>
      <c r="BW190" s="40" t="str">
        <f t="shared" si="332"/>
        <v/>
      </c>
      <c r="BX190" s="40" t="str">
        <f t="shared" si="332"/>
        <v/>
      </c>
      <c r="BY190" s="40" t="str">
        <f t="shared" si="332"/>
        <v/>
      </c>
      <c r="BZ190" s="40" t="str">
        <f t="shared" si="332"/>
        <v/>
      </c>
      <c r="CA190" s="40" t="str">
        <f t="shared" si="332"/>
        <v/>
      </c>
      <c r="CB190" s="40" t="str">
        <f t="shared" si="332"/>
        <v/>
      </c>
      <c r="CC190" s="40" t="str">
        <f t="shared" si="332"/>
        <v/>
      </c>
      <c r="CD190" s="40" t="str">
        <f t="shared" si="332"/>
        <v/>
      </c>
      <c r="CG190" s="67"/>
      <c r="CH190" s="91" t="str">
        <f t="shared" si="333"/>
        <v/>
      </c>
      <c r="CI190" s="92" t="str">
        <f t="shared" si="333"/>
        <v/>
      </c>
      <c r="CJ190" s="92" t="str">
        <f t="shared" si="333"/>
        <v/>
      </c>
      <c r="CK190" s="92" t="str">
        <f t="shared" si="333"/>
        <v/>
      </c>
      <c r="CL190" s="92" t="str">
        <f t="shared" si="333"/>
        <v/>
      </c>
      <c r="CM190" s="92" t="str">
        <f t="shared" si="333"/>
        <v/>
      </c>
      <c r="CN190" s="92" t="str">
        <f t="shared" si="333"/>
        <v/>
      </c>
      <c r="CO190" s="92" t="str">
        <f t="shared" si="333"/>
        <v/>
      </c>
      <c r="CP190" s="92" t="str">
        <f t="shared" si="333"/>
        <v/>
      </c>
      <c r="CQ190" s="92" t="str">
        <f t="shared" si="333"/>
        <v/>
      </c>
      <c r="CR190" s="92" t="str">
        <f t="shared" si="334"/>
        <v/>
      </c>
      <c r="CS190" s="92" t="str">
        <f t="shared" si="334"/>
        <v/>
      </c>
      <c r="CT190" s="92" t="str">
        <f t="shared" si="334"/>
        <v/>
      </c>
      <c r="CU190" s="92" t="str">
        <f t="shared" si="334"/>
        <v/>
      </c>
      <c r="CV190" s="92" t="str">
        <f t="shared" si="334"/>
        <v/>
      </c>
      <c r="CW190" s="92" t="str">
        <f t="shared" si="334"/>
        <v/>
      </c>
      <c r="CX190" s="92" t="str">
        <f t="shared" si="334"/>
        <v/>
      </c>
      <c r="CY190" s="93" t="str">
        <f t="shared" si="334"/>
        <v/>
      </c>
    </row>
    <row r="191" spans="1:103" x14ac:dyDescent="0.25">
      <c r="A191" s="67"/>
      <c r="B191" s="39" t="str">
        <f>'Data In'!G16</f>
        <v/>
      </c>
      <c r="C191" s="40" t="str">
        <f>'Data In'!H16</f>
        <v/>
      </c>
      <c r="D191" s="40" t="str">
        <f>'Data In'!I16</f>
        <v/>
      </c>
      <c r="E191" s="40" t="str">
        <f>'Data In'!J16</f>
        <v/>
      </c>
      <c r="F191" s="40" t="str">
        <f>'Data In'!K16</f>
        <v/>
      </c>
      <c r="G191" s="40" t="str">
        <f>'Data In'!L16</f>
        <v/>
      </c>
      <c r="H191" s="40" t="str">
        <f>'Data In'!M16</f>
        <v/>
      </c>
      <c r="I191" s="40" t="str">
        <f>'Data In'!N16</f>
        <v/>
      </c>
      <c r="J191" s="40" t="str">
        <f>'Data In'!O16</f>
        <v/>
      </c>
      <c r="K191" s="40" t="str">
        <f>'Data In'!P16</f>
        <v/>
      </c>
      <c r="L191" s="40" t="str">
        <f>'Data In'!Q16</f>
        <v/>
      </c>
      <c r="M191" s="40" t="str">
        <f>'Data In'!R16</f>
        <v/>
      </c>
      <c r="N191" s="40" t="str">
        <f>'Data In'!S16</f>
        <v/>
      </c>
      <c r="O191" s="40" t="str">
        <f>'Data In'!T16</f>
        <v/>
      </c>
      <c r="P191" s="40" t="str">
        <f>'Data In'!U16</f>
        <v/>
      </c>
      <c r="Q191" s="40" t="str">
        <f>'Data In'!V16</f>
        <v/>
      </c>
      <c r="R191" s="40" t="str">
        <f>'Data In'!W16</f>
        <v/>
      </c>
      <c r="S191" s="40" t="str">
        <f>'Data In'!X16</f>
        <v/>
      </c>
      <c r="T191" s="22"/>
      <c r="V191" s="67"/>
      <c r="W191" s="39" t="str">
        <f t="shared" si="327"/>
        <v/>
      </c>
      <c r="X191" s="40" t="str">
        <f t="shared" si="327"/>
        <v/>
      </c>
      <c r="Y191" s="40" t="str">
        <f t="shared" si="327"/>
        <v/>
      </c>
      <c r="Z191" s="40" t="str">
        <f t="shared" si="327"/>
        <v/>
      </c>
      <c r="AA191" s="40" t="str">
        <f t="shared" si="327"/>
        <v/>
      </c>
      <c r="AB191" s="40" t="str">
        <f t="shared" si="327"/>
        <v/>
      </c>
      <c r="AC191" s="40" t="str">
        <f t="shared" si="327"/>
        <v/>
      </c>
      <c r="AD191" s="40" t="str">
        <f t="shared" si="327"/>
        <v/>
      </c>
      <c r="AE191" s="40" t="str">
        <f t="shared" si="327"/>
        <v/>
      </c>
      <c r="AF191" s="40" t="str">
        <f t="shared" si="327"/>
        <v/>
      </c>
      <c r="AG191" s="40" t="str">
        <f t="shared" si="328"/>
        <v/>
      </c>
      <c r="AH191" s="40" t="str">
        <f t="shared" si="328"/>
        <v/>
      </c>
      <c r="AI191" s="40" t="str">
        <f t="shared" si="328"/>
        <v/>
      </c>
      <c r="AJ191" s="40" t="str">
        <f t="shared" si="328"/>
        <v/>
      </c>
      <c r="AK191" s="40" t="str">
        <f t="shared" si="328"/>
        <v/>
      </c>
      <c r="AL191" s="40" t="str">
        <f t="shared" si="328"/>
        <v/>
      </c>
      <c r="AM191" s="40" t="str">
        <f t="shared" si="328"/>
        <v/>
      </c>
      <c r="AN191" s="40" t="str">
        <f t="shared" si="328"/>
        <v/>
      </c>
      <c r="AQ191" s="67"/>
      <c r="AR191" s="39" t="str">
        <f t="shared" si="329"/>
        <v/>
      </c>
      <c r="AS191" s="40" t="str">
        <f t="shared" si="329"/>
        <v/>
      </c>
      <c r="AT191" s="40" t="str">
        <f t="shared" si="329"/>
        <v/>
      </c>
      <c r="AU191" s="40" t="str">
        <f t="shared" si="329"/>
        <v/>
      </c>
      <c r="AV191" s="40" t="str">
        <f t="shared" si="329"/>
        <v/>
      </c>
      <c r="AW191" s="40" t="str">
        <f t="shared" si="329"/>
        <v/>
      </c>
      <c r="AX191" s="40" t="str">
        <f t="shared" si="329"/>
        <v/>
      </c>
      <c r="AY191" s="40" t="str">
        <f t="shared" si="329"/>
        <v/>
      </c>
      <c r="AZ191" s="40" t="str">
        <f t="shared" si="329"/>
        <v/>
      </c>
      <c r="BA191" s="40" t="str">
        <f t="shared" si="329"/>
        <v/>
      </c>
      <c r="BB191" s="40" t="str">
        <f t="shared" si="330"/>
        <v/>
      </c>
      <c r="BC191" s="40" t="str">
        <f t="shared" si="330"/>
        <v/>
      </c>
      <c r="BD191" s="40" t="str">
        <f t="shared" si="330"/>
        <v/>
      </c>
      <c r="BE191" s="40" t="str">
        <f t="shared" si="330"/>
        <v/>
      </c>
      <c r="BF191" s="40" t="str">
        <f t="shared" si="330"/>
        <v/>
      </c>
      <c r="BG191" s="40" t="str">
        <f t="shared" si="330"/>
        <v/>
      </c>
      <c r="BH191" s="40" t="str">
        <f t="shared" si="330"/>
        <v/>
      </c>
      <c r="BI191" s="40" t="str">
        <f t="shared" si="330"/>
        <v/>
      </c>
      <c r="BL191" s="67"/>
      <c r="BM191" s="39" t="str">
        <f t="shared" si="331"/>
        <v/>
      </c>
      <c r="BN191" s="40" t="str">
        <f t="shared" si="331"/>
        <v/>
      </c>
      <c r="BO191" s="40" t="str">
        <f t="shared" si="331"/>
        <v/>
      </c>
      <c r="BP191" s="40" t="str">
        <f t="shared" si="331"/>
        <v/>
      </c>
      <c r="BQ191" s="40" t="str">
        <f t="shared" si="331"/>
        <v/>
      </c>
      <c r="BR191" s="40" t="str">
        <f t="shared" si="331"/>
        <v/>
      </c>
      <c r="BS191" s="40" t="str">
        <f t="shared" si="331"/>
        <v/>
      </c>
      <c r="BT191" s="40" t="str">
        <f t="shared" si="331"/>
        <v/>
      </c>
      <c r="BU191" s="40" t="str">
        <f t="shared" si="331"/>
        <v/>
      </c>
      <c r="BV191" s="40" t="str">
        <f t="shared" si="331"/>
        <v/>
      </c>
      <c r="BW191" s="40" t="str">
        <f t="shared" si="332"/>
        <v/>
      </c>
      <c r="BX191" s="40" t="str">
        <f t="shared" si="332"/>
        <v/>
      </c>
      <c r="BY191" s="40" t="str">
        <f t="shared" si="332"/>
        <v/>
      </c>
      <c r="BZ191" s="40" t="str">
        <f t="shared" si="332"/>
        <v/>
      </c>
      <c r="CA191" s="40" t="str">
        <f t="shared" si="332"/>
        <v/>
      </c>
      <c r="CB191" s="40" t="str">
        <f t="shared" si="332"/>
        <v/>
      </c>
      <c r="CC191" s="40" t="str">
        <f t="shared" si="332"/>
        <v/>
      </c>
      <c r="CD191" s="40" t="str">
        <f t="shared" si="332"/>
        <v/>
      </c>
      <c r="CG191" s="67"/>
      <c r="CH191" s="91" t="str">
        <f t="shared" si="333"/>
        <v/>
      </c>
      <c r="CI191" s="92" t="str">
        <f t="shared" si="333"/>
        <v/>
      </c>
      <c r="CJ191" s="92" t="str">
        <f t="shared" si="333"/>
        <v/>
      </c>
      <c r="CK191" s="92" t="str">
        <f t="shared" si="333"/>
        <v/>
      </c>
      <c r="CL191" s="92" t="str">
        <f t="shared" si="333"/>
        <v/>
      </c>
      <c r="CM191" s="92" t="str">
        <f t="shared" si="333"/>
        <v/>
      </c>
      <c r="CN191" s="92" t="str">
        <f t="shared" si="333"/>
        <v/>
      </c>
      <c r="CO191" s="92" t="str">
        <f t="shared" si="333"/>
        <v/>
      </c>
      <c r="CP191" s="92" t="str">
        <f t="shared" si="333"/>
        <v/>
      </c>
      <c r="CQ191" s="92" t="str">
        <f t="shared" si="333"/>
        <v/>
      </c>
      <c r="CR191" s="92" t="str">
        <f t="shared" si="334"/>
        <v/>
      </c>
      <c r="CS191" s="92" t="str">
        <f t="shared" si="334"/>
        <v/>
      </c>
      <c r="CT191" s="92" t="str">
        <f t="shared" si="334"/>
        <v/>
      </c>
      <c r="CU191" s="92" t="str">
        <f t="shared" si="334"/>
        <v/>
      </c>
      <c r="CV191" s="92" t="str">
        <f t="shared" si="334"/>
        <v/>
      </c>
      <c r="CW191" s="92" t="str">
        <f t="shared" si="334"/>
        <v/>
      </c>
      <c r="CX191" s="92" t="str">
        <f t="shared" si="334"/>
        <v/>
      </c>
      <c r="CY191" s="93" t="str">
        <f t="shared" si="334"/>
        <v/>
      </c>
    </row>
    <row r="192" spans="1:103" x14ac:dyDescent="0.25">
      <c r="A192" s="67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80"/>
      <c r="T192" s="22"/>
      <c r="V192" s="67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80"/>
      <c r="AQ192" s="67"/>
      <c r="AR192" s="79"/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80"/>
      <c r="BL192" s="67"/>
      <c r="BM192" s="79"/>
      <c r="BN192" s="79"/>
      <c r="BO192" s="79"/>
      <c r="BP192" s="79"/>
      <c r="BQ192" s="79"/>
      <c r="BR192" s="79"/>
      <c r="BS192" s="79"/>
      <c r="BT192" s="79"/>
      <c r="BU192" s="79"/>
      <c r="BV192" s="79"/>
      <c r="BW192" s="79"/>
      <c r="BX192" s="79"/>
      <c r="BY192" s="79"/>
      <c r="BZ192" s="79"/>
      <c r="CA192" s="79"/>
      <c r="CB192" s="79"/>
      <c r="CC192" s="79"/>
      <c r="CD192" s="80"/>
      <c r="CG192" s="67"/>
      <c r="CH192" s="79"/>
      <c r="CI192" s="79"/>
      <c r="CJ192" s="79"/>
      <c r="CK192" s="79"/>
      <c r="CL192" s="79"/>
      <c r="CM192" s="79"/>
      <c r="CN192" s="79"/>
      <c r="CO192" s="79"/>
      <c r="CP192" s="79"/>
      <c r="CQ192" s="79"/>
      <c r="CR192" s="79"/>
      <c r="CS192" s="79"/>
      <c r="CT192" s="79"/>
      <c r="CU192" s="79"/>
      <c r="CV192" s="79"/>
      <c r="CW192" s="79"/>
      <c r="CX192" s="79"/>
      <c r="CY192" s="80"/>
    </row>
    <row r="193" spans="1:103" x14ac:dyDescent="0.25">
      <c r="A193" s="67" t="s">
        <v>88</v>
      </c>
      <c r="B193" s="179" t="str">
        <f>'Data In'!G35</f>
        <v/>
      </c>
      <c r="C193" s="40" t="str">
        <f>'Data In'!H35</f>
        <v/>
      </c>
      <c r="D193" s="40" t="str">
        <f>'Data In'!I35</f>
        <v/>
      </c>
      <c r="E193" s="40" t="str">
        <f>'Data In'!J35</f>
        <v/>
      </c>
      <c r="F193" s="40" t="str">
        <f>'Data In'!K35</f>
        <v/>
      </c>
      <c r="G193" s="40" t="str">
        <f>'Data In'!L35</f>
        <v/>
      </c>
      <c r="H193" s="40" t="str">
        <f>'Data In'!M35</f>
        <v/>
      </c>
      <c r="I193" s="40" t="str">
        <f>'Data In'!N35</f>
        <v/>
      </c>
      <c r="J193" s="40" t="str">
        <f>'Data In'!O35</f>
        <v/>
      </c>
      <c r="K193" s="40" t="str">
        <f>'Data In'!P35</f>
        <v/>
      </c>
      <c r="L193" s="40" t="str">
        <f>'Data In'!Q35</f>
        <v/>
      </c>
      <c r="M193" s="40" t="str">
        <f>'Data In'!R35</f>
        <v/>
      </c>
      <c r="N193" s="40" t="str">
        <f>'Data In'!S35</f>
        <v/>
      </c>
      <c r="O193" s="40" t="str">
        <f>'Data In'!T35</f>
        <v/>
      </c>
      <c r="P193" s="40" t="str">
        <f>'Data In'!U35</f>
        <v/>
      </c>
      <c r="Q193" s="40" t="str">
        <f>'Data In'!V35</f>
        <v/>
      </c>
      <c r="R193" s="40" t="str">
        <f>'Data In'!W35</f>
        <v/>
      </c>
      <c r="S193" s="40" t="str">
        <f>'Data In'!X35</f>
        <v/>
      </c>
      <c r="T193" s="22"/>
      <c r="V193" s="67" t="s">
        <v>88</v>
      </c>
      <c r="W193" s="179" t="str">
        <f>'Data In'!G68</f>
        <v/>
      </c>
      <c r="X193" s="40" t="str">
        <f>'Data In'!H68</f>
        <v/>
      </c>
      <c r="Y193" s="40" t="str">
        <f>'Data In'!I68</f>
        <v/>
      </c>
      <c r="Z193" s="40" t="str">
        <f>'Data In'!J68</f>
        <v/>
      </c>
      <c r="AA193" s="40" t="str">
        <f>'Data In'!K68</f>
        <v/>
      </c>
      <c r="AB193" s="40" t="str">
        <f>'Data In'!L68</f>
        <v/>
      </c>
      <c r="AC193" s="40" t="str">
        <f>'Data In'!M68</f>
        <v/>
      </c>
      <c r="AD193" s="40" t="str">
        <f>'Data In'!N68</f>
        <v/>
      </c>
      <c r="AE193" s="40" t="str">
        <f>'Data In'!O68</f>
        <v/>
      </c>
      <c r="AF193" s="40" t="str">
        <f>'Data In'!P68</f>
        <v/>
      </c>
      <c r="AG193" s="40" t="str">
        <f>'Data In'!Q68</f>
        <v/>
      </c>
      <c r="AH193" s="40" t="str">
        <f>'Data In'!R68</f>
        <v/>
      </c>
      <c r="AI193" s="40" t="str">
        <f>'Data In'!S68</f>
        <v/>
      </c>
      <c r="AJ193" s="40" t="str">
        <f>'Data In'!T68</f>
        <v/>
      </c>
      <c r="AK193" s="40" t="str">
        <f>'Data In'!U68</f>
        <v/>
      </c>
      <c r="AL193" s="40" t="str">
        <f>'Data In'!V68</f>
        <v/>
      </c>
      <c r="AM193" s="40" t="str">
        <f>'Data In'!W68</f>
        <v/>
      </c>
      <c r="AN193" s="40" t="str">
        <f>'Data In'!X68</f>
        <v/>
      </c>
      <c r="AQ193" s="67" t="s">
        <v>88</v>
      </c>
      <c r="AR193" s="179" t="str">
        <f>'Data In'!G97</f>
        <v/>
      </c>
      <c r="AS193" s="40" t="str">
        <f>'Data In'!H97</f>
        <v/>
      </c>
      <c r="AT193" s="40" t="str">
        <f>'Data In'!I97</f>
        <v/>
      </c>
      <c r="AU193" s="40" t="str">
        <f>'Data In'!J97</f>
        <v/>
      </c>
      <c r="AV193" s="40" t="str">
        <f>'Data In'!K97</f>
        <v/>
      </c>
      <c r="AW193" s="40" t="str">
        <f>'Data In'!L97</f>
        <v/>
      </c>
      <c r="AX193" s="40" t="str">
        <f>'Data In'!M97</f>
        <v/>
      </c>
      <c r="AY193" s="40" t="str">
        <f>'Data In'!N97</f>
        <v/>
      </c>
      <c r="AZ193" s="40" t="str">
        <f>'Data In'!O97</f>
        <v/>
      </c>
      <c r="BA193" s="40" t="str">
        <f>'Data In'!P97</f>
        <v/>
      </c>
      <c r="BB193" s="40" t="str">
        <f>'Data In'!Q97</f>
        <v/>
      </c>
      <c r="BC193" s="40" t="str">
        <f>'Data In'!R97</f>
        <v/>
      </c>
      <c r="BD193" s="40" t="str">
        <f>'Data In'!S97</f>
        <v/>
      </c>
      <c r="BE193" s="40" t="str">
        <f>'Data In'!T97</f>
        <v/>
      </c>
      <c r="BF193" s="40" t="str">
        <f>'Data In'!U97</f>
        <v/>
      </c>
      <c r="BG193" s="40" t="str">
        <f>'Data In'!V97</f>
        <v/>
      </c>
      <c r="BH193" s="40" t="str">
        <f>'Data In'!W97</f>
        <v/>
      </c>
      <c r="BI193" s="40" t="str">
        <f>'Data In'!X97</f>
        <v/>
      </c>
      <c r="BL193" s="67" t="s">
        <v>88</v>
      </c>
      <c r="BM193" s="179" t="str">
        <f>'Data In'!G126</f>
        <v/>
      </c>
      <c r="BN193" s="40" t="str">
        <f>'Data In'!H126</f>
        <v/>
      </c>
      <c r="BO193" s="40" t="str">
        <f>'Data In'!I126</f>
        <v/>
      </c>
      <c r="BP193" s="40" t="str">
        <f>'Data In'!J126</f>
        <v/>
      </c>
      <c r="BQ193" s="40" t="str">
        <f>'Data In'!K126</f>
        <v/>
      </c>
      <c r="BR193" s="40" t="str">
        <f>'Data In'!L126</f>
        <v/>
      </c>
      <c r="BS193" s="40" t="str">
        <f>'Data In'!M126</f>
        <v/>
      </c>
      <c r="BT193" s="40" t="str">
        <f>'Data In'!N126</f>
        <v/>
      </c>
      <c r="BU193" s="40" t="str">
        <f>'Data In'!O126</f>
        <v/>
      </c>
      <c r="BV193" s="40" t="str">
        <f>'Data In'!P126</f>
        <v/>
      </c>
      <c r="BW193" s="40" t="str">
        <f>'Data In'!Q126</f>
        <v/>
      </c>
      <c r="BX193" s="40" t="str">
        <f>'Data In'!R126</f>
        <v/>
      </c>
      <c r="BY193" s="40" t="str">
        <f>'Data In'!S126</f>
        <v/>
      </c>
      <c r="BZ193" s="40" t="str">
        <f>'Data In'!T126</f>
        <v/>
      </c>
      <c r="CA193" s="40" t="str">
        <f>'Data In'!U126</f>
        <v/>
      </c>
      <c r="CB193" s="40" t="str">
        <f>'Data In'!V126</f>
        <v/>
      </c>
      <c r="CC193" s="40" t="str">
        <f>'Data In'!W126</f>
        <v/>
      </c>
      <c r="CD193" s="40" t="str">
        <f>'Data In'!X126</f>
        <v/>
      </c>
      <c r="CG193" s="67" t="s">
        <v>88</v>
      </c>
      <c r="CH193" s="91">
        <f>'Data In'!G155</f>
        <v>0</v>
      </c>
      <c r="CI193" s="92">
        <f>'Data In'!H155</f>
        <v>0</v>
      </c>
      <c r="CJ193" s="92">
        <f>'Data In'!I155</f>
        <v>0</v>
      </c>
      <c r="CK193" s="92">
        <f>'Data In'!J155</f>
        <v>0</v>
      </c>
      <c r="CL193" s="92">
        <f>'Data In'!K155</f>
        <v>0</v>
      </c>
      <c r="CM193" s="92">
        <f>'Data In'!L155</f>
        <v>0</v>
      </c>
      <c r="CN193" s="92">
        <f>'Data In'!M155</f>
        <v>0</v>
      </c>
      <c r="CO193" s="92">
        <f>'Data In'!N155</f>
        <v>0</v>
      </c>
      <c r="CP193" s="92">
        <f>'Data In'!O155</f>
        <v>0</v>
      </c>
      <c r="CQ193" s="92">
        <f>'Data In'!P155</f>
        <v>0</v>
      </c>
      <c r="CR193" s="92">
        <f>'Data In'!Q155</f>
        <v>0</v>
      </c>
      <c r="CS193" s="92">
        <f>'Data In'!R155</f>
        <v>0</v>
      </c>
      <c r="CT193" s="92">
        <f>'Data In'!S155</f>
        <v>0</v>
      </c>
      <c r="CU193" s="92">
        <f>'Data In'!T155</f>
        <v>0</v>
      </c>
      <c r="CV193" s="92">
        <f>'Data In'!U155</f>
        <v>0</v>
      </c>
      <c r="CW193" s="92">
        <f>'Data In'!V155</f>
        <v>0</v>
      </c>
      <c r="CX193" s="92">
        <f>'Data In'!W155</f>
        <v>0</v>
      </c>
      <c r="CY193" s="92">
        <f>'Data In'!X155</f>
        <v>0</v>
      </c>
    </row>
    <row r="194" spans="1:103" x14ac:dyDescent="0.25">
      <c r="A194" s="67"/>
      <c r="B194" s="179" t="str">
        <f>'Data In'!G36</f>
        <v/>
      </c>
      <c r="C194" s="40" t="str">
        <f>'Data In'!H36</f>
        <v/>
      </c>
      <c r="D194" s="40" t="str">
        <f>'Data In'!I36</f>
        <v/>
      </c>
      <c r="E194" s="40" t="str">
        <f>'Data In'!J36</f>
        <v/>
      </c>
      <c r="F194" s="40" t="str">
        <f>'Data In'!K36</f>
        <v/>
      </c>
      <c r="G194" s="40" t="str">
        <f>'Data In'!L36</f>
        <v/>
      </c>
      <c r="H194" s="40" t="str">
        <f>'Data In'!M36</f>
        <v/>
      </c>
      <c r="I194" s="40" t="str">
        <f>'Data In'!N36</f>
        <v/>
      </c>
      <c r="J194" s="40" t="str">
        <f>'Data In'!O36</f>
        <v/>
      </c>
      <c r="K194" s="40" t="str">
        <f>'Data In'!P36</f>
        <v/>
      </c>
      <c r="L194" s="40" t="str">
        <f>'Data In'!Q36</f>
        <v/>
      </c>
      <c r="M194" s="40" t="str">
        <f>'Data In'!R36</f>
        <v/>
      </c>
      <c r="N194" s="40" t="str">
        <f>'Data In'!S36</f>
        <v/>
      </c>
      <c r="O194" s="40" t="str">
        <f>'Data In'!T36</f>
        <v/>
      </c>
      <c r="P194" s="40" t="str">
        <f>'Data In'!U36</f>
        <v/>
      </c>
      <c r="Q194" s="40" t="str">
        <f>'Data In'!V36</f>
        <v/>
      </c>
      <c r="R194" s="40" t="str">
        <f>'Data In'!W36</f>
        <v/>
      </c>
      <c r="S194" s="40" t="str">
        <f>'Data In'!X36</f>
        <v/>
      </c>
      <c r="T194" s="22"/>
      <c r="V194" s="67"/>
      <c r="W194" s="179" t="str">
        <f>'Data In'!G69</f>
        <v/>
      </c>
      <c r="X194" s="40" t="str">
        <f>'Data In'!H69</f>
        <v/>
      </c>
      <c r="Y194" s="40" t="str">
        <f>'Data In'!I69</f>
        <v/>
      </c>
      <c r="Z194" s="40" t="str">
        <f>'Data In'!J69</f>
        <v/>
      </c>
      <c r="AA194" s="40" t="str">
        <f>'Data In'!K69</f>
        <v/>
      </c>
      <c r="AB194" s="40" t="str">
        <f>'Data In'!L69</f>
        <v/>
      </c>
      <c r="AC194" s="40" t="str">
        <f>'Data In'!M69</f>
        <v/>
      </c>
      <c r="AD194" s="40" t="str">
        <f>'Data In'!N69</f>
        <v/>
      </c>
      <c r="AE194" s="40" t="str">
        <f>'Data In'!O69</f>
        <v/>
      </c>
      <c r="AF194" s="40" t="str">
        <f>'Data In'!P69</f>
        <v/>
      </c>
      <c r="AG194" s="40" t="str">
        <f>'Data In'!Q69</f>
        <v/>
      </c>
      <c r="AH194" s="40" t="str">
        <f>'Data In'!R69</f>
        <v/>
      </c>
      <c r="AI194" s="40" t="str">
        <f>'Data In'!S69</f>
        <v/>
      </c>
      <c r="AJ194" s="40" t="str">
        <f>'Data In'!T69</f>
        <v/>
      </c>
      <c r="AK194" s="40" t="str">
        <f>'Data In'!U69</f>
        <v/>
      </c>
      <c r="AL194" s="40" t="str">
        <f>'Data In'!V69</f>
        <v/>
      </c>
      <c r="AM194" s="40" t="str">
        <f>'Data In'!W69</f>
        <v/>
      </c>
      <c r="AN194" s="40" t="str">
        <f>'Data In'!X69</f>
        <v/>
      </c>
      <c r="AQ194" s="67"/>
      <c r="AR194" s="179" t="str">
        <f>'Data In'!G98</f>
        <v/>
      </c>
      <c r="AS194" s="40" t="str">
        <f>'Data In'!H98</f>
        <v/>
      </c>
      <c r="AT194" s="40" t="str">
        <f>'Data In'!I98</f>
        <v/>
      </c>
      <c r="AU194" s="40" t="str">
        <f>'Data In'!J98</f>
        <v/>
      </c>
      <c r="AV194" s="40" t="str">
        <f>'Data In'!K98</f>
        <v/>
      </c>
      <c r="AW194" s="40" t="str">
        <f>'Data In'!L98</f>
        <v/>
      </c>
      <c r="AX194" s="40" t="str">
        <f>'Data In'!M98</f>
        <v/>
      </c>
      <c r="AY194" s="40" t="str">
        <f>'Data In'!N98</f>
        <v/>
      </c>
      <c r="AZ194" s="40" t="str">
        <f>'Data In'!O98</f>
        <v/>
      </c>
      <c r="BA194" s="40" t="str">
        <f>'Data In'!P98</f>
        <v/>
      </c>
      <c r="BB194" s="40" t="str">
        <f>'Data In'!Q98</f>
        <v/>
      </c>
      <c r="BC194" s="40" t="str">
        <f>'Data In'!R98</f>
        <v/>
      </c>
      <c r="BD194" s="40" t="str">
        <f>'Data In'!S98</f>
        <v/>
      </c>
      <c r="BE194" s="40" t="str">
        <f>'Data In'!T98</f>
        <v/>
      </c>
      <c r="BF194" s="40" t="str">
        <f>'Data In'!U98</f>
        <v/>
      </c>
      <c r="BG194" s="40" t="str">
        <f>'Data In'!V98</f>
        <v/>
      </c>
      <c r="BH194" s="40" t="str">
        <f>'Data In'!W98</f>
        <v/>
      </c>
      <c r="BI194" s="40" t="str">
        <f>'Data In'!X98</f>
        <v/>
      </c>
      <c r="BL194" s="67"/>
      <c r="BM194" s="179" t="str">
        <f>'Data In'!G127</f>
        <v/>
      </c>
      <c r="BN194" s="40" t="str">
        <f>'Data In'!H127</f>
        <v/>
      </c>
      <c r="BO194" s="40" t="str">
        <f>'Data In'!I127</f>
        <v/>
      </c>
      <c r="BP194" s="40" t="str">
        <f>'Data In'!J127</f>
        <v/>
      </c>
      <c r="BQ194" s="40" t="str">
        <f>'Data In'!K127</f>
        <v/>
      </c>
      <c r="BR194" s="40" t="str">
        <f>'Data In'!L127</f>
        <v/>
      </c>
      <c r="BS194" s="40" t="str">
        <f>'Data In'!M127</f>
        <v/>
      </c>
      <c r="BT194" s="40" t="str">
        <f>'Data In'!N127</f>
        <v/>
      </c>
      <c r="BU194" s="40" t="str">
        <f>'Data In'!O127</f>
        <v/>
      </c>
      <c r="BV194" s="40" t="str">
        <f>'Data In'!P127</f>
        <v/>
      </c>
      <c r="BW194" s="40" t="str">
        <f>'Data In'!Q127</f>
        <v/>
      </c>
      <c r="BX194" s="40" t="str">
        <f>'Data In'!R127</f>
        <v/>
      </c>
      <c r="BY194" s="40" t="str">
        <f>'Data In'!S127</f>
        <v/>
      </c>
      <c r="BZ194" s="40" t="str">
        <f>'Data In'!T127</f>
        <v/>
      </c>
      <c r="CA194" s="40" t="str">
        <f>'Data In'!U127</f>
        <v/>
      </c>
      <c r="CB194" s="40" t="str">
        <f>'Data In'!V127</f>
        <v/>
      </c>
      <c r="CC194" s="40" t="str">
        <f>'Data In'!W127</f>
        <v/>
      </c>
      <c r="CD194" s="40" t="str">
        <f>'Data In'!X127</f>
        <v/>
      </c>
      <c r="CG194" s="67"/>
      <c r="CH194" s="91">
        <f>'Data In'!G156</f>
        <v>0</v>
      </c>
      <c r="CI194" s="92">
        <f>'Data In'!H156</f>
        <v>0</v>
      </c>
      <c r="CJ194" s="92">
        <f>'Data In'!I156</f>
        <v>0</v>
      </c>
      <c r="CK194" s="92">
        <f>'Data In'!J156</f>
        <v>0</v>
      </c>
      <c r="CL194" s="92">
        <f>'Data In'!K156</f>
        <v>0</v>
      </c>
      <c r="CM194" s="92">
        <f>'Data In'!L156</f>
        <v>0</v>
      </c>
      <c r="CN194" s="92">
        <f>'Data In'!M156</f>
        <v>0</v>
      </c>
      <c r="CO194" s="92">
        <f>'Data In'!N156</f>
        <v>0</v>
      </c>
      <c r="CP194" s="92">
        <f>'Data In'!O156</f>
        <v>0</v>
      </c>
      <c r="CQ194" s="92">
        <f>'Data In'!P156</f>
        <v>0</v>
      </c>
      <c r="CR194" s="92">
        <f>'Data In'!Q156</f>
        <v>0</v>
      </c>
      <c r="CS194" s="92">
        <f>'Data In'!R156</f>
        <v>0</v>
      </c>
      <c r="CT194" s="92">
        <f>'Data In'!S156</f>
        <v>0</v>
      </c>
      <c r="CU194" s="92">
        <f>'Data In'!T156</f>
        <v>0</v>
      </c>
      <c r="CV194" s="92">
        <f>'Data In'!U156</f>
        <v>0</v>
      </c>
      <c r="CW194" s="92">
        <f>'Data In'!V156</f>
        <v>0</v>
      </c>
      <c r="CX194" s="92">
        <f>'Data In'!W156</f>
        <v>0</v>
      </c>
      <c r="CY194" s="92">
        <f>'Data In'!X156</f>
        <v>0</v>
      </c>
    </row>
    <row r="195" spans="1:103" x14ac:dyDescent="0.25">
      <c r="A195" s="67"/>
      <c r="B195" s="179" t="str">
        <f>'Data In'!G37</f>
        <v/>
      </c>
      <c r="C195" s="40" t="str">
        <f>'Data In'!H37</f>
        <v/>
      </c>
      <c r="D195" s="40" t="str">
        <f>'Data In'!I37</f>
        <v/>
      </c>
      <c r="E195" s="40" t="str">
        <f>'Data In'!J37</f>
        <v/>
      </c>
      <c r="F195" s="40" t="str">
        <f>'Data In'!K37</f>
        <v/>
      </c>
      <c r="G195" s="40" t="str">
        <f>'Data In'!L37</f>
        <v/>
      </c>
      <c r="H195" s="40" t="str">
        <f>'Data In'!M37</f>
        <v/>
      </c>
      <c r="I195" s="40" t="str">
        <f>'Data In'!N37</f>
        <v/>
      </c>
      <c r="J195" s="40" t="str">
        <f>'Data In'!O37</f>
        <v/>
      </c>
      <c r="K195" s="40" t="str">
        <f>'Data In'!P37</f>
        <v/>
      </c>
      <c r="L195" s="40" t="str">
        <f>'Data In'!Q37</f>
        <v/>
      </c>
      <c r="M195" s="40" t="str">
        <f>'Data In'!R37</f>
        <v/>
      </c>
      <c r="N195" s="40" t="str">
        <f>'Data In'!S37</f>
        <v/>
      </c>
      <c r="O195" s="40" t="str">
        <f>'Data In'!T37</f>
        <v/>
      </c>
      <c r="P195" s="40" t="str">
        <f>'Data In'!U37</f>
        <v/>
      </c>
      <c r="Q195" s="40" t="str">
        <f>'Data In'!V37</f>
        <v/>
      </c>
      <c r="R195" s="40" t="str">
        <f>'Data In'!W37</f>
        <v/>
      </c>
      <c r="S195" s="40" t="str">
        <f>'Data In'!X37</f>
        <v/>
      </c>
      <c r="T195" s="22"/>
      <c r="V195" s="67"/>
      <c r="W195" s="179" t="str">
        <f>'Data In'!G70</f>
        <v/>
      </c>
      <c r="X195" s="40" t="str">
        <f>'Data In'!H70</f>
        <v/>
      </c>
      <c r="Y195" s="40" t="str">
        <f>'Data In'!I70</f>
        <v/>
      </c>
      <c r="Z195" s="40" t="str">
        <f>'Data In'!J70</f>
        <v/>
      </c>
      <c r="AA195" s="40" t="str">
        <f>'Data In'!K70</f>
        <v/>
      </c>
      <c r="AB195" s="40" t="str">
        <f>'Data In'!L70</f>
        <v/>
      </c>
      <c r="AC195" s="40" t="str">
        <f>'Data In'!M70</f>
        <v/>
      </c>
      <c r="AD195" s="40" t="str">
        <f>'Data In'!N70</f>
        <v/>
      </c>
      <c r="AE195" s="40" t="str">
        <f>'Data In'!O70</f>
        <v/>
      </c>
      <c r="AF195" s="40" t="str">
        <f>'Data In'!P70</f>
        <v/>
      </c>
      <c r="AG195" s="40" t="str">
        <f>'Data In'!Q70</f>
        <v/>
      </c>
      <c r="AH195" s="40" t="str">
        <f>'Data In'!R70</f>
        <v/>
      </c>
      <c r="AI195" s="40" t="str">
        <f>'Data In'!S70</f>
        <v/>
      </c>
      <c r="AJ195" s="40" t="str">
        <f>'Data In'!T70</f>
        <v/>
      </c>
      <c r="AK195" s="40" t="str">
        <f>'Data In'!U70</f>
        <v/>
      </c>
      <c r="AL195" s="40" t="str">
        <f>'Data In'!V70</f>
        <v/>
      </c>
      <c r="AM195" s="40" t="str">
        <f>'Data In'!W70</f>
        <v/>
      </c>
      <c r="AN195" s="40" t="str">
        <f>'Data In'!X70</f>
        <v/>
      </c>
      <c r="AQ195" s="67"/>
      <c r="AR195" s="179" t="str">
        <f>'Data In'!G99</f>
        <v/>
      </c>
      <c r="AS195" s="40" t="str">
        <f>'Data In'!H99</f>
        <v/>
      </c>
      <c r="AT195" s="40" t="str">
        <f>'Data In'!I99</f>
        <v/>
      </c>
      <c r="AU195" s="40" t="str">
        <f>'Data In'!J99</f>
        <v/>
      </c>
      <c r="AV195" s="40" t="str">
        <f>'Data In'!K99</f>
        <v/>
      </c>
      <c r="AW195" s="40" t="str">
        <f>'Data In'!L99</f>
        <v/>
      </c>
      <c r="AX195" s="40" t="str">
        <f>'Data In'!M99</f>
        <v/>
      </c>
      <c r="AY195" s="40" t="str">
        <f>'Data In'!N99</f>
        <v/>
      </c>
      <c r="AZ195" s="40" t="str">
        <f>'Data In'!O99</f>
        <v/>
      </c>
      <c r="BA195" s="40" t="str">
        <f>'Data In'!P99</f>
        <v/>
      </c>
      <c r="BB195" s="40" t="str">
        <f>'Data In'!Q99</f>
        <v/>
      </c>
      <c r="BC195" s="40" t="str">
        <f>'Data In'!R99</f>
        <v/>
      </c>
      <c r="BD195" s="40" t="str">
        <f>'Data In'!S99</f>
        <v/>
      </c>
      <c r="BE195" s="40" t="str">
        <f>'Data In'!T99</f>
        <v/>
      </c>
      <c r="BF195" s="40" t="str">
        <f>'Data In'!U99</f>
        <v/>
      </c>
      <c r="BG195" s="40" t="str">
        <f>'Data In'!V99</f>
        <v/>
      </c>
      <c r="BH195" s="40" t="str">
        <f>'Data In'!W99</f>
        <v/>
      </c>
      <c r="BI195" s="40" t="str">
        <f>'Data In'!X99</f>
        <v/>
      </c>
      <c r="BL195" s="67"/>
      <c r="BM195" s="179">
        <f>'Data In'!G128</f>
        <v>0</v>
      </c>
      <c r="BN195" s="40">
        <f>'Data In'!H128</f>
        <v>0</v>
      </c>
      <c r="BO195" s="40">
        <f>'Data In'!I128</f>
        <v>0</v>
      </c>
      <c r="BP195" s="40">
        <f>'Data In'!J128</f>
        <v>0</v>
      </c>
      <c r="BQ195" s="40">
        <f>'Data In'!K128</f>
        <v>0</v>
      </c>
      <c r="BR195" s="40">
        <f>'Data In'!L128</f>
        <v>0</v>
      </c>
      <c r="BS195" s="40">
        <f>'Data In'!M128</f>
        <v>0</v>
      </c>
      <c r="BT195" s="40">
        <f>'Data In'!N128</f>
        <v>0</v>
      </c>
      <c r="BU195" s="40">
        <f>'Data In'!O128</f>
        <v>0</v>
      </c>
      <c r="BV195" s="40">
        <f>'Data In'!P128</f>
        <v>0</v>
      </c>
      <c r="BW195" s="40">
        <f>'Data In'!Q128</f>
        <v>0</v>
      </c>
      <c r="BX195" s="40">
        <f>'Data In'!R128</f>
        <v>0</v>
      </c>
      <c r="BY195" s="40">
        <f>'Data In'!S128</f>
        <v>0</v>
      </c>
      <c r="BZ195" s="40">
        <f>'Data In'!T128</f>
        <v>0</v>
      </c>
      <c r="CA195" s="40">
        <f>'Data In'!U128</f>
        <v>0</v>
      </c>
      <c r="CB195" s="40">
        <f>'Data In'!V128</f>
        <v>0</v>
      </c>
      <c r="CC195" s="40">
        <f>'Data In'!W128</f>
        <v>0</v>
      </c>
      <c r="CD195" s="40">
        <f>'Data In'!X128</f>
        <v>0</v>
      </c>
      <c r="CG195" s="67"/>
      <c r="CH195" s="91">
        <f>'Data In'!G157</f>
        <v>0</v>
      </c>
      <c r="CI195" s="92">
        <f>'Data In'!H157</f>
        <v>0</v>
      </c>
      <c r="CJ195" s="92">
        <f>'Data In'!I157</f>
        <v>0</v>
      </c>
      <c r="CK195" s="92">
        <f>'Data In'!J157</f>
        <v>0</v>
      </c>
      <c r="CL195" s="92">
        <f>'Data In'!K157</f>
        <v>0</v>
      </c>
      <c r="CM195" s="92">
        <f>'Data In'!L157</f>
        <v>0</v>
      </c>
      <c r="CN195" s="92">
        <f>'Data In'!M157</f>
        <v>0</v>
      </c>
      <c r="CO195" s="92">
        <f>'Data In'!N157</f>
        <v>0</v>
      </c>
      <c r="CP195" s="92">
        <f>'Data In'!O157</f>
        <v>0</v>
      </c>
      <c r="CQ195" s="92">
        <f>'Data In'!P157</f>
        <v>0</v>
      </c>
      <c r="CR195" s="92">
        <f>'Data In'!Q157</f>
        <v>0</v>
      </c>
      <c r="CS195" s="92">
        <f>'Data In'!R157</f>
        <v>0</v>
      </c>
      <c r="CT195" s="92">
        <f>'Data In'!S157</f>
        <v>0</v>
      </c>
      <c r="CU195" s="92">
        <f>'Data In'!T157</f>
        <v>0</v>
      </c>
      <c r="CV195" s="92">
        <f>'Data In'!U157</f>
        <v>0</v>
      </c>
      <c r="CW195" s="92">
        <f>'Data In'!V157</f>
        <v>0</v>
      </c>
      <c r="CX195" s="92">
        <f>'Data In'!W157</f>
        <v>0</v>
      </c>
      <c r="CY195" s="92">
        <f>'Data In'!X157</f>
        <v>0</v>
      </c>
    </row>
    <row r="196" spans="1:103" ht="15.75" customHeight="1" thickBot="1" x14ac:dyDescent="0.3">
      <c r="A196" s="70"/>
      <c r="B196" s="71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3"/>
      <c r="T196" s="22"/>
      <c r="V196" s="70"/>
      <c r="W196" s="71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3"/>
      <c r="AQ196" s="70"/>
      <c r="AR196" s="71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3"/>
      <c r="BL196" s="70"/>
      <c r="BM196" s="71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  <c r="CB196" s="72"/>
      <c r="CC196" s="72"/>
      <c r="CD196" s="73"/>
      <c r="CG196" s="70"/>
      <c r="CH196" s="71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  <c r="CV196" s="72"/>
      <c r="CW196" s="72"/>
      <c r="CX196" s="72"/>
      <c r="CY196" s="73"/>
    </row>
    <row r="197" spans="1:103" ht="14.45" customHeight="1" x14ac:dyDescent="0.25">
      <c r="A197" s="191" t="str">
        <f>F198&amp;"C " &amp; G198 &amp; "mL/min"</f>
        <v>471C mL/min</v>
      </c>
      <c r="B197" s="192"/>
      <c r="C197" s="134" t="s">
        <v>35</v>
      </c>
      <c r="D197" s="9" t="s">
        <v>36</v>
      </c>
      <c r="E197" s="9" t="s">
        <v>37</v>
      </c>
      <c r="F197" s="9" t="s">
        <v>38</v>
      </c>
      <c r="G197" s="9" t="s">
        <v>48</v>
      </c>
      <c r="H197" s="9" t="s">
        <v>40</v>
      </c>
      <c r="I197" s="10" t="s">
        <v>41</v>
      </c>
      <c r="J197" s="10" t="s">
        <v>42</v>
      </c>
      <c r="K197" s="10" t="s">
        <v>43</v>
      </c>
      <c r="L197" s="10" t="s">
        <v>44</v>
      </c>
      <c r="M197" s="10" t="s">
        <v>45</v>
      </c>
      <c r="N197" s="10" t="s">
        <v>46</v>
      </c>
      <c r="O197" s="10" t="s">
        <v>41</v>
      </c>
      <c r="P197" s="10" t="s">
        <v>42</v>
      </c>
      <c r="Q197" s="10" t="s">
        <v>43</v>
      </c>
      <c r="R197" s="10" t="s">
        <v>44</v>
      </c>
      <c r="S197" s="50" t="s">
        <v>47</v>
      </c>
      <c r="T197" s="22"/>
      <c r="V197" s="191" t="str">
        <f>AA198&amp;"C " &amp; AB198 &amp; "mL/min"</f>
        <v>C mL/min</v>
      </c>
      <c r="W197" s="192"/>
      <c r="X197" s="134" t="s">
        <v>35</v>
      </c>
      <c r="Y197" s="9" t="s">
        <v>36</v>
      </c>
      <c r="Z197" s="9" t="s">
        <v>37</v>
      </c>
      <c r="AA197" s="9" t="s">
        <v>38</v>
      </c>
      <c r="AB197" s="9" t="s">
        <v>48</v>
      </c>
      <c r="AC197" s="9" t="s">
        <v>40</v>
      </c>
      <c r="AD197" s="10" t="s">
        <v>41</v>
      </c>
      <c r="AE197" s="10" t="s">
        <v>42</v>
      </c>
      <c r="AF197" s="10" t="s">
        <v>43</v>
      </c>
      <c r="AG197" s="10" t="s">
        <v>44</v>
      </c>
      <c r="AH197" s="10" t="s">
        <v>45</v>
      </c>
      <c r="AI197" s="10" t="s">
        <v>46</v>
      </c>
      <c r="AJ197" s="10" t="s">
        <v>41</v>
      </c>
      <c r="AK197" s="10" t="s">
        <v>42</v>
      </c>
      <c r="AL197" s="10" t="s">
        <v>43</v>
      </c>
      <c r="AM197" s="10" t="s">
        <v>44</v>
      </c>
      <c r="AN197" s="50" t="s">
        <v>47</v>
      </c>
      <c r="AQ197" s="191" t="str">
        <f>AV198&amp;"C " &amp; AW198 &amp; "mL/min"</f>
        <v>C mL/min</v>
      </c>
      <c r="AR197" s="192"/>
      <c r="AS197" s="134" t="s">
        <v>35</v>
      </c>
      <c r="AT197" s="9" t="s">
        <v>36</v>
      </c>
      <c r="AU197" s="9" t="s">
        <v>37</v>
      </c>
      <c r="AV197" s="9" t="s">
        <v>38</v>
      </c>
      <c r="AW197" s="9" t="s">
        <v>48</v>
      </c>
      <c r="AX197" s="9" t="s">
        <v>40</v>
      </c>
      <c r="AY197" s="10" t="s">
        <v>41</v>
      </c>
      <c r="AZ197" s="10" t="s">
        <v>42</v>
      </c>
      <c r="BA197" s="10" t="s">
        <v>43</v>
      </c>
      <c r="BB197" s="10" t="s">
        <v>44</v>
      </c>
      <c r="BC197" s="10" t="s">
        <v>45</v>
      </c>
      <c r="BD197" s="10" t="s">
        <v>46</v>
      </c>
      <c r="BE197" s="10" t="s">
        <v>41</v>
      </c>
      <c r="BF197" s="10" t="s">
        <v>42</v>
      </c>
      <c r="BG197" s="10" t="s">
        <v>43</v>
      </c>
      <c r="BH197" s="10" t="s">
        <v>44</v>
      </c>
      <c r="BI197" s="50" t="s">
        <v>47</v>
      </c>
      <c r="BL197" s="191" t="str">
        <f>BQ198&amp;"C " &amp; BR198 &amp; "mL/min"</f>
        <v>C mL/min</v>
      </c>
      <c r="BM197" s="192"/>
      <c r="BN197" s="134" t="s">
        <v>35</v>
      </c>
      <c r="BO197" s="9" t="s">
        <v>36</v>
      </c>
      <c r="BP197" s="9" t="s">
        <v>37</v>
      </c>
      <c r="BQ197" s="9" t="s">
        <v>38</v>
      </c>
      <c r="BR197" s="9" t="s">
        <v>48</v>
      </c>
      <c r="BS197" s="9" t="s">
        <v>40</v>
      </c>
      <c r="BT197" s="10" t="s">
        <v>41</v>
      </c>
      <c r="BU197" s="10" t="s">
        <v>42</v>
      </c>
      <c r="BV197" s="10" t="s">
        <v>43</v>
      </c>
      <c r="BW197" s="10" t="s">
        <v>44</v>
      </c>
      <c r="BX197" s="10" t="s">
        <v>45</v>
      </c>
      <c r="BY197" s="10" t="s">
        <v>46</v>
      </c>
      <c r="BZ197" s="10" t="s">
        <v>41</v>
      </c>
      <c r="CA197" s="10" t="s">
        <v>42</v>
      </c>
      <c r="CB197" s="10" t="s">
        <v>43</v>
      </c>
      <c r="CC197" s="10" t="s">
        <v>44</v>
      </c>
      <c r="CD197" s="50" t="s">
        <v>47</v>
      </c>
      <c r="CG197" s="191" t="str">
        <f>CL198&amp;"C " &amp; CM198 &amp; "mL/min"</f>
        <v>375C mL/min</v>
      </c>
      <c r="CH197" s="192"/>
      <c r="CI197" s="134" t="s">
        <v>35</v>
      </c>
      <c r="CJ197" s="9" t="s">
        <v>36</v>
      </c>
      <c r="CK197" s="9" t="s">
        <v>37</v>
      </c>
      <c r="CL197" s="9" t="s">
        <v>38</v>
      </c>
      <c r="CM197" s="9" t="s">
        <v>48</v>
      </c>
      <c r="CN197" s="9" t="s">
        <v>40</v>
      </c>
      <c r="CO197" s="10" t="s">
        <v>41</v>
      </c>
      <c r="CP197" s="10" t="s">
        <v>42</v>
      </c>
      <c r="CQ197" s="10" t="s">
        <v>43</v>
      </c>
      <c r="CR197" s="10" t="s">
        <v>44</v>
      </c>
      <c r="CS197" s="10" t="s">
        <v>45</v>
      </c>
      <c r="CT197" s="10" t="s">
        <v>46</v>
      </c>
      <c r="CU197" s="10" t="s">
        <v>41</v>
      </c>
      <c r="CV197" s="10" t="s">
        <v>42</v>
      </c>
      <c r="CW197" s="10" t="s">
        <v>43</v>
      </c>
      <c r="CX197" s="10" t="s">
        <v>44</v>
      </c>
      <c r="CY197" s="50" t="s">
        <v>47</v>
      </c>
    </row>
    <row r="198" spans="1:103" ht="14.45" customHeight="1" x14ac:dyDescent="0.25">
      <c r="A198" s="193"/>
      <c r="B198" s="194"/>
      <c r="C198" s="135">
        <v>0.3</v>
      </c>
      <c r="D198" s="3" t="s">
        <v>51</v>
      </c>
      <c r="E198" s="3"/>
      <c r="F198" s="3">
        <f>F169</f>
        <v>471</v>
      </c>
      <c r="G198" s="3" t="str">
        <f>'Data In'!E49</f>
        <v/>
      </c>
      <c r="H198" s="3">
        <f>H169</f>
        <v>54.6</v>
      </c>
      <c r="I198" s="42" t="str">
        <f t="shared" ref="I198:J200" si="335">D218</f>
        <v/>
      </c>
      <c r="J198" s="42" t="str">
        <f t="shared" si="335"/>
        <v/>
      </c>
      <c r="K198" s="42" t="str">
        <f>K218</f>
        <v/>
      </c>
      <c r="L198" s="43" t="str">
        <f>F218</f>
        <v/>
      </c>
      <c r="M198" s="42" t="str">
        <f t="shared" ref="M198:N200" si="336">M218</f>
        <v/>
      </c>
      <c r="N198" s="42" t="str">
        <f t="shared" si="336"/>
        <v/>
      </c>
      <c r="O198" s="167" t="e">
        <f>I198/(HLOOKUP(O197,workup!$B$266:$Q$268,2,FALSE)*C198+(HLOOKUP(O197,workup!$B$266:$Q$268,3,FALSE)))</f>
        <v>#VALUE!</v>
      </c>
      <c r="P198" s="167" t="e">
        <f>J198/(HLOOKUP(P197,workup!$B$266:$Q$268,2,FALSE)*C198+(HLOOKUP(P197,workup!$B$266:$Q$268,3,FALSE)))</f>
        <v>#VALUE!</v>
      </c>
      <c r="Q198" s="167" t="e">
        <f>K198/(HLOOKUP(Q197,workup!$B$266:$Q$268,2,FALSE)*C198+(HLOOKUP(Q197,workup!$B$266:$Q$268,3,FALSE)))</f>
        <v>#VALUE!</v>
      </c>
      <c r="R198" s="167" t="e">
        <f>L198/(HLOOKUP(R197,workup!$B$266:$Q$268,2,FALSE)*C198+(HLOOKUP(R197,workup!$B$266:$Q$268,3,FALSE)))</f>
        <v>#VALUE!</v>
      </c>
      <c r="S198" s="168" t="e">
        <f>SUM(O198:R198)</f>
        <v>#VALUE!</v>
      </c>
      <c r="T198" s="22"/>
      <c r="V198" s="193"/>
      <c r="W198" s="194"/>
      <c r="X198" s="135">
        <f>X169</f>
        <v>0.3</v>
      </c>
      <c r="Y198" s="3" t="s">
        <v>51</v>
      </c>
      <c r="Z198" s="3"/>
      <c r="AA198" s="3" t="str">
        <f>AA169</f>
        <v/>
      </c>
      <c r="AB198" s="3" t="str">
        <f>'Data In'!E78</f>
        <v/>
      </c>
      <c r="AC198" s="3">
        <f>AC169</f>
        <v>54.6</v>
      </c>
      <c r="AD198" s="42" t="str">
        <f t="shared" ref="AD198:AE200" si="337">Y218</f>
        <v/>
      </c>
      <c r="AE198" s="42" t="str">
        <f t="shared" si="337"/>
        <v/>
      </c>
      <c r="AF198" s="42" t="str">
        <f>AF218</f>
        <v/>
      </c>
      <c r="AG198" s="43" t="str">
        <f>AA218</f>
        <v/>
      </c>
      <c r="AH198" s="42" t="str">
        <f t="shared" ref="AH198:AI200" si="338">AH218</f>
        <v/>
      </c>
      <c r="AI198" s="42" t="str">
        <f t="shared" si="338"/>
        <v/>
      </c>
      <c r="AJ198" s="167" t="e">
        <f>AD198/(HLOOKUP(AJ197,workup!$B$266:$Q$268,2,FALSE)*X198+(HLOOKUP(AJ197,workup!$B$266:$Q$268,3,FALSE)))</f>
        <v>#VALUE!</v>
      </c>
      <c r="AK198" s="167" t="e">
        <f>AE198/(HLOOKUP(AK197,workup!$B$266:$Q$268,2,FALSE)*X198+(HLOOKUP(AK197,workup!$B$266:$Q$268,3,FALSE)))</f>
        <v>#VALUE!</v>
      </c>
      <c r="AL198" s="167" t="e">
        <f>AF198/(HLOOKUP(AL197,workup!$B$266:$Q$268,2,FALSE)*X198+(HLOOKUP(AL197,workup!$B$266:$Q$268,3,FALSE)))</f>
        <v>#VALUE!</v>
      </c>
      <c r="AM198" s="167" t="e">
        <f>AG198/(HLOOKUP(AM197,workup!$B$266:$Q$268,2,FALSE)*X198+(HLOOKUP(AM197,workup!$B$266:$Q$268,3,FALSE)))</f>
        <v>#VALUE!</v>
      </c>
      <c r="AN198" s="168" t="e">
        <f>SUM(AJ198:AM198)</f>
        <v>#VALUE!</v>
      </c>
      <c r="AQ198" s="193"/>
      <c r="AR198" s="194"/>
      <c r="AS198" s="135">
        <f>AS82</f>
        <v>0.3</v>
      </c>
      <c r="AT198" s="3" t="s">
        <v>51</v>
      </c>
      <c r="AU198" s="3"/>
      <c r="AV198" s="3" t="str">
        <f>AV169</f>
        <v/>
      </c>
      <c r="AW198" s="3" t="str">
        <f>'Data In'!E107</f>
        <v/>
      </c>
      <c r="AX198" s="3">
        <f>AX169</f>
        <v>54.6</v>
      </c>
      <c r="AY198" s="42" t="str">
        <f t="shared" ref="AY198:AZ200" si="339">AT218</f>
        <v/>
      </c>
      <c r="AZ198" s="42" t="str">
        <f t="shared" si="339"/>
        <v/>
      </c>
      <c r="BA198" s="42" t="str">
        <f>BA218</f>
        <v/>
      </c>
      <c r="BB198" s="43" t="str">
        <f>AV218</f>
        <v/>
      </c>
      <c r="BC198" s="42" t="str">
        <f t="shared" ref="BC198:BD200" si="340">BC218</f>
        <v/>
      </c>
      <c r="BD198" s="42" t="str">
        <f t="shared" si="340"/>
        <v/>
      </c>
      <c r="BE198" s="167" t="e">
        <f>AY198/(HLOOKUP(BE197,workup!$B$266:$Q$268,2,FALSE)*AS198+(HLOOKUP(BE197,workup!$B$266:$Q$268,3,FALSE)))</f>
        <v>#VALUE!</v>
      </c>
      <c r="BF198" s="167" t="e">
        <f>AZ198/(HLOOKUP(BF197,workup!$B$266:$Q$268,2,FALSE)*AS198+(HLOOKUP(BF197,workup!$B$266:$Q$268,3,FALSE)))</f>
        <v>#VALUE!</v>
      </c>
      <c r="BG198" s="167" t="e">
        <f>BA198/(HLOOKUP(BG197,workup!$B$266:$Q$268,2,FALSE)*AS198+(HLOOKUP(BG197,workup!$B$266:$Q$268,3,FALSE)))</f>
        <v>#VALUE!</v>
      </c>
      <c r="BH198" s="167" t="e">
        <f>BB198/(HLOOKUP(BH197,workup!$B$266:$Q$268,2,FALSE)*AS198+(HLOOKUP(BH197,workup!$B$266:$Q$268,3,FALSE)))</f>
        <v>#VALUE!</v>
      </c>
      <c r="BI198" s="168" t="e">
        <f>SUM(BE198:BH198)</f>
        <v>#VALUE!</v>
      </c>
      <c r="BL198" s="193"/>
      <c r="BM198" s="194"/>
      <c r="BN198" s="135">
        <f>BN82</f>
        <v>0.3</v>
      </c>
      <c r="BO198" s="3" t="s">
        <v>51</v>
      </c>
      <c r="BP198" s="3"/>
      <c r="BQ198" s="3" t="str">
        <f>BQ169</f>
        <v/>
      </c>
      <c r="BR198" s="3" t="str">
        <f>'Data In'!E136</f>
        <v/>
      </c>
      <c r="BS198" s="3">
        <f>BS169</f>
        <v>54.6</v>
      </c>
      <c r="BT198" s="42" t="str">
        <f t="shared" ref="BT198:BU200" si="341">BO218</f>
        <v/>
      </c>
      <c r="BU198" s="42" t="str">
        <f t="shared" si="341"/>
        <v/>
      </c>
      <c r="BV198" s="42" t="str">
        <f>BV218</f>
        <v/>
      </c>
      <c r="BW198" s="43" t="str">
        <f>BQ218</f>
        <v/>
      </c>
      <c r="BX198" s="42" t="str">
        <f t="shared" ref="BX198:BY200" si="342">BX218</f>
        <v/>
      </c>
      <c r="BY198" s="42" t="str">
        <f t="shared" si="342"/>
        <v/>
      </c>
      <c r="BZ198" s="167" t="e">
        <f>BT198/(HLOOKUP(BZ197,workup!$B$266:$Q$268,2,FALSE)*BN198+(HLOOKUP(BZ197,workup!$B$266:$Q$268,3,FALSE)))</f>
        <v>#VALUE!</v>
      </c>
      <c r="CA198" s="167" t="e">
        <f>BU198/(HLOOKUP(CA197,workup!$B$266:$Q$268,2,FALSE)*BN198+(HLOOKUP(CA197,workup!$B$266:$Q$268,3,FALSE)))</f>
        <v>#VALUE!</v>
      </c>
      <c r="CB198" s="167" t="e">
        <f>BV198/(HLOOKUP(CB197,workup!$B$266:$Q$268,2,FALSE)*BN198+(HLOOKUP(CB197,workup!$B$266:$Q$268,3,FALSE)))</f>
        <v>#VALUE!</v>
      </c>
      <c r="CC198" s="167" t="e">
        <f>BW198/(HLOOKUP(CC197,workup!$B$266:$Q$268,2,FALSE)*BN198+(HLOOKUP(CC197,workup!$B$266:$Q$268,3,FALSE)))</f>
        <v>#VALUE!</v>
      </c>
      <c r="CD198" s="168" t="e">
        <f>SUM(BZ198:CC198)</f>
        <v>#VALUE!</v>
      </c>
      <c r="CG198" s="193"/>
      <c r="CH198" s="194"/>
      <c r="CI198" s="135">
        <f>CI169</f>
        <v>0.3</v>
      </c>
      <c r="CJ198" s="3" t="s">
        <v>51</v>
      </c>
      <c r="CK198" s="3"/>
      <c r="CL198" s="3">
        <f>CL169</f>
        <v>375</v>
      </c>
      <c r="CM198" s="3" t="str">
        <f>'Data In'!E165</f>
        <v/>
      </c>
      <c r="CN198" s="3">
        <f>CN169</f>
        <v>0.50019999999999998</v>
      </c>
      <c r="CO198" s="42" t="str">
        <f t="shared" ref="CO198:CP200" si="343">CJ218</f>
        <v/>
      </c>
      <c r="CP198" s="42" t="str">
        <f t="shared" si="343"/>
        <v/>
      </c>
      <c r="CQ198" s="42" t="str">
        <f>CQ218</f>
        <v/>
      </c>
      <c r="CR198" s="43" t="str">
        <f>CL218</f>
        <v/>
      </c>
      <c r="CS198" s="42" t="str">
        <f t="shared" ref="CS198:CT200" si="344">CS218</f>
        <v/>
      </c>
      <c r="CT198" s="42" t="str">
        <f t="shared" si="344"/>
        <v/>
      </c>
      <c r="CU198" s="167" t="e">
        <f>CO198/(HLOOKUP(CU197,workup!$B$266:$Q$268,2,FALSE)*CI198+(HLOOKUP(CU197,workup!$B$266:$Q$268,3,FALSE)))</f>
        <v>#VALUE!</v>
      </c>
      <c r="CV198" s="167" t="e">
        <f>CP198/(HLOOKUP(CV197,workup!$B$266:$Q$268,2,FALSE)*CI198+(HLOOKUP(CV197,workup!$B$266:$Q$268,3,FALSE)))</f>
        <v>#VALUE!</v>
      </c>
      <c r="CW198" s="167" t="e">
        <f>CQ198/(HLOOKUP(CW197,workup!$B$266:$Q$268,2,FALSE)*CI198+(HLOOKUP(CW197,workup!$B$266:$Q$268,3,FALSE)))</f>
        <v>#VALUE!</v>
      </c>
      <c r="CX198" s="167" t="e">
        <f>CR198/(HLOOKUP(CX197,workup!$B$266:$Q$268,2,FALSE)*CI198+(HLOOKUP(CX197,workup!$B$266:$Q$268,3,FALSE)))</f>
        <v>#VALUE!</v>
      </c>
      <c r="CY198" s="168" t="e">
        <f>SUM(CU198:CX198)</f>
        <v>#VALUE!</v>
      </c>
    </row>
    <row r="199" spans="1:103" ht="14.45" customHeight="1" x14ac:dyDescent="0.25">
      <c r="A199" s="193"/>
      <c r="B199" s="194"/>
      <c r="C199" s="135">
        <f>C198</f>
        <v>0.3</v>
      </c>
      <c r="D199" s="131"/>
      <c r="E199" s="131"/>
      <c r="F199" s="131"/>
      <c r="G199" s="3" t="str">
        <f>G198</f>
        <v/>
      </c>
      <c r="H199" s="3">
        <f>H198</f>
        <v>54.6</v>
      </c>
      <c r="I199" s="42" t="str">
        <f t="shared" si="335"/>
        <v/>
      </c>
      <c r="J199" s="42" t="str">
        <f t="shared" si="335"/>
        <v/>
      </c>
      <c r="K199" s="42" t="str">
        <f>K219</f>
        <v/>
      </c>
      <c r="L199" s="43" t="str">
        <f>F219</f>
        <v/>
      </c>
      <c r="M199" s="42" t="str">
        <f t="shared" si="336"/>
        <v/>
      </c>
      <c r="N199" s="42" t="str">
        <f t="shared" si="336"/>
        <v/>
      </c>
      <c r="O199" s="167" t="e">
        <f>I199/(HLOOKUP(O197,workup!$B$266:$Q$268,2,FALSE)*C199+(HLOOKUP(O197,workup!$B$266:$Q$268,3,FALSE)))</f>
        <v>#VALUE!</v>
      </c>
      <c r="P199" s="167" t="e">
        <f>J199/(HLOOKUP(P197,workup!$B$266:$Q$268,2,FALSE)*C199+(HLOOKUP(P197,workup!$B$266:$Q$268,3,FALSE)))</f>
        <v>#VALUE!</v>
      </c>
      <c r="Q199" s="167" t="e">
        <f>K199/(HLOOKUP(Q197,workup!$B$266:$Q$268,2,FALSE)*C199+(HLOOKUP(Q197,workup!$B$266:$Q$268,3,FALSE)))</f>
        <v>#VALUE!</v>
      </c>
      <c r="R199" s="167" t="e">
        <f>L199/(HLOOKUP(R197,workup!$B$266:$Q$268,2,FALSE)*C199+(HLOOKUP(R197,workup!$B$266:$Q$268,3,FALSE)))</f>
        <v>#VALUE!</v>
      </c>
      <c r="S199" s="168" t="e">
        <f>SUM(O199:R199)</f>
        <v>#VALUE!</v>
      </c>
      <c r="T199" s="22"/>
      <c r="V199" s="193"/>
      <c r="W199" s="194"/>
      <c r="X199" s="135">
        <f>X198</f>
        <v>0.3</v>
      </c>
      <c r="Y199" s="131"/>
      <c r="Z199" s="131"/>
      <c r="AA199" s="131"/>
      <c r="AB199" s="3" t="str">
        <f>AB198</f>
        <v/>
      </c>
      <c r="AC199" s="3">
        <f>AC198</f>
        <v>54.6</v>
      </c>
      <c r="AD199" s="42" t="str">
        <f t="shared" si="337"/>
        <v/>
      </c>
      <c r="AE199" s="42" t="str">
        <f t="shared" si="337"/>
        <v/>
      </c>
      <c r="AF199" s="42" t="str">
        <f>AF219</f>
        <v/>
      </c>
      <c r="AG199" s="43" t="str">
        <f>AA219</f>
        <v/>
      </c>
      <c r="AH199" s="42" t="str">
        <f t="shared" si="338"/>
        <v/>
      </c>
      <c r="AI199" s="42" t="str">
        <f t="shared" si="338"/>
        <v/>
      </c>
      <c r="AJ199" s="167" t="e">
        <f>AD199/(HLOOKUP(AJ197,workup!$B$266:$Q$268,2,FALSE)*X199+(HLOOKUP(AJ197,workup!$B$266:$Q$268,3,FALSE)))</f>
        <v>#VALUE!</v>
      </c>
      <c r="AK199" s="167" t="e">
        <f>AE199/(HLOOKUP(AK197,workup!$B$266:$Q$268,2,FALSE)*X199+(HLOOKUP(AK197,workup!$B$266:$Q$268,3,FALSE)))</f>
        <v>#VALUE!</v>
      </c>
      <c r="AL199" s="167" t="e">
        <f>AF199/(HLOOKUP(AL197,workup!$B$266:$Q$268,2,FALSE)*X199+(HLOOKUP(AL197,workup!$B$266:$Q$268,3,FALSE)))</f>
        <v>#VALUE!</v>
      </c>
      <c r="AM199" s="167" t="e">
        <f>AG199/(HLOOKUP(AM197,workup!$B$266:$Q$268,2,FALSE)*X199+(HLOOKUP(AM197,workup!$B$266:$Q$268,3,FALSE)))</f>
        <v>#VALUE!</v>
      </c>
      <c r="AN199" s="168" t="e">
        <f>SUM(AJ199:AM199)</f>
        <v>#VALUE!</v>
      </c>
      <c r="AQ199" s="193"/>
      <c r="AR199" s="194"/>
      <c r="AS199" s="135">
        <f>AS198</f>
        <v>0.3</v>
      </c>
      <c r="AT199" s="131"/>
      <c r="AU199" s="131"/>
      <c r="AV199" s="131"/>
      <c r="AW199" s="3" t="str">
        <f>AW198</f>
        <v/>
      </c>
      <c r="AX199" s="3">
        <f>AX198</f>
        <v>54.6</v>
      </c>
      <c r="AY199" s="42" t="str">
        <f t="shared" si="339"/>
        <v/>
      </c>
      <c r="AZ199" s="42" t="str">
        <f t="shared" si="339"/>
        <v/>
      </c>
      <c r="BA199" s="42" t="str">
        <f>BA219</f>
        <v/>
      </c>
      <c r="BB199" s="43" t="str">
        <f>AV219</f>
        <v/>
      </c>
      <c r="BC199" s="42" t="str">
        <f t="shared" si="340"/>
        <v/>
      </c>
      <c r="BD199" s="42" t="str">
        <f t="shared" si="340"/>
        <v/>
      </c>
      <c r="BE199" s="167" t="e">
        <f>AY199/(HLOOKUP(BE197,workup!$B$266:$Q$268,2,FALSE)*AS199+(HLOOKUP(BE197,workup!$B$266:$Q$268,3,FALSE)))</f>
        <v>#VALUE!</v>
      </c>
      <c r="BF199" s="167" t="e">
        <f>AZ199/(HLOOKUP(BF197,workup!$B$266:$Q$268,2,FALSE)*AS199+(HLOOKUP(BF197,workup!$B$266:$Q$268,3,FALSE)))</f>
        <v>#VALUE!</v>
      </c>
      <c r="BG199" s="167" t="e">
        <f>BA199/(HLOOKUP(BG197,workup!$B$266:$Q$268,2,FALSE)*AS199+(HLOOKUP(BG197,workup!$B$266:$Q$268,3,FALSE)))</f>
        <v>#VALUE!</v>
      </c>
      <c r="BH199" s="167" t="e">
        <f>BB199/(HLOOKUP(BH197,workup!$B$266:$Q$268,2,FALSE)*AS199+(HLOOKUP(BH197,workup!$B$266:$Q$268,3,FALSE)))</f>
        <v>#VALUE!</v>
      </c>
      <c r="BI199" s="168" t="e">
        <f>SUM(BE199:BH199)</f>
        <v>#VALUE!</v>
      </c>
      <c r="BL199" s="193"/>
      <c r="BM199" s="194"/>
      <c r="BN199" s="135">
        <f>BN198</f>
        <v>0.3</v>
      </c>
      <c r="BO199" s="131"/>
      <c r="BP199" s="131"/>
      <c r="BQ199" s="131"/>
      <c r="BR199" s="3" t="str">
        <f>BR198</f>
        <v/>
      </c>
      <c r="BS199" s="3">
        <f>BS198</f>
        <v>54.6</v>
      </c>
      <c r="BT199" s="42" t="str">
        <f t="shared" si="341"/>
        <v/>
      </c>
      <c r="BU199" s="42" t="str">
        <f t="shared" si="341"/>
        <v/>
      </c>
      <c r="BV199" s="42" t="str">
        <f>BV219</f>
        <v/>
      </c>
      <c r="BW199" s="43" t="str">
        <f>BQ219</f>
        <v/>
      </c>
      <c r="BX199" s="42" t="str">
        <f t="shared" si="342"/>
        <v/>
      </c>
      <c r="BY199" s="42" t="str">
        <f t="shared" si="342"/>
        <v/>
      </c>
      <c r="BZ199" s="167" t="e">
        <f>BT199/(HLOOKUP(BZ197,workup!$B$266:$Q$268,2,FALSE)*BN199+(HLOOKUP(BZ197,workup!$B$266:$Q$268,3,FALSE)))</f>
        <v>#VALUE!</v>
      </c>
      <c r="CA199" s="167" t="e">
        <f>BU199/(HLOOKUP(CA197,workup!$B$266:$Q$268,2,FALSE)*BN199+(HLOOKUP(CA197,workup!$B$266:$Q$268,3,FALSE)))</f>
        <v>#VALUE!</v>
      </c>
      <c r="CB199" s="167" t="e">
        <f>BV199/(HLOOKUP(CB197,workup!$B$266:$Q$268,2,FALSE)*BN199+(HLOOKUP(CB197,workup!$B$266:$Q$268,3,FALSE)))</f>
        <v>#VALUE!</v>
      </c>
      <c r="CC199" s="167" t="e">
        <f>BW199/(HLOOKUP(CC197,workup!$B$266:$Q$268,2,FALSE)*BN199+(HLOOKUP(CC197,workup!$B$266:$Q$268,3,FALSE)))</f>
        <v>#VALUE!</v>
      </c>
      <c r="CD199" s="168" t="e">
        <f>SUM(BZ199:CC199)</f>
        <v>#VALUE!</v>
      </c>
      <c r="CG199" s="193"/>
      <c r="CH199" s="194"/>
      <c r="CI199" s="135">
        <f>CI198</f>
        <v>0.3</v>
      </c>
      <c r="CJ199" s="131"/>
      <c r="CK199" s="131"/>
      <c r="CL199" s="131"/>
      <c r="CM199" s="3" t="str">
        <f>CM198</f>
        <v/>
      </c>
      <c r="CN199" s="3">
        <f>CN198</f>
        <v>0.50019999999999998</v>
      </c>
      <c r="CO199" s="42" t="str">
        <f t="shared" si="343"/>
        <v/>
      </c>
      <c r="CP199" s="42" t="str">
        <f t="shared" si="343"/>
        <v/>
      </c>
      <c r="CQ199" s="42" t="str">
        <f>CQ219</f>
        <v/>
      </c>
      <c r="CR199" s="43" t="str">
        <f>CL219</f>
        <v/>
      </c>
      <c r="CS199" s="42" t="str">
        <f t="shared" si="344"/>
        <v/>
      </c>
      <c r="CT199" s="42" t="str">
        <f t="shared" si="344"/>
        <v/>
      </c>
      <c r="CU199" s="167" t="e">
        <f>CO199/(HLOOKUP(CU197,workup!$B$266:$Q$268,2,FALSE)*CI199+(HLOOKUP(CU197,workup!$B$266:$Q$268,3,FALSE)))</f>
        <v>#VALUE!</v>
      </c>
      <c r="CV199" s="167" t="e">
        <f>CP199/(HLOOKUP(CV197,workup!$B$266:$Q$268,2,FALSE)*CI199+(HLOOKUP(CV197,workup!$B$266:$Q$268,3,FALSE)))</f>
        <v>#VALUE!</v>
      </c>
      <c r="CW199" s="167" t="e">
        <f>CQ199/(HLOOKUP(CW197,workup!$B$266:$Q$268,2,FALSE)*CI199+(HLOOKUP(CW197,workup!$B$266:$Q$268,3,FALSE)))</f>
        <v>#VALUE!</v>
      </c>
      <c r="CX199" s="167" t="e">
        <f>CR199/(HLOOKUP(CX197,workup!$B$266:$Q$268,2,FALSE)*CI199+(HLOOKUP(CX197,workup!$B$266:$Q$268,3,FALSE)))</f>
        <v>#VALUE!</v>
      </c>
      <c r="CY199" s="168" t="e">
        <f>SUM(CU199:CX199)</f>
        <v>#VALUE!</v>
      </c>
    </row>
    <row r="200" spans="1:103" ht="14.45" customHeight="1" x14ac:dyDescent="0.25">
      <c r="A200" s="193"/>
      <c r="B200" s="194"/>
      <c r="C200" s="135">
        <f>C198</f>
        <v>0.3</v>
      </c>
      <c r="D200" s="132"/>
      <c r="E200" s="132"/>
      <c r="F200" s="132"/>
      <c r="G200" s="3" t="str">
        <f>G199</f>
        <v/>
      </c>
      <c r="H200" s="3">
        <f>H199</f>
        <v>54.6</v>
      </c>
      <c r="I200" s="42" t="str">
        <f t="shared" si="335"/>
        <v/>
      </c>
      <c r="J200" s="42" t="str">
        <f t="shared" si="335"/>
        <v/>
      </c>
      <c r="K200" s="42" t="str">
        <f>K220</f>
        <v/>
      </c>
      <c r="L200" s="43" t="str">
        <f>F220</f>
        <v/>
      </c>
      <c r="M200" s="42" t="str">
        <f t="shared" si="336"/>
        <v/>
      </c>
      <c r="N200" s="42" t="str">
        <f t="shared" si="336"/>
        <v/>
      </c>
      <c r="O200" s="167" t="e">
        <f>I200/(HLOOKUP(O197,workup!$B$266:$Q$268,2,FALSE)*C200+(HLOOKUP(O197,workup!$B$266:$Q$268,3,FALSE)))</f>
        <v>#VALUE!</v>
      </c>
      <c r="P200" s="167" t="e">
        <f>J200/(HLOOKUP(P197,workup!$B$266:$Q$268,2,FALSE)*C200+(HLOOKUP(P197,workup!$B$266:$Q$268,3,FALSE)))</f>
        <v>#VALUE!</v>
      </c>
      <c r="Q200" s="167" t="e">
        <f>K200/(HLOOKUP(Q197,workup!$B$266:$Q$268,2,FALSE)*C200+(HLOOKUP(Q197,workup!$B$266:$Q$268,3,FALSE)))</f>
        <v>#VALUE!</v>
      </c>
      <c r="R200" s="167" t="e">
        <f>L200/(HLOOKUP(R197,workup!$B$266:$Q$268,2,FALSE)*C200+(HLOOKUP(R197,workup!$B$266:$Q$268,3,FALSE)))</f>
        <v>#VALUE!</v>
      </c>
      <c r="S200" s="168" t="e">
        <f>SUM(O200:R200)</f>
        <v>#VALUE!</v>
      </c>
      <c r="T200" s="22"/>
      <c r="V200" s="193"/>
      <c r="W200" s="194"/>
      <c r="X200" s="135">
        <f>X198</f>
        <v>0.3</v>
      </c>
      <c r="Y200" s="132"/>
      <c r="Z200" s="132"/>
      <c r="AA200" s="132"/>
      <c r="AB200" s="3" t="str">
        <f>AB199</f>
        <v/>
      </c>
      <c r="AC200" s="3">
        <f>AC199</f>
        <v>54.6</v>
      </c>
      <c r="AD200" s="42" t="str">
        <f t="shared" si="337"/>
        <v/>
      </c>
      <c r="AE200" s="42" t="str">
        <f t="shared" si="337"/>
        <v/>
      </c>
      <c r="AF200" s="42" t="str">
        <f>AF220</f>
        <v/>
      </c>
      <c r="AG200" s="43" t="str">
        <f>AA220</f>
        <v/>
      </c>
      <c r="AH200" s="42" t="str">
        <f t="shared" si="338"/>
        <v/>
      </c>
      <c r="AI200" s="42" t="str">
        <f t="shared" si="338"/>
        <v/>
      </c>
      <c r="AJ200" s="167" t="e">
        <f>AD200/(HLOOKUP(AJ197,workup!$B$266:$Q$268,2,FALSE)*X200+(HLOOKUP(AJ197,workup!$B$266:$Q$268,3,FALSE)))</f>
        <v>#VALUE!</v>
      </c>
      <c r="AK200" s="167" t="e">
        <f>AE200/(HLOOKUP(AK197,workup!$B$266:$Q$268,2,FALSE)*X200+(HLOOKUP(AK197,workup!$B$266:$Q$268,3,FALSE)))</f>
        <v>#VALUE!</v>
      </c>
      <c r="AL200" s="167" t="e">
        <f>AF200/(HLOOKUP(AL197,workup!$B$266:$Q$268,2,FALSE)*X200+(HLOOKUP(AL197,workup!$B$266:$Q$268,3,FALSE)))</f>
        <v>#VALUE!</v>
      </c>
      <c r="AM200" s="167" t="e">
        <f>AG200/(HLOOKUP(AM197,workup!$B$266:$Q$268,2,FALSE)*X200+(HLOOKUP(AM197,workup!$B$266:$Q$268,3,FALSE)))</f>
        <v>#VALUE!</v>
      </c>
      <c r="AN200" s="168" t="e">
        <f>SUM(AJ200:AM200)</f>
        <v>#VALUE!</v>
      </c>
      <c r="AQ200" s="193"/>
      <c r="AR200" s="194"/>
      <c r="AS200" s="135">
        <f>AS198</f>
        <v>0.3</v>
      </c>
      <c r="AT200" s="132"/>
      <c r="AU200" s="132"/>
      <c r="AV200" s="132"/>
      <c r="AW200" s="3" t="str">
        <f>AW199</f>
        <v/>
      </c>
      <c r="AX200" s="3">
        <f>AX199</f>
        <v>54.6</v>
      </c>
      <c r="AY200" s="42" t="str">
        <f t="shared" si="339"/>
        <v/>
      </c>
      <c r="AZ200" s="42" t="str">
        <f t="shared" si="339"/>
        <v/>
      </c>
      <c r="BA200" s="42" t="str">
        <f>BA220</f>
        <v/>
      </c>
      <c r="BB200" s="43" t="str">
        <f>AV220</f>
        <v/>
      </c>
      <c r="BC200" s="42" t="str">
        <f t="shared" si="340"/>
        <v/>
      </c>
      <c r="BD200" s="42" t="str">
        <f t="shared" si="340"/>
        <v/>
      </c>
      <c r="BE200" s="167" t="e">
        <f>AY200/(HLOOKUP(BE197,workup!$B$266:$Q$268,2,FALSE)*AS200+(HLOOKUP(BE197,workup!$B$266:$Q$268,3,FALSE)))</f>
        <v>#VALUE!</v>
      </c>
      <c r="BF200" s="167" t="e">
        <f>AZ200/(HLOOKUP(BF197,workup!$B$266:$Q$268,2,FALSE)*AS200+(HLOOKUP(BF197,workup!$B$266:$Q$268,3,FALSE)))</f>
        <v>#VALUE!</v>
      </c>
      <c r="BG200" s="167" t="e">
        <f>BA200/(HLOOKUP(BG197,workup!$B$266:$Q$268,2,FALSE)*AS200+(HLOOKUP(BG197,workup!$B$266:$Q$268,3,FALSE)))</f>
        <v>#VALUE!</v>
      </c>
      <c r="BH200" s="167" t="e">
        <f>BB200/(HLOOKUP(BH197,workup!$B$266:$Q$268,2,FALSE)*AS200+(HLOOKUP(BH197,workup!$B$266:$Q$268,3,FALSE)))</f>
        <v>#VALUE!</v>
      </c>
      <c r="BI200" s="168" t="e">
        <f>SUM(BE200:BH200)</f>
        <v>#VALUE!</v>
      </c>
      <c r="BL200" s="193"/>
      <c r="BM200" s="194"/>
      <c r="BN200" s="135">
        <f>BN198</f>
        <v>0.3</v>
      </c>
      <c r="BO200" s="132"/>
      <c r="BP200" s="132"/>
      <c r="BQ200" s="132"/>
      <c r="BR200" s="3" t="str">
        <f>BR199</f>
        <v/>
      </c>
      <c r="BS200" s="3">
        <f>BS199</f>
        <v>54.6</v>
      </c>
      <c r="BT200" s="42" t="str">
        <f t="shared" si="341"/>
        <v/>
      </c>
      <c r="BU200" s="42" t="str">
        <f t="shared" si="341"/>
        <v/>
      </c>
      <c r="BV200" s="42" t="str">
        <f>BV220</f>
        <v/>
      </c>
      <c r="BW200" s="43" t="str">
        <f>BQ220</f>
        <v/>
      </c>
      <c r="BX200" s="42" t="str">
        <f t="shared" si="342"/>
        <v/>
      </c>
      <c r="BY200" s="42" t="str">
        <f t="shared" si="342"/>
        <v/>
      </c>
      <c r="BZ200" s="167" t="e">
        <f>BT200/(HLOOKUP(BZ197,workup!$B$266:$Q$268,2,FALSE)*BN200+(HLOOKUP(BZ197,workup!$B$266:$Q$268,3,FALSE)))</f>
        <v>#VALUE!</v>
      </c>
      <c r="CA200" s="167" t="e">
        <f>BU200/(HLOOKUP(CA197,workup!$B$266:$Q$268,2,FALSE)*BN200+(HLOOKUP(CA197,workup!$B$266:$Q$268,3,FALSE)))</f>
        <v>#VALUE!</v>
      </c>
      <c r="CB200" s="167" t="e">
        <f>BV200/(HLOOKUP(CB197,workup!$B$266:$Q$268,2,FALSE)*BN200+(HLOOKUP(CB197,workup!$B$266:$Q$268,3,FALSE)))</f>
        <v>#VALUE!</v>
      </c>
      <c r="CC200" s="167" t="e">
        <f>BW200/(HLOOKUP(CC197,workup!$B$266:$Q$268,2,FALSE)*BN200+(HLOOKUP(CC197,workup!$B$266:$Q$268,3,FALSE)))</f>
        <v>#VALUE!</v>
      </c>
      <c r="CD200" s="168" t="e">
        <f>SUM(BZ200:CC200)</f>
        <v>#VALUE!</v>
      </c>
      <c r="CG200" s="193"/>
      <c r="CH200" s="194"/>
      <c r="CI200" s="135">
        <f>CI198</f>
        <v>0.3</v>
      </c>
      <c r="CJ200" s="132"/>
      <c r="CK200" s="132"/>
      <c r="CL200" s="132"/>
      <c r="CM200" s="3" t="str">
        <f>CM199</f>
        <v/>
      </c>
      <c r="CN200" s="3">
        <f>CN199</f>
        <v>0.50019999999999998</v>
      </c>
      <c r="CO200" s="42" t="str">
        <f t="shared" si="343"/>
        <v/>
      </c>
      <c r="CP200" s="42" t="str">
        <f t="shared" si="343"/>
        <v/>
      </c>
      <c r="CQ200" s="42" t="str">
        <f>CQ220</f>
        <v/>
      </c>
      <c r="CR200" s="43" t="str">
        <f>CL220</f>
        <v/>
      </c>
      <c r="CS200" s="42" t="str">
        <f t="shared" si="344"/>
        <v/>
      </c>
      <c r="CT200" s="42" t="str">
        <f t="shared" si="344"/>
        <v/>
      </c>
      <c r="CU200" s="167" t="e">
        <f>CO200/(HLOOKUP(CU197,workup!$B$266:$Q$268,2,FALSE)*CI200+(HLOOKUP(CU197,workup!$B$266:$Q$268,3,FALSE)))</f>
        <v>#VALUE!</v>
      </c>
      <c r="CV200" s="167" t="e">
        <f>CP200/(HLOOKUP(CV197,workup!$B$266:$Q$268,2,FALSE)*CI200+(HLOOKUP(CV197,workup!$B$266:$Q$268,3,FALSE)))</f>
        <v>#VALUE!</v>
      </c>
      <c r="CW200" s="167" t="e">
        <f>CQ200/(HLOOKUP(CW197,workup!$B$266:$Q$268,2,FALSE)*CI200+(HLOOKUP(CW197,workup!$B$266:$Q$268,3,FALSE)))</f>
        <v>#VALUE!</v>
      </c>
      <c r="CX200" s="167" t="e">
        <f>CR200/(HLOOKUP(CX197,workup!$B$266:$Q$268,2,FALSE)*CI200+(HLOOKUP(CX197,workup!$B$266:$Q$268,3,FALSE)))</f>
        <v>#VALUE!</v>
      </c>
      <c r="CY200" s="168" t="e">
        <f>SUM(CU200:CX200)</f>
        <v>#VALUE!</v>
      </c>
    </row>
    <row r="201" spans="1:103" ht="14.45" customHeight="1" x14ac:dyDescent="0.25">
      <c r="A201" s="193"/>
      <c r="B201" s="194"/>
      <c r="C201" s="41"/>
      <c r="D201" s="41"/>
      <c r="E201" s="41"/>
      <c r="F201" s="41"/>
      <c r="G201" s="41"/>
      <c r="H201" s="33" t="s">
        <v>52</v>
      </c>
      <c r="I201" s="44" t="e">
        <f t="shared" ref="I201:S201" si="345">AVERAGE(I198:I200)</f>
        <v>#DIV/0!</v>
      </c>
      <c r="J201" s="44" t="e">
        <f t="shared" si="345"/>
        <v>#DIV/0!</v>
      </c>
      <c r="K201" s="44" t="e">
        <f t="shared" si="345"/>
        <v>#DIV/0!</v>
      </c>
      <c r="L201" s="44" t="e">
        <f t="shared" si="345"/>
        <v>#DIV/0!</v>
      </c>
      <c r="M201" s="44" t="e">
        <f t="shared" si="345"/>
        <v>#DIV/0!</v>
      </c>
      <c r="N201" s="44" t="e">
        <f t="shared" si="345"/>
        <v>#DIV/0!</v>
      </c>
      <c r="O201" s="169" t="e">
        <f t="shared" si="345"/>
        <v>#VALUE!</v>
      </c>
      <c r="P201" s="169" t="e">
        <f t="shared" si="345"/>
        <v>#VALUE!</v>
      </c>
      <c r="Q201" s="169" t="e">
        <f t="shared" si="345"/>
        <v>#VALUE!</v>
      </c>
      <c r="R201" s="169" t="e">
        <f t="shared" si="345"/>
        <v>#VALUE!</v>
      </c>
      <c r="S201" s="170" t="e">
        <f t="shared" si="345"/>
        <v>#VALUE!</v>
      </c>
      <c r="T201" s="22"/>
      <c r="V201" s="193"/>
      <c r="W201" s="194"/>
      <c r="X201" s="41"/>
      <c r="Y201" s="41"/>
      <c r="Z201" s="41"/>
      <c r="AA201" s="41"/>
      <c r="AB201" s="41"/>
      <c r="AC201" s="33" t="s">
        <v>52</v>
      </c>
      <c r="AD201" s="44" t="e">
        <f t="shared" ref="AD201:AN201" si="346">AVERAGE(AD198:AD200)</f>
        <v>#DIV/0!</v>
      </c>
      <c r="AE201" s="44" t="e">
        <f t="shared" si="346"/>
        <v>#DIV/0!</v>
      </c>
      <c r="AF201" s="44" t="e">
        <f t="shared" si="346"/>
        <v>#DIV/0!</v>
      </c>
      <c r="AG201" s="44" t="e">
        <f t="shared" si="346"/>
        <v>#DIV/0!</v>
      </c>
      <c r="AH201" s="44" t="e">
        <f t="shared" si="346"/>
        <v>#DIV/0!</v>
      </c>
      <c r="AI201" s="44" t="e">
        <f t="shared" si="346"/>
        <v>#DIV/0!</v>
      </c>
      <c r="AJ201" s="169" t="e">
        <f t="shared" si="346"/>
        <v>#VALUE!</v>
      </c>
      <c r="AK201" s="169" t="e">
        <f t="shared" si="346"/>
        <v>#VALUE!</v>
      </c>
      <c r="AL201" s="169" t="e">
        <f t="shared" si="346"/>
        <v>#VALUE!</v>
      </c>
      <c r="AM201" s="169" t="e">
        <f t="shared" si="346"/>
        <v>#VALUE!</v>
      </c>
      <c r="AN201" s="170" t="e">
        <f t="shared" si="346"/>
        <v>#VALUE!</v>
      </c>
      <c r="AQ201" s="193"/>
      <c r="AR201" s="194"/>
      <c r="AS201" s="41"/>
      <c r="AT201" s="41"/>
      <c r="AU201" s="41"/>
      <c r="AV201" s="41"/>
      <c r="AW201" s="41"/>
      <c r="AX201" s="33" t="s">
        <v>52</v>
      </c>
      <c r="AY201" s="44" t="e">
        <f t="shared" ref="AY201:BI201" si="347">AVERAGE(AY198:AY200)</f>
        <v>#DIV/0!</v>
      </c>
      <c r="AZ201" s="44" t="e">
        <f t="shared" si="347"/>
        <v>#DIV/0!</v>
      </c>
      <c r="BA201" s="44" t="e">
        <f t="shared" si="347"/>
        <v>#DIV/0!</v>
      </c>
      <c r="BB201" s="44" t="e">
        <f t="shared" si="347"/>
        <v>#DIV/0!</v>
      </c>
      <c r="BC201" s="44" t="e">
        <f t="shared" si="347"/>
        <v>#DIV/0!</v>
      </c>
      <c r="BD201" s="44" t="e">
        <f t="shared" si="347"/>
        <v>#DIV/0!</v>
      </c>
      <c r="BE201" s="169" t="e">
        <f t="shared" si="347"/>
        <v>#VALUE!</v>
      </c>
      <c r="BF201" s="169" t="e">
        <f t="shared" si="347"/>
        <v>#VALUE!</v>
      </c>
      <c r="BG201" s="169" t="e">
        <f t="shared" si="347"/>
        <v>#VALUE!</v>
      </c>
      <c r="BH201" s="169" t="e">
        <f t="shared" si="347"/>
        <v>#VALUE!</v>
      </c>
      <c r="BI201" s="170" t="e">
        <f t="shared" si="347"/>
        <v>#VALUE!</v>
      </c>
      <c r="BL201" s="193"/>
      <c r="BM201" s="194"/>
      <c r="BN201" s="41"/>
      <c r="BO201" s="41"/>
      <c r="BP201" s="41"/>
      <c r="BQ201" s="41"/>
      <c r="BR201" s="41"/>
      <c r="BS201" s="33" t="s">
        <v>52</v>
      </c>
      <c r="BT201" s="44" t="e">
        <f t="shared" ref="BT201:CD201" si="348">AVERAGE(BT198:BT200)</f>
        <v>#DIV/0!</v>
      </c>
      <c r="BU201" s="44" t="e">
        <f t="shared" si="348"/>
        <v>#DIV/0!</v>
      </c>
      <c r="BV201" s="44" t="e">
        <f t="shared" si="348"/>
        <v>#DIV/0!</v>
      </c>
      <c r="BW201" s="44" t="e">
        <f t="shared" si="348"/>
        <v>#DIV/0!</v>
      </c>
      <c r="BX201" s="44" t="e">
        <f t="shared" si="348"/>
        <v>#DIV/0!</v>
      </c>
      <c r="BY201" s="44" t="e">
        <f t="shared" si="348"/>
        <v>#DIV/0!</v>
      </c>
      <c r="BZ201" s="169" t="e">
        <f t="shared" si="348"/>
        <v>#VALUE!</v>
      </c>
      <c r="CA201" s="169" t="e">
        <f t="shared" si="348"/>
        <v>#VALUE!</v>
      </c>
      <c r="CB201" s="169" t="e">
        <f t="shared" si="348"/>
        <v>#VALUE!</v>
      </c>
      <c r="CC201" s="169" t="e">
        <f t="shared" si="348"/>
        <v>#VALUE!</v>
      </c>
      <c r="CD201" s="170" t="e">
        <f t="shared" si="348"/>
        <v>#VALUE!</v>
      </c>
      <c r="CG201" s="193"/>
      <c r="CH201" s="194"/>
      <c r="CI201" s="41"/>
      <c r="CJ201" s="41"/>
      <c r="CK201" s="41"/>
      <c r="CL201" s="41"/>
      <c r="CM201" s="41"/>
      <c r="CN201" s="33" t="s">
        <v>52</v>
      </c>
      <c r="CO201" s="44" t="e">
        <f t="shared" ref="CO201:CY201" si="349">AVERAGE(CO198:CO200)</f>
        <v>#DIV/0!</v>
      </c>
      <c r="CP201" s="44" t="e">
        <f t="shared" si="349"/>
        <v>#DIV/0!</v>
      </c>
      <c r="CQ201" s="44" t="e">
        <f t="shared" si="349"/>
        <v>#DIV/0!</v>
      </c>
      <c r="CR201" s="44" t="e">
        <f t="shared" si="349"/>
        <v>#DIV/0!</v>
      </c>
      <c r="CS201" s="44" t="e">
        <f t="shared" si="349"/>
        <v>#DIV/0!</v>
      </c>
      <c r="CT201" s="44" t="e">
        <f t="shared" si="349"/>
        <v>#DIV/0!</v>
      </c>
      <c r="CU201" s="169" t="e">
        <f t="shared" si="349"/>
        <v>#VALUE!</v>
      </c>
      <c r="CV201" s="169" t="e">
        <f t="shared" si="349"/>
        <v>#VALUE!</v>
      </c>
      <c r="CW201" s="169" t="e">
        <f t="shared" si="349"/>
        <v>#VALUE!</v>
      </c>
      <c r="CX201" s="169" t="e">
        <f t="shared" si="349"/>
        <v>#VALUE!</v>
      </c>
      <c r="CY201" s="170" t="e">
        <f t="shared" si="349"/>
        <v>#VALUE!</v>
      </c>
    </row>
    <row r="202" spans="1:103" ht="14.45" customHeight="1" x14ac:dyDescent="0.25">
      <c r="A202" s="193"/>
      <c r="B202" s="194"/>
      <c r="C202" s="54" t="s">
        <v>53</v>
      </c>
      <c r="D202" s="2" t="str">
        <f t="shared" ref="D202:S202" si="350">D217</f>
        <v>oxygen</v>
      </c>
      <c r="E202" s="2" t="str">
        <f t="shared" si="350"/>
        <v>nitrogen</v>
      </c>
      <c r="F202" s="2" t="str">
        <f t="shared" si="350"/>
        <v>methane</v>
      </c>
      <c r="G202" s="2" t="str">
        <f t="shared" si="350"/>
        <v>carbon monoxide</v>
      </c>
      <c r="H202" s="2" t="str">
        <f t="shared" si="350"/>
        <v>carbon dioxide</v>
      </c>
      <c r="I202" s="2" t="str">
        <f t="shared" si="350"/>
        <v>ethane</v>
      </c>
      <c r="J202" s="2" t="str">
        <f t="shared" si="350"/>
        <v>ethylene</v>
      </c>
      <c r="K202" s="2" t="str">
        <f t="shared" si="350"/>
        <v>propane</v>
      </c>
      <c r="L202" s="2" t="str">
        <f t="shared" si="350"/>
        <v>propylene</v>
      </c>
      <c r="M202" s="2" t="str">
        <f t="shared" si="350"/>
        <v>isobutane</v>
      </c>
      <c r="N202" s="2" t="str">
        <f t="shared" si="350"/>
        <v>n-butane</v>
      </c>
      <c r="O202" s="2" t="str">
        <f t="shared" si="350"/>
        <v>trans-2-butene</v>
      </c>
      <c r="P202" s="2" t="str">
        <f t="shared" si="350"/>
        <v>1-butene</v>
      </c>
      <c r="Q202" s="2" t="str">
        <f t="shared" si="350"/>
        <v>isobutene</v>
      </c>
      <c r="R202" s="2" t="str">
        <f t="shared" si="350"/>
        <v>cis-2-butene</v>
      </c>
      <c r="S202" s="51" t="str">
        <f t="shared" si="350"/>
        <v>1,3-butadiene</v>
      </c>
      <c r="T202" s="22"/>
      <c r="V202" s="193"/>
      <c r="W202" s="194"/>
      <c r="X202" s="54" t="s">
        <v>53</v>
      </c>
      <c r="Y202" s="2" t="str">
        <f t="shared" ref="Y202:AN202" si="351">Y217</f>
        <v>oxygen</v>
      </c>
      <c r="Z202" s="2" t="str">
        <f t="shared" si="351"/>
        <v>nitrogen</v>
      </c>
      <c r="AA202" s="2" t="str">
        <f t="shared" si="351"/>
        <v>methane</v>
      </c>
      <c r="AB202" s="2" t="str">
        <f t="shared" si="351"/>
        <v>carbon monoxide</v>
      </c>
      <c r="AC202" s="2" t="str">
        <f t="shared" si="351"/>
        <v>carbon dioxide</v>
      </c>
      <c r="AD202" s="2" t="str">
        <f t="shared" si="351"/>
        <v>ethane</v>
      </c>
      <c r="AE202" s="2" t="str">
        <f t="shared" si="351"/>
        <v>ethylene</v>
      </c>
      <c r="AF202" s="2" t="str">
        <f t="shared" si="351"/>
        <v>propane</v>
      </c>
      <c r="AG202" s="2" t="str">
        <f t="shared" si="351"/>
        <v>propylene</v>
      </c>
      <c r="AH202" s="2" t="str">
        <f t="shared" si="351"/>
        <v>isobutane</v>
      </c>
      <c r="AI202" s="2" t="str">
        <f t="shared" si="351"/>
        <v>n-butane</v>
      </c>
      <c r="AJ202" s="2" t="str">
        <f t="shared" si="351"/>
        <v>trans-2-butene</v>
      </c>
      <c r="AK202" s="2" t="str">
        <f t="shared" si="351"/>
        <v>1-butene</v>
      </c>
      <c r="AL202" s="2" t="str">
        <f t="shared" si="351"/>
        <v>isobutene</v>
      </c>
      <c r="AM202" s="2" t="str">
        <f t="shared" si="351"/>
        <v>cis-2-butene</v>
      </c>
      <c r="AN202" s="51" t="str">
        <f t="shared" si="351"/>
        <v>1,3-butadiene</v>
      </c>
      <c r="AQ202" s="193"/>
      <c r="AR202" s="194"/>
      <c r="AS202" s="54" t="s">
        <v>53</v>
      </c>
      <c r="AT202" s="2" t="str">
        <f t="shared" ref="AT202:BI202" si="352">AT217</f>
        <v>oxygen</v>
      </c>
      <c r="AU202" s="2" t="str">
        <f t="shared" si="352"/>
        <v>nitrogen</v>
      </c>
      <c r="AV202" s="2" t="str">
        <f t="shared" si="352"/>
        <v>methane</v>
      </c>
      <c r="AW202" s="2" t="str">
        <f t="shared" si="352"/>
        <v>carbon monoxide</v>
      </c>
      <c r="AX202" s="2" t="str">
        <f t="shared" si="352"/>
        <v>carbon dioxide</v>
      </c>
      <c r="AY202" s="2" t="str">
        <f t="shared" si="352"/>
        <v>ethane</v>
      </c>
      <c r="AZ202" s="2" t="str">
        <f t="shared" si="352"/>
        <v>ethylene</v>
      </c>
      <c r="BA202" s="2" t="str">
        <f t="shared" si="352"/>
        <v>propane</v>
      </c>
      <c r="BB202" s="2" t="str">
        <f t="shared" si="352"/>
        <v>propylene</v>
      </c>
      <c r="BC202" s="2" t="str">
        <f t="shared" si="352"/>
        <v>isobutane</v>
      </c>
      <c r="BD202" s="2" t="str">
        <f t="shared" si="352"/>
        <v>n-butane</v>
      </c>
      <c r="BE202" s="2" t="str">
        <f t="shared" si="352"/>
        <v>trans-2-butene</v>
      </c>
      <c r="BF202" s="2" t="str">
        <f t="shared" si="352"/>
        <v>1-butene</v>
      </c>
      <c r="BG202" s="2" t="str">
        <f t="shared" si="352"/>
        <v>isobutene</v>
      </c>
      <c r="BH202" s="2" t="str">
        <f t="shared" si="352"/>
        <v>cis-2-butene</v>
      </c>
      <c r="BI202" s="51" t="str">
        <f t="shared" si="352"/>
        <v>1,3-butadiene</v>
      </c>
      <c r="BL202" s="193"/>
      <c r="BM202" s="194"/>
      <c r="BN202" s="54" t="s">
        <v>53</v>
      </c>
      <c r="BO202" s="2" t="str">
        <f t="shared" ref="BO202:CD202" si="353">BO217</f>
        <v>oxygen</v>
      </c>
      <c r="BP202" s="2" t="str">
        <f t="shared" si="353"/>
        <v>nitrogen</v>
      </c>
      <c r="BQ202" s="2" t="str">
        <f t="shared" si="353"/>
        <v>methane</v>
      </c>
      <c r="BR202" s="2" t="str">
        <f t="shared" si="353"/>
        <v>carbon monoxide</v>
      </c>
      <c r="BS202" s="2" t="str">
        <f t="shared" si="353"/>
        <v>carbon dioxide</v>
      </c>
      <c r="BT202" s="2" t="str">
        <f t="shared" si="353"/>
        <v>ethane</v>
      </c>
      <c r="BU202" s="2" t="str">
        <f t="shared" si="353"/>
        <v>ethylene</v>
      </c>
      <c r="BV202" s="2" t="str">
        <f t="shared" si="353"/>
        <v>propane</v>
      </c>
      <c r="BW202" s="2" t="str">
        <f t="shared" si="353"/>
        <v>propylene</v>
      </c>
      <c r="BX202" s="2" t="str">
        <f t="shared" si="353"/>
        <v>isobutane</v>
      </c>
      <c r="BY202" s="2" t="str">
        <f t="shared" si="353"/>
        <v>n-butane</v>
      </c>
      <c r="BZ202" s="2" t="str">
        <f t="shared" si="353"/>
        <v>trans-2-butene</v>
      </c>
      <c r="CA202" s="2" t="str">
        <f t="shared" si="353"/>
        <v>1-butene</v>
      </c>
      <c r="CB202" s="2" t="str">
        <f t="shared" si="353"/>
        <v>isobutene</v>
      </c>
      <c r="CC202" s="2" t="str">
        <f t="shared" si="353"/>
        <v>cis-2-butene</v>
      </c>
      <c r="CD202" s="51" t="str">
        <f t="shared" si="353"/>
        <v>1,3-butadiene</v>
      </c>
      <c r="CG202" s="193"/>
      <c r="CH202" s="194"/>
      <c r="CI202" s="54" t="s">
        <v>53</v>
      </c>
      <c r="CJ202" s="2" t="str">
        <f t="shared" ref="CJ202:CY202" si="354">CJ217</f>
        <v>oxygen</v>
      </c>
      <c r="CK202" s="2" t="str">
        <f t="shared" si="354"/>
        <v>nitrogen</v>
      </c>
      <c r="CL202" s="2" t="str">
        <f t="shared" si="354"/>
        <v>methane</v>
      </c>
      <c r="CM202" s="2" t="str">
        <f t="shared" si="354"/>
        <v>carbon monoxide</v>
      </c>
      <c r="CN202" s="2" t="str">
        <f t="shared" si="354"/>
        <v>carbon dioxide</v>
      </c>
      <c r="CO202" s="2" t="str">
        <f t="shared" si="354"/>
        <v>ethane</v>
      </c>
      <c r="CP202" s="2" t="str">
        <f t="shared" si="354"/>
        <v>ethylene</v>
      </c>
      <c r="CQ202" s="2" t="str">
        <f t="shared" si="354"/>
        <v>propane</v>
      </c>
      <c r="CR202" s="2" t="str">
        <f t="shared" si="354"/>
        <v>propylene</v>
      </c>
      <c r="CS202" s="2" t="str">
        <f t="shared" si="354"/>
        <v>isobutane</v>
      </c>
      <c r="CT202" s="2" t="str">
        <f t="shared" si="354"/>
        <v>n-butane</v>
      </c>
      <c r="CU202" s="2" t="str">
        <f t="shared" si="354"/>
        <v>trans-2-butene</v>
      </c>
      <c r="CV202" s="2" t="str">
        <f t="shared" si="354"/>
        <v>1-butene</v>
      </c>
      <c r="CW202" s="2" t="str">
        <f t="shared" si="354"/>
        <v>isobutene</v>
      </c>
      <c r="CX202" s="2" t="str">
        <f t="shared" si="354"/>
        <v>cis-2-butene</v>
      </c>
      <c r="CY202" s="51" t="str">
        <f t="shared" si="354"/>
        <v>1,3-butadiene</v>
      </c>
    </row>
    <row r="203" spans="1:103" ht="14.45" customHeight="1" x14ac:dyDescent="0.25">
      <c r="A203" s="193"/>
      <c r="B203" s="194"/>
      <c r="C203" s="187" t="s">
        <v>54</v>
      </c>
      <c r="D203" s="45" t="str">
        <f t="shared" ref="D203:S203" si="355">D222</f>
        <v/>
      </c>
      <c r="E203" s="45" t="str">
        <f t="shared" si="355"/>
        <v/>
      </c>
      <c r="F203" s="45" t="str">
        <f t="shared" si="355"/>
        <v/>
      </c>
      <c r="G203" s="45" t="str">
        <f t="shared" si="355"/>
        <v/>
      </c>
      <c r="H203" s="45" t="str">
        <f t="shared" si="355"/>
        <v/>
      </c>
      <c r="I203" s="45" t="str">
        <f t="shared" si="355"/>
        <v/>
      </c>
      <c r="J203" s="45" t="str">
        <f t="shared" si="355"/>
        <v/>
      </c>
      <c r="K203" s="45" t="str">
        <f t="shared" si="355"/>
        <v/>
      </c>
      <c r="L203" s="45" t="str">
        <f t="shared" si="355"/>
        <v/>
      </c>
      <c r="M203" s="45" t="str">
        <f t="shared" si="355"/>
        <v/>
      </c>
      <c r="N203" s="45" t="str">
        <f t="shared" si="355"/>
        <v/>
      </c>
      <c r="O203" s="45" t="str">
        <f t="shared" si="355"/>
        <v/>
      </c>
      <c r="P203" s="45" t="str">
        <f t="shared" si="355"/>
        <v/>
      </c>
      <c r="Q203" s="45" t="str">
        <f t="shared" si="355"/>
        <v/>
      </c>
      <c r="R203" s="45" t="str">
        <f t="shared" si="355"/>
        <v/>
      </c>
      <c r="S203" s="52" t="str">
        <f t="shared" si="355"/>
        <v/>
      </c>
      <c r="T203" s="22"/>
      <c r="V203" s="193"/>
      <c r="W203" s="194"/>
      <c r="X203" s="187" t="s">
        <v>54</v>
      </c>
      <c r="Y203" s="45" t="str">
        <f t="shared" ref="Y203:AN203" si="356">Y222</f>
        <v/>
      </c>
      <c r="Z203" s="45" t="str">
        <f t="shared" si="356"/>
        <v/>
      </c>
      <c r="AA203" s="45" t="str">
        <f t="shared" si="356"/>
        <v/>
      </c>
      <c r="AB203" s="45" t="str">
        <f t="shared" si="356"/>
        <v/>
      </c>
      <c r="AC203" s="45" t="str">
        <f t="shared" si="356"/>
        <v/>
      </c>
      <c r="AD203" s="45" t="str">
        <f t="shared" si="356"/>
        <v/>
      </c>
      <c r="AE203" s="45" t="str">
        <f t="shared" si="356"/>
        <v/>
      </c>
      <c r="AF203" s="45" t="str">
        <f t="shared" si="356"/>
        <v/>
      </c>
      <c r="AG203" s="45" t="str">
        <f t="shared" si="356"/>
        <v/>
      </c>
      <c r="AH203" s="45" t="str">
        <f t="shared" si="356"/>
        <v/>
      </c>
      <c r="AI203" s="45" t="str">
        <f t="shared" si="356"/>
        <v/>
      </c>
      <c r="AJ203" s="45" t="str">
        <f t="shared" si="356"/>
        <v/>
      </c>
      <c r="AK203" s="45" t="str">
        <f t="shared" si="356"/>
        <v/>
      </c>
      <c r="AL203" s="45" t="str">
        <f t="shared" si="356"/>
        <v/>
      </c>
      <c r="AM203" s="45" t="str">
        <f t="shared" si="356"/>
        <v/>
      </c>
      <c r="AN203" s="52" t="str">
        <f t="shared" si="356"/>
        <v/>
      </c>
      <c r="AQ203" s="193"/>
      <c r="AR203" s="194"/>
      <c r="AS203" s="187" t="s">
        <v>54</v>
      </c>
      <c r="AT203" s="45" t="str">
        <f t="shared" ref="AT203:BI203" si="357">AT222</f>
        <v/>
      </c>
      <c r="AU203" s="45" t="str">
        <f t="shared" si="357"/>
        <v/>
      </c>
      <c r="AV203" s="45" t="str">
        <f t="shared" si="357"/>
        <v/>
      </c>
      <c r="AW203" s="45" t="str">
        <f t="shared" si="357"/>
        <v/>
      </c>
      <c r="AX203" s="45" t="str">
        <f t="shared" si="357"/>
        <v/>
      </c>
      <c r="AY203" s="45" t="str">
        <f t="shared" si="357"/>
        <v/>
      </c>
      <c r="AZ203" s="45" t="str">
        <f t="shared" si="357"/>
        <v/>
      </c>
      <c r="BA203" s="45" t="str">
        <f t="shared" si="357"/>
        <v/>
      </c>
      <c r="BB203" s="45" t="str">
        <f t="shared" si="357"/>
        <v/>
      </c>
      <c r="BC203" s="45" t="str">
        <f t="shared" si="357"/>
        <v/>
      </c>
      <c r="BD203" s="45" t="str">
        <f t="shared" si="357"/>
        <v/>
      </c>
      <c r="BE203" s="45" t="str">
        <f t="shared" si="357"/>
        <v/>
      </c>
      <c r="BF203" s="45" t="str">
        <f t="shared" si="357"/>
        <v/>
      </c>
      <c r="BG203" s="45" t="str">
        <f t="shared" si="357"/>
        <v/>
      </c>
      <c r="BH203" s="45" t="str">
        <f t="shared" si="357"/>
        <v/>
      </c>
      <c r="BI203" s="52" t="str">
        <f t="shared" si="357"/>
        <v/>
      </c>
      <c r="BL203" s="193"/>
      <c r="BM203" s="194"/>
      <c r="BN203" s="187" t="s">
        <v>54</v>
      </c>
      <c r="BO203" s="45">
        <f t="shared" ref="BO203:CD203" si="358">BO222</f>
        <v>0</v>
      </c>
      <c r="BP203" s="45">
        <f t="shared" si="358"/>
        <v>0</v>
      </c>
      <c r="BQ203" s="45">
        <f t="shared" si="358"/>
        <v>0</v>
      </c>
      <c r="BR203" s="45">
        <f t="shared" si="358"/>
        <v>0</v>
      </c>
      <c r="BS203" s="45">
        <f t="shared" si="358"/>
        <v>0</v>
      </c>
      <c r="BT203" s="45">
        <f t="shared" si="358"/>
        <v>0</v>
      </c>
      <c r="BU203" s="45">
        <f t="shared" si="358"/>
        <v>0</v>
      </c>
      <c r="BV203" s="45">
        <f t="shared" si="358"/>
        <v>0</v>
      </c>
      <c r="BW203" s="45">
        <f t="shared" si="358"/>
        <v>0</v>
      </c>
      <c r="BX203" s="45">
        <f t="shared" si="358"/>
        <v>0</v>
      </c>
      <c r="BY203" s="45">
        <f t="shared" si="358"/>
        <v>0</v>
      </c>
      <c r="BZ203" s="45">
        <f t="shared" si="358"/>
        <v>0</v>
      </c>
      <c r="CA203" s="45">
        <f t="shared" si="358"/>
        <v>0</v>
      </c>
      <c r="CB203" s="45">
        <f t="shared" si="358"/>
        <v>0</v>
      </c>
      <c r="CC203" s="45">
        <f t="shared" si="358"/>
        <v>0</v>
      </c>
      <c r="CD203" s="52">
        <f t="shared" si="358"/>
        <v>0</v>
      </c>
      <c r="CG203" s="193"/>
      <c r="CH203" s="194"/>
      <c r="CI203" s="187" t="s">
        <v>54</v>
      </c>
      <c r="CJ203" s="45">
        <f t="shared" ref="CJ203:CY203" si="359">CJ222</f>
        <v>0</v>
      </c>
      <c r="CK203" s="45">
        <f t="shared" si="359"/>
        <v>0</v>
      </c>
      <c r="CL203" s="45">
        <f t="shared" si="359"/>
        <v>0</v>
      </c>
      <c r="CM203" s="45">
        <f t="shared" si="359"/>
        <v>0</v>
      </c>
      <c r="CN203" s="45">
        <f t="shared" si="359"/>
        <v>0</v>
      </c>
      <c r="CO203" s="45">
        <f t="shared" si="359"/>
        <v>0</v>
      </c>
      <c r="CP203" s="45">
        <f t="shared" si="359"/>
        <v>0</v>
      </c>
      <c r="CQ203" s="45">
        <f t="shared" si="359"/>
        <v>0</v>
      </c>
      <c r="CR203" s="45">
        <f t="shared" si="359"/>
        <v>0</v>
      </c>
      <c r="CS203" s="45">
        <f t="shared" si="359"/>
        <v>0</v>
      </c>
      <c r="CT203" s="45">
        <f t="shared" si="359"/>
        <v>0</v>
      </c>
      <c r="CU203" s="45">
        <f t="shared" si="359"/>
        <v>0</v>
      </c>
      <c r="CV203" s="45">
        <f t="shared" si="359"/>
        <v>0</v>
      </c>
      <c r="CW203" s="45">
        <f t="shared" si="359"/>
        <v>0</v>
      </c>
      <c r="CX203" s="45">
        <f t="shared" si="359"/>
        <v>0</v>
      </c>
      <c r="CY203" s="52">
        <f t="shared" si="359"/>
        <v>0</v>
      </c>
    </row>
    <row r="204" spans="1:103" ht="14.45" customHeight="1" x14ac:dyDescent="0.25">
      <c r="A204" s="193"/>
      <c r="B204" s="194"/>
      <c r="C204" s="188"/>
      <c r="D204" s="45" t="str">
        <f t="shared" ref="D204:S204" si="360">D223</f>
        <v/>
      </c>
      <c r="E204" s="45" t="str">
        <f t="shared" si="360"/>
        <v/>
      </c>
      <c r="F204" s="45" t="str">
        <f t="shared" si="360"/>
        <v/>
      </c>
      <c r="G204" s="45" t="str">
        <f t="shared" si="360"/>
        <v/>
      </c>
      <c r="H204" s="45" t="str">
        <f t="shared" si="360"/>
        <v/>
      </c>
      <c r="I204" s="45" t="str">
        <f t="shared" si="360"/>
        <v/>
      </c>
      <c r="J204" s="45" t="str">
        <f t="shared" si="360"/>
        <v/>
      </c>
      <c r="K204" s="45" t="str">
        <f t="shared" si="360"/>
        <v/>
      </c>
      <c r="L204" s="45" t="str">
        <f t="shared" si="360"/>
        <v/>
      </c>
      <c r="M204" s="45" t="str">
        <f t="shared" si="360"/>
        <v/>
      </c>
      <c r="N204" s="45" t="str">
        <f t="shared" si="360"/>
        <v/>
      </c>
      <c r="O204" s="45" t="str">
        <f t="shared" si="360"/>
        <v/>
      </c>
      <c r="P204" s="45" t="str">
        <f t="shared" si="360"/>
        <v/>
      </c>
      <c r="Q204" s="45" t="str">
        <f t="shared" si="360"/>
        <v/>
      </c>
      <c r="R204" s="45" t="str">
        <f t="shared" si="360"/>
        <v/>
      </c>
      <c r="S204" s="52" t="str">
        <f t="shared" si="360"/>
        <v/>
      </c>
      <c r="T204" s="22"/>
      <c r="V204" s="193"/>
      <c r="W204" s="194"/>
      <c r="X204" s="188"/>
      <c r="Y204" s="45" t="str">
        <f t="shared" ref="Y204:AN204" si="361">Y223</f>
        <v/>
      </c>
      <c r="Z204" s="45" t="str">
        <f t="shared" si="361"/>
        <v/>
      </c>
      <c r="AA204" s="45" t="str">
        <f t="shared" si="361"/>
        <v/>
      </c>
      <c r="AB204" s="45" t="str">
        <f t="shared" si="361"/>
        <v/>
      </c>
      <c r="AC204" s="45" t="str">
        <f t="shared" si="361"/>
        <v/>
      </c>
      <c r="AD204" s="45" t="str">
        <f t="shared" si="361"/>
        <v/>
      </c>
      <c r="AE204" s="45" t="str">
        <f t="shared" si="361"/>
        <v/>
      </c>
      <c r="AF204" s="45" t="str">
        <f t="shared" si="361"/>
        <v/>
      </c>
      <c r="AG204" s="45" t="str">
        <f t="shared" si="361"/>
        <v/>
      </c>
      <c r="AH204" s="45" t="str">
        <f t="shared" si="361"/>
        <v/>
      </c>
      <c r="AI204" s="45" t="str">
        <f t="shared" si="361"/>
        <v/>
      </c>
      <c r="AJ204" s="45" t="str">
        <f t="shared" si="361"/>
        <v/>
      </c>
      <c r="AK204" s="45" t="str">
        <f t="shared" si="361"/>
        <v/>
      </c>
      <c r="AL204" s="45" t="str">
        <f t="shared" si="361"/>
        <v/>
      </c>
      <c r="AM204" s="45" t="str">
        <f t="shared" si="361"/>
        <v/>
      </c>
      <c r="AN204" s="52" t="str">
        <f t="shared" si="361"/>
        <v/>
      </c>
      <c r="AQ204" s="193"/>
      <c r="AR204" s="194"/>
      <c r="AS204" s="188"/>
      <c r="AT204" s="45" t="str">
        <f t="shared" ref="AT204:BI204" si="362">AT223</f>
        <v/>
      </c>
      <c r="AU204" s="45" t="str">
        <f t="shared" si="362"/>
        <v/>
      </c>
      <c r="AV204" s="45" t="str">
        <f t="shared" si="362"/>
        <v/>
      </c>
      <c r="AW204" s="45" t="str">
        <f t="shared" si="362"/>
        <v/>
      </c>
      <c r="AX204" s="45" t="str">
        <f t="shared" si="362"/>
        <v/>
      </c>
      <c r="AY204" s="45" t="str">
        <f t="shared" si="362"/>
        <v/>
      </c>
      <c r="AZ204" s="45" t="str">
        <f t="shared" si="362"/>
        <v/>
      </c>
      <c r="BA204" s="45" t="str">
        <f t="shared" si="362"/>
        <v/>
      </c>
      <c r="BB204" s="45" t="str">
        <f t="shared" si="362"/>
        <v/>
      </c>
      <c r="BC204" s="45" t="str">
        <f t="shared" si="362"/>
        <v/>
      </c>
      <c r="BD204" s="45" t="str">
        <f t="shared" si="362"/>
        <v/>
      </c>
      <c r="BE204" s="45" t="str">
        <f t="shared" si="362"/>
        <v/>
      </c>
      <c r="BF204" s="45" t="str">
        <f t="shared" si="362"/>
        <v/>
      </c>
      <c r="BG204" s="45" t="str">
        <f t="shared" si="362"/>
        <v/>
      </c>
      <c r="BH204" s="45" t="str">
        <f t="shared" si="362"/>
        <v/>
      </c>
      <c r="BI204" s="52" t="str">
        <f t="shared" si="362"/>
        <v/>
      </c>
      <c r="BL204" s="193"/>
      <c r="BM204" s="194"/>
      <c r="BN204" s="188"/>
      <c r="BO204" s="45">
        <f t="shared" ref="BO204:CD204" si="363">BO223</f>
        <v>0</v>
      </c>
      <c r="BP204" s="45">
        <f t="shared" si="363"/>
        <v>0</v>
      </c>
      <c r="BQ204" s="45">
        <f t="shared" si="363"/>
        <v>0</v>
      </c>
      <c r="BR204" s="45">
        <f t="shared" si="363"/>
        <v>0</v>
      </c>
      <c r="BS204" s="45">
        <f t="shared" si="363"/>
        <v>0</v>
      </c>
      <c r="BT204" s="45">
        <f t="shared" si="363"/>
        <v>0</v>
      </c>
      <c r="BU204" s="45">
        <f t="shared" si="363"/>
        <v>0</v>
      </c>
      <c r="BV204" s="45">
        <f t="shared" si="363"/>
        <v>0</v>
      </c>
      <c r="BW204" s="45">
        <f t="shared" si="363"/>
        <v>0</v>
      </c>
      <c r="BX204" s="45">
        <f t="shared" si="363"/>
        <v>0</v>
      </c>
      <c r="BY204" s="45">
        <f t="shared" si="363"/>
        <v>0</v>
      </c>
      <c r="BZ204" s="45">
        <f t="shared" si="363"/>
        <v>0</v>
      </c>
      <c r="CA204" s="45">
        <f t="shared" si="363"/>
        <v>0</v>
      </c>
      <c r="CB204" s="45">
        <f t="shared" si="363"/>
        <v>0</v>
      </c>
      <c r="CC204" s="45">
        <f t="shared" si="363"/>
        <v>0</v>
      </c>
      <c r="CD204" s="52">
        <f t="shared" si="363"/>
        <v>0</v>
      </c>
      <c r="CG204" s="193"/>
      <c r="CH204" s="194"/>
      <c r="CI204" s="188"/>
      <c r="CJ204" s="45">
        <f t="shared" ref="CJ204:CY204" si="364">CJ223</f>
        <v>0</v>
      </c>
      <c r="CK204" s="45">
        <f t="shared" si="364"/>
        <v>0</v>
      </c>
      <c r="CL204" s="45">
        <f t="shared" si="364"/>
        <v>0</v>
      </c>
      <c r="CM204" s="45">
        <f t="shared" si="364"/>
        <v>0</v>
      </c>
      <c r="CN204" s="45">
        <f t="shared" si="364"/>
        <v>0</v>
      </c>
      <c r="CO204" s="45">
        <f t="shared" si="364"/>
        <v>0</v>
      </c>
      <c r="CP204" s="45">
        <f t="shared" si="364"/>
        <v>0</v>
      </c>
      <c r="CQ204" s="45">
        <f t="shared" si="364"/>
        <v>0</v>
      </c>
      <c r="CR204" s="45">
        <f t="shared" si="364"/>
        <v>0</v>
      </c>
      <c r="CS204" s="45">
        <f t="shared" si="364"/>
        <v>0</v>
      </c>
      <c r="CT204" s="45">
        <f t="shared" si="364"/>
        <v>0</v>
      </c>
      <c r="CU204" s="45">
        <f t="shared" si="364"/>
        <v>0</v>
      </c>
      <c r="CV204" s="45">
        <f t="shared" si="364"/>
        <v>0</v>
      </c>
      <c r="CW204" s="45">
        <f t="shared" si="364"/>
        <v>0</v>
      </c>
      <c r="CX204" s="45">
        <f t="shared" si="364"/>
        <v>0</v>
      </c>
      <c r="CY204" s="52">
        <f t="shared" si="364"/>
        <v>0</v>
      </c>
    </row>
    <row r="205" spans="1:103" ht="14.45" customHeight="1" x14ac:dyDescent="0.25">
      <c r="A205" s="193"/>
      <c r="B205" s="194"/>
      <c r="C205" s="189"/>
      <c r="D205" s="45" t="str">
        <f t="shared" ref="D205:S205" si="365">D224</f>
        <v/>
      </c>
      <c r="E205" s="45" t="str">
        <f t="shared" si="365"/>
        <v/>
      </c>
      <c r="F205" s="45" t="str">
        <f t="shared" si="365"/>
        <v/>
      </c>
      <c r="G205" s="45" t="str">
        <f t="shared" si="365"/>
        <v/>
      </c>
      <c r="H205" s="45" t="str">
        <f t="shared" si="365"/>
        <v/>
      </c>
      <c r="I205" s="45" t="str">
        <f t="shared" si="365"/>
        <v/>
      </c>
      <c r="J205" s="45" t="str">
        <f t="shared" si="365"/>
        <v/>
      </c>
      <c r="K205" s="45" t="str">
        <f t="shared" si="365"/>
        <v/>
      </c>
      <c r="L205" s="45" t="str">
        <f t="shared" si="365"/>
        <v/>
      </c>
      <c r="M205" s="45" t="str">
        <f t="shared" si="365"/>
        <v/>
      </c>
      <c r="N205" s="45" t="str">
        <f t="shared" si="365"/>
        <v/>
      </c>
      <c r="O205" s="45" t="str">
        <f t="shared" si="365"/>
        <v/>
      </c>
      <c r="P205" s="45" t="str">
        <f t="shared" si="365"/>
        <v/>
      </c>
      <c r="Q205" s="45" t="str">
        <f t="shared" si="365"/>
        <v/>
      </c>
      <c r="R205" s="45" t="str">
        <f t="shared" si="365"/>
        <v/>
      </c>
      <c r="S205" s="52" t="str">
        <f t="shared" si="365"/>
        <v/>
      </c>
      <c r="T205" s="22"/>
      <c r="V205" s="193"/>
      <c r="W205" s="194"/>
      <c r="X205" s="189"/>
      <c r="Y205" s="45" t="str">
        <f t="shared" ref="Y205:AN205" si="366">Y224</f>
        <v/>
      </c>
      <c r="Z205" s="45" t="str">
        <f t="shared" si="366"/>
        <v/>
      </c>
      <c r="AA205" s="45" t="str">
        <f t="shared" si="366"/>
        <v/>
      </c>
      <c r="AB205" s="45" t="str">
        <f t="shared" si="366"/>
        <v/>
      </c>
      <c r="AC205" s="45" t="str">
        <f t="shared" si="366"/>
        <v/>
      </c>
      <c r="AD205" s="45" t="str">
        <f t="shared" si="366"/>
        <v/>
      </c>
      <c r="AE205" s="45" t="str">
        <f t="shared" si="366"/>
        <v/>
      </c>
      <c r="AF205" s="45" t="str">
        <f t="shared" si="366"/>
        <v/>
      </c>
      <c r="AG205" s="45" t="str">
        <f t="shared" si="366"/>
        <v/>
      </c>
      <c r="AH205" s="45" t="str">
        <f t="shared" si="366"/>
        <v/>
      </c>
      <c r="AI205" s="45" t="str">
        <f t="shared" si="366"/>
        <v/>
      </c>
      <c r="AJ205" s="45" t="str">
        <f t="shared" si="366"/>
        <v/>
      </c>
      <c r="AK205" s="45" t="str">
        <f t="shared" si="366"/>
        <v/>
      </c>
      <c r="AL205" s="45" t="str">
        <f t="shared" si="366"/>
        <v/>
      </c>
      <c r="AM205" s="45" t="str">
        <f t="shared" si="366"/>
        <v/>
      </c>
      <c r="AN205" s="52" t="str">
        <f t="shared" si="366"/>
        <v/>
      </c>
      <c r="AQ205" s="193"/>
      <c r="AR205" s="194"/>
      <c r="AS205" s="189"/>
      <c r="AT205" s="45" t="str">
        <f t="shared" ref="AT205:BI205" si="367">AT224</f>
        <v/>
      </c>
      <c r="AU205" s="45" t="str">
        <f t="shared" si="367"/>
        <v/>
      </c>
      <c r="AV205" s="45" t="str">
        <f t="shared" si="367"/>
        <v/>
      </c>
      <c r="AW205" s="45" t="str">
        <f t="shared" si="367"/>
        <v/>
      </c>
      <c r="AX205" s="45" t="str">
        <f t="shared" si="367"/>
        <v/>
      </c>
      <c r="AY205" s="45" t="str">
        <f t="shared" si="367"/>
        <v/>
      </c>
      <c r="AZ205" s="45" t="str">
        <f t="shared" si="367"/>
        <v/>
      </c>
      <c r="BA205" s="45" t="str">
        <f t="shared" si="367"/>
        <v/>
      </c>
      <c r="BB205" s="45" t="str">
        <f t="shared" si="367"/>
        <v/>
      </c>
      <c r="BC205" s="45" t="str">
        <f t="shared" si="367"/>
        <v/>
      </c>
      <c r="BD205" s="45" t="str">
        <f t="shared" si="367"/>
        <v/>
      </c>
      <c r="BE205" s="45" t="str">
        <f t="shared" si="367"/>
        <v/>
      </c>
      <c r="BF205" s="45" t="str">
        <f t="shared" si="367"/>
        <v/>
      </c>
      <c r="BG205" s="45" t="str">
        <f t="shared" si="367"/>
        <v/>
      </c>
      <c r="BH205" s="45" t="str">
        <f t="shared" si="367"/>
        <v/>
      </c>
      <c r="BI205" s="52" t="str">
        <f t="shared" si="367"/>
        <v/>
      </c>
      <c r="BL205" s="193"/>
      <c r="BM205" s="194"/>
      <c r="BN205" s="189"/>
      <c r="BO205" s="45">
        <f t="shared" ref="BO205:CD205" si="368">BO224</f>
        <v>0</v>
      </c>
      <c r="BP205" s="45">
        <f t="shared" si="368"/>
        <v>0</v>
      </c>
      <c r="BQ205" s="45">
        <f t="shared" si="368"/>
        <v>0</v>
      </c>
      <c r="BR205" s="45">
        <f t="shared" si="368"/>
        <v>0</v>
      </c>
      <c r="BS205" s="45">
        <f t="shared" si="368"/>
        <v>0</v>
      </c>
      <c r="BT205" s="45">
        <f t="shared" si="368"/>
        <v>0</v>
      </c>
      <c r="BU205" s="45">
        <f t="shared" si="368"/>
        <v>0</v>
      </c>
      <c r="BV205" s="45">
        <f t="shared" si="368"/>
        <v>0</v>
      </c>
      <c r="BW205" s="45">
        <f t="shared" si="368"/>
        <v>0</v>
      </c>
      <c r="BX205" s="45">
        <f t="shared" si="368"/>
        <v>0</v>
      </c>
      <c r="BY205" s="45">
        <f t="shared" si="368"/>
        <v>0</v>
      </c>
      <c r="BZ205" s="45">
        <f t="shared" si="368"/>
        <v>0</v>
      </c>
      <c r="CA205" s="45">
        <f t="shared" si="368"/>
        <v>0</v>
      </c>
      <c r="CB205" s="45">
        <f t="shared" si="368"/>
        <v>0</v>
      </c>
      <c r="CC205" s="45">
        <f t="shared" si="368"/>
        <v>0</v>
      </c>
      <c r="CD205" s="52">
        <f t="shared" si="368"/>
        <v>0</v>
      </c>
      <c r="CG205" s="193"/>
      <c r="CH205" s="194"/>
      <c r="CI205" s="189"/>
      <c r="CJ205" s="45">
        <f t="shared" ref="CJ205:CY205" si="369">CJ224</f>
        <v>0</v>
      </c>
      <c r="CK205" s="45">
        <f t="shared" si="369"/>
        <v>0</v>
      </c>
      <c r="CL205" s="45">
        <f t="shared" si="369"/>
        <v>0</v>
      </c>
      <c r="CM205" s="45">
        <f t="shared" si="369"/>
        <v>0</v>
      </c>
      <c r="CN205" s="45">
        <f t="shared" si="369"/>
        <v>0</v>
      </c>
      <c r="CO205" s="45">
        <f t="shared" si="369"/>
        <v>0</v>
      </c>
      <c r="CP205" s="45">
        <f t="shared" si="369"/>
        <v>0</v>
      </c>
      <c r="CQ205" s="45">
        <f t="shared" si="369"/>
        <v>0</v>
      </c>
      <c r="CR205" s="45">
        <f t="shared" si="369"/>
        <v>0</v>
      </c>
      <c r="CS205" s="45">
        <f t="shared" si="369"/>
        <v>0</v>
      </c>
      <c r="CT205" s="45">
        <f t="shared" si="369"/>
        <v>0</v>
      </c>
      <c r="CU205" s="45">
        <f t="shared" si="369"/>
        <v>0</v>
      </c>
      <c r="CV205" s="45">
        <f t="shared" si="369"/>
        <v>0</v>
      </c>
      <c r="CW205" s="45">
        <f t="shared" si="369"/>
        <v>0</v>
      </c>
      <c r="CX205" s="45">
        <f t="shared" si="369"/>
        <v>0</v>
      </c>
      <c r="CY205" s="52">
        <f t="shared" si="369"/>
        <v>0</v>
      </c>
    </row>
    <row r="206" spans="1:103" ht="14.45" customHeight="1" x14ac:dyDescent="0.25">
      <c r="A206" s="193"/>
      <c r="B206" s="194"/>
      <c r="C206" s="55" t="s">
        <v>52</v>
      </c>
      <c r="D206" s="46" t="e">
        <f t="shared" ref="D206:S206" si="370">AVERAGE(D203:D205)</f>
        <v>#DIV/0!</v>
      </c>
      <c r="E206" s="46" t="e">
        <f t="shared" si="370"/>
        <v>#DIV/0!</v>
      </c>
      <c r="F206" s="46" t="e">
        <f t="shared" si="370"/>
        <v>#DIV/0!</v>
      </c>
      <c r="G206" s="46" t="e">
        <f t="shared" si="370"/>
        <v>#DIV/0!</v>
      </c>
      <c r="H206" s="46" t="e">
        <f t="shared" si="370"/>
        <v>#DIV/0!</v>
      </c>
      <c r="I206" s="46" t="e">
        <f t="shared" si="370"/>
        <v>#DIV/0!</v>
      </c>
      <c r="J206" s="46" t="e">
        <f t="shared" si="370"/>
        <v>#DIV/0!</v>
      </c>
      <c r="K206" s="46" t="e">
        <f t="shared" si="370"/>
        <v>#DIV/0!</v>
      </c>
      <c r="L206" s="46" t="e">
        <f t="shared" si="370"/>
        <v>#DIV/0!</v>
      </c>
      <c r="M206" s="46" t="e">
        <f t="shared" si="370"/>
        <v>#DIV/0!</v>
      </c>
      <c r="N206" s="46" t="e">
        <f t="shared" si="370"/>
        <v>#DIV/0!</v>
      </c>
      <c r="O206" s="46" t="e">
        <f t="shared" si="370"/>
        <v>#DIV/0!</v>
      </c>
      <c r="P206" s="46" t="e">
        <f t="shared" si="370"/>
        <v>#DIV/0!</v>
      </c>
      <c r="Q206" s="46" t="e">
        <f t="shared" si="370"/>
        <v>#DIV/0!</v>
      </c>
      <c r="R206" s="46" t="e">
        <f t="shared" si="370"/>
        <v>#DIV/0!</v>
      </c>
      <c r="S206" s="47" t="e">
        <f t="shared" si="370"/>
        <v>#DIV/0!</v>
      </c>
      <c r="T206" s="22"/>
      <c r="V206" s="193"/>
      <c r="W206" s="194"/>
      <c r="X206" s="55" t="s">
        <v>52</v>
      </c>
      <c r="Y206" s="46" t="e">
        <f t="shared" ref="Y206:AN206" si="371">AVERAGE(Y203:Y205)</f>
        <v>#DIV/0!</v>
      </c>
      <c r="Z206" s="46" t="e">
        <f t="shared" si="371"/>
        <v>#DIV/0!</v>
      </c>
      <c r="AA206" s="46" t="e">
        <f t="shared" si="371"/>
        <v>#DIV/0!</v>
      </c>
      <c r="AB206" s="46" t="e">
        <f t="shared" si="371"/>
        <v>#DIV/0!</v>
      </c>
      <c r="AC206" s="46" t="e">
        <f t="shared" si="371"/>
        <v>#DIV/0!</v>
      </c>
      <c r="AD206" s="46" t="e">
        <f t="shared" si="371"/>
        <v>#DIV/0!</v>
      </c>
      <c r="AE206" s="46" t="e">
        <f t="shared" si="371"/>
        <v>#DIV/0!</v>
      </c>
      <c r="AF206" s="46" t="e">
        <f t="shared" si="371"/>
        <v>#DIV/0!</v>
      </c>
      <c r="AG206" s="46" t="e">
        <f t="shared" si="371"/>
        <v>#DIV/0!</v>
      </c>
      <c r="AH206" s="46" t="e">
        <f t="shared" si="371"/>
        <v>#DIV/0!</v>
      </c>
      <c r="AI206" s="46" t="e">
        <f t="shared" si="371"/>
        <v>#DIV/0!</v>
      </c>
      <c r="AJ206" s="46" t="e">
        <f t="shared" si="371"/>
        <v>#DIV/0!</v>
      </c>
      <c r="AK206" s="46" t="e">
        <f t="shared" si="371"/>
        <v>#DIV/0!</v>
      </c>
      <c r="AL206" s="46" t="e">
        <f t="shared" si="371"/>
        <v>#DIV/0!</v>
      </c>
      <c r="AM206" s="46" t="e">
        <f t="shared" si="371"/>
        <v>#DIV/0!</v>
      </c>
      <c r="AN206" s="47" t="e">
        <f t="shared" si="371"/>
        <v>#DIV/0!</v>
      </c>
      <c r="AQ206" s="193"/>
      <c r="AR206" s="194"/>
      <c r="AS206" s="55" t="s">
        <v>52</v>
      </c>
      <c r="AT206" s="46" t="e">
        <f t="shared" ref="AT206:BI206" si="372">AVERAGE(AT203:AT205)</f>
        <v>#DIV/0!</v>
      </c>
      <c r="AU206" s="46" t="e">
        <f t="shared" si="372"/>
        <v>#DIV/0!</v>
      </c>
      <c r="AV206" s="46" t="e">
        <f t="shared" si="372"/>
        <v>#DIV/0!</v>
      </c>
      <c r="AW206" s="46" t="e">
        <f t="shared" si="372"/>
        <v>#DIV/0!</v>
      </c>
      <c r="AX206" s="46" t="e">
        <f t="shared" si="372"/>
        <v>#DIV/0!</v>
      </c>
      <c r="AY206" s="46" t="e">
        <f t="shared" si="372"/>
        <v>#DIV/0!</v>
      </c>
      <c r="AZ206" s="46" t="e">
        <f t="shared" si="372"/>
        <v>#DIV/0!</v>
      </c>
      <c r="BA206" s="46" t="e">
        <f t="shared" si="372"/>
        <v>#DIV/0!</v>
      </c>
      <c r="BB206" s="46" t="e">
        <f t="shared" si="372"/>
        <v>#DIV/0!</v>
      </c>
      <c r="BC206" s="46" t="e">
        <f t="shared" si="372"/>
        <v>#DIV/0!</v>
      </c>
      <c r="BD206" s="46" t="e">
        <f t="shared" si="372"/>
        <v>#DIV/0!</v>
      </c>
      <c r="BE206" s="46" t="e">
        <f t="shared" si="372"/>
        <v>#DIV/0!</v>
      </c>
      <c r="BF206" s="46" t="e">
        <f t="shared" si="372"/>
        <v>#DIV/0!</v>
      </c>
      <c r="BG206" s="46" t="e">
        <f t="shared" si="372"/>
        <v>#DIV/0!</v>
      </c>
      <c r="BH206" s="46" t="e">
        <f t="shared" si="372"/>
        <v>#DIV/0!</v>
      </c>
      <c r="BI206" s="47" t="e">
        <f t="shared" si="372"/>
        <v>#DIV/0!</v>
      </c>
      <c r="BL206" s="193"/>
      <c r="BM206" s="194"/>
      <c r="BN206" s="55" t="s">
        <v>52</v>
      </c>
      <c r="BO206" s="46">
        <f t="shared" ref="BO206:CD206" si="373">AVERAGE(BO203:BO205)</f>
        <v>0</v>
      </c>
      <c r="BP206" s="46">
        <f t="shared" si="373"/>
        <v>0</v>
      </c>
      <c r="BQ206" s="46">
        <f t="shared" si="373"/>
        <v>0</v>
      </c>
      <c r="BR206" s="46">
        <f t="shared" si="373"/>
        <v>0</v>
      </c>
      <c r="BS206" s="46">
        <f t="shared" si="373"/>
        <v>0</v>
      </c>
      <c r="BT206" s="46">
        <f t="shared" si="373"/>
        <v>0</v>
      </c>
      <c r="BU206" s="46">
        <f t="shared" si="373"/>
        <v>0</v>
      </c>
      <c r="BV206" s="46">
        <f t="shared" si="373"/>
        <v>0</v>
      </c>
      <c r="BW206" s="46">
        <f t="shared" si="373"/>
        <v>0</v>
      </c>
      <c r="BX206" s="46">
        <f t="shared" si="373"/>
        <v>0</v>
      </c>
      <c r="BY206" s="46">
        <f t="shared" si="373"/>
        <v>0</v>
      </c>
      <c r="BZ206" s="46">
        <f t="shared" si="373"/>
        <v>0</v>
      </c>
      <c r="CA206" s="46">
        <f t="shared" si="373"/>
        <v>0</v>
      </c>
      <c r="CB206" s="46">
        <f t="shared" si="373"/>
        <v>0</v>
      </c>
      <c r="CC206" s="46">
        <f t="shared" si="373"/>
        <v>0</v>
      </c>
      <c r="CD206" s="47">
        <f t="shared" si="373"/>
        <v>0</v>
      </c>
      <c r="CG206" s="193"/>
      <c r="CH206" s="194"/>
      <c r="CI206" s="55" t="s">
        <v>52</v>
      </c>
      <c r="CJ206" s="46">
        <f t="shared" ref="CJ206:CY206" si="374">AVERAGE(CJ203:CJ205)</f>
        <v>0</v>
      </c>
      <c r="CK206" s="46">
        <f t="shared" si="374"/>
        <v>0</v>
      </c>
      <c r="CL206" s="46">
        <f t="shared" si="374"/>
        <v>0</v>
      </c>
      <c r="CM206" s="46">
        <f t="shared" si="374"/>
        <v>0</v>
      </c>
      <c r="CN206" s="46">
        <f t="shared" si="374"/>
        <v>0</v>
      </c>
      <c r="CO206" s="46">
        <f t="shared" si="374"/>
        <v>0</v>
      </c>
      <c r="CP206" s="46">
        <f t="shared" si="374"/>
        <v>0</v>
      </c>
      <c r="CQ206" s="46">
        <f t="shared" si="374"/>
        <v>0</v>
      </c>
      <c r="CR206" s="46">
        <f t="shared" si="374"/>
        <v>0</v>
      </c>
      <c r="CS206" s="46">
        <f t="shared" si="374"/>
        <v>0</v>
      </c>
      <c r="CT206" s="46">
        <f t="shared" si="374"/>
        <v>0</v>
      </c>
      <c r="CU206" s="46">
        <f t="shared" si="374"/>
        <v>0</v>
      </c>
      <c r="CV206" s="46">
        <f t="shared" si="374"/>
        <v>0</v>
      </c>
      <c r="CW206" s="46">
        <f t="shared" si="374"/>
        <v>0</v>
      </c>
      <c r="CX206" s="46">
        <f t="shared" si="374"/>
        <v>0</v>
      </c>
      <c r="CY206" s="47">
        <f t="shared" si="374"/>
        <v>0</v>
      </c>
    </row>
    <row r="207" spans="1:103" ht="14.45" customHeight="1" x14ac:dyDescent="0.25">
      <c r="A207" s="193"/>
      <c r="B207" s="194"/>
      <c r="C207" s="187" t="s">
        <v>55</v>
      </c>
      <c r="D207" s="171" t="e">
        <f>C214*D203/(HLOOKUP(D202,workup!$B$266:$Q$268,2,FALSE)*C198*(1-F213)+HLOOKUP(D202,workup!$B$266:$Q$268,3,FALSE))</f>
        <v>#DIV/0!</v>
      </c>
      <c r="E207" s="171" t="e">
        <f>C214*E203/(HLOOKUP(E202,workup!$B$266:$Q$268,2,FALSE)*C198*(1-F213)+HLOOKUP(E202,workup!$B$266:$Q$268,3,FALSE))</f>
        <v>#DIV/0!</v>
      </c>
      <c r="F207" s="171" t="e">
        <f>C214*F203/(HLOOKUP(F202,workup!$B$266:$Q$268,2,FALSE)*C198*(1-F213)+HLOOKUP(F202,workup!$B$266:$Q$268,3,FALSE))</f>
        <v>#DIV/0!</v>
      </c>
      <c r="G207" s="171" t="e">
        <f>C214*G203/(HLOOKUP(G202,workup!$B$266:$Q$268,2,FALSE)*C198*(1-F213)+HLOOKUP(G202,workup!$B$266:$Q$268,3,FALSE))</f>
        <v>#DIV/0!</v>
      </c>
      <c r="H207" s="171" t="e">
        <f>C214*H203/(HLOOKUP(H202,workup!$B$266:$Q$268,2,FALSE)*C198*(1-F213)+HLOOKUP(H202,workup!$B$266:$Q$268,3,FALSE))</f>
        <v>#DIV/0!</v>
      </c>
      <c r="I207" s="171" t="e">
        <f>C214*I203/(HLOOKUP(I202,workup!$B$266:$Q$268,2,FALSE)*C198*(1-F213)+HLOOKUP(I202,workup!$B$266:$Q$268,3,FALSE))</f>
        <v>#DIV/0!</v>
      </c>
      <c r="J207" s="171" t="e">
        <f>C214*J203/(HLOOKUP(J202,workup!$B$266:$Q$268,2,FALSE)*C198*(1-F213)+HLOOKUP(J202,workup!$B$266:$Q$268,3,FALSE))</f>
        <v>#DIV/0!</v>
      </c>
      <c r="K207" s="171" t="e">
        <f>C214*K203/(HLOOKUP(K202,workup!$B$266:$Q$268,2,FALSE)*C198*(1-F213)+HLOOKUP(K202,workup!$B$266:$Q$268,3,FALSE))</f>
        <v>#DIV/0!</v>
      </c>
      <c r="L207" s="171" t="e">
        <f>C214*L203/(HLOOKUP(L202,workup!$B$266:$Q$268,2,FALSE)*C198*(1-F213)+HLOOKUP(L202,workup!$B$266:$Q$268,3,FALSE))</f>
        <v>#DIV/0!</v>
      </c>
      <c r="M207" s="171" t="e">
        <f>C214*M203/(HLOOKUP(M202,workup!$B$266:$Q$268,2,FALSE)*C198*(1-F213)+HLOOKUP(M202,workup!$B$266:$Q$268,3,FALSE))</f>
        <v>#DIV/0!</v>
      </c>
      <c r="N207" s="171" t="e">
        <f>C214*N203/(HLOOKUP(N202,workup!$B$266:$Q$268,2,FALSE)*C198*(1-F213)+HLOOKUP(N202,workup!$B$266:$Q$268,3,FALSE))</f>
        <v>#DIV/0!</v>
      </c>
      <c r="O207" s="171" t="e">
        <f>C214*O203/(HLOOKUP(O202,workup!$B$266:$Q$268,2,FALSE)*C198*(1-F213)+HLOOKUP(O202,workup!$B$266:$Q$268,3,FALSE))</f>
        <v>#DIV/0!</v>
      </c>
      <c r="P207" s="171" t="e">
        <f>C214*P203/(HLOOKUP(P202,workup!$B$266:$Q$268,2,FALSE)*C198*(1-F213)+HLOOKUP(P202,workup!$B$266:$Q$268,3,FALSE))</f>
        <v>#DIV/0!</v>
      </c>
      <c r="Q207" s="171" t="e">
        <f>C214*Q203/(HLOOKUP(Q202,workup!$B$266:$Q$268,2,FALSE)*C198*(1-F213)+HLOOKUP(Q202,workup!$B$266:$Q$268,3,FALSE))</f>
        <v>#DIV/0!</v>
      </c>
      <c r="R207" s="171" t="e">
        <f>C214*R203/(HLOOKUP(R202,workup!$B$266:$Q$268,2,FALSE)*C198*(1-F213)+HLOOKUP(R202,workup!$B$266:$Q$268,3,FALSE))</f>
        <v>#DIV/0!</v>
      </c>
      <c r="S207" s="171" t="e">
        <f>C214*S203/(HLOOKUP(S202,workup!$B$266:$Q$268,2,FALSE)*C198*(1-F213)+HLOOKUP(S202,workup!$B$266:$Q$268,3,FALSE))</f>
        <v>#DIV/0!</v>
      </c>
      <c r="T207" s="22"/>
      <c r="V207" s="193"/>
      <c r="W207" s="194"/>
      <c r="X207" s="187" t="s">
        <v>55</v>
      </c>
      <c r="Y207" s="171" t="e">
        <f>X214*Y203/(HLOOKUP(Y202,workup!$B$266:$Q$268,2,FALSE)*X198*(1-AA213)+HLOOKUP(Y202,workup!$B$266:$Q$268,3,FALSE))</f>
        <v>#DIV/0!</v>
      </c>
      <c r="Z207" s="171" t="e">
        <f>X214*Z203/(HLOOKUP(Z202,workup!$B$266:$Q$268,2,FALSE)*X198*(1-AA213)+HLOOKUP(Z202,workup!$B$266:$Q$268,3,FALSE))</f>
        <v>#DIV/0!</v>
      </c>
      <c r="AA207" s="171" t="e">
        <f>X214*AA203/(HLOOKUP(AA202,workup!$B$266:$Q$268,2,FALSE)*X198*(1-AA213)+HLOOKUP(AA202,workup!$B$266:$Q$268,3,FALSE))</f>
        <v>#DIV/0!</v>
      </c>
      <c r="AB207" s="171" t="e">
        <f>X214*AB203/(HLOOKUP(AB202,workup!$B$266:$Q$268,2,FALSE)*X198*(1-AA213)+HLOOKUP(AB202,workup!$B$266:$Q$268,3,FALSE))</f>
        <v>#DIV/0!</v>
      </c>
      <c r="AC207" s="171" t="e">
        <f>X214*AC203/(HLOOKUP(AC202,workup!$B$266:$Q$268,2,FALSE)*X198*(1-AA213)+HLOOKUP(AC202,workup!$B$266:$Q$268,3,FALSE))</f>
        <v>#DIV/0!</v>
      </c>
      <c r="AD207" s="171" t="e">
        <f>X214*AD203/(HLOOKUP(AD202,workup!$B$266:$Q$268,2,FALSE)*X198*(1-AA213)+HLOOKUP(AD202,workup!$B$266:$Q$268,3,FALSE))</f>
        <v>#DIV/0!</v>
      </c>
      <c r="AE207" s="171" t="e">
        <f>X214*AE203/(HLOOKUP(AE202,workup!$B$266:$Q$268,2,FALSE)*X198*(1-AA213)+HLOOKUP(AE202,workup!$B$266:$Q$268,3,FALSE))</f>
        <v>#DIV/0!</v>
      </c>
      <c r="AF207" s="171" t="e">
        <f>X214*AF203/(HLOOKUP(AF202,workup!$B$266:$Q$268,2,FALSE)*X198*(1-AA213)+HLOOKUP(AF202,workup!$B$266:$Q$268,3,FALSE))</f>
        <v>#DIV/0!</v>
      </c>
      <c r="AG207" s="171" t="e">
        <f>X214*AG203/(HLOOKUP(AG202,workup!$B$266:$Q$268,2,FALSE)*X198*(1-AA213)+HLOOKUP(AG202,workup!$B$266:$Q$268,3,FALSE))</f>
        <v>#DIV/0!</v>
      </c>
      <c r="AH207" s="171" t="e">
        <f>X214*AH203/(HLOOKUP(AH202,workup!$B$266:$Q$268,2,FALSE)*X198*(1-AA213)+HLOOKUP(AH202,workup!$B$266:$Q$268,3,FALSE))</f>
        <v>#DIV/0!</v>
      </c>
      <c r="AI207" s="171" t="e">
        <f>X214*AI203/(HLOOKUP(AI202,workup!$B$266:$Q$268,2,FALSE)*X198*(1-AA213)+HLOOKUP(AI202,workup!$B$266:$Q$268,3,FALSE))</f>
        <v>#DIV/0!</v>
      </c>
      <c r="AJ207" s="171" t="e">
        <f>X214*AJ203/(HLOOKUP(AJ202,workup!$B$266:$Q$268,2,FALSE)*X198*(1-AA213)+HLOOKUP(AJ202,workup!$B$266:$Q$268,3,FALSE))</f>
        <v>#DIV/0!</v>
      </c>
      <c r="AK207" s="171" t="e">
        <f>X214*AK203/(HLOOKUP(AK202,workup!$B$266:$Q$268,2,FALSE)*X198*(1-AA213)+HLOOKUP(AK202,workup!$B$266:$Q$268,3,FALSE))</f>
        <v>#DIV/0!</v>
      </c>
      <c r="AL207" s="171" t="e">
        <f>X214*AL203/(HLOOKUP(AL202,workup!$B$266:$Q$268,2,FALSE)*X198*(1-AA213)+HLOOKUP(AL202,workup!$B$266:$Q$268,3,FALSE))</f>
        <v>#DIV/0!</v>
      </c>
      <c r="AM207" s="171" t="e">
        <f>X214*AM203/(HLOOKUP(AM202,workup!$B$266:$Q$268,2,FALSE)*X198*(1-AA213)+HLOOKUP(AM202,workup!$B$266:$Q$268,3,FALSE))</f>
        <v>#DIV/0!</v>
      </c>
      <c r="AN207" s="171" t="e">
        <f>X214*AN203/(HLOOKUP(AN202,workup!$B$266:$Q$268,2,FALSE)*X198*(1-AA213)+HLOOKUP(AN202,workup!$B$266:$Q$268,3,FALSE))</f>
        <v>#DIV/0!</v>
      </c>
      <c r="AQ207" s="193"/>
      <c r="AR207" s="194"/>
      <c r="AS207" s="187" t="s">
        <v>55</v>
      </c>
      <c r="AT207" s="171" t="e">
        <f>AS214*AT203/(HLOOKUP(AT202,workup!$B$266:$Q$268,2,FALSE)*AS198*(1-AV213)+HLOOKUP(AT202,workup!$B$266:$Q$268,3,FALSE))</f>
        <v>#DIV/0!</v>
      </c>
      <c r="AU207" s="171" t="e">
        <f>AS214*AU203/(HLOOKUP(AU202,workup!$B$266:$Q$268,2,FALSE)*AS198*(1-AV213)+HLOOKUP(AU202,workup!$B$266:$Q$268,3,FALSE))</f>
        <v>#DIV/0!</v>
      </c>
      <c r="AV207" s="171" t="e">
        <f>AS214*AV203/(HLOOKUP(AV202,workup!$B$266:$Q$268,2,FALSE)*AS198*(1-AV213)+HLOOKUP(AV202,workup!$B$266:$Q$268,3,FALSE))</f>
        <v>#DIV/0!</v>
      </c>
      <c r="AW207" s="171" t="e">
        <f>AS214*AW203/(HLOOKUP(AW202,workup!$B$266:$Q$268,2,FALSE)*AS198*(1-AV213)+HLOOKUP(AW202,workup!$B$266:$Q$268,3,FALSE))</f>
        <v>#DIV/0!</v>
      </c>
      <c r="AX207" s="171" t="e">
        <f>AS214*AX203/(HLOOKUP(AX202,workup!$B$266:$Q$268,2,FALSE)*AS198*(1-AV213)+HLOOKUP(AX202,workup!$B$266:$Q$268,3,FALSE))</f>
        <v>#DIV/0!</v>
      </c>
      <c r="AY207" s="171" t="e">
        <f>AS214*AY203/(HLOOKUP(AY202,workup!$B$266:$Q$268,2,FALSE)*AS198*(1-AV213)+HLOOKUP(AY202,workup!$B$266:$Q$268,3,FALSE))</f>
        <v>#DIV/0!</v>
      </c>
      <c r="AZ207" s="171" t="e">
        <f>AS214*AZ203/(HLOOKUP(AZ202,workup!$B$266:$Q$268,2,FALSE)*AS198*(1-AV213)+HLOOKUP(AZ202,workup!$B$266:$Q$268,3,FALSE))</f>
        <v>#DIV/0!</v>
      </c>
      <c r="BA207" s="171" t="e">
        <f>AS214*BA203/(HLOOKUP(BA202,workup!$B$266:$Q$268,2,FALSE)*AS198*(1-AV213)+HLOOKUP(BA202,workup!$B$266:$Q$268,3,FALSE))</f>
        <v>#DIV/0!</v>
      </c>
      <c r="BB207" s="171" t="e">
        <f>AS214*BB203/(HLOOKUP(BB202,workup!$B$266:$Q$268,2,FALSE)*AS198*(1-AV213)+HLOOKUP(BB202,workup!$B$266:$Q$268,3,FALSE))</f>
        <v>#DIV/0!</v>
      </c>
      <c r="BC207" s="171" t="e">
        <f>AS214*BC203/(HLOOKUP(BC202,workup!$B$266:$Q$268,2,FALSE)*AS198*(1-AV213)+HLOOKUP(BC202,workup!$B$266:$Q$268,3,FALSE))</f>
        <v>#DIV/0!</v>
      </c>
      <c r="BD207" s="171" t="e">
        <f>AS214*BD203/(HLOOKUP(BD202,workup!$B$266:$Q$268,2,FALSE)*AS198*(1-AV213)+HLOOKUP(BD202,workup!$B$266:$Q$268,3,FALSE))</f>
        <v>#DIV/0!</v>
      </c>
      <c r="BE207" s="171" t="e">
        <f>AS214*BE203/(HLOOKUP(BE202,workup!$B$266:$Q$268,2,FALSE)*AS198*(1-AV213)+HLOOKUP(BE202,workup!$B$266:$Q$268,3,FALSE))</f>
        <v>#DIV/0!</v>
      </c>
      <c r="BF207" s="171" t="e">
        <f>AS214*BF203/(HLOOKUP(BF202,workup!$B$266:$Q$268,2,FALSE)*AS198*(1-AV213)+HLOOKUP(BF202,workup!$B$266:$Q$268,3,FALSE))</f>
        <v>#DIV/0!</v>
      </c>
      <c r="BG207" s="171" t="e">
        <f>AS214*BG203/(HLOOKUP(BG202,workup!$B$266:$Q$268,2,FALSE)*AS198*(1-AV213)+HLOOKUP(BG202,workup!$B$266:$Q$268,3,FALSE))</f>
        <v>#DIV/0!</v>
      </c>
      <c r="BH207" s="171" t="e">
        <f>AS214*BH203/(HLOOKUP(BH202,workup!$B$266:$Q$268,2,FALSE)*AS198*(1-AV213)+HLOOKUP(BH202,workup!$B$266:$Q$268,3,FALSE))</f>
        <v>#DIV/0!</v>
      </c>
      <c r="BI207" s="171" t="e">
        <f>AS214*BI203/(HLOOKUP(BI202,workup!$B$266:$Q$268,2,FALSE)*AS198*(1-AV213)+HLOOKUP(BI202,workup!$B$266:$Q$268,3,FALSE))</f>
        <v>#DIV/0!</v>
      </c>
      <c r="BL207" s="193"/>
      <c r="BM207" s="194"/>
      <c r="BN207" s="187" t="s">
        <v>55</v>
      </c>
      <c r="BO207" s="171" t="e">
        <f>BN214*BO203/(HLOOKUP(BO202,workup!$B$266:$Q$268,2,FALSE)*BN198*(1-BQ213)+HLOOKUP(BO202,workup!$B$266:$Q$268,3,FALSE))</f>
        <v>#DIV/0!</v>
      </c>
      <c r="BP207" s="171" t="e">
        <f>BN214*BP203/(HLOOKUP(BP202,workup!$B$266:$Q$268,2,FALSE)*BN198*(1-BQ213)+HLOOKUP(BP202,workup!$B$266:$Q$268,3,FALSE))</f>
        <v>#DIV/0!</v>
      </c>
      <c r="BQ207" s="171" t="e">
        <f>BN214*BQ203/(HLOOKUP(BQ202,workup!$B$266:$Q$268,2,FALSE)*BN198*(1-BQ213)+HLOOKUP(BQ202,workup!$B$266:$Q$268,3,FALSE))</f>
        <v>#DIV/0!</v>
      </c>
      <c r="BR207" s="171" t="e">
        <f>BN214*BR203/(HLOOKUP(BR202,workup!$B$266:$Q$268,2,FALSE)*BN198*(1-BQ213)+HLOOKUP(BR202,workup!$B$266:$Q$268,3,FALSE))</f>
        <v>#DIV/0!</v>
      </c>
      <c r="BS207" s="171" t="e">
        <f>BN214*BS203/(HLOOKUP(BS202,workup!$B$266:$Q$268,2,FALSE)*BN198*(1-BQ213)+HLOOKUP(BS202,workup!$B$266:$Q$268,3,FALSE))</f>
        <v>#DIV/0!</v>
      </c>
      <c r="BT207" s="171" t="e">
        <f>BN214*BT203/(HLOOKUP(BT202,workup!$B$266:$Q$268,2,FALSE)*BN198*(1-BQ213)+HLOOKUP(BT202,workup!$B$266:$Q$268,3,FALSE))</f>
        <v>#DIV/0!</v>
      </c>
      <c r="BU207" s="171" t="e">
        <f>BN214*BU203/(HLOOKUP(BU202,workup!$B$266:$Q$268,2,FALSE)*BN198*(1-BQ213)+HLOOKUP(BU202,workup!$B$266:$Q$268,3,FALSE))</f>
        <v>#DIV/0!</v>
      </c>
      <c r="BV207" s="171" t="e">
        <f>BN214*BV203/(HLOOKUP(BV202,workup!$B$266:$Q$268,2,FALSE)*BN198*(1-BQ213)+HLOOKUP(BV202,workup!$B$266:$Q$268,3,FALSE))</f>
        <v>#DIV/0!</v>
      </c>
      <c r="BW207" s="171" t="e">
        <f>BN214*BW203/(HLOOKUP(BW202,workup!$B$266:$Q$268,2,FALSE)*BN198*(1-BQ213)+HLOOKUP(BW202,workup!$B$266:$Q$268,3,FALSE))</f>
        <v>#DIV/0!</v>
      </c>
      <c r="BX207" s="171" t="e">
        <f>BN214*BX203/(HLOOKUP(BX202,workup!$B$266:$Q$268,2,FALSE)*BN198*(1-BQ213)+HLOOKUP(BX202,workup!$B$266:$Q$268,3,FALSE))</f>
        <v>#DIV/0!</v>
      </c>
      <c r="BY207" s="171" t="e">
        <f>BN214*BY203/(HLOOKUP(BY202,workup!$B$266:$Q$268,2,FALSE)*BN198*(1-BQ213)+HLOOKUP(BY202,workup!$B$266:$Q$268,3,FALSE))</f>
        <v>#DIV/0!</v>
      </c>
      <c r="BZ207" s="171" t="e">
        <f>BN214*BZ203/(HLOOKUP(BZ202,workup!$B$266:$Q$268,2,FALSE)*BN198*(1-BQ213)+HLOOKUP(BZ202,workup!$B$266:$Q$268,3,FALSE))</f>
        <v>#DIV/0!</v>
      </c>
      <c r="CA207" s="171" t="e">
        <f>BN214*CA203/(HLOOKUP(CA202,workup!$B$266:$Q$268,2,FALSE)*BN198*(1-BQ213)+HLOOKUP(CA202,workup!$B$266:$Q$268,3,FALSE))</f>
        <v>#DIV/0!</v>
      </c>
      <c r="CB207" s="171" t="e">
        <f>BN214*CB203/(HLOOKUP(CB202,workup!$B$266:$Q$268,2,FALSE)*BN198*(1-BQ213)+HLOOKUP(CB202,workup!$B$266:$Q$268,3,FALSE))</f>
        <v>#DIV/0!</v>
      </c>
      <c r="CC207" s="171" t="e">
        <f>BN214*CC203/(HLOOKUP(CC202,workup!$B$266:$Q$268,2,FALSE)*BN198*(1-BQ213)+HLOOKUP(CC202,workup!$B$266:$Q$268,3,FALSE))</f>
        <v>#DIV/0!</v>
      </c>
      <c r="CD207" s="171" t="e">
        <f>BN214*CD203/(HLOOKUP(CD202,workup!$B$266:$Q$268,2,FALSE)*BN198*(1-BQ213)+HLOOKUP(CD202,workup!$B$266:$Q$268,3,FALSE))</f>
        <v>#DIV/0!</v>
      </c>
      <c r="CG207" s="193"/>
      <c r="CH207" s="194"/>
      <c r="CI207" s="187" t="s">
        <v>55</v>
      </c>
      <c r="CJ207" s="171" t="e">
        <f>CI214*CJ203/(HLOOKUP(CJ202,workup!$B$266:$Q$268,2,FALSE)*CI198*(1-CL213)+HLOOKUP(CJ202,workup!$B$266:$Q$268,3,FALSE))</f>
        <v>#DIV/0!</v>
      </c>
      <c r="CK207" s="171" t="e">
        <f>CI214*CK203/(HLOOKUP(CK202,workup!$B$266:$Q$268,2,FALSE)*CI198*(1-CL213)+HLOOKUP(CK202,workup!$B$266:$Q$268,3,FALSE))</f>
        <v>#DIV/0!</v>
      </c>
      <c r="CL207" s="171" t="e">
        <f>CI214*CL203/(HLOOKUP(CL202,workup!$B$266:$Q$268,2,FALSE)*CI198*(1-CL213)+HLOOKUP(CL202,workup!$B$266:$Q$268,3,FALSE))</f>
        <v>#DIV/0!</v>
      </c>
      <c r="CM207" s="171" t="e">
        <f>CI214*CM203/(HLOOKUP(CM202,workup!$B$266:$Q$268,2,FALSE)*CI198*(1-CL213)+HLOOKUP(CM202,workup!$B$266:$Q$268,3,FALSE))</f>
        <v>#DIV/0!</v>
      </c>
      <c r="CN207" s="171" t="e">
        <f>CI214*CN203/(HLOOKUP(CN202,workup!$B$266:$Q$268,2,FALSE)*CI198*(1-CL213)+HLOOKUP(CN202,workup!$B$266:$Q$268,3,FALSE))</f>
        <v>#DIV/0!</v>
      </c>
      <c r="CO207" s="171" t="e">
        <f>CI214*CO203/(HLOOKUP(CO202,workup!$B$266:$Q$268,2,FALSE)*CI198*(1-CL213)+HLOOKUP(CO202,workup!$B$266:$Q$268,3,FALSE))</f>
        <v>#DIV/0!</v>
      </c>
      <c r="CP207" s="171" t="e">
        <f>CI214*CP203/(HLOOKUP(CP202,workup!$B$266:$Q$268,2,FALSE)*CI198*(1-CL213)+HLOOKUP(CP202,workup!$B$266:$Q$268,3,FALSE))</f>
        <v>#DIV/0!</v>
      </c>
      <c r="CQ207" s="171" t="e">
        <f>CI214*CQ203/(HLOOKUP(CQ202,workup!$B$266:$Q$268,2,FALSE)*CI198*(1-CL213)+HLOOKUP(CQ202,workup!$B$266:$Q$268,3,FALSE))</f>
        <v>#DIV/0!</v>
      </c>
      <c r="CR207" s="171" t="e">
        <f>CI214*CR203/(HLOOKUP(CR202,workup!$B$266:$Q$268,2,FALSE)*CI198*(1-CL213)+HLOOKUP(CR202,workup!$B$266:$Q$268,3,FALSE))</f>
        <v>#DIV/0!</v>
      </c>
      <c r="CS207" s="171" t="e">
        <f>CI214*CS203/(HLOOKUP(CS202,workup!$B$266:$Q$268,2,FALSE)*CI198*(1-CL213)+HLOOKUP(CS202,workup!$B$266:$Q$268,3,FALSE))</f>
        <v>#DIV/0!</v>
      </c>
      <c r="CT207" s="171" t="e">
        <f>CI214*CT203/(HLOOKUP(CT202,workup!$B$266:$Q$268,2,FALSE)*CI198*(1-CL213)+HLOOKUP(CT202,workup!$B$266:$Q$268,3,FALSE))</f>
        <v>#DIV/0!</v>
      </c>
      <c r="CU207" s="171" t="e">
        <f>CI214*CU203/(HLOOKUP(CU202,workup!$B$266:$Q$268,2,FALSE)*CI198*(1-CL213)+HLOOKUP(CU202,workup!$B$266:$Q$268,3,FALSE))</f>
        <v>#DIV/0!</v>
      </c>
      <c r="CV207" s="171" t="e">
        <f>CI214*CV203/(HLOOKUP(CV202,workup!$B$266:$Q$268,2,FALSE)*CI198*(1-CL213)+HLOOKUP(CV202,workup!$B$266:$Q$268,3,FALSE))</f>
        <v>#DIV/0!</v>
      </c>
      <c r="CW207" s="171" t="e">
        <f>CI214*CW203/(HLOOKUP(CW202,workup!$B$266:$Q$268,2,FALSE)*CI198*(1-CL213)+HLOOKUP(CW202,workup!$B$266:$Q$268,3,FALSE))</f>
        <v>#DIV/0!</v>
      </c>
      <c r="CX207" s="171" t="e">
        <f>CI214*CX203/(HLOOKUP(CX202,workup!$B$266:$Q$268,2,FALSE)*CI198*(1-CL213)+HLOOKUP(CX202,workup!$B$266:$Q$268,3,FALSE))</f>
        <v>#DIV/0!</v>
      </c>
      <c r="CY207" s="171" t="e">
        <f>CI214*CY203/(HLOOKUP(CY202,workup!$B$266:$Q$268,2,FALSE)*CI198*(1-CL213)+HLOOKUP(CY202,workup!$B$266:$Q$268,3,FALSE))</f>
        <v>#DIV/0!</v>
      </c>
    </row>
    <row r="208" spans="1:103" ht="14.45" customHeight="1" x14ac:dyDescent="0.25">
      <c r="A208" s="193"/>
      <c r="B208" s="194"/>
      <c r="C208" s="188"/>
      <c r="D208" s="171" t="e">
        <f>C214*D204/(HLOOKUP(D202,workup!$B$266:$Q$268,2,FALSE)*C199*(1-F214)+HLOOKUP(D202,workup!$B$266:$Q$268,3,FALSE))</f>
        <v>#DIV/0!</v>
      </c>
      <c r="E208" s="171" t="e">
        <f>C214*E204/(HLOOKUP(E202,workup!$B$266:$Q$268,2,FALSE)*C199*(1-F214)+HLOOKUP(E202,workup!$B$266:$Q$268,3,FALSE))</f>
        <v>#DIV/0!</v>
      </c>
      <c r="F208" s="171" t="e">
        <f>C214*F204/(HLOOKUP(F202,workup!$B$266:$Q$268,2,FALSE)*C199*(1-F214)+HLOOKUP(F202,workup!$B$266:$Q$268,3,FALSE))</f>
        <v>#DIV/0!</v>
      </c>
      <c r="G208" s="171" t="e">
        <f>C214*G204/(HLOOKUP(G202,workup!$B$266:$Q$268,2,FALSE)*C199*(1-F214)+HLOOKUP(G202,workup!$B$266:$Q$268,3,FALSE))</f>
        <v>#DIV/0!</v>
      </c>
      <c r="H208" s="171" t="e">
        <f>C214*H204/(HLOOKUP(H202,workup!$B$266:$Q$268,2,FALSE)*C199*(1-F214)+HLOOKUP(H202,workup!$B$266:$Q$268,3,FALSE))</f>
        <v>#DIV/0!</v>
      </c>
      <c r="I208" s="171" t="e">
        <f>C214*I204/(HLOOKUP(I202,workup!$B$266:$Q$268,2,FALSE)*C199*(1-F214)+HLOOKUP(I202,workup!$B$266:$Q$268,3,FALSE))</f>
        <v>#DIV/0!</v>
      </c>
      <c r="J208" s="171" t="e">
        <f>C214*J204/(HLOOKUP(J202,workup!$B$266:$Q$268,2,FALSE)*C199*(1-F214)+HLOOKUP(J202,workup!$B$266:$Q$268,3,FALSE))</f>
        <v>#DIV/0!</v>
      </c>
      <c r="K208" s="171" t="e">
        <f>C214*K204/(HLOOKUP(K202,workup!$B$266:$Q$268,2,FALSE)*C199*(1-F214)+HLOOKUP(K202,workup!$B$266:$Q$268,3,FALSE))</f>
        <v>#DIV/0!</v>
      </c>
      <c r="L208" s="171" t="e">
        <f>C214*L204/(HLOOKUP(L202,workup!$B$266:$Q$268,2,FALSE)*C199*(1-F214)+HLOOKUP(L202,workup!$B$266:$Q$268,3,FALSE))</f>
        <v>#DIV/0!</v>
      </c>
      <c r="M208" s="171" t="e">
        <f>C214*M204/(HLOOKUP(M202,workup!$B$266:$Q$268,2,FALSE)*C199*(1-F214)+HLOOKUP(M202,workup!$B$266:$Q$268,3,FALSE))</f>
        <v>#DIV/0!</v>
      </c>
      <c r="N208" s="171" t="e">
        <f>C214*N204/(HLOOKUP(N202,workup!$B$266:$Q$268,2,FALSE)*C199*(1-F214)+HLOOKUP(N202,workup!$B$266:$Q$268,3,FALSE))</f>
        <v>#DIV/0!</v>
      </c>
      <c r="O208" s="171" t="e">
        <f>C214*O204/(HLOOKUP(O202,workup!$B$266:$Q$268,2,FALSE)*C199*(1-F214)+HLOOKUP(O202,workup!$B$266:$Q$268,3,FALSE))</f>
        <v>#DIV/0!</v>
      </c>
      <c r="P208" s="171" t="e">
        <f>C214*P204/(HLOOKUP(P202,workup!$B$266:$Q$268,2,FALSE)*C199*(1-F214)+HLOOKUP(P202,workup!$B$266:$Q$268,3,FALSE))</f>
        <v>#DIV/0!</v>
      </c>
      <c r="Q208" s="171" t="e">
        <f>C214*Q204/(HLOOKUP(Q202,workup!$B$266:$Q$268,2,FALSE)*C199*(1-F214)+HLOOKUP(Q202,workup!$B$266:$Q$268,3,FALSE))</f>
        <v>#DIV/0!</v>
      </c>
      <c r="R208" s="171" t="e">
        <f>C214*R204/(HLOOKUP(R202,workup!$B$266:$Q$268,2,FALSE)*C199*(1-F214)+HLOOKUP(R202,workup!$B$266:$Q$268,3,FALSE))</f>
        <v>#DIV/0!</v>
      </c>
      <c r="S208" s="171" t="e">
        <f>C214*S204/(HLOOKUP(S202,workup!$B$266:$Q$268,2,FALSE)*C199*(1-F214)+HLOOKUP(S202,workup!$B$266:$Q$268,3,FALSE))</f>
        <v>#DIV/0!</v>
      </c>
      <c r="T208" s="22"/>
      <c r="V208" s="193"/>
      <c r="W208" s="194"/>
      <c r="X208" s="188"/>
      <c r="Y208" s="171" t="e">
        <f>X214*Y204/(HLOOKUP(Y202,workup!$B$266:$Q$268,2,FALSE)*X199*(1-AA214)+HLOOKUP(Y202,workup!$B$266:$Q$268,3,FALSE))</f>
        <v>#DIV/0!</v>
      </c>
      <c r="Z208" s="171" t="e">
        <f>X214*Z204/(HLOOKUP(Z202,workup!$B$266:$Q$268,2,FALSE)*X199*(1-AA214)+HLOOKUP(Z202,workup!$B$266:$Q$268,3,FALSE))</f>
        <v>#DIV/0!</v>
      </c>
      <c r="AA208" s="171" t="e">
        <f>X214*AA204/(HLOOKUP(AA202,workup!$B$266:$Q$268,2,FALSE)*X199*(1-AA214)+HLOOKUP(AA202,workup!$B$266:$Q$268,3,FALSE))</f>
        <v>#DIV/0!</v>
      </c>
      <c r="AB208" s="171" t="e">
        <f>X214*AB204/(HLOOKUP(AB202,workup!$B$266:$Q$268,2,FALSE)*X199*(1-AA214)+HLOOKUP(AB202,workup!$B$266:$Q$268,3,FALSE))</f>
        <v>#DIV/0!</v>
      </c>
      <c r="AC208" s="171" t="e">
        <f>X214*AC204/(HLOOKUP(AC202,workup!$B$266:$Q$268,2,FALSE)*X199*(1-AA214)+HLOOKUP(AC202,workup!$B$266:$Q$268,3,FALSE))</f>
        <v>#DIV/0!</v>
      </c>
      <c r="AD208" s="171" t="e">
        <f>X214*AD204/(HLOOKUP(AD202,workup!$B$266:$Q$268,2,FALSE)*X199*(1-AA214)+HLOOKUP(AD202,workup!$B$266:$Q$268,3,FALSE))</f>
        <v>#DIV/0!</v>
      </c>
      <c r="AE208" s="171" t="e">
        <f>X214*AE204/(HLOOKUP(AE202,workup!$B$266:$Q$268,2,FALSE)*X199*(1-AA214)+HLOOKUP(AE202,workup!$B$266:$Q$268,3,FALSE))</f>
        <v>#DIV/0!</v>
      </c>
      <c r="AF208" s="171" t="e">
        <f>X214*AF204/(HLOOKUP(AF202,workup!$B$266:$Q$268,2,FALSE)*X199*(1-AA214)+HLOOKUP(AF202,workup!$B$266:$Q$268,3,FALSE))</f>
        <v>#DIV/0!</v>
      </c>
      <c r="AG208" s="171" t="e">
        <f>X214*AG204/(HLOOKUP(AG202,workup!$B$266:$Q$268,2,FALSE)*X199*(1-AA214)+HLOOKUP(AG202,workup!$B$266:$Q$268,3,FALSE))</f>
        <v>#DIV/0!</v>
      </c>
      <c r="AH208" s="171" t="e">
        <f>X214*AH204/(HLOOKUP(AH202,workup!$B$266:$Q$268,2,FALSE)*X199*(1-AA214)+HLOOKUP(AH202,workup!$B$266:$Q$268,3,FALSE))</f>
        <v>#DIV/0!</v>
      </c>
      <c r="AI208" s="171" t="e">
        <f>X214*AI204/(HLOOKUP(AI202,workup!$B$266:$Q$268,2,FALSE)*X199*(1-AA214)+HLOOKUP(AI202,workup!$B$266:$Q$268,3,FALSE))</f>
        <v>#DIV/0!</v>
      </c>
      <c r="AJ208" s="171" t="e">
        <f>X214*AJ204/(HLOOKUP(AJ202,workup!$B$266:$Q$268,2,FALSE)*X199*(1-AA214)+HLOOKUP(AJ202,workup!$B$266:$Q$268,3,FALSE))</f>
        <v>#DIV/0!</v>
      </c>
      <c r="AK208" s="171" t="e">
        <f>X214*AK204/(HLOOKUP(AK202,workup!$B$266:$Q$268,2,FALSE)*X199*(1-AA214)+HLOOKUP(AK202,workup!$B$266:$Q$268,3,FALSE))</f>
        <v>#DIV/0!</v>
      </c>
      <c r="AL208" s="171" t="e">
        <f>X214*AL204/(HLOOKUP(AL202,workup!$B$266:$Q$268,2,FALSE)*X199*(1-AA214)+HLOOKUP(AL202,workup!$B$266:$Q$268,3,FALSE))</f>
        <v>#DIV/0!</v>
      </c>
      <c r="AM208" s="171" t="e">
        <f>X214*AM204/(HLOOKUP(AM202,workup!$B$266:$Q$268,2,FALSE)*X199*(1-AA214)+HLOOKUP(AM202,workup!$B$266:$Q$268,3,FALSE))</f>
        <v>#DIV/0!</v>
      </c>
      <c r="AN208" s="171" t="e">
        <f>X214*AN204/(HLOOKUP(AN202,workup!$B$266:$Q$268,2,FALSE)*X199*(1-AA214)+HLOOKUP(AN202,workup!$B$266:$Q$268,3,FALSE))</f>
        <v>#DIV/0!</v>
      </c>
      <c r="AQ208" s="193"/>
      <c r="AR208" s="194"/>
      <c r="AS208" s="188"/>
      <c r="AT208" s="171" t="e">
        <f>AS214*AT204/(HLOOKUP(AT202,workup!$B$266:$Q$268,2,FALSE)*AS199*(1-AV214)+HLOOKUP(AT202,workup!$B$266:$Q$268,3,FALSE))</f>
        <v>#DIV/0!</v>
      </c>
      <c r="AU208" s="171" t="e">
        <f>AS214*AU204/(HLOOKUP(AU202,workup!$B$266:$Q$268,2,FALSE)*AS199*(1-AV214)+HLOOKUP(AU202,workup!$B$266:$Q$268,3,FALSE))</f>
        <v>#DIV/0!</v>
      </c>
      <c r="AV208" s="171" t="e">
        <f>AS214*AV204/(HLOOKUP(AV202,workup!$B$266:$Q$268,2,FALSE)*AS199*(1-AV214)+HLOOKUP(AV202,workup!$B$266:$Q$268,3,FALSE))</f>
        <v>#DIV/0!</v>
      </c>
      <c r="AW208" s="171" t="e">
        <f>AS214*AW204/(HLOOKUP(AW202,workup!$B$266:$Q$268,2,FALSE)*AS199*(1-AV214)+HLOOKUP(AW202,workup!$B$266:$Q$268,3,FALSE))</f>
        <v>#DIV/0!</v>
      </c>
      <c r="AX208" s="171" t="e">
        <f>AS214*AX204/(HLOOKUP(AX202,workup!$B$266:$Q$268,2,FALSE)*AS199*(1-AV214)+HLOOKUP(AX202,workup!$B$266:$Q$268,3,FALSE))</f>
        <v>#DIV/0!</v>
      </c>
      <c r="AY208" s="171" t="e">
        <f>AS214*AY204/(HLOOKUP(AY202,workup!$B$266:$Q$268,2,FALSE)*AS199*(1-AV214)+HLOOKUP(AY202,workup!$B$266:$Q$268,3,FALSE))</f>
        <v>#DIV/0!</v>
      </c>
      <c r="AZ208" s="171" t="e">
        <f>AS214*AZ204/(HLOOKUP(AZ202,workup!$B$266:$Q$268,2,FALSE)*AS199*(1-AV214)+HLOOKUP(AZ202,workup!$B$266:$Q$268,3,FALSE))</f>
        <v>#DIV/0!</v>
      </c>
      <c r="BA208" s="171" t="e">
        <f>AS214*BA204/(HLOOKUP(BA202,workup!$B$266:$Q$268,2,FALSE)*AS199*(1-AV214)+HLOOKUP(BA202,workup!$B$266:$Q$268,3,FALSE))</f>
        <v>#DIV/0!</v>
      </c>
      <c r="BB208" s="171" t="e">
        <f>AS214*BB204/(HLOOKUP(BB202,workup!$B$266:$Q$268,2,FALSE)*AS199*(1-AV214)+HLOOKUP(BB202,workup!$B$266:$Q$268,3,FALSE))</f>
        <v>#DIV/0!</v>
      </c>
      <c r="BC208" s="171" t="e">
        <f>AS214*BC204/(HLOOKUP(BC202,workup!$B$266:$Q$268,2,FALSE)*AS199*(1-AV214)+HLOOKUP(BC202,workup!$B$266:$Q$268,3,FALSE))</f>
        <v>#DIV/0!</v>
      </c>
      <c r="BD208" s="171" t="e">
        <f>AS214*BD204/(HLOOKUP(BD202,workup!$B$266:$Q$268,2,FALSE)*AS199*(1-AV214)+HLOOKUP(BD202,workup!$B$266:$Q$268,3,FALSE))</f>
        <v>#DIV/0!</v>
      </c>
      <c r="BE208" s="171" t="e">
        <f>AS214*BE204/(HLOOKUP(BE202,workup!$B$266:$Q$268,2,FALSE)*AS199*(1-AV214)+HLOOKUP(BE202,workup!$B$266:$Q$268,3,FALSE))</f>
        <v>#DIV/0!</v>
      </c>
      <c r="BF208" s="171" t="e">
        <f>AS214*BF204/(HLOOKUP(BF202,workup!$B$266:$Q$268,2,FALSE)*AS199*(1-AV214)+HLOOKUP(BF202,workup!$B$266:$Q$268,3,FALSE))</f>
        <v>#DIV/0!</v>
      </c>
      <c r="BG208" s="171" t="e">
        <f>AS214*BG204/(HLOOKUP(BG202,workup!$B$266:$Q$268,2,FALSE)*AS199*(1-AV214)+HLOOKUP(BG202,workup!$B$266:$Q$268,3,FALSE))</f>
        <v>#DIV/0!</v>
      </c>
      <c r="BH208" s="171" t="e">
        <f>AS214*BH204/(HLOOKUP(BH202,workup!$B$266:$Q$268,2,FALSE)*AS199*(1-AV214)+HLOOKUP(BH202,workup!$B$266:$Q$268,3,FALSE))</f>
        <v>#DIV/0!</v>
      </c>
      <c r="BI208" s="171" t="e">
        <f>AS214*BI204/(HLOOKUP(BI202,workup!$B$266:$Q$268,2,FALSE)*AS199*(1-AV214)+HLOOKUP(BI202,workup!$B$266:$Q$268,3,FALSE))</f>
        <v>#DIV/0!</v>
      </c>
      <c r="BL208" s="193"/>
      <c r="BM208" s="194"/>
      <c r="BN208" s="188"/>
      <c r="BO208" s="171" t="e">
        <f>BN214*BO204/(HLOOKUP(BO202,workup!$B$266:$Q$268,2,FALSE)*BN199*(1-BQ214)+HLOOKUP(BO202,workup!$B$266:$Q$268,3,FALSE))</f>
        <v>#DIV/0!</v>
      </c>
      <c r="BP208" s="171" t="e">
        <f>BN214*BP204/(HLOOKUP(BP202,workup!$B$266:$Q$268,2,FALSE)*BN199*(1-BQ214)+HLOOKUP(BP202,workup!$B$266:$Q$268,3,FALSE))</f>
        <v>#DIV/0!</v>
      </c>
      <c r="BQ208" s="171" t="e">
        <f>BN214*BQ204/(HLOOKUP(BQ202,workup!$B$266:$Q$268,2,FALSE)*BN199*(1-BQ214)+HLOOKUP(BQ202,workup!$B$266:$Q$268,3,FALSE))</f>
        <v>#DIV/0!</v>
      </c>
      <c r="BR208" s="171" t="e">
        <f>BN214*BR204/(HLOOKUP(BR202,workup!$B$266:$Q$268,2,FALSE)*BN199*(1-BQ214)+HLOOKUP(BR202,workup!$B$266:$Q$268,3,FALSE))</f>
        <v>#DIV/0!</v>
      </c>
      <c r="BS208" s="171" t="e">
        <f>BN214*BS204/(HLOOKUP(BS202,workup!$B$266:$Q$268,2,FALSE)*BN199*(1-BQ214)+HLOOKUP(BS202,workup!$B$266:$Q$268,3,FALSE))</f>
        <v>#DIV/0!</v>
      </c>
      <c r="BT208" s="171" t="e">
        <f>BN214*BT204/(HLOOKUP(BT202,workup!$B$266:$Q$268,2,FALSE)*BN199*(1-BQ214)+HLOOKUP(BT202,workup!$B$266:$Q$268,3,FALSE))</f>
        <v>#DIV/0!</v>
      </c>
      <c r="BU208" s="171" t="e">
        <f>BN214*BU204/(HLOOKUP(BU202,workup!$B$266:$Q$268,2,FALSE)*BN199*(1-BQ214)+HLOOKUP(BU202,workup!$B$266:$Q$268,3,FALSE))</f>
        <v>#DIV/0!</v>
      </c>
      <c r="BV208" s="171" t="e">
        <f>BN214*BV204/(HLOOKUP(BV202,workup!$B$266:$Q$268,2,FALSE)*BN199*(1-BQ214)+HLOOKUP(BV202,workup!$B$266:$Q$268,3,FALSE))</f>
        <v>#DIV/0!</v>
      </c>
      <c r="BW208" s="171" t="e">
        <f>BN214*BW204/(HLOOKUP(BW202,workup!$B$266:$Q$268,2,FALSE)*BN199*(1-BQ214)+HLOOKUP(BW202,workup!$B$266:$Q$268,3,FALSE))</f>
        <v>#DIV/0!</v>
      </c>
      <c r="BX208" s="171" t="e">
        <f>BN214*BX204/(HLOOKUP(BX202,workup!$B$266:$Q$268,2,FALSE)*BN199*(1-BQ214)+HLOOKUP(BX202,workup!$B$266:$Q$268,3,FALSE))</f>
        <v>#DIV/0!</v>
      </c>
      <c r="BY208" s="171" t="e">
        <f>BN214*BY204/(HLOOKUP(BY202,workup!$B$266:$Q$268,2,FALSE)*BN199*(1-BQ214)+HLOOKUP(BY202,workup!$B$266:$Q$268,3,FALSE))</f>
        <v>#DIV/0!</v>
      </c>
      <c r="BZ208" s="171" t="e">
        <f>BN214*BZ204/(HLOOKUP(BZ202,workup!$B$266:$Q$268,2,FALSE)*BN199*(1-BQ214)+HLOOKUP(BZ202,workup!$B$266:$Q$268,3,FALSE))</f>
        <v>#DIV/0!</v>
      </c>
      <c r="CA208" s="171" t="e">
        <f>BN214*CA204/(HLOOKUP(CA202,workup!$B$266:$Q$268,2,FALSE)*BN199*(1-BQ214)+HLOOKUP(CA202,workup!$B$266:$Q$268,3,FALSE))</f>
        <v>#DIV/0!</v>
      </c>
      <c r="CB208" s="171" t="e">
        <f>BN214*CB204/(HLOOKUP(CB202,workup!$B$266:$Q$268,2,FALSE)*BN199*(1-BQ214)+HLOOKUP(CB202,workup!$B$266:$Q$268,3,FALSE))</f>
        <v>#DIV/0!</v>
      </c>
      <c r="CC208" s="171" t="e">
        <f>BN214*CC204/(HLOOKUP(CC202,workup!$B$266:$Q$268,2,FALSE)*BN199*(1-BQ214)+HLOOKUP(CC202,workup!$B$266:$Q$268,3,FALSE))</f>
        <v>#DIV/0!</v>
      </c>
      <c r="CD208" s="171" t="e">
        <f>BN214*CD204/(HLOOKUP(CD202,workup!$B$266:$Q$268,2,FALSE)*BN199*(1-BQ214)+HLOOKUP(CD202,workup!$B$266:$Q$268,3,FALSE))</f>
        <v>#DIV/0!</v>
      </c>
      <c r="CG208" s="193"/>
      <c r="CH208" s="194"/>
      <c r="CI208" s="188"/>
      <c r="CJ208" s="171" t="e">
        <f>CI214*CJ204/(HLOOKUP(CJ202,workup!$B$266:$Q$268,2,FALSE)*CI199*(1-CL214)+HLOOKUP(CJ202,workup!$B$266:$Q$268,3,FALSE))</f>
        <v>#DIV/0!</v>
      </c>
      <c r="CK208" s="171" t="e">
        <f>CI214*CK204/(HLOOKUP(CK202,workup!$B$266:$Q$268,2,FALSE)*CI199*(1-CL214)+HLOOKUP(CK202,workup!$B$266:$Q$268,3,FALSE))</f>
        <v>#DIV/0!</v>
      </c>
      <c r="CL208" s="171" t="e">
        <f>CI214*CL204/(HLOOKUP(CL202,workup!$B$266:$Q$268,2,FALSE)*CI199*(1-CL214)+HLOOKUP(CL202,workup!$B$266:$Q$268,3,FALSE))</f>
        <v>#DIV/0!</v>
      </c>
      <c r="CM208" s="171" t="e">
        <f>CI214*CM204/(HLOOKUP(CM202,workup!$B$266:$Q$268,2,FALSE)*CI199*(1-CL214)+HLOOKUP(CM202,workup!$B$266:$Q$268,3,FALSE))</f>
        <v>#DIV/0!</v>
      </c>
      <c r="CN208" s="171" t="e">
        <f>CI214*CN204/(HLOOKUP(CN202,workup!$B$266:$Q$268,2,FALSE)*CI199*(1-CL214)+HLOOKUP(CN202,workup!$B$266:$Q$268,3,FALSE))</f>
        <v>#DIV/0!</v>
      </c>
      <c r="CO208" s="171" t="e">
        <f>CI214*CO204/(HLOOKUP(CO202,workup!$B$266:$Q$268,2,FALSE)*CI199*(1-CL214)+HLOOKUP(CO202,workup!$B$266:$Q$268,3,FALSE))</f>
        <v>#DIV/0!</v>
      </c>
      <c r="CP208" s="171" t="e">
        <f>CI214*CP204/(HLOOKUP(CP202,workup!$B$266:$Q$268,2,FALSE)*CI199*(1-CL214)+HLOOKUP(CP202,workup!$B$266:$Q$268,3,FALSE))</f>
        <v>#DIV/0!</v>
      </c>
      <c r="CQ208" s="171" t="e">
        <f>CI214*CQ204/(HLOOKUP(CQ202,workup!$B$266:$Q$268,2,FALSE)*CI199*(1-CL214)+HLOOKUP(CQ202,workup!$B$266:$Q$268,3,FALSE))</f>
        <v>#DIV/0!</v>
      </c>
      <c r="CR208" s="171" t="e">
        <f>CI214*CR204/(HLOOKUP(CR202,workup!$B$266:$Q$268,2,FALSE)*CI199*(1-CL214)+HLOOKUP(CR202,workup!$B$266:$Q$268,3,FALSE))</f>
        <v>#DIV/0!</v>
      </c>
      <c r="CS208" s="171" t="e">
        <f>CI214*CS204/(HLOOKUP(CS202,workup!$B$266:$Q$268,2,FALSE)*CI199*(1-CL214)+HLOOKUP(CS202,workup!$B$266:$Q$268,3,FALSE))</f>
        <v>#DIV/0!</v>
      </c>
      <c r="CT208" s="171" t="e">
        <f>CI214*CT204/(HLOOKUP(CT202,workup!$B$266:$Q$268,2,FALSE)*CI199*(1-CL214)+HLOOKUP(CT202,workup!$B$266:$Q$268,3,FALSE))</f>
        <v>#DIV/0!</v>
      </c>
      <c r="CU208" s="171" t="e">
        <f>CI214*CU204/(HLOOKUP(CU202,workup!$B$266:$Q$268,2,FALSE)*CI199*(1-CL214)+HLOOKUP(CU202,workup!$B$266:$Q$268,3,FALSE))</f>
        <v>#DIV/0!</v>
      </c>
      <c r="CV208" s="171" t="e">
        <f>CI214*CV204/(HLOOKUP(CV202,workup!$B$266:$Q$268,2,FALSE)*CI199*(1-CL214)+HLOOKUP(CV202,workup!$B$266:$Q$268,3,FALSE))</f>
        <v>#DIV/0!</v>
      </c>
      <c r="CW208" s="171" t="e">
        <f>CI214*CW204/(HLOOKUP(CW202,workup!$B$266:$Q$268,2,FALSE)*CI199*(1-CL214)+HLOOKUP(CW202,workup!$B$266:$Q$268,3,FALSE))</f>
        <v>#DIV/0!</v>
      </c>
      <c r="CX208" s="171" t="e">
        <f>CI214*CX204/(HLOOKUP(CX202,workup!$B$266:$Q$268,2,FALSE)*CI199*(1-CL214)+HLOOKUP(CX202,workup!$B$266:$Q$268,3,FALSE))</f>
        <v>#DIV/0!</v>
      </c>
      <c r="CY208" s="171" t="e">
        <f>CI214*CY204/(HLOOKUP(CY202,workup!$B$266:$Q$268,2,FALSE)*CI199*(1-CL214)+HLOOKUP(CY202,workup!$B$266:$Q$268,3,FALSE))</f>
        <v>#DIV/0!</v>
      </c>
    </row>
    <row r="209" spans="1:103" ht="14.45" customHeight="1" x14ac:dyDescent="0.25">
      <c r="A209" s="193"/>
      <c r="B209" s="194"/>
      <c r="C209" s="189"/>
      <c r="D209" s="171" t="e">
        <f>C214*D205/(HLOOKUP(D202,workup!$B$266:$Q$268,2,FALSE)*C200*(1-F215)+HLOOKUP(D202,workup!$B$266:$Q$268,3,FALSE))</f>
        <v>#DIV/0!</v>
      </c>
      <c r="E209" s="171" t="e">
        <f>C214*E205/(HLOOKUP(E202,workup!$B$266:$Q$268,2,FALSE)*C200*(1-F215)+HLOOKUP(E202,workup!$B$266:$Q$268,3,FALSE))</f>
        <v>#DIV/0!</v>
      </c>
      <c r="F209" s="171" t="e">
        <f>C214*F205/(HLOOKUP(F202,workup!$B$266:$Q$268,2,FALSE)*C200*(1-F215)+HLOOKUP(F202,workup!$B$266:$Q$268,3,FALSE))</f>
        <v>#DIV/0!</v>
      </c>
      <c r="G209" s="171" t="e">
        <f>C214*G205/(HLOOKUP(G202,workup!$B$266:$Q$268,2,FALSE)*C200*(1-F215)+HLOOKUP(G202,workup!$B$266:$Q$268,3,FALSE))</f>
        <v>#DIV/0!</v>
      </c>
      <c r="H209" s="171" t="e">
        <f>C214*H205/(HLOOKUP(H202,workup!$B$266:$Q$268,2,FALSE)*C200*(1-F215)+HLOOKUP(H202,workup!$B$266:$Q$268,3,FALSE))</f>
        <v>#DIV/0!</v>
      </c>
      <c r="I209" s="171" t="e">
        <f>C214*I205/(HLOOKUP(I202,workup!$B$266:$Q$268,2,FALSE)*C200*(1-F215)+HLOOKUP(I202,workup!$B$266:$Q$268,3,FALSE))</f>
        <v>#DIV/0!</v>
      </c>
      <c r="J209" s="171" t="e">
        <f>C214*J205/(HLOOKUP(J202,workup!$B$266:$Q$268,2,FALSE)*C200*(1-F215)+HLOOKUP(J202,workup!$B$266:$Q$268,3,FALSE))</f>
        <v>#DIV/0!</v>
      </c>
      <c r="K209" s="171" t="e">
        <f>C214*K205/(HLOOKUP(K202,workup!$B$266:$Q$268,2,FALSE)*C200*(1-F215)+HLOOKUP(K202,workup!$B$266:$Q$268,3,FALSE))</f>
        <v>#DIV/0!</v>
      </c>
      <c r="L209" s="171" t="e">
        <f>C214*L205/(HLOOKUP(L202,workup!$B$266:$Q$268,2,FALSE)*C200*(1-F215)+HLOOKUP(L202,workup!$B$266:$Q$268,3,FALSE))</f>
        <v>#DIV/0!</v>
      </c>
      <c r="M209" s="171" t="e">
        <f>C214*M205/(HLOOKUP(M202,workup!$B$266:$Q$268,2,FALSE)*C200*(1-F215)+HLOOKUP(M202,workup!$B$266:$Q$268,3,FALSE))</f>
        <v>#DIV/0!</v>
      </c>
      <c r="N209" s="171" t="e">
        <f>C214*N205/(HLOOKUP(N202,workup!$B$266:$Q$268,2,FALSE)*C200*(1-F215)+HLOOKUP(N202,workup!$B$266:$Q$268,3,FALSE))</f>
        <v>#DIV/0!</v>
      </c>
      <c r="O209" s="171" t="e">
        <f>C214*O205/(HLOOKUP(O202,workup!$B$266:$Q$268,2,FALSE)*C200*(1-F215)+HLOOKUP(O202,workup!$B$266:$Q$268,3,FALSE))</f>
        <v>#DIV/0!</v>
      </c>
      <c r="P209" s="171" t="e">
        <f>C214*P205/(HLOOKUP(P202,workup!$B$266:$Q$268,2,FALSE)*C200*(1-F215)+HLOOKUP(P202,workup!$B$266:$Q$268,3,FALSE))</f>
        <v>#DIV/0!</v>
      </c>
      <c r="Q209" s="171" t="e">
        <f>C214*Q205/(HLOOKUP(Q202,workup!$B$266:$Q$268,2,FALSE)*C200*(1-F215)+HLOOKUP(Q202,workup!$B$266:$Q$268,3,FALSE))</f>
        <v>#DIV/0!</v>
      </c>
      <c r="R209" s="171" t="e">
        <f>C214*R205/(HLOOKUP(R202,workup!$B$266:$Q$268,2,FALSE)*C200*(1-F215)+HLOOKUP(R202,workup!$B$266:$Q$268,3,FALSE))</f>
        <v>#DIV/0!</v>
      </c>
      <c r="S209" s="171" t="e">
        <f>C214*S205/(HLOOKUP(S202,workup!$B$266:$Q$268,2,FALSE)*C200*(1-F215)+HLOOKUP(S202,workup!$B$266:$Q$268,3,FALSE))</f>
        <v>#DIV/0!</v>
      </c>
      <c r="T209" s="22"/>
      <c r="V209" s="193"/>
      <c r="W209" s="194"/>
      <c r="X209" s="189"/>
      <c r="Y209" s="171" t="e">
        <f>X214*Y205/(HLOOKUP(Y202,workup!$B$266:$Q$268,2,FALSE)*X200*(1-AA215)+HLOOKUP(Y202,workup!$B$266:$Q$268,3,FALSE))</f>
        <v>#DIV/0!</v>
      </c>
      <c r="Z209" s="171" t="e">
        <f>X214*Z205/(HLOOKUP(Z202,workup!$B$266:$Q$268,2,FALSE)*X200*(1-AA215)+HLOOKUP(Z202,workup!$B$266:$Q$268,3,FALSE))</f>
        <v>#DIV/0!</v>
      </c>
      <c r="AA209" s="171" t="e">
        <f>X214*AA205/(HLOOKUP(AA202,workup!$B$266:$Q$268,2,FALSE)*X200*(1-AA215)+HLOOKUP(AA202,workup!$B$266:$Q$268,3,FALSE))</f>
        <v>#DIV/0!</v>
      </c>
      <c r="AB209" s="171" t="e">
        <f>X214*AB205/(HLOOKUP(AB202,workup!$B$266:$Q$268,2,FALSE)*X200*(1-AA215)+HLOOKUP(AB202,workup!$B$266:$Q$268,3,FALSE))</f>
        <v>#DIV/0!</v>
      </c>
      <c r="AC209" s="171" t="e">
        <f>X214*AC205/(HLOOKUP(AC202,workup!$B$266:$Q$268,2,FALSE)*X200*(1-AA215)+HLOOKUP(AC202,workup!$B$266:$Q$268,3,FALSE))</f>
        <v>#DIV/0!</v>
      </c>
      <c r="AD209" s="171" t="e">
        <f>X214*AD205/(HLOOKUP(AD202,workup!$B$266:$Q$268,2,FALSE)*X200*(1-AA215)+HLOOKUP(AD202,workup!$B$266:$Q$268,3,FALSE))</f>
        <v>#DIV/0!</v>
      </c>
      <c r="AE209" s="171" t="e">
        <f>X214*AE205/(HLOOKUP(AE202,workup!$B$266:$Q$268,2,FALSE)*X200*(1-AA215)+HLOOKUP(AE202,workup!$B$266:$Q$268,3,FALSE))</f>
        <v>#DIV/0!</v>
      </c>
      <c r="AF209" s="171" t="e">
        <f>X214*AF205/(HLOOKUP(AF202,workup!$B$266:$Q$268,2,FALSE)*X200*(1-AA215)+HLOOKUP(AF202,workup!$B$266:$Q$268,3,FALSE))</f>
        <v>#DIV/0!</v>
      </c>
      <c r="AG209" s="171" t="e">
        <f>X214*AG205/(HLOOKUP(AG202,workup!$B$266:$Q$268,2,FALSE)*X200*(1-AA215)+HLOOKUP(AG202,workup!$B$266:$Q$268,3,FALSE))</f>
        <v>#DIV/0!</v>
      </c>
      <c r="AH209" s="171" t="e">
        <f>X214*AH205/(HLOOKUP(AH202,workup!$B$266:$Q$268,2,FALSE)*X200*(1-AA215)+HLOOKUP(AH202,workup!$B$266:$Q$268,3,FALSE))</f>
        <v>#DIV/0!</v>
      </c>
      <c r="AI209" s="171" t="e">
        <f>X214*AI205/(HLOOKUP(AI202,workup!$B$266:$Q$268,2,FALSE)*X200*(1-AA215)+HLOOKUP(AI202,workup!$B$266:$Q$268,3,FALSE))</f>
        <v>#DIV/0!</v>
      </c>
      <c r="AJ209" s="171" t="e">
        <f>X214*AJ205/(HLOOKUP(AJ202,workup!$B$266:$Q$268,2,FALSE)*X200*(1-AA215)+HLOOKUP(AJ202,workup!$B$266:$Q$268,3,FALSE))</f>
        <v>#DIV/0!</v>
      </c>
      <c r="AK209" s="171" t="e">
        <f>X214*AK205/(HLOOKUP(AK202,workup!$B$266:$Q$268,2,FALSE)*X200*(1-AA215)+HLOOKUP(AK202,workup!$B$266:$Q$268,3,FALSE))</f>
        <v>#DIV/0!</v>
      </c>
      <c r="AL209" s="171" t="e">
        <f>X214*AL205/(HLOOKUP(AL202,workup!$B$266:$Q$268,2,FALSE)*X200*(1-AA215)+HLOOKUP(AL202,workup!$B$266:$Q$268,3,FALSE))</f>
        <v>#DIV/0!</v>
      </c>
      <c r="AM209" s="171" t="e">
        <f>X214*AM205/(HLOOKUP(AM202,workup!$B$266:$Q$268,2,FALSE)*X200*(1-AA215)+HLOOKUP(AM202,workup!$B$266:$Q$268,3,FALSE))</f>
        <v>#DIV/0!</v>
      </c>
      <c r="AN209" s="171" t="e">
        <f>X214*AN205/(HLOOKUP(AN202,workup!$B$266:$Q$268,2,FALSE)*X200*(1-AA215)+HLOOKUP(AN202,workup!$B$266:$Q$268,3,FALSE))</f>
        <v>#DIV/0!</v>
      </c>
      <c r="AQ209" s="193"/>
      <c r="AR209" s="194"/>
      <c r="AS209" s="189"/>
      <c r="AT209" s="171" t="e">
        <f>AS214*AT205/(HLOOKUP(AT202,workup!$B$266:$Q$268,2,FALSE)*AS200*(1-AV215)+HLOOKUP(AT202,workup!$B$266:$Q$268,3,FALSE))</f>
        <v>#DIV/0!</v>
      </c>
      <c r="AU209" s="171" t="e">
        <f>AS214*AU205/(HLOOKUP(AU202,workup!$B$266:$Q$268,2,FALSE)*AS200*(1-AV215)+HLOOKUP(AU202,workup!$B$266:$Q$268,3,FALSE))</f>
        <v>#DIV/0!</v>
      </c>
      <c r="AV209" s="171" t="e">
        <f>AS214*AV205/(HLOOKUP(AV202,workup!$B$266:$Q$268,2,FALSE)*AS200*(1-AV215)+HLOOKUP(AV202,workup!$B$266:$Q$268,3,FALSE))</f>
        <v>#DIV/0!</v>
      </c>
      <c r="AW209" s="171" t="e">
        <f>AS214*AW205/(HLOOKUP(AW202,workup!$B$266:$Q$268,2,FALSE)*AS200*(1-AV215)+HLOOKUP(AW202,workup!$B$266:$Q$268,3,FALSE))</f>
        <v>#DIV/0!</v>
      </c>
      <c r="AX209" s="171" t="e">
        <f>AS214*AX205/(HLOOKUP(AX202,workup!$B$266:$Q$268,2,FALSE)*AS200*(1-AV215)+HLOOKUP(AX202,workup!$B$266:$Q$268,3,FALSE))</f>
        <v>#DIV/0!</v>
      </c>
      <c r="AY209" s="171" t="e">
        <f>AS214*AY205/(HLOOKUP(AY202,workup!$B$266:$Q$268,2,FALSE)*AS200*(1-AV215)+HLOOKUP(AY202,workup!$B$266:$Q$268,3,FALSE))</f>
        <v>#DIV/0!</v>
      </c>
      <c r="AZ209" s="171" t="e">
        <f>AS214*AZ205/(HLOOKUP(AZ202,workup!$B$266:$Q$268,2,FALSE)*AS200*(1-AV215)+HLOOKUP(AZ202,workup!$B$266:$Q$268,3,FALSE))</f>
        <v>#DIV/0!</v>
      </c>
      <c r="BA209" s="171" t="e">
        <f>AS214*BA205/(HLOOKUP(BA202,workup!$B$266:$Q$268,2,FALSE)*AS200*(1-AV215)+HLOOKUP(BA202,workup!$B$266:$Q$268,3,FALSE))</f>
        <v>#DIV/0!</v>
      </c>
      <c r="BB209" s="171" t="e">
        <f>AS214*BB205/(HLOOKUP(BB202,workup!$B$266:$Q$268,2,FALSE)*AS200*(1-AV215)+HLOOKUP(BB202,workup!$B$266:$Q$268,3,FALSE))</f>
        <v>#DIV/0!</v>
      </c>
      <c r="BC209" s="171" t="e">
        <f>AS214*BC205/(HLOOKUP(BC202,workup!$B$266:$Q$268,2,FALSE)*AS200*(1-AV215)+HLOOKUP(BC202,workup!$B$266:$Q$268,3,FALSE))</f>
        <v>#DIV/0!</v>
      </c>
      <c r="BD209" s="171" t="e">
        <f>AS214*BD205/(HLOOKUP(BD202,workup!$B$266:$Q$268,2,FALSE)*AS200*(1-AV215)+HLOOKUP(BD202,workup!$B$266:$Q$268,3,FALSE))</f>
        <v>#DIV/0!</v>
      </c>
      <c r="BE209" s="171" t="e">
        <f>AS214*BE205/(HLOOKUP(BE202,workup!$B$266:$Q$268,2,FALSE)*AS200*(1-AV215)+HLOOKUP(BE202,workup!$B$266:$Q$268,3,FALSE))</f>
        <v>#DIV/0!</v>
      </c>
      <c r="BF209" s="171" t="e">
        <f>AS214*BF205/(HLOOKUP(BF202,workup!$B$266:$Q$268,2,FALSE)*AS200*(1-AV215)+HLOOKUP(BF202,workup!$B$266:$Q$268,3,FALSE))</f>
        <v>#DIV/0!</v>
      </c>
      <c r="BG209" s="171" t="e">
        <f>AS214*BG205/(HLOOKUP(BG202,workup!$B$266:$Q$268,2,FALSE)*AS200*(1-AV215)+HLOOKUP(BG202,workup!$B$266:$Q$268,3,FALSE))</f>
        <v>#DIV/0!</v>
      </c>
      <c r="BH209" s="171" t="e">
        <f>AS214*BH205/(HLOOKUP(BH202,workup!$B$266:$Q$268,2,FALSE)*AS200*(1-AV215)+HLOOKUP(BH202,workup!$B$266:$Q$268,3,FALSE))</f>
        <v>#DIV/0!</v>
      </c>
      <c r="BI209" s="171" t="e">
        <f>AS214*BI205/(HLOOKUP(BI202,workup!$B$266:$Q$268,2,FALSE)*AS200*(1-AV215)+HLOOKUP(BI202,workup!$B$266:$Q$268,3,FALSE))</f>
        <v>#DIV/0!</v>
      </c>
      <c r="BL209" s="193"/>
      <c r="BM209" s="194"/>
      <c r="BN209" s="189"/>
      <c r="BO209" s="171" t="e">
        <f>BN214*BO205/(HLOOKUP(BO202,workup!$B$266:$Q$268,2,FALSE)*BN200*(1-BQ215)+HLOOKUP(BO202,workup!$B$266:$Q$268,3,FALSE))</f>
        <v>#DIV/0!</v>
      </c>
      <c r="BP209" s="171" t="e">
        <f>BN214*BP205/(HLOOKUP(BP202,workup!$B$266:$Q$268,2,FALSE)*BN200*(1-BQ215)+HLOOKUP(BP202,workup!$B$266:$Q$268,3,FALSE))</f>
        <v>#DIV/0!</v>
      </c>
      <c r="BQ209" s="171" t="e">
        <f>BN214*BQ205/(HLOOKUP(BQ202,workup!$B$266:$Q$268,2,FALSE)*BN200*(1-BQ215)+HLOOKUP(BQ202,workup!$B$266:$Q$268,3,FALSE))</f>
        <v>#DIV/0!</v>
      </c>
      <c r="BR209" s="171" t="e">
        <f>BN214*BR205/(HLOOKUP(BR202,workup!$B$266:$Q$268,2,FALSE)*BN200*(1-BQ215)+HLOOKUP(BR202,workup!$B$266:$Q$268,3,FALSE))</f>
        <v>#DIV/0!</v>
      </c>
      <c r="BS209" s="171" t="e">
        <f>BN214*BS205/(HLOOKUP(BS202,workup!$B$266:$Q$268,2,FALSE)*BN200*(1-BQ215)+HLOOKUP(BS202,workup!$B$266:$Q$268,3,FALSE))</f>
        <v>#DIV/0!</v>
      </c>
      <c r="BT209" s="171" t="e">
        <f>BN214*BT205/(HLOOKUP(BT202,workup!$B$266:$Q$268,2,FALSE)*BN200*(1-BQ215)+HLOOKUP(BT202,workup!$B$266:$Q$268,3,FALSE))</f>
        <v>#DIV/0!</v>
      </c>
      <c r="BU209" s="171" t="e">
        <f>BN214*BU205/(HLOOKUP(BU202,workup!$B$266:$Q$268,2,FALSE)*BN200*(1-BQ215)+HLOOKUP(BU202,workup!$B$266:$Q$268,3,FALSE))</f>
        <v>#DIV/0!</v>
      </c>
      <c r="BV209" s="171" t="e">
        <f>BN214*BV205/(HLOOKUP(BV202,workup!$B$266:$Q$268,2,FALSE)*BN200*(1-BQ215)+HLOOKUP(BV202,workup!$B$266:$Q$268,3,FALSE))</f>
        <v>#DIV/0!</v>
      </c>
      <c r="BW209" s="171" t="e">
        <f>BN214*BW205/(HLOOKUP(BW202,workup!$B$266:$Q$268,2,FALSE)*BN200*(1-BQ215)+HLOOKUP(BW202,workup!$B$266:$Q$268,3,FALSE))</f>
        <v>#DIV/0!</v>
      </c>
      <c r="BX209" s="171" t="e">
        <f>BN214*BX205/(HLOOKUP(BX202,workup!$B$266:$Q$268,2,FALSE)*BN200*(1-BQ215)+HLOOKUP(BX202,workup!$B$266:$Q$268,3,FALSE))</f>
        <v>#DIV/0!</v>
      </c>
      <c r="BY209" s="171" t="e">
        <f>BN214*BY205/(HLOOKUP(BY202,workup!$B$266:$Q$268,2,FALSE)*BN200*(1-BQ215)+HLOOKUP(BY202,workup!$B$266:$Q$268,3,FALSE))</f>
        <v>#DIV/0!</v>
      </c>
      <c r="BZ209" s="171" t="e">
        <f>BN214*BZ205/(HLOOKUP(BZ202,workup!$B$266:$Q$268,2,FALSE)*BN200*(1-BQ215)+HLOOKUP(BZ202,workup!$B$266:$Q$268,3,FALSE))</f>
        <v>#DIV/0!</v>
      </c>
      <c r="CA209" s="171" t="e">
        <f>BN214*CA205/(HLOOKUP(CA202,workup!$B$266:$Q$268,2,FALSE)*BN200*(1-BQ215)+HLOOKUP(CA202,workup!$B$266:$Q$268,3,FALSE))</f>
        <v>#DIV/0!</v>
      </c>
      <c r="CB209" s="171" t="e">
        <f>BN214*CB205/(HLOOKUP(CB202,workup!$B$266:$Q$268,2,FALSE)*BN200*(1-BQ215)+HLOOKUP(CB202,workup!$B$266:$Q$268,3,FALSE))</f>
        <v>#DIV/0!</v>
      </c>
      <c r="CC209" s="171" t="e">
        <f>BN214*CC205/(HLOOKUP(CC202,workup!$B$266:$Q$268,2,FALSE)*BN200*(1-BQ215)+HLOOKUP(CC202,workup!$B$266:$Q$268,3,FALSE))</f>
        <v>#DIV/0!</v>
      </c>
      <c r="CD209" s="171" t="e">
        <f>BN214*CD205/(HLOOKUP(CD202,workup!$B$266:$Q$268,2,FALSE)*BN200*(1-BQ215)+HLOOKUP(CD202,workup!$B$266:$Q$268,3,FALSE))</f>
        <v>#DIV/0!</v>
      </c>
      <c r="CG209" s="193"/>
      <c r="CH209" s="194"/>
      <c r="CI209" s="189"/>
      <c r="CJ209" s="171" t="e">
        <f>CI214*CJ205/(HLOOKUP(CJ202,workup!$B$266:$Q$268,2,FALSE)*CI200*(1-CL215)+HLOOKUP(CJ202,workup!$B$266:$Q$268,3,FALSE))</f>
        <v>#DIV/0!</v>
      </c>
      <c r="CK209" s="171" t="e">
        <f>CI214*CK205/(HLOOKUP(CK202,workup!$B$266:$Q$268,2,FALSE)*CI200*(1-CL215)+HLOOKUP(CK202,workup!$B$266:$Q$268,3,FALSE))</f>
        <v>#DIV/0!</v>
      </c>
      <c r="CL209" s="171" t="e">
        <f>CI214*CL205/(HLOOKUP(CL202,workup!$B$266:$Q$268,2,FALSE)*CI200*(1-CL215)+HLOOKUP(CL202,workup!$B$266:$Q$268,3,FALSE))</f>
        <v>#DIV/0!</v>
      </c>
      <c r="CM209" s="171" t="e">
        <f>CI214*CM205/(HLOOKUP(CM202,workup!$B$266:$Q$268,2,FALSE)*CI200*(1-CL215)+HLOOKUP(CM202,workup!$B$266:$Q$268,3,FALSE))</f>
        <v>#DIV/0!</v>
      </c>
      <c r="CN209" s="171" t="e">
        <f>CI214*CN205/(HLOOKUP(CN202,workup!$B$266:$Q$268,2,FALSE)*CI200*(1-CL215)+HLOOKUP(CN202,workup!$B$266:$Q$268,3,FALSE))</f>
        <v>#DIV/0!</v>
      </c>
      <c r="CO209" s="171" t="e">
        <f>CI214*CO205/(HLOOKUP(CO202,workup!$B$266:$Q$268,2,FALSE)*CI200*(1-CL215)+HLOOKUP(CO202,workup!$B$266:$Q$268,3,FALSE))</f>
        <v>#DIV/0!</v>
      </c>
      <c r="CP209" s="171" t="e">
        <f>CI214*CP205/(HLOOKUP(CP202,workup!$B$266:$Q$268,2,FALSE)*CI200*(1-CL215)+HLOOKUP(CP202,workup!$B$266:$Q$268,3,FALSE))</f>
        <v>#DIV/0!</v>
      </c>
      <c r="CQ209" s="171" t="e">
        <f>CI214*CQ205/(HLOOKUP(CQ202,workup!$B$266:$Q$268,2,FALSE)*CI200*(1-CL215)+HLOOKUP(CQ202,workup!$B$266:$Q$268,3,FALSE))</f>
        <v>#DIV/0!</v>
      </c>
      <c r="CR209" s="171" t="e">
        <f>CI214*CR205/(HLOOKUP(CR202,workup!$B$266:$Q$268,2,FALSE)*CI200*(1-CL215)+HLOOKUP(CR202,workup!$B$266:$Q$268,3,FALSE))</f>
        <v>#DIV/0!</v>
      </c>
      <c r="CS209" s="171" t="e">
        <f>CI214*CS205/(HLOOKUP(CS202,workup!$B$266:$Q$268,2,FALSE)*CI200*(1-CL215)+HLOOKUP(CS202,workup!$B$266:$Q$268,3,FALSE))</f>
        <v>#DIV/0!</v>
      </c>
      <c r="CT209" s="171" t="e">
        <f>CI214*CT205/(HLOOKUP(CT202,workup!$B$266:$Q$268,2,FALSE)*CI200*(1-CL215)+HLOOKUP(CT202,workup!$B$266:$Q$268,3,FALSE))</f>
        <v>#DIV/0!</v>
      </c>
      <c r="CU209" s="171" t="e">
        <f>CI214*CU205/(HLOOKUP(CU202,workup!$B$266:$Q$268,2,FALSE)*CI200*(1-CL215)+HLOOKUP(CU202,workup!$B$266:$Q$268,3,FALSE))</f>
        <v>#DIV/0!</v>
      </c>
      <c r="CV209" s="171" t="e">
        <f>CI214*CV205/(HLOOKUP(CV202,workup!$B$266:$Q$268,2,FALSE)*CI200*(1-CL215)+HLOOKUP(CV202,workup!$B$266:$Q$268,3,FALSE))</f>
        <v>#DIV/0!</v>
      </c>
      <c r="CW209" s="171" t="e">
        <f>CI214*CW205/(HLOOKUP(CW202,workup!$B$266:$Q$268,2,FALSE)*CI200*(1-CL215)+HLOOKUP(CW202,workup!$B$266:$Q$268,3,FALSE))</f>
        <v>#DIV/0!</v>
      </c>
      <c r="CX209" s="171" t="e">
        <f>CI214*CX205/(HLOOKUP(CX202,workup!$B$266:$Q$268,2,FALSE)*CI200*(1-CL215)+HLOOKUP(CX202,workup!$B$266:$Q$268,3,FALSE))</f>
        <v>#DIV/0!</v>
      </c>
      <c r="CY209" s="171" t="e">
        <f>CI214*CY205/(HLOOKUP(CY202,workup!$B$266:$Q$268,2,FALSE)*CI200*(1-CL215)+HLOOKUP(CY202,workup!$B$266:$Q$268,3,FALSE))</f>
        <v>#DIV/0!</v>
      </c>
    </row>
    <row r="210" spans="1:103" ht="14.45" customHeight="1" x14ac:dyDescent="0.25">
      <c r="A210" s="193"/>
      <c r="B210" s="194"/>
      <c r="C210" s="55" t="s">
        <v>52</v>
      </c>
      <c r="D210" s="172" t="e">
        <f t="shared" ref="D210:S210" si="375">AVERAGE(D207:D209)</f>
        <v>#DIV/0!</v>
      </c>
      <c r="E210" s="172" t="e">
        <f t="shared" si="375"/>
        <v>#DIV/0!</v>
      </c>
      <c r="F210" s="172" t="e">
        <f t="shared" si="375"/>
        <v>#DIV/0!</v>
      </c>
      <c r="G210" s="172" t="e">
        <f t="shared" si="375"/>
        <v>#DIV/0!</v>
      </c>
      <c r="H210" s="172" t="e">
        <f t="shared" si="375"/>
        <v>#DIV/0!</v>
      </c>
      <c r="I210" s="172" t="e">
        <f t="shared" si="375"/>
        <v>#DIV/0!</v>
      </c>
      <c r="J210" s="172" t="e">
        <f t="shared" si="375"/>
        <v>#DIV/0!</v>
      </c>
      <c r="K210" s="172" t="e">
        <f t="shared" si="375"/>
        <v>#DIV/0!</v>
      </c>
      <c r="L210" s="172" t="e">
        <f t="shared" si="375"/>
        <v>#DIV/0!</v>
      </c>
      <c r="M210" s="172" t="e">
        <f t="shared" si="375"/>
        <v>#DIV/0!</v>
      </c>
      <c r="N210" s="172" t="e">
        <f t="shared" si="375"/>
        <v>#DIV/0!</v>
      </c>
      <c r="O210" s="172" t="e">
        <f t="shared" si="375"/>
        <v>#DIV/0!</v>
      </c>
      <c r="P210" s="172" t="e">
        <f t="shared" si="375"/>
        <v>#DIV/0!</v>
      </c>
      <c r="Q210" s="172" t="e">
        <f t="shared" si="375"/>
        <v>#DIV/0!</v>
      </c>
      <c r="R210" s="172" t="e">
        <f t="shared" si="375"/>
        <v>#DIV/0!</v>
      </c>
      <c r="S210" s="173" t="e">
        <f t="shared" si="375"/>
        <v>#DIV/0!</v>
      </c>
      <c r="T210" s="22"/>
      <c r="V210" s="193"/>
      <c r="W210" s="194"/>
      <c r="X210" s="55" t="s">
        <v>52</v>
      </c>
      <c r="Y210" s="172" t="e">
        <f t="shared" ref="Y210:AN210" si="376">AVERAGE(Y207:Y209)</f>
        <v>#DIV/0!</v>
      </c>
      <c r="Z210" s="172" t="e">
        <f t="shared" si="376"/>
        <v>#DIV/0!</v>
      </c>
      <c r="AA210" s="172" t="e">
        <f t="shared" si="376"/>
        <v>#DIV/0!</v>
      </c>
      <c r="AB210" s="172" t="e">
        <f t="shared" si="376"/>
        <v>#DIV/0!</v>
      </c>
      <c r="AC210" s="172" t="e">
        <f t="shared" si="376"/>
        <v>#DIV/0!</v>
      </c>
      <c r="AD210" s="172" t="e">
        <f t="shared" si="376"/>
        <v>#DIV/0!</v>
      </c>
      <c r="AE210" s="172" t="e">
        <f t="shared" si="376"/>
        <v>#DIV/0!</v>
      </c>
      <c r="AF210" s="172" t="e">
        <f t="shared" si="376"/>
        <v>#DIV/0!</v>
      </c>
      <c r="AG210" s="172" t="e">
        <f t="shared" si="376"/>
        <v>#DIV/0!</v>
      </c>
      <c r="AH210" s="172" t="e">
        <f t="shared" si="376"/>
        <v>#DIV/0!</v>
      </c>
      <c r="AI210" s="172" t="e">
        <f t="shared" si="376"/>
        <v>#DIV/0!</v>
      </c>
      <c r="AJ210" s="172" t="e">
        <f t="shared" si="376"/>
        <v>#DIV/0!</v>
      </c>
      <c r="AK210" s="172" t="e">
        <f t="shared" si="376"/>
        <v>#DIV/0!</v>
      </c>
      <c r="AL210" s="172" t="e">
        <f t="shared" si="376"/>
        <v>#DIV/0!</v>
      </c>
      <c r="AM210" s="172" t="e">
        <f t="shared" si="376"/>
        <v>#DIV/0!</v>
      </c>
      <c r="AN210" s="173" t="e">
        <f t="shared" si="376"/>
        <v>#DIV/0!</v>
      </c>
      <c r="AQ210" s="193"/>
      <c r="AR210" s="194"/>
      <c r="AS210" s="55" t="s">
        <v>52</v>
      </c>
      <c r="AT210" s="172" t="e">
        <f t="shared" ref="AT210:BI210" si="377">AVERAGE(AT207:AT209)</f>
        <v>#DIV/0!</v>
      </c>
      <c r="AU210" s="172" t="e">
        <f t="shared" si="377"/>
        <v>#DIV/0!</v>
      </c>
      <c r="AV210" s="172" t="e">
        <f t="shared" si="377"/>
        <v>#DIV/0!</v>
      </c>
      <c r="AW210" s="172" t="e">
        <f t="shared" si="377"/>
        <v>#DIV/0!</v>
      </c>
      <c r="AX210" s="172" t="e">
        <f t="shared" si="377"/>
        <v>#DIV/0!</v>
      </c>
      <c r="AY210" s="172" t="e">
        <f t="shared" si="377"/>
        <v>#DIV/0!</v>
      </c>
      <c r="AZ210" s="172" t="e">
        <f t="shared" si="377"/>
        <v>#DIV/0!</v>
      </c>
      <c r="BA210" s="172" t="e">
        <f t="shared" si="377"/>
        <v>#DIV/0!</v>
      </c>
      <c r="BB210" s="172" t="e">
        <f t="shared" si="377"/>
        <v>#DIV/0!</v>
      </c>
      <c r="BC210" s="172" t="e">
        <f t="shared" si="377"/>
        <v>#DIV/0!</v>
      </c>
      <c r="BD210" s="172" t="e">
        <f t="shared" si="377"/>
        <v>#DIV/0!</v>
      </c>
      <c r="BE210" s="172" t="e">
        <f t="shared" si="377"/>
        <v>#DIV/0!</v>
      </c>
      <c r="BF210" s="172" t="e">
        <f t="shared" si="377"/>
        <v>#DIV/0!</v>
      </c>
      <c r="BG210" s="172" t="e">
        <f t="shared" si="377"/>
        <v>#DIV/0!</v>
      </c>
      <c r="BH210" s="172" t="e">
        <f t="shared" si="377"/>
        <v>#DIV/0!</v>
      </c>
      <c r="BI210" s="173" t="e">
        <f t="shared" si="377"/>
        <v>#DIV/0!</v>
      </c>
      <c r="BL210" s="193"/>
      <c r="BM210" s="194"/>
      <c r="BN210" s="55" t="s">
        <v>52</v>
      </c>
      <c r="BO210" s="172" t="e">
        <f t="shared" ref="BO210:CD210" si="378">AVERAGE(BO207:BO209)</f>
        <v>#DIV/0!</v>
      </c>
      <c r="BP210" s="172" t="e">
        <f t="shared" si="378"/>
        <v>#DIV/0!</v>
      </c>
      <c r="BQ210" s="172" t="e">
        <f t="shared" si="378"/>
        <v>#DIV/0!</v>
      </c>
      <c r="BR210" s="172" t="e">
        <f t="shared" si="378"/>
        <v>#DIV/0!</v>
      </c>
      <c r="BS210" s="172" t="e">
        <f t="shared" si="378"/>
        <v>#DIV/0!</v>
      </c>
      <c r="BT210" s="172" t="e">
        <f t="shared" si="378"/>
        <v>#DIV/0!</v>
      </c>
      <c r="BU210" s="172" t="e">
        <f t="shared" si="378"/>
        <v>#DIV/0!</v>
      </c>
      <c r="BV210" s="172" t="e">
        <f t="shared" si="378"/>
        <v>#DIV/0!</v>
      </c>
      <c r="BW210" s="172" t="e">
        <f t="shared" si="378"/>
        <v>#DIV/0!</v>
      </c>
      <c r="BX210" s="172" t="e">
        <f t="shared" si="378"/>
        <v>#DIV/0!</v>
      </c>
      <c r="BY210" s="172" t="e">
        <f t="shared" si="378"/>
        <v>#DIV/0!</v>
      </c>
      <c r="BZ210" s="172" t="e">
        <f t="shared" si="378"/>
        <v>#DIV/0!</v>
      </c>
      <c r="CA210" s="172" t="e">
        <f t="shared" si="378"/>
        <v>#DIV/0!</v>
      </c>
      <c r="CB210" s="172" t="e">
        <f t="shared" si="378"/>
        <v>#DIV/0!</v>
      </c>
      <c r="CC210" s="172" t="e">
        <f t="shared" si="378"/>
        <v>#DIV/0!</v>
      </c>
      <c r="CD210" s="173" t="e">
        <f t="shared" si="378"/>
        <v>#DIV/0!</v>
      </c>
      <c r="CG210" s="193"/>
      <c r="CH210" s="194"/>
      <c r="CI210" s="55" t="s">
        <v>52</v>
      </c>
      <c r="CJ210" s="172" t="e">
        <f t="shared" ref="CJ210:CY210" si="379">AVERAGE(CJ207:CJ209)</f>
        <v>#DIV/0!</v>
      </c>
      <c r="CK210" s="172" t="e">
        <f t="shared" si="379"/>
        <v>#DIV/0!</v>
      </c>
      <c r="CL210" s="172" t="e">
        <f t="shared" si="379"/>
        <v>#DIV/0!</v>
      </c>
      <c r="CM210" s="172" t="e">
        <f t="shared" si="379"/>
        <v>#DIV/0!</v>
      </c>
      <c r="CN210" s="172" t="e">
        <f t="shared" si="379"/>
        <v>#DIV/0!</v>
      </c>
      <c r="CO210" s="172" t="e">
        <f t="shared" si="379"/>
        <v>#DIV/0!</v>
      </c>
      <c r="CP210" s="172" t="e">
        <f t="shared" si="379"/>
        <v>#DIV/0!</v>
      </c>
      <c r="CQ210" s="172" t="e">
        <f t="shared" si="379"/>
        <v>#DIV/0!</v>
      </c>
      <c r="CR210" s="172" t="e">
        <f t="shared" si="379"/>
        <v>#DIV/0!</v>
      </c>
      <c r="CS210" s="172" t="e">
        <f t="shared" si="379"/>
        <v>#DIV/0!</v>
      </c>
      <c r="CT210" s="172" t="e">
        <f t="shared" si="379"/>
        <v>#DIV/0!</v>
      </c>
      <c r="CU210" s="172" t="e">
        <f t="shared" si="379"/>
        <v>#DIV/0!</v>
      </c>
      <c r="CV210" s="172" t="e">
        <f t="shared" si="379"/>
        <v>#DIV/0!</v>
      </c>
      <c r="CW210" s="172" t="e">
        <f t="shared" si="379"/>
        <v>#DIV/0!</v>
      </c>
      <c r="CX210" s="172" t="e">
        <f t="shared" si="379"/>
        <v>#DIV/0!</v>
      </c>
      <c r="CY210" s="173" t="e">
        <f t="shared" si="379"/>
        <v>#DIV/0!</v>
      </c>
    </row>
    <row r="211" spans="1:103" ht="14.45" customHeight="1" x14ac:dyDescent="0.25">
      <c r="A211" s="193"/>
      <c r="B211" s="194"/>
      <c r="C211" s="56" t="s">
        <v>56</v>
      </c>
      <c r="D211" s="182" t="s">
        <v>57</v>
      </c>
      <c r="E211" s="184"/>
      <c r="F211" s="182" t="s">
        <v>58</v>
      </c>
      <c r="G211" s="183"/>
      <c r="H211" s="184"/>
      <c r="I211" s="182" t="s">
        <v>59</v>
      </c>
      <c r="J211" s="183"/>
      <c r="K211" s="183"/>
      <c r="L211" s="183"/>
      <c r="M211" s="183"/>
      <c r="N211" s="184"/>
      <c r="O211" s="182" t="s">
        <v>60</v>
      </c>
      <c r="P211" s="184"/>
      <c r="Q211" s="185" t="s">
        <v>61</v>
      </c>
      <c r="R211" s="183"/>
      <c r="S211" s="186"/>
      <c r="T211" s="22"/>
      <c r="V211" s="193"/>
      <c r="W211" s="194"/>
      <c r="X211" s="56" t="s">
        <v>56</v>
      </c>
      <c r="Y211" s="182" t="s">
        <v>57</v>
      </c>
      <c r="Z211" s="184"/>
      <c r="AA211" s="182" t="s">
        <v>58</v>
      </c>
      <c r="AB211" s="183"/>
      <c r="AC211" s="184"/>
      <c r="AD211" s="182" t="s">
        <v>59</v>
      </c>
      <c r="AE211" s="183"/>
      <c r="AF211" s="183"/>
      <c r="AG211" s="183"/>
      <c r="AH211" s="183"/>
      <c r="AI211" s="184"/>
      <c r="AJ211" s="182" t="s">
        <v>60</v>
      </c>
      <c r="AK211" s="184"/>
      <c r="AL211" s="185" t="s">
        <v>61</v>
      </c>
      <c r="AM211" s="183"/>
      <c r="AN211" s="186"/>
      <c r="AQ211" s="193"/>
      <c r="AR211" s="194"/>
      <c r="AS211" s="56" t="s">
        <v>56</v>
      </c>
      <c r="AT211" s="182" t="s">
        <v>57</v>
      </c>
      <c r="AU211" s="184"/>
      <c r="AV211" s="182" t="s">
        <v>58</v>
      </c>
      <c r="AW211" s="183"/>
      <c r="AX211" s="184"/>
      <c r="AY211" s="182" t="s">
        <v>59</v>
      </c>
      <c r="AZ211" s="183"/>
      <c r="BA211" s="183"/>
      <c r="BB211" s="183"/>
      <c r="BC211" s="183"/>
      <c r="BD211" s="184"/>
      <c r="BE211" s="182" t="s">
        <v>60</v>
      </c>
      <c r="BF211" s="184"/>
      <c r="BG211" s="185" t="s">
        <v>61</v>
      </c>
      <c r="BH211" s="183"/>
      <c r="BI211" s="186"/>
      <c r="BL211" s="193"/>
      <c r="BM211" s="194"/>
      <c r="BN211" s="137" t="s">
        <v>56</v>
      </c>
      <c r="BO211" s="182" t="s">
        <v>57</v>
      </c>
      <c r="BP211" s="184"/>
      <c r="BQ211" s="182" t="s">
        <v>58</v>
      </c>
      <c r="BR211" s="183"/>
      <c r="BS211" s="184"/>
      <c r="BT211" s="190" t="s">
        <v>59</v>
      </c>
      <c r="BU211" s="183"/>
      <c r="BV211" s="183"/>
      <c r="BW211" s="183"/>
      <c r="BX211" s="183"/>
      <c r="BY211" s="183"/>
      <c r="BZ211" s="182" t="s">
        <v>60</v>
      </c>
      <c r="CA211" s="184"/>
      <c r="CB211" s="185" t="s">
        <v>61</v>
      </c>
      <c r="CC211" s="183"/>
      <c r="CD211" s="186"/>
      <c r="CG211" s="193"/>
      <c r="CH211" s="194"/>
      <c r="CI211" s="137" t="s">
        <v>56</v>
      </c>
      <c r="CJ211" s="182" t="s">
        <v>57</v>
      </c>
      <c r="CK211" s="184"/>
      <c r="CL211" s="182" t="s">
        <v>58</v>
      </c>
      <c r="CM211" s="183"/>
      <c r="CN211" s="184"/>
      <c r="CO211" s="190" t="s">
        <v>59</v>
      </c>
      <c r="CP211" s="183"/>
      <c r="CQ211" s="183"/>
      <c r="CR211" s="183"/>
      <c r="CS211" s="183"/>
      <c r="CT211" s="183"/>
      <c r="CU211" s="182" t="s">
        <v>60</v>
      </c>
      <c r="CV211" s="184"/>
      <c r="CW211" s="185" t="s">
        <v>61</v>
      </c>
      <c r="CX211" s="183"/>
      <c r="CY211" s="186"/>
    </row>
    <row r="212" spans="1:103" ht="14.45" customHeight="1" x14ac:dyDescent="0.25">
      <c r="A212" s="193"/>
      <c r="B212" s="194"/>
      <c r="C212" s="57"/>
      <c r="D212" s="32" t="s">
        <v>16</v>
      </c>
      <c r="E212" s="32" t="s">
        <v>3</v>
      </c>
      <c r="F212" s="32" t="s">
        <v>63</v>
      </c>
      <c r="G212" s="32" t="s">
        <v>64</v>
      </c>
      <c r="H212" s="32" t="s">
        <v>65</v>
      </c>
      <c r="I212" s="32" t="s">
        <v>66</v>
      </c>
      <c r="J212" s="32" t="s">
        <v>67</v>
      </c>
      <c r="K212" s="32" t="s">
        <v>68</v>
      </c>
      <c r="L212" s="32" t="s">
        <v>69</v>
      </c>
      <c r="M212" s="32" t="s">
        <v>70</v>
      </c>
      <c r="N212" s="32" t="s">
        <v>71</v>
      </c>
      <c r="O212" s="32" t="s">
        <v>13</v>
      </c>
      <c r="P212" s="32" t="s">
        <v>14</v>
      </c>
      <c r="Q212" s="32" t="s">
        <v>72</v>
      </c>
      <c r="R212" s="32" t="s">
        <v>73</v>
      </c>
      <c r="S212" s="11" t="s">
        <v>15</v>
      </c>
      <c r="T212" s="22"/>
      <c r="V212" s="193"/>
      <c r="W212" s="194"/>
      <c r="X212" s="57"/>
      <c r="Y212" s="32"/>
      <c r="Z212" s="32" t="s">
        <v>3</v>
      </c>
      <c r="AA212" s="32" t="s">
        <v>63</v>
      </c>
      <c r="AB212" s="32" t="s">
        <v>64</v>
      </c>
      <c r="AC212" s="32" t="s">
        <v>65</v>
      </c>
      <c r="AD212" s="32" t="s">
        <v>66</v>
      </c>
      <c r="AE212" s="32" t="s">
        <v>67</v>
      </c>
      <c r="AF212" s="32" t="s">
        <v>68</v>
      </c>
      <c r="AG212" s="32" t="s">
        <v>69</v>
      </c>
      <c r="AH212" s="32" t="s">
        <v>70</v>
      </c>
      <c r="AI212" s="32" t="s">
        <v>71</v>
      </c>
      <c r="AJ212" s="32" t="s">
        <v>13</v>
      </c>
      <c r="AK212" s="32" t="s">
        <v>14</v>
      </c>
      <c r="AL212" s="32" t="s">
        <v>72</v>
      </c>
      <c r="AM212" s="32" t="s">
        <v>73</v>
      </c>
      <c r="AN212" s="11" t="s">
        <v>15</v>
      </c>
      <c r="AQ212" s="193"/>
      <c r="AR212" s="194"/>
      <c r="AS212" s="57"/>
      <c r="AT212" s="32"/>
      <c r="AU212" s="32" t="s">
        <v>3</v>
      </c>
      <c r="AV212" s="32" t="s">
        <v>63</v>
      </c>
      <c r="AW212" s="32" t="s">
        <v>64</v>
      </c>
      <c r="AX212" s="32" t="s">
        <v>65</v>
      </c>
      <c r="AY212" s="32" t="s">
        <v>66</v>
      </c>
      <c r="AZ212" s="32" t="s">
        <v>67</v>
      </c>
      <c r="BA212" s="32" t="s">
        <v>68</v>
      </c>
      <c r="BB212" s="32" t="s">
        <v>69</v>
      </c>
      <c r="BC212" s="32" t="s">
        <v>70</v>
      </c>
      <c r="BD212" s="32" t="s">
        <v>71</v>
      </c>
      <c r="BE212" s="32" t="s">
        <v>13</v>
      </c>
      <c r="BF212" s="32" t="s">
        <v>14</v>
      </c>
      <c r="BG212" s="32" t="s">
        <v>72</v>
      </c>
      <c r="BH212" s="32" t="s">
        <v>73</v>
      </c>
      <c r="BI212" s="11" t="s">
        <v>15</v>
      </c>
      <c r="BL212" s="193"/>
      <c r="BM212" s="194"/>
      <c r="BN212" s="138"/>
      <c r="BO212" s="32"/>
      <c r="BP212" s="32" t="s">
        <v>62</v>
      </c>
      <c r="BQ212" s="32" t="s">
        <v>63</v>
      </c>
      <c r="BR212" s="32" t="s">
        <v>64</v>
      </c>
      <c r="BS212" s="32" t="s">
        <v>65</v>
      </c>
      <c r="BT212" s="32" t="s">
        <v>66</v>
      </c>
      <c r="BU212" s="32" t="s">
        <v>67</v>
      </c>
      <c r="BV212" s="32" t="s">
        <v>68</v>
      </c>
      <c r="BW212" s="32" t="s">
        <v>69</v>
      </c>
      <c r="BX212" s="32" t="s">
        <v>70</v>
      </c>
      <c r="BY212" s="32" t="s">
        <v>71</v>
      </c>
      <c r="BZ212" s="32" t="s">
        <v>13</v>
      </c>
      <c r="CA212" s="32" t="s">
        <v>14</v>
      </c>
      <c r="CB212" s="32" t="s">
        <v>72</v>
      </c>
      <c r="CC212" s="32" t="s">
        <v>73</v>
      </c>
      <c r="CD212" s="11" t="s">
        <v>15</v>
      </c>
      <c r="CG212" s="193"/>
      <c r="CH212" s="194"/>
      <c r="CI212" s="138"/>
      <c r="CJ212" s="32"/>
      <c r="CK212" s="32" t="s">
        <v>62</v>
      </c>
      <c r="CL212" s="32" t="s">
        <v>63</v>
      </c>
      <c r="CM212" s="32" t="s">
        <v>64</v>
      </c>
      <c r="CN212" s="32" t="s">
        <v>65</v>
      </c>
      <c r="CO212" s="32" t="s">
        <v>66</v>
      </c>
      <c r="CP212" s="32" t="s">
        <v>67</v>
      </c>
      <c r="CQ212" s="32" t="s">
        <v>68</v>
      </c>
      <c r="CR212" s="32" t="s">
        <v>69</v>
      </c>
      <c r="CS212" s="32" t="s">
        <v>70</v>
      </c>
      <c r="CT212" s="32" t="s">
        <v>71</v>
      </c>
      <c r="CU212" s="32" t="s">
        <v>13</v>
      </c>
      <c r="CV212" s="32" t="s">
        <v>14</v>
      </c>
      <c r="CW212" s="32" t="s">
        <v>72</v>
      </c>
      <c r="CX212" s="32" t="s">
        <v>73</v>
      </c>
      <c r="CY212" s="11" t="s">
        <v>15</v>
      </c>
    </row>
    <row r="213" spans="1:103" ht="14.45" customHeight="1" x14ac:dyDescent="0.25">
      <c r="A213" s="193"/>
      <c r="B213" s="194"/>
      <c r="C213" s="58" t="s">
        <v>74</v>
      </c>
      <c r="D213" s="142" t="e">
        <f>((G207+H207)*G198/1000) *60 /(H198/1000)</f>
        <v>#DIV/0!</v>
      </c>
      <c r="E213" s="8" t="e">
        <f>(G198*(298/273)*(1/1.07)/H198)^-1</f>
        <v>#VALUE!</v>
      </c>
      <c r="F213" s="7" t="e">
        <f>(K198-K203*C214)/K198</f>
        <v>#VALUE!</v>
      </c>
      <c r="G213" s="7" t="e">
        <f>(F207+G207+H207+2*I207+2*J207+3*L207+4*M207+4*N207+4*O207+4*P207+4*Q207+4*R207+4*S207)/(F207+G207+H207+2*I207+2*J207+3*L207+4*M207+4*N207+4*O207+4*P207+4*Q207+4*R207+4*S207+3*K207)</f>
        <v>#DIV/0!</v>
      </c>
      <c r="H213" s="7" t="e">
        <f>(O198-D207)/O198</f>
        <v>#VALUE!</v>
      </c>
      <c r="I213" s="7" t="e">
        <f>(2*J207+3*L207)/(F207+G207+H207+2*I207+2*J207+3*L207+4*M207+4*N207+4*O207+4*P207+4*Q207+4*R207+4*S207)</f>
        <v>#DIV/0!</v>
      </c>
      <c r="J213" s="7" t="e">
        <f>3*L207/(F207+G207+H207+2*I207+2*J207+3*L207+4*M207+4*N207+4*O207+4*P207+4*Q207+4*R207+4*S207)</f>
        <v>#DIV/0!</v>
      </c>
      <c r="K213" s="7" t="e">
        <f>2*J207/(F207+G207+H207+2*I207+2*J207+3*L207+4*M207+4*N207+4*O207+4*P207+4*Q207+4*R207+4*S207)</f>
        <v>#DIV/0!</v>
      </c>
      <c r="L213" s="7" t="e">
        <f>G207/(F207+G207+H207+2*I207+2*J207+3*L207+4*M207+4*N207+4*O207+4*P207+4*Q207+4*R207+4*S207)</f>
        <v>#DIV/0!</v>
      </c>
      <c r="M213" s="7" t="e">
        <f>H207/(F207+G207+H207+2*I207+2*J207+3*L207+4*M207+4*N207+4*O207+4*P207+4*Q207+4*R207+4*S207)</f>
        <v>#DIV/0!</v>
      </c>
      <c r="N213" s="7" t="e">
        <f>(G207+H207)/(F207+G207+H207+2*I207+2*J207+3*L207+4*M207+4*N207+4*O207+4*P207+4*Q207+4*R207+4*S207)</f>
        <v>#DIV/0!</v>
      </c>
      <c r="O213" s="129" t="e">
        <f>(L207*G198/1000) *60 /(H198/1000)</f>
        <v>#DIV/0!</v>
      </c>
      <c r="P213" s="129" t="e">
        <f>(J207*G198/1000) *60 / (H198/1000)</f>
        <v>#DIV/0!</v>
      </c>
      <c r="Q213" s="174" t="e">
        <f>3*Q198</f>
        <v>#VALUE!</v>
      </c>
      <c r="R213" s="174" t="e">
        <f>(F207+G207+H207+2*I207+2*J207+3*L207+3*K207+4*M207+4*N207+4*O207+4*P207+4*Q207+4*R207+4*S207)</f>
        <v>#DIV/0!</v>
      </c>
      <c r="S213" s="12" t="e">
        <f>(Q213-R213)/R213</f>
        <v>#VALUE!</v>
      </c>
      <c r="T213" s="22"/>
      <c r="V213" s="193"/>
      <c r="W213" s="194"/>
      <c r="X213" s="58" t="s">
        <v>74</v>
      </c>
      <c r="Y213" s="142"/>
      <c r="Z213" s="8" t="e">
        <f>(AB198*(298/273)*(1/1.07)/AC198)^-1</f>
        <v>#VALUE!</v>
      </c>
      <c r="AA213" s="7" t="e">
        <f>(AF198-AF203*X214)/AF198</f>
        <v>#VALUE!</v>
      </c>
      <c r="AB213" s="7" t="e">
        <f>(AA207+AB207+AC207+2*AD207+2*AE207+3*AG207+4*AH207+4*AI207+4*AJ207+4*AK207+4*AL207+4*AM207+4*AN207)/(AA207+AB207+AC207+2*AD207+2*AE207+3*AG207+4*AH207+4*AI207+4*AJ207+4*AK207+4*AL207+4*AM207+4*AN207+3*AF207)</f>
        <v>#DIV/0!</v>
      </c>
      <c r="AC213" s="7" t="e">
        <f>(AJ198-Y207)/AJ198</f>
        <v>#VALUE!</v>
      </c>
      <c r="AD213" s="7" t="e">
        <f>(2*AE207+3*AG207)/(AA207+AB207+AC207+2*AD207+2*AE207+3*AG207+4*AH207+4*AI207+4*AJ207+4*AK207+4*AL207+4*AM207+4*AN207)</f>
        <v>#DIV/0!</v>
      </c>
      <c r="AE213" s="7" t="e">
        <f>3*AG207/(AA207+AB207+AC207+2*AD207+2*AE207+3*AG207+4*AH207+4*AI207+4*AJ207+4*AK207+4*AL207+4*AM207+4*AN207)</f>
        <v>#DIV/0!</v>
      </c>
      <c r="AF213" s="7" t="e">
        <f>2*AE207/(AA207+AB207+AC207+2*AD207+2*AE207+3*AG207+4*AH207+4*AI207+4*AJ207+4*AK207+4*AL207+4*AM207+4*AN207)</f>
        <v>#DIV/0!</v>
      </c>
      <c r="AG213" s="7" t="e">
        <f>AB207/(AA207+AB207+AC207+2*AD207+2*AE207+3*AG207+4*AH207+4*AI207+4*AJ207+4*AK207+4*AL207+4*AM207+4*AN207)</f>
        <v>#DIV/0!</v>
      </c>
      <c r="AH213" s="7" t="e">
        <f>AC207/(AA207+AB207+AC207+2*AD207+2*AE207+3*AG207+4*AH207+4*AI207+4*AJ207+4*AK207+4*AL207+4*AM207+4*AN207)</f>
        <v>#DIV/0!</v>
      </c>
      <c r="AI213" s="7" t="e">
        <f>(AB207+AC207)/(AA207+AB207+AC207+2*AD207+2*AE207+3*AG207+4*AH207+4*AI207+4*AJ207+4*AK207+4*AL207+4*AM207+4*AN207)</f>
        <v>#DIV/0!</v>
      </c>
      <c r="AJ213" s="129" t="e">
        <f>(AG207*AB198/1000) *60 /(AC198/1000)</f>
        <v>#DIV/0!</v>
      </c>
      <c r="AK213" s="129" t="e">
        <f>(AE207*AB198/1000) *60 / (AC198/1000)</f>
        <v>#DIV/0!</v>
      </c>
      <c r="AL213" s="174" t="e">
        <f>3*AL198</f>
        <v>#VALUE!</v>
      </c>
      <c r="AM213" s="174" t="e">
        <f>(AA207+AB207+AC207+2*AD207+2*AE207+3*AG207+3*AF207+4*AH207+4*AI207+4*AJ207+4*AK207+4*AL207+4*AM207+4*AN207)</f>
        <v>#DIV/0!</v>
      </c>
      <c r="AN213" s="12" t="e">
        <f>(AL213-AM213)/AM213</f>
        <v>#VALUE!</v>
      </c>
      <c r="AQ213" s="193"/>
      <c r="AR213" s="194"/>
      <c r="AS213" s="58" t="s">
        <v>74</v>
      </c>
      <c r="AT213" s="142"/>
      <c r="AU213" s="8" t="e">
        <f>(AW198*(298/273)*(1/1.07)/AX198)^-1</f>
        <v>#VALUE!</v>
      </c>
      <c r="AV213" s="7" t="e">
        <f>(BA198-BA203*AS214)/BA198</f>
        <v>#VALUE!</v>
      </c>
      <c r="AW213" s="7" t="e">
        <f>(AV207+AW207+AX207+2*AY207+2*AZ207+3*BB207+4*BC207+4*BD207+4*BE207+4*BF207+4*BG207+4*BH207+4*BI207)/(AV207+AW207+AX207+2*AY207+2*AZ207+3*BB207+4*BC207+4*BD207+4*BE207+4*BF207+4*BG207+4*BH207+4*BI207+3*BA207)</f>
        <v>#DIV/0!</v>
      </c>
      <c r="AX213" s="7" t="e">
        <f>(BE198-AT207)/BE198</f>
        <v>#VALUE!</v>
      </c>
      <c r="AY213" s="7" t="e">
        <f>(2*AZ207+3*BB207)/(AV207+AW207+AX207+2*AY207+2*AZ207+3*BB207+4*BC207+4*BD207+4*BE207+4*BF207+4*BG207+4*BH207+4*BI207)</f>
        <v>#DIV/0!</v>
      </c>
      <c r="AZ213" s="7" t="e">
        <f>3*BB207/(AV207+AW207+AX207+2*AY207+2*AZ207+3*BB207+4*BC207+4*BD207+4*BE207+4*BF207+4*BG207+4*BH207+4*BI207)</f>
        <v>#DIV/0!</v>
      </c>
      <c r="BA213" s="7" t="e">
        <f>2*AZ207/(AV207+AW207+AX207+2*AY207+2*AZ207+3*BB207+4*BC207+4*BD207+4*BE207+4*BF207+4*BG207+4*BH207+4*BI207)</f>
        <v>#DIV/0!</v>
      </c>
      <c r="BB213" s="7" t="e">
        <f>AW207/(AV207+AW207+AX207+2*AY207+2*AZ207+3*BB207+4*BC207+4*BD207+4*BE207+4*BF207+4*BG207+4*BH207+4*BI207)</f>
        <v>#DIV/0!</v>
      </c>
      <c r="BC213" s="7" t="e">
        <f>AX207/(AV207+AW207+AX207+2*AY207+2*AZ207+3*BB207+4*BC207+4*BD207+4*BE207+4*BF207+4*BG207+4*BH207+4*BI207)</f>
        <v>#DIV/0!</v>
      </c>
      <c r="BD213" s="7" t="e">
        <f>(AW207+AX207)/(AV207+AW207+AX207+2*AY207+2*AZ207+3*BB207+4*BC207+4*BD207+4*BE207+4*BF207+4*BG207+4*BH207+4*BI207)</f>
        <v>#DIV/0!</v>
      </c>
      <c r="BE213" s="129" t="e">
        <f>(BB207*AW198/1000) *60 /(AX198/1000)</f>
        <v>#DIV/0!</v>
      </c>
      <c r="BF213" s="129" t="e">
        <f>(AZ207*AW198/1000) *60 / (AX198/1000)</f>
        <v>#DIV/0!</v>
      </c>
      <c r="BG213" s="174" t="e">
        <f>3*BG198</f>
        <v>#VALUE!</v>
      </c>
      <c r="BH213" s="174" t="e">
        <f>(AV207+AW207+AX207+2*AY207+2*AZ207+3*BB207+3*BA207+4*BC207+4*BD207+4*BE207+4*BF207+4*BG207+4*BH207+4*BI207)</f>
        <v>#DIV/0!</v>
      </c>
      <c r="BI213" s="12" t="e">
        <f>(BG213-BH213)/BH213</f>
        <v>#VALUE!</v>
      </c>
      <c r="BL213" s="193"/>
      <c r="BM213" s="194"/>
      <c r="BN213" s="143" t="s">
        <v>74</v>
      </c>
      <c r="BO213" s="142"/>
      <c r="BP213" s="8" t="e">
        <f>(BR198*(298/273)*(1/1.07)/BS198)^-1</f>
        <v>#VALUE!</v>
      </c>
      <c r="BQ213" s="7" t="e">
        <f>(BV198-BV203*BN214)/BV198</f>
        <v>#VALUE!</v>
      </c>
      <c r="BR213" s="7" t="e">
        <f>(BQ207+BR207+BS207+2*BT207+2*BU207+3*BW207+4*BX207+4*BY207+4*BZ207+4*CA207+4*CB207+4*CC207+4*CD207)/(BQ207+BR207+BS207+2*BT207+2*BU207+3*BW207+4*BX207+4*BY207+4*BZ207+4*CA207+4*CB207+4*CC207+4*CD207+3*BV207)</f>
        <v>#DIV/0!</v>
      </c>
      <c r="BS213" s="7" t="e">
        <f>(BZ198-BO207)/BZ198</f>
        <v>#VALUE!</v>
      </c>
      <c r="BT213" s="7" t="e">
        <f>(2*BU207+3*BW207)/(BQ207+BR207+BS207+2*BT207+2*BU207+3*BW207+4*BX207+4*BY207+4*BZ207+4*CA207+4*CB207+4*CC207+4*CD207)</f>
        <v>#DIV/0!</v>
      </c>
      <c r="BU213" s="7" t="e">
        <f>3*BW207/(BQ207+BR207+BS207+2*BT207+2*BU207+3*BW207+4*BX207+4*BY207+4*BZ207+4*CA207+4*CB207+4*CC207+4*CD207)</f>
        <v>#DIV/0!</v>
      </c>
      <c r="BV213" s="7" t="e">
        <f>2*BU207/(BQ207+BR207+BS207+2*BT207+2*BU207+3*BW207+4*BX207+4*BY207+4*BZ207+4*CA207+4*CB207+4*CC207+4*CD207)</f>
        <v>#DIV/0!</v>
      </c>
      <c r="BW213" s="7" t="e">
        <f>BR207/(BQ207+BR207+BS207+2*BT207+2*BU207+3*BW207+4*BX207+4*BY207+4*BZ207+4*CA207+4*CB207+4*CC207+4*CD207)</f>
        <v>#DIV/0!</v>
      </c>
      <c r="BX213" s="7" t="e">
        <f>BS207/(BQ207+BR207+BS207+2*BT207+2*BU207+3*BW207+4*BX207+4*BY207+4*BZ207+4*CA207+4*CB207+4*CC207+4*CD207)</f>
        <v>#DIV/0!</v>
      </c>
      <c r="BY213" s="7" t="e">
        <f>(BR207+BS207)/(BQ207+BR207+BS207+2*BT207+2*BU207+3*BW207+4*BX207+4*BY207+4*BZ207+4*CA207+4*CB207+4*CC207+4*CD207)</f>
        <v>#DIV/0!</v>
      </c>
      <c r="BZ213" s="129" t="e">
        <f>(BW207*BR198/1000) *60 /(BS198/1000)</f>
        <v>#DIV/0!</v>
      </c>
      <c r="CA213" s="129" t="e">
        <f>(BU207*BR198/1000) *60 / (BS198/1000)</f>
        <v>#DIV/0!</v>
      </c>
      <c r="CB213" s="174" t="e">
        <f>3*CB198</f>
        <v>#VALUE!</v>
      </c>
      <c r="CC213" s="174" t="e">
        <f>(BQ207+BR207+BS207+2*BT207+2*BU207+3*BW207+3*BV207+4*BX207+4*BY207+4*BZ207+4*CA207+4*CB207+4*CC207+4*CD207)</f>
        <v>#DIV/0!</v>
      </c>
      <c r="CD213" s="12" t="e">
        <f>(CB213-CC213)/CC213</f>
        <v>#VALUE!</v>
      </c>
      <c r="CG213" s="193"/>
      <c r="CH213" s="194"/>
      <c r="CI213" s="143" t="s">
        <v>74</v>
      </c>
      <c r="CJ213" s="142"/>
      <c r="CK213" s="8" t="e">
        <f>(CM198*(298/273)*(1/1.07)/CN198)^-1</f>
        <v>#VALUE!</v>
      </c>
      <c r="CL213" s="7" t="e">
        <f>(CQ198-CQ203*CI214)/CQ198</f>
        <v>#VALUE!</v>
      </c>
      <c r="CM213" s="7" t="e">
        <f>(CL207+CM207+CN207+2*CO207+2*CP207+3*CR207+4*CS207+4*CT207+4*CU207+4*CV207+4*CW207+4*CX207+4*CY207)/(CL207+CM207+CN207+2*CO207+2*CP207+3*CR207+4*CS207+4*CT207+4*CU207+4*CV207+4*CW207+4*CX207+4*CY207+3*CQ207)</f>
        <v>#DIV/0!</v>
      </c>
      <c r="CN213" s="7" t="e">
        <f>(CU198-CJ207)/CU198</f>
        <v>#VALUE!</v>
      </c>
      <c r="CO213" s="7" t="e">
        <f>(2*CP207+3*CR207)/(CL207+CM207+CN207+2*CO207+2*CP207+3*CR207+4*CS207+4*CT207+4*CU207+4*CV207+4*CW207+4*CX207+4*CY207)</f>
        <v>#DIV/0!</v>
      </c>
      <c r="CP213" s="7" t="e">
        <f>3*CR207/(CL207+CM207+CN207+2*CO207+2*CP207+3*CR207+4*CS207+4*CT207+4*CU207+4*CV207+4*CW207+4*CX207+4*CY207)</f>
        <v>#DIV/0!</v>
      </c>
      <c r="CQ213" s="7" t="e">
        <f>2*CP207/(CL207+CM207+CN207+2*CO207+2*CP207+3*CR207+4*CS207+4*CT207+4*CU207+4*CV207+4*CW207+4*CX207+4*CY207)</f>
        <v>#DIV/0!</v>
      </c>
      <c r="CR213" s="7" t="e">
        <f>CM207/(CL207+CM207+CN207+2*CO207+2*CP207+3*CR207+4*CS207+4*CT207+4*CU207+4*CV207+4*CW207+4*CX207+4*CY207)</f>
        <v>#DIV/0!</v>
      </c>
      <c r="CS213" s="7" t="e">
        <f>CN207/(CL207+CM207+CN207+2*CO207+2*CP207+3*CR207+4*CS207+4*CT207+4*CU207+4*CV207+4*CW207+4*CX207+4*CY207)</f>
        <v>#DIV/0!</v>
      </c>
      <c r="CT213" s="7" t="e">
        <f>(CM207+CN207)/(CL207+CM207+CN207+2*CO207+2*CP207+3*CR207+4*CS207+4*CT207+4*CU207+4*CV207+4*CW207+4*CX207+4*CY207)</f>
        <v>#DIV/0!</v>
      </c>
      <c r="CU213" s="129" t="e">
        <f>(CR207*CM198/1000) *60 /(CN198/1000)</f>
        <v>#DIV/0!</v>
      </c>
      <c r="CV213" s="129" t="e">
        <f>(CP207*CM198/1000) *60 / (CN198/1000)</f>
        <v>#DIV/0!</v>
      </c>
      <c r="CW213" s="174" t="e">
        <f>3*CW198</f>
        <v>#VALUE!</v>
      </c>
      <c r="CX213" s="174" t="e">
        <f>(CL207+CM207+CN207+2*CO207+2*CP207+3*CR207+3*CQ207+4*CS207+4*CT207+4*CU207+4*CV207+4*CW207+4*CX207+4*CY207)</f>
        <v>#DIV/0!</v>
      </c>
      <c r="CY213" s="12" t="e">
        <f>(CW213-CX213)/CX213</f>
        <v>#VALUE!</v>
      </c>
    </row>
    <row r="214" spans="1:103" ht="14.45" customHeight="1" x14ac:dyDescent="0.25">
      <c r="A214" s="193"/>
      <c r="B214" s="194"/>
      <c r="C214" s="141" t="e">
        <f>J201/E206</f>
        <v>#DIV/0!</v>
      </c>
      <c r="D214" s="142" t="e">
        <f>((G208+H208)*G199/1000) *60 /(H199/1000)</f>
        <v>#DIV/0!</v>
      </c>
      <c r="E214" s="8" t="e">
        <f>(G199*(298/273)*(1/1.07)/H199)^-1</f>
        <v>#VALUE!</v>
      </c>
      <c r="F214" s="7" t="e">
        <f>(K199-K204*C214)/K199</f>
        <v>#VALUE!</v>
      </c>
      <c r="G214" s="7" t="e">
        <f>(F208+G208+H208+2*I208+2*J208+3*L208+4*M208+4*N208+4*O208+4*P208+4*Q208+4*R208+4*S208)/(F208+G208+H208+2*I208+2*J208+3*L208+4*M208+4*N208+4*O208+4*P208+4*Q208+4*R208+4*S208+3*K208)</f>
        <v>#DIV/0!</v>
      </c>
      <c r="H214" s="7" t="e">
        <f>(O199-D208)/O199</f>
        <v>#VALUE!</v>
      </c>
      <c r="I214" s="7" t="e">
        <f>(2*J208+3*L208)/(F208+G208+H208+2*I208+2*J208+3*L208+4*M208+4*N208+4*O208+4*P208+4*Q208+4*R208+4*S208)</f>
        <v>#DIV/0!</v>
      </c>
      <c r="J214" s="7" t="e">
        <f>3*L208/(F208+G208+H208+2*I208+2*J208+3*L208+4*M208+4*N208+4*O208+4*P208+4*Q208+4*R208+4*S208)</f>
        <v>#DIV/0!</v>
      </c>
      <c r="K214" s="7" t="e">
        <f>2*J208/(F208+G208+H208+2*I208+2*J208+3*L208+4*M208+4*N208+4*O208+4*P208+4*Q208+4*R208+4*S208)</f>
        <v>#DIV/0!</v>
      </c>
      <c r="L214" s="7" t="e">
        <f>G208/(F208+G208+H208+2*I208+2*J208+3*L208+4*M208+4*N208+4*O208+4*P208+4*Q208+4*R208+4*S208)</f>
        <v>#DIV/0!</v>
      </c>
      <c r="M214" s="7" t="e">
        <f>H208/(F208+G208+H208+2*I208+2*J208+3*L208+4*M208+4*N208+4*O208+4*P208+4*Q208+4*R208+4*S208)</f>
        <v>#DIV/0!</v>
      </c>
      <c r="N214" s="7" t="e">
        <f>(G208+H208)/(F208+G208+H208+2*I208+2*J208+3*L208+4*M208+4*N208+4*O208+4*P208+4*Q208+4*R208+4*S208)</f>
        <v>#DIV/0!</v>
      </c>
      <c r="O214" s="129" t="e">
        <f>(L208*G199/1000) *60 /(H199/1000)</f>
        <v>#DIV/0!</v>
      </c>
      <c r="P214" s="129" t="e">
        <f>(J208*G199/1000) *60 / (H199/1000)</f>
        <v>#DIV/0!</v>
      </c>
      <c r="Q214" s="174" t="e">
        <f>3*Q199</f>
        <v>#VALUE!</v>
      </c>
      <c r="R214" s="174" t="e">
        <f>(F208+G208+H208+2*I208+2*J208+3*L208+3*K208+4*M208+4*N208+4*O208+4*P208+4*Q208+4*R208+4*S208)</f>
        <v>#DIV/0!</v>
      </c>
      <c r="S214" s="12" t="e">
        <f>(Q214-R214)/R214</f>
        <v>#VALUE!</v>
      </c>
      <c r="T214" s="22"/>
      <c r="V214" s="193"/>
      <c r="W214" s="194"/>
      <c r="X214" s="141" t="e">
        <f>AE201/Z206</f>
        <v>#DIV/0!</v>
      </c>
      <c r="Y214" s="8"/>
      <c r="Z214" s="8" t="e">
        <f>(AB199*(298/273)*(1/1.07)/AC199)^-1</f>
        <v>#VALUE!</v>
      </c>
      <c r="AA214" s="7" t="e">
        <f>(AF199-AF204*X214)/AF199</f>
        <v>#VALUE!</v>
      </c>
      <c r="AB214" s="7" t="e">
        <f>(AA208+AB208+AC208+2*AD208+2*AE208+3*AG208+4*AH208+4*AI208+4*AJ208+4*AK208+4*AL208+4*AM208+4*AN208)/(AA208+AB208+AC208+2*AD208+2*AE208+3*AG208+4*AH208+4*AI208+4*AJ208+4*AK208+4*AL208+4*AM208+4*AN208+3*AF208)</f>
        <v>#DIV/0!</v>
      </c>
      <c r="AC214" s="7" t="e">
        <f>(AJ199-Y208)/AJ199</f>
        <v>#VALUE!</v>
      </c>
      <c r="AD214" s="7" t="e">
        <f>(2*AE208+3*AG208)/(AA208+AB208+AC208+2*AD208+2*AE208+3*AG208+4*AH208+4*AI208+4*AJ208+4*AK208+4*AL208+4*AM208+4*AN208)</f>
        <v>#DIV/0!</v>
      </c>
      <c r="AE214" s="7" t="e">
        <f>3*AG208/(AA208+AB208+AC208+2*AD208+2*AE208+3*AG208+4*AH208+4*AI208+4*AJ208+4*AK208+4*AL208+4*AM208+4*AN208)</f>
        <v>#DIV/0!</v>
      </c>
      <c r="AF214" s="7" t="e">
        <f>2*AE208/(AA208+AB208+AC208+2*AD208+2*AE208+3*AG208+4*AH208+4*AI208+4*AJ208+4*AK208+4*AL208+4*AM208+4*AN208)</f>
        <v>#DIV/0!</v>
      </c>
      <c r="AG214" s="7" t="e">
        <f>AB208/(AA208+AB208+AC208+2*AD208+2*AE208+3*AG208+4*AH208+4*AI208+4*AJ208+4*AK208+4*AL208+4*AM208+4*AN208)</f>
        <v>#DIV/0!</v>
      </c>
      <c r="AH214" s="7" t="e">
        <f>AC208/(AA208+AB208+AC208+2*AD208+2*AE208+3*AG208+4*AH208+4*AI208+4*AJ208+4*AK208+4*AL208+4*AM208+4*AN208)</f>
        <v>#DIV/0!</v>
      </c>
      <c r="AI214" s="7" t="e">
        <f>(AB208+AC208)/(AA208+AB208+AC208+2*AD208+2*AE208+3*AG208+4*AH208+4*AI208+4*AJ208+4*AK208+4*AL208+4*AM208+4*AN208)</f>
        <v>#DIV/0!</v>
      </c>
      <c r="AJ214" s="129" t="e">
        <f>(AG208*AB199/1000) *60 /(AC199/1000)</f>
        <v>#DIV/0!</v>
      </c>
      <c r="AK214" s="129" t="e">
        <f>(AE208*AB199/1000) *60 / (AC199/1000)</f>
        <v>#DIV/0!</v>
      </c>
      <c r="AL214" s="174" t="e">
        <f>3*AL199</f>
        <v>#VALUE!</v>
      </c>
      <c r="AM214" s="174" t="e">
        <f>(AA208+AB208+AC208+2*AD208+2*AE208+3*AG208+3*AF208+4*AH208+4*AI208+4*AJ208+4*AK208+4*AL208+4*AM208+4*AN208)</f>
        <v>#DIV/0!</v>
      </c>
      <c r="AN214" s="12" t="e">
        <f>(AL214-AM214)/AM214</f>
        <v>#VALUE!</v>
      </c>
      <c r="AQ214" s="193"/>
      <c r="AR214" s="194"/>
      <c r="AS214" s="141" t="e">
        <f>AZ201/AU206</f>
        <v>#DIV/0!</v>
      </c>
      <c r="AT214" s="8"/>
      <c r="AU214" s="8" t="e">
        <f>(AW199*(298/273)*(1/1.07)/AX199)^-1</f>
        <v>#VALUE!</v>
      </c>
      <c r="AV214" s="7" t="e">
        <f>(BA199-BA204*AS214)/BA199</f>
        <v>#VALUE!</v>
      </c>
      <c r="AW214" s="7" t="e">
        <f>(AV208+AW208+AX208+2*AY208+2*AZ208+3*BB208+4*BC208+4*BD208+4*BE208+4*BF208+4*BG208+4*BH208+4*BI208)/(AV208+AW208+AX208+2*AY208+2*AZ208+3*BB208+4*BC208+4*BD208+4*BE208+4*BF208+4*BG208+4*BH208+4*BI208+3*BA208)</f>
        <v>#DIV/0!</v>
      </c>
      <c r="AX214" s="7" t="e">
        <f>(BE199-AT208)/BE199</f>
        <v>#VALUE!</v>
      </c>
      <c r="AY214" s="7" t="e">
        <f>(2*AZ208+3*BB208)/(AV208+AW208+AX208+2*AY208+2*AZ208+3*BB208+4*BC208+4*BD208+4*BE208+4*BF208+4*BG208+4*BH208+4*BI208)</f>
        <v>#DIV/0!</v>
      </c>
      <c r="AZ214" s="7" t="e">
        <f>3*BB208/(AV208+AW208+AX208+2*AY208+2*AZ208+3*BB208+4*BC208+4*BD208+4*BE208+4*BF208+4*BG208+4*BH208+4*BI208)</f>
        <v>#DIV/0!</v>
      </c>
      <c r="BA214" s="7" t="e">
        <f>2*AZ208/(AV208+AW208+AX208+2*AY208+2*AZ208+3*BB208+4*BC208+4*BD208+4*BE208+4*BF208+4*BG208+4*BH208+4*BI208)</f>
        <v>#DIV/0!</v>
      </c>
      <c r="BB214" s="7" t="e">
        <f>AW208/(AV208+AW208+AX208+2*AY208+2*AZ208+3*BB208+4*BC208+4*BD208+4*BE208+4*BF208+4*BG208+4*BH208+4*BI208)</f>
        <v>#DIV/0!</v>
      </c>
      <c r="BC214" s="7" t="e">
        <f>AX208/(AV208+AW208+AX208+2*AY208+2*AZ208+3*BB208+4*BC208+4*BD208+4*BE208+4*BF208+4*BG208+4*BH208+4*BI208)</f>
        <v>#DIV/0!</v>
      </c>
      <c r="BD214" s="7" t="e">
        <f>(AW208+AX208)/(AV208+AW208+AX208+2*AY208+2*AZ208+3*BB208+4*BC208+4*BD208+4*BE208+4*BF208+4*BG208+4*BH208+4*BI208)</f>
        <v>#DIV/0!</v>
      </c>
      <c r="BE214" s="129" t="e">
        <f>(BB208*AW199/1000) *60 /(AX199/1000)</f>
        <v>#DIV/0!</v>
      </c>
      <c r="BF214" s="129" t="e">
        <f>(AZ208*AW199/1000) *60 / (AX199/1000)</f>
        <v>#DIV/0!</v>
      </c>
      <c r="BG214" s="174" t="e">
        <f>3*BG199</f>
        <v>#VALUE!</v>
      </c>
      <c r="BH214" s="174" t="e">
        <f>(AV208+AW208+AX208+2*AY208+2*AZ208+3*BB208+3*BA208+4*BC208+4*BD208+4*BE208+4*BF208+4*BG208+4*BH208+4*BI208)</f>
        <v>#DIV/0!</v>
      </c>
      <c r="BI214" s="12" t="e">
        <f>(BG214-BH214)/BH214</f>
        <v>#VALUE!</v>
      </c>
      <c r="BL214" s="193"/>
      <c r="BM214" s="194"/>
      <c r="BN214" s="141" t="e">
        <f>BU201/BP206</f>
        <v>#DIV/0!</v>
      </c>
      <c r="BO214" s="8"/>
      <c r="BP214" s="8" t="e">
        <f>(BR199*(298/273)*(1/1.07)/BS199)^-1</f>
        <v>#VALUE!</v>
      </c>
      <c r="BQ214" s="7" t="e">
        <f>(BV199-BV204*BN214)/BV199</f>
        <v>#VALUE!</v>
      </c>
      <c r="BR214" s="7" t="e">
        <f>(BQ208+BR208+BS208+2*BT208+2*BU208+3*BW208+4*BX208+4*BY208+4*BZ208+4*CA208+4*CB208+4*CC208+4*CD208)/(BQ208+BR208+BS208+2*BT208+2*BU208+3*BW208+4*BX208+4*BY208+4*BZ208+4*CA208+4*CB208+4*CC208+4*CD208+3*BV208)</f>
        <v>#DIV/0!</v>
      </c>
      <c r="BS214" s="7" t="e">
        <f>(BZ199-BO208)/BZ199</f>
        <v>#VALUE!</v>
      </c>
      <c r="BT214" s="7" t="e">
        <f>(2*BU208+3*BW208)/(BQ208+BR208+BS208+2*BT208+2*BU208+3*BW208+4*BX208+4*BY208+4*BZ208+4*CA208+4*CB208+4*CC208+4*CD208)</f>
        <v>#DIV/0!</v>
      </c>
      <c r="BU214" s="7" t="e">
        <f>3*BW208/(BQ208+BR208+BS208+2*BT208+2*BU208+3*BW208+4*BX208+4*BY208+4*BZ208+4*CA208+4*CB208+4*CC208+4*CD208)</f>
        <v>#DIV/0!</v>
      </c>
      <c r="BV214" s="7" t="e">
        <f>2*BU208/(BQ208+BR208+BS208+2*BT208+2*BU208+3*BW208+4*BX208+4*BY208+4*BZ208+4*CA208+4*CB208+4*CC208+4*CD208)</f>
        <v>#DIV/0!</v>
      </c>
      <c r="BW214" s="7" t="e">
        <f>BR208/(BQ208+BR208+BS208+2*BT208+2*BU208+3*BW208+4*BX208+4*BY208+4*BZ208+4*CA208+4*CB208+4*CC208+4*CD208)</f>
        <v>#DIV/0!</v>
      </c>
      <c r="BX214" s="7" t="e">
        <f>BS208/(BQ208+BR208+BS208+2*BT208+2*BU208+3*BW208+4*BX208+4*BY208+4*BZ208+4*CA208+4*CB208+4*CC208+4*CD208)</f>
        <v>#DIV/0!</v>
      </c>
      <c r="BY214" s="7" t="e">
        <f>(BR208+BS208)/(BQ208+BR208+BS208+2*BT208+2*BU208+3*BW208+4*BX208+4*BY208+4*BZ208+4*CA208+4*CB208+4*CC208+4*CD208)</f>
        <v>#DIV/0!</v>
      </c>
      <c r="BZ214" s="129" t="e">
        <f>(BW208*BR199/1000) *60 /(BS199/1000)</f>
        <v>#DIV/0!</v>
      </c>
      <c r="CA214" s="129" t="e">
        <f>(BU208*BR199/1000) *60 / (BS199/1000)</f>
        <v>#DIV/0!</v>
      </c>
      <c r="CB214" s="174" t="e">
        <f>3*CB199</f>
        <v>#VALUE!</v>
      </c>
      <c r="CC214" s="174" t="e">
        <f>(BQ208+BR208+BS208+2*BT208+2*BU208+3*BW208+3*BV208+4*BX208+4*BY208+4*BZ208+4*CA208+4*CB208+4*CC208+4*CD208)</f>
        <v>#DIV/0!</v>
      </c>
      <c r="CD214" s="12" t="e">
        <f>(CB214-CC214)/CC214</f>
        <v>#VALUE!</v>
      </c>
      <c r="CG214" s="193"/>
      <c r="CH214" s="194"/>
      <c r="CI214" s="141" t="e">
        <f>CP201/CK206</f>
        <v>#DIV/0!</v>
      </c>
      <c r="CJ214" s="8"/>
      <c r="CK214" s="8" t="e">
        <f>(CM199*(298/273)*(1/1.07)/CN199)^-1</f>
        <v>#VALUE!</v>
      </c>
      <c r="CL214" s="7" t="e">
        <f>(CQ199-CQ204*CI214)/CQ199</f>
        <v>#VALUE!</v>
      </c>
      <c r="CM214" s="7" t="e">
        <f>(CL208+CM208+CN208+2*CO208+2*CP208+3*CR208+4*CS208+4*CT208+4*CU208+4*CV208+4*CW208+4*CX208+4*CY208)/(CL208+CM208+CN208+2*CO208+2*CP208+3*CR208+4*CS208+4*CT208+4*CU208+4*CV208+4*CW208+4*CX208+4*CY208+3*CQ208)</f>
        <v>#DIV/0!</v>
      </c>
      <c r="CN214" s="7" t="e">
        <f>(CU199-CJ208)/CU199</f>
        <v>#VALUE!</v>
      </c>
      <c r="CO214" s="7" t="e">
        <f>(2*CP208+3*CR208)/(CL208+CM208+CN208+2*CO208+2*CP208+3*CR208+4*CS208+4*CT208+4*CU208+4*CV208+4*CW208+4*CX208+4*CY208)</f>
        <v>#DIV/0!</v>
      </c>
      <c r="CP214" s="7" t="e">
        <f>3*CR208/(CL208+CM208+CN208+2*CO208+2*CP208+3*CR208+4*CS208+4*CT208+4*CU208+4*CV208+4*CW208+4*CX208+4*CY208)</f>
        <v>#DIV/0!</v>
      </c>
      <c r="CQ214" s="7" t="e">
        <f>2*CP208/(CL208+CM208+CN208+2*CO208+2*CP208+3*CR208+4*CS208+4*CT208+4*CU208+4*CV208+4*CW208+4*CX208+4*CY208)</f>
        <v>#DIV/0!</v>
      </c>
      <c r="CR214" s="7" t="e">
        <f>CM208/(CL208+CM208+CN208+2*CO208+2*CP208+3*CR208+4*CS208+4*CT208+4*CU208+4*CV208+4*CW208+4*CX208+4*CY208)</f>
        <v>#DIV/0!</v>
      </c>
      <c r="CS214" s="7" t="e">
        <f>CN208/(CL208+CM208+CN208+2*CO208+2*CP208+3*CR208+4*CS208+4*CT208+4*CU208+4*CV208+4*CW208+4*CX208+4*CY208)</f>
        <v>#DIV/0!</v>
      </c>
      <c r="CT214" s="7" t="e">
        <f>(CM208+CN208)/(CL208+CM208+CN208+2*CO208+2*CP208+3*CR208+4*CS208+4*CT208+4*CU208+4*CV208+4*CW208+4*CX208+4*CY208)</f>
        <v>#DIV/0!</v>
      </c>
      <c r="CU214" s="129" t="e">
        <f>(CR208*CM199/1000) *60 /(CN199/1000)</f>
        <v>#DIV/0!</v>
      </c>
      <c r="CV214" s="129" t="e">
        <f>(CP208*CM199/1000) *60 / (CN199/1000)</f>
        <v>#DIV/0!</v>
      </c>
      <c r="CW214" s="174" t="e">
        <f>3*CW199</f>
        <v>#VALUE!</v>
      </c>
      <c r="CX214" s="174" t="e">
        <f>(CL208+CM208+CN208+2*CO208+2*CP208+3*CR208+3*CQ208+4*CS208+4*CT208+4*CU208+4*CV208+4*CW208+4*CX208+4*CY208)</f>
        <v>#DIV/0!</v>
      </c>
      <c r="CY214" s="12" t="e">
        <f>(CW214-CX214)/CX214</f>
        <v>#VALUE!</v>
      </c>
    </row>
    <row r="215" spans="1:103" ht="14.45" customHeight="1" x14ac:dyDescent="0.25">
      <c r="A215" s="193"/>
      <c r="B215" s="194"/>
      <c r="C215" s="57"/>
      <c r="D215" s="142" t="e">
        <f>((G209+H209)*G200/1000) *60 /(H200/1000)</f>
        <v>#DIV/0!</v>
      </c>
      <c r="E215" s="8" t="e">
        <f>(G200*(298/273)*(1/1.07)/H200)^-1</f>
        <v>#VALUE!</v>
      </c>
      <c r="F215" s="7" t="e">
        <f>(K200-K205*C214)/K200</f>
        <v>#VALUE!</v>
      </c>
      <c r="G215" s="7" t="e">
        <f>(F209+G209+H209+2*I209+2*J209+3*L209+4*M209+4*N209+4*O209+4*P209+4*Q209+4*R209+4*S209)/(F209+G209+H209+2*I209+2*J209+3*L209+4*M209+4*N209+4*O209+4*P209+4*Q209+4*R209+4*S209+3*K209)</f>
        <v>#DIV/0!</v>
      </c>
      <c r="H215" s="7" t="e">
        <f>(O200-D209)/O200</f>
        <v>#VALUE!</v>
      </c>
      <c r="I215" s="7" t="e">
        <f>(2*J209+3*L209)/(F209+G209+H209+2*I209+2*J209+3*L209+4*M209+4*N209+4*O209+4*P209+4*Q209+4*R209+4*S209)</f>
        <v>#DIV/0!</v>
      </c>
      <c r="J215" s="7" t="e">
        <f>3*L209/(F209+G209+H209+2*I209+2*J209+3*L209+4*M209+4*N209+4*O209+4*P209+4*Q209+4*R209+4*S209)</f>
        <v>#DIV/0!</v>
      </c>
      <c r="K215" s="7" t="e">
        <f>2*J209/(F209+G209+H209+2*I209+2*J209+3*L209+4*M209+4*N209+4*O209+4*P209+4*Q209+4*R209+4*S209)</f>
        <v>#DIV/0!</v>
      </c>
      <c r="L215" s="7" t="e">
        <f>G209/(F209+G209+H209+2*I209+2*J209+3*L209+4*M209+4*N209+4*O209+4*P209+4*Q209+4*R209+4*S209)</f>
        <v>#DIV/0!</v>
      </c>
      <c r="M215" s="7" t="e">
        <f>H209/(F209+G209+H209+2*I209+2*J209+3*L209+4*M209+4*N209+4*O209+4*P209+4*Q209+4*R209+4*S209)</f>
        <v>#DIV/0!</v>
      </c>
      <c r="N215" s="7" t="e">
        <f>(G209+H209)/(F209+G209+H209+2*I209+2*J209+3*L209+4*M209+4*N209+4*O209+4*P209+4*Q209+4*R209+4*S209)</f>
        <v>#DIV/0!</v>
      </c>
      <c r="O215" s="129" t="e">
        <f>(L209*G200/1000) *60 /(H200/1000)</f>
        <v>#DIV/0!</v>
      </c>
      <c r="P215" s="129" t="e">
        <f>(J209*G200/1000) *60 / (H200/1000)</f>
        <v>#DIV/0!</v>
      </c>
      <c r="Q215" s="174" t="e">
        <f>3*Q200</f>
        <v>#VALUE!</v>
      </c>
      <c r="R215" s="174" t="e">
        <f>(F209+G209+H209+2*I209+2*J209+3*L209+3*K209+4*M209+4*N209+4*O209+4*P209+4*Q209+4*R209+4*S209)</f>
        <v>#DIV/0!</v>
      </c>
      <c r="S215" s="12" t="e">
        <f>(Q215-R215)/R215</f>
        <v>#VALUE!</v>
      </c>
      <c r="T215" s="22"/>
      <c r="V215" s="193"/>
      <c r="W215" s="194"/>
      <c r="X215" s="57"/>
      <c r="Y215" s="8"/>
      <c r="Z215" s="8" t="e">
        <f>(AB200*(298/273)*(1/1.07)/AC200)^-1</f>
        <v>#VALUE!</v>
      </c>
      <c r="AA215" s="7" t="e">
        <f>(AF200-AF205*X214)/AF200</f>
        <v>#VALUE!</v>
      </c>
      <c r="AB215" s="7" t="e">
        <f>(AA209+AB209+AC209+2*AD209+2*AE209+3*AG209+4*AH209+4*AI209+4*AJ209+4*AK209+4*AL209+4*AM209+4*AN209)/(AA209+AB209+AC209+2*AD209+2*AE209+3*AG209+4*AH209+4*AI209+4*AJ209+4*AK209+4*AL209+4*AM209+4*AN209+3*AF209)</f>
        <v>#DIV/0!</v>
      </c>
      <c r="AC215" s="7" t="e">
        <f>(AJ200-Y209)/AJ200</f>
        <v>#VALUE!</v>
      </c>
      <c r="AD215" s="7" t="e">
        <f>(2*AE209+3*AG209)/(AA209+AB209+AC209+2*AD209+2*AE209+3*AG209+4*AH209+4*AI209+4*AJ209+4*AK209+4*AL209+4*AM209+4*AN209)</f>
        <v>#DIV/0!</v>
      </c>
      <c r="AE215" s="7" t="e">
        <f>3*AG209/(AA209+AB209+AC209+2*AD209+2*AE209+3*AG209+4*AH209+4*AI209+4*AJ209+4*AK209+4*AL209+4*AM209+4*AN209)</f>
        <v>#DIV/0!</v>
      </c>
      <c r="AF215" s="7" t="e">
        <f>2*AE209/(AA209+AB209+AC209+2*AD209+2*AE209+3*AG209+4*AH209+4*AI209+4*AJ209+4*AK209+4*AL209+4*AM209+4*AN209)</f>
        <v>#DIV/0!</v>
      </c>
      <c r="AG215" s="7" t="e">
        <f>AB209/(AA209+AB209+AC209+2*AD209+2*AE209+3*AG209+4*AH209+4*AI209+4*AJ209+4*AK209+4*AL209+4*AM209+4*AN209)</f>
        <v>#DIV/0!</v>
      </c>
      <c r="AH215" s="7" t="e">
        <f>AC209/(AA209+AB209+AC209+2*AD209+2*AE209+3*AG209+4*AH209+4*AI209+4*AJ209+4*AK209+4*AL209+4*AM209+4*AN209)</f>
        <v>#DIV/0!</v>
      </c>
      <c r="AI215" s="7" t="e">
        <f>(AB209+AC209)/(AA209+AB209+AC209+2*AD209+2*AE209+3*AG209+4*AH209+4*AI209+4*AJ209+4*AK209+4*AL209+4*AM209+4*AN209)</f>
        <v>#DIV/0!</v>
      </c>
      <c r="AJ215" s="129" t="e">
        <f>(AG209*AB200/1000) *60 /(AC200/1000)</f>
        <v>#DIV/0!</v>
      </c>
      <c r="AK215" s="129" t="e">
        <f>(AE209*AB200/1000) *60 / (AC200/1000)</f>
        <v>#DIV/0!</v>
      </c>
      <c r="AL215" s="174" t="e">
        <f>3*AL200</f>
        <v>#VALUE!</v>
      </c>
      <c r="AM215" s="174" t="e">
        <f>(AA209+AB209+AC209+2*AD209+2*AE209+3*AG209+3*AF209+4*AH209+4*AI209+4*AJ209+4*AK209+4*AL209+4*AM209+4*AN209)</f>
        <v>#DIV/0!</v>
      </c>
      <c r="AN215" s="12" t="e">
        <f>(AL215-AM215)/AM215</f>
        <v>#VALUE!</v>
      </c>
      <c r="AQ215" s="193"/>
      <c r="AR215" s="194"/>
      <c r="AS215" s="57"/>
      <c r="AT215" s="8"/>
      <c r="AU215" s="8" t="e">
        <f>(AW200*(298/273)*(1/1.07)/AX200)^-1</f>
        <v>#VALUE!</v>
      </c>
      <c r="AV215" s="7" t="e">
        <f>(BA200-BA205*AS214)/BA200</f>
        <v>#VALUE!</v>
      </c>
      <c r="AW215" s="7" t="e">
        <f>(AV209+AW209+AX209+2*AY209+2*AZ209+3*BB209+4*BC209+4*BD209+4*BE209+4*BF209+4*BG209+4*BH209+4*BI209)/(AV209+AW209+AX209+2*AY209+2*AZ209+3*BB209+4*BC209+4*BD209+4*BE209+4*BF209+4*BG209+4*BH209+4*BI209+3*BA209)</f>
        <v>#DIV/0!</v>
      </c>
      <c r="AX215" s="7" t="e">
        <f>(BE200-AT209)/BE200</f>
        <v>#VALUE!</v>
      </c>
      <c r="AY215" s="7" t="e">
        <f>(2*AZ209+3*BB209)/(AV209+AW209+AX209+2*AY209+2*AZ209+3*BB209+4*BC209+4*BD209+4*BE209+4*BF209+4*BG209+4*BH209+4*BI209)</f>
        <v>#DIV/0!</v>
      </c>
      <c r="AZ215" s="7" t="e">
        <f>3*BB209/(AV209+AW209+AX209+2*AY209+2*AZ209+3*BB209+4*BC209+4*BD209+4*BE209+4*BF209+4*BG209+4*BH209+4*BI209)</f>
        <v>#DIV/0!</v>
      </c>
      <c r="BA215" s="7" t="e">
        <f>2*AZ209/(AV209+AW209+AX209+2*AY209+2*AZ209+3*BB209+4*BC209+4*BD209+4*BE209+4*BF209+4*BG209+4*BH209+4*BI209)</f>
        <v>#DIV/0!</v>
      </c>
      <c r="BB215" s="7" t="e">
        <f>AW209/(AV209+AW209+AX209+2*AY209+2*AZ209+3*BB209+4*BC209+4*BD209+4*BE209+4*BF209+4*BG209+4*BH209+4*BI209)</f>
        <v>#DIV/0!</v>
      </c>
      <c r="BC215" s="7" t="e">
        <f>AX209/(AV209+AW209+AX209+2*AY209+2*AZ209+3*BB209+4*BC209+4*BD209+4*BE209+4*BF209+4*BG209+4*BH209+4*BI209)</f>
        <v>#DIV/0!</v>
      </c>
      <c r="BD215" s="7" t="e">
        <f>(AW209+AX209)/(AV209+AW209+AX209+2*AY209+2*AZ209+3*BB209+4*BC209+4*BD209+4*BE209+4*BF209+4*BG209+4*BH209+4*BI209)</f>
        <v>#DIV/0!</v>
      </c>
      <c r="BE215" s="129" t="e">
        <f>(BB209*AW200/1000) *60 /(AX200/1000)</f>
        <v>#DIV/0!</v>
      </c>
      <c r="BF215" s="129" t="e">
        <f>(AZ209*AW200/1000) *60 / (AX200/1000)</f>
        <v>#DIV/0!</v>
      </c>
      <c r="BG215" s="174" t="e">
        <f>3*BG200</f>
        <v>#VALUE!</v>
      </c>
      <c r="BH215" s="174" t="e">
        <f>(AV209+AW209+AX209+2*AY209+2*AZ209+3*BB209+3*BA209+4*BC209+4*BD209+4*BE209+4*BF209+4*BG209+4*BH209+4*BI209)</f>
        <v>#DIV/0!</v>
      </c>
      <c r="BI215" s="12" t="e">
        <f>(BG215-BH215)/BH215</f>
        <v>#VALUE!</v>
      </c>
      <c r="BL215" s="193"/>
      <c r="BM215" s="194"/>
      <c r="BN215" s="139"/>
      <c r="BO215" s="8"/>
      <c r="BP215" s="8" t="e">
        <f>(BR200*(298/273)*(1/1.07)/BS200)^-1</f>
        <v>#VALUE!</v>
      </c>
      <c r="BQ215" s="7" t="e">
        <f>(BV200-BV205*BN214)/BV200</f>
        <v>#VALUE!</v>
      </c>
      <c r="BR215" s="7" t="e">
        <f>(BQ209+BR209+BS209+2*BT209+2*BU209+3*BW209+4*BX209+4*BY209+4*BZ209+4*CA209+4*CB209+4*CC209+4*CD209)/(BQ209+BR209+BS209+2*BT209+2*BU209+3*BW209+4*BX209+4*BY209+4*BZ209+4*CA209+4*CB209+4*CC209+4*CD209+3*BV209)</f>
        <v>#DIV/0!</v>
      </c>
      <c r="BS215" s="7" t="e">
        <f>(BZ200-BO209)/BZ200</f>
        <v>#VALUE!</v>
      </c>
      <c r="BT215" s="7" t="e">
        <f>(2*BU209+3*BW209)/(BQ209+BR209+BS209+2*BT209+2*BU209+3*BW209+4*BX209+4*BY209+4*BZ209+4*CA209+4*CB209+4*CC209+4*CD209)</f>
        <v>#DIV/0!</v>
      </c>
      <c r="BU215" s="7" t="e">
        <f>3*BW209/(BQ209+BR209+BS209+2*BT209+2*BU209+3*BW209+4*BX209+4*BY209+4*BZ209+4*CA209+4*CB209+4*CC209+4*CD209)</f>
        <v>#DIV/0!</v>
      </c>
      <c r="BV215" s="7" t="e">
        <f>2*BU209/(BQ209+BR209+BS209+2*BT209+2*BU209+3*BW209+4*BX209+4*BY209+4*BZ209+4*CA209+4*CB209+4*CC209+4*CD209)</f>
        <v>#DIV/0!</v>
      </c>
      <c r="BW215" s="7" t="e">
        <f>BR209/(BQ209+BR209+BS209+2*BT209+2*BU209+3*BW209+4*BX209+4*BY209+4*BZ209+4*CA209+4*CB209+4*CC209+4*CD209)</f>
        <v>#DIV/0!</v>
      </c>
      <c r="BX215" s="7" t="e">
        <f>BS209/(BQ209+BR209+BS209+2*BT209+2*BU209+3*BW209+4*BX209+4*BY209+4*BZ209+4*CA209+4*CB209+4*CC209+4*CD209)</f>
        <v>#DIV/0!</v>
      </c>
      <c r="BY215" s="7" t="e">
        <f>(BR209+BS209)/(BQ209+BR209+BS209+2*BT209+2*BU209+3*BW209+4*BX209+4*BY209+4*BZ209+4*CA209+4*CB209+4*CC209+4*CD209)</f>
        <v>#DIV/0!</v>
      </c>
      <c r="BZ215" s="129" t="e">
        <f>(BW209*BR200/1000) *60 /(BS200/1000)</f>
        <v>#DIV/0!</v>
      </c>
      <c r="CA215" s="129" t="e">
        <f>(BU209*BR200/1000) *60 / (BS200/1000)</f>
        <v>#DIV/0!</v>
      </c>
      <c r="CB215" s="174" t="e">
        <f>3*CB200</f>
        <v>#VALUE!</v>
      </c>
      <c r="CC215" s="174" t="e">
        <f>(BQ209+BR209+BS209+2*BT209+2*BU209+3*BW209+3*BV209+4*BX209+4*BY209+4*BZ209+4*CA209+4*CB209+4*CC209+4*CD209)</f>
        <v>#DIV/0!</v>
      </c>
      <c r="CD215" s="12" t="e">
        <f>(CB215-CC215)/CC215</f>
        <v>#VALUE!</v>
      </c>
      <c r="CG215" s="193"/>
      <c r="CH215" s="194"/>
      <c r="CI215" s="139"/>
      <c r="CJ215" s="8"/>
      <c r="CK215" s="8" t="e">
        <f>(CM200*(298/273)*(1/1.07)/CN200)^-1</f>
        <v>#VALUE!</v>
      </c>
      <c r="CL215" s="7" t="e">
        <f>(CQ200-CQ205*CI214)/CQ200</f>
        <v>#VALUE!</v>
      </c>
      <c r="CM215" s="7" t="e">
        <f>(CL209+CM209+CN209+2*CO209+2*CP209+3*CR209+4*CS209+4*CT209+4*CU209+4*CV209+4*CW209+4*CX209+4*CY209)/(CL209+CM209+CN209+2*CO209+2*CP209+3*CR209+4*CS209+4*CT209+4*CU209+4*CV209+4*CW209+4*CX209+4*CY209+3*CQ209)</f>
        <v>#DIV/0!</v>
      </c>
      <c r="CN215" s="7" t="e">
        <f>(CU200-CJ209)/CU200</f>
        <v>#VALUE!</v>
      </c>
      <c r="CO215" s="7" t="e">
        <f>(2*CP209+3*CR209)/(CL209+CM209+CN209+2*CO209+2*CP209+3*CR209+4*CS209+4*CT209+4*CU209+4*CV209+4*CW209+4*CX209+4*CY209)</f>
        <v>#DIV/0!</v>
      </c>
      <c r="CP215" s="7" t="e">
        <f>3*CR209/(CL209+CM209+CN209+2*CO209+2*CP209+3*CR209+4*CS209+4*CT209+4*CU209+4*CV209+4*CW209+4*CX209+4*CY209)</f>
        <v>#DIV/0!</v>
      </c>
      <c r="CQ215" s="7" t="e">
        <f>2*CP209/(CL209+CM209+CN209+2*CO209+2*CP209+3*CR209+4*CS209+4*CT209+4*CU209+4*CV209+4*CW209+4*CX209+4*CY209)</f>
        <v>#DIV/0!</v>
      </c>
      <c r="CR215" s="7" t="e">
        <f>CM209/(CL209+CM209+CN209+2*CO209+2*CP209+3*CR209+4*CS209+4*CT209+4*CU209+4*CV209+4*CW209+4*CX209+4*CY209)</f>
        <v>#DIV/0!</v>
      </c>
      <c r="CS215" s="7" t="e">
        <f>CN209/(CL209+CM209+CN209+2*CO209+2*CP209+3*CR209+4*CS209+4*CT209+4*CU209+4*CV209+4*CW209+4*CX209+4*CY209)</f>
        <v>#DIV/0!</v>
      </c>
      <c r="CT215" s="7" t="e">
        <f>(CM209+CN209)/(CL209+CM209+CN209+2*CO209+2*CP209+3*CR209+4*CS209+4*CT209+4*CU209+4*CV209+4*CW209+4*CX209+4*CY209)</f>
        <v>#DIV/0!</v>
      </c>
      <c r="CU215" s="129" t="e">
        <f>(CR209*CM200/1000) *60 /(CN200/1000)</f>
        <v>#DIV/0!</v>
      </c>
      <c r="CV215" s="129" t="e">
        <f>(CP209*CM200/1000) *60 / (CN200/1000)</f>
        <v>#DIV/0!</v>
      </c>
      <c r="CW215" s="174" t="e">
        <f>3*CW200</f>
        <v>#VALUE!</v>
      </c>
      <c r="CX215" s="174" t="e">
        <f>(CL209+CM209+CN209+2*CO209+2*CP209+3*CR209+3*CQ209+4*CS209+4*CT209+4*CU209+4*CV209+4*CW209+4*CX209+4*CY209)</f>
        <v>#DIV/0!</v>
      </c>
      <c r="CY215" s="12" t="e">
        <f>(CW215-CX215)/CX215</f>
        <v>#VALUE!</v>
      </c>
    </row>
    <row r="216" spans="1:103" ht="15" customHeight="1" thickBot="1" x14ac:dyDescent="0.3">
      <c r="A216" s="193"/>
      <c r="B216" s="194"/>
      <c r="C216" s="58" t="s">
        <v>52</v>
      </c>
      <c r="D216" s="60" t="e">
        <f t="shared" ref="D216:S216" si="380">AVERAGE(D213:D215)</f>
        <v>#DIV/0!</v>
      </c>
      <c r="E216" s="60" t="e">
        <f t="shared" si="380"/>
        <v>#VALUE!</v>
      </c>
      <c r="F216" s="61" t="e">
        <f t="shared" si="380"/>
        <v>#VALUE!</v>
      </c>
      <c r="G216" s="61" t="e">
        <f t="shared" si="380"/>
        <v>#DIV/0!</v>
      </c>
      <c r="H216" s="61" t="e">
        <f t="shared" si="380"/>
        <v>#VALUE!</v>
      </c>
      <c r="I216" s="61" t="e">
        <f t="shared" si="380"/>
        <v>#DIV/0!</v>
      </c>
      <c r="J216" s="61" t="e">
        <f t="shared" si="380"/>
        <v>#DIV/0!</v>
      </c>
      <c r="K216" s="61" t="e">
        <f t="shared" si="380"/>
        <v>#DIV/0!</v>
      </c>
      <c r="L216" s="61" t="e">
        <f t="shared" si="380"/>
        <v>#DIV/0!</v>
      </c>
      <c r="M216" s="61" t="e">
        <f t="shared" si="380"/>
        <v>#DIV/0!</v>
      </c>
      <c r="N216" s="61" t="e">
        <f t="shared" si="380"/>
        <v>#DIV/0!</v>
      </c>
      <c r="O216" s="130" t="e">
        <f t="shared" si="380"/>
        <v>#DIV/0!</v>
      </c>
      <c r="P216" s="130" t="e">
        <f t="shared" si="380"/>
        <v>#DIV/0!</v>
      </c>
      <c r="Q216" s="60" t="e">
        <f t="shared" si="380"/>
        <v>#VALUE!</v>
      </c>
      <c r="R216" s="60" t="e">
        <f t="shared" si="380"/>
        <v>#DIV/0!</v>
      </c>
      <c r="S216" s="62" t="e">
        <f t="shared" si="380"/>
        <v>#VALUE!</v>
      </c>
      <c r="T216" s="22"/>
      <c r="V216" s="193"/>
      <c r="W216" s="194"/>
      <c r="X216" s="58" t="s">
        <v>52</v>
      </c>
      <c r="Y216" s="60"/>
      <c r="Z216" s="60" t="e">
        <f t="shared" ref="Z216:AN216" si="381">AVERAGE(Z213:Z215)</f>
        <v>#VALUE!</v>
      </c>
      <c r="AA216" s="61" t="e">
        <f t="shared" si="381"/>
        <v>#VALUE!</v>
      </c>
      <c r="AB216" s="61" t="e">
        <f t="shared" si="381"/>
        <v>#DIV/0!</v>
      </c>
      <c r="AC216" s="61" t="e">
        <f t="shared" si="381"/>
        <v>#VALUE!</v>
      </c>
      <c r="AD216" s="61" t="e">
        <f t="shared" si="381"/>
        <v>#DIV/0!</v>
      </c>
      <c r="AE216" s="61" t="e">
        <f t="shared" si="381"/>
        <v>#DIV/0!</v>
      </c>
      <c r="AF216" s="61" t="e">
        <f t="shared" si="381"/>
        <v>#DIV/0!</v>
      </c>
      <c r="AG216" s="61" t="e">
        <f t="shared" si="381"/>
        <v>#DIV/0!</v>
      </c>
      <c r="AH216" s="61" t="e">
        <f t="shared" si="381"/>
        <v>#DIV/0!</v>
      </c>
      <c r="AI216" s="61" t="e">
        <f t="shared" si="381"/>
        <v>#DIV/0!</v>
      </c>
      <c r="AJ216" s="130" t="e">
        <f t="shared" si="381"/>
        <v>#DIV/0!</v>
      </c>
      <c r="AK216" s="130" t="e">
        <f t="shared" si="381"/>
        <v>#DIV/0!</v>
      </c>
      <c r="AL216" s="60" t="e">
        <f t="shared" si="381"/>
        <v>#VALUE!</v>
      </c>
      <c r="AM216" s="60" t="e">
        <f t="shared" si="381"/>
        <v>#DIV/0!</v>
      </c>
      <c r="AN216" s="62" t="e">
        <f t="shared" si="381"/>
        <v>#VALUE!</v>
      </c>
      <c r="AQ216" s="193"/>
      <c r="AR216" s="194"/>
      <c r="AS216" s="58" t="s">
        <v>52</v>
      </c>
      <c r="AT216" s="60"/>
      <c r="AU216" s="60" t="e">
        <f t="shared" ref="AU216:BI216" si="382">AVERAGE(AU213:AU215)</f>
        <v>#VALUE!</v>
      </c>
      <c r="AV216" s="61" t="e">
        <f t="shared" si="382"/>
        <v>#VALUE!</v>
      </c>
      <c r="AW216" s="61" t="e">
        <f t="shared" si="382"/>
        <v>#DIV/0!</v>
      </c>
      <c r="AX216" s="61" t="e">
        <f t="shared" si="382"/>
        <v>#VALUE!</v>
      </c>
      <c r="AY216" s="61" t="e">
        <f t="shared" si="382"/>
        <v>#DIV/0!</v>
      </c>
      <c r="AZ216" s="61" t="e">
        <f t="shared" si="382"/>
        <v>#DIV/0!</v>
      </c>
      <c r="BA216" s="61" t="e">
        <f t="shared" si="382"/>
        <v>#DIV/0!</v>
      </c>
      <c r="BB216" s="61" t="e">
        <f t="shared" si="382"/>
        <v>#DIV/0!</v>
      </c>
      <c r="BC216" s="61" t="e">
        <f t="shared" si="382"/>
        <v>#DIV/0!</v>
      </c>
      <c r="BD216" s="61" t="e">
        <f t="shared" si="382"/>
        <v>#DIV/0!</v>
      </c>
      <c r="BE216" s="130" t="e">
        <f t="shared" si="382"/>
        <v>#DIV/0!</v>
      </c>
      <c r="BF216" s="130" t="e">
        <f t="shared" si="382"/>
        <v>#DIV/0!</v>
      </c>
      <c r="BG216" s="60" t="e">
        <f t="shared" si="382"/>
        <v>#VALUE!</v>
      </c>
      <c r="BH216" s="60" t="e">
        <f t="shared" si="382"/>
        <v>#DIV/0!</v>
      </c>
      <c r="BI216" s="62" t="e">
        <f t="shared" si="382"/>
        <v>#VALUE!</v>
      </c>
      <c r="BL216" s="193"/>
      <c r="BM216" s="194"/>
      <c r="BN216" s="140" t="s">
        <v>52</v>
      </c>
      <c r="BO216" s="60"/>
      <c r="BP216" s="60" t="e">
        <f t="shared" ref="BP216:CD216" si="383">AVERAGE(BP213:BP215)</f>
        <v>#VALUE!</v>
      </c>
      <c r="BQ216" s="61" t="e">
        <f t="shared" si="383"/>
        <v>#VALUE!</v>
      </c>
      <c r="BR216" s="61" t="e">
        <f t="shared" si="383"/>
        <v>#DIV/0!</v>
      </c>
      <c r="BS216" s="61" t="e">
        <f t="shared" si="383"/>
        <v>#VALUE!</v>
      </c>
      <c r="BT216" s="61" t="e">
        <f t="shared" si="383"/>
        <v>#DIV/0!</v>
      </c>
      <c r="BU216" s="61" t="e">
        <f t="shared" si="383"/>
        <v>#DIV/0!</v>
      </c>
      <c r="BV216" s="61" t="e">
        <f t="shared" si="383"/>
        <v>#DIV/0!</v>
      </c>
      <c r="BW216" s="61" t="e">
        <f t="shared" si="383"/>
        <v>#DIV/0!</v>
      </c>
      <c r="BX216" s="61" t="e">
        <f t="shared" si="383"/>
        <v>#DIV/0!</v>
      </c>
      <c r="BY216" s="61" t="e">
        <f t="shared" si="383"/>
        <v>#DIV/0!</v>
      </c>
      <c r="BZ216" s="130" t="e">
        <f t="shared" si="383"/>
        <v>#DIV/0!</v>
      </c>
      <c r="CA216" s="130" t="e">
        <f t="shared" si="383"/>
        <v>#DIV/0!</v>
      </c>
      <c r="CB216" s="60" t="e">
        <f t="shared" si="383"/>
        <v>#VALUE!</v>
      </c>
      <c r="CC216" s="60" t="e">
        <f t="shared" si="383"/>
        <v>#DIV/0!</v>
      </c>
      <c r="CD216" s="62" t="e">
        <f t="shared" si="383"/>
        <v>#VALUE!</v>
      </c>
      <c r="CG216" s="193"/>
      <c r="CH216" s="194"/>
      <c r="CI216" s="140" t="s">
        <v>52</v>
      </c>
      <c r="CJ216" s="60"/>
      <c r="CK216" s="60" t="e">
        <f t="shared" ref="CK216:CY216" si="384">AVERAGE(CK213:CK215)</f>
        <v>#VALUE!</v>
      </c>
      <c r="CL216" s="61" t="e">
        <f t="shared" si="384"/>
        <v>#VALUE!</v>
      </c>
      <c r="CM216" s="61" t="e">
        <f t="shared" si="384"/>
        <v>#DIV/0!</v>
      </c>
      <c r="CN216" s="61" t="e">
        <f t="shared" si="384"/>
        <v>#VALUE!</v>
      </c>
      <c r="CO216" s="61" t="e">
        <f t="shared" si="384"/>
        <v>#DIV/0!</v>
      </c>
      <c r="CP216" s="61" t="e">
        <f t="shared" si="384"/>
        <v>#DIV/0!</v>
      </c>
      <c r="CQ216" s="61" t="e">
        <f t="shared" si="384"/>
        <v>#DIV/0!</v>
      </c>
      <c r="CR216" s="61" t="e">
        <f t="shared" si="384"/>
        <v>#DIV/0!</v>
      </c>
      <c r="CS216" s="61" t="e">
        <f t="shared" si="384"/>
        <v>#DIV/0!</v>
      </c>
      <c r="CT216" s="61" t="e">
        <f t="shared" si="384"/>
        <v>#DIV/0!</v>
      </c>
      <c r="CU216" s="130" t="e">
        <f t="shared" si="384"/>
        <v>#DIV/0!</v>
      </c>
      <c r="CV216" s="130" t="e">
        <f t="shared" si="384"/>
        <v>#DIV/0!</v>
      </c>
      <c r="CW216" s="60" t="e">
        <f t="shared" si="384"/>
        <v>#VALUE!</v>
      </c>
      <c r="CX216" s="60" t="e">
        <f t="shared" si="384"/>
        <v>#DIV/0!</v>
      </c>
      <c r="CY216" s="62" t="e">
        <f t="shared" si="384"/>
        <v>#VALUE!</v>
      </c>
    </row>
    <row r="217" spans="1:103" x14ac:dyDescent="0.25">
      <c r="A217" s="66"/>
      <c r="B217" s="76" t="s">
        <v>75</v>
      </c>
      <c r="C217" s="76" t="s">
        <v>76</v>
      </c>
      <c r="D217" s="76" t="s">
        <v>41</v>
      </c>
      <c r="E217" s="76" t="s">
        <v>42</v>
      </c>
      <c r="F217" s="76" t="s">
        <v>44</v>
      </c>
      <c r="G217" s="76" t="s">
        <v>77</v>
      </c>
      <c r="H217" s="76" t="s">
        <v>78</v>
      </c>
      <c r="I217" s="76" t="s">
        <v>79</v>
      </c>
      <c r="J217" s="76" t="s">
        <v>80</v>
      </c>
      <c r="K217" s="76" t="s">
        <v>43</v>
      </c>
      <c r="L217" s="76" t="s">
        <v>81</v>
      </c>
      <c r="M217" s="76" t="s">
        <v>45</v>
      </c>
      <c r="N217" s="76" t="s">
        <v>46</v>
      </c>
      <c r="O217" s="76" t="s">
        <v>82</v>
      </c>
      <c r="P217" s="76" t="s">
        <v>83</v>
      </c>
      <c r="Q217" s="76" t="s">
        <v>84</v>
      </c>
      <c r="R217" s="76" t="s">
        <v>85</v>
      </c>
      <c r="S217" s="77" t="s">
        <v>86</v>
      </c>
      <c r="T217" s="22"/>
      <c r="V217" s="66"/>
      <c r="W217" s="76" t="s">
        <v>75</v>
      </c>
      <c r="X217" s="76" t="s">
        <v>76</v>
      </c>
      <c r="Y217" s="76" t="s">
        <v>41</v>
      </c>
      <c r="Z217" s="76" t="s">
        <v>42</v>
      </c>
      <c r="AA217" s="76" t="s">
        <v>44</v>
      </c>
      <c r="AB217" s="76" t="s">
        <v>77</v>
      </c>
      <c r="AC217" s="76" t="s">
        <v>78</v>
      </c>
      <c r="AD217" s="76" t="s">
        <v>79</v>
      </c>
      <c r="AE217" s="76" t="s">
        <v>80</v>
      </c>
      <c r="AF217" s="76" t="s">
        <v>43</v>
      </c>
      <c r="AG217" s="76" t="s">
        <v>81</v>
      </c>
      <c r="AH217" s="76" t="s">
        <v>45</v>
      </c>
      <c r="AI217" s="76" t="s">
        <v>46</v>
      </c>
      <c r="AJ217" s="76" t="s">
        <v>82</v>
      </c>
      <c r="AK217" s="76" t="s">
        <v>83</v>
      </c>
      <c r="AL217" s="76" t="s">
        <v>84</v>
      </c>
      <c r="AM217" s="76" t="s">
        <v>85</v>
      </c>
      <c r="AN217" s="77" t="s">
        <v>86</v>
      </c>
      <c r="AQ217" s="66"/>
      <c r="AR217" s="76" t="s">
        <v>75</v>
      </c>
      <c r="AS217" s="76" t="s">
        <v>76</v>
      </c>
      <c r="AT217" s="76" t="s">
        <v>41</v>
      </c>
      <c r="AU217" s="76" t="s">
        <v>42</v>
      </c>
      <c r="AV217" s="76" t="s">
        <v>44</v>
      </c>
      <c r="AW217" s="76" t="s">
        <v>77</v>
      </c>
      <c r="AX217" s="76" t="s">
        <v>78</v>
      </c>
      <c r="AY217" s="76" t="s">
        <v>79</v>
      </c>
      <c r="AZ217" s="76" t="s">
        <v>80</v>
      </c>
      <c r="BA217" s="76" t="s">
        <v>43</v>
      </c>
      <c r="BB217" s="76" t="s">
        <v>81</v>
      </c>
      <c r="BC217" s="76" t="s">
        <v>45</v>
      </c>
      <c r="BD217" s="76" t="s">
        <v>46</v>
      </c>
      <c r="BE217" s="76" t="s">
        <v>82</v>
      </c>
      <c r="BF217" s="76" t="s">
        <v>83</v>
      </c>
      <c r="BG217" s="76" t="s">
        <v>84</v>
      </c>
      <c r="BH217" s="76" t="s">
        <v>85</v>
      </c>
      <c r="BI217" s="77" t="s">
        <v>86</v>
      </c>
      <c r="BL217" s="66"/>
      <c r="BM217" s="76" t="s">
        <v>75</v>
      </c>
      <c r="BN217" s="76" t="s">
        <v>76</v>
      </c>
      <c r="BO217" s="76" t="s">
        <v>41</v>
      </c>
      <c r="BP217" s="76" t="s">
        <v>42</v>
      </c>
      <c r="BQ217" s="76" t="s">
        <v>44</v>
      </c>
      <c r="BR217" s="76" t="s">
        <v>77</v>
      </c>
      <c r="BS217" s="76" t="s">
        <v>78</v>
      </c>
      <c r="BT217" s="76" t="s">
        <v>79</v>
      </c>
      <c r="BU217" s="76" t="s">
        <v>80</v>
      </c>
      <c r="BV217" s="76" t="s">
        <v>43</v>
      </c>
      <c r="BW217" s="76" t="s">
        <v>81</v>
      </c>
      <c r="BX217" s="76" t="s">
        <v>45</v>
      </c>
      <c r="BY217" s="76" t="s">
        <v>46</v>
      </c>
      <c r="BZ217" s="76" t="s">
        <v>82</v>
      </c>
      <c r="CA217" s="76" t="s">
        <v>83</v>
      </c>
      <c r="CB217" s="76" t="s">
        <v>84</v>
      </c>
      <c r="CC217" s="76" t="s">
        <v>85</v>
      </c>
      <c r="CD217" s="77" t="s">
        <v>86</v>
      </c>
      <c r="CG217" s="66"/>
      <c r="CH217" s="76" t="s">
        <v>75</v>
      </c>
      <c r="CI217" s="76" t="s">
        <v>76</v>
      </c>
      <c r="CJ217" s="76" t="s">
        <v>41</v>
      </c>
      <c r="CK217" s="76" t="s">
        <v>42</v>
      </c>
      <c r="CL217" s="76" t="s">
        <v>44</v>
      </c>
      <c r="CM217" s="76" t="s">
        <v>77</v>
      </c>
      <c r="CN217" s="76" t="s">
        <v>78</v>
      </c>
      <c r="CO217" s="76" t="s">
        <v>79</v>
      </c>
      <c r="CP217" s="76" t="s">
        <v>80</v>
      </c>
      <c r="CQ217" s="76" t="s">
        <v>43</v>
      </c>
      <c r="CR217" s="76" t="s">
        <v>81</v>
      </c>
      <c r="CS217" s="76" t="s">
        <v>45</v>
      </c>
      <c r="CT217" s="76" t="s">
        <v>46</v>
      </c>
      <c r="CU217" s="76" t="s">
        <v>82</v>
      </c>
      <c r="CV217" s="76" t="s">
        <v>83</v>
      </c>
      <c r="CW217" s="76" t="s">
        <v>84</v>
      </c>
      <c r="CX217" s="76" t="s">
        <v>85</v>
      </c>
      <c r="CY217" s="77" t="s">
        <v>86</v>
      </c>
    </row>
    <row r="218" spans="1:103" x14ac:dyDescent="0.25">
      <c r="A218" s="67" t="s">
        <v>87</v>
      </c>
      <c r="B218" s="180" t="str">
        <f>'Data In'!G17</f>
        <v/>
      </c>
      <c r="C218" s="104" t="str">
        <f>'Data In'!H17</f>
        <v/>
      </c>
      <c r="D218" s="104" t="str">
        <f>'Data In'!I17</f>
        <v/>
      </c>
      <c r="E218" s="104" t="str">
        <f>'Data In'!J17</f>
        <v/>
      </c>
      <c r="F218" s="104" t="str">
        <f>'Data In'!K17</f>
        <v/>
      </c>
      <c r="G218" s="104" t="str">
        <f>'Data In'!L17</f>
        <v/>
      </c>
      <c r="H218" s="104" t="str">
        <f>'Data In'!M17</f>
        <v/>
      </c>
      <c r="I218" s="104" t="str">
        <f>'Data In'!N17</f>
        <v/>
      </c>
      <c r="J218" s="104" t="str">
        <f>'Data In'!O17</f>
        <v/>
      </c>
      <c r="K218" s="104" t="str">
        <f>'Data In'!P17</f>
        <v/>
      </c>
      <c r="L218" s="104" t="str">
        <f>'Data In'!Q17</f>
        <v/>
      </c>
      <c r="M218" s="104" t="str">
        <f>'Data In'!R17</f>
        <v/>
      </c>
      <c r="N218" s="104" t="str">
        <f>'Data In'!S17</f>
        <v/>
      </c>
      <c r="O218" s="104" t="str">
        <f>'Data In'!T17</f>
        <v/>
      </c>
      <c r="P218" s="104" t="str">
        <f>'Data In'!U17</f>
        <v/>
      </c>
      <c r="Q218" s="104" t="str">
        <f>'Data In'!V17</f>
        <v/>
      </c>
      <c r="R218" s="104" t="str">
        <f>'Data In'!W17</f>
        <v/>
      </c>
      <c r="S218" s="104" t="str">
        <f>'Data In'!X17</f>
        <v/>
      </c>
      <c r="V218" s="67" t="s">
        <v>87</v>
      </c>
      <c r="W218" s="180" t="str">
        <f t="shared" ref="W218:AF220" si="385">B218</f>
        <v/>
      </c>
      <c r="X218" s="104" t="str">
        <f t="shared" si="385"/>
        <v/>
      </c>
      <c r="Y218" s="104" t="str">
        <f t="shared" si="385"/>
        <v/>
      </c>
      <c r="Z218" s="104" t="str">
        <f t="shared" si="385"/>
        <v/>
      </c>
      <c r="AA218" s="104" t="str">
        <f t="shared" si="385"/>
        <v/>
      </c>
      <c r="AB218" s="104" t="str">
        <f t="shared" si="385"/>
        <v/>
      </c>
      <c r="AC218" s="104" t="str">
        <f t="shared" si="385"/>
        <v/>
      </c>
      <c r="AD218" s="104" t="str">
        <f t="shared" si="385"/>
        <v/>
      </c>
      <c r="AE218" s="104" t="str">
        <f t="shared" si="385"/>
        <v/>
      </c>
      <c r="AF218" s="104" t="str">
        <f t="shared" si="385"/>
        <v/>
      </c>
      <c r="AG218" s="104" t="str">
        <f t="shared" ref="AG218:AP220" si="386">L218</f>
        <v/>
      </c>
      <c r="AH218" s="104" t="str">
        <f t="shared" si="386"/>
        <v/>
      </c>
      <c r="AI218" s="104" t="str">
        <f t="shared" si="386"/>
        <v/>
      </c>
      <c r="AJ218" s="104" t="str">
        <f t="shared" si="386"/>
        <v/>
      </c>
      <c r="AK218" s="104" t="str">
        <f t="shared" si="386"/>
        <v/>
      </c>
      <c r="AL218" s="104" t="str">
        <f t="shared" si="386"/>
        <v/>
      </c>
      <c r="AM218" s="104" t="str">
        <f t="shared" si="386"/>
        <v/>
      </c>
      <c r="AN218" s="104" t="str">
        <f t="shared" si="386"/>
        <v/>
      </c>
      <c r="AQ218" s="67" t="s">
        <v>87</v>
      </c>
      <c r="AR218" s="180" t="str">
        <f t="shared" ref="AR218:BA220" si="387">W218</f>
        <v/>
      </c>
      <c r="AS218" s="104" t="str">
        <f t="shared" si="387"/>
        <v/>
      </c>
      <c r="AT218" s="104" t="str">
        <f t="shared" si="387"/>
        <v/>
      </c>
      <c r="AU218" s="104" t="str">
        <f t="shared" si="387"/>
        <v/>
      </c>
      <c r="AV218" s="104" t="str">
        <f t="shared" si="387"/>
        <v/>
      </c>
      <c r="AW218" s="104" t="str">
        <f t="shared" si="387"/>
        <v/>
      </c>
      <c r="AX218" s="104" t="str">
        <f t="shared" si="387"/>
        <v/>
      </c>
      <c r="AY218" s="104" t="str">
        <f t="shared" si="387"/>
        <v/>
      </c>
      <c r="AZ218" s="104" t="str">
        <f t="shared" si="387"/>
        <v/>
      </c>
      <c r="BA218" s="104" t="str">
        <f t="shared" si="387"/>
        <v/>
      </c>
      <c r="BB218" s="104" t="str">
        <f t="shared" ref="BB218:BK220" si="388">AG218</f>
        <v/>
      </c>
      <c r="BC218" s="104" t="str">
        <f t="shared" si="388"/>
        <v/>
      </c>
      <c r="BD218" s="104" t="str">
        <f t="shared" si="388"/>
        <v/>
      </c>
      <c r="BE218" s="104" t="str">
        <f t="shared" si="388"/>
        <v/>
      </c>
      <c r="BF218" s="104" t="str">
        <f t="shared" si="388"/>
        <v/>
      </c>
      <c r="BG218" s="104" t="str">
        <f t="shared" si="388"/>
        <v/>
      </c>
      <c r="BH218" s="104" t="str">
        <f t="shared" si="388"/>
        <v/>
      </c>
      <c r="BI218" s="104" t="str">
        <f t="shared" si="388"/>
        <v/>
      </c>
      <c r="BL218" s="67" t="s">
        <v>87</v>
      </c>
      <c r="BM218" s="180" t="str">
        <f t="shared" ref="BM218:BV220" si="389">AR218</f>
        <v/>
      </c>
      <c r="BN218" s="104" t="str">
        <f t="shared" si="389"/>
        <v/>
      </c>
      <c r="BO218" s="104" t="str">
        <f t="shared" si="389"/>
        <v/>
      </c>
      <c r="BP218" s="104" t="str">
        <f t="shared" si="389"/>
        <v/>
      </c>
      <c r="BQ218" s="104" t="str">
        <f t="shared" si="389"/>
        <v/>
      </c>
      <c r="BR218" s="104" t="str">
        <f t="shared" si="389"/>
        <v/>
      </c>
      <c r="BS218" s="104" t="str">
        <f t="shared" si="389"/>
        <v/>
      </c>
      <c r="BT218" s="104" t="str">
        <f t="shared" si="389"/>
        <v/>
      </c>
      <c r="BU218" s="104" t="str">
        <f t="shared" si="389"/>
        <v/>
      </c>
      <c r="BV218" s="104" t="str">
        <f t="shared" si="389"/>
        <v/>
      </c>
      <c r="BW218" s="104" t="str">
        <f t="shared" ref="BW218:CF220" si="390">BB218</f>
        <v/>
      </c>
      <c r="BX218" s="104" t="str">
        <f t="shared" si="390"/>
        <v/>
      </c>
      <c r="BY218" s="104" t="str">
        <f t="shared" si="390"/>
        <v/>
      </c>
      <c r="BZ218" s="104" t="str">
        <f t="shared" si="390"/>
        <v/>
      </c>
      <c r="CA218" s="104" t="str">
        <f t="shared" si="390"/>
        <v/>
      </c>
      <c r="CB218" s="104" t="str">
        <f t="shared" si="390"/>
        <v/>
      </c>
      <c r="CC218" s="104" t="str">
        <f t="shared" si="390"/>
        <v/>
      </c>
      <c r="CD218" s="104" t="str">
        <f t="shared" si="390"/>
        <v/>
      </c>
      <c r="CG218" s="67" t="s">
        <v>87</v>
      </c>
      <c r="CH218" s="87" t="str">
        <f t="shared" ref="CH218:CQ220" si="391">BM218</f>
        <v/>
      </c>
      <c r="CI218" s="88" t="str">
        <f t="shared" si="391"/>
        <v/>
      </c>
      <c r="CJ218" s="88" t="str">
        <f t="shared" si="391"/>
        <v/>
      </c>
      <c r="CK218" s="88" t="str">
        <f t="shared" si="391"/>
        <v/>
      </c>
      <c r="CL218" s="88" t="str">
        <f t="shared" si="391"/>
        <v/>
      </c>
      <c r="CM218" s="88" t="str">
        <f t="shared" si="391"/>
        <v/>
      </c>
      <c r="CN218" s="88" t="str">
        <f t="shared" si="391"/>
        <v/>
      </c>
      <c r="CO218" s="88" t="str">
        <f t="shared" si="391"/>
        <v/>
      </c>
      <c r="CP218" s="88" t="str">
        <f t="shared" si="391"/>
        <v/>
      </c>
      <c r="CQ218" s="88" t="str">
        <f t="shared" si="391"/>
        <v/>
      </c>
      <c r="CR218" s="88" t="str">
        <f t="shared" ref="CR218:DA220" si="392">BW218</f>
        <v/>
      </c>
      <c r="CS218" s="88" t="str">
        <f t="shared" si="392"/>
        <v/>
      </c>
      <c r="CT218" s="88" t="str">
        <f t="shared" si="392"/>
        <v/>
      </c>
      <c r="CU218" s="88" t="str">
        <f t="shared" si="392"/>
        <v/>
      </c>
      <c r="CV218" s="88" t="str">
        <f t="shared" si="392"/>
        <v/>
      </c>
      <c r="CW218" s="88" t="str">
        <f t="shared" si="392"/>
        <v/>
      </c>
      <c r="CX218" s="88" t="str">
        <f t="shared" si="392"/>
        <v/>
      </c>
      <c r="CY218" s="89" t="str">
        <f t="shared" si="392"/>
        <v/>
      </c>
    </row>
    <row r="219" spans="1:103" x14ac:dyDescent="0.25">
      <c r="A219" s="67"/>
      <c r="B219" s="180" t="str">
        <f>'Data In'!G18</f>
        <v/>
      </c>
      <c r="C219" s="104" t="str">
        <f>'Data In'!H18</f>
        <v/>
      </c>
      <c r="D219" s="104" t="str">
        <f>'Data In'!I18</f>
        <v/>
      </c>
      <c r="E219" s="104" t="str">
        <f>'Data In'!J18</f>
        <v/>
      </c>
      <c r="F219" s="104" t="str">
        <f>'Data In'!K18</f>
        <v/>
      </c>
      <c r="G219" s="104" t="str">
        <f>'Data In'!L18</f>
        <v/>
      </c>
      <c r="H219" s="104" t="str">
        <f>'Data In'!M18</f>
        <v/>
      </c>
      <c r="I219" s="104" t="str">
        <f>'Data In'!N18</f>
        <v/>
      </c>
      <c r="J219" s="104" t="str">
        <f>'Data In'!O18</f>
        <v/>
      </c>
      <c r="K219" s="104" t="str">
        <f>'Data In'!P18</f>
        <v/>
      </c>
      <c r="L219" s="104" t="str">
        <f>'Data In'!Q18</f>
        <v/>
      </c>
      <c r="M219" s="104" t="str">
        <f>'Data In'!R18</f>
        <v/>
      </c>
      <c r="N219" s="104" t="str">
        <f>'Data In'!S18</f>
        <v/>
      </c>
      <c r="O219" s="104" t="str">
        <f>'Data In'!T18</f>
        <v/>
      </c>
      <c r="P219" s="104" t="str">
        <f>'Data In'!U18</f>
        <v/>
      </c>
      <c r="Q219" s="104" t="str">
        <f>'Data In'!V18</f>
        <v/>
      </c>
      <c r="R219" s="104" t="str">
        <f>'Data In'!W18</f>
        <v/>
      </c>
      <c r="S219" s="104" t="str">
        <f>'Data In'!X18</f>
        <v/>
      </c>
      <c r="V219" s="67"/>
      <c r="W219" s="180" t="str">
        <f t="shared" si="385"/>
        <v/>
      </c>
      <c r="X219" s="104" t="str">
        <f t="shared" si="385"/>
        <v/>
      </c>
      <c r="Y219" s="104" t="str">
        <f t="shared" si="385"/>
        <v/>
      </c>
      <c r="Z219" s="104" t="str">
        <f t="shared" si="385"/>
        <v/>
      </c>
      <c r="AA219" s="104" t="str">
        <f t="shared" si="385"/>
        <v/>
      </c>
      <c r="AB219" s="104" t="str">
        <f t="shared" si="385"/>
        <v/>
      </c>
      <c r="AC219" s="104" t="str">
        <f t="shared" si="385"/>
        <v/>
      </c>
      <c r="AD219" s="104" t="str">
        <f t="shared" si="385"/>
        <v/>
      </c>
      <c r="AE219" s="104" t="str">
        <f t="shared" si="385"/>
        <v/>
      </c>
      <c r="AF219" s="104" t="str">
        <f t="shared" si="385"/>
        <v/>
      </c>
      <c r="AG219" s="104" t="str">
        <f t="shared" si="386"/>
        <v/>
      </c>
      <c r="AH219" s="104" t="str">
        <f t="shared" si="386"/>
        <v/>
      </c>
      <c r="AI219" s="104" t="str">
        <f t="shared" si="386"/>
        <v/>
      </c>
      <c r="AJ219" s="104" t="str">
        <f t="shared" si="386"/>
        <v/>
      </c>
      <c r="AK219" s="104" t="str">
        <f t="shared" si="386"/>
        <v/>
      </c>
      <c r="AL219" s="104" t="str">
        <f t="shared" si="386"/>
        <v/>
      </c>
      <c r="AM219" s="104" t="str">
        <f t="shared" si="386"/>
        <v/>
      </c>
      <c r="AN219" s="104" t="str">
        <f t="shared" si="386"/>
        <v/>
      </c>
      <c r="AQ219" s="67"/>
      <c r="AR219" s="180" t="str">
        <f t="shared" si="387"/>
        <v/>
      </c>
      <c r="AS219" s="104" t="str">
        <f t="shared" si="387"/>
        <v/>
      </c>
      <c r="AT219" s="104" t="str">
        <f t="shared" si="387"/>
        <v/>
      </c>
      <c r="AU219" s="104" t="str">
        <f t="shared" si="387"/>
        <v/>
      </c>
      <c r="AV219" s="104" t="str">
        <f t="shared" si="387"/>
        <v/>
      </c>
      <c r="AW219" s="104" t="str">
        <f t="shared" si="387"/>
        <v/>
      </c>
      <c r="AX219" s="104" t="str">
        <f t="shared" si="387"/>
        <v/>
      </c>
      <c r="AY219" s="104" t="str">
        <f t="shared" si="387"/>
        <v/>
      </c>
      <c r="AZ219" s="104" t="str">
        <f t="shared" si="387"/>
        <v/>
      </c>
      <c r="BA219" s="104" t="str">
        <f t="shared" si="387"/>
        <v/>
      </c>
      <c r="BB219" s="104" t="str">
        <f t="shared" si="388"/>
        <v/>
      </c>
      <c r="BC219" s="104" t="str">
        <f t="shared" si="388"/>
        <v/>
      </c>
      <c r="BD219" s="104" t="str">
        <f t="shared" si="388"/>
        <v/>
      </c>
      <c r="BE219" s="104" t="str">
        <f t="shared" si="388"/>
        <v/>
      </c>
      <c r="BF219" s="104" t="str">
        <f t="shared" si="388"/>
        <v/>
      </c>
      <c r="BG219" s="104" t="str">
        <f t="shared" si="388"/>
        <v/>
      </c>
      <c r="BH219" s="104" t="str">
        <f t="shared" si="388"/>
        <v/>
      </c>
      <c r="BI219" s="104" t="str">
        <f t="shared" si="388"/>
        <v/>
      </c>
      <c r="BL219" s="67"/>
      <c r="BM219" s="180" t="str">
        <f t="shared" si="389"/>
        <v/>
      </c>
      <c r="BN219" s="104" t="str">
        <f t="shared" si="389"/>
        <v/>
      </c>
      <c r="BO219" s="104" t="str">
        <f t="shared" si="389"/>
        <v/>
      </c>
      <c r="BP219" s="104" t="str">
        <f t="shared" si="389"/>
        <v/>
      </c>
      <c r="BQ219" s="104" t="str">
        <f t="shared" si="389"/>
        <v/>
      </c>
      <c r="BR219" s="104" t="str">
        <f t="shared" si="389"/>
        <v/>
      </c>
      <c r="BS219" s="104" t="str">
        <f t="shared" si="389"/>
        <v/>
      </c>
      <c r="BT219" s="104" t="str">
        <f t="shared" si="389"/>
        <v/>
      </c>
      <c r="BU219" s="104" t="str">
        <f t="shared" si="389"/>
        <v/>
      </c>
      <c r="BV219" s="104" t="str">
        <f t="shared" si="389"/>
        <v/>
      </c>
      <c r="BW219" s="104" t="str">
        <f t="shared" si="390"/>
        <v/>
      </c>
      <c r="BX219" s="104" t="str">
        <f t="shared" si="390"/>
        <v/>
      </c>
      <c r="BY219" s="104" t="str">
        <f t="shared" si="390"/>
        <v/>
      </c>
      <c r="BZ219" s="104" t="str">
        <f t="shared" si="390"/>
        <v/>
      </c>
      <c r="CA219" s="104" t="str">
        <f t="shared" si="390"/>
        <v/>
      </c>
      <c r="CB219" s="104" t="str">
        <f t="shared" si="390"/>
        <v/>
      </c>
      <c r="CC219" s="104" t="str">
        <f t="shared" si="390"/>
        <v/>
      </c>
      <c r="CD219" s="104" t="str">
        <f t="shared" si="390"/>
        <v/>
      </c>
      <c r="CG219" s="67"/>
      <c r="CH219" s="87" t="str">
        <f t="shared" si="391"/>
        <v/>
      </c>
      <c r="CI219" s="88" t="str">
        <f t="shared" si="391"/>
        <v/>
      </c>
      <c r="CJ219" s="88" t="str">
        <f t="shared" si="391"/>
        <v/>
      </c>
      <c r="CK219" s="88" t="str">
        <f t="shared" si="391"/>
        <v/>
      </c>
      <c r="CL219" s="88" t="str">
        <f t="shared" si="391"/>
        <v/>
      </c>
      <c r="CM219" s="88" t="str">
        <f t="shared" si="391"/>
        <v/>
      </c>
      <c r="CN219" s="88" t="str">
        <f t="shared" si="391"/>
        <v/>
      </c>
      <c r="CO219" s="88" t="str">
        <f t="shared" si="391"/>
        <v/>
      </c>
      <c r="CP219" s="88" t="str">
        <f t="shared" si="391"/>
        <v/>
      </c>
      <c r="CQ219" s="88" t="str">
        <f t="shared" si="391"/>
        <v/>
      </c>
      <c r="CR219" s="88" t="str">
        <f t="shared" si="392"/>
        <v/>
      </c>
      <c r="CS219" s="88" t="str">
        <f t="shared" si="392"/>
        <v/>
      </c>
      <c r="CT219" s="88" t="str">
        <f t="shared" si="392"/>
        <v/>
      </c>
      <c r="CU219" s="88" t="str">
        <f t="shared" si="392"/>
        <v/>
      </c>
      <c r="CV219" s="88" t="str">
        <f t="shared" si="392"/>
        <v/>
      </c>
      <c r="CW219" s="88" t="str">
        <f t="shared" si="392"/>
        <v/>
      </c>
      <c r="CX219" s="88" t="str">
        <f t="shared" si="392"/>
        <v/>
      </c>
      <c r="CY219" s="89" t="str">
        <f t="shared" si="392"/>
        <v/>
      </c>
    </row>
    <row r="220" spans="1:103" x14ac:dyDescent="0.25">
      <c r="A220" s="67"/>
      <c r="B220" s="180" t="str">
        <f>'Data In'!G19</f>
        <v/>
      </c>
      <c r="C220" s="104" t="str">
        <f>'Data In'!H19</f>
        <v/>
      </c>
      <c r="D220" s="104" t="str">
        <f>'Data In'!I19</f>
        <v/>
      </c>
      <c r="E220" s="104" t="str">
        <f>'Data In'!J19</f>
        <v/>
      </c>
      <c r="F220" s="104" t="str">
        <f>'Data In'!K19</f>
        <v/>
      </c>
      <c r="G220" s="104" t="str">
        <f>'Data In'!L19</f>
        <v/>
      </c>
      <c r="H220" s="104" t="str">
        <f>'Data In'!M19</f>
        <v/>
      </c>
      <c r="I220" s="104" t="str">
        <f>'Data In'!N19</f>
        <v/>
      </c>
      <c r="J220" s="104" t="str">
        <f>'Data In'!O19</f>
        <v/>
      </c>
      <c r="K220" s="104" t="str">
        <f>'Data In'!P19</f>
        <v/>
      </c>
      <c r="L220" s="104" t="str">
        <f>'Data In'!Q19</f>
        <v/>
      </c>
      <c r="M220" s="104" t="str">
        <f>'Data In'!R19</f>
        <v/>
      </c>
      <c r="N220" s="104" t="str">
        <f>'Data In'!S19</f>
        <v/>
      </c>
      <c r="O220" s="104" t="str">
        <f>'Data In'!T19</f>
        <v/>
      </c>
      <c r="P220" s="104" t="str">
        <f>'Data In'!U19</f>
        <v/>
      </c>
      <c r="Q220" s="104" t="str">
        <f>'Data In'!V19</f>
        <v/>
      </c>
      <c r="R220" s="104" t="str">
        <f>'Data In'!W19</f>
        <v/>
      </c>
      <c r="S220" s="104" t="str">
        <f>'Data In'!X19</f>
        <v/>
      </c>
      <c r="V220" s="67"/>
      <c r="W220" s="180" t="str">
        <f t="shared" si="385"/>
        <v/>
      </c>
      <c r="X220" s="104" t="str">
        <f t="shared" si="385"/>
        <v/>
      </c>
      <c r="Y220" s="104" t="str">
        <f t="shared" si="385"/>
        <v/>
      </c>
      <c r="Z220" s="104" t="str">
        <f t="shared" si="385"/>
        <v/>
      </c>
      <c r="AA220" s="104" t="str">
        <f t="shared" si="385"/>
        <v/>
      </c>
      <c r="AB220" s="104" t="str">
        <f t="shared" si="385"/>
        <v/>
      </c>
      <c r="AC220" s="104" t="str">
        <f t="shared" si="385"/>
        <v/>
      </c>
      <c r="AD220" s="104" t="str">
        <f t="shared" si="385"/>
        <v/>
      </c>
      <c r="AE220" s="104" t="str">
        <f t="shared" si="385"/>
        <v/>
      </c>
      <c r="AF220" s="104" t="str">
        <f t="shared" si="385"/>
        <v/>
      </c>
      <c r="AG220" s="104" t="str">
        <f t="shared" si="386"/>
        <v/>
      </c>
      <c r="AH220" s="104" t="str">
        <f t="shared" si="386"/>
        <v/>
      </c>
      <c r="AI220" s="104" t="str">
        <f t="shared" si="386"/>
        <v/>
      </c>
      <c r="AJ220" s="104" t="str">
        <f t="shared" si="386"/>
        <v/>
      </c>
      <c r="AK220" s="104" t="str">
        <f t="shared" si="386"/>
        <v/>
      </c>
      <c r="AL220" s="104" t="str">
        <f t="shared" si="386"/>
        <v/>
      </c>
      <c r="AM220" s="104" t="str">
        <f t="shared" si="386"/>
        <v/>
      </c>
      <c r="AN220" s="104" t="str">
        <f t="shared" si="386"/>
        <v/>
      </c>
      <c r="AQ220" s="67"/>
      <c r="AR220" s="180" t="str">
        <f t="shared" si="387"/>
        <v/>
      </c>
      <c r="AS220" s="104" t="str">
        <f t="shared" si="387"/>
        <v/>
      </c>
      <c r="AT220" s="104" t="str">
        <f t="shared" si="387"/>
        <v/>
      </c>
      <c r="AU220" s="104" t="str">
        <f t="shared" si="387"/>
        <v/>
      </c>
      <c r="AV220" s="104" t="str">
        <f t="shared" si="387"/>
        <v/>
      </c>
      <c r="AW220" s="104" t="str">
        <f t="shared" si="387"/>
        <v/>
      </c>
      <c r="AX220" s="104" t="str">
        <f t="shared" si="387"/>
        <v/>
      </c>
      <c r="AY220" s="104" t="str">
        <f t="shared" si="387"/>
        <v/>
      </c>
      <c r="AZ220" s="104" t="str">
        <f t="shared" si="387"/>
        <v/>
      </c>
      <c r="BA220" s="104" t="str">
        <f t="shared" si="387"/>
        <v/>
      </c>
      <c r="BB220" s="104" t="str">
        <f t="shared" si="388"/>
        <v/>
      </c>
      <c r="BC220" s="104" t="str">
        <f t="shared" si="388"/>
        <v/>
      </c>
      <c r="BD220" s="104" t="str">
        <f t="shared" si="388"/>
        <v/>
      </c>
      <c r="BE220" s="104" t="str">
        <f t="shared" si="388"/>
        <v/>
      </c>
      <c r="BF220" s="104" t="str">
        <f t="shared" si="388"/>
        <v/>
      </c>
      <c r="BG220" s="104" t="str">
        <f t="shared" si="388"/>
        <v/>
      </c>
      <c r="BH220" s="104" t="str">
        <f t="shared" si="388"/>
        <v/>
      </c>
      <c r="BI220" s="104" t="str">
        <f t="shared" si="388"/>
        <v/>
      </c>
      <c r="BL220" s="67"/>
      <c r="BM220" s="180" t="str">
        <f t="shared" si="389"/>
        <v/>
      </c>
      <c r="BN220" s="104" t="str">
        <f t="shared" si="389"/>
        <v/>
      </c>
      <c r="BO220" s="104" t="str">
        <f t="shared" si="389"/>
        <v/>
      </c>
      <c r="BP220" s="104" t="str">
        <f t="shared" si="389"/>
        <v/>
      </c>
      <c r="BQ220" s="104" t="str">
        <f t="shared" si="389"/>
        <v/>
      </c>
      <c r="BR220" s="104" t="str">
        <f t="shared" si="389"/>
        <v/>
      </c>
      <c r="BS220" s="104" t="str">
        <f t="shared" si="389"/>
        <v/>
      </c>
      <c r="BT220" s="104" t="str">
        <f t="shared" si="389"/>
        <v/>
      </c>
      <c r="BU220" s="104" t="str">
        <f t="shared" si="389"/>
        <v/>
      </c>
      <c r="BV220" s="104" t="str">
        <f t="shared" si="389"/>
        <v/>
      </c>
      <c r="BW220" s="104" t="str">
        <f t="shared" si="390"/>
        <v/>
      </c>
      <c r="BX220" s="104" t="str">
        <f t="shared" si="390"/>
        <v/>
      </c>
      <c r="BY220" s="104" t="str">
        <f t="shared" si="390"/>
        <v/>
      </c>
      <c r="BZ220" s="104" t="str">
        <f t="shared" si="390"/>
        <v/>
      </c>
      <c r="CA220" s="104" t="str">
        <f t="shared" si="390"/>
        <v/>
      </c>
      <c r="CB220" s="104" t="str">
        <f t="shared" si="390"/>
        <v/>
      </c>
      <c r="CC220" s="104" t="str">
        <f t="shared" si="390"/>
        <v/>
      </c>
      <c r="CD220" s="104" t="str">
        <f t="shared" si="390"/>
        <v/>
      </c>
      <c r="CG220" s="67"/>
      <c r="CH220" s="87" t="str">
        <f t="shared" si="391"/>
        <v/>
      </c>
      <c r="CI220" s="88" t="str">
        <f t="shared" si="391"/>
        <v/>
      </c>
      <c r="CJ220" s="88" t="str">
        <f t="shared" si="391"/>
        <v/>
      </c>
      <c r="CK220" s="88" t="str">
        <f t="shared" si="391"/>
        <v/>
      </c>
      <c r="CL220" s="88" t="str">
        <f t="shared" si="391"/>
        <v/>
      </c>
      <c r="CM220" s="88" t="str">
        <f t="shared" si="391"/>
        <v/>
      </c>
      <c r="CN220" s="88" t="str">
        <f t="shared" si="391"/>
        <v/>
      </c>
      <c r="CO220" s="88" t="str">
        <f t="shared" si="391"/>
        <v/>
      </c>
      <c r="CP220" s="88" t="str">
        <f t="shared" si="391"/>
        <v/>
      </c>
      <c r="CQ220" s="88" t="str">
        <f t="shared" si="391"/>
        <v/>
      </c>
      <c r="CR220" s="88" t="str">
        <f t="shared" si="392"/>
        <v/>
      </c>
      <c r="CS220" s="88" t="str">
        <f t="shared" si="392"/>
        <v/>
      </c>
      <c r="CT220" s="88" t="str">
        <f t="shared" si="392"/>
        <v/>
      </c>
      <c r="CU220" s="88" t="str">
        <f t="shared" si="392"/>
        <v/>
      </c>
      <c r="CV220" s="88" t="str">
        <f t="shared" si="392"/>
        <v/>
      </c>
      <c r="CW220" s="88" t="str">
        <f t="shared" si="392"/>
        <v/>
      </c>
      <c r="CX220" s="88" t="str">
        <f t="shared" si="392"/>
        <v/>
      </c>
      <c r="CY220" s="89" t="str">
        <f t="shared" si="392"/>
        <v/>
      </c>
    </row>
    <row r="221" spans="1:103" x14ac:dyDescent="0.25">
      <c r="A221" s="67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80"/>
      <c r="V221" s="67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80"/>
      <c r="AQ221" s="67"/>
      <c r="AR221" s="79"/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80"/>
      <c r="BL221" s="67"/>
      <c r="BM221" s="79"/>
      <c r="BN221" s="79"/>
      <c r="BO221" s="79"/>
      <c r="BP221" s="79"/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80"/>
      <c r="CG221" s="67"/>
      <c r="CH221" s="79"/>
      <c r="CI221" s="79"/>
      <c r="CJ221" s="79"/>
      <c r="CK221" s="79"/>
      <c r="CL221" s="79"/>
      <c r="CM221" s="79"/>
      <c r="CN221" s="79"/>
      <c r="CO221" s="79"/>
      <c r="CP221" s="79"/>
      <c r="CQ221" s="79"/>
      <c r="CR221" s="79"/>
      <c r="CS221" s="79"/>
      <c r="CT221" s="79"/>
      <c r="CU221" s="79"/>
      <c r="CV221" s="79"/>
      <c r="CW221" s="79"/>
      <c r="CX221" s="79"/>
      <c r="CY221" s="80"/>
    </row>
    <row r="222" spans="1:103" x14ac:dyDescent="0.25">
      <c r="A222" s="67" t="s">
        <v>88</v>
      </c>
      <c r="B222" s="180" t="str">
        <f>'Data In'!G38</f>
        <v/>
      </c>
      <c r="C222" s="104" t="str">
        <f>'Data In'!H38</f>
        <v/>
      </c>
      <c r="D222" s="104" t="str">
        <f>'Data In'!I38</f>
        <v/>
      </c>
      <c r="E222" s="104" t="str">
        <f>'Data In'!J38</f>
        <v/>
      </c>
      <c r="F222" s="104" t="str">
        <f>'Data In'!K38</f>
        <v/>
      </c>
      <c r="G222" s="104" t="str">
        <f>'Data In'!L38</f>
        <v/>
      </c>
      <c r="H222" s="104" t="str">
        <f>'Data In'!M38</f>
        <v/>
      </c>
      <c r="I222" s="104" t="str">
        <f>'Data In'!N38</f>
        <v/>
      </c>
      <c r="J222" s="104" t="str">
        <f>'Data In'!O38</f>
        <v/>
      </c>
      <c r="K222" s="104" t="str">
        <f>'Data In'!P38</f>
        <v/>
      </c>
      <c r="L222" s="104" t="str">
        <f>'Data In'!Q38</f>
        <v/>
      </c>
      <c r="M222" s="104" t="str">
        <f>'Data In'!R38</f>
        <v/>
      </c>
      <c r="N222" s="104" t="str">
        <f>'Data In'!S38</f>
        <v/>
      </c>
      <c r="O222" s="104" t="str">
        <f>'Data In'!T38</f>
        <v/>
      </c>
      <c r="P222" s="104" t="str">
        <f>'Data In'!U38</f>
        <v/>
      </c>
      <c r="Q222" s="104" t="str">
        <f>'Data In'!V38</f>
        <v/>
      </c>
      <c r="R222" s="104" t="str">
        <f>'Data In'!W38</f>
        <v/>
      </c>
      <c r="S222" s="104" t="str">
        <f>'Data In'!X38</f>
        <v/>
      </c>
      <c r="V222" s="67" t="s">
        <v>88</v>
      </c>
      <c r="W222" s="180" t="str">
        <f>'Data In'!G72</f>
        <v/>
      </c>
      <c r="X222" s="104" t="str">
        <f>'Data In'!H72</f>
        <v/>
      </c>
      <c r="Y222" s="104" t="str">
        <f>'Data In'!I72</f>
        <v/>
      </c>
      <c r="Z222" s="104" t="str">
        <f>'Data In'!J72</f>
        <v/>
      </c>
      <c r="AA222" s="104" t="str">
        <f>'Data In'!K72</f>
        <v/>
      </c>
      <c r="AB222" s="104" t="str">
        <f>'Data In'!L72</f>
        <v/>
      </c>
      <c r="AC222" s="104" t="str">
        <f>'Data In'!M72</f>
        <v/>
      </c>
      <c r="AD222" s="104" t="str">
        <f>'Data In'!N72</f>
        <v/>
      </c>
      <c r="AE222" s="104" t="str">
        <f>'Data In'!O72</f>
        <v/>
      </c>
      <c r="AF222" s="104" t="str">
        <f>'Data In'!P72</f>
        <v/>
      </c>
      <c r="AG222" s="104" t="str">
        <f>'Data In'!Q72</f>
        <v/>
      </c>
      <c r="AH222" s="104" t="str">
        <f>'Data In'!R72</f>
        <v/>
      </c>
      <c r="AI222" s="104" t="str">
        <f>'Data In'!S72</f>
        <v/>
      </c>
      <c r="AJ222" s="104" t="str">
        <f>'Data In'!T72</f>
        <v/>
      </c>
      <c r="AK222" s="104" t="str">
        <f>'Data In'!U72</f>
        <v/>
      </c>
      <c r="AL222" s="104" t="str">
        <f>'Data In'!V72</f>
        <v/>
      </c>
      <c r="AM222" s="104" t="str">
        <f>'Data In'!W72</f>
        <v/>
      </c>
      <c r="AN222" s="104" t="str">
        <f>'Data In'!X72</f>
        <v/>
      </c>
      <c r="AQ222" s="67" t="s">
        <v>88</v>
      </c>
      <c r="AR222" s="180" t="str">
        <f>'Data In'!G101</f>
        <v/>
      </c>
      <c r="AS222" s="104" t="str">
        <f>'Data In'!H101</f>
        <v/>
      </c>
      <c r="AT222" s="104" t="str">
        <f>'Data In'!I101</f>
        <v/>
      </c>
      <c r="AU222" s="104" t="str">
        <f>'Data In'!J101</f>
        <v/>
      </c>
      <c r="AV222" s="104" t="str">
        <f>'Data In'!K101</f>
        <v/>
      </c>
      <c r="AW222" s="104" t="str">
        <f>'Data In'!L101</f>
        <v/>
      </c>
      <c r="AX222" s="104" t="str">
        <f>'Data In'!M101</f>
        <v/>
      </c>
      <c r="AY222" s="104" t="str">
        <f>'Data In'!N101</f>
        <v/>
      </c>
      <c r="AZ222" s="104" t="str">
        <f>'Data In'!O101</f>
        <v/>
      </c>
      <c r="BA222" s="104" t="str">
        <f>'Data In'!P101</f>
        <v/>
      </c>
      <c r="BB222" s="104" t="str">
        <f>'Data In'!Q101</f>
        <v/>
      </c>
      <c r="BC222" s="104" t="str">
        <f>'Data In'!R101</f>
        <v/>
      </c>
      <c r="BD222" s="104" t="str">
        <f>'Data In'!S101</f>
        <v/>
      </c>
      <c r="BE222" s="104" t="str">
        <f>'Data In'!T101</f>
        <v/>
      </c>
      <c r="BF222" s="104" t="str">
        <f>'Data In'!U101</f>
        <v/>
      </c>
      <c r="BG222" s="104" t="str">
        <f>'Data In'!V101</f>
        <v/>
      </c>
      <c r="BH222" s="104" t="str">
        <f>'Data In'!W101</f>
        <v/>
      </c>
      <c r="BI222" s="104" t="str">
        <f>'Data In'!X101</f>
        <v/>
      </c>
      <c r="BL222" s="67" t="s">
        <v>88</v>
      </c>
      <c r="BM222" s="180">
        <f>'Data In'!G130</f>
        <v>0</v>
      </c>
      <c r="BN222" s="104">
        <f>'Data In'!H130</f>
        <v>0</v>
      </c>
      <c r="BO222" s="104">
        <f>'Data In'!I130</f>
        <v>0</v>
      </c>
      <c r="BP222" s="104">
        <f>'Data In'!J130</f>
        <v>0</v>
      </c>
      <c r="BQ222" s="104">
        <f>'Data In'!K130</f>
        <v>0</v>
      </c>
      <c r="BR222" s="104">
        <f>'Data In'!L130</f>
        <v>0</v>
      </c>
      <c r="BS222" s="104">
        <f>'Data In'!M130</f>
        <v>0</v>
      </c>
      <c r="BT222" s="104">
        <f>'Data In'!N130</f>
        <v>0</v>
      </c>
      <c r="BU222" s="104">
        <f>'Data In'!O130</f>
        <v>0</v>
      </c>
      <c r="BV222" s="104">
        <f>'Data In'!P130</f>
        <v>0</v>
      </c>
      <c r="BW222" s="104">
        <f>'Data In'!Q130</f>
        <v>0</v>
      </c>
      <c r="BX222" s="104">
        <f>'Data In'!R130</f>
        <v>0</v>
      </c>
      <c r="BY222" s="104">
        <f>'Data In'!S130</f>
        <v>0</v>
      </c>
      <c r="BZ222" s="104">
        <f>'Data In'!T130</f>
        <v>0</v>
      </c>
      <c r="CA222" s="104">
        <f>'Data In'!U130</f>
        <v>0</v>
      </c>
      <c r="CB222" s="104">
        <f>'Data In'!V130</f>
        <v>0</v>
      </c>
      <c r="CC222" s="104">
        <f>'Data In'!W130</f>
        <v>0</v>
      </c>
      <c r="CD222" s="104">
        <f>'Data In'!X130</f>
        <v>0</v>
      </c>
      <c r="CG222" s="67" t="s">
        <v>88</v>
      </c>
      <c r="CH222" s="87">
        <f>'Data In'!G159</f>
        <v>0</v>
      </c>
      <c r="CI222" s="88">
        <f>'Data In'!H159</f>
        <v>0</v>
      </c>
      <c r="CJ222" s="88">
        <f>'Data In'!I159</f>
        <v>0</v>
      </c>
      <c r="CK222" s="88">
        <f>'Data In'!J159</f>
        <v>0</v>
      </c>
      <c r="CL222" s="88">
        <f>'Data In'!K159</f>
        <v>0</v>
      </c>
      <c r="CM222" s="88">
        <f>'Data In'!L159</f>
        <v>0</v>
      </c>
      <c r="CN222" s="88">
        <f>'Data In'!M159</f>
        <v>0</v>
      </c>
      <c r="CO222" s="88">
        <f>'Data In'!N159</f>
        <v>0</v>
      </c>
      <c r="CP222" s="88">
        <f>'Data In'!O159</f>
        <v>0</v>
      </c>
      <c r="CQ222" s="88">
        <f>'Data In'!P159</f>
        <v>0</v>
      </c>
      <c r="CR222" s="88">
        <f>'Data In'!Q159</f>
        <v>0</v>
      </c>
      <c r="CS222" s="88">
        <f>'Data In'!R159</f>
        <v>0</v>
      </c>
      <c r="CT222" s="88">
        <f>'Data In'!S159</f>
        <v>0</v>
      </c>
      <c r="CU222" s="88">
        <f>'Data In'!T159</f>
        <v>0</v>
      </c>
      <c r="CV222" s="88">
        <f>'Data In'!U159</f>
        <v>0</v>
      </c>
      <c r="CW222" s="88">
        <f>'Data In'!V159</f>
        <v>0</v>
      </c>
      <c r="CX222" s="88">
        <f>'Data In'!W159</f>
        <v>0</v>
      </c>
      <c r="CY222" s="88">
        <f>'Data In'!X159</f>
        <v>0</v>
      </c>
    </row>
    <row r="223" spans="1:103" x14ac:dyDescent="0.25">
      <c r="A223" s="67"/>
      <c r="B223" s="180" t="str">
        <f>'Data In'!G39</f>
        <v/>
      </c>
      <c r="C223" s="104" t="str">
        <f>'Data In'!H39</f>
        <v/>
      </c>
      <c r="D223" s="104" t="str">
        <f>'Data In'!I39</f>
        <v/>
      </c>
      <c r="E223" s="104" t="str">
        <f>'Data In'!J39</f>
        <v/>
      </c>
      <c r="F223" s="104" t="str">
        <f>'Data In'!K39</f>
        <v/>
      </c>
      <c r="G223" s="104" t="str">
        <f>'Data In'!L39</f>
        <v/>
      </c>
      <c r="H223" s="104" t="str">
        <f>'Data In'!M39</f>
        <v/>
      </c>
      <c r="I223" s="104" t="str">
        <f>'Data In'!N39</f>
        <v/>
      </c>
      <c r="J223" s="104" t="str">
        <f>'Data In'!O39</f>
        <v/>
      </c>
      <c r="K223" s="104" t="str">
        <f>'Data In'!P39</f>
        <v/>
      </c>
      <c r="L223" s="104" t="str">
        <f>'Data In'!Q39</f>
        <v/>
      </c>
      <c r="M223" s="104" t="str">
        <f>'Data In'!R39</f>
        <v/>
      </c>
      <c r="N223" s="104" t="str">
        <f>'Data In'!S39</f>
        <v/>
      </c>
      <c r="O223" s="104" t="str">
        <f>'Data In'!T39</f>
        <v/>
      </c>
      <c r="P223" s="104" t="str">
        <f>'Data In'!U39</f>
        <v/>
      </c>
      <c r="Q223" s="104" t="str">
        <f>'Data In'!V39</f>
        <v/>
      </c>
      <c r="R223" s="104" t="str">
        <f>'Data In'!W39</f>
        <v/>
      </c>
      <c r="S223" s="104" t="str">
        <f>'Data In'!X39</f>
        <v/>
      </c>
      <c r="V223" s="67"/>
      <c r="W223" s="180" t="str">
        <f>'Data In'!G73</f>
        <v/>
      </c>
      <c r="X223" s="104" t="str">
        <f>'Data In'!H73</f>
        <v/>
      </c>
      <c r="Y223" s="104" t="str">
        <f>'Data In'!I73</f>
        <v/>
      </c>
      <c r="Z223" s="104" t="str">
        <f>'Data In'!J73</f>
        <v/>
      </c>
      <c r="AA223" s="104" t="str">
        <f>'Data In'!K73</f>
        <v/>
      </c>
      <c r="AB223" s="104" t="str">
        <f>'Data In'!L73</f>
        <v/>
      </c>
      <c r="AC223" s="104" t="str">
        <f>'Data In'!M73</f>
        <v/>
      </c>
      <c r="AD223" s="104" t="str">
        <f>'Data In'!N73</f>
        <v/>
      </c>
      <c r="AE223" s="104" t="str">
        <f>'Data In'!O73</f>
        <v/>
      </c>
      <c r="AF223" s="104" t="str">
        <f>'Data In'!P73</f>
        <v/>
      </c>
      <c r="AG223" s="104" t="str">
        <f>'Data In'!Q73</f>
        <v/>
      </c>
      <c r="AH223" s="104" t="str">
        <f>'Data In'!R73</f>
        <v/>
      </c>
      <c r="AI223" s="104" t="str">
        <f>'Data In'!S73</f>
        <v/>
      </c>
      <c r="AJ223" s="104" t="str">
        <f>'Data In'!T73</f>
        <v/>
      </c>
      <c r="AK223" s="104" t="str">
        <f>'Data In'!U73</f>
        <v/>
      </c>
      <c r="AL223" s="104" t="str">
        <f>'Data In'!V73</f>
        <v/>
      </c>
      <c r="AM223" s="104" t="str">
        <f>'Data In'!W73</f>
        <v/>
      </c>
      <c r="AN223" s="104" t="str">
        <f>'Data In'!X73</f>
        <v/>
      </c>
      <c r="AQ223" s="67"/>
      <c r="AR223" s="180" t="str">
        <f>'Data In'!G102</f>
        <v/>
      </c>
      <c r="AS223" s="104" t="str">
        <f>'Data In'!H102</f>
        <v/>
      </c>
      <c r="AT223" s="104" t="str">
        <f>'Data In'!I102</f>
        <v/>
      </c>
      <c r="AU223" s="104" t="str">
        <f>'Data In'!J102</f>
        <v/>
      </c>
      <c r="AV223" s="104" t="str">
        <f>'Data In'!K102</f>
        <v/>
      </c>
      <c r="AW223" s="104" t="str">
        <f>'Data In'!L102</f>
        <v/>
      </c>
      <c r="AX223" s="104" t="str">
        <f>'Data In'!M102</f>
        <v/>
      </c>
      <c r="AY223" s="104" t="str">
        <f>'Data In'!N102</f>
        <v/>
      </c>
      <c r="AZ223" s="104" t="str">
        <f>'Data In'!O102</f>
        <v/>
      </c>
      <c r="BA223" s="104" t="str">
        <f>'Data In'!P102</f>
        <v/>
      </c>
      <c r="BB223" s="104" t="str">
        <f>'Data In'!Q102</f>
        <v/>
      </c>
      <c r="BC223" s="104" t="str">
        <f>'Data In'!R102</f>
        <v/>
      </c>
      <c r="BD223" s="104" t="str">
        <f>'Data In'!S102</f>
        <v/>
      </c>
      <c r="BE223" s="104" t="str">
        <f>'Data In'!T102</f>
        <v/>
      </c>
      <c r="BF223" s="104" t="str">
        <f>'Data In'!U102</f>
        <v/>
      </c>
      <c r="BG223" s="104" t="str">
        <f>'Data In'!V102</f>
        <v/>
      </c>
      <c r="BH223" s="104" t="str">
        <f>'Data In'!W102</f>
        <v/>
      </c>
      <c r="BI223" s="104" t="str">
        <f>'Data In'!X102</f>
        <v/>
      </c>
      <c r="BL223" s="67"/>
      <c r="BM223" s="180">
        <f>'Data In'!G131</f>
        <v>0</v>
      </c>
      <c r="BN223" s="104">
        <f>'Data In'!H131</f>
        <v>0</v>
      </c>
      <c r="BO223" s="104">
        <f>'Data In'!I131</f>
        <v>0</v>
      </c>
      <c r="BP223" s="104">
        <f>'Data In'!J131</f>
        <v>0</v>
      </c>
      <c r="BQ223" s="104">
        <f>'Data In'!K131</f>
        <v>0</v>
      </c>
      <c r="BR223" s="104">
        <f>'Data In'!L131</f>
        <v>0</v>
      </c>
      <c r="BS223" s="104">
        <f>'Data In'!M131</f>
        <v>0</v>
      </c>
      <c r="BT223" s="104">
        <f>'Data In'!N131</f>
        <v>0</v>
      </c>
      <c r="BU223" s="104">
        <f>'Data In'!O131</f>
        <v>0</v>
      </c>
      <c r="BV223" s="104">
        <f>'Data In'!P131</f>
        <v>0</v>
      </c>
      <c r="BW223" s="104">
        <f>'Data In'!Q131</f>
        <v>0</v>
      </c>
      <c r="BX223" s="104">
        <f>'Data In'!R131</f>
        <v>0</v>
      </c>
      <c r="BY223" s="104">
        <f>'Data In'!S131</f>
        <v>0</v>
      </c>
      <c r="BZ223" s="104">
        <f>'Data In'!T131</f>
        <v>0</v>
      </c>
      <c r="CA223" s="104">
        <f>'Data In'!U131</f>
        <v>0</v>
      </c>
      <c r="CB223" s="104">
        <f>'Data In'!V131</f>
        <v>0</v>
      </c>
      <c r="CC223" s="104">
        <f>'Data In'!W131</f>
        <v>0</v>
      </c>
      <c r="CD223" s="104">
        <f>'Data In'!X131</f>
        <v>0</v>
      </c>
      <c r="CG223" s="67"/>
      <c r="CH223" s="87">
        <f>'Data In'!G160</f>
        <v>0</v>
      </c>
      <c r="CI223" s="88">
        <f>'Data In'!H160</f>
        <v>0</v>
      </c>
      <c r="CJ223" s="88">
        <f>'Data In'!I160</f>
        <v>0</v>
      </c>
      <c r="CK223" s="88">
        <f>'Data In'!J160</f>
        <v>0</v>
      </c>
      <c r="CL223" s="88">
        <f>'Data In'!K160</f>
        <v>0</v>
      </c>
      <c r="CM223" s="88">
        <f>'Data In'!L160</f>
        <v>0</v>
      </c>
      <c r="CN223" s="88">
        <f>'Data In'!M160</f>
        <v>0</v>
      </c>
      <c r="CO223" s="88">
        <f>'Data In'!N160</f>
        <v>0</v>
      </c>
      <c r="CP223" s="88">
        <f>'Data In'!O160</f>
        <v>0</v>
      </c>
      <c r="CQ223" s="88">
        <f>'Data In'!P160</f>
        <v>0</v>
      </c>
      <c r="CR223" s="88">
        <f>'Data In'!Q160</f>
        <v>0</v>
      </c>
      <c r="CS223" s="88">
        <f>'Data In'!R160</f>
        <v>0</v>
      </c>
      <c r="CT223" s="88">
        <f>'Data In'!S160</f>
        <v>0</v>
      </c>
      <c r="CU223" s="88">
        <f>'Data In'!T160</f>
        <v>0</v>
      </c>
      <c r="CV223" s="88">
        <f>'Data In'!U160</f>
        <v>0</v>
      </c>
      <c r="CW223" s="88">
        <f>'Data In'!V160</f>
        <v>0</v>
      </c>
      <c r="CX223" s="88">
        <f>'Data In'!W160</f>
        <v>0</v>
      </c>
      <c r="CY223" s="88">
        <f>'Data In'!X160</f>
        <v>0</v>
      </c>
    </row>
    <row r="224" spans="1:103" x14ac:dyDescent="0.25">
      <c r="A224" s="67"/>
      <c r="B224" s="180" t="str">
        <f>'Data In'!G40</f>
        <v/>
      </c>
      <c r="C224" s="104" t="str">
        <f>'Data In'!H40</f>
        <v/>
      </c>
      <c r="D224" s="104" t="str">
        <f>'Data In'!I40</f>
        <v/>
      </c>
      <c r="E224" s="104" t="str">
        <f>'Data In'!J40</f>
        <v/>
      </c>
      <c r="F224" s="104" t="str">
        <f>'Data In'!K40</f>
        <v/>
      </c>
      <c r="G224" s="104" t="str">
        <f>'Data In'!L40</f>
        <v/>
      </c>
      <c r="H224" s="104" t="str">
        <f>'Data In'!M40</f>
        <v/>
      </c>
      <c r="I224" s="104" t="str">
        <f>'Data In'!N40</f>
        <v/>
      </c>
      <c r="J224" s="104" t="str">
        <f>'Data In'!O40</f>
        <v/>
      </c>
      <c r="K224" s="104" t="str">
        <f>'Data In'!P40</f>
        <v/>
      </c>
      <c r="L224" s="104" t="str">
        <f>'Data In'!Q40</f>
        <v/>
      </c>
      <c r="M224" s="104" t="str">
        <f>'Data In'!R40</f>
        <v/>
      </c>
      <c r="N224" s="104" t="str">
        <f>'Data In'!S40</f>
        <v/>
      </c>
      <c r="O224" s="104" t="str">
        <f>'Data In'!T40</f>
        <v/>
      </c>
      <c r="P224" s="104" t="str">
        <f>'Data In'!U40</f>
        <v/>
      </c>
      <c r="Q224" s="104" t="str">
        <f>'Data In'!V40</f>
        <v/>
      </c>
      <c r="R224" s="104" t="str">
        <f>'Data In'!W40</f>
        <v/>
      </c>
      <c r="S224" s="104" t="str">
        <f>'Data In'!X40</f>
        <v/>
      </c>
      <c r="V224" s="67"/>
      <c r="W224" s="180" t="str">
        <f>'Data In'!G74</f>
        <v/>
      </c>
      <c r="X224" s="104" t="str">
        <f>'Data In'!H74</f>
        <v/>
      </c>
      <c r="Y224" s="104" t="str">
        <f>'Data In'!I74</f>
        <v/>
      </c>
      <c r="Z224" s="104" t="str">
        <f>'Data In'!J74</f>
        <v/>
      </c>
      <c r="AA224" s="104" t="str">
        <f>'Data In'!K74</f>
        <v/>
      </c>
      <c r="AB224" s="104" t="str">
        <f>'Data In'!L74</f>
        <v/>
      </c>
      <c r="AC224" s="104" t="str">
        <f>'Data In'!M74</f>
        <v/>
      </c>
      <c r="AD224" s="104" t="str">
        <f>'Data In'!N74</f>
        <v/>
      </c>
      <c r="AE224" s="104" t="str">
        <f>'Data In'!O74</f>
        <v/>
      </c>
      <c r="AF224" s="104" t="str">
        <f>'Data In'!P74</f>
        <v/>
      </c>
      <c r="AG224" s="104" t="str">
        <f>'Data In'!Q74</f>
        <v/>
      </c>
      <c r="AH224" s="104" t="str">
        <f>'Data In'!R74</f>
        <v/>
      </c>
      <c r="AI224" s="104" t="str">
        <f>'Data In'!S74</f>
        <v/>
      </c>
      <c r="AJ224" s="104" t="str">
        <f>'Data In'!T74</f>
        <v/>
      </c>
      <c r="AK224" s="104" t="str">
        <f>'Data In'!U74</f>
        <v/>
      </c>
      <c r="AL224" s="104" t="str">
        <f>'Data In'!V74</f>
        <v/>
      </c>
      <c r="AM224" s="104" t="str">
        <f>'Data In'!W74</f>
        <v/>
      </c>
      <c r="AN224" s="104" t="str">
        <f>'Data In'!X74</f>
        <v/>
      </c>
      <c r="AQ224" s="67"/>
      <c r="AR224" s="180" t="str">
        <f>'Data In'!G103</f>
        <v/>
      </c>
      <c r="AS224" s="104" t="str">
        <f>'Data In'!H103</f>
        <v/>
      </c>
      <c r="AT224" s="104" t="str">
        <f>'Data In'!I103</f>
        <v/>
      </c>
      <c r="AU224" s="104" t="str">
        <f>'Data In'!J103</f>
        <v/>
      </c>
      <c r="AV224" s="104" t="str">
        <f>'Data In'!K103</f>
        <v/>
      </c>
      <c r="AW224" s="104" t="str">
        <f>'Data In'!L103</f>
        <v/>
      </c>
      <c r="AX224" s="104" t="str">
        <f>'Data In'!M103</f>
        <v/>
      </c>
      <c r="AY224" s="104" t="str">
        <f>'Data In'!N103</f>
        <v/>
      </c>
      <c r="AZ224" s="104" t="str">
        <f>'Data In'!O103</f>
        <v/>
      </c>
      <c r="BA224" s="104" t="str">
        <f>'Data In'!P103</f>
        <v/>
      </c>
      <c r="BB224" s="104" t="str">
        <f>'Data In'!Q103</f>
        <v/>
      </c>
      <c r="BC224" s="104" t="str">
        <f>'Data In'!R103</f>
        <v/>
      </c>
      <c r="BD224" s="104" t="str">
        <f>'Data In'!S103</f>
        <v/>
      </c>
      <c r="BE224" s="104" t="str">
        <f>'Data In'!T103</f>
        <v/>
      </c>
      <c r="BF224" s="104" t="str">
        <f>'Data In'!U103</f>
        <v/>
      </c>
      <c r="BG224" s="104" t="str">
        <f>'Data In'!V103</f>
        <v/>
      </c>
      <c r="BH224" s="104" t="str">
        <f>'Data In'!W103</f>
        <v/>
      </c>
      <c r="BI224" s="104" t="str">
        <f>'Data In'!X103</f>
        <v/>
      </c>
      <c r="BL224" s="67"/>
      <c r="BM224" s="180">
        <f>'Data In'!G132</f>
        <v>0</v>
      </c>
      <c r="BN224" s="104">
        <f>'Data In'!H132</f>
        <v>0</v>
      </c>
      <c r="BO224" s="104">
        <f>'Data In'!I132</f>
        <v>0</v>
      </c>
      <c r="BP224" s="104">
        <f>'Data In'!J132</f>
        <v>0</v>
      </c>
      <c r="BQ224" s="104">
        <f>'Data In'!K132</f>
        <v>0</v>
      </c>
      <c r="BR224" s="104">
        <f>'Data In'!L132</f>
        <v>0</v>
      </c>
      <c r="BS224" s="104">
        <f>'Data In'!M132</f>
        <v>0</v>
      </c>
      <c r="BT224" s="104">
        <f>'Data In'!N132</f>
        <v>0</v>
      </c>
      <c r="BU224" s="104">
        <f>'Data In'!O132</f>
        <v>0</v>
      </c>
      <c r="BV224" s="104">
        <f>'Data In'!P132</f>
        <v>0</v>
      </c>
      <c r="BW224" s="104">
        <f>'Data In'!Q132</f>
        <v>0</v>
      </c>
      <c r="BX224" s="104">
        <f>'Data In'!R132</f>
        <v>0</v>
      </c>
      <c r="BY224" s="104">
        <f>'Data In'!S132</f>
        <v>0</v>
      </c>
      <c r="BZ224" s="104">
        <f>'Data In'!T132</f>
        <v>0</v>
      </c>
      <c r="CA224" s="104">
        <f>'Data In'!U132</f>
        <v>0</v>
      </c>
      <c r="CB224" s="104">
        <f>'Data In'!V132</f>
        <v>0</v>
      </c>
      <c r="CC224" s="104">
        <f>'Data In'!W132</f>
        <v>0</v>
      </c>
      <c r="CD224" s="104">
        <f>'Data In'!X132</f>
        <v>0</v>
      </c>
      <c r="CG224" s="67"/>
      <c r="CH224" s="87">
        <f>'Data In'!G161</f>
        <v>0</v>
      </c>
      <c r="CI224" s="88">
        <f>'Data In'!H161</f>
        <v>0</v>
      </c>
      <c r="CJ224" s="88">
        <f>'Data In'!I161</f>
        <v>0</v>
      </c>
      <c r="CK224" s="88">
        <f>'Data In'!J161</f>
        <v>0</v>
      </c>
      <c r="CL224" s="88">
        <f>'Data In'!K161</f>
        <v>0</v>
      </c>
      <c r="CM224" s="88">
        <f>'Data In'!L161</f>
        <v>0</v>
      </c>
      <c r="CN224" s="88">
        <f>'Data In'!M161</f>
        <v>0</v>
      </c>
      <c r="CO224" s="88">
        <f>'Data In'!N161</f>
        <v>0</v>
      </c>
      <c r="CP224" s="88">
        <f>'Data In'!O161</f>
        <v>0</v>
      </c>
      <c r="CQ224" s="88">
        <f>'Data In'!P161</f>
        <v>0</v>
      </c>
      <c r="CR224" s="88">
        <f>'Data In'!Q161</f>
        <v>0</v>
      </c>
      <c r="CS224" s="88">
        <f>'Data In'!R161</f>
        <v>0</v>
      </c>
      <c r="CT224" s="88">
        <f>'Data In'!S161</f>
        <v>0</v>
      </c>
      <c r="CU224" s="88">
        <f>'Data In'!T161</f>
        <v>0</v>
      </c>
      <c r="CV224" s="88">
        <f>'Data In'!U161</f>
        <v>0</v>
      </c>
      <c r="CW224" s="88">
        <f>'Data In'!V161</f>
        <v>0</v>
      </c>
      <c r="CX224" s="88">
        <f>'Data In'!W161</f>
        <v>0</v>
      </c>
      <c r="CY224" s="88">
        <f>'Data In'!X161</f>
        <v>0</v>
      </c>
    </row>
    <row r="225" spans="1:103" ht="15.75" customHeight="1" thickBot="1" x14ac:dyDescent="0.3">
      <c r="A225" s="70"/>
      <c r="B225" s="81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3"/>
      <c r="V225" s="70"/>
      <c r="W225" s="81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3"/>
      <c r="AQ225" s="70"/>
      <c r="AR225" s="81"/>
      <c r="AS225" s="82"/>
      <c r="AT225" s="82"/>
      <c r="AU225" s="82"/>
      <c r="AV225" s="82"/>
      <c r="AW225" s="82"/>
      <c r="AX225" s="82"/>
      <c r="AY225" s="82"/>
      <c r="AZ225" s="82"/>
      <c r="BA225" s="82"/>
      <c r="BB225" s="82"/>
      <c r="BC225" s="82"/>
      <c r="BD225" s="82"/>
      <c r="BE225" s="82"/>
      <c r="BF225" s="82"/>
      <c r="BG225" s="82"/>
      <c r="BH225" s="82"/>
      <c r="BI225" s="83"/>
      <c r="BL225" s="70"/>
      <c r="BM225" s="81"/>
      <c r="BN225" s="82"/>
      <c r="BO225" s="82"/>
      <c r="BP225" s="82"/>
      <c r="BQ225" s="82"/>
      <c r="BR225" s="82"/>
      <c r="BS225" s="82"/>
      <c r="BT225" s="82"/>
      <c r="BU225" s="82"/>
      <c r="BV225" s="82"/>
      <c r="BW225" s="82"/>
      <c r="BX225" s="82"/>
      <c r="BY225" s="82"/>
      <c r="BZ225" s="82"/>
      <c r="CA225" s="82"/>
      <c r="CB225" s="82"/>
      <c r="CC225" s="82"/>
      <c r="CD225" s="83"/>
      <c r="CG225" s="70"/>
      <c r="CH225" s="81"/>
      <c r="CI225" s="82"/>
      <c r="CJ225" s="82"/>
      <c r="CK225" s="82"/>
      <c r="CL225" s="82"/>
      <c r="CM225" s="82"/>
      <c r="CN225" s="82"/>
      <c r="CO225" s="82"/>
      <c r="CP225" s="82"/>
      <c r="CQ225" s="82"/>
      <c r="CR225" s="82"/>
      <c r="CS225" s="82"/>
      <c r="CT225" s="82"/>
      <c r="CU225" s="82"/>
      <c r="CV225" s="82"/>
      <c r="CW225" s="82"/>
      <c r="CX225" s="82"/>
      <c r="CY225" s="83"/>
    </row>
    <row r="226" spans="1:103" ht="14.45" customHeight="1" x14ac:dyDescent="0.25">
      <c r="A226" s="195" t="str">
        <f>F227&amp;"C " &amp; G227 &amp; "mL/min"</f>
        <v>471C mL/min</v>
      </c>
      <c r="B226" s="192"/>
      <c r="C226" s="134" t="s">
        <v>35</v>
      </c>
      <c r="D226" s="9" t="s">
        <v>36</v>
      </c>
      <c r="E226" s="9" t="s">
        <v>37</v>
      </c>
      <c r="F226" s="9" t="s">
        <v>38</v>
      </c>
      <c r="G226" s="9" t="s">
        <v>48</v>
      </c>
      <c r="H226" s="9" t="s">
        <v>40</v>
      </c>
      <c r="I226" s="10" t="s">
        <v>41</v>
      </c>
      <c r="J226" s="10" t="s">
        <v>42</v>
      </c>
      <c r="K226" s="10" t="s">
        <v>43</v>
      </c>
      <c r="L226" s="10" t="s">
        <v>44</v>
      </c>
      <c r="M226" s="10" t="s">
        <v>45</v>
      </c>
      <c r="N226" s="10" t="s">
        <v>46</v>
      </c>
      <c r="O226" s="10" t="s">
        <v>41</v>
      </c>
      <c r="P226" s="10" t="s">
        <v>42</v>
      </c>
      <c r="Q226" s="10" t="s">
        <v>43</v>
      </c>
      <c r="R226" s="10" t="s">
        <v>44</v>
      </c>
      <c r="S226" s="50" t="s">
        <v>47</v>
      </c>
      <c r="T226" s="22"/>
      <c r="V226" s="195" t="str">
        <f>AA227&amp;"C " &amp; AB227 &amp; "mL/min"</f>
        <v>0C mL/min</v>
      </c>
      <c r="W226" s="192"/>
      <c r="X226" s="134" t="s">
        <v>35</v>
      </c>
      <c r="Y226" s="9" t="s">
        <v>36</v>
      </c>
      <c r="Z226" s="9" t="s">
        <v>37</v>
      </c>
      <c r="AA226" s="9" t="s">
        <v>38</v>
      </c>
      <c r="AB226" s="9" t="s">
        <v>48</v>
      </c>
      <c r="AC226" s="9" t="s">
        <v>40</v>
      </c>
      <c r="AD226" s="10" t="s">
        <v>41</v>
      </c>
      <c r="AE226" s="10" t="s">
        <v>42</v>
      </c>
      <c r="AF226" s="10" t="s">
        <v>43</v>
      </c>
      <c r="AG226" s="10" t="s">
        <v>44</v>
      </c>
      <c r="AH226" s="10" t="s">
        <v>45</v>
      </c>
      <c r="AI226" s="10" t="s">
        <v>46</v>
      </c>
      <c r="AJ226" s="10" t="s">
        <v>41</v>
      </c>
      <c r="AK226" s="10" t="s">
        <v>42</v>
      </c>
      <c r="AL226" s="10" t="s">
        <v>43</v>
      </c>
      <c r="AM226" s="10" t="s">
        <v>44</v>
      </c>
      <c r="AN226" s="50" t="s">
        <v>47</v>
      </c>
      <c r="AQ226" s="195" t="str">
        <f>AV227&amp;"C " &amp; AW227 &amp; "mL/min"</f>
        <v>C mL/min</v>
      </c>
      <c r="AR226" s="192"/>
      <c r="AS226" s="134" t="s">
        <v>35</v>
      </c>
      <c r="AT226" s="9" t="s">
        <v>36</v>
      </c>
      <c r="AU226" s="9" t="s">
        <v>37</v>
      </c>
      <c r="AV226" s="9" t="s">
        <v>38</v>
      </c>
      <c r="AW226" s="9" t="s">
        <v>48</v>
      </c>
      <c r="AX226" s="9" t="s">
        <v>40</v>
      </c>
      <c r="AY226" s="10" t="s">
        <v>41</v>
      </c>
      <c r="AZ226" s="10" t="s">
        <v>42</v>
      </c>
      <c r="BA226" s="10" t="s">
        <v>43</v>
      </c>
      <c r="BB226" s="10" t="s">
        <v>44</v>
      </c>
      <c r="BC226" s="10" t="s">
        <v>45</v>
      </c>
      <c r="BD226" s="10" t="s">
        <v>46</v>
      </c>
      <c r="BE226" s="10" t="s">
        <v>41</v>
      </c>
      <c r="BF226" s="10" t="s">
        <v>42</v>
      </c>
      <c r="BG226" s="10" t="s">
        <v>43</v>
      </c>
      <c r="BH226" s="10" t="s">
        <v>44</v>
      </c>
      <c r="BI226" s="50" t="s">
        <v>47</v>
      </c>
      <c r="BL226" s="195" t="str">
        <f>BQ227&amp;"C " &amp; BR227 &amp; "mL/min"</f>
        <v>C mL/min</v>
      </c>
      <c r="BM226" s="192"/>
      <c r="BN226" s="134" t="s">
        <v>35</v>
      </c>
      <c r="BO226" s="9" t="s">
        <v>36</v>
      </c>
      <c r="BP226" s="9" t="s">
        <v>37</v>
      </c>
      <c r="BQ226" s="9" t="s">
        <v>38</v>
      </c>
      <c r="BR226" s="9" t="s">
        <v>48</v>
      </c>
      <c r="BS226" s="9" t="s">
        <v>40</v>
      </c>
      <c r="BT226" s="10" t="s">
        <v>41</v>
      </c>
      <c r="BU226" s="10" t="s">
        <v>42</v>
      </c>
      <c r="BV226" s="10" t="s">
        <v>43</v>
      </c>
      <c r="BW226" s="10" t="s">
        <v>44</v>
      </c>
      <c r="BX226" s="10" t="s">
        <v>45</v>
      </c>
      <c r="BY226" s="10" t="s">
        <v>46</v>
      </c>
      <c r="BZ226" s="10" t="s">
        <v>41</v>
      </c>
      <c r="CA226" s="10" t="s">
        <v>42</v>
      </c>
      <c r="CB226" s="10" t="s">
        <v>43</v>
      </c>
      <c r="CC226" s="10" t="s">
        <v>44</v>
      </c>
      <c r="CD226" s="50" t="s">
        <v>47</v>
      </c>
      <c r="CG226" s="195" t="str">
        <f>CL227&amp;"C " &amp; CM227 &amp; "mL/min"</f>
        <v>375C mL/min</v>
      </c>
      <c r="CH226" s="192"/>
      <c r="CI226" s="134" t="s">
        <v>35</v>
      </c>
      <c r="CJ226" s="9" t="s">
        <v>36</v>
      </c>
      <c r="CK226" s="9" t="s">
        <v>37</v>
      </c>
      <c r="CL226" s="9" t="s">
        <v>38</v>
      </c>
      <c r="CM226" s="9" t="s">
        <v>48</v>
      </c>
      <c r="CN226" s="9" t="s">
        <v>40</v>
      </c>
      <c r="CO226" s="10" t="s">
        <v>41</v>
      </c>
      <c r="CP226" s="10" t="s">
        <v>42</v>
      </c>
      <c r="CQ226" s="10" t="s">
        <v>43</v>
      </c>
      <c r="CR226" s="10" t="s">
        <v>44</v>
      </c>
      <c r="CS226" s="10" t="s">
        <v>45</v>
      </c>
      <c r="CT226" s="10" t="s">
        <v>46</v>
      </c>
      <c r="CU226" s="10" t="s">
        <v>41</v>
      </c>
      <c r="CV226" s="10" t="s">
        <v>42</v>
      </c>
      <c r="CW226" s="10" t="s">
        <v>43</v>
      </c>
      <c r="CX226" s="10" t="s">
        <v>44</v>
      </c>
      <c r="CY226" s="50" t="s">
        <v>47</v>
      </c>
    </row>
    <row r="227" spans="1:103" ht="14.45" customHeight="1" x14ac:dyDescent="0.25">
      <c r="A227" s="193"/>
      <c r="B227" s="194"/>
      <c r="C227" s="135">
        <v>0.3</v>
      </c>
      <c r="D227" s="3" t="s">
        <v>51</v>
      </c>
      <c r="E227" s="3"/>
      <c r="F227" s="3">
        <f>F198</f>
        <v>471</v>
      </c>
      <c r="G227" s="3" t="str">
        <f>'Data In'!E53</f>
        <v/>
      </c>
      <c r="H227" s="3">
        <f>H198</f>
        <v>54.6</v>
      </c>
      <c r="I227" s="42" t="str">
        <f t="shared" ref="I227:J229" si="393">D247</f>
        <v/>
      </c>
      <c r="J227" s="42" t="str">
        <f t="shared" si="393"/>
        <v/>
      </c>
      <c r="K227" s="42" t="str">
        <f>K247</f>
        <v/>
      </c>
      <c r="L227" s="43" t="str">
        <f>F247</f>
        <v/>
      </c>
      <c r="M227" s="42" t="str">
        <f t="shared" ref="M227:N229" si="394">M247</f>
        <v/>
      </c>
      <c r="N227" s="42" t="str">
        <f t="shared" si="394"/>
        <v/>
      </c>
      <c r="O227" s="167" t="e">
        <f>I227/(HLOOKUP(O226,workup!$B$266:$Q$268,2,FALSE)*C227+(HLOOKUP(O226,workup!$B$266:$Q$268,3,FALSE)))</f>
        <v>#VALUE!</v>
      </c>
      <c r="P227" s="167" t="e">
        <f>J227/(HLOOKUP(P226,workup!$B$266:$Q$268,2,FALSE)*C227+(HLOOKUP(P226,workup!$B$266:$Q$268,3,FALSE)))</f>
        <v>#VALUE!</v>
      </c>
      <c r="Q227" s="167" t="e">
        <f>K227/(HLOOKUP(Q226,workup!$B$266:$Q$268,2,FALSE)*C227+(HLOOKUP(Q226,workup!$B$266:$Q$268,3,FALSE)))</f>
        <v>#VALUE!</v>
      </c>
      <c r="R227" s="167" t="e">
        <f>L227/(HLOOKUP(R226,workup!$B$266:$Q$268,2,FALSE)*C227+(HLOOKUP(R226,workup!$B$266:$Q$268,3,FALSE)))</f>
        <v>#VALUE!</v>
      </c>
      <c r="S227" s="168" t="e">
        <f>SUM(O227:R227)</f>
        <v>#VALUE!</v>
      </c>
      <c r="T227" s="22"/>
      <c r="V227" s="193"/>
      <c r="W227" s="194"/>
      <c r="X227" s="135">
        <f>X198</f>
        <v>0.3</v>
      </c>
      <c r="Y227" s="3" t="s">
        <v>51</v>
      </c>
      <c r="Z227" s="3"/>
      <c r="AA227" s="3">
        <f>V220</f>
        <v>0</v>
      </c>
      <c r="AB227" s="3" t="str">
        <f>'Data In'!E82</f>
        <v/>
      </c>
      <c r="AC227" s="3">
        <f>AC198</f>
        <v>54.6</v>
      </c>
      <c r="AD227" s="42" t="str">
        <f t="shared" ref="AD227:AE229" si="395">Y247</f>
        <v/>
      </c>
      <c r="AE227" s="42" t="str">
        <f t="shared" si="395"/>
        <v/>
      </c>
      <c r="AF227" s="42" t="str">
        <f>AF247</f>
        <v/>
      </c>
      <c r="AG227" s="43" t="str">
        <f>AA247</f>
        <v/>
      </c>
      <c r="AH227" s="42" t="str">
        <f t="shared" ref="AH227:AI229" si="396">AH247</f>
        <v/>
      </c>
      <c r="AI227" s="42" t="str">
        <f t="shared" si="396"/>
        <v/>
      </c>
      <c r="AJ227" s="167" t="e">
        <f>AD227/(HLOOKUP(AJ226,workup!$B$266:$Q$268,2,FALSE)*X227+(HLOOKUP(AJ226,workup!$B$266:$Q$268,3,FALSE)))</f>
        <v>#VALUE!</v>
      </c>
      <c r="AK227" s="167" t="e">
        <f>AE227/(HLOOKUP(AK226,workup!$B$266:$Q$268,2,FALSE)*X227+(HLOOKUP(AK226,workup!$B$266:$Q$268,3,FALSE)))</f>
        <v>#VALUE!</v>
      </c>
      <c r="AL227" s="167" t="e">
        <f>AF227/(HLOOKUP(AL226,workup!$B$266:$Q$268,2,FALSE)*X227+(HLOOKUP(AL226,workup!$B$266:$Q$268,3,FALSE)))</f>
        <v>#VALUE!</v>
      </c>
      <c r="AM227" s="167" t="e">
        <f>AG227/(HLOOKUP(AM226,workup!$B$266:$Q$268,2,FALSE)*X227+(HLOOKUP(AM226,workup!$B$266:$Q$268,3,FALSE)))</f>
        <v>#VALUE!</v>
      </c>
      <c r="AN227" s="168" t="e">
        <f>SUM(AJ227:AM227)</f>
        <v>#VALUE!</v>
      </c>
      <c r="AQ227" s="193"/>
      <c r="AR227" s="194"/>
      <c r="AS227" s="135">
        <f>AS198</f>
        <v>0.3</v>
      </c>
      <c r="AT227" s="3" t="s">
        <v>51</v>
      </c>
      <c r="AU227" s="3"/>
      <c r="AV227" s="3" t="str">
        <f>AV198</f>
        <v/>
      </c>
      <c r="AW227" s="3" t="str">
        <f>'Data In'!E111</f>
        <v/>
      </c>
      <c r="AX227" s="3">
        <f>AX198</f>
        <v>54.6</v>
      </c>
      <c r="AY227" s="42" t="str">
        <f t="shared" ref="AY227:AZ229" si="397">AT247</f>
        <v/>
      </c>
      <c r="AZ227" s="42" t="str">
        <f t="shared" si="397"/>
        <v/>
      </c>
      <c r="BA227" s="42" t="str">
        <f>BA247</f>
        <v/>
      </c>
      <c r="BB227" s="43" t="str">
        <f>AV247</f>
        <v/>
      </c>
      <c r="BC227" s="42" t="str">
        <f t="shared" ref="BC227:BD229" si="398">BC247</f>
        <v/>
      </c>
      <c r="BD227" s="42" t="str">
        <f t="shared" si="398"/>
        <v/>
      </c>
      <c r="BE227" s="167" t="e">
        <f>AY227/(HLOOKUP(BE226,workup!$B$266:$Q$268,2,FALSE)*AS227+(HLOOKUP(BE226,workup!$B$266:$Q$268,3,FALSE)))</f>
        <v>#VALUE!</v>
      </c>
      <c r="BF227" s="167" t="e">
        <f>AZ227/(HLOOKUP(BF226,workup!$B$266:$Q$268,2,FALSE)*AS227+(HLOOKUP(BF226,workup!$B$266:$Q$268,3,FALSE)))</f>
        <v>#VALUE!</v>
      </c>
      <c r="BG227" s="167" t="e">
        <f>BA227/(HLOOKUP(BG226,workup!$B$266:$Q$268,2,FALSE)*AS227+(HLOOKUP(BG226,workup!$B$266:$Q$268,3,FALSE)))</f>
        <v>#VALUE!</v>
      </c>
      <c r="BH227" s="167" t="e">
        <f>BB227/(HLOOKUP(BH226,workup!$B$266:$Q$268,2,FALSE)*AS227+(HLOOKUP(BH226,workup!$B$266:$Q$268,3,FALSE)))</f>
        <v>#VALUE!</v>
      </c>
      <c r="BI227" s="168" t="e">
        <f>SUM(BE227:BH227)</f>
        <v>#VALUE!</v>
      </c>
      <c r="BL227" s="193"/>
      <c r="BM227" s="194"/>
      <c r="BN227" s="135">
        <f>BN198</f>
        <v>0.3</v>
      </c>
      <c r="BO227" s="3" t="s">
        <v>51</v>
      </c>
      <c r="BP227" s="3"/>
      <c r="BQ227" s="3" t="str">
        <f>BQ198</f>
        <v/>
      </c>
      <c r="BR227" s="3" t="str">
        <f>'Data In'!E140</f>
        <v/>
      </c>
      <c r="BS227" s="3">
        <f>BS198</f>
        <v>54.6</v>
      </c>
      <c r="BT227" s="42" t="str">
        <f t="shared" ref="BT227:BU229" si="399">BO247</f>
        <v/>
      </c>
      <c r="BU227" s="42" t="str">
        <f t="shared" si="399"/>
        <v/>
      </c>
      <c r="BV227" s="42" t="str">
        <f>BV247</f>
        <v/>
      </c>
      <c r="BW227" s="43" t="str">
        <f>BQ247</f>
        <v/>
      </c>
      <c r="BX227" s="42" t="str">
        <f t="shared" ref="BX227:BY229" si="400">BX247</f>
        <v/>
      </c>
      <c r="BY227" s="42" t="str">
        <f t="shared" si="400"/>
        <v/>
      </c>
      <c r="BZ227" s="167" t="e">
        <f>BT227/(HLOOKUP(BZ226,workup!$B$266:$Q$268,2,FALSE)*BN227+(HLOOKUP(BZ226,workup!$B$266:$Q$268,3,FALSE)))</f>
        <v>#VALUE!</v>
      </c>
      <c r="CA227" s="167" t="e">
        <f>BU227/(HLOOKUP(CA226,workup!$B$266:$Q$268,2,FALSE)*BN227+(HLOOKUP(CA226,workup!$B$266:$Q$268,3,FALSE)))</f>
        <v>#VALUE!</v>
      </c>
      <c r="CB227" s="167" t="e">
        <f>BV227/(HLOOKUP(CB226,workup!$B$266:$Q$268,2,FALSE)*BN227+(HLOOKUP(CB226,workup!$B$266:$Q$268,3,FALSE)))</f>
        <v>#VALUE!</v>
      </c>
      <c r="CC227" s="167" t="e">
        <f>BW227/(HLOOKUP(CC226,workup!$B$266:$Q$268,2,FALSE)*BN227+(HLOOKUP(CC226,workup!$B$266:$Q$268,3,FALSE)))</f>
        <v>#VALUE!</v>
      </c>
      <c r="CD227" s="168" t="e">
        <f>SUM(BZ227:CC227)</f>
        <v>#VALUE!</v>
      </c>
      <c r="CG227" s="193"/>
      <c r="CH227" s="194"/>
      <c r="CI227" s="135">
        <f>CI198</f>
        <v>0.3</v>
      </c>
      <c r="CJ227" s="3" t="s">
        <v>51</v>
      </c>
      <c r="CK227" s="3"/>
      <c r="CL227" s="3">
        <f>CL198</f>
        <v>375</v>
      </c>
      <c r="CM227" s="3" t="str">
        <f>'Data In'!E169</f>
        <v/>
      </c>
      <c r="CN227" s="3">
        <f>CN198</f>
        <v>0.50019999999999998</v>
      </c>
      <c r="CO227" s="42" t="str">
        <f t="shared" ref="CO227:CP229" si="401">CJ247</f>
        <v/>
      </c>
      <c r="CP227" s="42" t="str">
        <f t="shared" si="401"/>
        <v/>
      </c>
      <c r="CQ227" s="42" t="str">
        <f>CQ247</f>
        <v/>
      </c>
      <c r="CR227" s="43" t="str">
        <f>CL247</f>
        <v/>
      </c>
      <c r="CS227" s="42" t="str">
        <f t="shared" ref="CS227:CT229" si="402">CS247</f>
        <v/>
      </c>
      <c r="CT227" s="42" t="str">
        <f t="shared" si="402"/>
        <v/>
      </c>
      <c r="CU227" s="167" t="e">
        <f>CO227/(HLOOKUP(CU226,workup!$B$266:$Q$268,2,FALSE)*CI227+(HLOOKUP(CU226,workup!$B$266:$Q$268,3,FALSE)))</f>
        <v>#VALUE!</v>
      </c>
      <c r="CV227" s="167" t="e">
        <f>CP227/(HLOOKUP(CV226,workup!$B$266:$Q$268,2,FALSE)*CI227+(HLOOKUP(CV226,workup!$B$266:$Q$268,3,FALSE)))</f>
        <v>#VALUE!</v>
      </c>
      <c r="CW227" s="167" t="e">
        <f>CQ227/(HLOOKUP(CW226,workup!$B$266:$Q$268,2,FALSE)*CI227+(HLOOKUP(CW226,workup!$B$266:$Q$268,3,FALSE)))</f>
        <v>#VALUE!</v>
      </c>
      <c r="CX227" s="167" t="e">
        <f>CR227/(HLOOKUP(CX226,workup!$B$266:$Q$268,2,FALSE)*CI227+(HLOOKUP(CX226,workup!$B$266:$Q$268,3,FALSE)))</f>
        <v>#VALUE!</v>
      </c>
      <c r="CY227" s="168" t="e">
        <f>SUM(CU227:CX227)</f>
        <v>#VALUE!</v>
      </c>
    </row>
    <row r="228" spans="1:103" ht="14.45" customHeight="1" x14ac:dyDescent="0.25">
      <c r="A228" s="193"/>
      <c r="B228" s="194"/>
      <c r="C228" s="135">
        <f>C227</f>
        <v>0.3</v>
      </c>
      <c r="D228" s="131"/>
      <c r="E228" s="131"/>
      <c r="F228" s="131"/>
      <c r="G228" s="3" t="str">
        <f>G227</f>
        <v/>
      </c>
      <c r="H228" s="3">
        <f>H227</f>
        <v>54.6</v>
      </c>
      <c r="I228" s="42" t="str">
        <f t="shared" si="393"/>
        <v/>
      </c>
      <c r="J228" s="42" t="str">
        <f t="shared" si="393"/>
        <v/>
      </c>
      <c r="K228" s="42" t="str">
        <f>K248</f>
        <v/>
      </c>
      <c r="L228" s="43" t="str">
        <f>F248</f>
        <v/>
      </c>
      <c r="M228" s="42" t="str">
        <f t="shared" si="394"/>
        <v/>
      </c>
      <c r="N228" s="42" t="str">
        <f t="shared" si="394"/>
        <v/>
      </c>
      <c r="O228" s="167" t="e">
        <f>I228/(HLOOKUP(O226,workup!$B$266:$Q$268,2,FALSE)*C228+(HLOOKUP(O226,workup!$B$266:$Q$268,3,FALSE)))</f>
        <v>#VALUE!</v>
      </c>
      <c r="P228" s="167" t="e">
        <f>J228/(HLOOKUP(P226,workup!$B$266:$Q$268,2,FALSE)*C228+(HLOOKUP(P226,workup!$B$266:$Q$268,3,FALSE)))</f>
        <v>#VALUE!</v>
      </c>
      <c r="Q228" s="167" t="e">
        <f>K228/(HLOOKUP(Q226,workup!$B$266:$Q$268,2,FALSE)*C228+(HLOOKUP(Q226,workup!$B$266:$Q$268,3,FALSE)))</f>
        <v>#VALUE!</v>
      </c>
      <c r="R228" s="167" t="e">
        <f>L228/(HLOOKUP(R226,workup!$B$266:$Q$268,2,FALSE)*C228+(HLOOKUP(R226,workup!$B$266:$Q$268,3,FALSE)))</f>
        <v>#VALUE!</v>
      </c>
      <c r="S228" s="168" t="e">
        <f>SUM(O228:R228)</f>
        <v>#VALUE!</v>
      </c>
      <c r="T228" s="22"/>
      <c r="V228" s="193"/>
      <c r="W228" s="194"/>
      <c r="X228" s="135">
        <f>X227</f>
        <v>0.3</v>
      </c>
      <c r="Y228" s="131"/>
      <c r="Z228" s="131"/>
      <c r="AA228" s="131"/>
      <c r="AB228" s="3" t="str">
        <f>AB227</f>
        <v/>
      </c>
      <c r="AC228" s="3">
        <f>AC227</f>
        <v>54.6</v>
      </c>
      <c r="AD228" s="42" t="str">
        <f t="shared" si="395"/>
        <v/>
      </c>
      <c r="AE228" s="42" t="str">
        <f t="shared" si="395"/>
        <v/>
      </c>
      <c r="AF228" s="42" t="str">
        <f>AF248</f>
        <v/>
      </c>
      <c r="AG228" s="43" t="str">
        <f>AA248</f>
        <v/>
      </c>
      <c r="AH228" s="42" t="str">
        <f t="shared" si="396"/>
        <v/>
      </c>
      <c r="AI228" s="42" t="str">
        <f t="shared" si="396"/>
        <v/>
      </c>
      <c r="AJ228" s="167" t="e">
        <f>AD228/(HLOOKUP(AJ226,workup!$B$266:$Q$268,2,FALSE)*X228+(HLOOKUP(AJ226,workup!$B$266:$Q$268,3,FALSE)))</f>
        <v>#VALUE!</v>
      </c>
      <c r="AK228" s="167" t="e">
        <f>AE228/(HLOOKUP(AK226,workup!$B$266:$Q$268,2,FALSE)*X228+(HLOOKUP(AK226,workup!$B$266:$Q$268,3,FALSE)))</f>
        <v>#VALUE!</v>
      </c>
      <c r="AL228" s="167" t="e">
        <f>AF228/(HLOOKUP(AL226,workup!$B$266:$Q$268,2,FALSE)*X228+(HLOOKUP(AL226,workup!$B$266:$Q$268,3,FALSE)))</f>
        <v>#VALUE!</v>
      </c>
      <c r="AM228" s="167" t="e">
        <f>AG228/(HLOOKUP(AM226,workup!$B$266:$Q$268,2,FALSE)*X228+(HLOOKUP(AM226,workup!$B$266:$Q$268,3,FALSE)))</f>
        <v>#VALUE!</v>
      </c>
      <c r="AN228" s="168" t="e">
        <f>SUM(AJ228:AM228)</f>
        <v>#VALUE!</v>
      </c>
      <c r="AQ228" s="193"/>
      <c r="AR228" s="194"/>
      <c r="AS228" s="135">
        <f>AS227</f>
        <v>0.3</v>
      </c>
      <c r="AT228" s="131"/>
      <c r="AU228" s="131"/>
      <c r="AV228" s="131"/>
      <c r="AW228" s="3" t="str">
        <f>AW227</f>
        <v/>
      </c>
      <c r="AX228" s="3">
        <f>AX227</f>
        <v>54.6</v>
      </c>
      <c r="AY228" s="42" t="str">
        <f t="shared" si="397"/>
        <v/>
      </c>
      <c r="AZ228" s="42" t="str">
        <f t="shared" si="397"/>
        <v/>
      </c>
      <c r="BA228" s="42" t="str">
        <f>BA248</f>
        <v/>
      </c>
      <c r="BB228" s="43" t="str">
        <f>AV248</f>
        <v/>
      </c>
      <c r="BC228" s="42" t="str">
        <f t="shared" si="398"/>
        <v/>
      </c>
      <c r="BD228" s="42" t="str">
        <f t="shared" si="398"/>
        <v/>
      </c>
      <c r="BE228" s="167" t="e">
        <f>AY228/(HLOOKUP(BE226,workup!$B$266:$Q$268,2,FALSE)*AS228+(HLOOKUP(BE226,workup!$B$266:$Q$268,3,FALSE)))</f>
        <v>#VALUE!</v>
      </c>
      <c r="BF228" s="167" t="e">
        <f>AZ228/(HLOOKUP(BF226,workup!$B$266:$Q$268,2,FALSE)*AS228+(HLOOKUP(BF226,workup!$B$266:$Q$268,3,FALSE)))</f>
        <v>#VALUE!</v>
      </c>
      <c r="BG228" s="167" t="e">
        <f>BA228/(HLOOKUP(BG226,workup!$B$266:$Q$268,2,FALSE)*AS228+(HLOOKUP(BG226,workup!$B$266:$Q$268,3,FALSE)))</f>
        <v>#VALUE!</v>
      </c>
      <c r="BH228" s="167" t="e">
        <f>BB228/(HLOOKUP(BH226,workup!$B$266:$Q$268,2,FALSE)*AS228+(HLOOKUP(BH226,workup!$B$266:$Q$268,3,FALSE)))</f>
        <v>#VALUE!</v>
      </c>
      <c r="BI228" s="168" t="e">
        <f>SUM(BE228:BH228)</f>
        <v>#VALUE!</v>
      </c>
      <c r="BL228" s="193"/>
      <c r="BM228" s="194"/>
      <c r="BN228" s="135">
        <f>BN227</f>
        <v>0.3</v>
      </c>
      <c r="BO228" s="131"/>
      <c r="BP228" s="131"/>
      <c r="BQ228" s="131"/>
      <c r="BR228" s="3" t="str">
        <f>BR227</f>
        <v/>
      </c>
      <c r="BS228" s="3">
        <f>BS227</f>
        <v>54.6</v>
      </c>
      <c r="BT228" s="42" t="str">
        <f t="shared" si="399"/>
        <v/>
      </c>
      <c r="BU228" s="42" t="str">
        <f t="shared" si="399"/>
        <v/>
      </c>
      <c r="BV228" s="42" t="str">
        <f>BV248</f>
        <v/>
      </c>
      <c r="BW228" s="43" t="str">
        <f>BQ248</f>
        <v/>
      </c>
      <c r="BX228" s="42" t="str">
        <f t="shared" si="400"/>
        <v/>
      </c>
      <c r="BY228" s="42" t="str">
        <f t="shared" si="400"/>
        <v/>
      </c>
      <c r="BZ228" s="167" t="e">
        <f>BT228/(HLOOKUP(BZ226,workup!$B$266:$Q$268,2,FALSE)*BN228+(HLOOKUP(BZ226,workup!$B$266:$Q$268,3,FALSE)))</f>
        <v>#VALUE!</v>
      </c>
      <c r="CA228" s="167" t="e">
        <f>BU228/(HLOOKUP(CA226,workup!$B$266:$Q$268,2,FALSE)*BN228+(HLOOKUP(CA226,workup!$B$266:$Q$268,3,FALSE)))</f>
        <v>#VALUE!</v>
      </c>
      <c r="CB228" s="167" t="e">
        <f>BV228/(HLOOKUP(CB226,workup!$B$266:$Q$268,2,FALSE)*BN228+(HLOOKUP(CB226,workup!$B$266:$Q$268,3,FALSE)))</f>
        <v>#VALUE!</v>
      </c>
      <c r="CC228" s="167" t="e">
        <f>BW228/(HLOOKUP(CC226,workup!$B$266:$Q$268,2,FALSE)*BN228+(HLOOKUP(CC226,workup!$B$266:$Q$268,3,FALSE)))</f>
        <v>#VALUE!</v>
      </c>
      <c r="CD228" s="168" t="e">
        <f>SUM(BZ228:CC228)</f>
        <v>#VALUE!</v>
      </c>
      <c r="CG228" s="193"/>
      <c r="CH228" s="194"/>
      <c r="CI228" s="135">
        <f>CI227</f>
        <v>0.3</v>
      </c>
      <c r="CJ228" s="131"/>
      <c r="CK228" s="131"/>
      <c r="CL228" s="131"/>
      <c r="CM228" s="3" t="str">
        <f>CM227</f>
        <v/>
      </c>
      <c r="CN228" s="3">
        <f>CN227</f>
        <v>0.50019999999999998</v>
      </c>
      <c r="CO228" s="42" t="str">
        <f t="shared" si="401"/>
        <v/>
      </c>
      <c r="CP228" s="42" t="str">
        <f t="shared" si="401"/>
        <v/>
      </c>
      <c r="CQ228" s="42" t="str">
        <f>CQ248</f>
        <v/>
      </c>
      <c r="CR228" s="43" t="str">
        <f>CL248</f>
        <v/>
      </c>
      <c r="CS228" s="42" t="str">
        <f t="shared" si="402"/>
        <v/>
      </c>
      <c r="CT228" s="42" t="str">
        <f t="shared" si="402"/>
        <v/>
      </c>
      <c r="CU228" s="167" t="e">
        <f>CO228/(HLOOKUP(CU226,workup!$B$266:$Q$268,2,FALSE)*CI228+(HLOOKUP(CU226,workup!$B$266:$Q$268,3,FALSE)))</f>
        <v>#VALUE!</v>
      </c>
      <c r="CV228" s="167" t="e">
        <f>CP228/(HLOOKUP(CV226,workup!$B$266:$Q$268,2,FALSE)*CI228+(HLOOKUP(CV226,workup!$B$266:$Q$268,3,FALSE)))</f>
        <v>#VALUE!</v>
      </c>
      <c r="CW228" s="167" t="e">
        <f>CQ228/(HLOOKUP(CW226,workup!$B$266:$Q$268,2,FALSE)*CI228+(HLOOKUP(CW226,workup!$B$266:$Q$268,3,FALSE)))</f>
        <v>#VALUE!</v>
      </c>
      <c r="CX228" s="167" t="e">
        <f>CR228/(HLOOKUP(CX226,workup!$B$266:$Q$268,2,FALSE)*CI228+(HLOOKUP(CX226,workup!$B$266:$Q$268,3,FALSE)))</f>
        <v>#VALUE!</v>
      </c>
      <c r="CY228" s="168" t="e">
        <f>SUM(CU228:CX228)</f>
        <v>#VALUE!</v>
      </c>
    </row>
    <row r="229" spans="1:103" ht="14.45" customHeight="1" x14ac:dyDescent="0.25">
      <c r="A229" s="193"/>
      <c r="B229" s="194"/>
      <c r="C229" s="135">
        <f>C227</f>
        <v>0.3</v>
      </c>
      <c r="D229" s="132"/>
      <c r="E229" s="132"/>
      <c r="F229" s="132"/>
      <c r="G229" s="3" t="str">
        <f>G228</f>
        <v/>
      </c>
      <c r="H229" s="3">
        <f>H228</f>
        <v>54.6</v>
      </c>
      <c r="I229" s="42" t="str">
        <f t="shared" si="393"/>
        <v/>
      </c>
      <c r="J229" s="42" t="str">
        <f t="shared" si="393"/>
        <v/>
      </c>
      <c r="K229" s="42" t="str">
        <f>K249</f>
        <v/>
      </c>
      <c r="L229" s="43" t="str">
        <f>F249</f>
        <v/>
      </c>
      <c r="M229" s="42" t="str">
        <f t="shared" si="394"/>
        <v/>
      </c>
      <c r="N229" s="42" t="str">
        <f t="shared" si="394"/>
        <v/>
      </c>
      <c r="O229" s="167" t="e">
        <f>I229/(HLOOKUP(O226,workup!$B$266:$Q$268,2,FALSE)*C229+(HLOOKUP(O226,workup!$B$266:$Q$268,3,FALSE)))</f>
        <v>#VALUE!</v>
      </c>
      <c r="P229" s="167" t="e">
        <f>J229/(HLOOKUP(P226,workup!$B$266:$Q$268,2,FALSE)*C229+(HLOOKUP(P226,workup!$B$266:$Q$268,3,FALSE)))</f>
        <v>#VALUE!</v>
      </c>
      <c r="Q229" s="167" t="e">
        <f>K229/(HLOOKUP(Q226,workup!$B$266:$Q$268,2,FALSE)*C229+(HLOOKUP(Q226,workup!$B$266:$Q$268,3,FALSE)))</f>
        <v>#VALUE!</v>
      </c>
      <c r="R229" s="167" t="e">
        <f>L229/(HLOOKUP(R226,workup!$B$266:$Q$268,2,FALSE)*C229+(HLOOKUP(R226,workup!$B$266:$Q$268,3,FALSE)))</f>
        <v>#VALUE!</v>
      </c>
      <c r="S229" s="168" t="e">
        <f>SUM(O229:R229)</f>
        <v>#VALUE!</v>
      </c>
      <c r="T229" s="22"/>
      <c r="V229" s="193"/>
      <c r="W229" s="194"/>
      <c r="X229" s="135">
        <f>X227</f>
        <v>0.3</v>
      </c>
      <c r="Y229" s="132"/>
      <c r="Z229" s="132"/>
      <c r="AA229" s="132"/>
      <c r="AB229" s="3" t="str">
        <f>AB228</f>
        <v/>
      </c>
      <c r="AC229" s="3">
        <f>AC228</f>
        <v>54.6</v>
      </c>
      <c r="AD229" s="42" t="str">
        <f t="shared" si="395"/>
        <v/>
      </c>
      <c r="AE229" s="42" t="str">
        <f t="shared" si="395"/>
        <v/>
      </c>
      <c r="AF229" s="42" t="str">
        <f>AF249</f>
        <v/>
      </c>
      <c r="AG229" s="43" t="str">
        <f>AA249</f>
        <v/>
      </c>
      <c r="AH229" s="42" t="str">
        <f t="shared" si="396"/>
        <v/>
      </c>
      <c r="AI229" s="42" t="str">
        <f t="shared" si="396"/>
        <v/>
      </c>
      <c r="AJ229" s="167" t="e">
        <f>AD229/(HLOOKUP(AJ226,workup!$B$266:$Q$268,2,FALSE)*X229+(HLOOKUP(AJ226,workup!$B$266:$Q$268,3,FALSE)))</f>
        <v>#VALUE!</v>
      </c>
      <c r="AK229" s="167" t="e">
        <f>AE229/(HLOOKUP(AK226,workup!$B$266:$Q$268,2,FALSE)*X229+(HLOOKUP(AK226,workup!$B$266:$Q$268,3,FALSE)))</f>
        <v>#VALUE!</v>
      </c>
      <c r="AL229" s="167" t="e">
        <f>AF229/(HLOOKUP(AL226,workup!$B$266:$Q$268,2,FALSE)*X229+(HLOOKUP(AL226,workup!$B$266:$Q$268,3,FALSE)))</f>
        <v>#VALUE!</v>
      </c>
      <c r="AM229" s="167" t="e">
        <f>AG229/(HLOOKUP(AM226,workup!$B$266:$Q$268,2,FALSE)*X229+(HLOOKUP(AM226,workup!$B$266:$Q$268,3,FALSE)))</f>
        <v>#VALUE!</v>
      </c>
      <c r="AN229" s="168" t="e">
        <f>SUM(AJ229:AM229)</f>
        <v>#VALUE!</v>
      </c>
      <c r="AQ229" s="193"/>
      <c r="AR229" s="194"/>
      <c r="AS229" s="135">
        <f>AS227</f>
        <v>0.3</v>
      </c>
      <c r="AT229" s="132"/>
      <c r="AU229" s="132"/>
      <c r="AV229" s="132"/>
      <c r="AW229" s="3" t="str">
        <f>AW228</f>
        <v/>
      </c>
      <c r="AX229" s="3">
        <f>AX228</f>
        <v>54.6</v>
      </c>
      <c r="AY229" s="42" t="str">
        <f t="shared" si="397"/>
        <v/>
      </c>
      <c r="AZ229" s="42" t="str">
        <f t="shared" si="397"/>
        <v/>
      </c>
      <c r="BA229" s="42" t="str">
        <f>BA249</f>
        <v/>
      </c>
      <c r="BB229" s="43" t="str">
        <f>AV249</f>
        <v/>
      </c>
      <c r="BC229" s="42" t="str">
        <f t="shared" si="398"/>
        <v/>
      </c>
      <c r="BD229" s="42" t="str">
        <f t="shared" si="398"/>
        <v/>
      </c>
      <c r="BE229" s="167" t="e">
        <f>AY229/(HLOOKUP(BE226,workup!$B$266:$Q$268,2,FALSE)*AS229+(HLOOKUP(BE226,workup!$B$266:$Q$268,3,FALSE)))</f>
        <v>#VALUE!</v>
      </c>
      <c r="BF229" s="167" t="e">
        <f>AZ229/(HLOOKUP(BF226,workup!$B$266:$Q$268,2,FALSE)*AS229+(HLOOKUP(BF226,workup!$B$266:$Q$268,3,FALSE)))</f>
        <v>#VALUE!</v>
      </c>
      <c r="BG229" s="167" t="e">
        <f>BA229/(HLOOKUP(BG226,workup!$B$266:$Q$268,2,FALSE)*AS229+(HLOOKUP(BG226,workup!$B$266:$Q$268,3,FALSE)))</f>
        <v>#VALUE!</v>
      </c>
      <c r="BH229" s="167" t="e">
        <f>BB229/(HLOOKUP(BH226,workup!$B$266:$Q$268,2,FALSE)*AS229+(HLOOKUP(BH226,workup!$B$266:$Q$268,3,FALSE)))</f>
        <v>#VALUE!</v>
      </c>
      <c r="BI229" s="168" t="e">
        <f>SUM(BE229:BH229)</f>
        <v>#VALUE!</v>
      </c>
      <c r="BL229" s="193"/>
      <c r="BM229" s="194"/>
      <c r="BN229" s="135">
        <f>BN227</f>
        <v>0.3</v>
      </c>
      <c r="BO229" s="132"/>
      <c r="BP229" s="132"/>
      <c r="BQ229" s="132"/>
      <c r="BR229" s="3" t="str">
        <f>BR228</f>
        <v/>
      </c>
      <c r="BS229" s="3">
        <f>BS228</f>
        <v>54.6</v>
      </c>
      <c r="BT229" s="42" t="str">
        <f t="shared" si="399"/>
        <v/>
      </c>
      <c r="BU229" s="42" t="str">
        <f t="shared" si="399"/>
        <v/>
      </c>
      <c r="BV229" s="42" t="str">
        <f>BV249</f>
        <v/>
      </c>
      <c r="BW229" s="43" t="str">
        <f>BQ249</f>
        <v/>
      </c>
      <c r="BX229" s="42" t="str">
        <f t="shared" si="400"/>
        <v/>
      </c>
      <c r="BY229" s="42" t="str">
        <f t="shared" si="400"/>
        <v/>
      </c>
      <c r="BZ229" s="167" t="e">
        <f>BT229/(HLOOKUP(BZ226,workup!$B$266:$Q$268,2,FALSE)*BN229+(HLOOKUP(BZ226,workup!$B$266:$Q$268,3,FALSE)))</f>
        <v>#VALUE!</v>
      </c>
      <c r="CA229" s="167" t="e">
        <f>BU229/(HLOOKUP(CA226,workup!$B$266:$Q$268,2,FALSE)*BN229+(HLOOKUP(CA226,workup!$B$266:$Q$268,3,FALSE)))</f>
        <v>#VALUE!</v>
      </c>
      <c r="CB229" s="167" t="e">
        <f>BV229/(HLOOKUP(CB226,workup!$B$266:$Q$268,2,FALSE)*BN229+(HLOOKUP(CB226,workup!$B$266:$Q$268,3,FALSE)))</f>
        <v>#VALUE!</v>
      </c>
      <c r="CC229" s="167" t="e">
        <f>BW229/(HLOOKUP(CC226,workup!$B$266:$Q$268,2,FALSE)*BN229+(HLOOKUP(CC226,workup!$B$266:$Q$268,3,FALSE)))</f>
        <v>#VALUE!</v>
      </c>
      <c r="CD229" s="168" t="e">
        <f>SUM(BZ229:CC229)</f>
        <v>#VALUE!</v>
      </c>
      <c r="CG229" s="193"/>
      <c r="CH229" s="194"/>
      <c r="CI229" s="135">
        <f>CI227</f>
        <v>0.3</v>
      </c>
      <c r="CJ229" s="132"/>
      <c r="CK229" s="132"/>
      <c r="CL229" s="132"/>
      <c r="CM229" s="3" t="str">
        <f>CM228</f>
        <v/>
      </c>
      <c r="CN229" s="3">
        <f>CN228</f>
        <v>0.50019999999999998</v>
      </c>
      <c r="CO229" s="42" t="str">
        <f t="shared" si="401"/>
        <v/>
      </c>
      <c r="CP229" s="42" t="str">
        <f t="shared" si="401"/>
        <v/>
      </c>
      <c r="CQ229" s="42" t="str">
        <f>CQ249</f>
        <v/>
      </c>
      <c r="CR229" s="43" t="str">
        <f>CL249</f>
        <v/>
      </c>
      <c r="CS229" s="42" t="str">
        <f t="shared" si="402"/>
        <v/>
      </c>
      <c r="CT229" s="42" t="str">
        <f t="shared" si="402"/>
        <v/>
      </c>
      <c r="CU229" s="167" t="e">
        <f>CO229/(HLOOKUP(CU226,workup!$B$266:$Q$268,2,FALSE)*CI229+(HLOOKUP(CU226,workup!$B$266:$Q$268,3,FALSE)))</f>
        <v>#VALUE!</v>
      </c>
      <c r="CV229" s="167" t="e">
        <f>CP229/(HLOOKUP(CV226,workup!$B$266:$Q$268,2,FALSE)*CI229+(HLOOKUP(CV226,workup!$B$266:$Q$268,3,FALSE)))</f>
        <v>#VALUE!</v>
      </c>
      <c r="CW229" s="167" t="e">
        <f>CQ229/(HLOOKUP(CW226,workup!$B$266:$Q$268,2,FALSE)*CI229+(HLOOKUP(CW226,workup!$B$266:$Q$268,3,FALSE)))</f>
        <v>#VALUE!</v>
      </c>
      <c r="CX229" s="167" t="e">
        <f>CR229/(HLOOKUP(CX226,workup!$B$266:$Q$268,2,FALSE)*CI229+(HLOOKUP(CX226,workup!$B$266:$Q$268,3,FALSE)))</f>
        <v>#VALUE!</v>
      </c>
      <c r="CY229" s="168" t="e">
        <f>SUM(CU229:CX229)</f>
        <v>#VALUE!</v>
      </c>
    </row>
    <row r="230" spans="1:103" ht="14.45" customHeight="1" x14ac:dyDescent="0.25">
      <c r="A230" s="193"/>
      <c r="B230" s="194"/>
      <c r="C230" s="41"/>
      <c r="D230" s="41"/>
      <c r="E230" s="41"/>
      <c r="F230" s="41"/>
      <c r="G230" s="41"/>
      <c r="H230" s="33" t="s">
        <v>52</v>
      </c>
      <c r="I230" s="44" t="e">
        <f t="shared" ref="I230:S230" si="403">AVERAGE(I227:I229)</f>
        <v>#DIV/0!</v>
      </c>
      <c r="J230" s="44" t="e">
        <f t="shared" si="403"/>
        <v>#DIV/0!</v>
      </c>
      <c r="K230" s="44" t="e">
        <f t="shared" si="403"/>
        <v>#DIV/0!</v>
      </c>
      <c r="L230" s="44" t="e">
        <f t="shared" si="403"/>
        <v>#DIV/0!</v>
      </c>
      <c r="M230" s="44" t="e">
        <f t="shared" si="403"/>
        <v>#DIV/0!</v>
      </c>
      <c r="N230" s="44" t="e">
        <f t="shared" si="403"/>
        <v>#DIV/0!</v>
      </c>
      <c r="O230" s="169" t="e">
        <f t="shared" si="403"/>
        <v>#VALUE!</v>
      </c>
      <c r="P230" s="169" t="e">
        <f t="shared" si="403"/>
        <v>#VALUE!</v>
      </c>
      <c r="Q230" s="169" t="e">
        <f t="shared" si="403"/>
        <v>#VALUE!</v>
      </c>
      <c r="R230" s="169" t="e">
        <f t="shared" si="403"/>
        <v>#VALUE!</v>
      </c>
      <c r="S230" s="170" t="e">
        <f t="shared" si="403"/>
        <v>#VALUE!</v>
      </c>
      <c r="T230" s="22"/>
      <c r="V230" s="193"/>
      <c r="W230" s="194"/>
      <c r="X230" s="41"/>
      <c r="Y230" s="41"/>
      <c r="Z230" s="41"/>
      <c r="AA230" s="41"/>
      <c r="AB230" s="41"/>
      <c r="AC230" s="33" t="s">
        <v>52</v>
      </c>
      <c r="AD230" s="44" t="e">
        <f t="shared" ref="AD230:AN230" si="404">AVERAGE(AD227:AD229)</f>
        <v>#DIV/0!</v>
      </c>
      <c r="AE230" s="44" t="e">
        <f t="shared" si="404"/>
        <v>#DIV/0!</v>
      </c>
      <c r="AF230" s="44" t="e">
        <f t="shared" si="404"/>
        <v>#DIV/0!</v>
      </c>
      <c r="AG230" s="44" t="e">
        <f t="shared" si="404"/>
        <v>#DIV/0!</v>
      </c>
      <c r="AH230" s="44" t="e">
        <f t="shared" si="404"/>
        <v>#DIV/0!</v>
      </c>
      <c r="AI230" s="44" t="e">
        <f t="shared" si="404"/>
        <v>#DIV/0!</v>
      </c>
      <c r="AJ230" s="169" t="e">
        <f t="shared" si="404"/>
        <v>#VALUE!</v>
      </c>
      <c r="AK230" s="169" t="e">
        <f t="shared" si="404"/>
        <v>#VALUE!</v>
      </c>
      <c r="AL230" s="169" t="e">
        <f t="shared" si="404"/>
        <v>#VALUE!</v>
      </c>
      <c r="AM230" s="169" t="e">
        <f t="shared" si="404"/>
        <v>#VALUE!</v>
      </c>
      <c r="AN230" s="170" t="e">
        <f t="shared" si="404"/>
        <v>#VALUE!</v>
      </c>
      <c r="AQ230" s="193"/>
      <c r="AR230" s="194"/>
      <c r="AS230" s="41"/>
      <c r="AT230" s="41"/>
      <c r="AU230" s="41"/>
      <c r="AV230" s="41"/>
      <c r="AW230" s="41"/>
      <c r="AX230" s="33" t="s">
        <v>52</v>
      </c>
      <c r="AY230" s="44" t="e">
        <f t="shared" ref="AY230:BI230" si="405">AVERAGE(AY227:AY229)</f>
        <v>#DIV/0!</v>
      </c>
      <c r="AZ230" s="44" t="e">
        <f t="shared" si="405"/>
        <v>#DIV/0!</v>
      </c>
      <c r="BA230" s="44" t="e">
        <f t="shared" si="405"/>
        <v>#DIV/0!</v>
      </c>
      <c r="BB230" s="44" t="e">
        <f t="shared" si="405"/>
        <v>#DIV/0!</v>
      </c>
      <c r="BC230" s="44" t="e">
        <f t="shared" si="405"/>
        <v>#DIV/0!</v>
      </c>
      <c r="BD230" s="44" t="e">
        <f t="shared" si="405"/>
        <v>#DIV/0!</v>
      </c>
      <c r="BE230" s="169" t="e">
        <f t="shared" si="405"/>
        <v>#VALUE!</v>
      </c>
      <c r="BF230" s="169" t="e">
        <f t="shared" si="405"/>
        <v>#VALUE!</v>
      </c>
      <c r="BG230" s="169" t="e">
        <f t="shared" si="405"/>
        <v>#VALUE!</v>
      </c>
      <c r="BH230" s="169" t="e">
        <f t="shared" si="405"/>
        <v>#VALUE!</v>
      </c>
      <c r="BI230" s="170" t="e">
        <f t="shared" si="405"/>
        <v>#VALUE!</v>
      </c>
      <c r="BL230" s="193"/>
      <c r="BM230" s="194"/>
      <c r="BN230" s="41"/>
      <c r="BO230" s="41"/>
      <c r="BP230" s="41"/>
      <c r="BQ230" s="41"/>
      <c r="BR230" s="41"/>
      <c r="BS230" s="33" t="s">
        <v>52</v>
      </c>
      <c r="BT230" s="44" t="e">
        <f t="shared" ref="BT230:CD230" si="406">AVERAGE(BT227:BT229)</f>
        <v>#DIV/0!</v>
      </c>
      <c r="BU230" s="44" t="e">
        <f t="shared" si="406"/>
        <v>#DIV/0!</v>
      </c>
      <c r="BV230" s="44" t="e">
        <f t="shared" si="406"/>
        <v>#DIV/0!</v>
      </c>
      <c r="BW230" s="44" t="e">
        <f t="shared" si="406"/>
        <v>#DIV/0!</v>
      </c>
      <c r="BX230" s="44" t="e">
        <f t="shared" si="406"/>
        <v>#DIV/0!</v>
      </c>
      <c r="BY230" s="44" t="e">
        <f t="shared" si="406"/>
        <v>#DIV/0!</v>
      </c>
      <c r="BZ230" s="169" t="e">
        <f t="shared" si="406"/>
        <v>#VALUE!</v>
      </c>
      <c r="CA230" s="169" t="e">
        <f t="shared" si="406"/>
        <v>#VALUE!</v>
      </c>
      <c r="CB230" s="169" t="e">
        <f t="shared" si="406"/>
        <v>#VALUE!</v>
      </c>
      <c r="CC230" s="169" t="e">
        <f t="shared" si="406"/>
        <v>#VALUE!</v>
      </c>
      <c r="CD230" s="170" t="e">
        <f t="shared" si="406"/>
        <v>#VALUE!</v>
      </c>
      <c r="CG230" s="193"/>
      <c r="CH230" s="194"/>
      <c r="CI230" s="41"/>
      <c r="CJ230" s="41"/>
      <c r="CK230" s="41"/>
      <c r="CL230" s="41"/>
      <c r="CM230" s="41"/>
      <c r="CN230" s="33" t="s">
        <v>52</v>
      </c>
      <c r="CO230" s="44" t="e">
        <f t="shared" ref="CO230:CY230" si="407">AVERAGE(CO227:CO229)</f>
        <v>#DIV/0!</v>
      </c>
      <c r="CP230" s="44" t="e">
        <f t="shared" si="407"/>
        <v>#DIV/0!</v>
      </c>
      <c r="CQ230" s="44" t="e">
        <f t="shared" si="407"/>
        <v>#DIV/0!</v>
      </c>
      <c r="CR230" s="44" t="e">
        <f t="shared" si="407"/>
        <v>#DIV/0!</v>
      </c>
      <c r="CS230" s="44" t="e">
        <f t="shared" si="407"/>
        <v>#DIV/0!</v>
      </c>
      <c r="CT230" s="44" t="e">
        <f t="shared" si="407"/>
        <v>#DIV/0!</v>
      </c>
      <c r="CU230" s="169" t="e">
        <f t="shared" si="407"/>
        <v>#VALUE!</v>
      </c>
      <c r="CV230" s="169" t="e">
        <f t="shared" si="407"/>
        <v>#VALUE!</v>
      </c>
      <c r="CW230" s="169" t="e">
        <f t="shared" si="407"/>
        <v>#VALUE!</v>
      </c>
      <c r="CX230" s="169" t="e">
        <f t="shared" si="407"/>
        <v>#VALUE!</v>
      </c>
      <c r="CY230" s="170" t="e">
        <f t="shared" si="407"/>
        <v>#VALUE!</v>
      </c>
    </row>
    <row r="231" spans="1:103" ht="14.45" customHeight="1" x14ac:dyDescent="0.25">
      <c r="A231" s="193"/>
      <c r="B231" s="194"/>
      <c r="C231" s="54" t="s">
        <v>53</v>
      </c>
      <c r="D231" s="2" t="str">
        <f t="shared" ref="D231:S231" si="408">D246</f>
        <v>oxygen</v>
      </c>
      <c r="E231" s="2" t="str">
        <f t="shared" si="408"/>
        <v>nitrogen</v>
      </c>
      <c r="F231" s="2" t="str">
        <f t="shared" si="408"/>
        <v>methane</v>
      </c>
      <c r="G231" s="2" t="str">
        <f t="shared" si="408"/>
        <v>carbon monoxide</v>
      </c>
      <c r="H231" s="2" t="str">
        <f t="shared" si="408"/>
        <v>carbon dioxide</v>
      </c>
      <c r="I231" s="2" t="str">
        <f t="shared" si="408"/>
        <v>ethane</v>
      </c>
      <c r="J231" s="2" t="str">
        <f t="shared" si="408"/>
        <v>ethylene</v>
      </c>
      <c r="K231" s="2" t="str">
        <f t="shared" si="408"/>
        <v>propane</v>
      </c>
      <c r="L231" s="2" t="str">
        <f t="shared" si="408"/>
        <v>propylene</v>
      </c>
      <c r="M231" s="2" t="str">
        <f t="shared" si="408"/>
        <v>isobutane</v>
      </c>
      <c r="N231" s="2" t="str">
        <f t="shared" si="408"/>
        <v>n-butane</v>
      </c>
      <c r="O231" s="2" t="str">
        <f t="shared" si="408"/>
        <v>trans-2-butene</v>
      </c>
      <c r="P231" s="2" t="str">
        <f t="shared" si="408"/>
        <v>1-butene</v>
      </c>
      <c r="Q231" s="2" t="str">
        <f t="shared" si="408"/>
        <v>isobutene</v>
      </c>
      <c r="R231" s="2" t="str">
        <f t="shared" si="408"/>
        <v>cis-2-butene</v>
      </c>
      <c r="S231" s="51" t="str">
        <f t="shared" si="408"/>
        <v>1,3-butadiene</v>
      </c>
      <c r="T231" s="22"/>
      <c r="V231" s="193"/>
      <c r="W231" s="194"/>
      <c r="X231" s="54" t="s">
        <v>53</v>
      </c>
      <c r="Y231" s="2" t="str">
        <f t="shared" ref="Y231:AN231" si="409">Y246</f>
        <v>oxygen</v>
      </c>
      <c r="Z231" s="2" t="str">
        <f t="shared" si="409"/>
        <v>nitrogen</v>
      </c>
      <c r="AA231" s="2" t="str">
        <f t="shared" si="409"/>
        <v>methane</v>
      </c>
      <c r="AB231" s="2" t="str">
        <f t="shared" si="409"/>
        <v>carbon monoxide</v>
      </c>
      <c r="AC231" s="2" t="str">
        <f t="shared" si="409"/>
        <v>carbon dioxide</v>
      </c>
      <c r="AD231" s="2" t="str">
        <f t="shared" si="409"/>
        <v>ethane</v>
      </c>
      <c r="AE231" s="2" t="str">
        <f t="shared" si="409"/>
        <v>ethylene</v>
      </c>
      <c r="AF231" s="2" t="str">
        <f t="shared" si="409"/>
        <v>propane</v>
      </c>
      <c r="AG231" s="2" t="str">
        <f t="shared" si="409"/>
        <v>propylene</v>
      </c>
      <c r="AH231" s="2" t="str">
        <f t="shared" si="409"/>
        <v>isobutane</v>
      </c>
      <c r="AI231" s="2" t="str">
        <f t="shared" si="409"/>
        <v>n-butane</v>
      </c>
      <c r="AJ231" s="2" t="str">
        <f t="shared" si="409"/>
        <v>trans-2-butene</v>
      </c>
      <c r="AK231" s="2" t="str">
        <f t="shared" si="409"/>
        <v>1-butene</v>
      </c>
      <c r="AL231" s="2" t="str">
        <f t="shared" si="409"/>
        <v>isobutene</v>
      </c>
      <c r="AM231" s="2" t="str">
        <f t="shared" si="409"/>
        <v>cis-2-butene</v>
      </c>
      <c r="AN231" s="51" t="str">
        <f t="shared" si="409"/>
        <v>1,3-butadiene</v>
      </c>
      <c r="AQ231" s="193"/>
      <c r="AR231" s="194"/>
      <c r="AS231" s="54" t="s">
        <v>53</v>
      </c>
      <c r="AT231" s="2" t="str">
        <f t="shared" ref="AT231:BI231" si="410">AT246</f>
        <v>oxygen</v>
      </c>
      <c r="AU231" s="2" t="str">
        <f t="shared" si="410"/>
        <v>nitrogen</v>
      </c>
      <c r="AV231" s="2" t="str">
        <f t="shared" si="410"/>
        <v>methane</v>
      </c>
      <c r="AW231" s="2" t="str">
        <f t="shared" si="410"/>
        <v>carbon monoxide</v>
      </c>
      <c r="AX231" s="2" t="str">
        <f t="shared" si="410"/>
        <v>carbon dioxide</v>
      </c>
      <c r="AY231" s="2" t="str">
        <f t="shared" si="410"/>
        <v>ethane</v>
      </c>
      <c r="AZ231" s="2" t="str">
        <f t="shared" si="410"/>
        <v>ethylene</v>
      </c>
      <c r="BA231" s="2" t="str">
        <f t="shared" si="410"/>
        <v>propane</v>
      </c>
      <c r="BB231" s="2" t="str">
        <f t="shared" si="410"/>
        <v>propylene</v>
      </c>
      <c r="BC231" s="2" t="str">
        <f t="shared" si="410"/>
        <v>isobutane</v>
      </c>
      <c r="BD231" s="2" t="str">
        <f t="shared" si="410"/>
        <v>n-butane</v>
      </c>
      <c r="BE231" s="2" t="str">
        <f t="shared" si="410"/>
        <v>trans-2-butene</v>
      </c>
      <c r="BF231" s="2" t="str">
        <f t="shared" si="410"/>
        <v>1-butene</v>
      </c>
      <c r="BG231" s="2" t="str">
        <f t="shared" si="410"/>
        <v>isobutene</v>
      </c>
      <c r="BH231" s="2" t="str">
        <f t="shared" si="410"/>
        <v>cis-2-butene</v>
      </c>
      <c r="BI231" s="51" t="str">
        <f t="shared" si="410"/>
        <v>1,3-butadiene</v>
      </c>
      <c r="BL231" s="193"/>
      <c r="BM231" s="194"/>
      <c r="BN231" s="54" t="s">
        <v>53</v>
      </c>
      <c r="BO231" s="2" t="str">
        <f t="shared" ref="BO231:CD231" si="411">BO246</f>
        <v>oxygen</v>
      </c>
      <c r="BP231" s="2" t="str">
        <f t="shared" si="411"/>
        <v>nitrogen</v>
      </c>
      <c r="BQ231" s="2" t="str">
        <f t="shared" si="411"/>
        <v>methane</v>
      </c>
      <c r="BR231" s="2" t="str">
        <f t="shared" si="411"/>
        <v>carbon monoxide</v>
      </c>
      <c r="BS231" s="2" t="str">
        <f t="shared" si="411"/>
        <v>carbon dioxide</v>
      </c>
      <c r="BT231" s="2" t="str">
        <f t="shared" si="411"/>
        <v>ethane</v>
      </c>
      <c r="BU231" s="2" t="str">
        <f t="shared" si="411"/>
        <v>ethylene</v>
      </c>
      <c r="BV231" s="2" t="str">
        <f t="shared" si="411"/>
        <v>propane</v>
      </c>
      <c r="BW231" s="2" t="str">
        <f t="shared" si="411"/>
        <v>propylene</v>
      </c>
      <c r="BX231" s="2" t="str">
        <f t="shared" si="411"/>
        <v>isobutane</v>
      </c>
      <c r="BY231" s="2" t="str">
        <f t="shared" si="411"/>
        <v>n-butane</v>
      </c>
      <c r="BZ231" s="2" t="str">
        <f t="shared" si="411"/>
        <v>trans-2-butene</v>
      </c>
      <c r="CA231" s="2" t="str">
        <f t="shared" si="411"/>
        <v>1-butene</v>
      </c>
      <c r="CB231" s="2" t="str">
        <f t="shared" si="411"/>
        <v>isobutene</v>
      </c>
      <c r="CC231" s="2" t="str">
        <f t="shared" si="411"/>
        <v>cis-2-butene</v>
      </c>
      <c r="CD231" s="51" t="str">
        <f t="shared" si="411"/>
        <v>1,3-butadiene</v>
      </c>
      <c r="CG231" s="193"/>
      <c r="CH231" s="194"/>
      <c r="CI231" s="54" t="s">
        <v>53</v>
      </c>
      <c r="CJ231" s="2" t="str">
        <f t="shared" ref="CJ231:CY231" si="412">CJ246</f>
        <v>oxygen</v>
      </c>
      <c r="CK231" s="2" t="str">
        <f t="shared" si="412"/>
        <v>nitrogen</v>
      </c>
      <c r="CL231" s="2" t="str">
        <f t="shared" si="412"/>
        <v>methane</v>
      </c>
      <c r="CM231" s="2" t="str">
        <f t="shared" si="412"/>
        <v>carbon monoxide</v>
      </c>
      <c r="CN231" s="2" t="str">
        <f t="shared" si="412"/>
        <v>carbon dioxide</v>
      </c>
      <c r="CO231" s="2" t="str">
        <f t="shared" si="412"/>
        <v>ethane</v>
      </c>
      <c r="CP231" s="2" t="str">
        <f t="shared" si="412"/>
        <v>ethylene</v>
      </c>
      <c r="CQ231" s="2" t="str">
        <f t="shared" si="412"/>
        <v>propane</v>
      </c>
      <c r="CR231" s="2" t="str">
        <f t="shared" si="412"/>
        <v>propylene</v>
      </c>
      <c r="CS231" s="2" t="str">
        <f t="shared" si="412"/>
        <v>isobutane</v>
      </c>
      <c r="CT231" s="2" t="str">
        <f t="shared" si="412"/>
        <v>n-butane</v>
      </c>
      <c r="CU231" s="2" t="str">
        <f t="shared" si="412"/>
        <v>trans-2-butene</v>
      </c>
      <c r="CV231" s="2" t="str">
        <f t="shared" si="412"/>
        <v>1-butene</v>
      </c>
      <c r="CW231" s="2" t="str">
        <f t="shared" si="412"/>
        <v>isobutene</v>
      </c>
      <c r="CX231" s="2" t="str">
        <f t="shared" si="412"/>
        <v>cis-2-butene</v>
      </c>
      <c r="CY231" s="51" t="str">
        <f t="shared" si="412"/>
        <v>1,3-butadiene</v>
      </c>
    </row>
    <row r="232" spans="1:103" ht="14.45" customHeight="1" x14ac:dyDescent="0.25">
      <c r="A232" s="193"/>
      <c r="B232" s="194"/>
      <c r="C232" s="187" t="s">
        <v>54</v>
      </c>
      <c r="D232" s="45" t="str">
        <f t="shared" ref="D232:S232" si="413">D251</f>
        <v/>
      </c>
      <c r="E232" s="45" t="str">
        <f t="shared" si="413"/>
        <v/>
      </c>
      <c r="F232" s="45" t="str">
        <f t="shared" si="413"/>
        <v/>
      </c>
      <c r="G232" s="45" t="str">
        <f t="shared" si="413"/>
        <v/>
      </c>
      <c r="H232" s="45" t="str">
        <f t="shared" si="413"/>
        <v/>
      </c>
      <c r="I232" s="45" t="str">
        <f t="shared" si="413"/>
        <v/>
      </c>
      <c r="J232" s="45" t="str">
        <f t="shared" si="413"/>
        <v/>
      </c>
      <c r="K232" s="45" t="str">
        <f t="shared" si="413"/>
        <v/>
      </c>
      <c r="L232" s="45" t="str">
        <f t="shared" si="413"/>
        <v/>
      </c>
      <c r="M232" s="45" t="str">
        <f t="shared" si="413"/>
        <v/>
      </c>
      <c r="N232" s="45" t="str">
        <f t="shared" si="413"/>
        <v/>
      </c>
      <c r="O232" s="45" t="str">
        <f t="shared" si="413"/>
        <v/>
      </c>
      <c r="P232" s="45" t="str">
        <f t="shared" si="413"/>
        <v/>
      </c>
      <c r="Q232" s="45" t="str">
        <f t="shared" si="413"/>
        <v/>
      </c>
      <c r="R232" s="45" t="str">
        <f t="shared" si="413"/>
        <v/>
      </c>
      <c r="S232" s="52" t="str">
        <f t="shared" si="413"/>
        <v/>
      </c>
      <c r="T232" s="22"/>
      <c r="V232" s="193"/>
      <c r="W232" s="194"/>
      <c r="X232" s="187" t="s">
        <v>54</v>
      </c>
      <c r="Y232" s="45" t="str">
        <f t="shared" ref="Y232:AN232" si="414">Y251</f>
        <v/>
      </c>
      <c r="Z232" s="45" t="str">
        <f t="shared" si="414"/>
        <v/>
      </c>
      <c r="AA232" s="45" t="str">
        <f t="shared" si="414"/>
        <v/>
      </c>
      <c r="AB232" s="45" t="str">
        <f t="shared" si="414"/>
        <v/>
      </c>
      <c r="AC232" s="45" t="str">
        <f t="shared" si="414"/>
        <v/>
      </c>
      <c r="AD232" s="45" t="str">
        <f t="shared" si="414"/>
        <v/>
      </c>
      <c r="AE232" s="45" t="str">
        <f t="shared" si="414"/>
        <v/>
      </c>
      <c r="AF232" s="45" t="str">
        <f t="shared" si="414"/>
        <v/>
      </c>
      <c r="AG232" s="45" t="str">
        <f t="shared" si="414"/>
        <v/>
      </c>
      <c r="AH232" s="45" t="str">
        <f t="shared" si="414"/>
        <v/>
      </c>
      <c r="AI232" s="45" t="str">
        <f t="shared" si="414"/>
        <v/>
      </c>
      <c r="AJ232" s="45" t="str">
        <f t="shared" si="414"/>
        <v/>
      </c>
      <c r="AK232" s="45" t="str">
        <f t="shared" si="414"/>
        <v/>
      </c>
      <c r="AL232" s="45" t="str">
        <f t="shared" si="414"/>
        <v/>
      </c>
      <c r="AM232" s="45" t="str">
        <f t="shared" si="414"/>
        <v/>
      </c>
      <c r="AN232" s="52" t="str">
        <f t="shared" si="414"/>
        <v/>
      </c>
      <c r="AQ232" s="193"/>
      <c r="AR232" s="194"/>
      <c r="AS232" s="187" t="s">
        <v>54</v>
      </c>
      <c r="AT232" s="45" t="str">
        <f t="shared" ref="AT232:BI232" si="415">AT251</f>
        <v/>
      </c>
      <c r="AU232" s="45" t="str">
        <f t="shared" si="415"/>
        <v/>
      </c>
      <c r="AV232" s="45" t="str">
        <f t="shared" si="415"/>
        <v/>
      </c>
      <c r="AW232" s="45" t="str">
        <f t="shared" si="415"/>
        <v/>
      </c>
      <c r="AX232" s="45" t="str">
        <f t="shared" si="415"/>
        <v/>
      </c>
      <c r="AY232" s="45" t="str">
        <f t="shared" si="415"/>
        <v/>
      </c>
      <c r="AZ232" s="45" t="str">
        <f t="shared" si="415"/>
        <v/>
      </c>
      <c r="BA232" s="45" t="str">
        <f t="shared" si="415"/>
        <v/>
      </c>
      <c r="BB232" s="45" t="str">
        <f t="shared" si="415"/>
        <v/>
      </c>
      <c r="BC232" s="45" t="str">
        <f t="shared" si="415"/>
        <v/>
      </c>
      <c r="BD232" s="45" t="str">
        <f t="shared" si="415"/>
        <v/>
      </c>
      <c r="BE232" s="45" t="str">
        <f t="shared" si="415"/>
        <v/>
      </c>
      <c r="BF232" s="45" t="str">
        <f t="shared" si="415"/>
        <v/>
      </c>
      <c r="BG232" s="45" t="str">
        <f t="shared" si="415"/>
        <v/>
      </c>
      <c r="BH232" s="45" t="str">
        <f t="shared" si="415"/>
        <v/>
      </c>
      <c r="BI232" s="52" t="str">
        <f t="shared" si="415"/>
        <v/>
      </c>
      <c r="BL232" s="193"/>
      <c r="BM232" s="194"/>
      <c r="BN232" s="187" t="s">
        <v>54</v>
      </c>
      <c r="BO232" s="45">
        <f t="shared" ref="BO232:CD232" si="416">BO251</f>
        <v>0</v>
      </c>
      <c r="BP232" s="45">
        <f t="shared" si="416"/>
        <v>0</v>
      </c>
      <c r="BQ232" s="45">
        <f t="shared" si="416"/>
        <v>0</v>
      </c>
      <c r="BR232" s="45">
        <f t="shared" si="416"/>
        <v>0</v>
      </c>
      <c r="BS232" s="45">
        <f t="shared" si="416"/>
        <v>0</v>
      </c>
      <c r="BT232" s="45">
        <f t="shared" si="416"/>
        <v>0</v>
      </c>
      <c r="BU232" s="45">
        <f t="shared" si="416"/>
        <v>0</v>
      </c>
      <c r="BV232" s="45">
        <f t="shared" si="416"/>
        <v>0</v>
      </c>
      <c r="BW232" s="45">
        <f t="shared" si="416"/>
        <v>0</v>
      </c>
      <c r="BX232" s="45">
        <f t="shared" si="416"/>
        <v>0</v>
      </c>
      <c r="BY232" s="45">
        <f t="shared" si="416"/>
        <v>0</v>
      </c>
      <c r="BZ232" s="45">
        <f t="shared" si="416"/>
        <v>0</v>
      </c>
      <c r="CA232" s="45">
        <f t="shared" si="416"/>
        <v>0</v>
      </c>
      <c r="CB232" s="45">
        <f t="shared" si="416"/>
        <v>0</v>
      </c>
      <c r="CC232" s="45">
        <f t="shared" si="416"/>
        <v>0</v>
      </c>
      <c r="CD232" s="52">
        <f t="shared" si="416"/>
        <v>0</v>
      </c>
      <c r="CG232" s="193"/>
      <c r="CH232" s="194"/>
      <c r="CI232" s="187" t="s">
        <v>54</v>
      </c>
      <c r="CJ232" s="45">
        <f t="shared" ref="CJ232:CY232" si="417">CJ251</f>
        <v>0</v>
      </c>
      <c r="CK232" s="45">
        <f t="shared" si="417"/>
        <v>0</v>
      </c>
      <c r="CL232" s="45">
        <f t="shared" si="417"/>
        <v>0</v>
      </c>
      <c r="CM232" s="45">
        <f t="shared" si="417"/>
        <v>0</v>
      </c>
      <c r="CN232" s="45">
        <f t="shared" si="417"/>
        <v>0</v>
      </c>
      <c r="CO232" s="45">
        <f t="shared" si="417"/>
        <v>0</v>
      </c>
      <c r="CP232" s="45">
        <f t="shared" si="417"/>
        <v>0</v>
      </c>
      <c r="CQ232" s="45">
        <f t="shared" si="417"/>
        <v>0</v>
      </c>
      <c r="CR232" s="45">
        <f t="shared" si="417"/>
        <v>0</v>
      </c>
      <c r="CS232" s="45">
        <f t="shared" si="417"/>
        <v>0</v>
      </c>
      <c r="CT232" s="45">
        <f t="shared" si="417"/>
        <v>0</v>
      </c>
      <c r="CU232" s="45">
        <f t="shared" si="417"/>
        <v>0</v>
      </c>
      <c r="CV232" s="45">
        <f t="shared" si="417"/>
        <v>0</v>
      </c>
      <c r="CW232" s="45">
        <f t="shared" si="417"/>
        <v>0</v>
      </c>
      <c r="CX232" s="45">
        <f t="shared" si="417"/>
        <v>0</v>
      </c>
      <c r="CY232" s="52">
        <f t="shared" si="417"/>
        <v>0</v>
      </c>
    </row>
    <row r="233" spans="1:103" ht="14.45" customHeight="1" x14ac:dyDescent="0.25">
      <c r="A233" s="193"/>
      <c r="B233" s="194"/>
      <c r="C233" s="188"/>
      <c r="D233" s="45" t="str">
        <f t="shared" ref="D233:S233" si="418">D252</f>
        <v/>
      </c>
      <c r="E233" s="45" t="str">
        <f t="shared" si="418"/>
        <v/>
      </c>
      <c r="F233" s="45" t="str">
        <f t="shared" si="418"/>
        <v/>
      </c>
      <c r="G233" s="45" t="str">
        <f t="shared" si="418"/>
        <v/>
      </c>
      <c r="H233" s="45" t="str">
        <f t="shared" si="418"/>
        <v/>
      </c>
      <c r="I233" s="45" t="str">
        <f t="shared" si="418"/>
        <v/>
      </c>
      <c r="J233" s="45" t="str">
        <f t="shared" si="418"/>
        <v/>
      </c>
      <c r="K233" s="45" t="str">
        <f t="shared" si="418"/>
        <v/>
      </c>
      <c r="L233" s="45" t="str">
        <f t="shared" si="418"/>
        <v/>
      </c>
      <c r="M233" s="45" t="str">
        <f t="shared" si="418"/>
        <v/>
      </c>
      <c r="N233" s="45" t="str">
        <f t="shared" si="418"/>
        <v/>
      </c>
      <c r="O233" s="45" t="str">
        <f t="shared" si="418"/>
        <v/>
      </c>
      <c r="P233" s="45" t="str">
        <f t="shared" si="418"/>
        <v/>
      </c>
      <c r="Q233" s="45" t="str">
        <f t="shared" si="418"/>
        <v/>
      </c>
      <c r="R233" s="45" t="str">
        <f t="shared" si="418"/>
        <v/>
      </c>
      <c r="S233" s="52" t="str">
        <f t="shared" si="418"/>
        <v/>
      </c>
      <c r="T233" s="22"/>
      <c r="V233" s="193"/>
      <c r="W233" s="194"/>
      <c r="X233" s="188"/>
      <c r="Y233" s="45" t="str">
        <f t="shared" ref="Y233:AN233" si="419">Y252</f>
        <v/>
      </c>
      <c r="Z233" s="45" t="str">
        <f t="shared" si="419"/>
        <v/>
      </c>
      <c r="AA233" s="45" t="str">
        <f t="shared" si="419"/>
        <v/>
      </c>
      <c r="AB233" s="45" t="str">
        <f t="shared" si="419"/>
        <v/>
      </c>
      <c r="AC233" s="45" t="str">
        <f t="shared" si="419"/>
        <v/>
      </c>
      <c r="AD233" s="45" t="str">
        <f t="shared" si="419"/>
        <v/>
      </c>
      <c r="AE233" s="45" t="str">
        <f t="shared" si="419"/>
        <v/>
      </c>
      <c r="AF233" s="45" t="str">
        <f t="shared" si="419"/>
        <v/>
      </c>
      <c r="AG233" s="45" t="str">
        <f t="shared" si="419"/>
        <v/>
      </c>
      <c r="AH233" s="45" t="str">
        <f t="shared" si="419"/>
        <v/>
      </c>
      <c r="AI233" s="45" t="str">
        <f t="shared" si="419"/>
        <v/>
      </c>
      <c r="AJ233" s="45" t="str">
        <f t="shared" si="419"/>
        <v/>
      </c>
      <c r="AK233" s="45" t="str">
        <f t="shared" si="419"/>
        <v/>
      </c>
      <c r="AL233" s="45" t="str">
        <f t="shared" si="419"/>
        <v/>
      </c>
      <c r="AM233" s="45" t="str">
        <f t="shared" si="419"/>
        <v/>
      </c>
      <c r="AN233" s="52" t="str">
        <f t="shared" si="419"/>
        <v/>
      </c>
      <c r="AQ233" s="193"/>
      <c r="AR233" s="194"/>
      <c r="AS233" s="188"/>
      <c r="AT233" s="45" t="str">
        <f t="shared" ref="AT233:BI233" si="420">AT252</f>
        <v/>
      </c>
      <c r="AU233" s="45" t="str">
        <f t="shared" si="420"/>
        <v/>
      </c>
      <c r="AV233" s="45" t="str">
        <f t="shared" si="420"/>
        <v/>
      </c>
      <c r="AW233" s="45" t="str">
        <f t="shared" si="420"/>
        <v/>
      </c>
      <c r="AX233" s="45" t="str">
        <f t="shared" si="420"/>
        <v/>
      </c>
      <c r="AY233" s="45" t="str">
        <f t="shared" si="420"/>
        <v/>
      </c>
      <c r="AZ233" s="45" t="str">
        <f t="shared" si="420"/>
        <v/>
      </c>
      <c r="BA233" s="45" t="str">
        <f t="shared" si="420"/>
        <v/>
      </c>
      <c r="BB233" s="45" t="str">
        <f t="shared" si="420"/>
        <v/>
      </c>
      <c r="BC233" s="45" t="str">
        <f t="shared" si="420"/>
        <v/>
      </c>
      <c r="BD233" s="45" t="str">
        <f t="shared" si="420"/>
        <v/>
      </c>
      <c r="BE233" s="45" t="str">
        <f t="shared" si="420"/>
        <v/>
      </c>
      <c r="BF233" s="45" t="str">
        <f t="shared" si="420"/>
        <v/>
      </c>
      <c r="BG233" s="45" t="str">
        <f t="shared" si="420"/>
        <v/>
      </c>
      <c r="BH233" s="45" t="str">
        <f t="shared" si="420"/>
        <v/>
      </c>
      <c r="BI233" s="52" t="str">
        <f t="shared" si="420"/>
        <v/>
      </c>
      <c r="BL233" s="193"/>
      <c r="BM233" s="194"/>
      <c r="BN233" s="188"/>
      <c r="BO233" s="45">
        <f t="shared" ref="BO233:CD233" si="421">BO252</f>
        <v>0</v>
      </c>
      <c r="BP233" s="45">
        <f t="shared" si="421"/>
        <v>0</v>
      </c>
      <c r="BQ233" s="45">
        <f t="shared" si="421"/>
        <v>0</v>
      </c>
      <c r="BR233" s="45">
        <f t="shared" si="421"/>
        <v>0</v>
      </c>
      <c r="BS233" s="45">
        <f t="shared" si="421"/>
        <v>0</v>
      </c>
      <c r="BT233" s="45">
        <f t="shared" si="421"/>
        <v>0</v>
      </c>
      <c r="BU233" s="45">
        <f t="shared" si="421"/>
        <v>0</v>
      </c>
      <c r="BV233" s="45">
        <f t="shared" si="421"/>
        <v>0</v>
      </c>
      <c r="BW233" s="45">
        <f t="shared" si="421"/>
        <v>0</v>
      </c>
      <c r="BX233" s="45">
        <f t="shared" si="421"/>
        <v>0</v>
      </c>
      <c r="BY233" s="45">
        <f t="shared" si="421"/>
        <v>0</v>
      </c>
      <c r="BZ233" s="45">
        <f t="shared" si="421"/>
        <v>0</v>
      </c>
      <c r="CA233" s="45">
        <f t="shared" si="421"/>
        <v>0</v>
      </c>
      <c r="CB233" s="45">
        <f t="shared" si="421"/>
        <v>0</v>
      </c>
      <c r="CC233" s="45">
        <f t="shared" si="421"/>
        <v>0</v>
      </c>
      <c r="CD233" s="52">
        <f t="shared" si="421"/>
        <v>0</v>
      </c>
      <c r="CG233" s="193"/>
      <c r="CH233" s="194"/>
      <c r="CI233" s="188"/>
      <c r="CJ233" s="45">
        <f t="shared" ref="CJ233:CY233" si="422">CJ252</f>
        <v>0</v>
      </c>
      <c r="CK233" s="45">
        <f t="shared" si="422"/>
        <v>0</v>
      </c>
      <c r="CL233" s="45">
        <f t="shared" si="422"/>
        <v>0</v>
      </c>
      <c r="CM233" s="45">
        <f t="shared" si="422"/>
        <v>0</v>
      </c>
      <c r="CN233" s="45">
        <f t="shared" si="422"/>
        <v>0</v>
      </c>
      <c r="CO233" s="45">
        <f t="shared" si="422"/>
        <v>0</v>
      </c>
      <c r="CP233" s="45">
        <f t="shared" si="422"/>
        <v>0</v>
      </c>
      <c r="CQ233" s="45">
        <f t="shared" si="422"/>
        <v>0</v>
      </c>
      <c r="CR233" s="45">
        <f t="shared" si="422"/>
        <v>0</v>
      </c>
      <c r="CS233" s="45">
        <f t="shared" si="422"/>
        <v>0</v>
      </c>
      <c r="CT233" s="45">
        <f t="shared" si="422"/>
        <v>0</v>
      </c>
      <c r="CU233" s="45">
        <f t="shared" si="422"/>
        <v>0</v>
      </c>
      <c r="CV233" s="45">
        <f t="shared" si="422"/>
        <v>0</v>
      </c>
      <c r="CW233" s="45">
        <f t="shared" si="422"/>
        <v>0</v>
      </c>
      <c r="CX233" s="45">
        <f t="shared" si="422"/>
        <v>0</v>
      </c>
      <c r="CY233" s="52">
        <f t="shared" si="422"/>
        <v>0</v>
      </c>
    </row>
    <row r="234" spans="1:103" ht="14.45" customHeight="1" x14ac:dyDescent="0.25">
      <c r="A234" s="193"/>
      <c r="B234" s="194"/>
      <c r="C234" s="189"/>
      <c r="D234" s="45" t="str">
        <f t="shared" ref="D234:S234" si="423">D253</f>
        <v/>
      </c>
      <c r="E234" s="45" t="str">
        <f t="shared" si="423"/>
        <v/>
      </c>
      <c r="F234" s="45" t="str">
        <f t="shared" si="423"/>
        <v/>
      </c>
      <c r="G234" s="45" t="str">
        <f t="shared" si="423"/>
        <v/>
      </c>
      <c r="H234" s="45" t="str">
        <f t="shared" si="423"/>
        <v/>
      </c>
      <c r="I234" s="45" t="str">
        <f t="shared" si="423"/>
        <v/>
      </c>
      <c r="J234" s="45" t="str">
        <f t="shared" si="423"/>
        <v/>
      </c>
      <c r="K234" s="45" t="str">
        <f t="shared" si="423"/>
        <v/>
      </c>
      <c r="L234" s="45" t="str">
        <f t="shared" si="423"/>
        <v/>
      </c>
      <c r="M234" s="45" t="str">
        <f t="shared" si="423"/>
        <v/>
      </c>
      <c r="N234" s="45" t="str">
        <f t="shared" si="423"/>
        <v/>
      </c>
      <c r="O234" s="45" t="str">
        <f t="shared" si="423"/>
        <v/>
      </c>
      <c r="P234" s="45" t="str">
        <f t="shared" si="423"/>
        <v/>
      </c>
      <c r="Q234" s="45" t="str">
        <f t="shared" si="423"/>
        <v/>
      </c>
      <c r="R234" s="45" t="str">
        <f t="shared" si="423"/>
        <v/>
      </c>
      <c r="S234" s="52" t="str">
        <f t="shared" si="423"/>
        <v/>
      </c>
      <c r="T234" s="22"/>
      <c r="V234" s="193"/>
      <c r="W234" s="194"/>
      <c r="X234" s="189"/>
      <c r="Y234" s="45" t="str">
        <f t="shared" ref="Y234:AN234" si="424">Y253</f>
        <v/>
      </c>
      <c r="Z234" s="45" t="str">
        <f t="shared" si="424"/>
        <v/>
      </c>
      <c r="AA234" s="45" t="str">
        <f t="shared" si="424"/>
        <v/>
      </c>
      <c r="AB234" s="45" t="str">
        <f t="shared" si="424"/>
        <v/>
      </c>
      <c r="AC234" s="45" t="str">
        <f t="shared" si="424"/>
        <v/>
      </c>
      <c r="AD234" s="45" t="str">
        <f t="shared" si="424"/>
        <v/>
      </c>
      <c r="AE234" s="45" t="str">
        <f t="shared" si="424"/>
        <v/>
      </c>
      <c r="AF234" s="45" t="str">
        <f t="shared" si="424"/>
        <v/>
      </c>
      <c r="AG234" s="45" t="str">
        <f t="shared" si="424"/>
        <v/>
      </c>
      <c r="AH234" s="45" t="str">
        <f t="shared" si="424"/>
        <v/>
      </c>
      <c r="AI234" s="45" t="str">
        <f t="shared" si="424"/>
        <v/>
      </c>
      <c r="AJ234" s="45" t="str">
        <f t="shared" si="424"/>
        <v/>
      </c>
      <c r="AK234" s="45" t="str">
        <f t="shared" si="424"/>
        <v/>
      </c>
      <c r="AL234" s="45" t="str">
        <f t="shared" si="424"/>
        <v/>
      </c>
      <c r="AM234" s="45" t="str">
        <f t="shared" si="424"/>
        <v/>
      </c>
      <c r="AN234" s="52" t="str">
        <f t="shared" si="424"/>
        <v/>
      </c>
      <c r="AQ234" s="193"/>
      <c r="AR234" s="194"/>
      <c r="AS234" s="189"/>
      <c r="AT234" s="45" t="str">
        <f t="shared" ref="AT234:BI234" si="425">AT253</f>
        <v/>
      </c>
      <c r="AU234" s="45" t="str">
        <f t="shared" si="425"/>
        <v/>
      </c>
      <c r="AV234" s="45" t="str">
        <f t="shared" si="425"/>
        <v/>
      </c>
      <c r="AW234" s="45" t="str">
        <f t="shared" si="425"/>
        <v/>
      </c>
      <c r="AX234" s="45" t="str">
        <f t="shared" si="425"/>
        <v/>
      </c>
      <c r="AY234" s="45" t="str">
        <f t="shared" si="425"/>
        <v/>
      </c>
      <c r="AZ234" s="45" t="str">
        <f t="shared" si="425"/>
        <v/>
      </c>
      <c r="BA234" s="45" t="str">
        <f t="shared" si="425"/>
        <v/>
      </c>
      <c r="BB234" s="45" t="str">
        <f t="shared" si="425"/>
        <v/>
      </c>
      <c r="BC234" s="45" t="str">
        <f t="shared" si="425"/>
        <v/>
      </c>
      <c r="BD234" s="45" t="str">
        <f t="shared" si="425"/>
        <v/>
      </c>
      <c r="BE234" s="45" t="str">
        <f t="shared" si="425"/>
        <v/>
      </c>
      <c r="BF234" s="45" t="str">
        <f t="shared" si="425"/>
        <v/>
      </c>
      <c r="BG234" s="45" t="str">
        <f t="shared" si="425"/>
        <v/>
      </c>
      <c r="BH234" s="45" t="str">
        <f t="shared" si="425"/>
        <v/>
      </c>
      <c r="BI234" s="52" t="str">
        <f t="shared" si="425"/>
        <v/>
      </c>
      <c r="BL234" s="193"/>
      <c r="BM234" s="194"/>
      <c r="BN234" s="189"/>
      <c r="BO234" s="45">
        <f t="shared" ref="BO234:CD234" si="426">BO253</f>
        <v>0</v>
      </c>
      <c r="BP234" s="45">
        <f t="shared" si="426"/>
        <v>0</v>
      </c>
      <c r="BQ234" s="45">
        <f t="shared" si="426"/>
        <v>0</v>
      </c>
      <c r="BR234" s="45">
        <f t="shared" si="426"/>
        <v>0</v>
      </c>
      <c r="BS234" s="45">
        <f t="shared" si="426"/>
        <v>0</v>
      </c>
      <c r="BT234" s="45">
        <f t="shared" si="426"/>
        <v>0</v>
      </c>
      <c r="BU234" s="45">
        <f t="shared" si="426"/>
        <v>0</v>
      </c>
      <c r="BV234" s="45">
        <f t="shared" si="426"/>
        <v>0</v>
      </c>
      <c r="BW234" s="45">
        <f t="shared" si="426"/>
        <v>0</v>
      </c>
      <c r="BX234" s="45">
        <f t="shared" si="426"/>
        <v>0</v>
      </c>
      <c r="BY234" s="45">
        <f t="shared" si="426"/>
        <v>0</v>
      </c>
      <c r="BZ234" s="45">
        <f t="shared" si="426"/>
        <v>0</v>
      </c>
      <c r="CA234" s="45">
        <f t="shared" si="426"/>
        <v>0</v>
      </c>
      <c r="CB234" s="45">
        <f t="shared" si="426"/>
        <v>0</v>
      </c>
      <c r="CC234" s="45">
        <f t="shared" si="426"/>
        <v>0</v>
      </c>
      <c r="CD234" s="52">
        <f t="shared" si="426"/>
        <v>0</v>
      </c>
      <c r="CG234" s="193"/>
      <c r="CH234" s="194"/>
      <c r="CI234" s="189"/>
      <c r="CJ234" s="45">
        <f t="shared" ref="CJ234:CY234" si="427">CJ253</f>
        <v>0</v>
      </c>
      <c r="CK234" s="45">
        <f t="shared" si="427"/>
        <v>0</v>
      </c>
      <c r="CL234" s="45">
        <f t="shared" si="427"/>
        <v>0</v>
      </c>
      <c r="CM234" s="45">
        <f t="shared" si="427"/>
        <v>0</v>
      </c>
      <c r="CN234" s="45">
        <f t="shared" si="427"/>
        <v>0</v>
      </c>
      <c r="CO234" s="45">
        <f t="shared" si="427"/>
        <v>0</v>
      </c>
      <c r="CP234" s="45">
        <f t="shared" si="427"/>
        <v>0</v>
      </c>
      <c r="CQ234" s="45">
        <f t="shared" si="427"/>
        <v>0</v>
      </c>
      <c r="CR234" s="45">
        <f t="shared" si="427"/>
        <v>0</v>
      </c>
      <c r="CS234" s="45">
        <f t="shared" si="427"/>
        <v>0</v>
      </c>
      <c r="CT234" s="45">
        <f t="shared" si="427"/>
        <v>0</v>
      </c>
      <c r="CU234" s="45">
        <f t="shared" si="427"/>
        <v>0</v>
      </c>
      <c r="CV234" s="45">
        <f t="shared" si="427"/>
        <v>0</v>
      </c>
      <c r="CW234" s="45">
        <f t="shared" si="427"/>
        <v>0</v>
      </c>
      <c r="CX234" s="45">
        <f t="shared" si="427"/>
        <v>0</v>
      </c>
      <c r="CY234" s="52">
        <f t="shared" si="427"/>
        <v>0</v>
      </c>
    </row>
    <row r="235" spans="1:103" ht="14.45" customHeight="1" x14ac:dyDescent="0.25">
      <c r="A235" s="193"/>
      <c r="B235" s="194"/>
      <c r="C235" s="55" t="s">
        <v>52</v>
      </c>
      <c r="D235" s="46" t="e">
        <f t="shared" ref="D235:S235" si="428">AVERAGE(D232:D234)</f>
        <v>#DIV/0!</v>
      </c>
      <c r="E235" s="46" t="e">
        <f t="shared" si="428"/>
        <v>#DIV/0!</v>
      </c>
      <c r="F235" s="46" t="e">
        <f t="shared" si="428"/>
        <v>#DIV/0!</v>
      </c>
      <c r="G235" s="46" t="e">
        <f t="shared" si="428"/>
        <v>#DIV/0!</v>
      </c>
      <c r="H235" s="46" t="e">
        <f t="shared" si="428"/>
        <v>#DIV/0!</v>
      </c>
      <c r="I235" s="46" t="e">
        <f t="shared" si="428"/>
        <v>#DIV/0!</v>
      </c>
      <c r="J235" s="46" t="e">
        <f t="shared" si="428"/>
        <v>#DIV/0!</v>
      </c>
      <c r="K235" s="46" t="e">
        <f t="shared" si="428"/>
        <v>#DIV/0!</v>
      </c>
      <c r="L235" s="46" t="e">
        <f t="shared" si="428"/>
        <v>#DIV/0!</v>
      </c>
      <c r="M235" s="46" t="e">
        <f t="shared" si="428"/>
        <v>#DIV/0!</v>
      </c>
      <c r="N235" s="46" t="e">
        <f t="shared" si="428"/>
        <v>#DIV/0!</v>
      </c>
      <c r="O235" s="46" t="e">
        <f t="shared" si="428"/>
        <v>#DIV/0!</v>
      </c>
      <c r="P235" s="46" t="e">
        <f t="shared" si="428"/>
        <v>#DIV/0!</v>
      </c>
      <c r="Q235" s="46" t="e">
        <f t="shared" si="428"/>
        <v>#DIV/0!</v>
      </c>
      <c r="R235" s="46" t="e">
        <f t="shared" si="428"/>
        <v>#DIV/0!</v>
      </c>
      <c r="S235" s="47" t="e">
        <f t="shared" si="428"/>
        <v>#DIV/0!</v>
      </c>
      <c r="T235" s="22"/>
      <c r="V235" s="193"/>
      <c r="W235" s="194"/>
      <c r="X235" s="55" t="s">
        <v>52</v>
      </c>
      <c r="Y235" s="46" t="e">
        <f t="shared" ref="Y235:AN235" si="429">AVERAGE(Y232:Y234)</f>
        <v>#DIV/0!</v>
      </c>
      <c r="Z235" s="46" t="e">
        <f t="shared" si="429"/>
        <v>#DIV/0!</v>
      </c>
      <c r="AA235" s="46" t="e">
        <f t="shared" si="429"/>
        <v>#DIV/0!</v>
      </c>
      <c r="AB235" s="46" t="e">
        <f t="shared" si="429"/>
        <v>#DIV/0!</v>
      </c>
      <c r="AC235" s="46" t="e">
        <f t="shared" si="429"/>
        <v>#DIV/0!</v>
      </c>
      <c r="AD235" s="46" t="e">
        <f t="shared" si="429"/>
        <v>#DIV/0!</v>
      </c>
      <c r="AE235" s="46" t="e">
        <f t="shared" si="429"/>
        <v>#DIV/0!</v>
      </c>
      <c r="AF235" s="46" t="e">
        <f t="shared" si="429"/>
        <v>#DIV/0!</v>
      </c>
      <c r="AG235" s="46" t="e">
        <f t="shared" si="429"/>
        <v>#DIV/0!</v>
      </c>
      <c r="AH235" s="46" t="e">
        <f t="shared" si="429"/>
        <v>#DIV/0!</v>
      </c>
      <c r="AI235" s="46" t="e">
        <f t="shared" si="429"/>
        <v>#DIV/0!</v>
      </c>
      <c r="AJ235" s="46" t="e">
        <f t="shared" si="429"/>
        <v>#DIV/0!</v>
      </c>
      <c r="AK235" s="46" t="e">
        <f t="shared" si="429"/>
        <v>#DIV/0!</v>
      </c>
      <c r="AL235" s="46" t="e">
        <f t="shared" si="429"/>
        <v>#DIV/0!</v>
      </c>
      <c r="AM235" s="46" t="e">
        <f t="shared" si="429"/>
        <v>#DIV/0!</v>
      </c>
      <c r="AN235" s="47" t="e">
        <f t="shared" si="429"/>
        <v>#DIV/0!</v>
      </c>
      <c r="AQ235" s="193"/>
      <c r="AR235" s="194"/>
      <c r="AS235" s="55" t="s">
        <v>52</v>
      </c>
      <c r="AT235" s="46" t="e">
        <f t="shared" ref="AT235:BI235" si="430">AVERAGE(AT232:AT234)</f>
        <v>#DIV/0!</v>
      </c>
      <c r="AU235" s="46" t="e">
        <f t="shared" si="430"/>
        <v>#DIV/0!</v>
      </c>
      <c r="AV235" s="46" t="e">
        <f t="shared" si="430"/>
        <v>#DIV/0!</v>
      </c>
      <c r="AW235" s="46" t="e">
        <f t="shared" si="430"/>
        <v>#DIV/0!</v>
      </c>
      <c r="AX235" s="46" t="e">
        <f t="shared" si="430"/>
        <v>#DIV/0!</v>
      </c>
      <c r="AY235" s="46" t="e">
        <f t="shared" si="430"/>
        <v>#DIV/0!</v>
      </c>
      <c r="AZ235" s="46" t="e">
        <f t="shared" si="430"/>
        <v>#DIV/0!</v>
      </c>
      <c r="BA235" s="46" t="e">
        <f t="shared" si="430"/>
        <v>#DIV/0!</v>
      </c>
      <c r="BB235" s="46" t="e">
        <f t="shared" si="430"/>
        <v>#DIV/0!</v>
      </c>
      <c r="BC235" s="46" t="e">
        <f t="shared" si="430"/>
        <v>#DIV/0!</v>
      </c>
      <c r="BD235" s="46" t="e">
        <f t="shared" si="430"/>
        <v>#DIV/0!</v>
      </c>
      <c r="BE235" s="46" t="e">
        <f t="shared" si="430"/>
        <v>#DIV/0!</v>
      </c>
      <c r="BF235" s="46" t="e">
        <f t="shared" si="430"/>
        <v>#DIV/0!</v>
      </c>
      <c r="BG235" s="46" t="e">
        <f t="shared" si="430"/>
        <v>#DIV/0!</v>
      </c>
      <c r="BH235" s="46" t="e">
        <f t="shared" si="430"/>
        <v>#DIV/0!</v>
      </c>
      <c r="BI235" s="47" t="e">
        <f t="shared" si="430"/>
        <v>#DIV/0!</v>
      </c>
      <c r="BL235" s="193"/>
      <c r="BM235" s="194"/>
      <c r="BN235" s="55" t="s">
        <v>52</v>
      </c>
      <c r="BO235" s="46">
        <f t="shared" ref="BO235:CD235" si="431">AVERAGE(BO232:BO234)</f>
        <v>0</v>
      </c>
      <c r="BP235" s="46">
        <f t="shared" si="431"/>
        <v>0</v>
      </c>
      <c r="BQ235" s="46">
        <f t="shared" si="431"/>
        <v>0</v>
      </c>
      <c r="BR235" s="46">
        <f t="shared" si="431"/>
        <v>0</v>
      </c>
      <c r="BS235" s="46">
        <f t="shared" si="431"/>
        <v>0</v>
      </c>
      <c r="BT235" s="46">
        <f t="shared" si="431"/>
        <v>0</v>
      </c>
      <c r="BU235" s="46">
        <f t="shared" si="431"/>
        <v>0</v>
      </c>
      <c r="BV235" s="46">
        <f t="shared" si="431"/>
        <v>0</v>
      </c>
      <c r="BW235" s="46">
        <f t="shared" si="431"/>
        <v>0</v>
      </c>
      <c r="BX235" s="46">
        <f t="shared" si="431"/>
        <v>0</v>
      </c>
      <c r="BY235" s="46">
        <f t="shared" si="431"/>
        <v>0</v>
      </c>
      <c r="BZ235" s="46">
        <f t="shared" si="431"/>
        <v>0</v>
      </c>
      <c r="CA235" s="46">
        <f t="shared" si="431"/>
        <v>0</v>
      </c>
      <c r="CB235" s="46">
        <f t="shared" si="431"/>
        <v>0</v>
      </c>
      <c r="CC235" s="46">
        <f t="shared" si="431"/>
        <v>0</v>
      </c>
      <c r="CD235" s="47">
        <f t="shared" si="431"/>
        <v>0</v>
      </c>
      <c r="CG235" s="193"/>
      <c r="CH235" s="194"/>
      <c r="CI235" s="55" t="s">
        <v>52</v>
      </c>
      <c r="CJ235" s="46">
        <f t="shared" ref="CJ235:CY235" si="432">AVERAGE(CJ232:CJ234)</f>
        <v>0</v>
      </c>
      <c r="CK235" s="46">
        <f t="shared" si="432"/>
        <v>0</v>
      </c>
      <c r="CL235" s="46">
        <f t="shared" si="432"/>
        <v>0</v>
      </c>
      <c r="CM235" s="46">
        <f t="shared" si="432"/>
        <v>0</v>
      </c>
      <c r="CN235" s="46">
        <f t="shared" si="432"/>
        <v>0</v>
      </c>
      <c r="CO235" s="46">
        <f t="shared" si="432"/>
        <v>0</v>
      </c>
      <c r="CP235" s="46">
        <f t="shared" si="432"/>
        <v>0</v>
      </c>
      <c r="CQ235" s="46">
        <f t="shared" si="432"/>
        <v>0</v>
      </c>
      <c r="CR235" s="46">
        <f t="shared" si="432"/>
        <v>0</v>
      </c>
      <c r="CS235" s="46">
        <f t="shared" si="432"/>
        <v>0</v>
      </c>
      <c r="CT235" s="46">
        <f t="shared" si="432"/>
        <v>0</v>
      </c>
      <c r="CU235" s="46">
        <f t="shared" si="432"/>
        <v>0</v>
      </c>
      <c r="CV235" s="46">
        <f t="shared" si="432"/>
        <v>0</v>
      </c>
      <c r="CW235" s="46">
        <f t="shared" si="432"/>
        <v>0</v>
      </c>
      <c r="CX235" s="46">
        <f t="shared" si="432"/>
        <v>0</v>
      </c>
      <c r="CY235" s="47">
        <f t="shared" si="432"/>
        <v>0</v>
      </c>
    </row>
    <row r="236" spans="1:103" ht="14.45" customHeight="1" x14ac:dyDescent="0.25">
      <c r="A236" s="193"/>
      <c r="B236" s="194"/>
      <c r="C236" s="187" t="s">
        <v>55</v>
      </c>
      <c r="D236" s="171" t="e">
        <f>C243*D232/(HLOOKUP(D231,workup!$B$266:$Q$268,2,FALSE)*C227*(1-F242)+HLOOKUP(D231,workup!$B$266:$Q$268,3,FALSE))</f>
        <v>#DIV/0!</v>
      </c>
      <c r="E236" s="171" t="e">
        <f>C243*E232/(HLOOKUP(E231,workup!$B$266:$Q$268,2,FALSE)*C227*(1-F242)+HLOOKUP(E231,workup!$B$266:$Q$268,3,FALSE))</f>
        <v>#DIV/0!</v>
      </c>
      <c r="F236" s="171" t="e">
        <f>C243*F232/(HLOOKUP(F231,workup!$B$266:$Q$268,2,FALSE)*C227*(1-F242)+HLOOKUP(F231,workup!$B$266:$Q$268,3,FALSE))</f>
        <v>#DIV/0!</v>
      </c>
      <c r="G236" s="171" t="e">
        <f>C243*G232/(HLOOKUP(G231,workup!$B$266:$Q$268,2,FALSE)*C227*(1-F242)+HLOOKUP(G231,workup!$B$266:$Q$268,3,FALSE))</f>
        <v>#DIV/0!</v>
      </c>
      <c r="H236" s="171" t="e">
        <f>C243*H232/(HLOOKUP(H231,workup!$B$266:$Q$268,2,FALSE)*C227*(1-F242)+HLOOKUP(H231,workup!$B$266:$Q$268,3,FALSE))</f>
        <v>#DIV/0!</v>
      </c>
      <c r="I236" s="171" t="e">
        <f>C243*I232/(HLOOKUP(I231,workup!$B$266:$Q$268,2,FALSE)*C227*(1-F242)+HLOOKUP(I231,workup!$B$266:$Q$268,3,FALSE))</f>
        <v>#DIV/0!</v>
      </c>
      <c r="J236" s="171" t="e">
        <f>C243*J232/(HLOOKUP(J231,workup!$B$266:$Q$268,2,FALSE)*C227*(1-F242)+HLOOKUP(J231,workup!$B$266:$Q$268,3,FALSE))</f>
        <v>#DIV/0!</v>
      </c>
      <c r="K236" s="171" t="e">
        <f>C243*K232/(HLOOKUP(K231,workup!$B$266:$Q$268,2,FALSE)*C227*(1-F242)+HLOOKUP(K231,workup!$B$266:$Q$268,3,FALSE))</f>
        <v>#DIV/0!</v>
      </c>
      <c r="L236" s="171" t="e">
        <f>C243*L232/(HLOOKUP(L231,workup!$B$266:$Q$268,2,FALSE)*C227*(1-F242)+HLOOKUP(L231,workup!$B$266:$Q$268,3,FALSE))</f>
        <v>#DIV/0!</v>
      </c>
      <c r="M236" s="171" t="e">
        <f>C243*M232/(HLOOKUP(M231,workup!$B$266:$Q$268,2,FALSE)*C227*(1-F242)+HLOOKUP(M231,workup!$B$266:$Q$268,3,FALSE))</f>
        <v>#DIV/0!</v>
      </c>
      <c r="N236" s="171" t="e">
        <f>C243*N232/(HLOOKUP(N231,workup!$B$266:$Q$268,2,FALSE)*C227*(1-F242)+HLOOKUP(N231,workup!$B$266:$Q$268,3,FALSE))</f>
        <v>#DIV/0!</v>
      </c>
      <c r="O236" s="171" t="e">
        <f>C243*O232/(HLOOKUP(O231,workup!$B$266:$Q$268,2,FALSE)*C227*(1-F242)+HLOOKUP(O231,workup!$B$266:$Q$268,3,FALSE))</f>
        <v>#DIV/0!</v>
      </c>
      <c r="P236" s="171" t="e">
        <f>C243*P232/(HLOOKUP(P231,workup!$B$266:$Q$268,2,FALSE)*C227*(1-F242)+HLOOKUP(P231,workup!$B$266:$Q$268,3,FALSE))</f>
        <v>#DIV/0!</v>
      </c>
      <c r="Q236" s="171" t="e">
        <f>C243*Q232/(HLOOKUP(Q231,workup!$B$266:$Q$268,2,FALSE)*C227*(1-F242)+HLOOKUP(Q231,workup!$B$266:$Q$268,3,FALSE))</f>
        <v>#DIV/0!</v>
      </c>
      <c r="R236" s="171" t="e">
        <f>C243*R232/(HLOOKUP(R231,workup!$B$266:$Q$268,2,FALSE)*C227*(1-F242)+HLOOKUP(R231,workup!$B$266:$Q$268,3,FALSE))</f>
        <v>#DIV/0!</v>
      </c>
      <c r="S236" s="171" t="e">
        <f>C243*S232/(HLOOKUP(S231,workup!$B$266:$Q$268,2,FALSE)*C227*(1-F242)+HLOOKUP(S231,workup!$B$266:$Q$268,3,FALSE))</f>
        <v>#DIV/0!</v>
      </c>
      <c r="T236" s="22"/>
      <c r="V236" s="193"/>
      <c r="W236" s="194"/>
      <c r="X236" s="187" t="s">
        <v>55</v>
      </c>
      <c r="Y236" s="171" t="e">
        <f>X243*Y232/(HLOOKUP(Y231,workup!$B$266:$Q$268,2,FALSE)*X227*(1-AA242)+HLOOKUP(Y231,workup!$B$266:$Q$268,3,FALSE))</f>
        <v>#DIV/0!</v>
      </c>
      <c r="Z236" s="171" t="e">
        <f>X243*Z232/(HLOOKUP(Z231,workup!$B$266:$Q$268,2,FALSE)*X227*(1-AA242)+HLOOKUP(Z231,workup!$B$266:$Q$268,3,FALSE))</f>
        <v>#DIV/0!</v>
      </c>
      <c r="AA236" s="171" t="e">
        <f>X243*AA232/(HLOOKUP(AA231,workup!$B$266:$Q$268,2,FALSE)*X227*(1-AA242)+HLOOKUP(AA231,workup!$B$266:$Q$268,3,FALSE))</f>
        <v>#DIV/0!</v>
      </c>
      <c r="AB236" s="171" t="e">
        <f>X243*AB232/(HLOOKUP(AB231,workup!$B$266:$Q$268,2,FALSE)*X227*(1-AA242)+HLOOKUP(AB231,workup!$B$266:$Q$268,3,FALSE))</f>
        <v>#DIV/0!</v>
      </c>
      <c r="AC236" s="171" t="e">
        <f>X243*AC232/(HLOOKUP(AC231,workup!$B$266:$Q$268,2,FALSE)*X227*(1-AA242)+HLOOKUP(AC231,workup!$B$266:$Q$268,3,FALSE))</f>
        <v>#DIV/0!</v>
      </c>
      <c r="AD236" s="171" t="e">
        <f>X243*AD232/(HLOOKUP(AD231,workup!$B$266:$Q$268,2,FALSE)*X227*(1-AA242)+HLOOKUP(AD231,workup!$B$266:$Q$268,3,FALSE))</f>
        <v>#DIV/0!</v>
      </c>
      <c r="AE236" s="171" t="e">
        <f>X243*AE232/(HLOOKUP(AE231,workup!$B$266:$Q$268,2,FALSE)*X227*(1-AA242)+HLOOKUP(AE231,workup!$B$266:$Q$268,3,FALSE))</f>
        <v>#DIV/0!</v>
      </c>
      <c r="AF236" s="171" t="e">
        <f>X243*AF232/(HLOOKUP(AF231,workup!$B$266:$Q$268,2,FALSE)*X227*(1-AA242)+HLOOKUP(AF231,workup!$B$266:$Q$268,3,FALSE))</f>
        <v>#DIV/0!</v>
      </c>
      <c r="AG236" s="171" t="e">
        <f>X243*AG232/(HLOOKUP(AG231,workup!$B$266:$Q$268,2,FALSE)*X227*(1-AA242)+HLOOKUP(AG231,workup!$B$266:$Q$268,3,FALSE))</f>
        <v>#DIV/0!</v>
      </c>
      <c r="AH236" s="171" t="e">
        <f>X243*AH232/(HLOOKUP(AH231,workup!$B$266:$Q$268,2,FALSE)*X227*(1-AA242)+HLOOKUP(AH231,workup!$B$266:$Q$268,3,FALSE))</f>
        <v>#DIV/0!</v>
      </c>
      <c r="AI236" s="171" t="e">
        <f>X243*AI232/(HLOOKUP(AI231,workup!$B$266:$Q$268,2,FALSE)*X227*(1-AA242)+HLOOKUP(AI231,workup!$B$266:$Q$268,3,FALSE))</f>
        <v>#DIV/0!</v>
      </c>
      <c r="AJ236" s="171" t="e">
        <f>X243*AJ232/(HLOOKUP(AJ231,workup!$B$266:$Q$268,2,FALSE)*X227*(1-AA242)+HLOOKUP(AJ231,workup!$B$266:$Q$268,3,FALSE))</f>
        <v>#DIV/0!</v>
      </c>
      <c r="AK236" s="171" t="e">
        <f>X243*AK232/(HLOOKUP(AK231,workup!$B$266:$Q$268,2,FALSE)*X227*(1-AA242)+HLOOKUP(AK231,workup!$B$266:$Q$268,3,FALSE))</f>
        <v>#DIV/0!</v>
      </c>
      <c r="AL236" s="171" t="e">
        <f>X243*AL232/(HLOOKUP(AL231,workup!$B$266:$Q$268,2,FALSE)*X227*(1-AA242)+HLOOKUP(AL231,workup!$B$266:$Q$268,3,FALSE))</f>
        <v>#DIV/0!</v>
      </c>
      <c r="AM236" s="171" t="e">
        <f>X243*AM232/(HLOOKUP(AM231,workup!$B$266:$Q$268,2,FALSE)*X227*(1-AA242)+HLOOKUP(AM231,workup!$B$266:$Q$268,3,FALSE))</f>
        <v>#DIV/0!</v>
      </c>
      <c r="AN236" s="171" t="e">
        <f>X243*AN232/(HLOOKUP(AN231,workup!$B$266:$Q$268,2,FALSE)*X227*(1-AA242)+HLOOKUP(AN231,workup!$B$266:$Q$268,3,FALSE))</f>
        <v>#DIV/0!</v>
      </c>
      <c r="AQ236" s="193"/>
      <c r="AR236" s="194"/>
      <c r="AS236" s="187" t="s">
        <v>55</v>
      </c>
      <c r="AT236" s="171" t="e">
        <f>AS243*AT232/(HLOOKUP(AT231,workup!$B$266:$Q$268,2,FALSE)*AS227*(1-AV242)+HLOOKUP(AT231,workup!$B$266:$Q$268,3,FALSE))</f>
        <v>#DIV/0!</v>
      </c>
      <c r="AU236" s="171" t="e">
        <f>AS243*AU232/(HLOOKUP(AU231,workup!$B$266:$Q$268,2,FALSE)*AS227*(1-AV242)+HLOOKUP(AU231,workup!$B$266:$Q$268,3,FALSE))</f>
        <v>#DIV/0!</v>
      </c>
      <c r="AV236" s="171" t="e">
        <f>AS243*AV232/(HLOOKUP(AV231,workup!$B$266:$Q$268,2,FALSE)*AS227*(1-AV242)+HLOOKUP(AV231,workup!$B$266:$Q$268,3,FALSE))</f>
        <v>#DIV/0!</v>
      </c>
      <c r="AW236" s="171" t="e">
        <f>AS243*AW232/(HLOOKUP(AW231,workup!$B$266:$Q$268,2,FALSE)*AS227*(1-AV242)+HLOOKUP(AW231,workup!$B$266:$Q$268,3,FALSE))</f>
        <v>#DIV/0!</v>
      </c>
      <c r="AX236" s="171" t="e">
        <f>AS243*AX232/(HLOOKUP(AX231,workup!$B$266:$Q$268,2,FALSE)*AS227*(1-AV242)+HLOOKUP(AX231,workup!$B$266:$Q$268,3,FALSE))</f>
        <v>#DIV/0!</v>
      </c>
      <c r="AY236" s="171" t="e">
        <f>AS243*AY232/(HLOOKUP(AY231,workup!$B$266:$Q$268,2,FALSE)*AS227*(1-AV242)+HLOOKUP(AY231,workup!$B$266:$Q$268,3,FALSE))</f>
        <v>#DIV/0!</v>
      </c>
      <c r="AZ236" s="171" t="e">
        <f>AS243*AZ232/(HLOOKUP(AZ231,workup!$B$266:$Q$268,2,FALSE)*AS227*(1-AV242)+HLOOKUP(AZ231,workup!$B$266:$Q$268,3,FALSE))</f>
        <v>#DIV/0!</v>
      </c>
      <c r="BA236" s="171" t="e">
        <f>AS243*BA232/(HLOOKUP(BA231,workup!$B$266:$Q$268,2,FALSE)*AS227*(1-AV242)+HLOOKUP(BA231,workup!$B$266:$Q$268,3,FALSE))</f>
        <v>#DIV/0!</v>
      </c>
      <c r="BB236" s="171" t="e">
        <f>AS243*BB232/(HLOOKUP(BB231,workup!$B$266:$Q$268,2,FALSE)*AS227*(1-AV242)+HLOOKUP(BB231,workup!$B$266:$Q$268,3,FALSE))</f>
        <v>#DIV/0!</v>
      </c>
      <c r="BC236" s="171" t="e">
        <f>AS243*BC232/(HLOOKUP(BC231,workup!$B$266:$Q$268,2,FALSE)*AS227*(1-AV242)+HLOOKUP(BC231,workup!$B$266:$Q$268,3,FALSE))</f>
        <v>#DIV/0!</v>
      </c>
      <c r="BD236" s="171" t="e">
        <f>AS243*BD232/(HLOOKUP(BD231,workup!$B$266:$Q$268,2,FALSE)*AS227*(1-AV242)+HLOOKUP(BD231,workup!$B$266:$Q$268,3,FALSE))</f>
        <v>#DIV/0!</v>
      </c>
      <c r="BE236" s="171" t="e">
        <f>AS243*BE232/(HLOOKUP(BE231,workup!$B$266:$Q$268,2,FALSE)*AS227*(1-AV242)+HLOOKUP(BE231,workup!$B$266:$Q$268,3,FALSE))</f>
        <v>#DIV/0!</v>
      </c>
      <c r="BF236" s="171" t="e">
        <f>AS243*BF232/(HLOOKUP(BF231,workup!$B$266:$Q$268,2,FALSE)*AS227*(1-AV242)+HLOOKUP(BF231,workup!$B$266:$Q$268,3,FALSE))</f>
        <v>#DIV/0!</v>
      </c>
      <c r="BG236" s="171" t="e">
        <f>AS243*BG232/(HLOOKUP(BG231,workup!$B$266:$Q$268,2,FALSE)*AS227*(1-AV242)+HLOOKUP(BG231,workup!$B$266:$Q$268,3,FALSE))</f>
        <v>#DIV/0!</v>
      </c>
      <c r="BH236" s="171" t="e">
        <f>AS243*BH232/(HLOOKUP(BH231,workup!$B$266:$Q$268,2,FALSE)*AS227*(1-AV242)+HLOOKUP(BH231,workup!$B$266:$Q$268,3,FALSE))</f>
        <v>#DIV/0!</v>
      </c>
      <c r="BI236" s="171" t="e">
        <f>AS243*BI232/(HLOOKUP(BI231,workup!$B$266:$Q$268,2,FALSE)*AS227*(1-AV242)+HLOOKUP(BI231,workup!$B$266:$Q$268,3,FALSE))</f>
        <v>#DIV/0!</v>
      </c>
      <c r="BL236" s="193"/>
      <c r="BM236" s="194"/>
      <c r="BN236" s="187" t="s">
        <v>55</v>
      </c>
      <c r="BO236" s="171" t="e">
        <f>BN243*BO232/(HLOOKUP(BO231,workup!$B$266:$Q$268,2,FALSE)*BN227*(1-BQ242)+HLOOKUP(BO231,workup!$B$266:$Q$268,3,FALSE))</f>
        <v>#DIV/0!</v>
      </c>
      <c r="BP236" s="171" t="e">
        <f>BN243*BP232/(HLOOKUP(BP231,workup!$B$266:$Q$268,2,FALSE)*BN227*(1-BQ242)+HLOOKUP(BP231,workup!$B$266:$Q$268,3,FALSE))</f>
        <v>#DIV/0!</v>
      </c>
      <c r="BQ236" s="171" t="e">
        <f>BN243*BQ232/(HLOOKUP(BQ231,workup!$B$266:$Q$268,2,FALSE)*BN227*(1-BQ242)+HLOOKUP(BQ231,workup!$B$266:$Q$268,3,FALSE))</f>
        <v>#DIV/0!</v>
      </c>
      <c r="BR236" s="171" t="e">
        <f>BN243*BR232/(HLOOKUP(BR231,workup!$B$266:$Q$268,2,FALSE)*BN227*(1-BQ242)+HLOOKUP(BR231,workup!$B$266:$Q$268,3,FALSE))</f>
        <v>#DIV/0!</v>
      </c>
      <c r="BS236" s="171" t="e">
        <f>BN243*BS232/(HLOOKUP(BS231,workup!$B$266:$Q$268,2,FALSE)*BN227*(1-BQ242)+HLOOKUP(BS231,workup!$B$266:$Q$268,3,FALSE))</f>
        <v>#DIV/0!</v>
      </c>
      <c r="BT236" s="171" t="e">
        <f>BN243*BT232/(HLOOKUP(BT231,workup!$B$266:$Q$268,2,FALSE)*BN227*(1-BQ242)+HLOOKUP(BT231,workup!$B$266:$Q$268,3,FALSE))</f>
        <v>#DIV/0!</v>
      </c>
      <c r="BU236" s="171" t="e">
        <f>BN243*BU232/(HLOOKUP(BU231,workup!$B$266:$Q$268,2,FALSE)*BN227*(1-BQ242)+HLOOKUP(BU231,workup!$B$266:$Q$268,3,FALSE))</f>
        <v>#DIV/0!</v>
      </c>
      <c r="BV236" s="171" t="e">
        <f>BN243*BV232/(HLOOKUP(BV231,workup!$B$266:$Q$268,2,FALSE)*BN227*(1-BQ242)+HLOOKUP(BV231,workup!$B$266:$Q$268,3,FALSE))</f>
        <v>#DIV/0!</v>
      </c>
      <c r="BW236" s="171" t="e">
        <f>BN243*BW232/(HLOOKUP(BW231,workup!$B$266:$Q$268,2,FALSE)*BN227*(1-BQ242)+HLOOKUP(BW231,workup!$B$266:$Q$268,3,FALSE))</f>
        <v>#DIV/0!</v>
      </c>
      <c r="BX236" s="171" t="e">
        <f>BN243*BX232/(HLOOKUP(BX231,workup!$B$266:$Q$268,2,FALSE)*BN227*(1-BQ242)+HLOOKUP(BX231,workup!$B$266:$Q$268,3,FALSE))</f>
        <v>#DIV/0!</v>
      </c>
      <c r="BY236" s="171" t="e">
        <f>BN243*BY232/(HLOOKUP(BY231,workup!$B$266:$Q$268,2,FALSE)*BN227*(1-BQ242)+HLOOKUP(BY231,workup!$B$266:$Q$268,3,FALSE))</f>
        <v>#DIV/0!</v>
      </c>
      <c r="BZ236" s="171" t="e">
        <f>BN243*BZ232/(HLOOKUP(BZ231,workup!$B$266:$Q$268,2,FALSE)*BN227*(1-BQ242)+HLOOKUP(BZ231,workup!$B$266:$Q$268,3,FALSE))</f>
        <v>#DIV/0!</v>
      </c>
      <c r="CA236" s="171" t="e">
        <f>BN243*CA232/(HLOOKUP(CA231,workup!$B$266:$Q$268,2,FALSE)*BN227*(1-BQ242)+HLOOKUP(CA231,workup!$B$266:$Q$268,3,FALSE))</f>
        <v>#DIV/0!</v>
      </c>
      <c r="CB236" s="171" t="e">
        <f>BN243*CB232/(HLOOKUP(CB231,workup!$B$266:$Q$268,2,FALSE)*BN227*(1-BQ242)+HLOOKUP(CB231,workup!$B$266:$Q$268,3,FALSE))</f>
        <v>#DIV/0!</v>
      </c>
      <c r="CC236" s="171" t="e">
        <f>BN243*CC232/(HLOOKUP(CC231,workup!$B$266:$Q$268,2,FALSE)*BN227*(1-BQ242)+HLOOKUP(CC231,workup!$B$266:$Q$268,3,FALSE))</f>
        <v>#DIV/0!</v>
      </c>
      <c r="CD236" s="171" t="e">
        <f>BN243*CD232/(HLOOKUP(CD231,workup!$B$266:$Q$268,2,FALSE)*BN227*(1-BQ242)+HLOOKUP(CD231,workup!$B$266:$Q$268,3,FALSE))</f>
        <v>#DIV/0!</v>
      </c>
      <c r="CG236" s="193"/>
      <c r="CH236" s="194"/>
      <c r="CI236" s="187" t="s">
        <v>55</v>
      </c>
      <c r="CJ236" s="171" t="e">
        <f>CI243*CJ232/(HLOOKUP(CJ231,workup!$B$266:$Q$268,2,FALSE)*CI227*(1-CL242)+HLOOKUP(CJ231,workup!$B$266:$Q$268,3,FALSE))</f>
        <v>#DIV/0!</v>
      </c>
      <c r="CK236" s="171" t="e">
        <f>CI243*CK232/(HLOOKUP(CK231,workup!$B$266:$Q$268,2,FALSE)*CI227*(1-CL242)+HLOOKUP(CK231,workup!$B$266:$Q$268,3,FALSE))</f>
        <v>#DIV/0!</v>
      </c>
      <c r="CL236" s="171" t="e">
        <f>CI243*CL232/(HLOOKUP(CL231,workup!$B$266:$Q$268,2,FALSE)*CI227*(1-CL242)+HLOOKUP(CL231,workup!$B$266:$Q$268,3,FALSE))</f>
        <v>#DIV/0!</v>
      </c>
      <c r="CM236" s="171" t="e">
        <f>CI243*CM232/(HLOOKUP(CM231,workup!$B$266:$Q$268,2,FALSE)*CI227*(1-CL242)+HLOOKUP(CM231,workup!$B$266:$Q$268,3,FALSE))</f>
        <v>#DIV/0!</v>
      </c>
      <c r="CN236" s="171" t="e">
        <f>CI243*CN232/(HLOOKUP(CN231,workup!$B$266:$Q$268,2,FALSE)*CI227*(1-CL242)+HLOOKUP(CN231,workup!$B$266:$Q$268,3,FALSE))</f>
        <v>#DIV/0!</v>
      </c>
      <c r="CO236" s="171" t="e">
        <f>CI243*CO232/(HLOOKUP(CO231,workup!$B$266:$Q$268,2,FALSE)*CI227*(1-CL242)+HLOOKUP(CO231,workup!$B$266:$Q$268,3,FALSE))</f>
        <v>#DIV/0!</v>
      </c>
      <c r="CP236" s="171" t="e">
        <f>CI243*CP232/(HLOOKUP(CP231,workup!$B$266:$Q$268,2,FALSE)*CI227*(1-CL242)+HLOOKUP(CP231,workup!$B$266:$Q$268,3,FALSE))</f>
        <v>#DIV/0!</v>
      </c>
      <c r="CQ236" s="171" t="e">
        <f>CI243*CQ232/(HLOOKUP(CQ231,workup!$B$266:$Q$268,2,FALSE)*CI227*(1-CL242)+HLOOKUP(CQ231,workup!$B$266:$Q$268,3,FALSE))</f>
        <v>#DIV/0!</v>
      </c>
      <c r="CR236" s="171" t="e">
        <f>CI243*CR232/(HLOOKUP(CR231,workup!$B$266:$Q$268,2,FALSE)*CI227*(1-CL242)+HLOOKUP(CR231,workup!$B$266:$Q$268,3,FALSE))</f>
        <v>#DIV/0!</v>
      </c>
      <c r="CS236" s="171" t="e">
        <f>CI243*CS232/(HLOOKUP(CS231,workup!$B$266:$Q$268,2,FALSE)*CI227*(1-CL242)+HLOOKUP(CS231,workup!$B$266:$Q$268,3,FALSE))</f>
        <v>#DIV/0!</v>
      </c>
      <c r="CT236" s="171" t="e">
        <f>CI243*CT232/(HLOOKUP(CT231,workup!$B$266:$Q$268,2,FALSE)*CI227*(1-CL242)+HLOOKUP(CT231,workup!$B$266:$Q$268,3,FALSE))</f>
        <v>#DIV/0!</v>
      </c>
      <c r="CU236" s="171" t="e">
        <f>CI243*CU232/(HLOOKUP(CU231,workup!$B$266:$Q$268,2,FALSE)*CI227*(1-CL242)+HLOOKUP(CU231,workup!$B$266:$Q$268,3,FALSE))</f>
        <v>#DIV/0!</v>
      </c>
      <c r="CV236" s="171" t="e">
        <f>CI243*CV232/(HLOOKUP(CV231,workup!$B$266:$Q$268,2,FALSE)*CI227*(1-CL242)+HLOOKUP(CV231,workup!$B$266:$Q$268,3,FALSE))</f>
        <v>#DIV/0!</v>
      </c>
      <c r="CW236" s="171" t="e">
        <f>CI243*CW232/(HLOOKUP(CW231,workup!$B$266:$Q$268,2,FALSE)*CI227*(1-CL242)+HLOOKUP(CW231,workup!$B$266:$Q$268,3,FALSE))</f>
        <v>#DIV/0!</v>
      </c>
      <c r="CX236" s="171" t="e">
        <f>CI243*CX232/(HLOOKUP(CX231,workup!$B$266:$Q$268,2,FALSE)*CI227*(1-CL242)+HLOOKUP(CX231,workup!$B$266:$Q$268,3,FALSE))</f>
        <v>#DIV/0!</v>
      </c>
      <c r="CY236" s="171" t="e">
        <f>CI243*CY232/(HLOOKUP(CY231,workup!$B$266:$Q$268,2,FALSE)*CI227*(1-CL242)+HLOOKUP(CY231,workup!$B$266:$Q$268,3,FALSE))</f>
        <v>#DIV/0!</v>
      </c>
    </row>
    <row r="237" spans="1:103" ht="14.45" customHeight="1" x14ac:dyDescent="0.25">
      <c r="A237" s="193"/>
      <c r="B237" s="194"/>
      <c r="C237" s="188"/>
      <c r="D237" s="171" t="e">
        <f>C243*D233/(HLOOKUP(D231,workup!$B$266:$Q$268,2,FALSE)*C228*(1-F243)+HLOOKUP(D231,workup!$B$266:$Q$268,3,FALSE))</f>
        <v>#DIV/0!</v>
      </c>
      <c r="E237" s="171" t="e">
        <f>C243*E233/(HLOOKUP(E231,workup!$B$266:$Q$268,2,FALSE)*C228*(1-F243)+HLOOKUP(E231,workup!$B$266:$Q$268,3,FALSE))</f>
        <v>#DIV/0!</v>
      </c>
      <c r="F237" s="171" t="e">
        <f>C243*F233/(HLOOKUP(F231,workup!$B$266:$Q$268,2,FALSE)*C228*(1-F243)+HLOOKUP(F231,workup!$B$266:$Q$268,3,FALSE))</f>
        <v>#DIV/0!</v>
      </c>
      <c r="G237" s="171" t="e">
        <f>C243*G233/(HLOOKUP(G231,workup!$B$266:$Q$268,2,FALSE)*C228*(1-F243)+HLOOKUP(G231,workup!$B$266:$Q$268,3,FALSE))</f>
        <v>#DIV/0!</v>
      </c>
      <c r="H237" s="171" t="e">
        <f>C243*H233/(HLOOKUP(H231,workup!$B$266:$Q$268,2,FALSE)*C228*(1-F243)+HLOOKUP(H231,workup!$B$266:$Q$268,3,FALSE))</f>
        <v>#DIV/0!</v>
      </c>
      <c r="I237" s="171" t="e">
        <f>C243*I233/(HLOOKUP(I231,workup!$B$266:$Q$268,2,FALSE)*C228*(1-F243)+HLOOKUP(I231,workup!$B$266:$Q$268,3,FALSE))</f>
        <v>#DIV/0!</v>
      </c>
      <c r="J237" s="171" t="e">
        <f>C243*J233/(HLOOKUP(J231,workup!$B$266:$Q$268,2,FALSE)*C228*(1-F243)+HLOOKUP(J231,workup!$B$266:$Q$268,3,FALSE))</f>
        <v>#DIV/0!</v>
      </c>
      <c r="K237" s="171" t="e">
        <f>C243*K233/(HLOOKUP(K231,workup!$B$266:$Q$268,2,FALSE)*C228*(1-F243)+HLOOKUP(K231,workup!$B$266:$Q$268,3,FALSE))</f>
        <v>#DIV/0!</v>
      </c>
      <c r="L237" s="171" t="e">
        <f>C243*L233/(HLOOKUP(L231,workup!$B$266:$Q$268,2,FALSE)*C228*(1-F243)+HLOOKUP(L231,workup!$B$266:$Q$268,3,FALSE))</f>
        <v>#DIV/0!</v>
      </c>
      <c r="M237" s="171" t="e">
        <f>C243*M233/(HLOOKUP(M231,workup!$B$266:$Q$268,2,FALSE)*C228*(1-F243)+HLOOKUP(M231,workup!$B$266:$Q$268,3,FALSE))</f>
        <v>#DIV/0!</v>
      </c>
      <c r="N237" s="171" t="e">
        <f>C243*N233/(HLOOKUP(N231,workup!$B$266:$Q$268,2,FALSE)*C228*(1-F243)+HLOOKUP(N231,workup!$B$266:$Q$268,3,FALSE))</f>
        <v>#DIV/0!</v>
      </c>
      <c r="O237" s="171" t="e">
        <f>C243*O233/(HLOOKUP(O231,workup!$B$266:$Q$268,2,FALSE)*C228*(1-F243)+HLOOKUP(O231,workup!$B$266:$Q$268,3,FALSE))</f>
        <v>#DIV/0!</v>
      </c>
      <c r="P237" s="171" t="e">
        <f>C243*P233/(HLOOKUP(P231,workup!$B$266:$Q$268,2,FALSE)*C228*(1-F243)+HLOOKUP(P231,workup!$B$266:$Q$268,3,FALSE))</f>
        <v>#DIV/0!</v>
      </c>
      <c r="Q237" s="171" t="e">
        <f>C243*Q233/(HLOOKUP(Q231,workup!$B$266:$Q$268,2,FALSE)*C228*(1-F243)+HLOOKUP(Q231,workup!$B$266:$Q$268,3,FALSE))</f>
        <v>#DIV/0!</v>
      </c>
      <c r="R237" s="171" t="e">
        <f>C243*R233/(HLOOKUP(R231,workup!$B$266:$Q$268,2,FALSE)*C228*(1-F243)+HLOOKUP(R231,workup!$B$266:$Q$268,3,FALSE))</f>
        <v>#DIV/0!</v>
      </c>
      <c r="S237" s="171" t="e">
        <f>C243*S233/(HLOOKUP(S231,workup!$B$266:$Q$268,2,FALSE)*C228*(1-F243)+HLOOKUP(S231,workup!$B$266:$Q$268,3,FALSE))</f>
        <v>#DIV/0!</v>
      </c>
      <c r="T237" s="22"/>
      <c r="V237" s="193"/>
      <c r="W237" s="194"/>
      <c r="X237" s="188"/>
      <c r="Y237" s="171" t="e">
        <f>X243*Y233/(HLOOKUP(Y231,workup!$B$266:$Q$268,2,FALSE)*X228*(1-AA243)+HLOOKUP(Y231,workup!$B$266:$Q$268,3,FALSE))</f>
        <v>#DIV/0!</v>
      </c>
      <c r="Z237" s="171" t="e">
        <f>X243*Z233/(HLOOKUP(Z231,workup!$B$266:$Q$268,2,FALSE)*X228*(1-AA243)+HLOOKUP(Z231,workup!$B$266:$Q$268,3,FALSE))</f>
        <v>#DIV/0!</v>
      </c>
      <c r="AA237" s="171" t="e">
        <f>X243*AA233/(HLOOKUP(AA231,workup!$B$266:$Q$268,2,FALSE)*X228*(1-AA243)+HLOOKUP(AA231,workup!$B$266:$Q$268,3,FALSE))</f>
        <v>#DIV/0!</v>
      </c>
      <c r="AB237" s="171" t="e">
        <f>X243*AB233/(HLOOKUP(AB231,workup!$B$266:$Q$268,2,FALSE)*X228*(1-AA243)+HLOOKUP(AB231,workup!$B$266:$Q$268,3,FALSE))</f>
        <v>#DIV/0!</v>
      </c>
      <c r="AC237" s="171" t="e">
        <f>X243*AC233/(HLOOKUP(AC231,workup!$B$266:$Q$268,2,FALSE)*X228*(1-AA243)+HLOOKUP(AC231,workup!$B$266:$Q$268,3,FALSE))</f>
        <v>#DIV/0!</v>
      </c>
      <c r="AD237" s="171" t="e">
        <f>X243*AD233/(HLOOKUP(AD231,workup!$B$266:$Q$268,2,FALSE)*X228*(1-AA243)+HLOOKUP(AD231,workup!$B$266:$Q$268,3,FALSE))</f>
        <v>#DIV/0!</v>
      </c>
      <c r="AE237" s="171" t="e">
        <f>X243*AE233/(HLOOKUP(AE231,workup!$B$266:$Q$268,2,FALSE)*X228*(1-AA243)+HLOOKUP(AE231,workup!$B$266:$Q$268,3,FALSE))</f>
        <v>#DIV/0!</v>
      </c>
      <c r="AF237" s="171" t="e">
        <f>X243*AF233/(HLOOKUP(AF231,workup!$B$266:$Q$268,2,FALSE)*X228*(1-AA243)+HLOOKUP(AF231,workup!$B$266:$Q$268,3,FALSE))</f>
        <v>#DIV/0!</v>
      </c>
      <c r="AG237" s="171" t="e">
        <f>X243*AG233/(HLOOKUP(AG231,workup!$B$266:$Q$268,2,FALSE)*X228*(1-AA243)+HLOOKUP(AG231,workup!$B$266:$Q$268,3,FALSE))</f>
        <v>#DIV/0!</v>
      </c>
      <c r="AH237" s="171" t="e">
        <f>X243*AH233/(HLOOKUP(AH231,workup!$B$266:$Q$268,2,FALSE)*X228*(1-AA243)+HLOOKUP(AH231,workup!$B$266:$Q$268,3,FALSE))</f>
        <v>#DIV/0!</v>
      </c>
      <c r="AI237" s="171" t="e">
        <f>X243*AI233/(HLOOKUP(AI231,workup!$B$266:$Q$268,2,FALSE)*X228*(1-AA243)+HLOOKUP(AI231,workup!$B$266:$Q$268,3,FALSE))</f>
        <v>#DIV/0!</v>
      </c>
      <c r="AJ237" s="171" t="e">
        <f>X243*AJ233/(HLOOKUP(AJ231,workup!$B$266:$Q$268,2,FALSE)*X228*(1-AA243)+HLOOKUP(AJ231,workup!$B$266:$Q$268,3,FALSE))</f>
        <v>#DIV/0!</v>
      </c>
      <c r="AK237" s="171" t="e">
        <f>X243*AK233/(HLOOKUP(AK231,workup!$B$266:$Q$268,2,FALSE)*X228*(1-AA243)+HLOOKUP(AK231,workup!$B$266:$Q$268,3,FALSE))</f>
        <v>#DIV/0!</v>
      </c>
      <c r="AL237" s="171" t="e">
        <f>X243*AL233/(HLOOKUP(AL231,workup!$B$266:$Q$268,2,FALSE)*X228*(1-AA243)+HLOOKUP(AL231,workup!$B$266:$Q$268,3,FALSE))</f>
        <v>#DIV/0!</v>
      </c>
      <c r="AM237" s="171" t="e">
        <f>X243*AM233/(HLOOKUP(AM231,workup!$B$266:$Q$268,2,FALSE)*X228*(1-AA243)+HLOOKUP(AM231,workup!$B$266:$Q$268,3,FALSE))</f>
        <v>#DIV/0!</v>
      </c>
      <c r="AN237" s="171" t="e">
        <f>X243*AN233/(HLOOKUP(AN231,workup!$B$266:$Q$268,2,FALSE)*X228*(1-AA243)+HLOOKUP(AN231,workup!$B$266:$Q$268,3,FALSE))</f>
        <v>#DIV/0!</v>
      </c>
      <c r="AQ237" s="193"/>
      <c r="AR237" s="194"/>
      <c r="AS237" s="188"/>
      <c r="AT237" s="171" t="e">
        <f>AS243*AT233/(HLOOKUP(AT231,workup!$B$266:$Q$268,2,FALSE)*AS228*(1-AV243)+HLOOKUP(AT231,workup!$B$266:$Q$268,3,FALSE))</f>
        <v>#DIV/0!</v>
      </c>
      <c r="AU237" s="171" t="e">
        <f>AS243*AU233/(HLOOKUP(AU231,workup!$B$266:$Q$268,2,FALSE)*AS228*(1-AV243)+HLOOKUP(AU231,workup!$B$266:$Q$268,3,FALSE))</f>
        <v>#DIV/0!</v>
      </c>
      <c r="AV237" s="171" t="e">
        <f>AS243*AV233/(HLOOKUP(AV231,workup!$B$266:$Q$268,2,FALSE)*AS228*(1-AV243)+HLOOKUP(AV231,workup!$B$266:$Q$268,3,FALSE))</f>
        <v>#DIV/0!</v>
      </c>
      <c r="AW237" s="171" t="e">
        <f>AS243*AW233/(HLOOKUP(AW231,workup!$B$266:$Q$268,2,FALSE)*AS228*(1-AV243)+HLOOKUP(AW231,workup!$B$266:$Q$268,3,FALSE))</f>
        <v>#DIV/0!</v>
      </c>
      <c r="AX237" s="171" t="e">
        <f>AS243*AX233/(HLOOKUP(AX231,workup!$B$266:$Q$268,2,FALSE)*AS228*(1-AV243)+HLOOKUP(AX231,workup!$B$266:$Q$268,3,FALSE))</f>
        <v>#DIV/0!</v>
      </c>
      <c r="AY237" s="171" t="e">
        <f>AS243*AY233/(HLOOKUP(AY231,workup!$B$266:$Q$268,2,FALSE)*AS228*(1-AV243)+HLOOKUP(AY231,workup!$B$266:$Q$268,3,FALSE))</f>
        <v>#DIV/0!</v>
      </c>
      <c r="AZ237" s="171" t="e">
        <f>AS243*AZ233/(HLOOKUP(AZ231,workup!$B$266:$Q$268,2,FALSE)*AS228*(1-AV243)+HLOOKUP(AZ231,workup!$B$266:$Q$268,3,FALSE))</f>
        <v>#DIV/0!</v>
      </c>
      <c r="BA237" s="171" t="e">
        <f>AS243*BA233/(HLOOKUP(BA231,workup!$B$266:$Q$268,2,FALSE)*AS228*(1-AV243)+HLOOKUP(BA231,workup!$B$266:$Q$268,3,FALSE))</f>
        <v>#DIV/0!</v>
      </c>
      <c r="BB237" s="171" t="e">
        <f>AS243*BB233/(HLOOKUP(BB231,workup!$B$266:$Q$268,2,FALSE)*AS228*(1-AV243)+HLOOKUP(BB231,workup!$B$266:$Q$268,3,FALSE))</f>
        <v>#DIV/0!</v>
      </c>
      <c r="BC237" s="171" t="e">
        <f>AS243*BC233/(HLOOKUP(BC231,workup!$B$266:$Q$268,2,FALSE)*AS228*(1-AV243)+HLOOKUP(BC231,workup!$B$266:$Q$268,3,FALSE))</f>
        <v>#DIV/0!</v>
      </c>
      <c r="BD237" s="171" t="e">
        <f>AS243*BD233/(HLOOKUP(BD231,workup!$B$266:$Q$268,2,FALSE)*AS228*(1-AV243)+HLOOKUP(BD231,workup!$B$266:$Q$268,3,FALSE))</f>
        <v>#DIV/0!</v>
      </c>
      <c r="BE237" s="171" t="e">
        <f>AS243*BE233/(HLOOKUP(BE231,workup!$B$266:$Q$268,2,FALSE)*AS228*(1-AV243)+HLOOKUP(BE231,workup!$B$266:$Q$268,3,FALSE))</f>
        <v>#DIV/0!</v>
      </c>
      <c r="BF237" s="171" t="e">
        <f>AS243*BF233/(HLOOKUP(BF231,workup!$B$266:$Q$268,2,FALSE)*AS228*(1-AV243)+HLOOKUP(BF231,workup!$B$266:$Q$268,3,FALSE))</f>
        <v>#DIV/0!</v>
      </c>
      <c r="BG237" s="171" t="e">
        <f>AS243*BG233/(HLOOKUP(BG231,workup!$B$266:$Q$268,2,FALSE)*AS228*(1-AV243)+HLOOKUP(BG231,workup!$B$266:$Q$268,3,FALSE))</f>
        <v>#DIV/0!</v>
      </c>
      <c r="BH237" s="171" t="e">
        <f>AS243*BH233/(HLOOKUP(BH231,workup!$B$266:$Q$268,2,FALSE)*AS228*(1-AV243)+HLOOKUP(BH231,workup!$B$266:$Q$268,3,FALSE))</f>
        <v>#DIV/0!</v>
      </c>
      <c r="BI237" s="171" t="e">
        <f>AS243*BI233/(HLOOKUP(BI231,workup!$B$266:$Q$268,2,FALSE)*AS228*(1-AV243)+HLOOKUP(BI231,workup!$B$266:$Q$268,3,FALSE))</f>
        <v>#DIV/0!</v>
      </c>
      <c r="BL237" s="193"/>
      <c r="BM237" s="194"/>
      <c r="BN237" s="188"/>
      <c r="BO237" s="171" t="e">
        <f>BN243*BO233/(HLOOKUP(BO231,workup!$B$266:$Q$268,2,FALSE)*BN228*(1-BQ243)+HLOOKUP(BO231,workup!$B$266:$Q$268,3,FALSE))</f>
        <v>#DIV/0!</v>
      </c>
      <c r="BP237" s="171" t="e">
        <f>BN243*BP233/(HLOOKUP(BP231,workup!$B$266:$Q$268,2,FALSE)*BN228*(1-BQ243)+HLOOKUP(BP231,workup!$B$266:$Q$268,3,FALSE))</f>
        <v>#DIV/0!</v>
      </c>
      <c r="BQ237" s="171" t="e">
        <f>BN243*BQ233/(HLOOKUP(BQ231,workup!$B$266:$Q$268,2,FALSE)*BN228*(1-BQ243)+HLOOKUP(BQ231,workup!$B$266:$Q$268,3,FALSE))</f>
        <v>#DIV/0!</v>
      </c>
      <c r="BR237" s="171" t="e">
        <f>BN243*BR233/(HLOOKUP(BR231,workup!$B$266:$Q$268,2,FALSE)*BN228*(1-BQ243)+HLOOKUP(BR231,workup!$B$266:$Q$268,3,FALSE))</f>
        <v>#DIV/0!</v>
      </c>
      <c r="BS237" s="171" t="e">
        <f>BN243*BS233/(HLOOKUP(BS231,workup!$B$266:$Q$268,2,FALSE)*BN228*(1-BQ243)+HLOOKUP(BS231,workup!$B$266:$Q$268,3,FALSE))</f>
        <v>#DIV/0!</v>
      </c>
      <c r="BT237" s="171" t="e">
        <f>BN243*BT233/(HLOOKUP(BT231,workup!$B$266:$Q$268,2,FALSE)*BN228*(1-BQ243)+HLOOKUP(BT231,workup!$B$266:$Q$268,3,FALSE))</f>
        <v>#DIV/0!</v>
      </c>
      <c r="BU237" s="171" t="e">
        <f>BN243*BU233/(HLOOKUP(BU231,workup!$B$266:$Q$268,2,FALSE)*BN228*(1-BQ243)+HLOOKUP(BU231,workup!$B$266:$Q$268,3,FALSE))</f>
        <v>#DIV/0!</v>
      </c>
      <c r="BV237" s="171" t="e">
        <f>BN243*BV233/(HLOOKUP(BV231,workup!$B$266:$Q$268,2,FALSE)*BN228*(1-BQ243)+HLOOKUP(BV231,workup!$B$266:$Q$268,3,FALSE))</f>
        <v>#DIV/0!</v>
      </c>
      <c r="BW237" s="171" t="e">
        <f>BN243*BW233/(HLOOKUP(BW231,workup!$B$266:$Q$268,2,FALSE)*BN228*(1-BQ243)+HLOOKUP(BW231,workup!$B$266:$Q$268,3,FALSE))</f>
        <v>#DIV/0!</v>
      </c>
      <c r="BX237" s="171" t="e">
        <f>BN243*BX233/(HLOOKUP(BX231,workup!$B$266:$Q$268,2,FALSE)*BN228*(1-BQ243)+HLOOKUP(BX231,workup!$B$266:$Q$268,3,FALSE))</f>
        <v>#DIV/0!</v>
      </c>
      <c r="BY237" s="171" t="e">
        <f>BN243*BY233/(HLOOKUP(BY231,workup!$B$266:$Q$268,2,FALSE)*BN228*(1-BQ243)+HLOOKUP(BY231,workup!$B$266:$Q$268,3,FALSE))</f>
        <v>#DIV/0!</v>
      </c>
      <c r="BZ237" s="171" t="e">
        <f>BN243*BZ233/(HLOOKUP(BZ231,workup!$B$266:$Q$268,2,FALSE)*BN228*(1-BQ243)+HLOOKUP(BZ231,workup!$B$266:$Q$268,3,FALSE))</f>
        <v>#DIV/0!</v>
      </c>
      <c r="CA237" s="171" t="e">
        <f>BN243*CA233/(HLOOKUP(CA231,workup!$B$266:$Q$268,2,FALSE)*BN228*(1-BQ243)+HLOOKUP(CA231,workup!$B$266:$Q$268,3,FALSE))</f>
        <v>#DIV/0!</v>
      </c>
      <c r="CB237" s="171" t="e">
        <f>BN243*CB233/(HLOOKUP(CB231,workup!$B$266:$Q$268,2,FALSE)*BN228*(1-BQ243)+HLOOKUP(CB231,workup!$B$266:$Q$268,3,FALSE))</f>
        <v>#DIV/0!</v>
      </c>
      <c r="CC237" s="171" t="e">
        <f>BN243*CC233/(HLOOKUP(CC231,workup!$B$266:$Q$268,2,FALSE)*BN228*(1-BQ243)+HLOOKUP(CC231,workup!$B$266:$Q$268,3,FALSE))</f>
        <v>#DIV/0!</v>
      </c>
      <c r="CD237" s="171" t="e">
        <f>BN243*CD233/(HLOOKUP(CD231,workup!$B$266:$Q$268,2,FALSE)*BN228*(1-BQ243)+HLOOKUP(CD231,workup!$B$266:$Q$268,3,FALSE))</f>
        <v>#DIV/0!</v>
      </c>
      <c r="CG237" s="193"/>
      <c r="CH237" s="194"/>
      <c r="CI237" s="188"/>
      <c r="CJ237" s="171" t="e">
        <f>CI243*CJ233/(HLOOKUP(CJ231,workup!$B$266:$Q$268,2,FALSE)*CI228*(1-CL243)+HLOOKUP(CJ231,workup!$B$266:$Q$268,3,FALSE))</f>
        <v>#DIV/0!</v>
      </c>
      <c r="CK237" s="171" t="e">
        <f>CI243*CK233/(HLOOKUP(CK231,workup!$B$266:$Q$268,2,FALSE)*CI228*(1-CL243)+HLOOKUP(CK231,workup!$B$266:$Q$268,3,FALSE))</f>
        <v>#DIV/0!</v>
      </c>
      <c r="CL237" s="171" t="e">
        <f>CI243*CL233/(HLOOKUP(CL231,workup!$B$266:$Q$268,2,FALSE)*CI228*(1-CL243)+HLOOKUP(CL231,workup!$B$266:$Q$268,3,FALSE))</f>
        <v>#DIV/0!</v>
      </c>
      <c r="CM237" s="171" t="e">
        <f>CI243*CM233/(HLOOKUP(CM231,workup!$B$266:$Q$268,2,FALSE)*CI228*(1-CL243)+HLOOKUP(CM231,workup!$B$266:$Q$268,3,FALSE))</f>
        <v>#DIV/0!</v>
      </c>
      <c r="CN237" s="171" t="e">
        <f>CI243*CN233/(HLOOKUP(CN231,workup!$B$266:$Q$268,2,FALSE)*CI228*(1-CL243)+HLOOKUP(CN231,workup!$B$266:$Q$268,3,FALSE))</f>
        <v>#DIV/0!</v>
      </c>
      <c r="CO237" s="171" t="e">
        <f>CI243*CO233/(HLOOKUP(CO231,workup!$B$266:$Q$268,2,FALSE)*CI228*(1-CL243)+HLOOKUP(CO231,workup!$B$266:$Q$268,3,FALSE))</f>
        <v>#DIV/0!</v>
      </c>
      <c r="CP237" s="171" t="e">
        <f>CI243*CP233/(HLOOKUP(CP231,workup!$B$266:$Q$268,2,FALSE)*CI228*(1-CL243)+HLOOKUP(CP231,workup!$B$266:$Q$268,3,FALSE))</f>
        <v>#DIV/0!</v>
      </c>
      <c r="CQ237" s="171" t="e">
        <f>CI243*CQ233/(HLOOKUP(CQ231,workup!$B$266:$Q$268,2,FALSE)*CI228*(1-CL243)+HLOOKUP(CQ231,workup!$B$266:$Q$268,3,FALSE))</f>
        <v>#DIV/0!</v>
      </c>
      <c r="CR237" s="171" t="e">
        <f>CI243*CR233/(HLOOKUP(CR231,workup!$B$266:$Q$268,2,FALSE)*CI228*(1-CL243)+HLOOKUP(CR231,workup!$B$266:$Q$268,3,FALSE))</f>
        <v>#DIV/0!</v>
      </c>
      <c r="CS237" s="171" t="e">
        <f>CI243*CS233/(HLOOKUP(CS231,workup!$B$266:$Q$268,2,FALSE)*CI228*(1-CL243)+HLOOKUP(CS231,workup!$B$266:$Q$268,3,FALSE))</f>
        <v>#DIV/0!</v>
      </c>
      <c r="CT237" s="171" t="e">
        <f>CI243*CT233/(HLOOKUP(CT231,workup!$B$266:$Q$268,2,FALSE)*CI228*(1-CL243)+HLOOKUP(CT231,workup!$B$266:$Q$268,3,FALSE))</f>
        <v>#DIV/0!</v>
      </c>
      <c r="CU237" s="171" t="e">
        <f>CI243*CU233/(HLOOKUP(CU231,workup!$B$266:$Q$268,2,FALSE)*CI228*(1-CL243)+HLOOKUP(CU231,workup!$B$266:$Q$268,3,FALSE))</f>
        <v>#DIV/0!</v>
      </c>
      <c r="CV237" s="171" t="e">
        <f>CI243*CV233/(HLOOKUP(CV231,workup!$B$266:$Q$268,2,FALSE)*CI228*(1-CL243)+HLOOKUP(CV231,workup!$B$266:$Q$268,3,FALSE))</f>
        <v>#DIV/0!</v>
      </c>
      <c r="CW237" s="171" t="e">
        <f>CI243*CW233/(HLOOKUP(CW231,workup!$B$266:$Q$268,2,FALSE)*CI228*(1-CL243)+HLOOKUP(CW231,workup!$B$266:$Q$268,3,FALSE))</f>
        <v>#DIV/0!</v>
      </c>
      <c r="CX237" s="171" t="e">
        <f>CI243*CX233/(HLOOKUP(CX231,workup!$B$266:$Q$268,2,FALSE)*CI228*(1-CL243)+HLOOKUP(CX231,workup!$B$266:$Q$268,3,FALSE))</f>
        <v>#DIV/0!</v>
      </c>
      <c r="CY237" s="171" t="e">
        <f>CI243*CY233/(HLOOKUP(CY231,workup!$B$266:$Q$268,2,FALSE)*CI228*(1-CL243)+HLOOKUP(CY231,workup!$B$266:$Q$268,3,FALSE))</f>
        <v>#DIV/0!</v>
      </c>
    </row>
    <row r="238" spans="1:103" ht="14.45" customHeight="1" x14ac:dyDescent="0.25">
      <c r="A238" s="193"/>
      <c r="B238" s="194"/>
      <c r="C238" s="189"/>
      <c r="D238" s="171" t="e">
        <f>C243*D234/(HLOOKUP(D231,workup!$B$266:$Q$268,2,FALSE)*C229*(1-F244)+HLOOKUP(D231,workup!$B$266:$Q$268,3,FALSE))</f>
        <v>#DIV/0!</v>
      </c>
      <c r="E238" s="171" t="e">
        <f>C243*E234/(HLOOKUP(E231,workup!$B$266:$Q$268,2,FALSE)*C229*(1-F244)+HLOOKUP(E231,workup!$B$266:$Q$268,3,FALSE))</f>
        <v>#DIV/0!</v>
      </c>
      <c r="F238" s="171" t="e">
        <f>C243*F234/(HLOOKUP(F231,workup!$B$266:$Q$268,2,FALSE)*C229*(1-F244)+HLOOKUP(F231,workup!$B$266:$Q$268,3,FALSE))</f>
        <v>#DIV/0!</v>
      </c>
      <c r="G238" s="171" t="e">
        <f>C243*G234/(HLOOKUP(G231,workup!$B$266:$Q$268,2,FALSE)*C229*(1-F244)+HLOOKUP(G231,workup!$B$266:$Q$268,3,FALSE))</f>
        <v>#DIV/0!</v>
      </c>
      <c r="H238" s="171" t="e">
        <f>C243*H234/(HLOOKUP(H231,workup!$B$266:$Q$268,2,FALSE)*C229*(1-F244)+HLOOKUP(H231,workup!$B$266:$Q$268,3,FALSE))</f>
        <v>#DIV/0!</v>
      </c>
      <c r="I238" s="171" t="e">
        <f>C243*I234/(HLOOKUP(I231,workup!$B$266:$Q$268,2,FALSE)*C229*(1-F244)+HLOOKUP(I231,workup!$B$266:$Q$268,3,FALSE))</f>
        <v>#DIV/0!</v>
      </c>
      <c r="J238" s="171" t="e">
        <f>C243*J234/(HLOOKUP(J231,workup!$B$266:$Q$268,2,FALSE)*C229*(1-F244)+HLOOKUP(J231,workup!$B$266:$Q$268,3,FALSE))</f>
        <v>#DIV/0!</v>
      </c>
      <c r="K238" s="171" t="e">
        <f>C243*K234/(HLOOKUP(K231,workup!$B$266:$Q$268,2,FALSE)*C229*(1-F244)+HLOOKUP(K231,workup!$B$266:$Q$268,3,FALSE))</f>
        <v>#DIV/0!</v>
      </c>
      <c r="L238" s="171" t="e">
        <f>C243*L234/(HLOOKUP(L231,workup!$B$266:$Q$268,2,FALSE)*C229*(1-F244)+HLOOKUP(L231,workup!$B$266:$Q$268,3,FALSE))</f>
        <v>#DIV/0!</v>
      </c>
      <c r="M238" s="171" t="e">
        <f>C243*M234/(HLOOKUP(M231,workup!$B$266:$Q$268,2,FALSE)*C229*(1-F244)+HLOOKUP(M231,workup!$B$266:$Q$268,3,FALSE))</f>
        <v>#DIV/0!</v>
      </c>
      <c r="N238" s="171" t="e">
        <f>C243*N234/(HLOOKUP(N231,workup!$B$266:$Q$268,2,FALSE)*C229*(1-F244)+HLOOKUP(N231,workup!$B$266:$Q$268,3,FALSE))</f>
        <v>#DIV/0!</v>
      </c>
      <c r="O238" s="171" t="e">
        <f>C243*O234/(HLOOKUP(O231,workup!$B$266:$Q$268,2,FALSE)*C229*(1-F244)+HLOOKUP(O231,workup!$B$266:$Q$268,3,FALSE))</f>
        <v>#DIV/0!</v>
      </c>
      <c r="P238" s="171" t="e">
        <f>C243*P234/(HLOOKUP(P231,workup!$B$266:$Q$268,2,FALSE)*C229*(1-F244)+HLOOKUP(P231,workup!$B$266:$Q$268,3,FALSE))</f>
        <v>#DIV/0!</v>
      </c>
      <c r="Q238" s="171" t="e">
        <f>C243*Q234/(HLOOKUP(Q231,workup!$B$266:$Q$268,2,FALSE)*C229*(1-F244)+HLOOKUP(Q231,workup!$B$266:$Q$268,3,FALSE))</f>
        <v>#DIV/0!</v>
      </c>
      <c r="R238" s="171" t="e">
        <f>C243*R234/(HLOOKUP(R231,workup!$B$266:$Q$268,2,FALSE)*C229*(1-F244)+HLOOKUP(R231,workup!$B$266:$Q$268,3,FALSE))</f>
        <v>#DIV/0!</v>
      </c>
      <c r="S238" s="171" t="e">
        <f>C243*S234/(HLOOKUP(S231,workup!$B$266:$Q$268,2,FALSE)*C229*(1-F244)+HLOOKUP(S231,workup!$B$266:$Q$268,3,FALSE))</f>
        <v>#DIV/0!</v>
      </c>
      <c r="T238" s="22"/>
      <c r="V238" s="193"/>
      <c r="W238" s="194"/>
      <c r="X238" s="189"/>
      <c r="Y238" s="171" t="e">
        <f>X243*Y234/(HLOOKUP(Y231,workup!$B$266:$Q$268,2,FALSE)*X229*(1-AA244)+HLOOKUP(Y231,workup!$B$266:$Q$268,3,FALSE))</f>
        <v>#DIV/0!</v>
      </c>
      <c r="Z238" s="171" t="e">
        <f>X243*Z234/(HLOOKUP(Z231,workup!$B$266:$Q$268,2,FALSE)*X229*(1-AA244)+HLOOKUP(Z231,workup!$B$266:$Q$268,3,FALSE))</f>
        <v>#DIV/0!</v>
      </c>
      <c r="AA238" s="171" t="e">
        <f>X243*AA234/(HLOOKUP(AA231,workup!$B$266:$Q$268,2,FALSE)*X229*(1-AA244)+HLOOKUP(AA231,workup!$B$266:$Q$268,3,FALSE))</f>
        <v>#DIV/0!</v>
      </c>
      <c r="AB238" s="171" t="e">
        <f>X243*AB234/(HLOOKUP(AB231,workup!$B$266:$Q$268,2,FALSE)*X229*(1-AA244)+HLOOKUP(AB231,workup!$B$266:$Q$268,3,FALSE))</f>
        <v>#DIV/0!</v>
      </c>
      <c r="AC238" s="171" t="e">
        <f>X243*AC234/(HLOOKUP(AC231,workup!$B$266:$Q$268,2,FALSE)*X229*(1-AA244)+HLOOKUP(AC231,workup!$B$266:$Q$268,3,FALSE))</f>
        <v>#DIV/0!</v>
      </c>
      <c r="AD238" s="171" t="e">
        <f>X243*AD234/(HLOOKUP(AD231,workup!$B$266:$Q$268,2,FALSE)*X229*(1-AA244)+HLOOKUP(AD231,workup!$B$266:$Q$268,3,FALSE))</f>
        <v>#DIV/0!</v>
      </c>
      <c r="AE238" s="171" t="e">
        <f>X243*AE234/(HLOOKUP(AE231,workup!$B$266:$Q$268,2,FALSE)*X229*(1-AA244)+HLOOKUP(AE231,workup!$B$266:$Q$268,3,FALSE))</f>
        <v>#DIV/0!</v>
      </c>
      <c r="AF238" s="171" t="e">
        <f>X243*AF234/(HLOOKUP(AF231,workup!$B$266:$Q$268,2,FALSE)*X229*(1-AA244)+HLOOKUP(AF231,workup!$B$266:$Q$268,3,FALSE))</f>
        <v>#DIV/0!</v>
      </c>
      <c r="AG238" s="171" t="e">
        <f>X243*AG234/(HLOOKUP(AG231,workup!$B$266:$Q$268,2,FALSE)*X229*(1-AA244)+HLOOKUP(AG231,workup!$B$266:$Q$268,3,FALSE))</f>
        <v>#DIV/0!</v>
      </c>
      <c r="AH238" s="171" t="e">
        <f>X243*AH234/(HLOOKUP(AH231,workup!$B$266:$Q$268,2,FALSE)*X229*(1-AA244)+HLOOKUP(AH231,workup!$B$266:$Q$268,3,FALSE))</f>
        <v>#DIV/0!</v>
      </c>
      <c r="AI238" s="171" t="e">
        <f>X243*AI234/(HLOOKUP(AI231,workup!$B$266:$Q$268,2,FALSE)*X229*(1-AA244)+HLOOKUP(AI231,workup!$B$266:$Q$268,3,FALSE))</f>
        <v>#DIV/0!</v>
      </c>
      <c r="AJ238" s="171" t="e">
        <f>X243*AJ234/(HLOOKUP(AJ231,workup!$B$266:$Q$268,2,FALSE)*X229*(1-AA244)+HLOOKUP(AJ231,workup!$B$266:$Q$268,3,FALSE))</f>
        <v>#DIV/0!</v>
      </c>
      <c r="AK238" s="171" t="e">
        <f>X243*AK234/(HLOOKUP(AK231,workup!$B$266:$Q$268,2,FALSE)*X229*(1-AA244)+HLOOKUP(AK231,workup!$B$266:$Q$268,3,FALSE))</f>
        <v>#DIV/0!</v>
      </c>
      <c r="AL238" s="171" t="e">
        <f>X243*AL234/(HLOOKUP(AL231,workup!$B$266:$Q$268,2,FALSE)*X229*(1-AA244)+HLOOKUP(AL231,workup!$B$266:$Q$268,3,FALSE))</f>
        <v>#DIV/0!</v>
      </c>
      <c r="AM238" s="171" t="e">
        <f>X243*AM234/(HLOOKUP(AM231,workup!$B$266:$Q$268,2,FALSE)*X229*(1-AA244)+HLOOKUP(AM231,workup!$B$266:$Q$268,3,FALSE))</f>
        <v>#DIV/0!</v>
      </c>
      <c r="AN238" s="171" t="e">
        <f>X243*AN234/(HLOOKUP(AN231,workup!$B$266:$Q$268,2,FALSE)*X229*(1-AA244)+HLOOKUP(AN231,workup!$B$266:$Q$268,3,FALSE))</f>
        <v>#DIV/0!</v>
      </c>
      <c r="AQ238" s="193"/>
      <c r="AR238" s="194"/>
      <c r="AS238" s="189"/>
      <c r="AT238" s="171" t="e">
        <f>AS243*AT234/(HLOOKUP(AT231,workup!$B$266:$Q$268,2,FALSE)*AS229*(1-AV244)+HLOOKUP(AT231,workup!$B$266:$Q$268,3,FALSE))</f>
        <v>#DIV/0!</v>
      </c>
      <c r="AU238" s="171" t="e">
        <f>AS243*AU234/(HLOOKUP(AU231,workup!$B$266:$Q$268,2,FALSE)*AS229*(1-AV244)+HLOOKUP(AU231,workup!$B$266:$Q$268,3,FALSE))</f>
        <v>#DIV/0!</v>
      </c>
      <c r="AV238" s="171" t="e">
        <f>AS243*AV234/(HLOOKUP(AV231,workup!$B$266:$Q$268,2,FALSE)*AS229*(1-AV244)+HLOOKUP(AV231,workup!$B$266:$Q$268,3,FALSE))</f>
        <v>#DIV/0!</v>
      </c>
      <c r="AW238" s="171" t="e">
        <f>AS243*AW234/(HLOOKUP(AW231,workup!$B$266:$Q$268,2,FALSE)*AS229*(1-AV244)+HLOOKUP(AW231,workup!$B$266:$Q$268,3,FALSE))</f>
        <v>#DIV/0!</v>
      </c>
      <c r="AX238" s="171" t="e">
        <f>AS243*AX234/(HLOOKUP(AX231,workup!$B$266:$Q$268,2,FALSE)*AS229*(1-AV244)+HLOOKUP(AX231,workup!$B$266:$Q$268,3,FALSE))</f>
        <v>#DIV/0!</v>
      </c>
      <c r="AY238" s="171" t="e">
        <f>AS243*AY234/(HLOOKUP(AY231,workup!$B$266:$Q$268,2,FALSE)*AS229*(1-AV244)+HLOOKUP(AY231,workup!$B$266:$Q$268,3,FALSE))</f>
        <v>#DIV/0!</v>
      </c>
      <c r="AZ238" s="171" t="e">
        <f>AS243*AZ234/(HLOOKUP(AZ231,workup!$B$266:$Q$268,2,FALSE)*AS229*(1-AV244)+HLOOKUP(AZ231,workup!$B$266:$Q$268,3,FALSE))</f>
        <v>#DIV/0!</v>
      </c>
      <c r="BA238" s="171" t="e">
        <f>AS243*BA234/(HLOOKUP(BA231,workup!$B$266:$Q$268,2,FALSE)*AS229*(1-AV244)+HLOOKUP(BA231,workup!$B$266:$Q$268,3,FALSE))</f>
        <v>#DIV/0!</v>
      </c>
      <c r="BB238" s="171" t="e">
        <f>AS243*BB234/(HLOOKUP(BB231,workup!$B$266:$Q$268,2,FALSE)*AS229*(1-AV244)+HLOOKUP(BB231,workup!$B$266:$Q$268,3,FALSE))</f>
        <v>#DIV/0!</v>
      </c>
      <c r="BC238" s="171" t="e">
        <f>AS243*BC234/(HLOOKUP(BC231,workup!$B$266:$Q$268,2,FALSE)*AS229*(1-AV244)+HLOOKUP(BC231,workup!$B$266:$Q$268,3,FALSE))</f>
        <v>#DIV/0!</v>
      </c>
      <c r="BD238" s="171" t="e">
        <f>AS243*BD234/(HLOOKUP(BD231,workup!$B$266:$Q$268,2,FALSE)*AS229*(1-AV244)+HLOOKUP(BD231,workup!$B$266:$Q$268,3,FALSE))</f>
        <v>#DIV/0!</v>
      </c>
      <c r="BE238" s="171" t="e">
        <f>AS243*BE234/(HLOOKUP(BE231,workup!$B$266:$Q$268,2,FALSE)*AS229*(1-AV244)+HLOOKUP(BE231,workup!$B$266:$Q$268,3,FALSE))</f>
        <v>#DIV/0!</v>
      </c>
      <c r="BF238" s="171" t="e">
        <f>AS243*BF234/(HLOOKUP(BF231,workup!$B$266:$Q$268,2,FALSE)*AS229*(1-AV244)+HLOOKUP(BF231,workup!$B$266:$Q$268,3,FALSE))</f>
        <v>#DIV/0!</v>
      </c>
      <c r="BG238" s="171" t="e">
        <f>AS243*BG234/(HLOOKUP(BG231,workup!$B$266:$Q$268,2,FALSE)*AS229*(1-AV244)+HLOOKUP(BG231,workup!$B$266:$Q$268,3,FALSE))</f>
        <v>#DIV/0!</v>
      </c>
      <c r="BH238" s="171" t="e">
        <f>AS243*BH234/(HLOOKUP(BH231,workup!$B$266:$Q$268,2,FALSE)*AS229*(1-AV244)+HLOOKUP(BH231,workup!$B$266:$Q$268,3,FALSE))</f>
        <v>#DIV/0!</v>
      </c>
      <c r="BI238" s="171" t="e">
        <f>AS243*BI234/(HLOOKUP(BI231,workup!$B$266:$Q$268,2,FALSE)*AS229*(1-AV244)+HLOOKUP(BI231,workup!$B$266:$Q$268,3,FALSE))</f>
        <v>#DIV/0!</v>
      </c>
      <c r="BL238" s="193"/>
      <c r="BM238" s="194"/>
      <c r="BN238" s="189"/>
      <c r="BO238" s="171" t="e">
        <f>BN243*BO234/(HLOOKUP(BO231,workup!$B$266:$Q$268,2,FALSE)*BN229*(1-BQ244)+HLOOKUP(BO231,workup!$B$266:$Q$268,3,FALSE))</f>
        <v>#DIV/0!</v>
      </c>
      <c r="BP238" s="171" t="e">
        <f>BN243*BP234/(HLOOKUP(BP231,workup!$B$266:$Q$268,2,FALSE)*BN229*(1-BQ244)+HLOOKUP(BP231,workup!$B$266:$Q$268,3,FALSE))</f>
        <v>#DIV/0!</v>
      </c>
      <c r="BQ238" s="171" t="e">
        <f>BN243*BQ234/(HLOOKUP(BQ231,workup!$B$266:$Q$268,2,FALSE)*BN229*(1-BQ244)+HLOOKUP(BQ231,workup!$B$266:$Q$268,3,FALSE))</f>
        <v>#DIV/0!</v>
      </c>
      <c r="BR238" s="171" t="e">
        <f>BN243*BR234/(HLOOKUP(BR231,workup!$B$266:$Q$268,2,FALSE)*BN229*(1-BQ244)+HLOOKUP(BR231,workup!$B$266:$Q$268,3,FALSE))</f>
        <v>#DIV/0!</v>
      </c>
      <c r="BS238" s="171" t="e">
        <f>BN243*BS234/(HLOOKUP(BS231,workup!$B$266:$Q$268,2,FALSE)*BN229*(1-BQ244)+HLOOKUP(BS231,workup!$B$266:$Q$268,3,FALSE))</f>
        <v>#DIV/0!</v>
      </c>
      <c r="BT238" s="171" t="e">
        <f>BN243*BT234/(HLOOKUP(BT231,workup!$B$266:$Q$268,2,FALSE)*BN229*(1-BQ244)+HLOOKUP(BT231,workup!$B$266:$Q$268,3,FALSE))</f>
        <v>#DIV/0!</v>
      </c>
      <c r="BU238" s="171" t="e">
        <f>BN243*BU234/(HLOOKUP(BU231,workup!$B$266:$Q$268,2,FALSE)*BN229*(1-BQ244)+HLOOKUP(BU231,workup!$B$266:$Q$268,3,FALSE))</f>
        <v>#DIV/0!</v>
      </c>
      <c r="BV238" s="171" t="e">
        <f>BN243*BV234/(HLOOKUP(BV231,workup!$B$266:$Q$268,2,FALSE)*BN229*(1-BQ244)+HLOOKUP(BV231,workup!$B$266:$Q$268,3,FALSE))</f>
        <v>#DIV/0!</v>
      </c>
      <c r="BW238" s="171" t="e">
        <f>BN243*BW234/(HLOOKUP(BW231,workup!$B$266:$Q$268,2,FALSE)*BN229*(1-BQ244)+HLOOKUP(BW231,workup!$B$266:$Q$268,3,FALSE))</f>
        <v>#DIV/0!</v>
      </c>
      <c r="BX238" s="171" t="e">
        <f>BN243*BX234/(HLOOKUP(BX231,workup!$B$266:$Q$268,2,FALSE)*BN229*(1-BQ244)+HLOOKUP(BX231,workup!$B$266:$Q$268,3,FALSE))</f>
        <v>#DIV/0!</v>
      </c>
      <c r="BY238" s="171" t="e">
        <f>BN243*BY234/(HLOOKUP(BY231,workup!$B$266:$Q$268,2,FALSE)*BN229*(1-BQ244)+HLOOKUP(BY231,workup!$B$266:$Q$268,3,FALSE))</f>
        <v>#DIV/0!</v>
      </c>
      <c r="BZ238" s="171" t="e">
        <f>BN243*BZ234/(HLOOKUP(BZ231,workup!$B$266:$Q$268,2,FALSE)*BN229*(1-BQ244)+HLOOKUP(BZ231,workup!$B$266:$Q$268,3,FALSE))</f>
        <v>#DIV/0!</v>
      </c>
      <c r="CA238" s="171" t="e">
        <f>BN243*CA234/(HLOOKUP(CA231,workup!$B$266:$Q$268,2,FALSE)*BN229*(1-BQ244)+HLOOKUP(CA231,workup!$B$266:$Q$268,3,FALSE))</f>
        <v>#DIV/0!</v>
      </c>
      <c r="CB238" s="171" t="e">
        <f>BN243*CB234/(HLOOKUP(CB231,workup!$B$266:$Q$268,2,FALSE)*BN229*(1-BQ244)+HLOOKUP(CB231,workup!$B$266:$Q$268,3,FALSE))</f>
        <v>#DIV/0!</v>
      </c>
      <c r="CC238" s="171" t="e">
        <f>BN243*CC234/(HLOOKUP(CC231,workup!$B$266:$Q$268,2,FALSE)*BN229*(1-BQ244)+HLOOKUP(CC231,workup!$B$266:$Q$268,3,FALSE))</f>
        <v>#DIV/0!</v>
      </c>
      <c r="CD238" s="171" t="e">
        <f>BN243*CD234/(HLOOKUP(CD231,workup!$B$266:$Q$268,2,FALSE)*BN229*(1-BQ244)+HLOOKUP(CD231,workup!$B$266:$Q$268,3,FALSE))</f>
        <v>#DIV/0!</v>
      </c>
      <c r="CG238" s="193"/>
      <c r="CH238" s="194"/>
      <c r="CI238" s="189"/>
      <c r="CJ238" s="171" t="e">
        <f>CI243*CJ234/(HLOOKUP(CJ231,workup!$B$266:$Q$268,2,FALSE)*CI229*(1-CL244)+HLOOKUP(CJ231,workup!$B$266:$Q$268,3,FALSE))</f>
        <v>#DIV/0!</v>
      </c>
      <c r="CK238" s="171" t="e">
        <f>CI243*CK234/(HLOOKUP(CK231,workup!$B$266:$Q$268,2,FALSE)*CI229*(1-CL244)+HLOOKUP(CK231,workup!$B$266:$Q$268,3,FALSE))</f>
        <v>#DIV/0!</v>
      </c>
      <c r="CL238" s="171" t="e">
        <f>CI243*CL234/(HLOOKUP(CL231,workup!$B$266:$Q$268,2,FALSE)*CI229*(1-CL244)+HLOOKUP(CL231,workup!$B$266:$Q$268,3,FALSE))</f>
        <v>#DIV/0!</v>
      </c>
      <c r="CM238" s="171" t="e">
        <f>CI243*CM234/(HLOOKUP(CM231,workup!$B$266:$Q$268,2,FALSE)*CI229*(1-CL244)+HLOOKUP(CM231,workup!$B$266:$Q$268,3,FALSE))</f>
        <v>#DIV/0!</v>
      </c>
      <c r="CN238" s="171" t="e">
        <f>CI243*CN234/(HLOOKUP(CN231,workup!$B$266:$Q$268,2,FALSE)*CI229*(1-CL244)+HLOOKUP(CN231,workup!$B$266:$Q$268,3,FALSE))</f>
        <v>#DIV/0!</v>
      </c>
      <c r="CO238" s="171" t="e">
        <f>CI243*CO234/(HLOOKUP(CO231,workup!$B$266:$Q$268,2,FALSE)*CI229*(1-CL244)+HLOOKUP(CO231,workup!$B$266:$Q$268,3,FALSE))</f>
        <v>#DIV/0!</v>
      </c>
      <c r="CP238" s="171" t="e">
        <f>CI243*CP234/(HLOOKUP(CP231,workup!$B$266:$Q$268,2,FALSE)*CI229*(1-CL244)+HLOOKUP(CP231,workup!$B$266:$Q$268,3,FALSE))</f>
        <v>#DIV/0!</v>
      </c>
      <c r="CQ238" s="171" t="e">
        <f>CI243*CQ234/(HLOOKUP(CQ231,workup!$B$266:$Q$268,2,FALSE)*CI229*(1-CL244)+HLOOKUP(CQ231,workup!$B$266:$Q$268,3,FALSE))</f>
        <v>#DIV/0!</v>
      </c>
      <c r="CR238" s="171" t="e">
        <f>CI243*CR234/(HLOOKUP(CR231,workup!$B$266:$Q$268,2,FALSE)*CI229*(1-CL244)+HLOOKUP(CR231,workup!$B$266:$Q$268,3,FALSE))</f>
        <v>#DIV/0!</v>
      </c>
      <c r="CS238" s="171" t="e">
        <f>CI243*CS234/(HLOOKUP(CS231,workup!$B$266:$Q$268,2,FALSE)*CI229*(1-CL244)+HLOOKUP(CS231,workup!$B$266:$Q$268,3,FALSE))</f>
        <v>#DIV/0!</v>
      </c>
      <c r="CT238" s="171" t="e">
        <f>CI243*CT234/(HLOOKUP(CT231,workup!$B$266:$Q$268,2,FALSE)*CI229*(1-CL244)+HLOOKUP(CT231,workup!$B$266:$Q$268,3,FALSE))</f>
        <v>#DIV/0!</v>
      </c>
      <c r="CU238" s="171" t="e">
        <f>CI243*CU234/(HLOOKUP(CU231,workup!$B$266:$Q$268,2,FALSE)*CI229*(1-CL244)+HLOOKUP(CU231,workup!$B$266:$Q$268,3,FALSE))</f>
        <v>#DIV/0!</v>
      </c>
      <c r="CV238" s="171" t="e">
        <f>CI243*CV234/(HLOOKUP(CV231,workup!$B$266:$Q$268,2,FALSE)*CI229*(1-CL244)+HLOOKUP(CV231,workup!$B$266:$Q$268,3,FALSE))</f>
        <v>#DIV/0!</v>
      </c>
      <c r="CW238" s="171" t="e">
        <f>CI243*CW234/(HLOOKUP(CW231,workup!$B$266:$Q$268,2,FALSE)*CI229*(1-CL244)+HLOOKUP(CW231,workup!$B$266:$Q$268,3,FALSE))</f>
        <v>#DIV/0!</v>
      </c>
      <c r="CX238" s="171" t="e">
        <f>CI243*CX234/(HLOOKUP(CX231,workup!$B$266:$Q$268,2,FALSE)*CI229*(1-CL244)+HLOOKUP(CX231,workup!$B$266:$Q$268,3,FALSE))</f>
        <v>#DIV/0!</v>
      </c>
      <c r="CY238" s="171" t="e">
        <f>CI243*CY234/(HLOOKUP(CY231,workup!$B$266:$Q$268,2,FALSE)*CI229*(1-CL244)+HLOOKUP(CY231,workup!$B$266:$Q$268,3,FALSE))</f>
        <v>#DIV/0!</v>
      </c>
    </row>
    <row r="239" spans="1:103" ht="14.45" customHeight="1" x14ac:dyDescent="0.25">
      <c r="A239" s="193"/>
      <c r="B239" s="194"/>
      <c r="C239" s="55" t="s">
        <v>52</v>
      </c>
      <c r="D239" s="172" t="e">
        <f t="shared" ref="D239:S239" si="433">AVERAGE(D236:D238)</f>
        <v>#DIV/0!</v>
      </c>
      <c r="E239" s="172" t="e">
        <f t="shared" si="433"/>
        <v>#DIV/0!</v>
      </c>
      <c r="F239" s="172" t="e">
        <f t="shared" si="433"/>
        <v>#DIV/0!</v>
      </c>
      <c r="G239" s="172" t="e">
        <f t="shared" si="433"/>
        <v>#DIV/0!</v>
      </c>
      <c r="H239" s="172" t="e">
        <f t="shared" si="433"/>
        <v>#DIV/0!</v>
      </c>
      <c r="I239" s="172" t="e">
        <f t="shared" si="433"/>
        <v>#DIV/0!</v>
      </c>
      <c r="J239" s="172" t="e">
        <f t="shared" si="433"/>
        <v>#DIV/0!</v>
      </c>
      <c r="K239" s="172" t="e">
        <f t="shared" si="433"/>
        <v>#DIV/0!</v>
      </c>
      <c r="L239" s="172" t="e">
        <f t="shared" si="433"/>
        <v>#DIV/0!</v>
      </c>
      <c r="M239" s="172" t="e">
        <f t="shared" si="433"/>
        <v>#DIV/0!</v>
      </c>
      <c r="N239" s="172" t="e">
        <f t="shared" si="433"/>
        <v>#DIV/0!</v>
      </c>
      <c r="O239" s="172" t="e">
        <f t="shared" si="433"/>
        <v>#DIV/0!</v>
      </c>
      <c r="P239" s="172" t="e">
        <f t="shared" si="433"/>
        <v>#DIV/0!</v>
      </c>
      <c r="Q239" s="172" t="e">
        <f t="shared" si="433"/>
        <v>#DIV/0!</v>
      </c>
      <c r="R239" s="172" t="e">
        <f t="shared" si="433"/>
        <v>#DIV/0!</v>
      </c>
      <c r="S239" s="173" t="e">
        <f t="shared" si="433"/>
        <v>#DIV/0!</v>
      </c>
      <c r="T239" s="22"/>
      <c r="V239" s="193"/>
      <c r="W239" s="194"/>
      <c r="X239" s="55" t="s">
        <v>52</v>
      </c>
      <c r="Y239" s="172" t="e">
        <f t="shared" ref="Y239:AN239" si="434">AVERAGE(Y236:Y238)</f>
        <v>#DIV/0!</v>
      </c>
      <c r="Z239" s="172" t="e">
        <f t="shared" si="434"/>
        <v>#DIV/0!</v>
      </c>
      <c r="AA239" s="172" t="e">
        <f t="shared" si="434"/>
        <v>#DIV/0!</v>
      </c>
      <c r="AB239" s="172" t="e">
        <f t="shared" si="434"/>
        <v>#DIV/0!</v>
      </c>
      <c r="AC239" s="172" t="e">
        <f t="shared" si="434"/>
        <v>#DIV/0!</v>
      </c>
      <c r="AD239" s="172" t="e">
        <f t="shared" si="434"/>
        <v>#DIV/0!</v>
      </c>
      <c r="AE239" s="172" t="e">
        <f t="shared" si="434"/>
        <v>#DIV/0!</v>
      </c>
      <c r="AF239" s="172" t="e">
        <f t="shared" si="434"/>
        <v>#DIV/0!</v>
      </c>
      <c r="AG239" s="172" t="e">
        <f t="shared" si="434"/>
        <v>#DIV/0!</v>
      </c>
      <c r="AH239" s="172" t="e">
        <f t="shared" si="434"/>
        <v>#DIV/0!</v>
      </c>
      <c r="AI239" s="172" t="e">
        <f t="shared" si="434"/>
        <v>#DIV/0!</v>
      </c>
      <c r="AJ239" s="172" t="e">
        <f t="shared" si="434"/>
        <v>#DIV/0!</v>
      </c>
      <c r="AK239" s="172" t="e">
        <f t="shared" si="434"/>
        <v>#DIV/0!</v>
      </c>
      <c r="AL239" s="172" t="e">
        <f t="shared" si="434"/>
        <v>#DIV/0!</v>
      </c>
      <c r="AM239" s="172" t="e">
        <f t="shared" si="434"/>
        <v>#DIV/0!</v>
      </c>
      <c r="AN239" s="173" t="e">
        <f t="shared" si="434"/>
        <v>#DIV/0!</v>
      </c>
      <c r="AQ239" s="193"/>
      <c r="AR239" s="194"/>
      <c r="AS239" s="55" t="s">
        <v>52</v>
      </c>
      <c r="AT239" s="172" t="e">
        <f t="shared" ref="AT239:BI239" si="435">AVERAGE(AT236:AT238)</f>
        <v>#DIV/0!</v>
      </c>
      <c r="AU239" s="172" t="e">
        <f t="shared" si="435"/>
        <v>#DIV/0!</v>
      </c>
      <c r="AV239" s="172" t="e">
        <f t="shared" si="435"/>
        <v>#DIV/0!</v>
      </c>
      <c r="AW239" s="172" t="e">
        <f t="shared" si="435"/>
        <v>#DIV/0!</v>
      </c>
      <c r="AX239" s="172" t="e">
        <f t="shared" si="435"/>
        <v>#DIV/0!</v>
      </c>
      <c r="AY239" s="172" t="e">
        <f t="shared" si="435"/>
        <v>#DIV/0!</v>
      </c>
      <c r="AZ239" s="172" t="e">
        <f t="shared" si="435"/>
        <v>#DIV/0!</v>
      </c>
      <c r="BA239" s="172" t="e">
        <f t="shared" si="435"/>
        <v>#DIV/0!</v>
      </c>
      <c r="BB239" s="172" t="e">
        <f t="shared" si="435"/>
        <v>#DIV/0!</v>
      </c>
      <c r="BC239" s="172" t="e">
        <f t="shared" si="435"/>
        <v>#DIV/0!</v>
      </c>
      <c r="BD239" s="172" t="e">
        <f t="shared" si="435"/>
        <v>#DIV/0!</v>
      </c>
      <c r="BE239" s="172" t="e">
        <f t="shared" si="435"/>
        <v>#DIV/0!</v>
      </c>
      <c r="BF239" s="172" t="e">
        <f t="shared" si="435"/>
        <v>#DIV/0!</v>
      </c>
      <c r="BG239" s="172" t="e">
        <f t="shared" si="435"/>
        <v>#DIV/0!</v>
      </c>
      <c r="BH239" s="172" t="e">
        <f t="shared" si="435"/>
        <v>#DIV/0!</v>
      </c>
      <c r="BI239" s="173" t="e">
        <f t="shared" si="435"/>
        <v>#DIV/0!</v>
      </c>
      <c r="BL239" s="193"/>
      <c r="BM239" s="194"/>
      <c r="BN239" s="55" t="s">
        <v>52</v>
      </c>
      <c r="BO239" s="172" t="e">
        <f t="shared" ref="BO239:CD239" si="436">AVERAGE(BO236:BO238)</f>
        <v>#DIV/0!</v>
      </c>
      <c r="BP239" s="172" t="e">
        <f t="shared" si="436"/>
        <v>#DIV/0!</v>
      </c>
      <c r="BQ239" s="172" t="e">
        <f t="shared" si="436"/>
        <v>#DIV/0!</v>
      </c>
      <c r="BR239" s="172" t="e">
        <f t="shared" si="436"/>
        <v>#DIV/0!</v>
      </c>
      <c r="BS239" s="172" t="e">
        <f t="shared" si="436"/>
        <v>#DIV/0!</v>
      </c>
      <c r="BT239" s="172" t="e">
        <f t="shared" si="436"/>
        <v>#DIV/0!</v>
      </c>
      <c r="BU239" s="172" t="e">
        <f t="shared" si="436"/>
        <v>#DIV/0!</v>
      </c>
      <c r="BV239" s="172" t="e">
        <f t="shared" si="436"/>
        <v>#DIV/0!</v>
      </c>
      <c r="BW239" s="172" t="e">
        <f t="shared" si="436"/>
        <v>#DIV/0!</v>
      </c>
      <c r="BX239" s="172" t="e">
        <f t="shared" si="436"/>
        <v>#DIV/0!</v>
      </c>
      <c r="BY239" s="172" t="e">
        <f t="shared" si="436"/>
        <v>#DIV/0!</v>
      </c>
      <c r="BZ239" s="172" t="e">
        <f t="shared" si="436"/>
        <v>#DIV/0!</v>
      </c>
      <c r="CA239" s="172" t="e">
        <f t="shared" si="436"/>
        <v>#DIV/0!</v>
      </c>
      <c r="CB239" s="172" t="e">
        <f t="shared" si="436"/>
        <v>#DIV/0!</v>
      </c>
      <c r="CC239" s="172" t="e">
        <f t="shared" si="436"/>
        <v>#DIV/0!</v>
      </c>
      <c r="CD239" s="173" t="e">
        <f t="shared" si="436"/>
        <v>#DIV/0!</v>
      </c>
      <c r="CG239" s="193"/>
      <c r="CH239" s="194"/>
      <c r="CI239" s="55" t="s">
        <v>52</v>
      </c>
      <c r="CJ239" s="172" t="e">
        <f t="shared" ref="CJ239:CY239" si="437">AVERAGE(CJ236:CJ238)</f>
        <v>#DIV/0!</v>
      </c>
      <c r="CK239" s="172" t="e">
        <f t="shared" si="437"/>
        <v>#DIV/0!</v>
      </c>
      <c r="CL239" s="172" t="e">
        <f t="shared" si="437"/>
        <v>#DIV/0!</v>
      </c>
      <c r="CM239" s="172" t="e">
        <f t="shared" si="437"/>
        <v>#DIV/0!</v>
      </c>
      <c r="CN239" s="172" t="e">
        <f t="shared" si="437"/>
        <v>#DIV/0!</v>
      </c>
      <c r="CO239" s="172" t="e">
        <f t="shared" si="437"/>
        <v>#DIV/0!</v>
      </c>
      <c r="CP239" s="172" t="e">
        <f t="shared" si="437"/>
        <v>#DIV/0!</v>
      </c>
      <c r="CQ239" s="172" t="e">
        <f t="shared" si="437"/>
        <v>#DIV/0!</v>
      </c>
      <c r="CR239" s="172" t="e">
        <f t="shared" si="437"/>
        <v>#DIV/0!</v>
      </c>
      <c r="CS239" s="172" t="e">
        <f t="shared" si="437"/>
        <v>#DIV/0!</v>
      </c>
      <c r="CT239" s="172" t="e">
        <f t="shared" si="437"/>
        <v>#DIV/0!</v>
      </c>
      <c r="CU239" s="172" t="e">
        <f t="shared" si="437"/>
        <v>#DIV/0!</v>
      </c>
      <c r="CV239" s="172" t="e">
        <f t="shared" si="437"/>
        <v>#DIV/0!</v>
      </c>
      <c r="CW239" s="172" t="e">
        <f t="shared" si="437"/>
        <v>#DIV/0!</v>
      </c>
      <c r="CX239" s="172" t="e">
        <f t="shared" si="437"/>
        <v>#DIV/0!</v>
      </c>
      <c r="CY239" s="173" t="e">
        <f t="shared" si="437"/>
        <v>#DIV/0!</v>
      </c>
    </row>
    <row r="240" spans="1:103" ht="14.45" customHeight="1" x14ac:dyDescent="0.25">
      <c r="A240" s="193"/>
      <c r="B240" s="194"/>
      <c r="C240" s="56" t="s">
        <v>56</v>
      </c>
      <c r="D240" s="182" t="s">
        <v>57</v>
      </c>
      <c r="E240" s="184"/>
      <c r="F240" s="182" t="s">
        <v>58</v>
      </c>
      <c r="G240" s="183"/>
      <c r="H240" s="184"/>
      <c r="I240" s="182" t="s">
        <v>59</v>
      </c>
      <c r="J240" s="183"/>
      <c r="K240" s="183"/>
      <c r="L240" s="183"/>
      <c r="M240" s="183"/>
      <c r="N240" s="184"/>
      <c r="O240" s="182" t="s">
        <v>60</v>
      </c>
      <c r="P240" s="184"/>
      <c r="Q240" s="185" t="s">
        <v>61</v>
      </c>
      <c r="R240" s="183"/>
      <c r="S240" s="186"/>
      <c r="T240" s="22"/>
      <c r="V240" s="193"/>
      <c r="W240" s="194"/>
      <c r="X240" s="56" t="s">
        <v>56</v>
      </c>
      <c r="Y240" s="182" t="s">
        <v>57</v>
      </c>
      <c r="Z240" s="184"/>
      <c r="AA240" s="182" t="s">
        <v>58</v>
      </c>
      <c r="AB240" s="183"/>
      <c r="AC240" s="184"/>
      <c r="AD240" s="182" t="s">
        <v>59</v>
      </c>
      <c r="AE240" s="183"/>
      <c r="AF240" s="183"/>
      <c r="AG240" s="183"/>
      <c r="AH240" s="183"/>
      <c r="AI240" s="184"/>
      <c r="AJ240" s="182" t="s">
        <v>60</v>
      </c>
      <c r="AK240" s="184"/>
      <c r="AL240" s="185" t="s">
        <v>61</v>
      </c>
      <c r="AM240" s="183"/>
      <c r="AN240" s="186"/>
      <c r="AQ240" s="193"/>
      <c r="AR240" s="194"/>
      <c r="AS240" s="56" t="s">
        <v>56</v>
      </c>
      <c r="AT240" s="182" t="s">
        <v>57</v>
      </c>
      <c r="AU240" s="184"/>
      <c r="AV240" s="182" t="s">
        <v>58</v>
      </c>
      <c r="AW240" s="183"/>
      <c r="AX240" s="184"/>
      <c r="AY240" s="182" t="s">
        <v>59</v>
      </c>
      <c r="AZ240" s="183"/>
      <c r="BA240" s="183"/>
      <c r="BB240" s="183"/>
      <c r="BC240" s="183"/>
      <c r="BD240" s="184"/>
      <c r="BE240" s="182" t="s">
        <v>60</v>
      </c>
      <c r="BF240" s="184"/>
      <c r="BG240" s="185" t="s">
        <v>61</v>
      </c>
      <c r="BH240" s="183"/>
      <c r="BI240" s="186"/>
      <c r="BL240" s="193"/>
      <c r="BM240" s="194"/>
      <c r="BN240" s="137" t="s">
        <v>56</v>
      </c>
      <c r="BO240" s="182" t="s">
        <v>57</v>
      </c>
      <c r="BP240" s="184"/>
      <c r="BQ240" s="182" t="s">
        <v>58</v>
      </c>
      <c r="BR240" s="183"/>
      <c r="BS240" s="184"/>
      <c r="BT240" s="190" t="s">
        <v>59</v>
      </c>
      <c r="BU240" s="183"/>
      <c r="BV240" s="183"/>
      <c r="BW240" s="183"/>
      <c r="BX240" s="183"/>
      <c r="BY240" s="183"/>
      <c r="BZ240" s="182" t="s">
        <v>60</v>
      </c>
      <c r="CA240" s="184"/>
      <c r="CB240" s="185" t="s">
        <v>61</v>
      </c>
      <c r="CC240" s="183"/>
      <c r="CD240" s="186"/>
      <c r="CG240" s="193"/>
      <c r="CH240" s="194"/>
      <c r="CI240" s="137" t="s">
        <v>56</v>
      </c>
      <c r="CJ240" s="182" t="s">
        <v>57</v>
      </c>
      <c r="CK240" s="184"/>
      <c r="CL240" s="182" t="s">
        <v>58</v>
      </c>
      <c r="CM240" s="183"/>
      <c r="CN240" s="184"/>
      <c r="CO240" s="190" t="s">
        <v>59</v>
      </c>
      <c r="CP240" s="183"/>
      <c r="CQ240" s="183"/>
      <c r="CR240" s="183"/>
      <c r="CS240" s="183"/>
      <c r="CT240" s="183"/>
      <c r="CU240" s="182" t="s">
        <v>60</v>
      </c>
      <c r="CV240" s="184"/>
      <c r="CW240" s="185" t="s">
        <v>61</v>
      </c>
      <c r="CX240" s="183"/>
      <c r="CY240" s="186"/>
    </row>
    <row r="241" spans="1:103" ht="14.45" customHeight="1" x14ac:dyDescent="0.25">
      <c r="A241" s="193"/>
      <c r="B241" s="194"/>
      <c r="C241" s="57"/>
      <c r="D241" s="32" t="s">
        <v>16</v>
      </c>
      <c r="E241" s="32" t="s">
        <v>3</v>
      </c>
      <c r="F241" s="32" t="s">
        <v>63</v>
      </c>
      <c r="G241" s="32" t="s">
        <v>64</v>
      </c>
      <c r="H241" s="32" t="s">
        <v>65</v>
      </c>
      <c r="I241" s="32" t="s">
        <v>66</v>
      </c>
      <c r="J241" s="32" t="s">
        <v>67</v>
      </c>
      <c r="K241" s="32" t="s">
        <v>68</v>
      </c>
      <c r="L241" s="32" t="s">
        <v>69</v>
      </c>
      <c r="M241" s="32" t="s">
        <v>70</v>
      </c>
      <c r="N241" s="32" t="s">
        <v>71</v>
      </c>
      <c r="O241" s="32" t="s">
        <v>13</v>
      </c>
      <c r="P241" s="32" t="s">
        <v>14</v>
      </c>
      <c r="Q241" s="32" t="s">
        <v>72</v>
      </c>
      <c r="R241" s="32" t="s">
        <v>73</v>
      </c>
      <c r="S241" s="11" t="s">
        <v>15</v>
      </c>
      <c r="T241" s="22"/>
      <c r="V241" s="193"/>
      <c r="W241" s="194"/>
      <c r="X241" s="57"/>
      <c r="Y241" s="32"/>
      <c r="Z241" s="32" t="s">
        <v>3</v>
      </c>
      <c r="AA241" s="32" t="s">
        <v>63</v>
      </c>
      <c r="AB241" s="32" t="s">
        <v>64</v>
      </c>
      <c r="AC241" s="32" t="s">
        <v>65</v>
      </c>
      <c r="AD241" s="32" t="s">
        <v>66</v>
      </c>
      <c r="AE241" s="32" t="s">
        <v>67</v>
      </c>
      <c r="AF241" s="32" t="s">
        <v>68</v>
      </c>
      <c r="AG241" s="32" t="s">
        <v>69</v>
      </c>
      <c r="AH241" s="32" t="s">
        <v>70</v>
      </c>
      <c r="AI241" s="32" t="s">
        <v>71</v>
      </c>
      <c r="AJ241" s="32" t="s">
        <v>13</v>
      </c>
      <c r="AK241" s="32" t="s">
        <v>14</v>
      </c>
      <c r="AL241" s="32" t="s">
        <v>72</v>
      </c>
      <c r="AM241" s="32" t="s">
        <v>73</v>
      </c>
      <c r="AN241" s="11" t="s">
        <v>15</v>
      </c>
      <c r="AQ241" s="193"/>
      <c r="AR241" s="194"/>
      <c r="AS241" s="57"/>
      <c r="AT241" s="32"/>
      <c r="AU241" s="32" t="s">
        <v>3</v>
      </c>
      <c r="AV241" s="32" t="s">
        <v>63</v>
      </c>
      <c r="AW241" s="32" t="s">
        <v>64</v>
      </c>
      <c r="AX241" s="32" t="s">
        <v>65</v>
      </c>
      <c r="AY241" s="32" t="s">
        <v>66</v>
      </c>
      <c r="AZ241" s="32" t="s">
        <v>67</v>
      </c>
      <c r="BA241" s="32" t="s">
        <v>68</v>
      </c>
      <c r="BB241" s="32" t="s">
        <v>69</v>
      </c>
      <c r="BC241" s="32" t="s">
        <v>70</v>
      </c>
      <c r="BD241" s="32" t="s">
        <v>71</v>
      </c>
      <c r="BE241" s="32" t="s">
        <v>13</v>
      </c>
      <c r="BF241" s="32" t="s">
        <v>14</v>
      </c>
      <c r="BG241" s="32" t="s">
        <v>72</v>
      </c>
      <c r="BH241" s="32" t="s">
        <v>73</v>
      </c>
      <c r="BI241" s="11" t="s">
        <v>15</v>
      </c>
      <c r="BL241" s="193"/>
      <c r="BM241" s="194"/>
      <c r="BN241" s="138"/>
      <c r="BO241" s="32"/>
      <c r="BP241" s="32" t="s">
        <v>62</v>
      </c>
      <c r="BQ241" s="32" t="s">
        <v>63</v>
      </c>
      <c r="BR241" s="32" t="s">
        <v>64</v>
      </c>
      <c r="BS241" s="32" t="s">
        <v>65</v>
      </c>
      <c r="BT241" s="32" t="s">
        <v>66</v>
      </c>
      <c r="BU241" s="32" t="s">
        <v>67</v>
      </c>
      <c r="BV241" s="32" t="s">
        <v>68</v>
      </c>
      <c r="BW241" s="32" t="s">
        <v>69</v>
      </c>
      <c r="BX241" s="32" t="s">
        <v>70</v>
      </c>
      <c r="BY241" s="32" t="s">
        <v>71</v>
      </c>
      <c r="BZ241" s="32" t="s">
        <v>13</v>
      </c>
      <c r="CA241" s="32" t="s">
        <v>14</v>
      </c>
      <c r="CB241" s="32" t="s">
        <v>72</v>
      </c>
      <c r="CC241" s="32" t="s">
        <v>73</v>
      </c>
      <c r="CD241" s="11" t="s">
        <v>15</v>
      </c>
      <c r="CG241" s="193"/>
      <c r="CH241" s="194"/>
      <c r="CI241" s="138"/>
      <c r="CJ241" s="32"/>
      <c r="CK241" s="32" t="s">
        <v>62</v>
      </c>
      <c r="CL241" s="32" t="s">
        <v>63</v>
      </c>
      <c r="CM241" s="32" t="s">
        <v>64</v>
      </c>
      <c r="CN241" s="32" t="s">
        <v>65</v>
      </c>
      <c r="CO241" s="32" t="s">
        <v>66</v>
      </c>
      <c r="CP241" s="32" t="s">
        <v>67</v>
      </c>
      <c r="CQ241" s="32" t="s">
        <v>68</v>
      </c>
      <c r="CR241" s="32" t="s">
        <v>69</v>
      </c>
      <c r="CS241" s="32" t="s">
        <v>70</v>
      </c>
      <c r="CT241" s="32" t="s">
        <v>71</v>
      </c>
      <c r="CU241" s="32" t="s">
        <v>13</v>
      </c>
      <c r="CV241" s="32" t="s">
        <v>14</v>
      </c>
      <c r="CW241" s="32" t="s">
        <v>72</v>
      </c>
      <c r="CX241" s="32" t="s">
        <v>73</v>
      </c>
      <c r="CY241" s="11" t="s">
        <v>15</v>
      </c>
    </row>
    <row r="242" spans="1:103" ht="14.45" customHeight="1" x14ac:dyDescent="0.25">
      <c r="A242" s="193"/>
      <c r="B242" s="194"/>
      <c r="C242" s="58" t="s">
        <v>74</v>
      </c>
      <c r="D242" s="142" t="e">
        <f>((G236+H236)*G227/1000) *60 /(H227/1000)</f>
        <v>#DIV/0!</v>
      </c>
      <c r="E242" s="8" t="e">
        <f>(G227*(298/273)*(1/1.07)/H227)^-1</f>
        <v>#VALUE!</v>
      </c>
      <c r="F242" s="7" t="e">
        <f>(K227-K232*C243)/K227</f>
        <v>#VALUE!</v>
      </c>
      <c r="G242" s="7" t="e">
        <f>(F236+G236+H236+2*I236+2*J236+3*L236+4*M236+4*N236+4*O236+4*P236+4*Q236+4*R236+4*S236)/(F236+G236+H236+2*I236+2*J236+3*L236+4*M236+4*N236+4*O236+4*P236+4*Q236+4*R236+4*S236+3*K236)</f>
        <v>#DIV/0!</v>
      </c>
      <c r="H242" s="7" t="e">
        <f>(O227-D236)/O227</f>
        <v>#VALUE!</v>
      </c>
      <c r="I242" s="7" t="e">
        <f>(2*J236+3*L236)/(F236+G236+H236+2*I236+2*J236+3*L236+4*M236+4*N236+4*O236+4*P236+4*Q236+4*R236+4*S236)</f>
        <v>#DIV/0!</v>
      </c>
      <c r="J242" s="7" t="e">
        <f>3*L236/(F236+G236+H236+2*I236+2*J236+3*L236+4*M236+4*N236+4*O236+4*P236+4*Q236+4*R236+4*S236)</f>
        <v>#DIV/0!</v>
      </c>
      <c r="K242" s="7" t="e">
        <f>2*J236/(F236+G236+H236+2*I236+2*J236+3*L236+4*M236+4*N236+4*O236+4*P236+4*Q236+4*R236+4*S236)</f>
        <v>#DIV/0!</v>
      </c>
      <c r="L242" s="7" t="e">
        <f>G236/(F236+G236+H236+2*I236+2*J236+3*L236+4*M236+4*N236+4*O236+4*P236+4*Q236+4*R236+4*S236)</f>
        <v>#DIV/0!</v>
      </c>
      <c r="M242" s="7" t="e">
        <f>H236/(F236+G236+H236+2*I236+2*J236+3*L236+4*M236+4*N236+4*O236+4*P236+4*Q236+4*R236+4*S236)</f>
        <v>#DIV/0!</v>
      </c>
      <c r="N242" s="7" t="e">
        <f>(G236+H236)/(F236+G236+H236+2*I236+2*J236+3*L236+4*M236+4*N236+4*O236+4*P236+4*Q236+4*R236+4*S236)</f>
        <v>#DIV/0!</v>
      </c>
      <c r="O242" s="129" t="e">
        <f>(L236*G227/1000) *60 /(H227/1000)</f>
        <v>#DIV/0!</v>
      </c>
      <c r="P242" s="129" t="e">
        <f>(J236*G227/1000) *60 / (H227/1000)</f>
        <v>#DIV/0!</v>
      </c>
      <c r="Q242" s="174" t="e">
        <f>3*Q227</f>
        <v>#VALUE!</v>
      </c>
      <c r="R242" s="174" t="e">
        <f>(F236+G236+H236+2*I236+2*J236+3*L236+3*K236+4*M236+4*N236+4*O236+4*P236+4*Q236+4*R236+4*S236)</f>
        <v>#DIV/0!</v>
      </c>
      <c r="S242" s="12" t="e">
        <f>(Q242-R242)/R242</f>
        <v>#VALUE!</v>
      </c>
      <c r="T242" s="22"/>
      <c r="V242" s="193"/>
      <c r="W242" s="194"/>
      <c r="X242" s="58" t="s">
        <v>74</v>
      </c>
      <c r="Y242" s="142"/>
      <c r="Z242" s="8" t="e">
        <f>(AB227*(298/273)*(1/1.07)/AC227)^-1</f>
        <v>#VALUE!</v>
      </c>
      <c r="AA242" s="7" t="e">
        <f>(AF227-AF232*X243)/AF227</f>
        <v>#VALUE!</v>
      </c>
      <c r="AB242" s="7" t="e">
        <f>(AA236+AB236+AC236+2*AD236+2*AE236+3*AG236+4*AH236+4*AI236+4*AJ236+4*AK236+4*AL236+4*AM236+4*AN236)/(AA236+AB236+AC236+2*AD236+2*AE236+3*AG236+4*AH236+4*AI236+4*AJ236+4*AK236+4*AL236+4*AM236+4*AN236+3*AF236)</f>
        <v>#DIV/0!</v>
      </c>
      <c r="AC242" s="7" t="e">
        <f>(AJ227-Y236)/AJ227</f>
        <v>#VALUE!</v>
      </c>
      <c r="AD242" s="7" t="e">
        <f>(2*AE236+3*AG236)/(AA236+AB236+AC236+2*AD236+2*AE236+3*AG236+4*AH236+4*AI236+4*AJ236+4*AK236+4*AL236+4*AM236+4*AN236)</f>
        <v>#DIV/0!</v>
      </c>
      <c r="AE242" s="7" t="e">
        <f>3*AG236/(AA236+AB236+AC236+2*AD236+2*AE236+3*AG236+4*AH236+4*AI236+4*AJ236+4*AK236+4*AL236+4*AM236+4*AN236)</f>
        <v>#DIV/0!</v>
      </c>
      <c r="AF242" s="7" t="e">
        <f>2*AE236/(AA236+AB236+AC236+2*AD236+2*AE236+3*AG236+4*AH236+4*AI236+4*AJ236+4*AK236+4*AL236+4*AM236+4*AN236)</f>
        <v>#DIV/0!</v>
      </c>
      <c r="AG242" s="7" t="e">
        <f>AB236/(AA236+AB236+AC236+2*AD236+2*AE236+3*AG236+4*AH236+4*AI236+4*AJ236+4*AK236+4*AL236+4*AM236+4*AN236)</f>
        <v>#DIV/0!</v>
      </c>
      <c r="AH242" s="7" t="e">
        <f>AC236/(AA236+AB236+AC236+2*AD236+2*AE236+3*AG236+4*AH236+4*AI236+4*AJ236+4*AK236+4*AL236+4*AM236+4*AN236)</f>
        <v>#DIV/0!</v>
      </c>
      <c r="AI242" s="7" t="e">
        <f>(AB236+AC236)/(AA236+AB236+AC236+2*AD236+2*AE236+3*AG236+4*AH236+4*AI236+4*AJ236+4*AK236+4*AL236+4*AM236+4*AN236)</f>
        <v>#DIV/0!</v>
      </c>
      <c r="AJ242" s="129" t="e">
        <f>(AG236*AB227/1000) *60 /(AC227/1000)</f>
        <v>#DIV/0!</v>
      </c>
      <c r="AK242" s="129" t="e">
        <f>(AE236*AB227/1000) *60 / (AC227/1000)</f>
        <v>#DIV/0!</v>
      </c>
      <c r="AL242" s="174" t="e">
        <f>3*AL227</f>
        <v>#VALUE!</v>
      </c>
      <c r="AM242" s="174" t="e">
        <f>(AA236+AB236+AC236+2*AD236+2*AE236+3*AG236+3*AF236+4*AH236+4*AI236+4*AJ236+4*AK236+4*AL236+4*AM236+4*AN236)</f>
        <v>#DIV/0!</v>
      </c>
      <c r="AN242" s="12" t="e">
        <f>(AL242-AM242)/AM242</f>
        <v>#VALUE!</v>
      </c>
      <c r="AQ242" s="193"/>
      <c r="AR242" s="194"/>
      <c r="AS242" s="58" t="s">
        <v>74</v>
      </c>
      <c r="AT242" s="142"/>
      <c r="AU242" s="8" t="e">
        <f>(AW227*(298/273)*(1/1.07)/AX227)^-1</f>
        <v>#VALUE!</v>
      </c>
      <c r="AV242" s="7" t="e">
        <f>(BA227-BA232*AS243)/BA227</f>
        <v>#VALUE!</v>
      </c>
      <c r="AW242" s="7" t="e">
        <f>(AV236+AW236+AX236+2*AY236+2*AZ236+3*BB236+4*BC236+4*BD236+4*BE236+4*BF236+4*BG236+4*BH236+4*BI236)/(AV236+AW236+AX236+2*AY236+2*AZ236+3*BB236+4*BC236+4*BD236+4*BE236+4*BF236+4*BG236+4*BH236+4*BI236+3*BA236)</f>
        <v>#DIV/0!</v>
      </c>
      <c r="AX242" s="7" t="e">
        <f>(BE227-AT236)/BE227</f>
        <v>#VALUE!</v>
      </c>
      <c r="AY242" s="7" t="e">
        <f>(2*AZ236+3*BB236)/(AV236+AW236+AX236+2*AY236+2*AZ236+3*BB236+4*BC236+4*BD236+4*BE236+4*BF236+4*BG236+4*BH236+4*BI236)</f>
        <v>#DIV/0!</v>
      </c>
      <c r="AZ242" s="7" t="e">
        <f>3*BB236/(AV236+AW236+AX236+2*AY236+2*AZ236+3*BB236+4*BC236+4*BD236+4*BE236+4*BF236+4*BG236+4*BH236+4*BI236)</f>
        <v>#DIV/0!</v>
      </c>
      <c r="BA242" s="7" t="e">
        <f>2*AZ236/(AV236+AW236+AX236+2*AY236+2*AZ236+3*BB236+4*BC236+4*BD236+4*BE236+4*BF236+4*BG236+4*BH236+4*BI236)</f>
        <v>#DIV/0!</v>
      </c>
      <c r="BB242" s="7" t="e">
        <f>AW236/(AV236+AW236+AX236+2*AY236+2*AZ236+3*BB236+4*BC236+4*BD236+4*BE236+4*BF236+4*BG236+4*BH236+4*BI236)</f>
        <v>#DIV/0!</v>
      </c>
      <c r="BC242" s="7" t="e">
        <f>AX236/(AV236+AW236+AX236+2*AY236+2*AZ236+3*BB236+4*BC236+4*BD236+4*BE236+4*BF236+4*BG236+4*BH236+4*BI236)</f>
        <v>#DIV/0!</v>
      </c>
      <c r="BD242" s="7" t="e">
        <f>(AW236+AX236)/(AV236+AW236+AX236+2*AY236+2*AZ236+3*BB236+4*BC236+4*BD236+4*BE236+4*BF236+4*BG236+4*BH236+4*BI236)</f>
        <v>#DIV/0!</v>
      </c>
      <c r="BE242" s="129" t="e">
        <f>(BB236*AW227/1000) *60 /(AX227/1000)</f>
        <v>#DIV/0!</v>
      </c>
      <c r="BF242" s="129" t="e">
        <f>(AZ236*AW227/1000) *60 / (AX227/1000)</f>
        <v>#DIV/0!</v>
      </c>
      <c r="BG242" s="174" t="e">
        <f>3*BG227</f>
        <v>#VALUE!</v>
      </c>
      <c r="BH242" s="174" t="e">
        <f>(AV236+AW236+AX236+2*AY236+2*AZ236+3*BB236+3*BA236+4*BC236+4*BD236+4*BE236+4*BF236+4*BG236+4*BH236+4*BI236)</f>
        <v>#DIV/0!</v>
      </c>
      <c r="BI242" s="12" t="e">
        <f>(BG242-BH242)/BH242</f>
        <v>#VALUE!</v>
      </c>
      <c r="BL242" s="193"/>
      <c r="BM242" s="194"/>
      <c r="BN242" s="143" t="s">
        <v>74</v>
      </c>
      <c r="BO242" s="142"/>
      <c r="BP242" s="8" t="e">
        <f>(BR227*(298/273)*(1/1.07)/BS227)^-1</f>
        <v>#VALUE!</v>
      </c>
      <c r="BQ242" s="7" t="e">
        <f>(BV227-BV232*BN243)/BV227</f>
        <v>#VALUE!</v>
      </c>
      <c r="BR242" s="7" t="e">
        <f>(BQ236+BR236+BS236+2*BT236+2*BU236+3*BW236+4*BX236+4*BY236+4*BZ236+4*CA236+4*CB236+4*CC236+4*CD236)/(BQ236+BR236+BS236+2*BT236+2*BU236+3*BW236+4*BX236+4*BY236+4*BZ236+4*CA236+4*CB236+4*CC236+4*CD236+3*BV236)</f>
        <v>#DIV/0!</v>
      </c>
      <c r="BS242" s="7" t="e">
        <f>(BZ227-BO236)/BZ227</f>
        <v>#VALUE!</v>
      </c>
      <c r="BT242" s="7" t="e">
        <f>(2*BU236+3*BW236)/(BQ236+BR236+BS236+2*BT236+2*BU236+3*BW236+4*BX236+4*BY236+4*BZ236+4*CA236+4*CB236+4*CC236+4*CD236)</f>
        <v>#DIV/0!</v>
      </c>
      <c r="BU242" s="7" t="e">
        <f>3*BW236/(BQ236+BR236+BS236+2*BT236+2*BU236+3*BW236+4*BX236+4*BY236+4*BZ236+4*CA236+4*CB236+4*CC236+4*CD236)</f>
        <v>#DIV/0!</v>
      </c>
      <c r="BV242" s="7" t="e">
        <f>2*BU236/(BQ236+BR236+BS236+2*BT236+2*BU236+3*BW236+4*BX236+4*BY236+4*BZ236+4*CA236+4*CB236+4*CC236+4*CD236)</f>
        <v>#DIV/0!</v>
      </c>
      <c r="BW242" s="7" t="e">
        <f>BR236/(BQ236+BR236+BS236+2*BT236+2*BU236+3*BW236+4*BX236+4*BY236+4*BZ236+4*CA236+4*CB236+4*CC236+4*CD236)</f>
        <v>#DIV/0!</v>
      </c>
      <c r="BX242" s="7" t="e">
        <f>BS236/(BQ236+BR236+BS236+2*BT236+2*BU236+3*BW236+4*BX236+4*BY236+4*BZ236+4*CA236+4*CB236+4*CC236+4*CD236)</f>
        <v>#DIV/0!</v>
      </c>
      <c r="BY242" s="7" t="e">
        <f>(BR236+BS236)/(BQ236+BR236+BS236+2*BT236+2*BU236+3*BW236+4*BX236+4*BY236+4*BZ236+4*CA236+4*CB236+4*CC236+4*CD236)</f>
        <v>#DIV/0!</v>
      </c>
      <c r="BZ242" s="129" t="e">
        <f>(BW236*BR227/1000) *60 /(BS227/1000)</f>
        <v>#DIV/0!</v>
      </c>
      <c r="CA242" s="129" t="e">
        <f>(BU236*BR227/1000) *60 / (BS227/1000)</f>
        <v>#DIV/0!</v>
      </c>
      <c r="CB242" s="174" t="e">
        <f>3*CB227</f>
        <v>#VALUE!</v>
      </c>
      <c r="CC242" s="174" t="e">
        <f>(BQ236+BR236+BS236+2*BT236+2*BU236+3*BW236+3*BV236+4*BX236+4*BY236+4*BZ236+4*CA236+4*CB236+4*CC236+4*CD236)</f>
        <v>#DIV/0!</v>
      </c>
      <c r="CD242" s="12" t="e">
        <f>(CB242-CC242)/CC242</f>
        <v>#VALUE!</v>
      </c>
      <c r="CG242" s="193"/>
      <c r="CH242" s="194"/>
      <c r="CI242" s="143" t="s">
        <v>74</v>
      </c>
      <c r="CJ242" s="142"/>
      <c r="CK242" s="8" t="e">
        <f>(CM227*(298/273)*(1/1.07)/CN227)^-1</f>
        <v>#VALUE!</v>
      </c>
      <c r="CL242" s="7" t="e">
        <f>(CQ227-CQ232*CI243)/CQ227</f>
        <v>#VALUE!</v>
      </c>
      <c r="CM242" s="7" t="e">
        <f>(CL236+CM236+CN236+2*CO236+2*CP236+3*CR236+4*CS236+4*CT236+4*CU236+4*CV236+4*CW236+4*CX236+4*CY236)/(CL236+CM236+CN236+2*CO236+2*CP236+3*CR236+4*CS236+4*CT236+4*CU236+4*CV236+4*CW236+4*CX236+4*CY236+3*CQ236)</f>
        <v>#DIV/0!</v>
      </c>
      <c r="CN242" s="7" t="e">
        <f>(CU227-CJ236)/CU227</f>
        <v>#VALUE!</v>
      </c>
      <c r="CO242" s="7" t="e">
        <f>(2*CP236+3*CR236)/(CL236+CM236+CN236+2*CO236+2*CP236+3*CR236+4*CS236+4*CT236+4*CU236+4*CV236+4*CW236+4*CX236+4*CY236)</f>
        <v>#DIV/0!</v>
      </c>
      <c r="CP242" s="7" t="e">
        <f>3*CR236/(CL236+CM236+CN236+2*CO236+2*CP236+3*CR236+4*CS236+4*CT236+4*CU236+4*CV236+4*CW236+4*CX236+4*CY236)</f>
        <v>#DIV/0!</v>
      </c>
      <c r="CQ242" s="7" t="e">
        <f>2*CP236/(CL236+CM236+CN236+2*CO236+2*CP236+3*CR236+4*CS236+4*CT236+4*CU236+4*CV236+4*CW236+4*CX236+4*CY236)</f>
        <v>#DIV/0!</v>
      </c>
      <c r="CR242" s="7" t="e">
        <f>CM236/(CL236+CM236+CN236+2*CO236+2*CP236+3*CR236+4*CS236+4*CT236+4*CU236+4*CV236+4*CW236+4*CX236+4*CY236)</f>
        <v>#DIV/0!</v>
      </c>
      <c r="CS242" s="7" t="e">
        <f>CN236/(CL236+CM236+CN236+2*CO236+2*CP236+3*CR236+4*CS236+4*CT236+4*CU236+4*CV236+4*CW236+4*CX236+4*CY236)</f>
        <v>#DIV/0!</v>
      </c>
      <c r="CT242" s="7" t="e">
        <f>(CM236+CN236)/(CL236+CM236+CN236+2*CO236+2*CP236+3*CR236+4*CS236+4*CT236+4*CU236+4*CV236+4*CW236+4*CX236+4*CY236)</f>
        <v>#DIV/0!</v>
      </c>
      <c r="CU242" s="129" t="e">
        <f>(CR236*CM227/1000) *60 /(CN227/1000)</f>
        <v>#DIV/0!</v>
      </c>
      <c r="CV242" s="129" t="e">
        <f>(CP236*CM227/1000) *60 / (CN227/1000)</f>
        <v>#DIV/0!</v>
      </c>
      <c r="CW242" s="174" t="e">
        <f>3*CW227</f>
        <v>#VALUE!</v>
      </c>
      <c r="CX242" s="174" t="e">
        <f>(CL236+CM236+CN236+2*CO236+2*CP236+3*CR236+3*CQ236+4*CS236+4*CT236+4*CU236+4*CV236+4*CW236+4*CX236+4*CY236)</f>
        <v>#DIV/0!</v>
      </c>
      <c r="CY242" s="12" t="e">
        <f>(CW242-CX242)/CX242</f>
        <v>#VALUE!</v>
      </c>
    </row>
    <row r="243" spans="1:103" ht="14.45" customHeight="1" x14ac:dyDescent="0.25">
      <c r="A243" s="193"/>
      <c r="B243" s="194"/>
      <c r="C243" s="141" t="e">
        <f>J230/E235</f>
        <v>#DIV/0!</v>
      </c>
      <c r="D243" s="142" t="e">
        <f>((G237+H237)*G228/1000) *60 /(H228/1000)</f>
        <v>#DIV/0!</v>
      </c>
      <c r="E243" s="8" t="e">
        <f>(G228*(298/273)*(1/1.07)/H228)^-1</f>
        <v>#VALUE!</v>
      </c>
      <c r="F243" s="7" t="e">
        <f>(K228-K233*C243)/K228</f>
        <v>#VALUE!</v>
      </c>
      <c r="G243" s="7" t="e">
        <f>(F237+G237+H237+2*I237+2*J237+3*L237+4*M237+4*N237+4*O237+4*P237+4*Q237+4*R237+4*S237)/(F237+G237+H237+2*I237+2*J237+3*L237+4*M237+4*N237+4*O237+4*P237+4*Q237+4*R237+4*S237+3*K237)</f>
        <v>#DIV/0!</v>
      </c>
      <c r="H243" s="7" t="e">
        <f>(O228-D237)/O228</f>
        <v>#VALUE!</v>
      </c>
      <c r="I243" s="7" t="e">
        <f>(2*J237+3*L237)/(F237+G237+H237+2*I237+2*J237+3*L237+4*M237+4*N237+4*O237+4*P237+4*Q237+4*R237+4*S237)</f>
        <v>#DIV/0!</v>
      </c>
      <c r="J243" s="7" t="e">
        <f>3*L237/(F237+G237+H237+2*I237+2*J237+3*L237+4*M237+4*N237+4*O237+4*P237+4*Q237+4*R237+4*S237)</f>
        <v>#DIV/0!</v>
      </c>
      <c r="K243" s="7" t="e">
        <f>2*J237/(F237+G237+H237+2*I237+2*J237+3*L237+4*M237+4*N237+4*O237+4*P237+4*Q237+4*R237+4*S237)</f>
        <v>#DIV/0!</v>
      </c>
      <c r="L243" s="7" t="e">
        <f>G237/(F237+G237+H237+2*I237+2*J237+3*L237+4*M237+4*N237+4*O237+4*P237+4*Q237+4*R237+4*S237)</f>
        <v>#DIV/0!</v>
      </c>
      <c r="M243" s="7" t="e">
        <f>H237/(F237+G237+H237+2*I237+2*J237+3*L237+4*M237+4*N237+4*O237+4*P237+4*Q237+4*R237+4*S237)</f>
        <v>#DIV/0!</v>
      </c>
      <c r="N243" s="7" t="e">
        <f>(G237+H237)/(F237+G237+H237+2*I237+2*J237+3*L237+4*M237+4*N237+4*O237+4*P237+4*Q237+4*R237+4*S237)</f>
        <v>#DIV/0!</v>
      </c>
      <c r="O243" s="129" t="e">
        <f>(L237*G228/1000) *60 /(H228/1000)</f>
        <v>#DIV/0!</v>
      </c>
      <c r="P243" s="129" t="e">
        <f>(J237*G228/1000) *60 / (H228/1000)</f>
        <v>#DIV/0!</v>
      </c>
      <c r="Q243" s="174" t="e">
        <f>3*Q228</f>
        <v>#VALUE!</v>
      </c>
      <c r="R243" s="174" t="e">
        <f>(F237+G237+H237+2*I237+2*J237+3*L237+3*K237+4*M237+4*N237+4*O237+4*P237+4*Q237+4*R237+4*S237)</f>
        <v>#DIV/0!</v>
      </c>
      <c r="S243" s="12" t="e">
        <f>(Q243-R243)/R243</f>
        <v>#VALUE!</v>
      </c>
      <c r="T243" s="22"/>
      <c r="V243" s="193"/>
      <c r="W243" s="194"/>
      <c r="X243" s="141" t="e">
        <f>AE230/Z235</f>
        <v>#DIV/0!</v>
      </c>
      <c r="Y243" s="8"/>
      <c r="Z243" s="8" t="e">
        <f>(AB228*(298/273)*(1/1.07)/AC228)^-1</f>
        <v>#VALUE!</v>
      </c>
      <c r="AA243" s="7" t="e">
        <f>(AF228-AF233*X243)/AF228</f>
        <v>#VALUE!</v>
      </c>
      <c r="AB243" s="7" t="e">
        <f>(AA237+AB237+AC237+2*AD237+2*AE237+3*AG237+4*AH237+4*AI237+4*AJ237+4*AK237+4*AL237+4*AM237+4*AN237)/(AA237+AB237+AC237+2*AD237+2*AE237+3*AG237+4*AH237+4*AI237+4*AJ237+4*AK237+4*AL237+4*AM237+4*AN237+3*AF237)</f>
        <v>#DIV/0!</v>
      </c>
      <c r="AC243" s="7" t="e">
        <f>(AJ228-Y237)/AJ228</f>
        <v>#VALUE!</v>
      </c>
      <c r="AD243" s="7" t="e">
        <f>(2*AE237+3*AG237)/(AA237+AB237+AC237+2*AD237+2*AE237+3*AG237+4*AH237+4*AI237+4*AJ237+4*AK237+4*AL237+4*AM237+4*AN237)</f>
        <v>#DIV/0!</v>
      </c>
      <c r="AE243" s="7" t="e">
        <f>3*AG237/(AA237+AB237+AC237+2*AD237+2*AE237+3*AG237+4*AH237+4*AI237+4*AJ237+4*AK237+4*AL237+4*AM237+4*AN237)</f>
        <v>#DIV/0!</v>
      </c>
      <c r="AF243" s="7" t="e">
        <f>2*AE237/(AA237+AB237+AC237+2*AD237+2*AE237+3*AG237+4*AH237+4*AI237+4*AJ237+4*AK237+4*AL237+4*AM237+4*AN237)</f>
        <v>#DIV/0!</v>
      </c>
      <c r="AG243" s="7" t="e">
        <f>AB237/(AA237+AB237+AC237+2*AD237+2*AE237+3*AG237+4*AH237+4*AI237+4*AJ237+4*AK237+4*AL237+4*AM237+4*AN237)</f>
        <v>#DIV/0!</v>
      </c>
      <c r="AH243" s="7" t="e">
        <f>AC237/(AA237+AB237+AC237+2*AD237+2*AE237+3*AG237+4*AH237+4*AI237+4*AJ237+4*AK237+4*AL237+4*AM237+4*AN237)</f>
        <v>#DIV/0!</v>
      </c>
      <c r="AI243" s="7" t="e">
        <f>(AB237+AC237)/(AA237+AB237+AC237+2*AD237+2*AE237+3*AG237+4*AH237+4*AI237+4*AJ237+4*AK237+4*AL237+4*AM237+4*AN237)</f>
        <v>#DIV/0!</v>
      </c>
      <c r="AJ243" s="129" t="e">
        <f>(AG237*AB228/1000) *60 /(AC228/1000)</f>
        <v>#DIV/0!</v>
      </c>
      <c r="AK243" s="129" t="e">
        <f>(AE237*AB228/1000) *60 / (AC228/1000)</f>
        <v>#DIV/0!</v>
      </c>
      <c r="AL243" s="174" t="e">
        <f>3*AL228</f>
        <v>#VALUE!</v>
      </c>
      <c r="AM243" s="174" t="e">
        <f>(AA237+AB237+AC237+2*AD237+2*AE237+3*AG237+3*AF237+4*AH237+4*AI237+4*AJ237+4*AK237+4*AL237+4*AM237+4*AN237)</f>
        <v>#DIV/0!</v>
      </c>
      <c r="AN243" s="12" t="e">
        <f>(AL243-AM243)/AM243</f>
        <v>#VALUE!</v>
      </c>
      <c r="AQ243" s="193"/>
      <c r="AR243" s="194"/>
      <c r="AS243" s="141" t="e">
        <f>AZ230/AU235</f>
        <v>#DIV/0!</v>
      </c>
      <c r="AT243" s="8"/>
      <c r="AU243" s="8" t="e">
        <f>(AW228*(298/273)*(1/1.07)/AX228)^-1</f>
        <v>#VALUE!</v>
      </c>
      <c r="AV243" s="7" t="e">
        <f>(BA228-BA233*AS243)/BA228</f>
        <v>#VALUE!</v>
      </c>
      <c r="AW243" s="7" t="e">
        <f>(AV237+AW237+AX237+2*AY237+2*AZ237+3*BB237+4*BC237+4*BD237+4*BE237+4*BF237+4*BG237+4*BH237+4*BI237)/(AV237+AW237+AX237+2*AY237+2*AZ237+3*BB237+4*BC237+4*BD237+4*BE237+4*BF237+4*BG237+4*BH237+4*BI237+3*BA237)</f>
        <v>#DIV/0!</v>
      </c>
      <c r="AX243" s="7" t="e">
        <f>(BE228-AT237)/BE228</f>
        <v>#VALUE!</v>
      </c>
      <c r="AY243" s="7" t="e">
        <f>(2*AZ237+3*BB237)/(AV237+AW237+AX237+2*AY237+2*AZ237+3*BB237+4*BC237+4*BD237+4*BE237+4*BF237+4*BG237+4*BH237+4*BI237)</f>
        <v>#DIV/0!</v>
      </c>
      <c r="AZ243" s="7" t="e">
        <f>3*BB237/(AV237+AW237+AX237+2*AY237+2*AZ237+3*BB237+4*BC237+4*BD237+4*BE237+4*BF237+4*BG237+4*BH237+4*BI237)</f>
        <v>#DIV/0!</v>
      </c>
      <c r="BA243" s="7" t="e">
        <f>2*AZ237/(AV237+AW237+AX237+2*AY237+2*AZ237+3*BB237+4*BC237+4*BD237+4*BE237+4*BF237+4*BG237+4*BH237+4*BI237)</f>
        <v>#DIV/0!</v>
      </c>
      <c r="BB243" s="7" t="e">
        <f>AW237/(AV237+AW237+AX237+2*AY237+2*AZ237+3*BB237+4*BC237+4*BD237+4*BE237+4*BF237+4*BG237+4*BH237+4*BI237)</f>
        <v>#DIV/0!</v>
      </c>
      <c r="BC243" s="7" t="e">
        <f>AX237/(AV237+AW237+AX237+2*AY237+2*AZ237+3*BB237+4*BC237+4*BD237+4*BE237+4*BF237+4*BG237+4*BH237+4*BI237)</f>
        <v>#DIV/0!</v>
      </c>
      <c r="BD243" s="7" t="e">
        <f>(AW237+AX237)/(AV237+AW237+AX237+2*AY237+2*AZ237+3*BB237+4*BC237+4*BD237+4*BE237+4*BF237+4*BG237+4*BH237+4*BI237)</f>
        <v>#DIV/0!</v>
      </c>
      <c r="BE243" s="129" t="e">
        <f>(BB237*AW228/1000) *60 /(AX228/1000)</f>
        <v>#DIV/0!</v>
      </c>
      <c r="BF243" s="129" t="e">
        <f>(AZ237*AW228/1000) *60 / (AX228/1000)</f>
        <v>#DIV/0!</v>
      </c>
      <c r="BG243" s="174" t="e">
        <f>3*BG228</f>
        <v>#VALUE!</v>
      </c>
      <c r="BH243" s="174" t="e">
        <f>(AV237+AW237+AX237+2*AY237+2*AZ237+3*BB237+3*BA237+4*BC237+4*BD237+4*BE237+4*BF237+4*BG237+4*BH237+4*BI237)</f>
        <v>#DIV/0!</v>
      </c>
      <c r="BI243" s="12" t="e">
        <f>(BG243-BH243)/BH243</f>
        <v>#VALUE!</v>
      </c>
      <c r="BL243" s="193"/>
      <c r="BM243" s="194"/>
      <c r="BN243" s="141" t="e">
        <f>BU230/BP235</f>
        <v>#DIV/0!</v>
      </c>
      <c r="BO243" s="8"/>
      <c r="BP243" s="8" t="e">
        <f>(BR228*(298/273)*(1/1.07)/BS228)^-1</f>
        <v>#VALUE!</v>
      </c>
      <c r="BQ243" s="7" t="e">
        <f>(BV228-BV233*BN243)/BV228</f>
        <v>#VALUE!</v>
      </c>
      <c r="BR243" s="7" t="e">
        <f>(BQ237+BR237+BS237+2*BT237+2*BU237+3*BW237+4*BX237+4*BY237+4*BZ237+4*CA237+4*CB237+4*CC237+4*CD237)/(BQ237+BR237+BS237+2*BT237+2*BU237+3*BW237+4*BX237+4*BY237+4*BZ237+4*CA237+4*CB237+4*CC237+4*CD237+3*BV237)</f>
        <v>#DIV/0!</v>
      </c>
      <c r="BS243" s="7" t="e">
        <f>(BZ228-BO237)/BZ228</f>
        <v>#VALUE!</v>
      </c>
      <c r="BT243" s="7" t="e">
        <f>(2*BU237+3*BW237)/(BQ237+BR237+BS237+2*BT237+2*BU237+3*BW237+4*BX237+4*BY237+4*BZ237+4*CA237+4*CB237+4*CC237+4*CD237)</f>
        <v>#DIV/0!</v>
      </c>
      <c r="BU243" s="7" t="e">
        <f>3*BW237/(BQ237+BR237+BS237+2*BT237+2*BU237+3*BW237+4*BX237+4*BY237+4*BZ237+4*CA237+4*CB237+4*CC237+4*CD237)</f>
        <v>#DIV/0!</v>
      </c>
      <c r="BV243" s="7" t="e">
        <f>2*BU237/(BQ237+BR237+BS237+2*BT237+2*BU237+3*BW237+4*BX237+4*BY237+4*BZ237+4*CA237+4*CB237+4*CC237+4*CD237)</f>
        <v>#DIV/0!</v>
      </c>
      <c r="BW243" s="7" t="e">
        <f>BR237/(BQ237+BR237+BS237+2*BT237+2*BU237+3*BW237+4*BX237+4*BY237+4*BZ237+4*CA237+4*CB237+4*CC237+4*CD237)</f>
        <v>#DIV/0!</v>
      </c>
      <c r="BX243" s="7" t="e">
        <f>BS237/(BQ237+BR237+BS237+2*BT237+2*BU237+3*BW237+4*BX237+4*BY237+4*BZ237+4*CA237+4*CB237+4*CC237+4*CD237)</f>
        <v>#DIV/0!</v>
      </c>
      <c r="BY243" s="7" t="e">
        <f>(BR237+BS237)/(BQ237+BR237+BS237+2*BT237+2*BU237+3*BW237+4*BX237+4*BY237+4*BZ237+4*CA237+4*CB237+4*CC237+4*CD237)</f>
        <v>#DIV/0!</v>
      </c>
      <c r="BZ243" s="129" t="e">
        <f>(BW237*BR228/1000) *60 /(BS228/1000)</f>
        <v>#DIV/0!</v>
      </c>
      <c r="CA243" s="129" t="e">
        <f>(BU237*BR228/1000) *60 / (BS228/1000)</f>
        <v>#DIV/0!</v>
      </c>
      <c r="CB243" s="174" t="e">
        <f>3*CB228</f>
        <v>#VALUE!</v>
      </c>
      <c r="CC243" s="174" t="e">
        <f>(BQ237+BR237+BS237+2*BT237+2*BU237+3*BW237+3*BV237+4*BX237+4*BY237+4*BZ237+4*CA237+4*CB237+4*CC237+4*CD237)</f>
        <v>#DIV/0!</v>
      </c>
      <c r="CD243" s="12" t="e">
        <f>(CB243-CC243)/CC243</f>
        <v>#VALUE!</v>
      </c>
      <c r="CG243" s="193"/>
      <c r="CH243" s="194"/>
      <c r="CI243" s="141" t="e">
        <f>CP230/CK235</f>
        <v>#DIV/0!</v>
      </c>
      <c r="CJ243" s="8"/>
      <c r="CK243" s="8" t="e">
        <f>(CM228*(298/273)*(1/1.07)/CN228)^-1</f>
        <v>#VALUE!</v>
      </c>
      <c r="CL243" s="7" t="e">
        <f>(CQ228-CQ233*CI243)/CQ228</f>
        <v>#VALUE!</v>
      </c>
      <c r="CM243" s="7" t="e">
        <f>(CL237+CM237+CN237+2*CO237+2*CP237+3*CR237+4*CS237+4*CT237+4*CU237+4*CV237+4*CW237+4*CX237+4*CY237)/(CL237+CM237+CN237+2*CO237+2*CP237+3*CR237+4*CS237+4*CT237+4*CU237+4*CV237+4*CW237+4*CX237+4*CY237+3*CQ237)</f>
        <v>#DIV/0!</v>
      </c>
      <c r="CN243" s="7" t="e">
        <f>(CU228-CJ237)/CU228</f>
        <v>#VALUE!</v>
      </c>
      <c r="CO243" s="7" t="e">
        <f>(2*CP237+3*CR237)/(CL237+CM237+CN237+2*CO237+2*CP237+3*CR237+4*CS237+4*CT237+4*CU237+4*CV237+4*CW237+4*CX237+4*CY237)</f>
        <v>#DIV/0!</v>
      </c>
      <c r="CP243" s="7" t="e">
        <f>3*CR237/(CL237+CM237+CN237+2*CO237+2*CP237+3*CR237+4*CS237+4*CT237+4*CU237+4*CV237+4*CW237+4*CX237+4*CY237)</f>
        <v>#DIV/0!</v>
      </c>
      <c r="CQ243" s="7" t="e">
        <f>2*CP237/(CL237+CM237+CN237+2*CO237+2*CP237+3*CR237+4*CS237+4*CT237+4*CU237+4*CV237+4*CW237+4*CX237+4*CY237)</f>
        <v>#DIV/0!</v>
      </c>
      <c r="CR243" s="7" t="e">
        <f>CM237/(CL237+CM237+CN237+2*CO237+2*CP237+3*CR237+4*CS237+4*CT237+4*CU237+4*CV237+4*CW237+4*CX237+4*CY237)</f>
        <v>#DIV/0!</v>
      </c>
      <c r="CS243" s="7" t="e">
        <f>CN237/(CL237+CM237+CN237+2*CO237+2*CP237+3*CR237+4*CS237+4*CT237+4*CU237+4*CV237+4*CW237+4*CX237+4*CY237)</f>
        <v>#DIV/0!</v>
      </c>
      <c r="CT243" s="7" t="e">
        <f>(CM237+CN237)/(CL237+CM237+CN237+2*CO237+2*CP237+3*CR237+4*CS237+4*CT237+4*CU237+4*CV237+4*CW237+4*CX237+4*CY237)</f>
        <v>#DIV/0!</v>
      </c>
      <c r="CU243" s="129" t="e">
        <f>(CR237*CM228/1000) *60 /(CN228/1000)</f>
        <v>#DIV/0!</v>
      </c>
      <c r="CV243" s="129" t="e">
        <f>(CP237*CM228/1000) *60 / (CN228/1000)</f>
        <v>#DIV/0!</v>
      </c>
      <c r="CW243" s="174" t="e">
        <f>3*CW228</f>
        <v>#VALUE!</v>
      </c>
      <c r="CX243" s="174" t="e">
        <f>(CL237+CM237+CN237+2*CO237+2*CP237+3*CR237+3*CQ237+4*CS237+4*CT237+4*CU237+4*CV237+4*CW237+4*CX237+4*CY237)</f>
        <v>#DIV/0!</v>
      </c>
      <c r="CY243" s="12" t="e">
        <f>(CW243-CX243)/CX243</f>
        <v>#VALUE!</v>
      </c>
    </row>
    <row r="244" spans="1:103" ht="14.45" customHeight="1" x14ac:dyDescent="0.25">
      <c r="A244" s="193"/>
      <c r="B244" s="194"/>
      <c r="C244" s="57"/>
      <c r="D244" s="142" t="e">
        <f>((G238+H238)*G229/1000) *60 /(H229/1000)</f>
        <v>#DIV/0!</v>
      </c>
      <c r="E244" s="8" t="e">
        <f>(G229*(298/273)*(1/1.07)/H229)^-1</f>
        <v>#VALUE!</v>
      </c>
      <c r="F244" s="7" t="e">
        <f>(K229-K234*C243)/K229</f>
        <v>#VALUE!</v>
      </c>
      <c r="G244" s="7" t="e">
        <f>(F238+G238+H238+2*I238+2*J238+3*L238+4*M238+4*N238+4*O238+4*P238+4*Q238+4*R238+4*S238)/(F238+G238+H238+2*I238+2*J238+3*L238+4*M238+4*N238+4*O238+4*P238+4*Q238+4*R238+4*S238+3*K238)</f>
        <v>#DIV/0!</v>
      </c>
      <c r="H244" s="7" t="e">
        <f>(O229-D238)/O229</f>
        <v>#VALUE!</v>
      </c>
      <c r="I244" s="7" t="e">
        <f>(2*J238+3*L238)/(F238+G238+H238+2*I238+2*J238+3*L238+4*M238+4*N238+4*O238+4*P238+4*Q238+4*R238+4*S238)</f>
        <v>#DIV/0!</v>
      </c>
      <c r="J244" s="7" t="e">
        <f>3*L238/(F238+G238+H238+2*I238+2*J238+3*L238+4*M238+4*N238+4*O238+4*P238+4*Q238+4*R238+4*S238)</f>
        <v>#DIV/0!</v>
      </c>
      <c r="K244" s="7" t="e">
        <f>2*J238/(F238+G238+H238+2*I238+2*J238+3*L238+4*M238+4*N238+4*O238+4*P238+4*Q238+4*R238+4*S238)</f>
        <v>#DIV/0!</v>
      </c>
      <c r="L244" s="7" t="e">
        <f>G238/(F238+G238+H238+2*I238+2*J238+3*L238+4*M238+4*N238+4*O238+4*P238+4*Q238+4*R238+4*S238)</f>
        <v>#DIV/0!</v>
      </c>
      <c r="M244" s="7" t="e">
        <f>H238/(F238+G238+H238+2*I238+2*J238+3*L238+4*M238+4*N238+4*O238+4*P238+4*Q238+4*R238+4*S238)</f>
        <v>#DIV/0!</v>
      </c>
      <c r="N244" s="7" t="e">
        <f>(G238+H238)/(F238+G238+H238+2*I238+2*J238+3*L238+4*M238+4*N238+4*O238+4*P238+4*Q238+4*R238+4*S238)</f>
        <v>#DIV/0!</v>
      </c>
      <c r="O244" s="129" t="e">
        <f>(L238*G229/1000) *60 /(H229/1000)</f>
        <v>#DIV/0!</v>
      </c>
      <c r="P244" s="129" t="e">
        <f>(J238*G229/1000) *60 / (H229/1000)</f>
        <v>#DIV/0!</v>
      </c>
      <c r="Q244" s="174" t="e">
        <f>3*Q229</f>
        <v>#VALUE!</v>
      </c>
      <c r="R244" s="174" t="e">
        <f>(F238+G238+H238+2*I238+2*J238+3*L238+3*K238+4*M238+4*N238+4*O238+4*P238+4*Q238+4*R238+4*S238)</f>
        <v>#DIV/0!</v>
      </c>
      <c r="S244" s="12" t="e">
        <f>(Q244-R244)/R244</f>
        <v>#VALUE!</v>
      </c>
      <c r="T244" s="22"/>
      <c r="V244" s="193"/>
      <c r="W244" s="194"/>
      <c r="X244" s="57"/>
      <c r="Y244" s="8"/>
      <c r="Z244" s="8" t="e">
        <f>(AB229*(298/273)*(1/1.07)/AC229)^-1</f>
        <v>#VALUE!</v>
      </c>
      <c r="AA244" s="7" t="e">
        <f>(AF229-AF234*X243)/AF229</f>
        <v>#VALUE!</v>
      </c>
      <c r="AB244" s="7" t="e">
        <f>(AA238+AB238+AC238+2*AD238+2*AE238+3*AG238+4*AH238+4*AI238+4*AJ238+4*AK238+4*AL238+4*AM238+4*AN238)/(AA238+AB238+AC238+2*AD238+2*AE238+3*AG238+4*AH238+4*AI238+4*AJ238+4*AK238+4*AL238+4*AM238+4*AN238+3*AF238)</f>
        <v>#DIV/0!</v>
      </c>
      <c r="AC244" s="7" t="e">
        <f>(AJ229-Y238)/AJ229</f>
        <v>#VALUE!</v>
      </c>
      <c r="AD244" s="7" t="e">
        <f>(2*AE238+3*AG238)/(AA238+AB238+AC238+2*AD238+2*AE238+3*AG238+4*AH238+4*AI238+4*AJ238+4*AK238+4*AL238+4*AM238+4*AN238)</f>
        <v>#DIV/0!</v>
      </c>
      <c r="AE244" s="7" t="e">
        <f>3*AG238/(AA238+AB238+AC238+2*AD238+2*AE238+3*AG238+4*AH238+4*AI238+4*AJ238+4*AK238+4*AL238+4*AM238+4*AN238)</f>
        <v>#DIV/0!</v>
      </c>
      <c r="AF244" s="7" t="e">
        <f>2*AE238/(AA238+AB238+AC238+2*AD238+2*AE238+3*AG238+4*AH238+4*AI238+4*AJ238+4*AK238+4*AL238+4*AM238+4*AN238)</f>
        <v>#DIV/0!</v>
      </c>
      <c r="AG244" s="7" t="e">
        <f>AB238/(AA238+AB238+AC238+2*AD238+2*AE238+3*AG238+4*AH238+4*AI238+4*AJ238+4*AK238+4*AL238+4*AM238+4*AN238)</f>
        <v>#DIV/0!</v>
      </c>
      <c r="AH244" s="7" t="e">
        <f>AC238/(AA238+AB238+AC238+2*AD238+2*AE238+3*AG238+4*AH238+4*AI238+4*AJ238+4*AK238+4*AL238+4*AM238+4*AN238)</f>
        <v>#DIV/0!</v>
      </c>
      <c r="AI244" s="7" t="e">
        <f>(AB238+AC238)/(AA238+AB238+AC238+2*AD238+2*AE238+3*AG238+4*AH238+4*AI238+4*AJ238+4*AK238+4*AL238+4*AM238+4*AN238)</f>
        <v>#DIV/0!</v>
      </c>
      <c r="AJ244" s="129" t="e">
        <f>(AG238*AB229/1000) *60 /(AC229/1000)</f>
        <v>#DIV/0!</v>
      </c>
      <c r="AK244" s="129" t="e">
        <f>(AE238*AB229/1000) *60 / (AC229/1000)</f>
        <v>#DIV/0!</v>
      </c>
      <c r="AL244" s="174" t="e">
        <f>3*AL229</f>
        <v>#VALUE!</v>
      </c>
      <c r="AM244" s="174" t="e">
        <f>(AA238+AB238+AC238+2*AD238+2*AE238+3*AG238+3*AF238+4*AH238+4*AI238+4*AJ238+4*AK238+4*AL238+4*AM238+4*AN238)</f>
        <v>#DIV/0!</v>
      </c>
      <c r="AN244" s="12" t="e">
        <f>(AL244-AM244)/AM244</f>
        <v>#VALUE!</v>
      </c>
      <c r="AQ244" s="193"/>
      <c r="AR244" s="194"/>
      <c r="AS244" s="57"/>
      <c r="AT244" s="8"/>
      <c r="AU244" s="8" t="e">
        <f>(AW229*(298/273)*(1/1.07)/AX229)^-1</f>
        <v>#VALUE!</v>
      </c>
      <c r="AV244" s="7" t="e">
        <f>(BA229-BA234*AS243)/BA229</f>
        <v>#VALUE!</v>
      </c>
      <c r="AW244" s="7" t="e">
        <f>(AV238+AW238+AX238+2*AY238+2*AZ238+3*BB238+4*BC238+4*BD238+4*BE238+4*BF238+4*BG238+4*BH238+4*BI238)/(AV238+AW238+AX238+2*AY238+2*AZ238+3*BB238+4*BC238+4*BD238+4*BE238+4*BF238+4*BG238+4*BH238+4*BI238+3*BA238)</f>
        <v>#DIV/0!</v>
      </c>
      <c r="AX244" s="7" t="e">
        <f>(BE229-AT238)/BE229</f>
        <v>#VALUE!</v>
      </c>
      <c r="AY244" s="7" t="e">
        <f>(2*AZ238+3*BB238)/(AV238+AW238+AX238+2*AY238+2*AZ238+3*BB238+4*BC238+4*BD238+4*BE238+4*BF238+4*BG238+4*BH238+4*BI238)</f>
        <v>#DIV/0!</v>
      </c>
      <c r="AZ244" s="7" t="e">
        <f>3*BB238/(AV238+AW238+AX238+2*AY238+2*AZ238+3*BB238+4*BC238+4*BD238+4*BE238+4*BF238+4*BG238+4*BH238+4*BI238)</f>
        <v>#DIV/0!</v>
      </c>
      <c r="BA244" s="7" t="e">
        <f>2*AZ238/(AV238+AW238+AX238+2*AY238+2*AZ238+3*BB238+4*BC238+4*BD238+4*BE238+4*BF238+4*BG238+4*BH238+4*BI238)</f>
        <v>#DIV/0!</v>
      </c>
      <c r="BB244" s="7" t="e">
        <f>AW238/(AV238+AW238+AX238+2*AY238+2*AZ238+3*BB238+4*BC238+4*BD238+4*BE238+4*BF238+4*BG238+4*BH238+4*BI238)</f>
        <v>#DIV/0!</v>
      </c>
      <c r="BC244" s="7" t="e">
        <f>AX238/(AV238+AW238+AX238+2*AY238+2*AZ238+3*BB238+4*BC238+4*BD238+4*BE238+4*BF238+4*BG238+4*BH238+4*BI238)</f>
        <v>#DIV/0!</v>
      </c>
      <c r="BD244" s="7" t="e">
        <f>(AW238+AX238)/(AV238+AW238+AX238+2*AY238+2*AZ238+3*BB238+4*BC238+4*BD238+4*BE238+4*BF238+4*BG238+4*BH238+4*BI238)</f>
        <v>#DIV/0!</v>
      </c>
      <c r="BE244" s="129" t="e">
        <f>(BB238*AW229/1000) *60 /(AX229/1000)</f>
        <v>#DIV/0!</v>
      </c>
      <c r="BF244" s="129" t="e">
        <f>(AZ238*AW229/1000) *60 / (AX229/1000)</f>
        <v>#DIV/0!</v>
      </c>
      <c r="BG244" s="174" t="e">
        <f>3*BG229</f>
        <v>#VALUE!</v>
      </c>
      <c r="BH244" s="174" t="e">
        <f>(AV238+AW238+AX238+2*AY238+2*AZ238+3*BB238+3*BA238+4*BC238+4*BD238+4*BE238+4*BF238+4*BG238+4*BH238+4*BI238)</f>
        <v>#DIV/0!</v>
      </c>
      <c r="BI244" s="12" t="e">
        <f>(BG244-BH244)/BH244</f>
        <v>#VALUE!</v>
      </c>
      <c r="BL244" s="193"/>
      <c r="BM244" s="194"/>
      <c r="BN244" s="139"/>
      <c r="BO244" s="8"/>
      <c r="BP244" s="8" t="e">
        <f>(BR229*(298/273)*(1/1.07)/BS229)^-1</f>
        <v>#VALUE!</v>
      </c>
      <c r="BQ244" s="7" t="e">
        <f>(BV229-BV234*BN243)/BV229</f>
        <v>#VALUE!</v>
      </c>
      <c r="BR244" s="7" t="e">
        <f>(BQ238+BR238+BS238+2*BT238+2*BU238+3*BW238+4*BX238+4*BY238+4*BZ238+4*CA238+4*CB238+4*CC238+4*CD238)/(BQ238+BR238+BS238+2*BT238+2*BU238+3*BW238+4*BX238+4*BY238+4*BZ238+4*CA238+4*CB238+4*CC238+4*CD238+3*BV238)</f>
        <v>#DIV/0!</v>
      </c>
      <c r="BS244" s="7" t="e">
        <f>(BZ229-BO238)/BZ229</f>
        <v>#VALUE!</v>
      </c>
      <c r="BT244" s="7" t="e">
        <f>(2*BU238+3*BW238)/(BQ238+BR238+BS238+2*BT238+2*BU238+3*BW238+4*BX238+4*BY238+4*BZ238+4*CA238+4*CB238+4*CC238+4*CD238)</f>
        <v>#DIV/0!</v>
      </c>
      <c r="BU244" s="7" t="e">
        <f>3*BW238/(BQ238+BR238+BS238+2*BT238+2*BU238+3*BW238+4*BX238+4*BY238+4*BZ238+4*CA238+4*CB238+4*CC238+4*CD238)</f>
        <v>#DIV/0!</v>
      </c>
      <c r="BV244" s="7" t="e">
        <f>2*BU238/(BQ238+BR238+BS238+2*BT238+2*BU238+3*BW238+4*BX238+4*BY238+4*BZ238+4*CA238+4*CB238+4*CC238+4*CD238)</f>
        <v>#DIV/0!</v>
      </c>
      <c r="BW244" s="7" t="e">
        <f>BR238/(BQ238+BR238+BS238+2*BT238+2*BU238+3*BW238+4*BX238+4*BY238+4*BZ238+4*CA238+4*CB238+4*CC238+4*CD238)</f>
        <v>#DIV/0!</v>
      </c>
      <c r="BX244" s="7" t="e">
        <f>BS238/(BQ238+BR238+BS238+2*BT238+2*BU238+3*BW238+4*BX238+4*BY238+4*BZ238+4*CA238+4*CB238+4*CC238+4*CD238)</f>
        <v>#DIV/0!</v>
      </c>
      <c r="BY244" s="7" t="e">
        <f>(BR238+BS238)/(BQ238+BR238+BS238+2*BT238+2*BU238+3*BW238+4*BX238+4*BY238+4*BZ238+4*CA238+4*CB238+4*CC238+4*CD238)</f>
        <v>#DIV/0!</v>
      </c>
      <c r="BZ244" s="129" t="e">
        <f>(BW238*BR229/1000) *60 /(BS229/1000)</f>
        <v>#DIV/0!</v>
      </c>
      <c r="CA244" s="129" t="e">
        <f>(BU238*BR229/1000) *60 / (BS229/1000)</f>
        <v>#DIV/0!</v>
      </c>
      <c r="CB244" s="174" t="e">
        <f>3*CB229</f>
        <v>#VALUE!</v>
      </c>
      <c r="CC244" s="174" t="e">
        <f>(BQ238+BR238+BS238+2*BT238+2*BU238+3*BW238+3*BV238+4*BX238+4*BY238+4*BZ238+4*CA238+4*CB238+4*CC238+4*CD238)</f>
        <v>#DIV/0!</v>
      </c>
      <c r="CD244" s="12" t="e">
        <f>(CB244-CC244)/CC244</f>
        <v>#VALUE!</v>
      </c>
      <c r="CG244" s="193"/>
      <c r="CH244" s="194"/>
      <c r="CI244" s="139"/>
      <c r="CJ244" s="8"/>
      <c r="CK244" s="8" t="e">
        <f>(CM229*(298/273)*(1/1.07)/CN229)^-1</f>
        <v>#VALUE!</v>
      </c>
      <c r="CL244" s="7" t="e">
        <f>(CQ229-CQ234*CI243)/CQ229</f>
        <v>#VALUE!</v>
      </c>
      <c r="CM244" s="7" t="e">
        <f>(CL238+CM238+CN238+2*CO238+2*CP238+3*CR238+4*CS238+4*CT238+4*CU238+4*CV238+4*CW238+4*CX238+4*CY238)/(CL238+CM238+CN238+2*CO238+2*CP238+3*CR238+4*CS238+4*CT238+4*CU238+4*CV238+4*CW238+4*CX238+4*CY238+3*CQ238)</f>
        <v>#DIV/0!</v>
      </c>
      <c r="CN244" s="7" t="e">
        <f>(CU229-CJ238)/CU229</f>
        <v>#VALUE!</v>
      </c>
      <c r="CO244" s="7" t="e">
        <f>(2*CP238+3*CR238)/(CL238+CM238+CN238+2*CO238+2*CP238+3*CR238+4*CS238+4*CT238+4*CU238+4*CV238+4*CW238+4*CX238+4*CY238)</f>
        <v>#DIV/0!</v>
      </c>
      <c r="CP244" s="7" t="e">
        <f>3*CR238/(CL238+CM238+CN238+2*CO238+2*CP238+3*CR238+4*CS238+4*CT238+4*CU238+4*CV238+4*CW238+4*CX238+4*CY238)</f>
        <v>#DIV/0!</v>
      </c>
      <c r="CQ244" s="7" t="e">
        <f>2*CP238/(CL238+CM238+CN238+2*CO238+2*CP238+3*CR238+4*CS238+4*CT238+4*CU238+4*CV238+4*CW238+4*CX238+4*CY238)</f>
        <v>#DIV/0!</v>
      </c>
      <c r="CR244" s="7" t="e">
        <f>CM238/(CL238+CM238+CN238+2*CO238+2*CP238+3*CR238+4*CS238+4*CT238+4*CU238+4*CV238+4*CW238+4*CX238+4*CY238)</f>
        <v>#DIV/0!</v>
      </c>
      <c r="CS244" s="7" t="e">
        <f>CN238/(CL238+CM238+CN238+2*CO238+2*CP238+3*CR238+4*CS238+4*CT238+4*CU238+4*CV238+4*CW238+4*CX238+4*CY238)</f>
        <v>#DIV/0!</v>
      </c>
      <c r="CT244" s="7" t="e">
        <f>(CM238+CN238)/(CL238+CM238+CN238+2*CO238+2*CP238+3*CR238+4*CS238+4*CT238+4*CU238+4*CV238+4*CW238+4*CX238+4*CY238)</f>
        <v>#DIV/0!</v>
      </c>
      <c r="CU244" s="129" t="e">
        <f>(CR238*CM229/1000) *60 /(CN229/1000)</f>
        <v>#DIV/0!</v>
      </c>
      <c r="CV244" s="129" t="e">
        <f>(CP238*CM229/1000) *60 / (CN229/1000)</f>
        <v>#DIV/0!</v>
      </c>
      <c r="CW244" s="174" t="e">
        <f>3*CW229</f>
        <v>#VALUE!</v>
      </c>
      <c r="CX244" s="174" t="e">
        <f>(CL238+CM238+CN238+2*CO238+2*CP238+3*CR238+3*CQ238+4*CS238+4*CT238+4*CU238+4*CV238+4*CW238+4*CX238+4*CY238)</f>
        <v>#DIV/0!</v>
      </c>
      <c r="CY244" s="12" t="e">
        <f>(CW244-CX244)/CX244</f>
        <v>#VALUE!</v>
      </c>
    </row>
    <row r="245" spans="1:103" ht="15" customHeight="1" thickBot="1" x14ac:dyDescent="0.3">
      <c r="A245" s="193"/>
      <c r="B245" s="194"/>
      <c r="C245" s="58" t="s">
        <v>52</v>
      </c>
      <c r="D245" s="60" t="e">
        <f t="shared" ref="D245:S245" si="438">AVERAGE(D242:D244)</f>
        <v>#DIV/0!</v>
      </c>
      <c r="E245" s="60" t="e">
        <f t="shared" si="438"/>
        <v>#VALUE!</v>
      </c>
      <c r="F245" s="61" t="e">
        <f t="shared" si="438"/>
        <v>#VALUE!</v>
      </c>
      <c r="G245" s="61" t="e">
        <f t="shared" si="438"/>
        <v>#DIV/0!</v>
      </c>
      <c r="H245" s="61" t="e">
        <f t="shared" si="438"/>
        <v>#VALUE!</v>
      </c>
      <c r="I245" s="61" t="e">
        <f t="shared" si="438"/>
        <v>#DIV/0!</v>
      </c>
      <c r="J245" s="61" t="e">
        <f t="shared" si="438"/>
        <v>#DIV/0!</v>
      </c>
      <c r="K245" s="61" t="e">
        <f t="shared" si="438"/>
        <v>#DIV/0!</v>
      </c>
      <c r="L245" s="61" t="e">
        <f t="shared" si="438"/>
        <v>#DIV/0!</v>
      </c>
      <c r="M245" s="61" t="e">
        <f t="shared" si="438"/>
        <v>#DIV/0!</v>
      </c>
      <c r="N245" s="61" t="e">
        <f t="shared" si="438"/>
        <v>#DIV/0!</v>
      </c>
      <c r="O245" s="130" t="e">
        <f t="shared" si="438"/>
        <v>#DIV/0!</v>
      </c>
      <c r="P245" s="130" t="e">
        <f t="shared" si="438"/>
        <v>#DIV/0!</v>
      </c>
      <c r="Q245" s="60" t="e">
        <f t="shared" si="438"/>
        <v>#VALUE!</v>
      </c>
      <c r="R245" s="60" t="e">
        <f t="shared" si="438"/>
        <v>#DIV/0!</v>
      </c>
      <c r="S245" s="62" t="e">
        <f t="shared" si="438"/>
        <v>#VALUE!</v>
      </c>
      <c r="T245" s="22"/>
      <c r="V245" s="193"/>
      <c r="W245" s="194"/>
      <c r="X245" s="58" t="s">
        <v>52</v>
      </c>
      <c r="Y245" s="60"/>
      <c r="Z245" s="60" t="e">
        <f t="shared" ref="Z245:AN245" si="439">AVERAGE(Z242:Z244)</f>
        <v>#VALUE!</v>
      </c>
      <c r="AA245" s="61" t="e">
        <f t="shared" si="439"/>
        <v>#VALUE!</v>
      </c>
      <c r="AB245" s="61" t="e">
        <f t="shared" si="439"/>
        <v>#DIV/0!</v>
      </c>
      <c r="AC245" s="61" t="e">
        <f t="shared" si="439"/>
        <v>#VALUE!</v>
      </c>
      <c r="AD245" s="61" t="e">
        <f t="shared" si="439"/>
        <v>#DIV/0!</v>
      </c>
      <c r="AE245" s="61" t="e">
        <f t="shared" si="439"/>
        <v>#DIV/0!</v>
      </c>
      <c r="AF245" s="61" t="e">
        <f t="shared" si="439"/>
        <v>#DIV/0!</v>
      </c>
      <c r="AG245" s="61" t="e">
        <f t="shared" si="439"/>
        <v>#DIV/0!</v>
      </c>
      <c r="AH245" s="61" t="e">
        <f t="shared" si="439"/>
        <v>#DIV/0!</v>
      </c>
      <c r="AI245" s="61" t="e">
        <f t="shared" si="439"/>
        <v>#DIV/0!</v>
      </c>
      <c r="AJ245" s="130" t="e">
        <f t="shared" si="439"/>
        <v>#DIV/0!</v>
      </c>
      <c r="AK245" s="130" t="e">
        <f t="shared" si="439"/>
        <v>#DIV/0!</v>
      </c>
      <c r="AL245" s="60" t="e">
        <f t="shared" si="439"/>
        <v>#VALUE!</v>
      </c>
      <c r="AM245" s="60" t="e">
        <f t="shared" si="439"/>
        <v>#DIV/0!</v>
      </c>
      <c r="AN245" s="62" t="e">
        <f t="shared" si="439"/>
        <v>#VALUE!</v>
      </c>
      <c r="AQ245" s="193"/>
      <c r="AR245" s="194"/>
      <c r="AS245" s="58" t="s">
        <v>52</v>
      </c>
      <c r="AT245" s="60"/>
      <c r="AU245" s="60" t="e">
        <f t="shared" ref="AU245:BI245" si="440">AVERAGE(AU242:AU244)</f>
        <v>#VALUE!</v>
      </c>
      <c r="AV245" s="61" t="e">
        <f t="shared" si="440"/>
        <v>#VALUE!</v>
      </c>
      <c r="AW245" s="61" t="e">
        <f t="shared" si="440"/>
        <v>#DIV/0!</v>
      </c>
      <c r="AX245" s="61" t="e">
        <f t="shared" si="440"/>
        <v>#VALUE!</v>
      </c>
      <c r="AY245" s="61" t="e">
        <f t="shared" si="440"/>
        <v>#DIV/0!</v>
      </c>
      <c r="AZ245" s="61" t="e">
        <f t="shared" si="440"/>
        <v>#DIV/0!</v>
      </c>
      <c r="BA245" s="61" t="e">
        <f t="shared" si="440"/>
        <v>#DIV/0!</v>
      </c>
      <c r="BB245" s="61" t="e">
        <f t="shared" si="440"/>
        <v>#DIV/0!</v>
      </c>
      <c r="BC245" s="61" t="e">
        <f t="shared" si="440"/>
        <v>#DIV/0!</v>
      </c>
      <c r="BD245" s="61" t="e">
        <f t="shared" si="440"/>
        <v>#DIV/0!</v>
      </c>
      <c r="BE245" s="130" t="e">
        <f t="shared" si="440"/>
        <v>#DIV/0!</v>
      </c>
      <c r="BF245" s="130" t="e">
        <f t="shared" si="440"/>
        <v>#DIV/0!</v>
      </c>
      <c r="BG245" s="60" t="e">
        <f t="shared" si="440"/>
        <v>#VALUE!</v>
      </c>
      <c r="BH245" s="60" t="e">
        <f t="shared" si="440"/>
        <v>#DIV/0!</v>
      </c>
      <c r="BI245" s="62" t="e">
        <f t="shared" si="440"/>
        <v>#VALUE!</v>
      </c>
      <c r="BL245" s="193"/>
      <c r="BM245" s="194"/>
      <c r="BN245" s="140" t="s">
        <v>52</v>
      </c>
      <c r="BO245" s="60"/>
      <c r="BP245" s="60" t="e">
        <f t="shared" ref="BP245:CD245" si="441">AVERAGE(BP242:BP244)</f>
        <v>#VALUE!</v>
      </c>
      <c r="BQ245" s="61" t="e">
        <f t="shared" si="441"/>
        <v>#VALUE!</v>
      </c>
      <c r="BR245" s="61" t="e">
        <f t="shared" si="441"/>
        <v>#DIV/0!</v>
      </c>
      <c r="BS245" s="61" t="e">
        <f t="shared" si="441"/>
        <v>#VALUE!</v>
      </c>
      <c r="BT245" s="61" t="e">
        <f t="shared" si="441"/>
        <v>#DIV/0!</v>
      </c>
      <c r="BU245" s="61" t="e">
        <f t="shared" si="441"/>
        <v>#DIV/0!</v>
      </c>
      <c r="BV245" s="61" t="e">
        <f t="shared" si="441"/>
        <v>#DIV/0!</v>
      </c>
      <c r="BW245" s="61" t="e">
        <f t="shared" si="441"/>
        <v>#DIV/0!</v>
      </c>
      <c r="BX245" s="61" t="e">
        <f t="shared" si="441"/>
        <v>#DIV/0!</v>
      </c>
      <c r="BY245" s="61" t="e">
        <f t="shared" si="441"/>
        <v>#DIV/0!</v>
      </c>
      <c r="BZ245" s="130" t="e">
        <f t="shared" si="441"/>
        <v>#DIV/0!</v>
      </c>
      <c r="CA245" s="130" t="e">
        <f t="shared" si="441"/>
        <v>#DIV/0!</v>
      </c>
      <c r="CB245" s="60" t="e">
        <f t="shared" si="441"/>
        <v>#VALUE!</v>
      </c>
      <c r="CC245" s="60" t="e">
        <f t="shared" si="441"/>
        <v>#DIV/0!</v>
      </c>
      <c r="CD245" s="62" t="e">
        <f t="shared" si="441"/>
        <v>#VALUE!</v>
      </c>
      <c r="CG245" s="193"/>
      <c r="CH245" s="194"/>
      <c r="CI245" s="140" t="s">
        <v>52</v>
      </c>
      <c r="CJ245" s="60"/>
      <c r="CK245" s="60" t="e">
        <f t="shared" ref="CK245:CY245" si="442">AVERAGE(CK242:CK244)</f>
        <v>#VALUE!</v>
      </c>
      <c r="CL245" s="61" t="e">
        <f t="shared" si="442"/>
        <v>#VALUE!</v>
      </c>
      <c r="CM245" s="61" t="e">
        <f t="shared" si="442"/>
        <v>#DIV/0!</v>
      </c>
      <c r="CN245" s="61" t="e">
        <f t="shared" si="442"/>
        <v>#VALUE!</v>
      </c>
      <c r="CO245" s="61" t="e">
        <f t="shared" si="442"/>
        <v>#DIV/0!</v>
      </c>
      <c r="CP245" s="61" t="e">
        <f t="shared" si="442"/>
        <v>#DIV/0!</v>
      </c>
      <c r="CQ245" s="61" t="e">
        <f t="shared" si="442"/>
        <v>#DIV/0!</v>
      </c>
      <c r="CR245" s="61" t="e">
        <f t="shared" si="442"/>
        <v>#DIV/0!</v>
      </c>
      <c r="CS245" s="61" t="e">
        <f t="shared" si="442"/>
        <v>#DIV/0!</v>
      </c>
      <c r="CT245" s="61" t="e">
        <f t="shared" si="442"/>
        <v>#DIV/0!</v>
      </c>
      <c r="CU245" s="130" t="e">
        <f t="shared" si="442"/>
        <v>#DIV/0!</v>
      </c>
      <c r="CV245" s="130" t="e">
        <f t="shared" si="442"/>
        <v>#DIV/0!</v>
      </c>
      <c r="CW245" s="60" t="e">
        <f t="shared" si="442"/>
        <v>#VALUE!</v>
      </c>
      <c r="CX245" s="60" t="e">
        <f t="shared" si="442"/>
        <v>#DIV/0!</v>
      </c>
      <c r="CY245" s="62" t="e">
        <f t="shared" si="442"/>
        <v>#VALUE!</v>
      </c>
    </row>
    <row r="246" spans="1:103" x14ac:dyDescent="0.25">
      <c r="A246" s="66"/>
      <c r="B246" s="76" t="s">
        <v>75</v>
      </c>
      <c r="C246" s="76" t="s">
        <v>76</v>
      </c>
      <c r="D246" s="76" t="s">
        <v>41</v>
      </c>
      <c r="E246" s="76" t="s">
        <v>42</v>
      </c>
      <c r="F246" s="76" t="s">
        <v>44</v>
      </c>
      <c r="G246" s="76" t="s">
        <v>77</v>
      </c>
      <c r="H246" s="76" t="s">
        <v>78</v>
      </c>
      <c r="I246" s="76" t="s">
        <v>79</v>
      </c>
      <c r="J246" s="76" t="s">
        <v>80</v>
      </c>
      <c r="K246" s="76" t="s">
        <v>43</v>
      </c>
      <c r="L246" s="76" t="s">
        <v>81</v>
      </c>
      <c r="M246" s="76" t="s">
        <v>45</v>
      </c>
      <c r="N246" s="76" t="s">
        <v>46</v>
      </c>
      <c r="O246" s="76" t="s">
        <v>82</v>
      </c>
      <c r="P246" s="76" t="s">
        <v>83</v>
      </c>
      <c r="Q246" s="76" t="s">
        <v>84</v>
      </c>
      <c r="R246" s="76" t="s">
        <v>85</v>
      </c>
      <c r="S246" s="77" t="s">
        <v>86</v>
      </c>
      <c r="T246" s="22"/>
      <c r="V246" s="66"/>
      <c r="W246" s="76" t="s">
        <v>75</v>
      </c>
      <c r="X246" s="76" t="s">
        <v>76</v>
      </c>
      <c r="Y246" s="76" t="s">
        <v>41</v>
      </c>
      <c r="Z246" s="76" t="s">
        <v>42</v>
      </c>
      <c r="AA246" s="76" t="s">
        <v>44</v>
      </c>
      <c r="AB246" s="76" t="s">
        <v>77</v>
      </c>
      <c r="AC246" s="76" t="s">
        <v>78</v>
      </c>
      <c r="AD246" s="76" t="s">
        <v>79</v>
      </c>
      <c r="AE246" s="76" t="s">
        <v>80</v>
      </c>
      <c r="AF246" s="76" t="s">
        <v>43</v>
      </c>
      <c r="AG246" s="76" t="s">
        <v>81</v>
      </c>
      <c r="AH246" s="76" t="s">
        <v>45</v>
      </c>
      <c r="AI246" s="76" t="s">
        <v>46</v>
      </c>
      <c r="AJ246" s="76" t="s">
        <v>82</v>
      </c>
      <c r="AK246" s="76" t="s">
        <v>83</v>
      </c>
      <c r="AL246" s="76" t="s">
        <v>84</v>
      </c>
      <c r="AM246" s="76" t="s">
        <v>85</v>
      </c>
      <c r="AN246" s="77" t="s">
        <v>86</v>
      </c>
      <c r="AQ246" s="66"/>
      <c r="AR246" s="76" t="s">
        <v>75</v>
      </c>
      <c r="AS246" s="76" t="s">
        <v>76</v>
      </c>
      <c r="AT246" s="76" t="s">
        <v>41</v>
      </c>
      <c r="AU246" s="76" t="s">
        <v>42</v>
      </c>
      <c r="AV246" s="76" t="s">
        <v>44</v>
      </c>
      <c r="AW246" s="76" t="s">
        <v>77</v>
      </c>
      <c r="AX246" s="76" t="s">
        <v>78</v>
      </c>
      <c r="AY246" s="76" t="s">
        <v>79</v>
      </c>
      <c r="AZ246" s="76" t="s">
        <v>80</v>
      </c>
      <c r="BA246" s="76" t="s">
        <v>43</v>
      </c>
      <c r="BB246" s="76" t="s">
        <v>81</v>
      </c>
      <c r="BC246" s="76" t="s">
        <v>45</v>
      </c>
      <c r="BD246" s="76" t="s">
        <v>46</v>
      </c>
      <c r="BE246" s="76" t="s">
        <v>82</v>
      </c>
      <c r="BF246" s="76" t="s">
        <v>83</v>
      </c>
      <c r="BG246" s="76" t="s">
        <v>84</v>
      </c>
      <c r="BH246" s="76" t="s">
        <v>85</v>
      </c>
      <c r="BI246" s="77" t="s">
        <v>86</v>
      </c>
      <c r="BL246" s="66"/>
      <c r="BM246" s="76" t="s">
        <v>75</v>
      </c>
      <c r="BN246" s="76" t="s">
        <v>76</v>
      </c>
      <c r="BO246" s="76" t="s">
        <v>41</v>
      </c>
      <c r="BP246" s="76" t="s">
        <v>42</v>
      </c>
      <c r="BQ246" s="76" t="s">
        <v>44</v>
      </c>
      <c r="BR246" s="76" t="s">
        <v>77</v>
      </c>
      <c r="BS246" s="76" t="s">
        <v>78</v>
      </c>
      <c r="BT246" s="76" t="s">
        <v>79</v>
      </c>
      <c r="BU246" s="76" t="s">
        <v>80</v>
      </c>
      <c r="BV246" s="76" t="s">
        <v>43</v>
      </c>
      <c r="BW246" s="76" t="s">
        <v>81</v>
      </c>
      <c r="BX246" s="76" t="s">
        <v>45</v>
      </c>
      <c r="BY246" s="76" t="s">
        <v>46</v>
      </c>
      <c r="BZ246" s="76" t="s">
        <v>82</v>
      </c>
      <c r="CA246" s="76" t="s">
        <v>83</v>
      </c>
      <c r="CB246" s="76" t="s">
        <v>84</v>
      </c>
      <c r="CC246" s="76" t="s">
        <v>85</v>
      </c>
      <c r="CD246" s="77" t="s">
        <v>86</v>
      </c>
      <c r="CG246" s="66"/>
      <c r="CH246" s="76" t="s">
        <v>75</v>
      </c>
      <c r="CI246" s="76" t="s">
        <v>76</v>
      </c>
      <c r="CJ246" s="76" t="s">
        <v>41</v>
      </c>
      <c r="CK246" s="76" t="s">
        <v>42</v>
      </c>
      <c r="CL246" s="76" t="s">
        <v>44</v>
      </c>
      <c r="CM246" s="76" t="s">
        <v>77</v>
      </c>
      <c r="CN246" s="76" t="s">
        <v>78</v>
      </c>
      <c r="CO246" s="76" t="s">
        <v>79</v>
      </c>
      <c r="CP246" s="76" t="s">
        <v>80</v>
      </c>
      <c r="CQ246" s="76" t="s">
        <v>43</v>
      </c>
      <c r="CR246" s="76" t="s">
        <v>81</v>
      </c>
      <c r="CS246" s="76" t="s">
        <v>45</v>
      </c>
      <c r="CT246" s="76" t="s">
        <v>46</v>
      </c>
      <c r="CU246" s="76" t="s">
        <v>82</v>
      </c>
      <c r="CV246" s="76" t="s">
        <v>83</v>
      </c>
      <c r="CW246" s="76" t="s">
        <v>84</v>
      </c>
      <c r="CX246" s="76" t="s">
        <v>85</v>
      </c>
      <c r="CY246" s="77" t="s">
        <v>86</v>
      </c>
    </row>
    <row r="247" spans="1:103" x14ac:dyDescent="0.25">
      <c r="A247" s="67" t="s">
        <v>87</v>
      </c>
      <c r="B247" s="86" t="str">
        <f>'Data In'!G20</f>
        <v/>
      </c>
      <c r="C247" s="84" t="str">
        <f>'Data In'!H20</f>
        <v/>
      </c>
      <c r="D247" s="84" t="str">
        <f>'Data In'!I20</f>
        <v/>
      </c>
      <c r="E247" s="84" t="str">
        <f>'Data In'!J20</f>
        <v/>
      </c>
      <c r="F247" s="84" t="str">
        <f>'Data In'!K20</f>
        <v/>
      </c>
      <c r="G247" s="84" t="str">
        <f>'Data In'!L20</f>
        <v/>
      </c>
      <c r="H247" s="84" t="str">
        <f>'Data In'!M20</f>
        <v/>
      </c>
      <c r="I247" s="84" t="str">
        <f>'Data In'!N20</f>
        <v/>
      </c>
      <c r="J247" s="84" t="str">
        <f>'Data In'!O20</f>
        <v/>
      </c>
      <c r="K247" s="84" t="str">
        <f>'Data In'!P20</f>
        <v/>
      </c>
      <c r="L247" s="84" t="str">
        <f>'Data In'!Q20</f>
        <v/>
      </c>
      <c r="M247" s="84" t="str">
        <f>'Data In'!R20</f>
        <v/>
      </c>
      <c r="N247" s="84" t="str">
        <f>'Data In'!S20</f>
        <v/>
      </c>
      <c r="O247" s="84" t="str">
        <f>'Data In'!T20</f>
        <v/>
      </c>
      <c r="P247" s="84" t="str">
        <f>'Data In'!U20</f>
        <v/>
      </c>
      <c r="Q247" s="84" t="str">
        <f>'Data In'!V20</f>
        <v/>
      </c>
      <c r="R247" s="84" t="str">
        <f>'Data In'!W20</f>
        <v/>
      </c>
      <c r="S247" s="84" t="str">
        <f>'Data In'!X20</f>
        <v/>
      </c>
      <c r="V247" s="67" t="s">
        <v>87</v>
      </c>
      <c r="W247" s="86" t="str">
        <f t="shared" ref="W247:AF249" si="443">B247</f>
        <v/>
      </c>
      <c r="X247" s="84" t="str">
        <f t="shared" si="443"/>
        <v/>
      </c>
      <c r="Y247" s="84" t="str">
        <f t="shared" si="443"/>
        <v/>
      </c>
      <c r="Z247" s="84" t="str">
        <f t="shared" si="443"/>
        <v/>
      </c>
      <c r="AA247" s="84" t="str">
        <f t="shared" si="443"/>
        <v/>
      </c>
      <c r="AB247" s="84" t="str">
        <f t="shared" si="443"/>
        <v/>
      </c>
      <c r="AC247" s="84" t="str">
        <f t="shared" si="443"/>
        <v/>
      </c>
      <c r="AD247" s="84" t="str">
        <f t="shared" si="443"/>
        <v/>
      </c>
      <c r="AE247" s="84" t="str">
        <f t="shared" si="443"/>
        <v/>
      </c>
      <c r="AF247" s="84" t="str">
        <f t="shared" si="443"/>
        <v/>
      </c>
      <c r="AG247" s="84" t="str">
        <f t="shared" ref="AG247:AP249" si="444">L247</f>
        <v/>
      </c>
      <c r="AH247" s="84" t="str">
        <f t="shared" si="444"/>
        <v/>
      </c>
      <c r="AI247" s="84" t="str">
        <f t="shared" si="444"/>
        <v/>
      </c>
      <c r="AJ247" s="84" t="str">
        <f t="shared" si="444"/>
        <v/>
      </c>
      <c r="AK247" s="84" t="str">
        <f t="shared" si="444"/>
        <v/>
      </c>
      <c r="AL247" s="84" t="str">
        <f t="shared" si="444"/>
        <v/>
      </c>
      <c r="AM247" s="84" t="str">
        <f t="shared" si="444"/>
        <v/>
      </c>
      <c r="AN247" s="85" t="str">
        <f t="shared" si="444"/>
        <v/>
      </c>
      <c r="AQ247" s="67" t="s">
        <v>87</v>
      </c>
      <c r="AR247" s="86" t="str">
        <f t="shared" ref="AR247:BA249" si="445">W247</f>
        <v/>
      </c>
      <c r="AS247" s="84" t="str">
        <f t="shared" si="445"/>
        <v/>
      </c>
      <c r="AT247" s="84" t="str">
        <f t="shared" si="445"/>
        <v/>
      </c>
      <c r="AU247" s="84" t="str">
        <f t="shared" si="445"/>
        <v/>
      </c>
      <c r="AV247" s="84" t="str">
        <f t="shared" si="445"/>
        <v/>
      </c>
      <c r="AW247" s="84" t="str">
        <f t="shared" si="445"/>
        <v/>
      </c>
      <c r="AX247" s="84" t="str">
        <f t="shared" si="445"/>
        <v/>
      </c>
      <c r="AY247" s="84" t="str">
        <f t="shared" si="445"/>
        <v/>
      </c>
      <c r="AZ247" s="84" t="str">
        <f t="shared" si="445"/>
        <v/>
      </c>
      <c r="BA247" s="84" t="str">
        <f t="shared" si="445"/>
        <v/>
      </c>
      <c r="BB247" s="84" t="str">
        <f t="shared" ref="BB247:BK249" si="446">AG247</f>
        <v/>
      </c>
      <c r="BC247" s="84" t="str">
        <f t="shared" si="446"/>
        <v/>
      </c>
      <c r="BD247" s="84" t="str">
        <f t="shared" si="446"/>
        <v/>
      </c>
      <c r="BE247" s="84" t="str">
        <f t="shared" si="446"/>
        <v/>
      </c>
      <c r="BF247" s="84" t="str">
        <f t="shared" si="446"/>
        <v/>
      </c>
      <c r="BG247" s="84" t="str">
        <f t="shared" si="446"/>
        <v/>
      </c>
      <c r="BH247" s="84" t="str">
        <f t="shared" si="446"/>
        <v/>
      </c>
      <c r="BI247" s="85" t="str">
        <f t="shared" si="446"/>
        <v/>
      </c>
      <c r="BL247" s="67" t="s">
        <v>87</v>
      </c>
      <c r="BM247" s="86" t="str">
        <f t="shared" ref="BM247:BV249" si="447">AR247</f>
        <v/>
      </c>
      <c r="BN247" s="84" t="str">
        <f t="shared" si="447"/>
        <v/>
      </c>
      <c r="BO247" s="84" t="str">
        <f t="shared" si="447"/>
        <v/>
      </c>
      <c r="BP247" s="84" t="str">
        <f t="shared" si="447"/>
        <v/>
      </c>
      <c r="BQ247" s="84" t="str">
        <f t="shared" si="447"/>
        <v/>
      </c>
      <c r="BR247" s="84" t="str">
        <f t="shared" si="447"/>
        <v/>
      </c>
      <c r="BS247" s="84" t="str">
        <f t="shared" si="447"/>
        <v/>
      </c>
      <c r="BT247" s="84" t="str">
        <f t="shared" si="447"/>
        <v/>
      </c>
      <c r="BU247" s="84" t="str">
        <f t="shared" si="447"/>
        <v/>
      </c>
      <c r="BV247" s="84" t="str">
        <f t="shared" si="447"/>
        <v/>
      </c>
      <c r="BW247" s="84" t="str">
        <f t="shared" ref="BW247:CF249" si="448">BB247</f>
        <v/>
      </c>
      <c r="BX247" s="84" t="str">
        <f t="shared" si="448"/>
        <v/>
      </c>
      <c r="BY247" s="84" t="str">
        <f t="shared" si="448"/>
        <v/>
      </c>
      <c r="BZ247" s="84" t="str">
        <f t="shared" si="448"/>
        <v/>
      </c>
      <c r="CA247" s="84" t="str">
        <f t="shared" si="448"/>
        <v/>
      </c>
      <c r="CB247" s="84" t="str">
        <f t="shared" si="448"/>
        <v/>
      </c>
      <c r="CC247" s="84" t="str">
        <f t="shared" si="448"/>
        <v/>
      </c>
      <c r="CD247" s="85" t="str">
        <f t="shared" si="448"/>
        <v/>
      </c>
      <c r="CG247" s="67" t="s">
        <v>87</v>
      </c>
      <c r="CH247" s="86" t="str">
        <f t="shared" ref="CH247:CQ249" si="449">BM247</f>
        <v/>
      </c>
      <c r="CI247" s="84" t="str">
        <f t="shared" si="449"/>
        <v/>
      </c>
      <c r="CJ247" s="84" t="str">
        <f t="shared" si="449"/>
        <v/>
      </c>
      <c r="CK247" s="84" t="str">
        <f t="shared" si="449"/>
        <v/>
      </c>
      <c r="CL247" s="84" t="str">
        <f t="shared" si="449"/>
        <v/>
      </c>
      <c r="CM247" s="84" t="str">
        <f t="shared" si="449"/>
        <v/>
      </c>
      <c r="CN247" s="84" t="str">
        <f t="shared" si="449"/>
        <v/>
      </c>
      <c r="CO247" s="84" t="str">
        <f t="shared" si="449"/>
        <v/>
      </c>
      <c r="CP247" s="84" t="str">
        <f t="shared" si="449"/>
        <v/>
      </c>
      <c r="CQ247" s="84" t="str">
        <f t="shared" si="449"/>
        <v/>
      </c>
      <c r="CR247" s="84" t="str">
        <f t="shared" ref="CR247:DA249" si="450">BW247</f>
        <v/>
      </c>
      <c r="CS247" s="84" t="str">
        <f t="shared" si="450"/>
        <v/>
      </c>
      <c r="CT247" s="84" t="str">
        <f t="shared" si="450"/>
        <v/>
      </c>
      <c r="CU247" s="84" t="str">
        <f t="shared" si="450"/>
        <v/>
      </c>
      <c r="CV247" s="84" t="str">
        <f t="shared" si="450"/>
        <v/>
      </c>
      <c r="CW247" s="84" t="str">
        <f t="shared" si="450"/>
        <v/>
      </c>
      <c r="CX247" s="84" t="str">
        <f t="shared" si="450"/>
        <v/>
      </c>
      <c r="CY247" s="85" t="str">
        <f t="shared" si="450"/>
        <v/>
      </c>
    </row>
    <row r="248" spans="1:103" x14ac:dyDescent="0.25">
      <c r="A248" s="67"/>
      <c r="B248" s="86" t="str">
        <f>'Data In'!G21</f>
        <v/>
      </c>
      <c r="C248" s="84" t="str">
        <f>'Data In'!H21</f>
        <v/>
      </c>
      <c r="D248" s="84" t="str">
        <f>'Data In'!I21</f>
        <v/>
      </c>
      <c r="E248" s="84" t="str">
        <f>'Data In'!J21</f>
        <v/>
      </c>
      <c r="F248" s="84" t="str">
        <f>'Data In'!K21</f>
        <v/>
      </c>
      <c r="G248" s="84" t="str">
        <f>'Data In'!L21</f>
        <v/>
      </c>
      <c r="H248" s="84" t="str">
        <f>'Data In'!M21</f>
        <v/>
      </c>
      <c r="I248" s="84" t="str">
        <f>'Data In'!N21</f>
        <v/>
      </c>
      <c r="J248" s="84" t="str">
        <f>'Data In'!O21</f>
        <v/>
      </c>
      <c r="K248" s="84" t="str">
        <f>'Data In'!P21</f>
        <v/>
      </c>
      <c r="L248" s="84" t="str">
        <f>'Data In'!Q21</f>
        <v/>
      </c>
      <c r="M248" s="84" t="str">
        <f>'Data In'!R21</f>
        <v/>
      </c>
      <c r="N248" s="84" t="str">
        <f>'Data In'!S21</f>
        <v/>
      </c>
      <c r="O248" s="84" t="str">
        <f>'Data In'!T21</f>
        <v/>
      </c>
      <c r="P248" s="84" t="str">
        <f>'Data In'!U21</f>
        <v/>
      </c>
      <c r="Q248" s="84" t="str">
        <f>'Data In'!V21</f>
        <v/>
      </c>
      <c r="R248" s="84" t="str">
        <f>'Data In'!W21</f>
        <v/>
      </c>
      <c r="S248" s="84" t="str">
        <f>'Data In'!X21</f>
        <v/>
      </c>
      <c r="V248" s="67"/>
      <c r="W248" s="86" t="str">
        <f t="shared" si="443"/>
        <v/>
      </c>
      <c r="X248" s="84" t="str">
        <f t="shared" si="443"/>
        <v/>
      </c>
      <c r="Y248" s="84" t="str">
        <f t="shared" si="443"/>
        <v/>
      </c>
      <c r="Z248" s="84" t="str">
        <f t="shared" si="443"/>
        <v/>
      </c>
      <c r="AA248" s="84" t="str">
        <f t="shared" si="443"/>
        <v/>
      </c>
      <c r="AB248" s="84" t="str">
        <f t="shared" si="443"/>
        <v/>
      </c>
      <c r="AC248" s="84" t="str">
        <f t="shared" si="443"/>
        <v/>
      </c>
      <c r="AD248" s="84" t="str">
        <f t="shared" si="443"/>
        <v/>
      </c>
      <c r="AE248" s="84" t="str">
        <f t="shared" si="443"/>
        <v/>
      </c>
      <c r="AF248" s="84" t="str">
        <f t="shared" si="443"/>
        <v/>
      </c>
      <c r="AG248" s="84" t="str">
        <f t="shared" si="444"/>
        <v/>
      </c>
      <c r="AH248" s="84" t="str">
        <f t="shared" si="444"/>
        <v/>
      </c>
      <c r="AI248" s="84" t="str">
        <f t="shared" si="444"/>
        <v/>
      </c>
      <c r="AJ248" s="84" t="str">
        <f t="shared" si="444"/>
        <v/>
      </c>
      <c r="AK248" s="84" t="str">
        <f t="shared" si="444"/>
        <v/>
      </c>
      <c r="AL248" s="84" t="str">
        <f t="shared" si="444"/>
        <v/>
      </c>
      <c r="AM248" s="84" t="str">
        <f t="shared" si="444"/>
        <v/>
      </c>
      <c r="AN248" s="85" t="str">
        <f t="shared" si="444"/>
        <v/>
      </c>
      <c r="AQ248" s="67"/>
      <c r="AR248" s="86" t="str">
        <f t="shared" si="445"/>
        <v/>
      </c>
      <c r="AS248" s="84" t="str">
        <f t="shared" si="445"/>
        <v/>
      </c>
      <c r="AT248" s="84" t="str">
        <f t="shared" si="445"/>
        <v/>
      </c>
      <c r="AU248" s="84" t="str">
        <f t="shared" si="445"/>
        <v/>
      </c>
      <c r="AV248" s="84" t="str">
        <f t="shared" si="445"/>
        <v/>
      </c>
      <c r="AW248" s="84" t="str">
        <f t="shared" si="445"/>
        <v/>
      </c>
      <c r="AX248" s="84" t="str">
        <f t="shared" si="445"/>
        <v/>
      </c>
      <c r="AY248" s="84" t="str">
        <f t="shared" si="445"/>
        <v/>
      </c>
      <c r="AZ248" s="84" t="str">
        <f t="shared" si="445"/>
        <v/>
      </c>
      <c r="BA248" s="84" t="str">
        <f t="shared" si="445"/>
        <v/>
      </c>
      <c r="BB248" s="84" t="str">
        <f t="shared" si="446"/>
        <v/>
      </c>
      <c r="BC248" s="84" t="str">
        <f t="shared" si="446"/>
        <v/>
      </c>
      <c r="BD248" s="84" t="str">
        <f t="shared" si="446"/>
        <v/>
      </c>
      <c r="BE248" s="84" t="str">
        <f t="shared" si="446"/>
        <v/>
      </c>
      <c r="BF248" s="84" t="str">
        <f t="shared" si="446"/>
        <v/>
      </c>
      <c r="BG248" s="84" t="str">
        <f t="shared" si="446"/>
        <v/>
      </c>
      <c r="BH248" s="84" t="str">
        <f t="shared" si="446"/>
        <v/>
      </c>
      <c r="BI248" s="85" t="str">
        <f t="shared" si="446"/>
        <v/>
      </c>
      <c r="BL248" s="67"/>
      <c r="BM248" s="86" t="str">
        <f t="shared" si="447"/>
        <v/>
      </c>
      <c r="BN248" s="84" t="str">
        <f t="shared" si="447"/>
        <v/>
      </c>
      <c r="BO248" s="84" t="str">
        <f t="shared" si="447"/>
        <v/>
      </c>
      <c r="BP248" s="84" t="str">
        <f t="shared" si="447"/>
        <v/>
      </c>
      <c r="BQ248" s="84" t="str">
        <f t="shared" si="447"/>
        <v/>
      </c>
      <c r="BR248" s="84" t="str">
        <f t="shared" si="447"/>
        <v/>
      </c>
      <c r="BS248" s="84" t="str">
        <f t="shared" si="447"/>
        <v/>
      </c>
      <c r="BT248" s="84" t="str">
        <f t="shared" si="447"/>
        <v/>
      </c>
      <c r="BU248" s="84" t="str">
        <f t="shared" si="447"/>
        <v/>
      </c>
      <c r="BV248" s="84" t="str">
        <f t="shared" si="447"/>
        <v/>
      </c>
      <c r="BW248" s="84" t="str">
        <f t="shared" si="448"/>
        <v/>
      </c>
      <c r="BX248" s="84" t="str">
        <f t="shared" si="448"/>
        <v/>
      </c>
      <c r="BY248" s="84" t="str">
        <f t="shared" si="448"/>
        <v/>
      </c>
      <c r="BZ248" s="84" t="str">
        <f t="shared" si="448"/>
        <v/>
      </c>
      <c r="CA248" s="84" t="str">
        <f t="shared" si="448"/>
        <v/>
      </c>
      <c r="CB248" s="84" t="str">
        <f t="shared" si="448"/>
        <v/>
      </c>
      <c r="CC248" s="84" t="str">
        <f t="shared" si="448"/>
        <v/>
      </c>
      <c r="CD248" s="85" t="str">
        <f t="shared" si="448"/>
        <v/>
      </c>
      <c r="CG248" s="67"/>
      <c r="CH248" s="86" t="str">
        <f t="shared" si="449"/>
        <v/>
      </c>
      <c r="CI248" s="84" t="str">
        <f t="shared" si="449"/>
        <v/>
      </c>
      <c r="CJ248" s="84" t="str">
        <f t="shared" si="449"/>
        <v/>
      </c>
      <c r="CK248" s="84" t="str">
        <f t="shared" si="449"/>
        <v/>
      </c>
      <c r="CL248" s="84" t="str">
        <f t="shared" si="449"/>
        <v/>
      </c>
      <c r="CM248" s="84" t="str">
        <f t="shared" si="449"/>
        <v/>
      </c>
      <c r="CN248" s="84" t="str">
        <f t="shared" si="449"/>
        <v/>
      </c>
      <c r="CO248" s="84" t="str">
        <f t="shared" si="449"/>
        <v/>
      </c>
      <c r="CP248" s="84" t="str">
        <f t="shared" si="449"/>
        <v/>
      </c>
      <c r="CQ248" s="84" t="str">
        <f t="shared" si="449"/>
        <v/>
      </c>
      <c r="CR248" s="84" t="str">
        <f t="shared" si="450"/>
        <v/>
      </c>
      <c r="CS248" s="84" t="str">
        <f t="shared" si="450"/>
        <v/>
      </c>
      <c r="CT248" s="84" t="str">
        <f t="shared" si="450"/>
        <v/>
      </c>
      <c r="CU248" s="84" t="str">
        <f t="shared" si="450"/>
        <v/>
      </c>
      <c r="CV248" s="84" t="str">
        <f t="shared" si="450"/>
        <v/>
      </c>
      <c r="CW248" s="84" t="str">
        <f t="shared" si="450"/>
        <v/>
      </c>
      <c r="CX248" s="84" t="str">
        <f t="shared" si="450"/>
        <v/>
      </c>
      <c r="CY248" s="85" t="str">
        <f t="shared" si="450"/>
        <v/>
      </c>
    </row>
    <row r="249" spans="1:103" x14ac:dyDescent="0.25">
      <c r="A249" s="67"/>
      <c r="B249" s="86" t="str">
        <f>'Data In'!G22</f>
        <v/>
      </c>
      <c r="C249" s="84" t="str">
        <f>'Data In'!H22</f>
        <v/>
      </c>
      <c r="D249" s="84" t="str">
        <f>'Data In'!I22</f>
        <v/>
      </c>
      <c r="E249" s="84" t="str">
        <f>'Data In'!J22</f>
        <v/>
      </c>
      <c r="F249" s="84" t="str">
        <f>'Data In'!K22</f>
        <v/>
      </c>
      <c r="G249" s="84" t="str">
        <f>'Data In'!L22</f>
        <v/>
      </c>
      <c r="H249" s="84" t="str">
        <f>'Data In'!M22</f>
        <v/>
      </c>
      <c r="I249" s="84" t="str">
        <f>'Data In'!N22</f>
        <v/>
      </c>
      <c r="J249" s="84" t="str">
        <f>'Data In'!O22</f>
        <v/>
      </c>
      <c r="K249" s="84" t="str">
        <f>'Data In'!P22</f>
        <v/>
      </c>
      <c r="L249" s="84" t="str">
        <f>'Data In'!Q22</f>
        <v/>
      </c>
      <c r="M249" s="84" t="str">
        <f>'Data In'!R22</f>
        <v/>
      </c>
      <c r="N249" s="84" t="str">
        <f>'Data In'!S22</f>
        <v/>
      </c>
      <c r="O249" s="84" t="str">
        <f>'Data In'!T22</f>
        <v/>
      </c>
      <c r="P249" s="84" t="str">
        <f>'Data In'!U22</f>
        <v/>
      </c>
      <c r="Q249" s="84" t="str">
        <f>'Data In'!V22</f>
        <v/>
      </c>
      <c r="R249" s="84" t="str">
        <f>'Data In'!W22</f>
        <v/>
      </c>
      <c r="S249" s="84" t="str">
        <f>'Data In'!X22</f>
        <v/>
      </c>
      <c r="V249" s="67"/>
      <c r="W249" s="86" t="str">
        <f t="shared" si="443"/>
        <v/>
      </c>
      <c r="X249" s="84" t="str">
        <f t="shared" si="443"/>
        <v/>
      </c>
      <c r="Y249" s="84" t="str">
        <f t="shared" si="443"/>
        <v/>
      </c>
      <c r="Z249" s="84" t="str">
        <f t="shared" si="443"/>
        <v/>
      </c>
      <c r="AA249" s="84" t="str">
        <f t="shared" si="443"/>
        <v/>
      </c>
      <c r="AB249" s="84" t="str">
        <f t="shared" si="443"/>
        <v/>
      </c>
      <c r="AC249" s="84" t="str">
        <f t="shared" si="443"/>
        <v/>
      </c>
      <c r="AD249" s="84" t="str">
        <f t="shared" si="443"/>
        <v/>
      </c>
      <c r="AE249" s="84" t="str">
        <f t="shared" si="443"/>
        <v/>
      </c>
      <c r="AF249" s="84" t="str">
        <f t="shared" si="443"/>
        <v/>
      </c>
      <c r="AG249" s="84" t="str">
        <f t="shared" si="444"/>
        <v/>
      </c>
      <c r="AH249" s="84" t="str">
        <f t="shared" si="444"/>
        <v/>
      </c>
      <c r="AI249" s="84" t="str">
        <f t="shared" si="444"/>
        <v/>
      </c>
      <c r="AJ249" s="84" t="str">
        <f t="shared" si="444"/>
        <v/>
      </c>
      <c r="AK249" s="84" t="str">
        <f t="shared" si="444"/>
        <v/>
      </c>
      <c r="AL249" s="84" t="str">
        <f t="shared" si="444"/>
        <v/>
      </c>
      <c r="AM249" s="84" t="str">
        <f t="shared" si="444"/>
        <v/>
      </c>
      <c r="AN249" s="85" t="str">
        <f t="shared" si="444"/>
        <v/>
      </c>
      <c r="AQ249" s="67"/>
      <c r="AR249" s="86" t="str">
        <f t="shared" si="445"/>
        <v/>
      </c>
      <c r="AS249" s="84" t="str">
        <f t="shared" si="445"/>
        <v/>
      </c>
      <c r="AT249" s="84" t="str">
        <f t="shared" si="445"/>
        <v/>
      </c>
      <c r="AU249" s="84" t="str">
        <f t="shared" si="445"/>
        <v/>
      </c>
      <c r="AV249" s="84" t="str">
        <f t="shared" si="445"/>
        <v/>
      </c>
      <c r="AW249" s="84" t="str">
        <f t="shared" si="445"/>
        <v/>
      </c>
      <c r="AX249" s="84" t="str">
        <f t="shared" si="445"/>
        <v/>
      </c>
      <c r="AY249" s="84" t="str">
        <f t="shared" si="445"/>
        <v/>
      </c>
      <c r="AZ249" s="84" t="str">
        <f t="shared" si="445"/>
        <v/>
      </c>
      <c r="BA249" s="84" t="str">
        <f t="shared" si="445"/>
        <v/>
      </c>
      <c r="BB249" s="84" t="str">
        <f t="shared" si="446"/>
        <v/>
      </c>
      <c r="BC249" s="84" t="str">
        <f t="shared" si="446"/>
        <v/>
      </c>
      <c r="BD249" s="84" t="str">
        <f t="shared" si="446"/>
        <v/>
      </c>
      <c r="BE249" s="84" t="str">
        <f t="shared" si="446"/>
        <v/>
      </c>
      <c r="BF249" s="84" t="str">
        <f t="shared" si="446"/>
        <v/>
      </c>
      <c r="BG249" s="84" t="str">
        <f t="shared" si="446"/>
        <v/>
      </c>
      <c r="BH249" s="84" t="str">
        <f t="shared" si="446"/>
        <v/>
      </c>
      <c r="BI249" s="85" t="str">
        <f t="shared" si="446"/>
        <v/>
      </c>
      <c r="BL249" s="67"/>
      <c r="BM249" s="86" t="str">
        <f t="shared" si="447"/>
        <v/>
      </c>
      <c r="BN249" s="84" t="str">
        <f t="shared" si="447"/>
        <v/>
      </c>
      <c r="BO249" s="84" t="str">
        <f t="shared" si="447"/>
        <v/>
      </c>
      <c r="BP249" s="84" t="str">
        <f t="shared" si="447"/>
        <v/>
      </c>
      <c r="BQ249" s="84" t="str">
        <f t="shared" si="447"/>
        <v/>
      </c>
      <c r="BR249" s="84" t="str">
        <f t="shared" si="447"/>
        <v/>
      </c>
      <c r="BS249" s="84" t="str">
        <f t="shared" si="447"/>
        <v/>
      </c>
      <c r="BT249" s="84" t="str">
        <f t="shared" si="447"/>
        <v/>
      </c>
      <c r="BU249" s="84" t="str">
        <f t="shared" si="447"/>
        <v/>
      </c>
      <c r="BV249" s="84" t="str">
        <f t="shared" si="447"/>
        <v/>
      </c>
      <c r="BW249" s="84" t="str">
        <f t="shared" si="448"/>
        <v/>
      </c>
      <c r="BX249" s="84" t="str">
        <f t="shared" si="448"/>
        <v/>
      </c>
      <c r="BY249" s="84" t="str">
        <f t="shared" si="448"/>
        <v/>
      </c>
      <c r="BZ249" s="84" t="str">
        <f t="shared" si="448"/>
        <v/>
      </c>
      <c r="CA249" s="84" t="str">
        <f t="shared" si="448"/>
        <v/>
      </c>
      <c r="CB249" s="84" t="str">
        <f t="shared" si="448"/>
        <v/>
      </c>
      <c r="CC249" s="84" t="str">
        <f t="shared" si="448"/>
        <v/>
      </c>
      <c r="CD249" s="85" t="str">
        <f t="shared" si="448"/>
        <v/>
      </c>
      <c r="CG249" s="67"/>
      <c r="CH249" s="86" t="str">
        <f t="shared" si="449"/>
        <v/>
      </c>
      <c r="CI249" s="84" t="str">
        <f t="shared" si="449"/>
        <v/>
      </c>
      <c r="CJ249" s="84" t="str">
        <f t="shared" si="449"/>
        <v/>
      </c>
      <c r="CK249" s="84" t="str">
        <f t="shared" si="449"/>
        <v/>
      </c>
      <c r="CL249" s="84" t="str">
        <f t="shared" si="449"/>
        <v/>
      </c>
      <c r="CM249" s="84" t="str">
        <f t="shared" si="449"/>
        <v/>
      </c>
      <c r="CN249" s="84" t="str">
        <f t="shared" si="449"/>
        <v/>
      </c>
      <c r="CO249" s="84" t="str">
        <f t="shared" si="449"/>
        <v/>
      </c>
      <c r="CP249" s="84" t="str">
        <f t="shared" si="449"/>
        <v/>
      </c>
      <c r="CQ249" s="84" t="str">
        <f t="shared" si="449"/>
        <v/>
      </c>
      <c r="CR249" s="84" t="str">
        <f t="shared" si="450"/>
        <v/>
      </c>
      <c r="CS249" s="84" t="str">
        <f t="shared" si="450"/>
        <v/>
      </c>
      <c r="CT249" s="84" t="str">
        <f t="shared" si="450"/>
        <v/>
      </c>
      <c r="CU249" s="84" t="str">
        <f t="shared" si="450"/>
        <v/>
      </c>
      <c r="CV249" s="84" t="str">
        <f t="shared" si="450"/>
        <v/>
      </c>
      <c r="CW249" s="84" t="str">
        <f t="shared" si="450"/>
        <v/>
      </c>
      <c r="CX249" s="84" t="str">
        <f t="shared" si="450"/>
        <v/>
      </c>
      <c r="CY249" s="85" t="str">
        <f t="shared" si="450"/>
        <v/>
      </c>
    </row>
    <row r="250" spans="1:103" x14ac:dyDescent="0.25">
      <c r="A250" s="67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80"/>
      <c r="V250" s="67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80"/>
      <c r="AQ250" s="67"/>
      <c r="AR250" s="79"/>
      <c r="AS250" s="79"/>
      <c r="AT250" s="79"/>
      <c r="AU250" s="7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80"/>
      <c r="BL250" s="67"/>
      <c r="BM250" s="79"/>
      <c r="BN250" s="79"/>
      <c r="BO250" s="79"/>
      <c r="BP250" s="79"/>
      <c r="BQ250" s="79"/>
      <c r="BR250" s="79"/>
      <c r="BS250" s="79"/>
      <c r="BT250" s="79"/>
      <c r="BU250" s="79"/>
      <c r="BV250" s="79"/>
      <c r="BW250" s="79"/>
      <c r="BX250" s="79"/>
      <c r="BY250" s="79"/>
      <c r="BZ250" s="79"/>
      <c r="CA250" s="79"/>
      <c r="CB250" s="79"/>
      <c r="CC250" s="79"/>
      <c r="CD250" s="80"/>
      <c r="CG250" s="67"/>
      <c r="CH250" s="79"/>
      <c r="CI250" s="79"/>
      <c r="CJ250" s="79"/>
      <c r="CK250" s="79"/>
      <c r="CL250" s="79"/>
      <c r="CM250" s="79"/>
      <c r="CN250" s="79"/>
      <c r="CO250" s="79"/>
      <c r="CP250" s="79"/>
      <c r="CQ250" s="79"/>
      <c r="CR250" s="79"/>
      <c r="CS250" s="79"/>
      <c r="CT250" s="79"/>
      <c r="CU250" s="79"/>
      <c r="CV250" s="79"/>
      <c r="CW250" s="79"/>
      <c r="CX250" s="79"/>
      <c r="CY250" s="80"/>
    </row>
    <row r="251" spans="1:103" x14ac:dyDescent="0.25">
      <c r="A251" s="67" t="s">
        <v>88</v>
      </c>
      <c r="B251" s="86" t="str">
        <f>'Data In'!G41</f>
        <v/>
      </c>
      <c r="C251" s="84" t="str">
        <f>'Data In'!H41</f>
        <v/>
      </c>
      <c r="D251" s="84" t="str">
        <f>'Data In'!I41</f>
        <v/>
      </c>
      <c r="E251" s="84" t="str">
        <f>'Data In'!J41</f>
        <v/>
      </c>
      <c r="F251" s="84" t="str">
        <f>'Data In'!K41</f>
        <v/>
      </c>
      <c r="G251" s="84" t="str">
        <f>'Data In'!L41</f>
        <v/>
      </c>
      <c r="H251" s="84" t="str">
        <f>'Data In'!M41</f>
        <v/>
      </c>
      <c r="I251" s="84" t="str">
        <f>'Data In'!N41</f>
        <v/>
      </c>
      <c r="J251" s="84" t="str">
        <f>'Data In'!O41</f>
        <v/>
      </c>
      <c r="K251" s="84" t="str">
        <f>'Data In'!P41</f>
        <v/>
      </c>
      <c r="L251" s="84" t="str">
        <f>'Data In'!Q41</f>
        <v/>
      </c>
      <c r="M251" s="84" t="str">
        <f>'Data In'!R41</f>
        <v/>
      </c>
      <c r="N251" s="84" t="str">
        <f>'Data In'!S41</f>
        <v/>
      </c>
      <c r="O251" s="84" t="str">
        <f>'Data In'!T41</f>
        <v/>
      </c>
      <c r="P251" s="84" t="str">
        <f>'Data In'!U41</f>
        <v/>
      </c>
      <c r="Q251" s="84" t="str">
        <f>'Data In'!V41</f>
        <v/>
      </c>
      <c r="R251" s="84" t="str">
        <f>'Data In'!W41</f>
        <v/>
      </c>
      <c r="S251" s="84" t="str">
        <f>'Data In'!X41</f>
        <v/>
      </c>
      <c r="V251" s="67" t="s">
        <v>88</v>
      </c>
      <c r="W251" s="86" t="str">
        <f>'Data In'!G76</f>
        <v/>
      </c>
      <c r="X251" s="84" t="str">
        <f>'Data In'!H76</f>
        <v/>
      </c>
      <c r="Y251" s="84" t="str">
        <f>'Data In'!I76</f>
        <v/>
      </c>
      <c r="Z251" s="84" t="str">
        <f>'Data In'!J76</f>
        <v/>
      </c>
      <c r="AA251" s="84" t="str">
        <f>'Data In'!K76</f>
        <v/>
      </c>
      <c r="AB251" s="84" t="str">
        <f>'Data In'!L76</f>
        <v/>
      </c>
      <c r="AC251" s="84" t="str">
        <f>'Data In'!M76</f>
        <v/>
      </c>
      <c r="AD251" s="84" t="str">
        <f>'Data In'!N76</f>
        <v/>
      </c>
      <c r="AE251" s="84" t="str">
        <f>'Data In'!O76</f>
        <v/>
      </c>
      <c r="AF251" s="84" t="str">
        <f>'Data In'!P76</f>
        <v/>
      </c>
      <c r="AG251" s="84" t="str">
        <f>'Data In'!Q76</f>
        <v/>
      </c>
      <c r="AH251" s="84" t="str">
        <f>'Data In'!R76</f>
        <v/>
      </c>
      <c r="AI251" s="84" t="str">
        <f>'Data In'!S76</f>
        <v/>
      </c>
      <c r="AJ251" s="84" t="str">
        <f>'Data In'!T76</f>
        <v/>
      </c>
      <c r="AK251" s="84" t="str">
        <f>'Data In'!U76</f>
        <v/>
      </c>
      <c r="AL251" s="84" t="str">
        <f>'Data In'!V76</f>
        <v/>
      </c>
      <c r="AM251" s="84" t="str">
        <f>'Data In'!W76</f>
        <v/>
      </c>
      <c r="AN251" s="84" t="str">
        <f>'Data In'!X76</f>
        <v/>
      </c>
      <c r="AQ251" s="67" t="s">
        <v>88</v>
      </c>
      <c r="AR251" s="86" t="str">
        <f>'Data In'!G105</f>
        <v/>
      </c>
      <c r="AS251" s="84" t="str">
        <f>'Data In'!H105</f>
        <v/>
      </c>
      <c r="AT251" s="84" t="str">
        <f>'Data In'!I105</f>
        <v/>
      </c>
      <c r="AU251" s="84" t="str">
        <f>'Data In'!J105</f>
        <v/>
      </c>
      <c r="AV251" s="84" t="str">
        <f>'Data In'!K105</f>
        <v/>
      </c>
      <c r="AW251" s="84" t="str">
        <f>'Data In'!L105</f>
        <v/>
      </c>
      <c r="AX251" s="84" t="str">
        <f>'Data In'!M105</f>
        <v/>
      </c>
      <c r="AY251" s="84" t="str">
        <f>'Data In'!N105</f>
        <v/>
      </c>
      <c r="AZ251" s="84" t="str">
        <f>'Data In'!O105</f>
        <v/>
      </c>
      <c r="BA251" s="84" t="str">
        <f>'Data In'!P105</f>
        <v/>
      </c>
      <c r="BB251" s="84" t="str">
        <f>'Data In'!Q105</f>
        <v/>
      </c>
      <c r="BC251" s="84" t="str">
        <f>'Data In'!R105</f>
        <v/>
      </c>
      <c r="BD251" s="84" t="str">
        <f>'Data In'!S105</f>
        <v/>
      </c>
      <c r="BE251" s="84" t="str">
        <f>'Data In'!T105</f>
        <v/>
      </c>
      <c r="BF251" s="84" t="str">
        <f>'Data In'!U105</f>
        <v/>
      </c>
      <c r="BG251" s="84" t="str">
        <f>'Data In'!V105</f>
        <v/>
      </c>
      <c r="BH251" s="84" t="str">
        <f>'Data In'!W105</f>
        <v/>
      </c>
      <c r="BI251" s="84" t="str">
        <f>'Data In'!X105</f>
        <v/>
      </c>
      <c r="BL251" s="67" t="s">
        <v>88</v>
      </c>
      <c r="BM251" s="86">
        <f>'Data In'!G134</f>
        <v>0</v>
      </c>
      <c r="BN251" s="84">
        <f>'Data In'!H134</f>
        <v>0</v>
      </c>
      <c r="BO251" s="84">
        <f>'Data In'!I134</f>
        <v>0</v>
      </c>
      <c r="BP251" s="84">
        <f>'Data In'!J134</f>
        <v>0</v>
      </c>
      <c r="BQ251" s="84">
        <f>'Data In'!K134</f>
        <v>0</v>
      </c>
      <c r="BR251" s="84">
        <f>'Data In'!L134</f>
        <v>0</v>
      </c>
      <c r="BS251" s="84">
        <f>'Data In'!M134</f>
        <v>0</v>
      </c>
      <c r="BT251" s="84">
        <f>'Data In'!N134</f>
        <v>0</v>
      </c>
      <c r="BU251" s="84">
        <f>'Data In'!O134</f>
        <v>0</v>
      </c>
      <c r="BV251" s="84">
        <f>'Data In'!P134</f>
        <v>0</v>
      </c>
      <c r="BW251" s="84">
        <f>'Data In'!Q134</f>
        <v>0</v>
      </c>
      <c r="BX251" s="84">
        <f>'Data In'!R134</f>
        <v>0</v>
      </c>
      <c r="BY251" s="84">
        <f>'Data In'!S134</f>
        <v>0</v>
      </c>
      <c r="BZ251" s="84">
        <f>'Data In'!T134</f>
        <v>0</v>
      </c>
      <c r="CA251" s="84">
        <f>'Data In'!U134</f>
        <v>0</v>
      </c>
      <c r="CB251" s="84">
        <f>'Data In'!V134</f>
        <v>0</v>
      </c>
      <c r="CC251" s="84">
        <f>'Data In'!W134</f>
        <v>0</v>
      </c>
      <c r="CD251" s="84">
        <f>'Data In'!X134</f>
        <v>0</v>
      </c>
      <c r="CG251" s="67" t="s">
        <v>88</v>
      </c>
      <c r="CH251" s="86">
        <f>'Data In'!G163</f>
        <v>0</v>
      </c>
      <c r="CI251" s="84">
        <f>'Data In'!H163</f>
        <v>0</v>
      </c>
      <c r="CJ251" s="84">
        <f>'Data In'!I163</f>
        <v>0</v>
      </c>
      <c r="CK251" s="84">
        <f>'Data In'!J163</f>
        <v>0</v>
      </c>
      <c r="CL251" s="84">
        <f>'Data In'!K163</f>
        <v>0</v>
      </c>
      <c r="CM251" s="84">
        <f>'Data In'!L163</f>
        <v>0</v>
      </c>
      <c r="CN251" s="84">
        <f>'Data In'!M163</f>
        <v>0</v>
      </c>
      <c r="CO251" s="84">
        <f>'Data In'!N163</f>
        <v>0</v>
      </c>
      <c r="CP251" s="84">
        <f>'Data In'!O163</f>
        <v>0</v>
      </c>
      <c r="CQ251" s="84">
        <f>'Data In'!P163</f>
        <v>0</v>
      </c>
      <c r="CR251" s="84">
        <f>'Data In'!Q163</f>
        <v>0</v>
      </c>
      <c r="CS251" s="84">
        <f>'Data In'!R163</f>
        <v>0</v>
      </c>
      <c r="CT251" s="84">
        <f>'Data In'!S163</f>
        <v>0</v>
      </c>
      <c r="CU251" s="84">
        <f>'Data In'!T163</f>
        <v>0</v>
      </c>
      <c r="CV251" s="84">
        <f>'Data In'!U163</f>
        <v>0</v>
      </c>
      <c r="CW251" s="84">
        <f>'Data In'!V163</f>
        <v>0</v>
      </c>
      <c r="CX251" s="84">
        <f>'Data In'!W163</f>
        <v>0</v>
      </c>
      <c r="CY251" s="84">
        <f>'Data In'!X163</f>
        <v>0</v>
      </c>
    </row>
    <row r="252" spans="1:103" x14ac:dyDescent="0.25">
      <c r="A252" s="67"/>
      <c r="B252" s="86" t="str">
        <f>'Data In'!G42</f>
        <v/>
      </c>
      <c r="C252" s="84" t="str">
        <f>'Data In'!H42</f>
        <v/>
      </c>
      <c r="D252" s="84" t="str">
        <f>'Data In'!I42</f>
        <v/>
      </c>
      <c r="E252" s="84" t="str">
        <f>'Data In'!J42</f>
        <v/>
      </c>
      <c r="F252" s="84" t="str">
        <f>'Data In'!K42</f>
        <v/>
      </c>
      <c r="G252" s="84" t="str">
        <f>'Data In'!L42</f>
        <v/>
      </c>
      <c r="H252" s="84" t="str">
        <f>'Data In'!M42</f>
        <v/>
      </c>
      <c r="I252" s="84" t="str">
        <f>'Data In'!N42</f>
        <v/>
      </c>
      <c r="J252" s="84" t="str">
        <f>'Data In'!O42</f>
        <v/>
      </c>
      <c r="K252" s="84" t="str">
        <f>'Data In'!P42</f>
        <v/>
      </c>
      <c r="L252" s="84" t="str">
        <f>'Data In'!Q42</f>
        <v/>
      </c>
      <c r="M252" s="84" t="str">
        <f>'Data In'!R42</f>
        <v/>
      </c>
      <c r="N252" s="84" t="str">
        <f>'Data In'!S42</f>
        <v/>
      </c>
      <c r="O252" s="84" t="str">
        <f>'Data In'!T42</f>
        <v/>
      </c>
      <c r="P252" s="84" t="str">
        <f>'Data In'!U42</f>
        <v/>
      </c>
      <c r="Q252" s="84" t="str">
        <f>'Data In'!V42</f>
        <v/>
      </c>
      <c r="R252" s="84" t="str">
        <f>'Data In'!W42</f>
        <v/>
      </c>
      <c r="S252" s="84" t="str">
        <f>'Data In'!X42</f>
        <v/>
      </c>
      <c r="V252" s="67"/>
      <c r="W252" s="86" t="str">
        <f>'Data In'!G77</f>
        <v/>
      </c>
      <c r="X252" s="84" t="str">
        <f>'Data In'!H77</f>
        <v/>
      </c>
      <c r="Y252" s="84" t="str">
        <f>'Data In'!I77</f>
        <v/>
      </c>
      <c r="Z252" s="84" t="str">
        <f>'Data In'!J77</f>
        <v/>
      </c>
      <c r="AA252" s="84" t="str">
        <f>'Data In'!K77</f>
        <v/>
      </c>
      <c r="AB252" s="84" t="str">
        <f>'Data In'!L77</f>
        <v/>
      </c>
      <c r="AC252" s="84" t="str">
        <f>'Data In'!M77</f>
        <v/>
      </c>
      <c r="AD252" s="84" t="str">
        <f>'Data In'!N77</f>
        <v/>
      </c>
      <c r="AE252" s="84" t="str">
        <f>'Data In'!O77</f>
        <v/>
      </c>
      <c r="AF252" s="84" t="str">
        <f>'Data In'!P77</f>
        <v/>
      </c>
      <c r="AG252" s="84" t="str">
        <f>'Data In'!Q77</f>
        <v/>
      </c>
      <c r="AH252" s="84" t="str">
        <f>'Data In'!R77</f>
        <v/>
      </c>
      <c r="AI252" s="84" t="str">
        <f>'Data In'!S77</f>
        <v/>
      </c>
      <c r="AJ252" s="84" t="str">
        <f>'Data In'!T77</f>
        <v/>
      </c>
      <c r="AK252" s="84" t="str">
        <f>'Data In'!U77</f>
        <v/>
      </c>
      <c r="AL252" s="84" t="str">
        <f>'Data In'!V77</f>
        <v/>
      </c>
      <c r="AM252" s="84" t="str">
        <f>'Data In'!W77</f>
        <v/>
      </c>
      <c r="AN252" s="84" t="str">
        <f>'Data In'!X77</f>
        <v/>
      </c>
      <c r="AQ252" s="67"/>
      <c r="AR252" s="86" t="str">
        <f>'Data In'!G106</f>
        <v/>
      </c>
      <c r="AS252" s="84" t="str">
        <f>'Data In'!H106</f>
        <v/>
      </c>
      <c r="AT252" s="84" t="str">
        <f>'Data In'!I106</f>
        <v/>
      </c>
      <c r="AU252" s="84" t="str">
        <f>'Data In'!J106</f>
        <v/>
      </c>
      <c r="AV252" s="84" t="str">
        <f>'Data In'!K106</f>
        <v/>
      </c>
      <c r="AW252" s="84" t="str">
        <f>'Data In'!L106</f>
        <v/>
      </c>
      <c r="AX252" s="84" t="str">
        <f>'Data In'!M106</f>
        <v/>
      </c>
      <c r="AY252" s="84" t="str">
        <f>'Data In'!N106</f>
        <v/>
      </c>
      <c r="AZ252" s="84" t="str">
        <f>'Data In'!O106</f>
        <v/>
      </c>
      <c r="BA252" s="84" t="str">
        <f>'Data In'!P106</f>
        <v/>
      </c>
      <c r="BB252" s="84" t="str">
        <f>'Data In'!Q106</f>
        <v/>
      </c>
      <c r="BC252" s="84" t="str">
        <f>'Data In'!R106</f>
        <v/>
      </c>
      <c r="BD252" s="84" t="str">
        <f>'Data In'!S106</f>
        <v/>
      </c>
      <c r="BE252" s="84" t="str">
        <f>'Data In'!T106</f>
        <v/>
      </c>
      <c r="BF252" s="84" t="str">
        <f>'Data In'!U106</f>
        <v/>
      </c>
      <c r="BG252" s="84" t="str">
        <f>'Data In'!V106</f>
        <v/>
      </c>
      <c r="BH252" s="84" t="str">
        <f>'Data In'!W106</f>
        <v/>
      </c>
      <c r="BI252" s="84" t="str">
        <f>'Data In'!X106</f>
        <v/>
      </c>
      <c r="BL252" s="67"/>
      <c r="BM252" s="86">
        <f>'Data In'!G135</f>
        <v>0</v>
      </c>
      <c r="BN252" s="84">
        <f>'Data In'!H135</f>
        <v>0</v>
      </c>
      <c r="BO252" s="84">
        <f>'Data In'!I135</f>
        <v>0</v>
      </c>
      <c r="BP252" s="84">
        <f>'Data In'!J135</f>
        <v>0</v>
      </c>
      <c r="BQ252" s="84">
        <f>'Data In'!K135</f>
        <v>0</v>
      </c>
      <c r="BR252" s="84">
        <f>'Data In'!L135</f>
        <v>0</v>
      </c>
      <c r="BS252" s="84">
        <f>'Data In'!M135</f>
        <v>0</v>
      </c>
      <c r="BT252" s="84">
        <f>'Data In'!N135</f>
        <v>0</v>
      </c>
      <c r="BU252" s="84">
        <f>'Data In'!O135</f>
        <v>0</v>
      </c>
      <c r="BV252" s="84">
        <f>'Data In'!P135</f>
        <v>0</v>
      </c>
      <c r="BW252" s="84">
        <f>'Data In'!Q135</f>
        <v>0</v>
      </c>
      <c r="BX252" s="84">
        <f>'Data In'!R135</f>
        <v>0</v>
      </c>
      <c r="BY252" s="84">
        <f>'Data In'!S135</f>
        <v>0</v>
      </c>
      <c r="BZ252" s="84">
        <f>'Data In'!T135</f>
        <v>0</v>
      </c>
      <c r="CA252" s="84">
        <f>'Data In'!U135</f>
        <v>0</v>
      </c>
      <c r="CB252" s="84">
        <f>'Data In'!V135</f>
        <v>0</v>
      </c>
      <c r="CC252" s="84">
        <f>'Data In'!W135</f>
        <v>0</v>
      </c>
      <c r="CD252" s="84">
        <f>'Data In'!X135</f>
        <v>0</v>
      </c>
      <c r="CG252" s="67"/>
      <c r="CH252" s="86">
        <f>'Data In'!G164</f>
        <v>0</v>
      </c>
      <c r="CI252" s="84">
        <f>'Data In'!H164</f>
        <v>0</v>
      </c>
      <c r="CJ252" s="84">
        <f>'Data In'!I164</f>
        <v>0</v>
      </c>
      <c r="CK252" s="84">
        <f>'Data In'!J164</f>
        <v>0</v>
      </c>
      <c r="CL252" s="84">
        <f>'Data In'!K164</f>
        <v>0</v>
      </c>
      <c r="CM252" s="84">
        <f>'Data In'!L164</f>
        <v>0</v>
      </c>
      <c r="CN252" s="84">
        <f>'Data In'!M164</f>
        <v>0</v>
      </c>
      <c r="CO252" s="84">
        <f>'Data In'!N164</f>
        <v>0</v>
      </c>
      <c r="CP252" s="84">
        <f>'Data In'!O164</f>
        <v>0</v>
      </c>
      <c r="CQ252" s="84">
        <f>'Data In'!P164</f>
        <v>0</v>
      </c>
      <c r="CR252" s="84">
        <f>'Data In'!Q164</f>
        <v>0</v>
      </c>
      <c r="CS252" s="84">
        <f>'Data In'!R164</f>
        <v>0</v>
      </c>
      <c r="CT252" s="84">
        <f>'Data In'!S164</f>
        <v>0</v>
      </c>
      <c r="CU252" s="84">
        <f>'Data In'!T164</f>
        <v>0</v>
      </c>
      <c r="CV252" s="84">
        <f>'Data In'!U164</f>
        <v>0</v>
      </c>
      <c r="CW252" s="84">
        <f>'Data In'!V164</f>
        <v>0</v>
      </c>
      <c r="CX252" s="84">
        <f>'Data In'!W164</f>
        <v>0</v>
      </c>
      <c r="CY252" s="84">
        <f>'Data In'!X164</f>
        <v>0</v>
      </c>
    </row>
    <row r="253" spans="1:103" x14ac:dyDescent="0.25">
      <c r="A253" s="67"/>
      <c r="B253" s="86" t="str">
        <f>'Data In'!G43</f>
        <v/>
      </c>
      <c r="C253" s="84" t="str">
        <f>'Data In'!H43</f>
        <v/>
      </c>
      <c r="D253" s="84" t="str">
        <f>'Data In'!I43</f>
        <v/>
      </c>
      <c r="E253" s="84" t="str">
        <f>'Data In'!J43</f>
        <v/>
      </c>
      <c r="F253" s="84" t="str">
        <f>'Data In'!K43</f>
        <v/>
      </c>
      <c r="G253" s="84" t="str">
        <f>'Data In'!L43</f>
        <v/>
      </c>
      <c r="H253" s="84" t="str">
        <f>'Data In'!M43</f>
        <v/>
      </c>
      <c r="I253" s="84" t="str">
        <f>'Data In'!N43</f>
        <v/>
      </c>
      <c r="J253" s="84" t="str">
        <f>'Data In'!O43</f>
        <v/>
      </c>
      <c r="K253" s="84" t="str">
        <f>'Data In'!P43</f>
        <v/>
      </c>
      <c r="L253" s="84" t="str">
        <f>'Data In'!Q43</f>
        <v/>
      </c>
      <c r="M253" s="84" t="str">
        <f>'Data In'!R43</f>
        <v/>
      </c>
      <c r="N253" s="84" t="str">
        <f>'Data In'!S43</f>
        <v/>
      </c>
      <c r="O253" s="84" t="str">
        <f>'Data In'!T43</f>
        <v/>
      </c>
      <c r="P253" s="84" t="str">
        <f>'Data In'!U43</f>
        <v/>
      </c>
      <c r="Q253" s="84" t="str">
        <f>'Data In'!V43</f>
        <v/>
      </c>
      <c r="R253" s="84" t="str">
        <f>'Data In'!W43</f>
        <v/>
      </c>
      <c r="S253" s="84" t="str">
        <f>'Data In'!X43</f>
        <v/>
      </c>
      <c r="V253" s="67"/>
      <c r="W253" s="86" t="str">
        <f>'Data In'!G78</f>
        <v/>
      </c>
      <c r="X253" s="84" t="str">
        <f>'Data In'!H78</f>
        <v/>
      </c>
      <c r="Y253" s="84" t="str">
        <f>'Data In'!I78</f>
        <v/>
      </c>
      <c r="Z253" s="84" t="str">
        <f>'Data In'!J78</f>
        <v/>
      </c>
      <c r="AA253" s="84" t="str">
        <f>'Data In'!K78</f>
        <v/>
      </c>
      <c r="AB253" s="84" t="str">
        <f>'Data In'!L78</f>
        <v/>
      </c>
      <c r="AC253" s="84" t="str">
        <f>'Data In'!M78</f>
        <v/>
      </c>
      <c r="AD253" s="84" t="str">
        <f>'Data In'!N78</f>
        <v/>
      </c>
      <c r="AE253" s="84" t="str">
        <f>'Data In'!O78</f>
        <v/>
      </c>
      <c r="AF253" s="84" t="str">
        <f>'Data In'!P78</f>
        <v/>
      </c>
      <c r="AG253" s="84" t="str">
        <f>'Data In'!Q78</f>
        <v/>
      </c>
      <c r="AH253" s="84" t="str">
        <f>'Data In'!R78</f>
        <v/>
      </c>
      <c r="AI253" s="84" t="str">
        <f>'Data In'!S78</f>
        <v/>
      </c>
      <c r="AJ253" s="84" t="str">
        <f>'Data In'!T78</f>
        <v/>
      </c>
      <c r="AK253" s="84" t="str">
        <f>'Data In'!U78</f>
        <v/>
      </c>
      <c r="AL253" s="84" t="str">
        <f>'Data In'!V78</f>
        <v/>
      </c>
      <c r="AM253" s="84" t="str">
        <f>'Data In'!W78</f>
        <v/>
      </c>
      <c r="AN253" s="84" t="str">
        <f>'Data In'!X78</f>
        <v/>
      </c>
      <c r="AQ253" s="67"/>
      <c r="AR253" s="86" t="str">
        <f>'Data In'!G107</f>
        <v/>
      </c>
      <c r="AS253" s="84" t="str">
        <f>'Data In'!H107</f>
        <v/>
      </c>
      <c r="AT253" s="84" t="str">
        <f>'Data In'!I107</f>
        <v/>
      </c>
      <c r="AU253" s="84" t="str">
        <f>'Data In'!J107</f>
        <v/>
      </c>
      <c r="AV253" s="84" t="str">
        <f>'Data In'!K107</f>
        <v/>
      </c>
      <c r="AW253" s="84" t="str">
        <f>'Data In'!L107</f>
        <v/>
      </c>
      <c r="AX253" s="84" t="str">
        <f>'Data In'!M107</f>
        <v/>
      </c>
      <c r="AY253" s="84" t="str">
        <f>'Data In'!N107</f>
        <v/>
      </c>
      <c r="AZ253" s="84" t="str">
        <f>'Data In'!O107</f>
        <v/>
      </c>
      <c r="BA253" s="84" t="str">
        <f>'Data In'!P107</f>
        <v/>
      </c>
      <c r="BB253" s="84" t="str">
        <f>'Data In'!Q107</f>
        <v/>
      </c>
      <c r="BC253" s="84" t="str">
        <f>'Data In'!R107</f>
        <v/>
      </c>
      <c r="BD253" s="84" t="str">
        <f>'Data In'!S107</f>
        <v/>
      </c>
      <c r="BE253" s="84" t="str">
        <f>'Data In'!T107</f>
        <v/>
      </c>
      <c r="BF253" s="84" t="str">
        <f>'Data In'!U107</f>
        <v/>
      </c>
      <c r="BG253" s="84" t="str">
        <f>'Data In'!V107</f>
        <v/>
      </c>
      <c r="BH253" s="84" t="str">
        <f>'Data In'!W107</f>
        <v/>
      </c>
      <c r="BI253" s="84" t="str">
        <f>'Data In'!X107</f>
        <v/>
      </c>
      <c r="BL253" s="67"/>
      <c r="BM253" s="86">
        <f>'Data In'!G136</f>
        <v>0</v>
      </c>
      <c r="BN253" s="84">
        <f>'Data In'!H136</f>
        <v>0</v>
      </c>
      <c r="BO253" s="84">
        <f>'Data In'!I136</f>
        <v>0</v>
      </c>
      <c r="BP253" s="84">
        <f>'Data In'!J136</f>
        <v>0</v>
      </c>
      <c r="BQ253" s="84">
        <f>'Data In'!K136</f>
        <v>0</v>
      </c>
      <c r="BR253" s="84">
        <f>'Data In'!L136</f>
        <v>0</v>
      </c>
      <c r="BS253" s="84">
        <f>'Data In'!M136</f>
        <v>0</v>
      </c>
      <c r="BT253" s="84">
        <f>'Data In'!N136</f>
        <v>0</v>
      </c>
      <c r="BU253" s="84">
        <f>'Data In'!O136</f>
        <v>0</v>
      </c>
      <c r="BV253" s="84">
        <f>'Data In'!P136</f>
        <v>0</v>
      </c>
      <c r="BW253" s="84">
        <f>'Data In'!Q136</f>
        <v>0</v>
      </c>
      <c r="BX253" s="84">
        <f>'Data In'!R136</f>
        <v>0</v>
      </c>
      <c r="BY253" s="84">
        <f>'Data In'!S136</f>
        <v>0</v>
      </c>
      <c r="BZ253" s="84">
        <f>'Data In'!T136</f>
        <v>0</v>
      </c>
      <c r="CA253" s="84">
        <f>'Data In'!U136</f>
        <v>0</v>
      </c>
      <c r="CB253" s="84">
        <f>'Data In'!V136</f>
        <v>0</v>
      </c>
      <c r="CC253" s="84">
        <f>'Data In'!W136</f>
        <v>0</v>
      </c>
      <c r="CD253" s="84">
        <f>'Data In'!X136</f>
        <v>0</v>
      </c>
      <c r="CG253" s="67"/>
      <c r="CH253" s="86">
        <f>'Data In'!G165</f>
        <v>0</v>
      </c>
      <c r="CI253" s="84">
        <f>'Data In'!H165</f>
        <v>0</v>
      </c>
      <c r="CJ253" s="84">
        <f>'Data In'!I165</f>
        <v>0</v>
      </c>
      <c r="CK253" s="84">
        <f>'Data In'!J165</f>
        <v>0</v>
      </c>
      <c r="CL253" s="84">
        <f>'Data In'!K165</f>
        <v>0</v>
      </c>
      <c r="CM253" s="84">
        <f>'Data In'!L165</f>
        <v>0</v>
      </c>
      <c r="CN253" s="84">
        <f>'Data In'!M165</f>
        <v>0</v>
      </c>
      <c r="CO253" s="84">
        <f>'Data In'!N165</f>
        <v>0</v>
      </c>
      <c r="CP253" s="84">
        <f>'Data In'!O165</f>
        <v>0</v>
      </c>
      <c r="CQ253" s="84">
        <f>'Data In'!P165</f>
        <v>0</v>
      </c>
      <c r="CR253" s="84">
        <f>'Data In'!Q165</f>
        <v>0</v>
      </c>
      <c r="CS253" s="84">
        <f>'Data In'!R165</f>
        <v>0</v>
      </c>
      <c r="CT253" s="84">
        <f>'Data In'!S165</f>
        <v>0</v>
      </c>
      <c r="CU253" s="84">
        <f>'Data In'!T165</f>
        <v>0</v>
      </c>
      <c r="CV253" s="84">
        <f>'Data In'!U165</f>
        <v>0</v>
      </c>
      <c r="CW253" s="84">
        <f>'Data In'!V165</f>
        <v>0</v>
      </c>
      <c r="CX253" s="84">
        <f>'Data In'!W165</f>
        <v>0</v>
      </c>
      <c r="CY253" s="84">
        <f>'Data In'!X165</f>
        <v>0</v>
      </c>
    </row>
    <row r="254" spans="1:103" ht="15.75" customHeight="1" thickBot="1" x14ac:dyDescent="0.3">
      <c r="A254" s="70"/>
      <c r="B254" s="81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3"/>
      <c r="T254" s="22"/>
      <c r="V254" s="70"/>
      <c r="W254" s="81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3"/>
      <c r="AQ254" s="70"/>
      <c r="AR254" s="81"/>
      <c r="AS254" s="82"/>
      <c r="AT254" s="82"/>
      <c r="AU254" s="82"/>
      <c r="AV254" s="82"/>
      <c r="AW254" s="82"/>
      <c r="AX254" s="82"/>
      <c r="AY254" s="82"/>
      <c r="AZ254" s="82"/>
      <c r="BA254" s="82"/>
      <c r="BB254" s="82"/>
      <c r="BC254" s="82"/>
      <c r="BD254" s="82"/>
      <c r="BE254" s="82"/>
      <c r="BF254" s="82"/>
      <c r="BG254" s="82"/>
      <c r="BH254" s="82"/>
      <c r="BI254" s="83"/>
      <c r="BL254" s="70"/>
      <c r="BM254" s="81"/>
      <c r="BN254" s="82"/>
      <c r="BO254" s="82"/>
      <c r="BP254" s="82"/>
      <c r="BQ254" s="82"/>
      <c r="BR254" s="82"/>
      <c r="BS254" s="82"/>
      <c r="BT254" s="82"/>
      <c r="BU254" s="82"/>
      <c r="BV254" s="82"/>
      <c r="BW254" s="82"/>
      <c r="BX254" s="82"/>
      <c r="BY254" s="82"/>
      <c r="BZ254" s="82"/>
      <c r="CA254" s="82"/>
      <c r="CB254" s="82"/>
      <c r="CC254" s="82"/>
      <c r="CD254" s="83"/>
      <c r="CG254" s="70"/>
      <c r="CH254" s="81"/>
      <c r="CI254" s="82"/>
      <c r="CJ254" s="82"/>
      <c r="CK254" s="82"/>
      <c r="CL254" s="82"/>
      <c r="CM254" s="82"/>
      <c r="CN254" s="82"/>
      <c r="CO254" s="82"/>
      <c r="CP254" s="82"/>
      <c r="CQ254" s="82"/>
      <c r="CR254" s="82"/>
      <c r="CS254" s="82"/>
      <c r="CT254" s="82"/>
      <c r="CU254" s="82"/>
      <c r="CV254" s="82"/>
      <c r="CW254" s="82"/>
      <c r="CX254" s="82"/>
      <c r="CY254" s="83"/>
    </row>
    <row r="256" spans="1:103" ht="15.75" customHeight="1" thickBot="1" x14ac:dyDescent="0.3"/>
    <row r="257" spans="1:17" x14ac:dyDescent="0.25">
      <c r="A257" s="13" t="s">
        <v>90</v>
      </c>
      <c r="B257" s="14">
        <v>1</v>
      </c>
      <c r="C257" s="14" t="s">
        <v>91</v>
      </c>
      <c r="D257" s="15">
        <v>0.101325</v>
      </c>
      <c r="E257" s="15" t="s">
        <v>92</v>
      </c>
      <c r="F257" s="16"/>
      <c r="G257" s="4" t="s">
        <v>93</v>
      </c>
      <c r="H257" s="5">
        <v>76.340699999999998</v>
      </c>
      <c r="I257" s="16"/>
      <c r="J257" s="16"/>
      <c r="K257" s="16"/>
      <c r="L257" s="16"/>
      <c r="M257" s="16"/>
      <c r="N257" s="16"/>
      <c r="O257" s="16"/>
      <c r="P257" s="16"/>
      <c r="Q257" s="17" t="s">
        <v>94</v>
      </c>
    </row>
    <row r="258" spans="1:17" x14ac:dyDescent="0.25">
      <c r="A258" s="18" t="s">
        <v>95</v>
      </c>
      <c r="B258" s="19">
        <v>0.15</v>
      </c>
      <c r="C258" s="19" t="s">
        <v>96</v>
      </c>
      <c r="D258" s="31"/>
      <c r="E258" s="31"/>
      <c r="Q258" s="21"/>
    </row>
    <row r="259" spans="1:17" x14ac:dyDescent="0.25">
      <c r="A259" s="18" t="s">
        <v>97</v>
      </c>
      <c r="B259" s="19">
        <v>8.2057459999999999E-2</v>
      </c>
      <c r="C259" s="19" t="s">
        <v>98</v>
      </c>
      <c r="D259" s="31">
        <v>8.31</v>
      </c>
      <c r="E259" s="31" t="s">
        <v>99</v>
      </c>
      <c r="Q259" s="21"/>
    </row>
    <row r="260" spans="1:17" x14ac:dyDescent="0.25">
      <c r="A260" s="18" t="s">
        <v>100</v>
      </c>
      <c r="B260" s="19">
        <v>0</v>
      </c>
      <c r="C260" s="19" t="s">
        <v>101</v>
      </c>
      <c r="D260" s="31"/>
      <c r="E260" s="31"/>
      <c r="Q260" s="21"/>
    </row>
    <row r="261" spans="1:17" x14ac:dyDescent="0.25">
      <c r="A261" s="18"/>
      <c r="B261" s="19">
        <f>B260+273.15</f>
        <v>273.14999999999998</v>
      </c>
      <c r="C261" s="19" t="s">
        <v>102</v>
      </c>
      <c r="D261" s="31">
        <v>298</v>
      </c>
      <c r="E261" s="31" t="s">
        <v>102</v>
      </c>
      <c r="Q261" s="21"/>
    </row>
    <row r="262" spans="1:17" x14ac:dyDescent="0.25">
      <c r="A262" s="22" t="s">
        <v>103</v>
      </c>
      <c r="B262">
        <v>6.1517330000000004E-3</v>
      </c>
      <c r="C262" t="s">
        <v>104</v>
      </c>
      <c r="Q262" s="21"/>
    </row>
    <row r="263" spans="1:17" x14ac:dyDescent="0.25">
      <c r="A263" s="23" t="s">
        <v>105</v>
      </c>
      <c r="B263" s="19">
        <v>4.41E-2</v>
      </c>
      <c r="C263" s="19" t="s">
        <v>106</v>
      </c>
      <c r="Q263" s="21"/>
    </row>
    <row r="264" spans="1:17" x14ac:dyDescent="0.25">
      <c r="A264" s="23" t="s">
        <v>107</v>
      </c>
      <c r="B264" s="19">
        <v>4.2079999999999999E-2</v>
      </c>
      <c r="C264" s="19" t="s">
        <v>106</v>
      </c>
      <c r="D264" s="31"/>
      <c r="Q264" s="21"/>
    </row>
    <row r="265" spans="1:17" ht="15.75" customHeight="1" thickBot="1" x14ac:dyDescent="0.3">
      <c r="A265" s="24" t="s">
        <v>108</v>
      </c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6"/>
    </row>
    <row r="266" spans="1:17" x14ac:dyDescent="0.25">
      <c r="A266" s="24" t="s">
        <v>109</v>
      </c>
      <c r="B266" s="76" t="s">
        <v>41</v>
      </c>
      <c r="C266" s="76" t="s">
        <v>42</v>
      </c>
      <c r="D266" s="76" t="s">
        <v>44</v>
      </c>
      <c r="E266" s="76" t="s">
        <v>77</v>
      </c>
      <c r="F266" s="76" t="s">
        <v>78</v>
      </c>
      <c r="G266" s="76" t="s">
        <v>79</v>
      </c>
      <c r="H266" s="76" t="s">
        <v>80</v>
      </c>
      <c r="I266" s="76" t="s">
        <v>43</v>
      </c>
      <c r="J266" s="76" t="s">
        <v>81</v>
      </c>
      <c r="K266" s="76" t="s">
        <v>45</v>
      </c>
      <c r="L266" s="76" t="s">
        <v>46</v>
      </c>
      <c r="M266" s="76" t="s">
        <v>82</v>
      </c>
      <c r="N266" s="76" t="s">
        <v>83</v>
      </c>
      <c r="O266" s="76" t="s">
        <v>84</v>
      </c>
      <c r="P266" s="76" t="s">
        <v>85</v>
      </c>
      <c r="Q266" s="77" t="s">
        <v>86</v>
      </c>
    </row>
    <row r="267" spans="1:17" x14ac:dyDescent="0.25">
      <c r="A267" s="24" t="s">
        <v>110</v>
      </c>
      <c r="B267" s="127">
        <v>1714348.2164731161</v>
      </c>
      <c r="C267" s="127">
        <v>2255078.720835947</v>
      </c>
      <c r="D267" s="127">
        <v>1637880.2747791959</v>
      </c>
      <c r="E267" s="127">
        <v>1941540.6190764869</v>
      </c>
      <c r="F267" s="127">
        <v>2341395.964070383</v>
      </c>
      <c r="G267" s="127">
        <v>2330822.64957265</v>
      </c>
      <c r="H267" s="127">
        <v>1724921.232952168</v>
      </c>
      <c r="I267" s="128">
        <v>1328145.480306986</v>
      </c>
      <c r="J267" s="127">
        <v>2081607.934949724</v>
      </c>
      <c r="K267" s="127">
        <v>53961685.305435307</v>
      </c>
      <c r="L267" s="127">
        <v>44667383.366527863</v>
      </c>
      <c r="M267" s="127">
        <v>2568437.2349448688</v>
      </c>
      <c r="N267" s="127">
        <v>2528893.3812518702</v>
      </c>
      <c r="O267" s="127">
        <v>2367411.4774114792</v>
      </c>
      <c r="P267" s="127">
        <v>2488992.2763486002</v>
      </c>
      <c r="Q267" s="127">
        <v>2559796.437659034</v>
      </c>
    </row>
    <row r="268" spans="1:17" x14ac:dyDescent="0.25">
      <c r="A268" s="24" t="s">
        <v>111</v>
      </c>
      <c r="B268" s="25">
        <v>3254905.0617244658</v>
      </c>
      <c r="C268" s="25">
        <v>3141190.0597760351</v>
      </c>
      <c r="D268" s="30">
        <v>3090297.833232082</v>
      </c>
      <c r="E268" s="30">
        <v>3659448.437555125</v>
      </c>
      <c r="F268" s="30">
        <v>4578922.7779828571</v>
      </c>
      <c r="G268" s="25">
        <v>2389897.7411477412</v>
      </c>
      <c r="H268" s="25">
        <v>2699751.6595375012</v>
      </c>
      <c r="I268" s="25">
        <v>3668665.860169746</v>
      </c>
      <c r="J268" s="25">
        <v>3199326.2538435948</v>
      </c>
      <c r="K268" s="25">
        <v>1965319.865319859</v>
      </c>
      <c r="L268" s="25">
        <v>2393886.1729736249</v>
      </c>
      <c r="M268" s="25">
        <v>3975405.9130013329</v>
      </c>
      <c r="N268" s="25">
        <v>3959964.0610961369</v>
      </c>
      <c r="O268" s="25">
        <v>4124985.3479853482</v>
      </c>
      <c r="P268" s="25">
        <v>4140482.2720914669</v>
      </c>
      <c r="Q268" s="26">
        <v>3943363.0195080568</v>
      </c>
    </row>
    <row r="269" spans="1:17" ht="15.75" customHeight="1" thickBot="1" x14ac:dyDescent="0.3">
      <c r="A269" s="27" t="s">
        <v>112</v>
      </c>
      <c r="B269" s="28">
        <v>1.9770000000000001</v>
      </c>
      <c r="C269" s="28">
        <v>1.331</v>
      </c>
      <c r="D269" s="28">
        <v>1.165</v>
      </c>
      <c r="E269" s="28">
        <v>1.25</v>
      </c>
      <c r="F269" s="28">
        <v>0.71599999999999997</v>
      </c>
      <c r="G269" s="28">
        <v>1.1779999999999999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9"/>
    </row>
    <row r="271" spans="1:17" ht="15.75" customHeight="1" thickBot="1" x14ac:dyDescent="0.3"/>
    <row r="272" spans="1:17" x14ac:dyDescent="0.25">
      <c r="A272" t="s">
        <v>113</v>
      </c>
      <c r="B272" s="76" t="s">
        <v>41</v>
      </c>
      <c r="C272" s="76" t="s">
        <v>42</v>
      </c>
      <c r="D272" s="76" t="s">
        <v>44</v>
      </c>
      <c r="E272" s="76" t="s">
        <v>77</v>
      </c>
      <c r="F272" s="76" t="s">
        <v>78</v>
      </c>
      <c r="G272" s="76" t="s">
        <v>79</v>
      </c>
      <c r="H272" s="76" t="s">
        <v>80</v>
      </c>
      <c r="I272" s="76" t="s">
        <v>43</v>
      </c>
      <c r="J272" s="76" t="s">
        <v>81</v>
      </c>
      <c r="K272" s="76" t="s">
        <v>45</v>
      </c>
      <c r="L272" s="76" t="s">
        <v>46</v>
      </c>
      <c r="M272" s="76" t="s">
        <v>82</v>
      </c>
      <c r="N272" s="76" t="s">
        <v>83</v>
      </c>
      <c r="O272" s="76" t="s">
        <v>84</v>
      </c>
      <c r="P272" s="76" t="s">
        <v>85</v>
      </c>
      <c r="Q272" s="77" t="s">
        <v>86</v>
      </c>
    </row>
    <row r="273" spans="1:17" x14ac:dyDescent="0.25">
      <c r="A273" t="s">
        <v>110</v>
      </c>
      <c r="B273">
        <v>1778027.096325164</v>
      </c>
      <c r="C273">
        <v>2014859.4956337661</v>
      </c>
      <c r="D273">
        <v>1730645.513030204</v>
      </c>
      <c r="E273">
        <v>2078147.1004243291</v>
      </c>
      <c r="F273">
        <v>2371716.1929371208</v>
      </c>
      <c r="G273">
        <v>1877564.102564102</v>
      </c>
      <c r="H273">
        <v>1695997.752660454</v>
      </c>
      <c r="I273">
        <v>1297188.535902258</v>
      </c>
      <c r="J273">
        <v>2107278.9412449109</v>
      </c>
      <c r="K273">
        <v>56906565.656565636</v>
      </c>
      <c r="L273">
        <v>46872834.811998293</v>
      </c>
      <c r="M273">
        <v>2810644.6140797241</v>
      </c>
      <c r="N273">
        <v>2497169.811320757</v>
      </c>
      <c r="O273">
        <v>1177670.94017094</v>
      </c>
      <c r="P273">
        <v>2367496.8071519812</v>
      </c>
      <c r="Q273">
        <v>2994062.765055126</v>
      </c>
    </row>
    <row r="274" spans="1:17" x14ac:dyDescent="0.25">
      <c r="A274" t="s">
        <v>111</v>
      </c>
      <c r="B274">
        <v>3240157.671213808</v>
      </c>
      <c r="C274">
        <v>3196549.3084988222</v>
      </c>
      <c r="D274">
        <v>3032296.5507214768</v>
      </c>
      <c r="E274">
        <v>3578830.9273104179</v>
      </c>
      <c r="F274">
        <v>4570059.9339649742</v>
      </c>
      <c r="G274">
        <v>2542653.1339031351</v>
      </c>
      <c r="H274">
        <v>2677900.6103069158</v>
      </c>
      <c r="I274">
        <v>3677123.4901951109</v>
      </c>
      <c r="J274">
        <v>3159339.6112080659</v>
      </c>
      <c r="K274">
        <v>-1849929.8540965151</v>
      </c>
      <c r="L274">
        <v>-686614.5613293834</v>
      </c>
      <c r="M274">
        <v>3868200.45236076</v>
      </c>
      <c r="N274">
        <v>3926956.6736547868</v>
      </c>
      <c r="O274">
        <v>4472175.9259259263</v>
      </c>
      <c r="P274">
        <v>4107410.9550163192</v>
      </c>
      <c r="Q274">
        <v>3812673.1693525598</v>
      </c>
    </row>
  </sheetData>
  <mergeCells count="288">
    <mergeCell ref="BQ211:BS211"/>
    <mergeCell ref="AJ211:AK211"/>
    <mergeCell ref="CO211:CT211"/>
    <mergeCell ref="CU211:CV211"/>
    <mergeCell ref="CO240:CT240"/>
    <mergeCell ref="CU240:CV240"/>
    <mergeCell ref="BT211:BY211"/>
    <mergeCell ref="BZ211:CA211"/>
    <mergeCell ref="BT240:BY240"/>
    <mergeCell ref="BZ240:CA240"/>
    <mergeCell ref="AY211:BD211"/>
    <mergeCell ref="BE211:BF211"/>
    <mergeCell ref="AY240:BD240"/>
    <mergeCell ref="BE240:BF240"/>
    <mergeCell ref="CB211:CD211"/>
    <mergeCell ref="BL226:BM245"/>
    <mergeCell ref="BN232:BN234"/>
    <mergeCell ref="BN236:BN238"/>
    <mergeCell ref="BO240:BP240"/>
    <mergeCell ref="BQ240:BS240"/>
    <mergeCell ref="CB240:CD240"/>
    <mergeCell ref="BL197:BM216"/>
    <mergeCell ref="BN203:BN205"/>
    <mergeCell ref="BN207:BN209"/>
    <mergeCell ref="BO211:BP211"/>
    <mergeCell ref="AO37:AU40"/>
    <mergeCell ref="AG37:AN40"/>
    <mergeCell ref="A1:B40"/>
    <mergeCell ref="CW211:CY211"/>
    <mergeCell ref="CG226:CH245"/>
    <mergeCell ref="CI232:CI234"/>
    <mergeCell ref="CI236:CI238"/>
    <mergeCell ref="CJ240:CK240"/>
    <mergeCell ref="CL240:CN240"/>
    <mergeCell ref="CW240:CY240"/>
    <mergeCell ref="CG197:CH216"/>
    <mergeCell ref="CI203:CI205"/>
    <mergeCell ref="CI207:CI209"/>
    <mergeCell ref="CJ211:CK211"/>
    <mergeCell ref="CL211:CN211"/>
    <mergeCell ref="CW153:CY153"/>
    <mergeCell ref="CG168:CH187"/>
    <mergeCell ref="CI174:CI176"/>
    <mergeCell ref="CI178:CI180"/>
    <mergeCell ref="CJ182:CK182"/>
    <mergeCell ref="CL182:CN182"/>
    <mergeCell ref="CW182:CY182"/>
    <mergeCell ref="CG139:CH158"/>
    <mergeCell ref="CI145:CI147"/>
    <mergeCell ref="CI149:CI151"/>
    <mergeCell ref="CJ153:CK153"/>
    <mergeCell ref="CL153:CN153"/>
    <mergeCell ref="CO153:CT153"/>
    <mergeCell ref="CU153:CV153"/>
    <mergeCell ref="CO182:CT182"/>
    <mergeCell ref="CU182:CV182"/>
    <mergeCell ref="CW95:CY95"/>
    <mergeCell ref="CG110:CH129"/>
    <mergeCell ref="CI116:CI118"/>
    <mergeCell ref="CI120:CI122"/>
    <mergeCell ref="CJ124:CK124"/>
    <mergeCell ref="CL124:CN124"/>
    <mergeCell ref="CW124:CY124"/>
    <mergeCell ref="CG81:CH100"/>
    <mergeCell ref="CI87:CI89"/>
    <mergeCell ref="CI91:CI93"/>
    <mergeCell ref="CJ95:CK95"/>
    <mergeCell ref="CL95:CN95"/>
    <mergeCell ref="CO95:CT95"/>
    <mergeCell ref="CU95:CV95"/>
    <mergeCell ref="CO124:CT124"/>
    <mergeCell ref="CU124:CV124"/>
    <mergeCell ref="CG46:CY50"/>
    <mergeCell ref="CG52:CH71"/>
    <mergeCell ref="CI58:CI60"/>
    <mergeCell ref="CI62:CI64"/>
    <mergeCell ref="CJ66:CK66"/>
    <mergeCell ref="CL66:CN66"/>
    <mergeCell ref="CW66:CY66"/>
    <mergeCell ref="CO66:CT66"/>
    <mergeCell ref="CU66:CV66"/>
    <mergeCell ref="CB153:CD153"/>
    <mergeCell ref="BL168:BM187"/>
    <mergeCell ref="BN174:BN176"/>
    <mergeCell ref="BN178:BN180"/>
    <mergeCell ref="BO182:BP182"/>
    <mergeCell ref="BQ182:BS182"/>
    <mergeCell ref="CB182:CD182"/>
    <mergeCell ref="BL139:BM158"/>
    <mergeCell ref="BN145:BN147"/>
    <mergeCell ref="BN149:BN151"/>
    <mergeCell ref="BO153:BP153"/>
    <mergeCell ref="BQ153:BS153"/>
    <mergeCell ref="BT153:BY153"/>
    <mergeCell ref="BZ153:CA153"/>
    <mergeCell ref="BT182:BY182"/>
    <mergeCell ref="BZ182:CA182"/>
    <mergeCell ref="CB95:CD95"/>
    <mergeCell ref="BL110:BM129"/>
    <mergeCell ref="BN116:BN118"/>
    <mergeCell ref="BN120:BN122"/>
    <mergeCell ref="BO124:BP124"/>
    <mergeCell ref="BQ124:BS124"/>
    <mergeCell ref="CB124:CD124"/>
    <mergeCell ref="BL81:BM100"/>
    <mergeCell ref="BN87:BN89"/>
    <mergeCell ref="BN91:BN93"/>
    <mergeCell ref="BO95:BP95"/>
    <mergeCell ref="BQ95:BS95"/>
    <mergeCell ref="BT95:BY95"/>
    <mergeCell ref="BZ95:CA95"/>
    <mergeCell ref="BT124:BY124"/>
    <mergeCell ref="BZ124:CA124"/>
    <mergeCell ref="BL46:CD50"/>
    <mergeCell ref="BL52:BM71"/>
    <mergeCell ref="BN58:BN60"/>
    <mergeCell ref="BN62:BN64"/>
    <mergeCell ref="BO66:BP66"/>
    <mergeCell ref="BQ66:BS66"/>
    <mergeCell ref="CB66:CD66"/>
    <mergeCell ref="BT66:BY66"/>
    <mergeCell ref="BZ66:CA66"/>
    <mergeCell ref="BG211:BI211"/>
    <mergeCell ref="AQ226:AR245"/>
    <mergeCell ref="AS232:AS234"/>
    <mergeCell ref="AS236:AS238"/>
    <mergeCell ref="AT240:AU240"/>
    <mergeCell ref="AV240:AX240"/>
    <mergeCell ref="BG240:BI240"/>
    <mergeCell ref="AQ197:AR216"/>
    <mergeCell ref="AS203:AS205"/>
    <mergeCell ref="AS207:AS209"/>
    <mergeCell ref="AT211:AU211"/>
    <mergeCell ref="AV211:AX211"/>
    <mergeCell ref="BG153:BI153"/>
    <mergeCell ref="AQ168:AR187"/>
    <mergeCell ref="AS174:AS176"/>
    <mergeCell ref="AS178:AS180"/>
    <mergeCell ref="AT182:AU182"/>
    <mergeCell ref="AV182:AX182"/>
    <mergeCell ref="BG182:BI182"/>
    <mergeCell ref="AQ139:AR158"/>
    <mergeCell ref="AS145:AS147"/>
    <mergeCell ref="AS149:AS151"/>
    <mergeCell ref="AT153:AU153"/>
    <mergeCell ref="AV153:AX153"/>
    <mergeCell ref="AY153:BD153"/>
    <mergeCell ref="BE153:BF153"/>
    <mergeCell ref="AY182:BD182"/>
    <mergeCell ref="BE182:BF182"/>
    <mergeCell ref="BG95:BI95"/>
    <mergeCell ref="AQ110:AR129"/>
    <mergeCell ref="AS116:AS118"/>
    <mergeCell ref="AS120:AS122"/>
    <mergeCell ref="AT124:AU124"/>
    <mergeCell ref="AV124:AX124"/>
    <mergeCell ref="BG124:BI124"/>
    <mergeCell ref="AQ81:AR100"/>
    <mergeCell ref="AS87:AS89"/>
    <mergeCell ref="AS91:AS93"/>
    <mergeCell ref="AT95:AU95"/>
    <mergeCell ref="AV95:AX95"/>
    <mergeCell ref="AY95:BD95"/>
    <mergeCell ref="BE95:BF95"/>
    <mergeCell ref="AY124:BD124"/>
    <mergeCell ref="BE124:BF124"/>
    <mergeCell ref="AQ46:BI50"/>
    <mergeCell ref="AQ52:AR71"/>
    <mergeCell ref="AS58:AS60"/>
    <mergeCell ref="AS62:AS64"/>
    <mergeCell ref="AT66:AU66"/>
    <mergeCell ref="AV66:AX66"/>
    <mergeCell ref="BG66:BI66"/>
    <mergeCell ref="AY66:BD66"/>
    <mergeCell ref="BE66:BF66"/>
    <mergeCell ref="A46:S50"/>
    <mergeCell ref="V46:AN50"/>
    <mergeCell ref="V52:W71"/>
    <mergeCell ref="V81:W100"/>
    <mergeCell ref="A52:B71"/>
    <mergeCell ref="A81:B100"/>
    <mergeCell ref="A110:B129"/>
    <mergeCell ref="A139:B158"/>
    <mergeCell ref="A168:B187"/>
    <mergeCell ref="AL182:AN182"/>
    <mergeCell ref="AL124:AN124"/>
    <mergeCell ref="AL153:AN153"/>
    <mergeCell ref="X116:X118"/>
    <mergeCell ref="X120:X122"/>
    <mergeCell ref="Y124:Z124"/>
    <mergeCell ref="AA124:AC124"/>
    <mergeCell ref="Y95:Z95"/>
    <mergeCell ref="AA95:AC95"/>
    <mergeCell ref="AL95:AN95"/>
    <mergeCell ref="X58:X60"/>
    <mergeCell ref="X62:X64"/>
    <mergeCell ref="C58:C60"/>
    <mergeCell ref="C62:C64"/>
    <mergeCell ref="Q66:S66"/>
    <mergeCell ref="A197:B216"/>
    <mergeCell ref="A226:B245"/>
    <mergeCell ref="F211:H211"/>
    <mergeCell ref="F240:H240"/>
    <mergeCell ref="V110:W129"/>
    <mergeCell ref="V139:W158"/>
    <mergeCell ref="V168:W187"/>
    <mergeCell ref="V197:W216"/>
    <mergeCell ref="AA211:AC211"/>
    <mergeCell ref="V226:W245"/>
    <mergeCell ref="AA240:AC240"/>
    <mergeCell ref="X203:X205"/>
    <mergeCell ref="X207:X209"/>
    <mergeCell ref="X174:X176"/>
    <mergeCell ref="X178:X180"/>
    <mergeCell ref="Y182:Z182"/>
    <mergeCell ref="AA182:AC182"/>
    <mergeCell ref="X145:X147"/>
    <mergeCell ref="X149:X151"/>
    <mergeCell ref="Y153:Z153"/>
    <mergeCell ref="AA153:AC153"/>
    <mergeCell ref="Q124:S124"/>
    <mergeCell ref="I211:N211"/>
    <mergeCell ref="O211:P211"/>
    <mergeCell ref="AL240:AN240"/>
    <mergeCell ref="X232:X234"/>
    <mergeCell ref="X236:X238"/>
    <mergeCell ref="Y240:Z240"/>
    <mergeCell ref="Y211:Z211"/>
    <mergeCell ref="AL211:AN211"/>
    <mergeCell ref="AD240:AI240"/>
    <mergeCell ref="AJ240:AK240"/>
    <mergeCell ref="AL66:AN66"/>
    <mergeCell ref="X87:X89"/>
    <mergeCell ref="X91:X93"/>
    <mergeCell ref="Y66:Z66"/>
    <mergeCell ref="AA66:AC66"/>
    <mergeCell ref="AD66:AI66"/>
    <mergeCell ref="AJ66:AK66"/>
    <mergeCell ref="AD95:AI95"/>
    <mergeCell ref="AJ95:AK95"/>
    <mergeCell ref="AD124:AI124"/>
    <mergeCell ref="AJ124:AK124"/>
    <mergeCell ref="AD153:AI153"/>
    <mergeCell ref="AJ153:AK153"/>
    <mergeCell ref="AD182:AI182"/>
    <mergeCell ref="AJ182:AK182"/>
    <mergeCell ref="AD211:AI211"/>
    <mergeCell ref="D66:E66"/>
    <mergeCell ref="F66:H66"/>
    <mergeCell ref="C87:C89"/>
    <mergeCell ref="I66:N66"/>
    <mergeCell ref="O66:P66"/>
    <mergeCell ref="Q240:S240"/>
    <mergeCell ref="F95:H95"/>
    <mergeCell ref="F124:H124"/>
    <mergeCell ref="F153:H153"/>
    <mergeCell ref="F182:H182"/>
    <mergeCell ref="Q211:S211"/>
    <mergeCell ref="C232:C234"/>
    <mergeCell ref="C203:C205"/>
    <mergeCell ref="C207:C209"/>
    <mergeCell ref="D211:E211"/>
    <mergeCell ref="C236:C238"/>
    <mergeCell ref="D240:E240"/>
    <mergeCell ref="C145:C147"/>
    <mergeCell ref="C149:C151"/>
    <mergeCell ref="D153:E153"/>
    <mergeCell ref="D182:E182"/>
    <mergeCell ref="C91:C93"/>
    <mergeCell ref="D95:E95"/>
    <mergeCell ref="D124:E124"/>
    <mergeCell ref="I240:N240"/>
    <mergeCell ref="O240:P240"/>
    <mergeCell ref="Q153:S153"/>
    <mergeCell ref="C174:C176"/>
    <mergeCell ref="C178:C180"/>
    <mergeCell ref="I153:N153"/>
    <mergeCell ref="O153:P153"/>
    <mergeCell ref="Q182:S182"/>
    <mergeCell ref="Q95:S95"/>
    <mergeCell ref="C116:C118"/>
    <mergeCell ref="C120:C122"/>
    <mergeCell ref="I95:N95"/>
    <mergeCell ref="O95:P95"/>
    <mergeCell ref="I124:N124"/>
    <mergeCell ref="O124:P124"/>
    <mergeCell ref="I182:N182"/>
    <mergeCell ref="O182:P182"/>
  </mergeCells>
  <conditionalFormatting sqref="H257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9:D9 H9:I9 C17:D17 H17:I17 C25:D25 H25:I25 C33:D33 H33:I33 K9:N9 K17:N17 K25:N25 K33:N33 C10:Q16 C18:Q24 C26:Q32 C34:Q40 Q9 Q17 Q25 Q33 C2:Q8">
    <cfRule type="containsBlanks" dxfId="3" priority="3">
      <formula>LEN(TRIM(C2))=0</formula>
    </cfRule>
    <cfRule type="containsErrors" dxfId="2" priority="4">
      <formula>ISERROR(C2)</formula>
    </cfRule>
  </conditionalFormatting>
  <conditionalFormatting sqref="R2:R8">
    <cfRule type="containsBlanks" dxfId="1" priority="1">
      <formula>LEN(TRIM(R2))=0</formula>
    </cfRule>
    <cfRule type="containsErrors" dxfId="0" priority="2">
      <formula>ISERROR(R2)</formula>
    </cfRule>
  </conditionalFormatting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2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10.28515625" style="1" bestFit="1" customWidth="1"/>
    <col min="2" max="2" width="9.140625" style="1" customWidth="1"/>
    <col min="3" max="3" width="10.7109375" style="20" bestFit="1" customWidth="1"/>
    <col min="5" max="5" width="10.7109375" bestFit="1" customWidth="1"/>
    <col min="6" max="6" width="15.42578125" style="20" bestFit="1" customWidth="1"/>
    <col min="7" max="7" width="19.85546875" style="20" bestFit="1" customWidth="1"/>
    <col min="8" max="8" width="24.140625" style="20" bestFit="1" customWidth="1"/>
    <col min="26" max="26" width="14.7109375" style="20" bestFit="1" customWidth="1"/>
  </cols>
  <sheetData>
    <row r="1" spans="1:24" x14ac:dyDescent="0.25">
      <c r="C1"/>
      <c r="E1" t="s">
        <v>114</v>
      </c>
      <c r="F1" t="s">
        <v>115</v>
      </c>
      <c r="G1" t="s">
        <v>116</v>
      </c>
      <c r="H1" s="20" t="s">
        <v>116</v>
      </c>
      <c r="I1" t="s">
        <v>41</v>
      </c>
      <c r="J1" t="s">
        <v>42</v>
      </c>
      <c r="K1" t="s">
        <v>44</v>
      </c>
      <c r="L1" t="s">
        <v>77</v>
      </c>
      <c r="M1" t="s">
        <v>78</v>
      </c>
      <c r="N1" t="s">
        <v>79</v>
      </c>
      <c r="O1" t="s">
        <v>80</v>
      </c>
      <c r="P1" t="s">
        <v>43</v>
      </c>
      <c r="Q1" t="s">
        <v>81</v>
      </c>
      <c r="R1" t="s">
        <v>45</v>
      </c>
      <c r="S1" t="s">
        <v>46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</row>
    <row r="2" spans="1:24" ht="15" customHeight="1" x14ac:dyDescent="0.25">
      <c r="A2" s="199" t="s">
        <v>117</v>
      </c>
      <c r="B2" s="199"/>
      <c r="C2" s="199"/>
      <c r="E2">
        <f>IF(NOT(ISBLANK(gc_data_from_prog!P2)),gc_data_from_prog!P2,"")</f>
        <v>40</v>
      </c>
      <c r="F2"/>
      <c r="G2" s="214">
        <f>IF(NOT(ISBLANK(gc_data_from_prog!D2)),gc_data_from_prog!D2,"")</f>
        <v>1653235822.6673961</v>
      </c>
      <c r="H2" s="120" t="str">
        <f>IF(NOT(ISBLANK(gc_data_from_prog!C2)),gc_data_from_prog!C2,"")</f>
        <v>MOCK RUN 1708075</v>
      </c>
      <c r="I2" s="120">
        <f>IF(NOT(ISBLANK(gc_data_from_prog!V2)),gc_data_from_prog!V2,"")</f>
        <v>566382.58499999996</v>
      </c>
      <c r="J2" s="120">
        <f>IF(NOT(ISBLANK(gc_data_from_prog!X2)),gc_data_from_prog!X2,"")</f>
        <v>2101269.6749999998</v>
      </c>
      <c r="K2" s="120">
        <f>IF(NOT(ISBLANK(gc_data_from_prog!Z2)),gc_data_from_prog!Z2,"")</f>
        <v>0</v>
      </c>
      <c r="L2" s="120">
        <f>IF(NOT(ISBLANK(gc_data_from_prog!AB2)),gc_data_from_prog!AB2,"")</f>
        <v>0</v>
      </c>
      <c r="M2" s="120">
        <f>IF(NOT(ISBLANK(gc_data_from_prog!AD2)),gc_data_from_prog!AD2,"")</f>
        <v>0</v>
      </c>
      <c r="N2" s="120">
        <f>IF(NOT(ISBLANK(gc_data_from_prog!AF2)),gc_data_from_prog!AF2,"")</f>
        <v>74.290000000000006</v>
      </c>
      <c r="O2" s="120">
        <f>IF(NOT(ISBLANK(gc_data_from_prog!AH2)),gc_data_from_prog!AH2,"")</f>
        <v>0</v>
      </c>
      <c r="P2" s="120">
        <f>IF(NOT(ISBLANK(gc_data_from_prog!AJ2)),gc_data_from_prog!AJ2,"")</f>
        <v>1260199.345</v>
      </c>
      <c r="Q2" s="120">
        <f>IF(NOT(ISBLANK(gc_data_from_prog!AL2)),gc_data_from_prog!AL2,"")</f>
        <v>0</v>
      </c>
      <c r="R2" s="120">
        <f>IF(NOT(ISBLANK(gc_data_from_prog!AN2)),gc_data_from_prog!AN2,"")</f>
        <v>738.05499999999995</v>
      </c>
      <c r="S2" s="120">
        <f>IF(NOT(ISBLANK(gc_data_from_prog!AP2)),gc_data_from_prog!AP2,"")</f>
        <v>529.88499999999999</v>
      </c>
      <c r="T2" s="120">
        <f>IF(NOT(ISBLANK(gc_data_from_prog!AR2)),gc_data_from_prog!AR2,"")</f>
        <v>0</v>
      </c>
      <c r="U2" s="120">
        <f>IF(NOT(ISBLANK(gc_data_from_prog!AT2)),gc_data_from_prog!AT2,"")</f>
        <v>0</v>
      </c>
      <c r="V2" s="120">
        <f>IF(NOT(ISBLANK(gc_data_from_prog!AV2)),gc_data_from_prog!AV2,"")</f>
        <v>0</v>
      </c>
      <c r="W2" s="120">
        <f>IF(NOT(ISBLANK(gc_data_from_prog!AX2)),gc_data_from_prog!AX2,"")</f>
        <v>0</v>
      </c>
      <c r="X2" s="120">
        <f>IF(NOT(ISBLANK(gc_data_from_prog!AZ2)),gc_data_from_prog!AZ2,"")</f>
        <v>0</v>
      </c>
    </row>
    <row r="3" spans="1:24" x14ac:dyDescent="0.25">
      <c r="A3" s="199"/>
      <c r="B3" s="199"/>
      <c r="C3" s="199"/>
      <c r="E3" s="20">
        <f>IF(NOT(ISBLANK(gc_data_from_prog!P3)),gc_data_from_prog!P3,"")</f>
        <v>40</v>
      </c>
      <c r="G3" s="214">
        <f>IF(NOT(ISBLANK(gc_data_from_prog!D3)),gc_data_from_prog!D3,"")</f>
        <v>1653235829.7107439</v>
      </c>
      <c r="H3" s="120" t="str">
        <f>IF(NOT(ISBLANK(gc_data_from_prog!C3)),gc_data_from_prog!C3,"")</f>
        <v>MOCK RUN 3693298</v>
      </c>
      <c r="I3" s="120">
        <f>IF(NOT(ISBLANK(gc_data_from_prog!V3)),gc_data_from_prog!V3,"")</f>
        <v>566382.58499999996</v>
      </c>
      <c r="J3" s="120">
        <f>IF(NOT(ISBLANK(gc_data_from_prog!X3)),gc_data_from_prog!X3,"")</f>
        <v>2101269.6749999998</v>
      </c>
      <c r="K3" s="120">
        <f>IF(NOT(ISBLANK(gc_data_from_prog!Z3)),gc_data_from_prog!Z3,"")</f>
        <v>0</v>
      </c>
      <c r="L3" s="120">
        <f>IF(NOT(ISBLANK(gc_data_from_prog!AB3)),gc_data_from_prog!AB3,"")</f>
        <v>0</v>
      </c>
      <c r="M3" s="120">
        <f>IF(NOT(ISBLANK(gc_data_from_prog!AD3)),gc_data_from_prog!AD3,"")</f>
        <v>0</v>
      </c>
      <c r="N3" s="120">
        <f>IF(NOT(ISBLANK(gc_data_from_prog!AF3)),gc_data_from_prog!AF3,"")</f>
        <v>74.290000000000006</v>
      </c>
      <c r="O3" s="120">
        <f>IF(NOT(ISBLANK(gc_data_from_prog!AH3)),gc_data_from_prog!AH3,"")</f>
        <v>0</v>
      </c>
      <c r="P3" s="120">
        <f>IF(NOT(ISBLANK(gc_data_from_prog!AJ3)),gc_data_from_prog!AJ3,"")</f>
        <v>1260199.345</v>
      </c>
      <c r="Q3" s="120">
        <f>IF(NOT(ISBLANK(gc_data_from_prog!AL3)),gc_data_from_prog!AL3,"")</f>
        <v>0</v>
      </c>
      <c r="R3" s="120">
        <f>IF(NOT(ISBLANK(gc_data_from_prog!AN3)),gc_data_from_prog!AN3,"")</f>
        <v>738.05499999999995</v>
      </c>
      <c r="S3" s="120">
        <f>IF(NOT(ISBLANK(gc_data_from_prog!AP3)),gc_data_from_prog!AP3,"")</f>
        <v>529.88499999999999</v>
      </c>
      <c r="T3" s="120">
        <f>IF(NOT(ISBLANK(gc_data_from_prog!AR3)),gc_data_from_prog!AR3,"")</f>
        <v>0</v>
      </c>
      <c r="U3" s="120">
        <f>IF(NOT(ISBLANK(gc_data_from_prog!AT3)),gc_data_from_prog!AT3,"")</f>
        <v>0</v>
      </c>
      <c r="V3" s="120">
        <f>IF(NOT(ISBLANK(gc_data_from_prog!AV3)),gc_data_from_prog!AV3,"")</f>
        <v>0</v>
      </c>
      <c r="W3" s="120">
        <f>IF(NOT(ISBLANK(gc_data_from_prog!AX3)),gc_data_from_prog!AX3,"")</f>
        <v>0</v>
      </c>
      <c r="X3" s="120">
        <f>IF(NOT(ISBLANK(gc_data_from_prog!AZ3)),gc_data_from_prog!AZ3,"")</f>
        <v>0</v>
      </c>
    </row>
    <row r="4" spans="1:24" x14ac:dyDescent="0.25">
      <c r="A4" s="199"/>
      <c r="B4" s="199"/>
      <c r="C4" s="199"/>
      <c r="E4" s="20">
        <f>IF(NOT(ISBLANK(gc_data_from_prog!P4)),gc_data_from_prog!P4,"")</f>
        <v>40</v>
      </c>
      <c r="G4" s="214">
        <f>IF(NOT(ISBLANK(gc_data_from_prog!D4)),gc_data_from_prog!D4,"")</f>
        <v>1653235836.7545359</v>
      </c>
      <c r="H4" s="120" t="str">
        <f>IF(NOT(ISBLANK(gc_data_from_prog!C4)),gc_data_from_prog!C4,"")</f>
        <v>MOCK RUN 7998355</v>
      </c>
      <c r="I4" s="120">
        <f>IF(NOT(ISBLANK(gc_data_from_prog!V4)),gc_data_from_prog!V4,"")</f>
        <v>566382.58499999996</v>
      </c>
      <c r="J4" s="120">
        <f>IF(NOT(ISBLANK(gc_data_from_prog!X4)),gc_data_from_prog!X4,"")</f>
        <v>2101269.6749999998</v>
      </c>
      <c r="K4" s="120">
        <f>IF(NOT(ISBLANK(gc_data_from_prog!Z4)),gc_data_from_prog!Z4,"")</f>
        <v>0</v>
      </c>
      <c r="L4" s="120">
        <f>IF(NOT(ISBLANK(gc_data_from_prog!AB4)),gc_data_from_prog!AB4,"")</f>
        <v>0</v>
      </c>
      <c r="M4" s="120">
        <f>IF(NOT(ISBLANK(gc_data_from_prog!AD4)),gc_data_from_prog!AD4,"")</f>
        <v>0</v>
      </c>
      <c r="N4" s="120">
        <f>IF(NOT(ISBLANK(gc_data_from_prog!AF4)),gc_data_from_prog!AF4,"")</f>
        <v>74.290000000000006</v>
      </c>
      <c r="O4" s="120">
        <f>IF(NOT(ISBLANK(gc_data_from_prog!AH4)),gc_data_from_prog!AH4,"")</f>
        <v>0</v>
      </c>
      <c r="P4" s="120">
        <f>IF(NOT(ISBLANK(gc_data_from_prog!AJ4)),gc_data_from_prog!AJ4,"")</f>
        <v>1260199.345</v>
      </c>
      <c r="Q4" s="120">
        <f>IF(NOT(ISBLANK(gc_data_from_prog!AL4)),gc_data_from_prog!AL4,"")</f>
        <v>0</v>
      </c>
      <c r="R4" s="120">
        <f>IF(NOT(ISBLANK(gc_data_from_prog!AN4)),gc_data_from_prog!AN4,"")</f>
        <v>738.05499999999995</v>
      </c>
      <c r="S4" s="120">
        <f>IF(NOT(ISBLANK(gc_data_from_prog!AP4)),gc_data_from_prog!AP4,"")</f>
        <v>529.88499999999999</v>
      </c>
      <c r="T4" s="120">
        <f>IF(NOT(ISBLANK(gc_data_from_prog!AR4)),gc_data_from_prog!AR4,"")</f>
        <v>0</v>
      </c>
      <c r="U4" s="120">
        <f>IF(NOT(ISBLANK(gc_data_from_prog!AT4)),gc_data_from_prog!AT4,"")</f>
        <v>0</v>
      </c>
      <c r="V4" s="120">
        <f>IF(NOT(ISBLANK(gc_data_from_prog!AV4)),gc_data_from_prog!AV4,"")</f>
        <v>0</v>
      </c>
      <c r="W4" s="120">
        <f>IF(NOT(ISBLANK(gc_data_from_prog!AX4)),gc_data_from_prog!AX4,"")</f>
        <v>0</v>
      </c>
      <c r="X4" s="120">
        <f>IF(NOT(ISBLANK(gc_data_from_prog!AZ4)),gc_data_from_prog!AZ4,"")</f>
        <v>0</v>
      </c>
    </row>
    <row r="5" spans="1:24" x14ac:dyDescent="0.25">
      <c r="A5" s="199"/>
      <c r="B5" s="199"/>
      <c r="C5" s="199"/>
      <c r="E5" s="20">
        <f>IF(NOT(ISBLANK(gc_data_from_prog!P5)),gc_data_from_prog!P5,"")</f>
        <v>80</v>
      </c>
      <c r="G5" s="215">
        <f>IF(NOT(ISBLANK(gc_data_from_prog!D5)),gc_data_from_prog!D5,"")</f>
        <v>1653235945.139375</v>
      </c>
      <c r="H5" s="121" t="str">
        <f>IF(NOT(ISBLANK(gc_data_from_prog!C5)),gc_data_from_prog!C5,"")</f>
        <v>MOCK RUN 7573858</v>
      </c>
      <c r="I5" s="121">
        <f>IF(NOT(ISBLANK(gc_data_from_prog!V5)),gc_data_from_prog!V5,"")</f>
        <v>566382.58499999996</v>
      </c>
      <c r="J5" s="121">
        <f>IF(NOT(ISBLANK(gc_data_from_prog!X5)),gc_data_from_prog!X5,"")</f>
        <v>2101269.6749999998</v>
      </c>
      <c r="K5" s="121">
        <f>IF(NOT(ISBLANK(gc_data_from_prog!Z5)),gc_data_from_prog!Z5,"")</f>
        <v>0</v>
      </c>
      <c r="L5" s="121">
        <f>IF(NOT(ISBLANK(gc_data_from_prog!AB5)),gc_data_from_prog!AB5,"")</f>
        <v>0</v>
      </c>
      <c r="M5" s="121">
        <f>IF(NOT(ISBLANK(gc_data_from_prog!AD5)),gc_data_from_prog!AD5,"")</f>
        <v>0</v>
      </c>
      <c r="N5" s="121">
        <f>IF(NOT(ISBLANK(gc_data_from_prog!AF5)),gc_data_from_prog!AF5,"")</f>
        <v>74.290000000000006</v>
      </c>
      <c r="O5" s="121">
        <f>IF(NOT(ISBLANK(gc_data_from_prog!AH5)),gc_data_from_prog!AH5,"")</f>
        <v>0</v>
      </c>
      <c r="P5" s="121">
        <f>IF(NOT(ISBLANK(gc_data_from_prog!AJ5)),gc_data_from_prog!AJ5,"")</f>
        <v>1260199.345</v>
      </c>
      <c r="Q5" s="121">
        <f>IF(NOT(ISBLANK(gc_data_from_prog!AL5)),gc_data_from_prog!AL5,"")</f>
        <v>0</v>
      </c>
      <c r="R5" s="121">
        <f>IF(NOT(ISBLANK(gc_data_from_prog!AN5)),gc_data_from_prog!AN5,"")</f>
        <v>738.05499999999995</v>
      </c>
      <c r="S5" s="121">
        <f>IF(NOT(ISBLANK(gc_data_from_prog!AP5)),gc_data_from_prog!AP5,"")</f>
        <v>529.88499999999999</v>
      </c>
      <c r="T5" s="121">
        <f>IF(NOT(ISBLANK(gc_data_from_prog!AR5)),gc_data_from_prog!AR5,"")</f>
        <v>0</v>
      </c>
      <c r="U5" s="121">
        <f>IF(NOT(ISBLANK(gc_data_from_prog!AT5)),gc_data_from_prog!AT5,"")</f>
        <v>0</v>
      </c>
      <c r="V5" s="121">
        <f>IF(NOT(ISBLANK(gc_data_from_prog!AV5)),gc_data_from_prog!AV5,"")</f>
        <v>0</v>
      </c>
      <c r="W5" s="121">
        <f>IF(NOT(ISBLANK(gc_data_from_prog!AX5)),gc_data_from_prog!AX5,"")</f>
        <v>0</v>
      </c>
      <c r="X5" s="121">
        <f>IF(NOT(ISBLANK(gc_data_from_prog!AZ5)),gc_data_from_prog!AZ5,"")</f>
        <v>0</v>
      </c>
    </row>
    <row r="6" spans="1:24" x14ac:dyDescent="0.25">
      <c r="A6" s="199"/>
      <c r="B6" s="199"/>
      <c r="C6" s="199"/>
      <c r="E6" s="20">
        <f>IF(NOT(ISBLANK(gc_data_from_prog!P6)),gc_data_from_prog!P6,"")</f>
        <v>80</v>
      </c>
      <c r="G6" s="215">
        <f>IF(NOT(ISBLANK(gc_data_from_prog!D6)),gc_data_from_prog!D6,"")</f>
        <v>1653235952.1754811</v>
      </c>
      <c r="H6" s="121" t="str">
        <f>IF(NOT(ISBLANK(gc_data_from_prog!C6)),gc_data_from_prog!C6,"")</f>
        <v>MOCK RUN 5422634</v>
      </c>
      <c r="I6" s="121">
        <f>IF(NOT(ISBLANK(gc_data_from_prog!V6)),gc_data_from_prog!V6,"")</f>
        <v>566382.58499999996</v>
      </c>
      <c r="J6" s="121">
        <f>IF(NOT(ISBLANK(gc_data_from_prog!X6)),gc_data_from_prog!X6,"")</f>
        <v>2101269.6749999998</v>
      </c>
      <c r="K6" s="121">
        <f>IF(NOT(ISBLANK(gc_data_from_prog!Z6)),gc_data_from_prog!Z6,"")</f>
        <v>0</v>
      </c>
      <c r="L6" s="121">
        <f>IF(NOT(ISBLANK(gc_data_from_prog!AB6)),gc_data_from_prog!AB6,"")</f>
        <v>0</v>
      </c>
      <c r="M6" s="121">
        <f>IF(NOT(ISBLANK(gc_data_from_prog!AD6)),gc_data_from_prog!AD6,"")</f>
        <v>0</v>
      </c>
      <c r="N6" s="121">
        <f>IF(NOT(ISBLANK(gc_data_from_prog!AF6)),gc_data_from_prog!AF6,"")</f>
        <v>74.290000000000006</v>
      </c>
      <c r="O6" s="121">
        <f>IF(NOT(ISBLANK(gc_data_from_prog!AH6)),gc_data_from_prog!AH6,"")</f>
        <v>0</v>
      </c>
      <c r="P6" s="121">
        <f>IF(NOT(ISBLANK(gc_data_from_prog!AJ6)),gc_data_from_prog!AJ6,"")</f>
        <v>1260199.345</v>
      </c>
      <c r="Q6" s="121">
        <f>IF(NOT(ISBLANK(gc_data_from_prog!AL6)),gc_data_from_prog!AL6,"")</f>
        <v>0</v>
      </c>
      <c r="R6" s="121">
        <f>IF(NOT(ISBLANK(gc_data_from_prog!AN6)),gc_data_from_prog!AN6,"")</f>
        <v>738.05499999999995</v>
      </c>
      <c r="S6" s="121">
        <f>IF(NOT(ISBLANK(gc_data_from_prog!AP6)),gc_data_from_prog!AP6,"")</f>
        <v>529.88499999999999</v>
      </c>
      <c r="T6" s="121">
        <f>IF(NOT(ISBLANK(gc_data_from_prog!AR6)),gc_data_from_prog!AR6,"")</f>
        <v>0</v>
      </c>
      <c r="U6" s="121">
        <f>IF(NOT(ISBLANK(gc_data_from_prog!AT6)),gc_data_from_prog!AT6,"")</f>
        <v>0</v>
      </c>
      <c r="V6" s="121">
        <f>IF(NOT(ISBLANK(gc_data_from_prog!AV6)),gc_data_from_prog!AV6,"")</f>
        <v>0</v>
      </c>
      <c r="W6" s="121">
        <f>IF(NOT(ISBLANK(gc_data_from_prog!AX6)),gc_data_from_prog!AX6,"")</f>
        <v>0</v>
      </c>
      <c r="X6" s="121">
        <f>IF(NOT(ISBLANK(gc_data_from_prog!AZ6)),gc_data_from_prog!AZ6,"")</f>
        <v>0</v>
      </c>
    </row>
    <row r="7" spans="1:24" x14ac:dyDescent="0.25">
      <c r="A7" s="199"/>
      <c r="B7" s="199"/>
      <c r="C7" s="199"/>
      <c r="E7" s="20">
        <f>IF(NOT(ISBLANK(gc_data_from_prog!P7)),gc_data_from_prog!P7,"")</f>
        <v>80</v>
      </c>
      <c r="G7" s="215">
        <f>IF(NOT(ISBLANK(gc_data_from_prog!D7)),gc_data_from_prog!D7,"")</f>
        <v>1653235959.210212</v>
      </c>
      <c r="H7" s="121" t="str">
        <f>IF(NOT(ISBLANK(gc_data_from_prog!C7)),gc_data_from_prog!C7,"")</f>
        <v>MOCK RUN 5755653</v>
      </c>
      <c r="I7" s="121">
        <f>IF(NOT(ISBLANK(gc_data_from_prog!V7)),gc_data_from_prog!V7,"")</f>
        <v>566382.58499999996</v>
      </c>
      <c r="J7" s="121">
        <f>IF(NOT(ISBLANK(gc_data_from_prog!X7)),gc_data_from_prog!X7,"")</f>
        <v>2101269.6749999998</v>
      </c>
      <c r="K7" s="121">
        <f>IF(NOT(ISBLANK(gc_data_from_prog!Z7)),gc_data_from_prog!Z7,"")</f>
        <v>0</v>
      </c>
      <c r="L7" s="121">
        <f>IF(NOT(ISBLANK(gc_data_from_prog!AB7)),gc_data_from_prog!AB7,"")</f>
        <v>0</v>
      </c>
      <c r="M7" s="121">
        <f>IF(NOT(ISBLANK(gc_data_from_prog!AD7)),gc_data_from_prog!AD7,"")</f>
        <v>0</v>
      </c>
      <c r="N7" s="121">
        <f>IF(NOT(ISBLANK(gc_data_from_prog!AF7)),gc_data_from_prog!AF7,"")</f>
        <v>74.290000000000006</v>
      </c>
      <c r="O7" s="121">
        <f>IF(NOT(ISBLANK(gc_data_from_prog!AH7)),gc_data_from_prog!AH7,"")</f>
        <v>0</v>
      </c>
      <c r="P7" s="121">
        <f>IF(NOT(ISBLANK(gc_data_from_prog!AJ7)),gc_data_from_prog!AJ7,"")</f>
        <v>1260199.345</v>
      </c>
      <c r="Q7" s="121">
        <f>IF(NOT(ISBLANK(gc_data_from_prog!AL7)),gc_data_from_prog!AL7,"")</f>
        <v>0</v>
      </c>
      <c r="R7" s="121">
        <f>IF(NOT(ISBLANK(gc_data_from_prog!AN7)),gc_data_from_prog!AN7,"")</f>
        <v>738.05499999999995</v>
      </c>
      <c r="S7" s="121">
        <f>IF(NOT(ISBLANK(gc_data_from_prog!AP7)),gc_data_from_prog!AP7,"")</f>
        <v>529.88499999999999</v>
      </c>
      <c r="T7" s="121">
        <f>IF(NOT(ISBLANK(gc_data_from_prog!AR7)),gc_data_from_prog!AR7,"")</f>
        <v>0</v>
      </c>
      <c r="U7" s="121">
        <f>IF(NOT(ISBLANK(gc_data_from_prog!AT7)),gc_data_from_prog!AT7,"")</f>
        <v>0</v>
      </c>
      <c r="V7" s="121">
        <f>IF(NOT(ISBLANK(gc_data_from_prog!AV7)),gc_data_from_prog!AV7,"")</f>
        <v>0</v>
      </c>
      <c r="W7" s="121">
        <f>IF(NOT(ISBLANK(gc_data_from_prog!AX7)),gc_data_from_prog!AX7,"")</f>
        <v>0</v>
      </c>
      <c r="X7" s="121">
        <f>IF(NOT(ISBLANK(gc_data_from_prog!AZ7)),gc_data_from_prog!AZ7,"")</f>
        <v>0</v>
      </c>
    </row>
    <row r="8" spans="1:24" x14ac:dyDescent="0.25">
      <c r="A8" s="199"/>
      <c r="B8" s="199"/>
      <c r="C8" s="199"/>
      <c r="E8" s="20">
        <f>IF(NOT(ISBLANK(gc_data_from_prog!P8)),gc_data_from_prog!P8,"")</f>
        <v>120</v>
      </c>
      <c r="G8" s="216">
        <f>IF(NOT(ISBLANK(gc_data_from_prog!D8)),gc_data_from_prog!D8,"")</f>
        <v>1653236067.5842919</v>
      </c>
      <c r="H8" s="37" t="str">
        <f>IF(NOT(ISBLANK(gc_data_from_prog!C8)),gc_data_from_prog!C8,"")</f>
        <v>MOCK RUN 2046261</v>
      </c>
      <c r="I8" s="37">
        <f>IF(NOT(ISBLANK(gc_data_from_prog!V8)),gc_data_from_prog!V8,"")</f>
        <v>566382.58499999996</v>
      </c>
      <c r="J8" s="37">
        <f>IF(NOT(ISBLANK(gc_data_from_prog!X8)),gc_data_from_prog!X8,"")</f>
        <v>2101269.6749999998</v>
      </c>
      <c r="K8" s="37">
        <f>IF(NOT(ISBLANK(gc_data_from_prog!Z8)),gc_data_from_prog!Z8,"")</f>
        <v>0</v>
      </c>
      <c r="L8" s="37">
        <f>IF(NOT(ISBLANK(gc_data_from_prog!AB8)),gc_data_from_prog!AB8,"")</f>
        <v>0</v>
      </c>
      <c r="M8" s="37">
        <f>IF(NOT(ISBLANK(gc_data_from_prog!AD8)),gc_data_from_prog!AD8,"")</f>
        <v>0</v>
      </c>
      <c r="N8" s="37">
        <f>IF(NOT(ISBLANK(gc_data_from_prog!AF8)),gc_data_from_prog!AF8,"")</f>
        <v>74.290000000000006</v>
      </c>
      <c r="O8" s="37">
        <f>IF(NOT(ISBLANK(gc_data_from_prog!AH8)),gc_data_from_prog!AH8,"")</f>
        <v>0</v>
      </c>
      <c r="P8" s="37">
        <f>IF(NOT(ISBLANK(gc_data_from_prog!AJ8)),gc_data_from_prog!AJ8,"")</f>
        <v>1260199.345</v>
      </c>
      <c r="Q8" s="37">
        <f>IF(NOT(ISBLANK(gc_data_from_prog!AL8)),gc_data_from_prog!AL8,"")</f>
        <v>0</v>
      </c>
      <c r="R8" s="37">
        <f>IF(NOT(ISBLANK(gc_data_from_prog!AN8)),gc_data_from_prog!AN8,"")</f>
        <v>738.05499999999995</v>
      </c>
      <c r="S8" s="37">
        <f>IF(NOT(ISBLANK(gc_data_from_prog!AP8)),gc_data_from_prog!AP8,"")</f>
        <v>529.88499999999999</v>
      </c>
      <c r="T8" s="37">
        <f>IF(NOT(ISBLANK(gc_data_from_prog!AR8)),gc_data_from_prog!AR8,"")</f>
        <v>0</v>
      </c>
      <c r="U8" s="37">
        <f>IF(NOT(ISBLANK(gc_data_from_prog!AT8)),gc_data_from_prog!AT8,"")</f>
        <v>0</v>
      </c>
      <c r="V8" s="37">
        <f>IF(NOT(ISBLANK(gc_data_from_prog!AV8)),gc_data_from_prog!AV8,"")</f>
        <v>0</v>
      </c>
      <c r="W8" s="37">
        <f>IF(NOT(ISBLANK(gc_data_from_prog!AX8)),gc_data_from_prog!AX8,"")</f>
        <v>0</v>
      </c>
      <c r="X8" s="37">
        <f>IF(NOT(ISBLANK(gc_data_from_prog!AZ8)),gc_data_from_prog!AZ8,"")</f>
        <v>0</v>
      </c>
    </row>
    <row r="9" spans="1:24" x14ac:dyDescent="0.25">
      <c r="A9" s="199"/>
      <c r="B9" s="199"/>
      <c r="C9" s="199"/>
      <c r="E9" s="20">
        <f>IF(NOT(ISBLANK(gc_data_from_prog!P9)),gc_data_from_prog!P9,"")</f>
        <v>120</v>
      </c>
      <c r="G9" s="216">
        <f>IF(NOT(ISBLANK(gc_data_from_prog!D9)),gc_data_from_prog!D9,"")</f>
        <v>1653236074.6129479</v>
      </c>
      <c r="H9" s="37" t="str">
        <f>IF(NOT(ISBLANK(gc_data_from_prog!C9)),gc_data_from_prog!C9,"")</f>
        <v>MOCK RUN 67772</v>
      </c>
      <c r="I9" s="37">
        <f>IF(NOT(ISBLANK(gc_data_from_prog!V9)),gc_data_from_prog!V9,"")</f>
        <v>566382.58499999996</v>
      </c>
      <c r="J9" s="37">
        <f>IF(NOT(ISBLANK(gc_data_from_prog!X9)),gc_data_from_prog!X9,"")</f>
        <v>2101269.6749999998</v>
      </c>
      <c r="K9" s="37">
        <f>IF(NOT(ISBLANK(gc_data_from_prog!Z9)),gc_data_from_prog!Z9,"")</f>
        <v>0</v>
      </c>
      <c r="L9" s="37">
        <f>IF(NOT(ISBLANK(gc_data_from_prog!AB9)),gc_data_from_prog!AB9,"")</f>
        <v>0</v>
      </c>
      <c r="M9" s="37">
        <f>IF(NOT(ISBLANK(gc_data_from_prog!AD9)),gc_data_from_prog!AD9,"")</f>
        <v>0</v>
      </c>
      <c r="N9" s="37">
        <f>IF(NOT(ISBLANK(gc_data_from_prog!AF9)),gc_data_from_prog!AF9,"")</f>
        <v>74.290000000000006</v>
      </c>
      <c r="O9" s="37">
        <f>IF(NOT(ISBLANK(gc_data_from_prog!AH9)),gc_data_from_prog!AH9,"")</f>
        <v>0</v>
      </c>
      <c r="P9" s="37">
        <f>IF(NOT(ISBLANK(gc_data_from_prog!AJ9)),gc_data_from_prog!AJ9,"")</f>
        <v>1260199.345</v>
      </c>
      <c r="Q9" s="37">
        <f>IF(NOT(ISBLANK(gc_data_from_prog!AL9)),gc_data_from_prog!AL9,"")</f>
        <v>0</v>
      </c>
      <c r="R9" s="37">
        <f>IF(NOT(ISBLANK(gc_data_from_prog!AN9)),gc_data_from_prog!AN9,"")</f>
        <v>738.05499999999995</v>
      </c>
      <c r="S9" s="37">
        <f>IF(NOT(ISBLANK(gc_data_from_prog!AP9)),gc_data_from_prog!AP9,"")</f>
        <v>529.88499999999999</v>
      </c>
      <c r="T9" s="37">
        <f>IF(NOT(ISBLANK(gc_data_from_prog!AR9)),gc_data_from_prog!AR9,"")</f>
        <v>0</v>
      </c>
      <c r="U9" s="37">
        <f>IF(NOT(ISBLANK(gc_data_from_prog!AT9)),gc_data_from_prog!AT9,"")</f>
        <v>0</v>
      </c>
      <c r="V9" s="37">
        <f>IF(NOT(ISBLANK(gc_data_from_prog!AV9)),gc_data_from_prog!AV9,"")</f>
        <v>0</v>
      </c>
      <c r="W9" s="37">
        <f>IF(NOT(ISBLANK(gc_data_from_prog!AX9)),gc_data_from_prog!AX9,"")</f>
        <v>0</v>
      </c>
      <c r="X9" s="37">
        <f>IF(NOT(ISBLANK(gc_data_from_prog!AZ9)),gc_data_from_prog!AZ9,"")</f>
        <v>0</v>
      </c>
    </row>
    <row r="10" spans="1:24" x14ac:dyDescent="0.25">
      <c r="A10" s="199"/>
      <c r="B10" s="199"/>
      <c r="C10" s="199"/>
      <c r="E10" s="20">
        <f>IF(NOT(ISBLANK(gc_data_from_prog!P10)),gc_data_from_prog!P10,"")</f>
        <v>120</v>
      </c>
      <c r="G10" s="216">
        <f>IF(NOT(ISBLANK(gc_data_from_prog!D10)),gc_data_from_prog!D10,"")</f>
        <v>1653236081.644274</v>
      </c>
      <c r="H10" s="37" t="str">
        <f>IF(NOT(ISBLANK(gc_data_from_prog!C10)),gc_data_from_prog!C10,"")</f>
        <v>MOCK RUN 6259304</v>
      </c>
      <c r="I10" s="37">
        <f>IF(NOT(ISBLANK(gc_data_from_prog!V10)),gc_data_from_prog!V10,"")</f>
        <v>566382.58499999996</v>
      </c>
      <c r="J10" s="37">
        <f>IF(NOT(ISBLANK(gc_data_from_prog!X10)),gc_data_from_prog!X10,"")</f>
        <v>2101269.6749999998</v>
      </c>
      <c r="K10" s="37">
        <f>IF(NOT(ISBLANK(gc_data_from_prog!Z10)),gc_data_from_prog!Z10,"")</f>
        <v>0</v>
      </c>
      <c r="L10" s="37">
        <f>IF(NOT(ISBLANK(gc_data_from_prog!AB10)),gc_data_from_prog!AB10,"")</f>
        <v>0</v>
      </c>
      <c r="M10" s="37">
        <f>IF(NOT(ISBLANK(gc_data_from_prog!AD10)),gc_data_from_prog!AD10,"")</f>
        <v>0</v>
      </c>
      <c r="N10" s="37">
        <f>IF(NOT(ISBLANK(gc_data_from_prog!AF10)),gc_data_from_prog!AF10,"")</f>
        <v>74.290000000000006</v>
      </c>
      <c r="O10" s="37">
        <f>IF(NOT(ISBLANK(gc_data_from_prog!AH10)),gc_data_from_prog!AH10,"")</f>
        <v>0</v>
      </c>
      <c r="P10" s="37">
        <f>IF(NOT(ISBLANK(gc_data_from_prog!AJ10)),gc_data_from_prog!AJ10,"")</f>
        <v>1260199.345</v>
      </c>
      <c r="Q10" s="37">
        <f>IF(NOT(ISBLANK(gc_data_from_prog!AL10)),gc_data_from_prog!AL10,"")</f>
        <v>0</v>
      </c>
      <c r="R10" s="37">
        <f>IF(NOT(ISBLANK(gc_data_from_prog!AN10)),gc_data_from_prog!AN10,"")</f>
        <v>738.05499999999995</v>
      </c>
      <c r="S10" s="37">
        <f>IF(NOT(ISBLANK(gc_data_from_prog!AP10)),gc_data_from_prog!AP10,"")</f>
        <v>529.88499999999999</v>
      </c>
      <c r="T10" s="37">
        <f>IF(NOT(ISBLANK(gc_data_from_prog!AR10)),gc_data_from_prog!AR10,"")</f>
        <v>0</v>
      </c>
      <c r="U10" s="37">
        <f>IF(NOT(ISBLANK(gc_data_from_prog!AT10)),gc_data_from_prog!AT10,"")</f>
        <v>0</v>
      </c>
      <c r="V10" s="37">
        <f>IF(NOT(ISBLANK(gc_data_from_prog!AV10)),gc_data_from_prog!AV10,"")</f>
        <v>0</v>
      </c>
      <c r="W10" s="37">
        <f>IF(NOT(ISBLANK(gc_data_from_prog!AX10)),gc_data_from_prog!AX10,"")</f>
        <v>0</v>
      </c>
      <c r="X10" s="37">
        <f>IF(NOT(ISBLANK(gc_data_from_prog!AZ10)),gc_data_from_prog!AZ10,"")</f>
        <v>0</v>
      </c>
    </row>
    <row r="11" spans="1:24" x14ac:dyDescent="0.25">
      <c r="A11" s="199"/>
      <c r="B11" s="199"/>
      <c r="C11" s="199"/>
      <c r="E11" s="20" t="str">
        <f>IF(NOT(ISBLANK(gc_data_from_prog!P11)),gc_data_from_prog!P11,"")</f>
        <v/>
      </c>
      <c r="G11" s="217" t="str">
        <f>IF(NOT(ISBLANK(gc_data_from_prog!D11)),gc_data_from_prog!D11,"")</f>
        <v/>
      </c>
      <c r="H11" s="6" t="str">
        <f>IF(NOT(ISBLANK(gc_data_from_prog!C11)),gc_data_from_prog!C11,"")</f>
        <v/>
      </c>
      <c r="I11" s="6" t="str">
        <f>IF(NOT(ISBLANK(gc_data_from_prog!V11)),gc_data_from_prog!V11,"")</f>
        <v/>
      </c>
      <c r="J11" s="6" t="str">
        <f>IF(NOT(ISBLANK(gc_data_from_prog!X11)),gc_data_from_prog!X11,"")</f>
        <v/>
      </c>
      <c r="K11" s="6" t="str">
        <f>IF(NOT(ISBLANK(gc_data_from_prog!Z11)),gc_data_from_prog!Z11,"")</f>
        <v/>
      </c>
      <c r="L11" s="6" t="str">
        <f>IF(NOT(ISBLANK(gc_data_from_prog!AB11)),gc_data_from_prog!AB11,"")</f>
        <v/>
      </c>
      <c r="M11" s="6" t="str">
        <f>IF(NOT(ISBLANK(gc_data_from_prog!AD11)),gc_data_from_prog!AD11,"")</f>
        <v/>
      </c>
      <c r="N11" s="6" t="str">
        <f>IF(NOT(ISBLANK(gc_data_from_prog!AF11)),gc_data_from_prog!AF11,"")</f>
        <v/>
      </c>
      <c r="O11" s="6" t="str">
        <f>IF(NOT(ISBLANK(gc_data_from_prog!AH11)),gc_data_from_prog!AH11,"")</f>
        <v/>
      </c>
      <c r="P11" s="6" t="str">
        <f>IF(NOT(ISBLANK(gc_data_from_prog!AJ11)),gc_data_from_prog!AJ11,"")</f>
        <v/>
      </c>
      <c r="Q11" s="6" t="str">
        <f>IF(NOT(ISBLANK(gc_data_from_prog!AL11)),gc_data_from_prog!AL11,"")</f>
        <v/>
      </c>
      <c r="R11" s="6" t="str">
        <f>IF(NOT(ISBLANK(gc_data_from_prog!AN11)),gc_data_from_prog!AN11,"")</f>
        <v/>
      </c>
      <c r="S11" s="6" t="str">
        <f>IF(NOT(ISBLANK(gc_data_from_prog!AP11)),gc_data_from_prog!AP11,"")</f>
        <v/>
      </c>
      <c r="T11" s="6" t="str">
        <f>IF(NOT(ISBLANK(gc_data_from_prog!AR11)),gc_data_from_prog!AR11,"")</f>
        <v/>
      </c>
      <c r="U11" s="6" t="str">
        <f>IF(NOT(ISBLANK(gc_data_from_prog!AT11)),gc_data_from_prog!AT11,"")</f>
        <v/>
      </c>
      <c r="V11" s="6" t="str">
        <f>IF(NOT(ISBLANK(gc_data_from_prog!AV11)),gc_data_from_prog!AV11,"")</f>
        <v/>
      </c>
      <c r="W11" s="6" t="str">
        <f>IF(NOT(ISBLANK(gc_data_from_prog!AX11)),gc_data_from_prog!AX11,"")</f>
        <v/>
      </c>
      <c r="X11" s="6" t="str">
        <f>IF(NOT(ISBLANK(gc_data_from_prog!AZ11)),gc_data_from_prog!AZ11,"")</f>
        <v/>
      </c>
    </row>
    <row r="12" spans="1:24" x14ac:dyDescent="0.25">
      <c r="A12" s="199"/>
      <c r="B12" s="199"/>
      <c r="C12" s="199"/>
      <c r="E12" s="20" t="str">
        <f>IF(NOT(ISBLANK(gc_data_from_prog!P12)),gc_data_from_prog!P12,"")</f>
        <v/>
      </c>
      <c r="G12" s="217" t="str">
        <f>IF(NOT(ISBLANK(gc_data_from_prog!D12)),gc_data_from_prog!D12,"")</f>
        <v/>
      </c>
      <c r="H12" s="6" t="str">
        <f>IF(NOT(ISBLANK(gc_data_from_prog!C12)),gc_data_from_prog!C12,"")</f>
        <v/>
      </c>
      <c r="I12" s="6" t="str">
        <f>IF(NOT(ISBLANK(gc_data_from_prog!V12)),gc_data_from_prog!V12,"")</f>
        <v/>
      </c>
      <c r="J12" s="6" t="str">
        <f>IF(NOT(ISBLANK(gc_data_from_prog!X12)),gc_data_from_prog!X12,"")</f>
        <v/>
      </c>
      <c r="K12" s="6" t="str">
        <f>IF(NOT(ISBLANK(gc_data_from_prog!Z12)),gc_data_from_prog!Z12,"")</f>
        <v/>
      </c>
      <c r="L12" s="6" t="str">
        <f>IF(NOT(ISBLANK(gc_data_from_prog!AB12)),gc_data_from_prog!AB12,"")</f>
        <v/>
      </c>
      <c r="M12" s="6" t="str">
        <f>IF(NOT(ISBLANK(gc_data_from_prog!AD12)),gc_data_from_prog!AD12,"")</f>
        <v/>
      </c>
      <c r="N12" s="6" t="str">
        <f>IF(NOT(ISBLANK(gc_data_from_prog!AF12)),gc_data_from_prog!AF12,"")</f>
        <v/>
      </c>
      <c r="O12" s="6" t="str">
        <f>IF(NOT(ISBLANK(gc_data_from_prog!AH12)),gc_data_from_prog!AH12,"")</f>
        <v/>
      </c>
      <c r="P12" s="6" t="str">
        <f>IF(NOT(ISBLANK(gc_data_from_prog!AJ12)),gc_data_from_prog!AJ12,"")</f>
        <v/>
      </c>
      <c r="Q12" s="6" t="str">
        <f>IF(NOT(ISBLANK(gc_data_from_prog!AL12)),gc_data_from_prog!AL12,"")</f>
        <v/>
      </c>
      <c r="R12" s="6" t="str">
        <f>IF(NOT(ISBLANK(gc_data_from_prog!AN12)),gc_data_from_prog!AN12,"")</f>
        <v/>
      </c>
      <c r="S12" s="6" t="str">
        <f>IF(NOT(ISBLANK(gc_data_from_prog!AP12)),gc_data_from_prog!AP12,"")</f>
        <v/>
      </c>
      <c r="T12" s="6" t="str">
        <f>IF(NOT(ISBLANK(gc_data_from_prog!AR12)),gc_data_from_prog!AR12,"")</f>
        <v/>
      </c>
      <c r="U12" s="6" t="str">
        <f>IF(NOT(ISBLANK(gc_data_from_prog!AT12)),gc_data_from_prog!AT12,"")</f>
        <v/>
      </c>
      <c r="V12" s="6" t="str">
        <f>IF(NOT(ISBLANK(gc_data_from_prog!AV12)),gc_data_from_prog!AV12,"")</f>
        <v/>
      </c>
      <c r="W12" s="6" t="str">
        <f>IF(NOT(ISBLANK(gc_data_from_prog!AX12)),gc_data_from_prog!AX12,"")</f>
        <v/>
      </c>
      <c r="X12" s="6" t="str">
        <f>IF(NOT(ISBLANK(gc_data_from_prog!AZ12)),gc_data_from_prog!AZ12,"")</f>
        <v/>
      </c>
    </row>
    <row r="13" spans="1:24" x14ac:dyDescent="0.25">
      <c r="A13" s="199"/>
      <c r="B13" s="199"/>
      <c r="C13" s="199"/>
      <c r="E13" s="20" t="str">
        <f>IF(NOT(ISBLANK(gc_data_from_prog!P13)),gc_data_from_prog!P13,"")</f>
        <v/>
      </c>
      <c r="G13" s="217" t="str">
        <f>IF(NOT(ISBLANK(gc_data_from_prog!D13)),gc_data_from_prog!D13,"")</f>
        <v/>
      </c>
      <c r="H13" s="6" t="str">
        <f>IF(NOT(ISBLANK(gc_data_from_prog!C13)),gc_data_from_prog!C13,"")</f>
        <v/>
      </c>
      <c r="I13" s="6" t="str">
        <f>IF(NOT(ISBLANK(gc_data_from_prog!V13)),gc_data_from_prog!V13,"")</f>
        <v/>
      </c>
      <c r="J13" s="6" t="str">
        <f>IF(NOT(ISBLANK(gc_data_from_prog!X13)),gc_data_from_prog!X13,"")</f>
        <v/>
      </c>
      <c r="K13" s="6" t="str">
        <f>IF(NOT(ISBLANK(gc_data_from_prog!Z13)),gc_data_from_prog!Z13,"")</f>
        <v/>
      </c>
      <c r="L13" s="6" t="str">
        <f>IF(NOT(ISBLANK(gc_data_from_prog!AB13)),gc_data_from_prog!AB13,"")</f>
        <v/>
      </c>
      <c r="M13" s="6" t="str">
        <f>IF(NOT(ISBLANK(gc_data_from_prog!AD13)),gc_data_from_prog!AD13,"")</f>
        <v/>
      </c>
      <c r="N13" s="6" t="str">
        <f>IF(NOT(ISBLANK(gc_data_from_prog!AF13)),gc_data_from_prog!AF13,"")</f>
        <v/>
      </c>
      <c r="O13" s="6" t="str">
        <f>IF(NOT(ISBLANK(gc_data_from_prog!AH13)),gc_data_from_prog!AH13,"")</f>
        <v/>
      </c>
      <c r="P13" s="6" t="str">
        <f>IF(NOT(ISBLANK(gc_data_from_prog!AJ13)),gc_data_from_prog!AJ13,"")</f>
        <v/>
      </c>
      <c r="Q13" s="6" t="str">
        <f>IF(NOT(ISBLANK(gc_data_from_prog!AL13)),gc_data_from_prog!AL13,"")</f>
        <v/>
      </c>
      <c r="R13" s="6" t="str">
        <f>IF(NOT(ISBLANK(gc_data_from_prog!AN13)),gc_data_from_prog!AN13,"")</f>
        <v/>
      </c>
      <c r="S13" s="6" t="str">
        <f>IF(NOT(ISBLANK(gc_data_from_prog!AP13)),gc_data_from_prog!AP13,"")</f>
        <v/>
      </c>
      <c r="T13" s="6" t="str">
        <f>IF(NOT(ISBLANK(gc_data_from_prog!AR13)),gc_data_from_prog!AR13,"")</f>
        <v/>
      </c>
      <c r="U13" s="6" t="str">
        <f>IF(NOT(ISBLANK(gc_data_from_prog!AT13)),gc_data_from_prog!AT13,"")</f>
        <v/>
      </c>
      <c r="V13" s="6" t="str">
        <f>IF(NOT(ISBLANK(gc_data_from_prog!AV13)),gc_data_from_prog!AV13,"")</f>
        <v/>
      </c>
      <c r="W13" s="6" t="str">
        <f>IF(NOT(ISBLANK(gc_data_from_prog!AX13)),gc_data_from_prog!AX13,"")</f>
        <v/>
      </c>
      <c r="X13" s="6" t="str">
        <f>IF(NOT(ISBLANK(gc_data_from_prog!AZ13)),gc_data_from_prog!AZ13,"")</f>
        <v/>
      </c>
    </row>
    <row r="14" spans="1:24" x14ac:dyDescent="0.25">
      <c r="A14" s="199"/>
      <c r="B14" s="199"/>
      <c r="C14" s="199"/>
      <c r="E14" s="20" t="str">
        <f>IF(NOT(ISBLANK(gc_data_from_prog!P14)),gc_data_from_prog!P14,"")</f>
        <v/>
      </c>
      <c r="G14" s="218" t="str">
        <f>IF(NOT(ISBLANK(gc_data_from_prog!D14)),gc_data_from_prog!D14,"")</f>
        <v/>
      </c>
      <c r="H14" s="40" t="str">
        <f>IF(NOT(ISBLANK(gc_data_from_prog!C14)),gc_data_from_prog!C14,"")</f>
        <v/>
      </c>
      <c r="I14" s="40" t="str">
        <f>IF(NOT(ISBLANK(gc_data_from_prog!V14)),gc_data_from_prog!V14,"")</f>
        <v/>
      </c>
      <c r="J14" s="40" t="str">
        <f>IF(NOT(ISBLANK(gc_data_from_prog!X14)),gc_data_from_prog!X14,"")</f>
        <v/>
      </c>
      <c r="K14" s="40" t="str">
        <f>IF(NOT(ISBLANK(gc_data_from_prog!Z14)),gc_data_from_prog!Z14,"")</f>
        <v/>
      </c>
      <c r="L14" s="40" t="str">
        <f>IF(NOT(ISBLANK(gc_data_from_prog!AB14)),gc_data_from_prog!AB14,"")</f>
        <v/>
      </c>
      <c r="M14" s="40" t="str">
        <f>IF(NOT(ISBLANK(gc_data_from_prog!AD14)),gc_data_from_prog!AD14,"")</f>
        <v/>
      </c>
      <c r="N14" s="40" t="str">
        <f>IF(NOT(ISBLANK(gc_data_from_prog!AF14)),gc_data_from_prog!AF14,"")</f>
        <v/>
      </c>
      <c r="O14" s="40" t="str">
        <f>IF(NOT(ISBLANK(gc_data_from_prog!AH14)),gc_data_from_prog!AH14,"")</f>
        <v/>
      </c>
      <c r="P14" s="40" t="str">
        <f>IF(NOT(ISBLANK(gc_data_from_prog!AJ14)),gc_data_from_prog!AJ14,"")</f>
        <v/>
      </c>
      <c r="Q14" s="40" t="str">
        <f>IF(NOT(ISBLANK(gc_data_from_prog!AL14)),gc_data_from_prog!AL14,"")</f>
        <v/>
      </c>
      <c r="R14" s="40" t="str">
        <f>IF(NOT(ISBLANK(gc_data_from_prog!AN14)),gc_data_from_prog!AN14,"")</f>
        <v/>
      </c>
      <c r="S14" s="40" t="str">
        <f>IF(NOT(ISBLANK(gc_data_from_prog!AP14)),gc_data_from_prog!AP14,"")</f>
        <v/>
      </c>
      <c r="T14" s="40" t="str">
        <f>IF(NOT(ISBLANK(gc_data_from_prog!AR14)),gc_data_from_prog!AR14,"")</f>
        <v/>
      </c>
      <c r="U14" s="40" t="str">
        <f>IF(NOT(ISBLANK(gc_data_from_prog!AT14)),gc_data_from_prog!AT14,"")</f>
        <v/>
      </c>
      <c r="V14" s="40" t="str">
        <f>IF(NOT(ISBLANK(gc_data_from_prog!AV14)),gc_data_from_prog!AV14,"")</f>
        <v/>
      </c>
      <c r="W14" s="40" t="str">
        <f>IF(NOT(ISBLANK(gc_data_from_prog!AX14)),gc_data_from_prog!AX14,"")</f>
        <v/>
      </c>
      <c r="X14" s="40" t="str">
        <f>IF(NOT(ISBLANK(gc_data_from_prog!AZ14)),gc_data_from_prog!AZ14,"")</f>
        <v/>
      </c>
    </row>
    <row r="15" spans="1:24" x14ac:dyDescent="0.25">
      <c r="A15" s="199"/>
      <c r="B15" s="199"/>
      <c r="C15" s="199"/>
      <c r="E15" s="20" t="str">
        <f>IF(NOT(ISBLANK(gc_data_from_prog!P15)),gc_data_from_prog!P15,"")</f>
        <v/>
      </c>
      <c r="G15" s="218" t="str">
        <f>IF(NOT(ISBLANK(gc_data_from_prog!D15)),gc_data_from_prog!D15,"")</f>
        <v/>
      </c>
      <c r="H15" s="40" t="str">
        <f>IF(NOT(ISBLANK(gc_data_from_prog!C15)),gc_data_from_prog!C15,"")</f>
        <v/>
      </c>
      <c r="I15" s="40" t="str">
        <f>IF(NOT(ISBLANK(gc_data_from_prog!V15)),gc_data_from_prog!V15,"")</f>
        <v/>
      </c>
      <c r="J15" s="40" t="str">
        <f>IF(NOT(ISBLANK(gc_data_from_prog!X15)),gc_data_from_prog!X15,"")</f>
        <v/>
      </c>
      <c r="K15" s="40" t="str">
        <f>IF(NOT(ISBLANK(gc_data_from_prog!Z15)),gc_data_from_prog!Z15,"")</f>
        <v/>
      </c>
      <c r="L15" s="40" t="str">
        <f>IF(NOT(ISBLANK(gc_data_from_prog!AB15)),gc_data_from_prog!AB15,"")</f>
        <v/>
      </c>
      <c r="M15" s="40" t="str">
        <f>IF(NOT(ISBLANK(gc_data_from_prog!AD15)),gc_data_from_prog!AD15,"")</f>
        <v/>
      </c>
      <c r="N15" s="40" t="str">
        <f>IF(NOT(ISBLANK(gc_data_from_prog!AF15)),gc_data_from_prog!AF15,"")</f>
        <v/>
      </c>
      <c r="O15" s="40" t="str">
        <f>IF(NOT(ISBLANK(gc_data_from_prog!AH15)),gc_data_from_prog!AH15,"")</f>
        <v/>
      </c>
      <c r="P15" s="40" t="str">
        <f>IF(NOT(ISBLANK(gc_data_from_prog!AJ15)),gc_data_from_prog!AJ15,"")</f>
        <v/>
      </c>
      <c r="Q15" s="40" t="str">
        <f>IF(NOT(ISBLANK(gc_data_from_prog!AL15)),gc_data_from_prog!AL15,"")</f>
        <v/>
      </c>
      <c r="R15" s="40" t="str">
        <f>IF(NOT(ISBLANK(gc_data_from_prog!AN15)),gc_data_from_prog!AN15,"")</f>
        <v/>
      </c>
      <c r="S15" s="40" t="str">
        <f>IF(NOT(ISBLANK(gc_data_from_prog!AP15)),gc_data_from_prog!AP15,"")</f>
        <v/>
      </c>
      <c r="T15" s="40" t="str">
        <f>IF(NOT(ISBLANK(gc_data_from_prog!AR15)),gc_data_from_prog!AR15,"")</f>
        <v/>
      </c>
      <c r="U15" s="40" t="str">
        <f>IF(NOT(ISBLANK(gc_data_from_prog!AT15)),gc_data_from_prog!AT15,"")</f>
        <v/>
      </c>
      <c r="V15" s="40" t="str">
        <f>IF(NOT(ISBLANK(gc_data_from_prog!AV15)),gc_data_from_prog!AV15,"")</f>
        <v/>
      </c>
      <c r="W15" s="40" t="str">
        <f>IF(NOT(ISBLANK(gc_data_from_prog!AX15)),gc_data_from_prog!AX15,"")</f>
        <v/>
      </c>
      <c r="X15" s="40" t="str">
        <f>IF(NOT(ISBLANK(gc_data_from_prog!AZ15)),gc_data_from_prog!AZ15,"")</f>
        <v/>
      </c>
    </row>
    <row r="16" spans="1:24" x14ac:dyDescent="0.25">
      <c r="A16" s="199"/>
      <c r="B16" s="199"/>
      <c r="C16" s="199"/>
      <c r="E16" s="20" t="str">
        <f>IF(NOT(ISBLANK(gc_data_from_prog!P16)),gc_data_from_prog!P16,"")</f>
        <v/>
      </c>
      <c r="G16" s="218" t="str">
        <f>IF(NOT(ISBLANK(gc_data_from_prog!D16)),gc_data_from_prog!D16,"")</f>
        <v/>
      </c>
      <c r="H16" s="40" t="str">
        <f>IF(NOT(ISBLANK(gc_data_from_prog!C16)),gc_data_from_prog!C16,"")</f>
        <v/>
      </c>
      <c r="I16" s="40" t="str">
        <f>IF(NOT(ISBLANK(gc_data_from_prog!V16)),gc_data_from_prog!V16,"")</f>
        <v/>
      </c>
      <c r="J16" s="40" t="str">
        <f>IF(NOT(ISBLANK(gc_data_from_prog!X16)),gc_data_from_prog!X16,"")</f>
        <v/>
      </c>
      <c r="K16" s="40" t="str">
        <f>IF(NOT(ISBLANK(gc_data_from_prog!Z16)),gc_data_from_prog!Z16,"")</f>
        <v/>
      </c>
      <c r="L16" s="40" t="str">
        <f>IF(NOT(ISBLANK(gc_data_from_prog!AB16)),gc_data_from_prog!AB16,"")</f>
        <v/>
      </c>
      <c r="M16" s="40" t="str">
        <f>IF(NOT(ISBLANK(gc_data_from_prog!AD16)),gc_data_from_prog!AD16,"")</f>
        <v/>
      </c>
      <c r="N16" s="40" t="str">
        <f>IF(NOT(ISBLANK(gc_data_from_prog!AF16)),gc_data_from_prog!AF16,"")</f>
        <v/>
      </c>
      <c r="O16" s="40" t="str">
        <f>IF(NOT(ISBLANK(gc_data_from_prog!AH16)),gc_data_from_prog!AH16,"")</f>
        <v/>
      </c>
      <c r="P16" s="40" t="str">
        <f>IF(NOT(ISBLANK(gc_data_from_prog!AJ16)),gc_data_from_prog!AJ16,"")</f>
        <v/>
      </c>
      <c r="Q16" s="40" t="str">
        <f>IF(NOT(ISBLANK(gc_data_from_prog!AL16)),gc_data_from_prog!AL16,"")</f>
        <v/>
      </c>
      <c r="R16" s="40" t="str">
        <f>IF(NOT(ISBLANK(gc_data_from_prog!AN16)),gc_data_from_prog!AN16,"")</f>
        <v/>
      </c>
      <c r="S16" s="40" t="str">
        <f>IF(NOT(ISBLANK(gc_data_from_prog!AP16)),gc_data_from_prog!AP16,"")</f>
        <v/>
      </c>
      <c r="T16" s="40" t="str">
        <f>IF(NOT(ISBLANK(gc_data_from_prog!AR16)),gc_data_from_prog!AR16,"")</f>
        <v/>
      </c>
      <c r="U16" s="40" t="str">
        <f>IF(NOT(ISBLANK(gc_data_from_prog!AT16)),gc_data_from_prog!AT16,"")</f>
        <v/>
      </c>
      <c r="V16" s="40" t="str">
        <f>IF(NOT(ISBLANK(gc_data_from_prog!AV16)),gc_data_from_prog!AV16,"")</f>
        <v/>
      </c>
      <c r="W16" s="40" t="str">
        <f>IF(NOT(ISBLANK(gc_data_from_prog!AX16)),gc_data_from_prog!AX16,"")</f>
        <v/>
      </c>
      <c r="X16" s="40" t="str">
        <f>IF(NOT(ISBLANK(gc_data_from_prog!AZ16)),gc_data_from_prog!AZ16,"")</f>
        <v/>
      </c>
    </row>
    <row r="17" spans="1:26" x14ac:dyDescent="0.25">
      <c r="A17" s="199"/>
      <c r="B17" s="199"/>
      <c r="C17" s="199"/>
      <c r="E17" s="20" t="str">
        <f>IF(NOT(ISBLANK(gc_data_from_prog!P17)),gc_data_from_prog!P17,"")</f>
        <v/>
      </c>
      <c r="G17" s="219" t="str">
        <f>IF(NOT(ISBLANK(gc_data_from_prog!D17)),gc_data_from_prog!D17,"")</f>
        <v/>
      </c>
      <c r="H17" s="104" t="str">
        <f>IF(NOT(ISBLANK(gc_data_from_prog!C17)),gc_data_from_prog!C17,"")</f>
        <v/>
      </c>
      <c r="I17" s="104" t="str">
        <f>IF(NOT(ISBLANK(gc_data_from_prog!V17)),gc_data_from_prog!V17,"")</f>
        <v/>
      </c>
      <c r="J17" s="104" t="str">
        <f>IF(NOT(ISBLANK(gc_data_from_prog!X17)),gc_data_from_prog!X17,"")</f>
        <v/>
      </c>
      <c r="K17" s="104" t="str">
        <f>IF(NOT(ISBLANK(gc_data_from_prog!Z17)),gc_data_from_prog!Z17,"")</f>
        <v/>
      </c>
      <c r="L17" s="104" t="str">
        <f>IF(NOT(ISBLANK(gc_data_from_prog!AB17)),gc_data_from_prog!AB17,"")</f>
        <v/>
      </c>
      <c r="M17" s="104" t="str">
        <f>IF(NOT(ISBLANK(gc_data_from_prog!AD17)),gc_data_from_prog!AD17,"")</f>
        <v/>
      </c>
      <c r="N17" s="104" t="str">
        <f>IF(NOT(ISBLANK(gc_data_from_prog!AF17)),gc_data_from_prog!AF17,"")</f>
        <v/>
      </c>
      <c r="O17" s="104" t="str">
        <f>IF(NOT(ISBLANK(gc_data_from_prog!AH17)),gc_data_from_prog!AH17,"")</f>
        <v/>
      </c>
      <c r="P17" s="104" t="str">
        <f>IF(NOT(ISBLANK(gc_data_from_prog!AJ17)),gc_data_from_prog!AJ17,"")</f>
        <v/>
      </c>
      <c r="Q17" s="104" t="str">
        <f>IF(NOT(ISBLANK(gc_data_from_prog!AL17)),gc_data_from_prog!AL17,"")</f>
        <v/>
      </c>
      <c r="R17" s="104" t="str">
        <f>IF(NOT(ISBLANK(gc_data_from_prog!AN17)),gc_data_from_prog!AN17,"")</f>
        <v/>
      </c>
      <c r="S17" s="104" t="str">
        <f>IF(NOT(ISBLANK(gc_data_from_prog!AP17)),gc_data_from_prog!AP17,"")</f>
        <v/>
      </c>
      <c r="T17" s="104" t="str">
        <f>IF(NOT(ISBLANK(gc_data_from_prog!AR17)),gc_data_from_prog!AR17,"")</f>
        <v/>
      </c>
      <c r="U17" s="104" t="str">
        <f>IF(NOT(ISBLANK(gc_data_from_prog!AT17)),gc_data_from_prog!AT17,"")</f>
        <v/>
      </c>
      <c r="V17" s="104" t="str">
        <f>IF(NOT(ISBLANK(gc_data_from_prog!AV17)),gc_data_from_prog!AV17,"")</f>
        <v/>
      </c>
      <c r="W17" s="104" t="str">
        <f>IF(NOT(ISBLANK(gc_data_from_prog!AX17)),gc_data_from_prog!AX17,"")</f>
        <v/>
      </c>
      <c r="X17" s="104" t="str">
        <f>IF(NOT(ISBLANK(gc_data_from_prog!AZ17)),gc_data_from_prog!AZ17,"")</f>
        <v/>
      </c>
    </row>
    <row r="18" spans="1:26" x14ac:dyDescent="0.25">
      <c r="A18" s="199"/>
      <c r="B18" s="199"/>
      <c r="C18" s="199"/>
      <c r="E18" s="20" t="str">
        <f>IF(NOT(ISBLANK(gc_data_from_prog!P18)),gc_data_from_prog!P18,"")</f>
        <v/>
      </c>
      <c r="G18" s="219" t="str">
        <f>IF(NOT(ISBLANK(gc_data_from_prog!D18)),gc_data_from_prog!D18,"")</f>
        <v/>
      </c>
      <c r="H18" s="104" t="str">
        <f>IF(NOT(ISBLANK(gc_data_from_prog!C18)),gc_data_from_prog!C18,"")</f>
        <v/>
      </c>
      <c r="I18" s="104" t="str">
        <f>IF(NOT(ISBLANK(gc_data_from_prog!V18)),gc_data_from_prog!V18,"")</f>
        <v/>
      </c>
      <c r="J18" s="104" t="str">
        <f>IF(NOT(ISBLANK(gc_data_from_prog!X18)),gc_data_from_prog!X18,"")</f>
        <v/>
      </c>
      <c r="K18" s="104" t="str">
        <f>IF(NOT(ISBLANK(gc_data_from_prog!Z18)),gc_data_from_prog!Z18,"")</f>
        <v/>
      </c>
      <c r="L18" s="104" t="str">
        <f>IF(NOT(ISBLANK(gc_data_from_prog!AB18)),gc_data_from_prog!AB18,"")</f>
        <v/>
      </c>
      <c r="M18" s="104" t="str">
        <f>IF(NOT(ISBLANK(gc_data_from_prog!AD18)),gc_data_from_prog!AD18,"")</f>
        <v/>
      </c>
      <c r="N18" s="104" t="str">
        <f>IF(NOT(ISBLANK(gc_data_from_prog!AF18)),gc_data_from_prog!AF18,"")</f>
        <v/>
      </c>
      <c r="O18" s="104" t="str">
        <f>IF(NOT(ISBLANK(gc_data_from_prog!AH18)),gc_data_from_prog!AH18,"")</f>
        <v/>
      </c>
      <c r="P18" s="104" t="str">
        <f>IF(NOT(ISBLANK(gc_data_from_prog!AJ18)),gc_data_from_prog!AJ18,"")</f>
        <v/>
      </c>
      <c r="Q18" s="104" t="str">
        <f>IF(NOT(ISBLANK(gc_data_from_prog!AL18)),gc_data_from_prog!AL18,"")</f>
        <v/>
      </c>
      <c r="R18" s="104" t="str">
        <f>IF(NOT(ISBLANK(gc_data_from_prog!AN18)),gc_data_from_prog!AN18,"")</f>
        <v/>
      </c>
      <c r="S18" s="104" t="str">
        <f>IF(NOT(ISBLANK(gc_data_from_prog!AP18)),gc_data_from_prog!AP18,"")</f>
        <v/>
      </c>
      <c r="T18" s="104" t="str">
        <f>IF(NOT(ISBLANK(gc_data_from_prog!AR18)),gc_data_from_prog!AR18,"")</f>
        <v/>
      </c>
      <c r="U18" s="104" t="str">
        <f>IF(NOT(ISBLANK(gc_data_from_prog!AT18)),gc_data_from_prog!AT18,"")</f>
        <v/>
      </c>
      <c r="V18" s="104" t="str">
        <f>IF(NOT(ISBLANK(gc_data_from_prog!AV18)),gc_data_from_prog!AV18,"")</f>
        <v/>
      </c>
      <c r="W18" s="104" t="str">
        <f>IF(NOT(ISBLANK(gc_data_from_prog!AX18)),gc_data_from_prog!AX18,"")</f>
        <v/>
      </c>
      <c r="X18" s="104" t="str">
        <f>IF(NOT(ISBLANK(gc_data_from_prog!AZ18)),gc_data_from_prog!AZ18,"")</f>
        <v/>
      </c>
    </row>
    <row r="19" spans="1:26" x14ac:dyDescent="0.25">
      <c r="A19" s="199"/>
      <c r="B19" s="199"/>
      <c r="C19" s="199"/>
      <c r="E19" s="20" t="str">
        <f>IF(NOT(ISBLANK(gc_data_from_prog!P19)),gc_data_from_prog!P19,"")</f>
        <v/>
      </c>
      <c r="G19" s="219" t="str">
        <f>IF(NOT(ISBLANK(gc_data_from_prog!D19)),gc_data_from_prog!D19,"")</f>
        <v/>
      </c>
      <c r="H19" s="104" t="str">
        <f>IF(NOT(ISBLANK(gc_data_from_prog!C19)),gc_data_from_prog!C19,"")</f>
        <v/>
      </c>
      <c r="I19" s="104" t="str">
        <f>IF(NOT(ISBLANK(gc_data_from_prog!V19)),gc_data_from_prog!V19,"")</f>
        <v/>
      </c>
      <c r="J19" s="104" t="str">
        <f>IF(NOT(ISBLANK(gc_data_from_prog!X19)),gc_data_from_prog!X19,"")</f>
        <v/>
      </c>
      <c r="K19" s="104" t="str">
        <f>IF(NOT(ISBLANK(gc_data_from_prog!Z19)),gc_data_from_prog!Z19,"")</f>
        <v/>
      </c>
      <c r="L19" s="104" t="str">
        <f>IF(NOT(ISBLANK(gc_data_from_prog!AB19)),gc_data_from_prog!AB19,"")</f>
        <v/>
      </c>
      <c r="M19" s="104" t="str">
        <f>IF(NOT(ISBLANK(gc_data_from_prog!AD19)),gc_data_from_prog!AD19,"")</f>
        <v/>
      </c>
      <c r="N19" s="104" t="str">
        <f>IF(NOT(ISBLANK(gc_data_from_prog!AF19)),gc_data_from_prog!AF19,"")</f>
        <v/>
      </c>
      <c r="O19" s="104" t="str">
        <f>IF(NOT(ISBLANK(gc_data_from_prog!AH19)),gc_data_from_prog!AH19,"")</f>
        <v/>
      </c>
      <c r="P19" s="104" t="str">
        <f>IF(NOT(ISBLANK(gc_data_from_prog!AJ19)),gc_data_from_prog!AJ19,"")</f>
        <v/>
      </c>
      <c r="Q19" s="104" t="str">
        <f>IF(NOT(ISBLANK(gc_data_from_prog!AL19)),gc_data_from_prog!AL19,"")</f>
        <v/>
      </c>
      <c r="R19" s="104" t="str">
        <f>IF(NOT(ISBLANK(gc_data_from_prog!AN19)),gc_data_from_prog!AN19,"")</f>
        <v/>
      </c>
      <c r="S19" s="104" t="str">
        <f>IF(NOT(ISBLANK(gc_data_from_prog!AP19)),gc_data_from_prog!AP19,"")</f>
        <v/>
      </c>
      <c r="T19" s="104" t="str">
        <f>IF(NOT(ISBLANK(gc_data_from_prog!AR19)),gc_data_from_prog!AR19,"")</f>
        <v/>
      </c>
      <c r="U19" s="104" t="str">
        <f>IF(NOT(ISBLANK(gc_data_from_prog!AT19)),gc_data_from_prog!AT19,"")</f>
        <v/>
      </c>
      <c r="V19" s="104" t="str">
        <f>IF(NOT(ISBLANK(gc_data_from_prog!AV19)),gc_data_from_prog!AV19,"")</f>
        <v/>
      </c>
      <c r="W19" s="104" t="str">
        <f>IF(NOT(ISBLANK(gc_data_from_prog!AX19)),gc_data_from_prog!AX19,"")</f>
        <v/>
      </c>
      <c r="X19" s="104" t="str">
        <f>IF(NOT(ISBLANK(gc_data_from_prog!AZ19)),gc_data_from_prog!AZ19,"")</f>
        <v/>
      </c>
    </row>
    <row r="20" spans="1:26" x14ac:dyDescent="0.25">
      <c r="A20" s="199"/>
      <c r="B20" s="199"/>
      <c r="C20" s="199"/>
      <c r="E20" s="20" t="str">
        <f>IF(NOT(ISBLANK(gc_data_from_prog!P20)),gc_data_from_prog!P20,"")</f>
        <v/>
      </c>
      <c r="G20" s="220" t="str">
        <f>IF(NOT(ISBLANK(gc_data_from_prog!D20)),gc_data_from_prog!D20,"")</f>
        <v/>
      </c>
      <c r="H20" s="125" t="str">
        <f>IF(NOT(ISBLANK(gc_data_from_prog!C20)),gc_data_from_prog!C20,"")</f>
        <v/>
      </c>
      <c r="I20" s="125" t="str">
        <f>IF(NOT(ISBLANK(gc_data_from_prog!V20)),gc_data_from_prog!V20,"")</f>
        <v/>
      </c>
      <c r="J20" s="125" t="str">
        <f>IF(NOT(ISBLANK(gc_data_from_prog!X20)),gc_data_from_prog!X20,"")</f>
        <v/>
      </c>
      <c r="K20" s="125" t="str">
        <f>IF(NOT(ISBLANK(gc_data_from_prog!Z20)),gc_data_from_prog!Z20,"")</f>
        <v/>
      </c>
      <c r="L20" s="125" t="str">
        <f>IF(NOT(ISBLANK(gc_data_from_prog!AB20)),gc_data_from_prog!AB20,"")</f>
        <v/>
      </c>
      <c r="M20" s="125" t="str">
        <f>IF(NOT(ISBLANK(gc_data_from_prog!AD20)),gc_data_from_prog!AD20,"")</f>
        <v/>
      </c>
      <c r="N20" s="125" t="str">
        <f>IF(NOT(ISBLANK(gc_data_from_prog!AF20)),gc_data_from_prog!AF20,"")</f>
        <v/>
      </c>
      <c r="O20" s="125" t="str">
        <f>IF(NOT(ISBLANK(gc_data_from_prog!AH20)),gc_data_from_prog!AH20,"")</f>
        <v/>
      </c>
      <c r="P20" s="125" t="str">
        <f>IF(NOT(ISBLANK(gc_data_from_prog!AJ20)),gc_data_from_prog!AJ20,"")</f>
        <v/>
      </c>
      <c r="Q20" s="125" t="str">
        <f>IF(NOT(ISBLANK(gc_data_from_prog!AL20)),gc_data_from_prog!AL20,"")</f>
        <v/>
      </c>
      <c r="R20" s="125" t="str">
        <f>IF(NOT(ISBLANK(gc_data_from_prog!AN20)),gc_data_from_prog!AN20,"")</f>
        <v/>
      </c>
      <c r="S20" s="125" t="str">
        <f>IF(NOT(ISBLANK(gc_data_from_prog!AP20)),gc_data_from_prog!AP20,"")</f>
        <v/>
      </c>
      <c r="T20" s="125" t="str">
        <f>IF(NOT(ISBLANK(gc_data_from_prog!AR20)),gc_data_from_prog!AR20,"")</f>
        <v/>
      </c>
      <c r="U20" s="125" t="str">
        <f>IF(NOT(ISBLANK(gc_data_from_prog!AT20)),gc_data_from_prog!AT20,"")</f>
        <v/>
      </c>
      <c r="V20" s="125" t="str">
        <f>IF(NOT(ISBLANK(gc_data_from_prog!AV20)),gc_data_from_prog!AV20,"")</f>
        <v/>
      </c>
      <c r="W20" s="125" t="str">
        <f>IF(NOT(ISBLANK(gc_data_from_prog!AX20)),gc_data_from_prog!AX20,"")</f>
        <v/>
      </c>
      <c r="X20" s="125" t="str">
        <f>IF(NOT(ISBLANK(gc_data_from_prog!AZ20)),gc_data_from_prog!AZ20,"")</f>
        <v/>
      </c>
    </row>
    <row r="21" spans="1:26" x14ac:dyDescent="0.25">
      <c r="A21" s="199"/>
      <c r="B21" s="199"/>
      <c r="C21" s="199"/>
      <c r="E21" s="20" t="str">
        <f>IF(NOT(ISBLANK(gc_data_from_prog!P21)),gc_data_from_prog!P21,"")</f>
        <v/>
      </c>
      <c r="G21" s="220" t="str">
        <f>IF(NOT(ISBLANK(gc_data_from_prog!D21)),gc_data_from_prog!D21,"")</f>
        <v/>
      </c>
      <c r="H21" s="125" t="str">
        <f>IF(NOT(ISBLANK(gc_data_from_prog!C21)),gc_data_from_prog!C21,"")</f>
        <v/>
      </c>
      <c r="I21" s="125" t="str">
        <f>IF(NOT(ISBLANK(gc_data_from_prog!V21)),gc_data_from_prog!V21,"")</f>
        <v/>
      </c>
      <c r="J21" s="125" t="str">
        <f>IF(NOT(ISBLANK(gc_data_from_prog!X21)),gc_data_from_prog!X21,"")</f>
        <v/>
      </c>
      <c r="K21" s="125" t="str">
        <f>IF(NOT(ISBLANK(gc_data_from_prog!Z21)),gc_data_from_prog!Z21,"")</f>
        <v/>
      </c>
      <c r="L21" s="125" t="str">
        <f>IF(NOT(ISBLANK(gc_data_from_prog!AB21)),gc_data_from_prog!AB21,"")</f>
        <v/>
      </c>
      <c r="M21" s="125" t="str">
        <f>IF(NOT(ISBLANK(gc_data_from_prog!AD21)),gc_data_from_prog!AD21,"")</f>
        <v/>
      </c>
      <c r="N21" s="125" t="str">
        <f>IF(NOT(ISBLANK(gc_data_from_prog!AF21)),gc_data_from_prog!AF21,"")</f>
        <v/>
      </c>
      <c r="O21" s="125" t="str">
        <f>IF(NOT(ISBLANK(gc_data_from_prog!AH21)),gc_data_from_prog!AH21,"")</f>
        <v/>
      </c>
      <c r="P21" s="125" t="str">
        <f>IF(NOT(ISBLANK(gc_data_from_prog!AJ21)),gc_data_from_prog!AJ21,"")</f>
        <v/>
      </c>
      <c r="Q21" s="125" t="str">
        <f>IF(NOT(ISBLANK(gc_data_from_prog!AL21)),gc_data_from_prog!AL21,"")</f>
        <v/>
      </c>
      <c r="R21" s="125" t="str">
        <f>IF(NOT(ISBLANK(gc_data_from_prog!AN21)),gc_data_from_prog!AN21,"")</f>
        <v/>
      </c>
      <c r="S21" s="125" t="str">
        <f>IF(NOT(ISBLANK(gc_data_from_prog!AP21)),gc_data_from_prog!AP21,"")</f>
        <v/>
      </c>
      <c r="T21" s="125" t="str">
        <f>IF(NOT(ISBLANK(gc_data_from_prog!AR21)),gc_data_from_prog!AR21,"")</f>
        <v/>
      </c>
      <c r="U21" s="125" t="str">
        <f>IF(NOT(ISBLANK(gc_data_from_prog!AT21)),gc_data_from_prog!AT21,"")</f>
        <v/>
      </c>
      <c r="V21" s="125" t="str">
        <f>IF(NOT(ISBLANK(gc_data_from_prog!AV21)),gc_data_from_prog!AV21,"")</f>
        <v/>
      </c>
      <c r="W21" s="125" t="str">
        <f>IF(NOT(ISBLANK(gc_data_from_prog!AX21)),gc_data_from_prog!AX21,"")</f>
        <v/>
      </c>
      <c r="X21" s="125" t="str">
        <f>IF(NOT(ISBLANK(gc_data_from_prog!AZ21)),gc_data_from_prog!AZ21,"")</f>
        <v/>
      </c>
    </row>
    <row r="22" spans="1:26" x14ac:dyDescent="0.25">
      <c r="A22" s="199"/>
      <c r="B22" s="199"/>
      <c r="C22" s="199"/>
      <c r="E22" s="20" t="str">
        <f>IF(NOT(ISBLANK(gc_data_from_prog!P22)),gc_data_from_prog!P22,"")</f>
        <v/>
      </c>
      <c r="G22" s="220" t="str">
        <f>IF(NOT(ISBLANK(gc_data_from_prog!D22)),gc_data_from_prog!D22,"")</f>
        <v/>
      </c>
      <c r="H22" s="125" t="str">
        <f>IF(NOT(ISBLANK(gc_data_from_prog!C22)),gc_data_from_prog!C22,"")</f>
        <v/>
      </c>
      <c r="I22" s="125" t="str">
        <f>IF(NOT(ISBLANK(gc_data_from_prog!V22)),gc_data_from_prog!V22,"")</f>
        <v/>
      </c>
      <c r="J22" s="125" t="str">
        <f>IF(NOT(ISBLANK(gc_data_from_prog!X22)),gc_data_from_prog!X22,"")</f>
        <v/>
      </c>
      <c r="K22" s="125" t="str">
        <f>IF(NOT(ISBLANK(gc_data_from_prog!Z22)),gc_data_from_prog!Z22,"")</f>
        <v/>
      </c>
      <c r="L22" s="125" t="str">
        <f>IF(NOT(ISBLANK(gc_data_from_prog!AB22)),gc_data_from_prog!AB22,"")</f>
        <v/>
      </c>
      <c r="M22" s="125" t="str">
        <f>IF(NOT(ISBLANK(gc_data_from_prog!AD22)),gc_data_from_prog!AD22,"")</f>
        <v/>
      </c>
      <c r="N22" s="125" t="str">
        <f>IF(NOT(ISBLANK(gc_data_from_prog!AF22)),gc_data_from_prog!AF22,"")</f>
        <v/>
      </c>
      <c r="O22" s="125" t="str">
        <f>IF(NOT(ISBLANK(gc_data_from_prog!AH22)),gc_data_from_prog!AH22,"")</f>
        <v/>
      </c>
      <c r="P22" s="125" t="str">
        <f>IF(NOT(ISBLANK(gc_data_from_prog!AJ22)),gc_data_from_prog!AJ22,"")</f>
        <v/>
      </c>
      <c r="Q22" s="125" t="str">
        <f>IF(NOT(ISBLANK(gc_data_from_prog!AL22)),gc_data_from_prog!AL22,"")</f>
        <v/>
      </c>
      <c r="R22" s="125" t="str">
        <f>IF(NOT(ISBLANK(gc_data_from_prog!AN22)),gc_data_from_prog!AN22,"")</f>
        <v/>
      </c>
      <c r="S22" s="125" t="str">
        <f>IF(NOT(ISBLANK(gc_data_from_prog!AP22)),gc_data_from_prog!AP22,"")</f>
        <v/>
      </c>
      <c r="T22" s="125" t="str">
        <f>IF(NOT(ISBLANK(gc_data_from_prog!AR22)),gc_data_from_prog!AR22,"")</f>
        <v/>
      </c>
      <c r="U22" s="125" t="str">
        <f>IF(NOT(ISBLANK(gc_data_from_prog!AT22)),gc_data_from_prog!AT22,"")</f>
        <v/>
      </c>
      <c r="V22" s="125" t="str">
        <f>IF(NOT(ISBLANK(gc_data_from_prog!AV22)),gc_data_from_prog!AV22,"")</f>
        <v/>
      </c>
      <c r="W22" s="125" t="str">
        <f>IF(NOT(ISBLANK(gc_data_from_prog!AX22)),gc_data_from_prog!AX22,"")</f>
        <v/>
      </c>
      <c r="X22" s="125" t="str">
        <f>IF(NOT(ISBLANK(gc_data_from_prog!AZ22)),gc_data_from_prog!AZ22,"")</f>
        <v/>
      </c>
    </row>
    <row r="23" spans="1:26" x14ac:dyDescent="0.25">
      <c r="A23" s="199">
        <f>IF(NOT(ISBLANK(gc_data_from_prog!K23)),gc_data_from_prog!K23,"")</f>
        <v>471</v>
      </c>
      <c r="B23" s="199"/>
      <c r="C23" s="199"/>
      <c r="E23" s="20">
        <f>IF(NOT(ISBLANK(gc_data_from_prog!P23)),gc_data_from_prog!P23,"")</f>
        <v>40</v>
      </c>
      <c r="G23" s="214">
        <f>IF(NOT(ISBLANK(gc_data_from_prog!D23)),gc_data_from_prog!D23,"")</f>
        <v>1653236679.9791689</v>
      </c>
      <c r="H23" s="120" t="str">
        <f>IF(NOT(ISBLANK(gc_data_from_prog!C23)),gc_data_from_prog!C23,"")</f>
        <v>MOCK RUN 9694442</v>
      </c>
      <c r="I23" s="120">
        <f>IF(NOT(ISBLANK(gc_data_from_prog!V23)),gc_data_from_prog!V23,"")</f>
        <v>566382.58499999996</v>
      </c>
      <c r="J23" s="120">
        <f>IF(NOT(ISBLANK(gc_data_from_prog!X23)),gc_data_from_prog!X23,"")</f>
        <v>2101269.6749999998</v>
      </c>
      <c r="K23" s="120">
        <f>IF(NOT(ISBLANK(gc_data_from_prog!Z23)),gc_data_from_prog!Z23,"")</f>
        <v>0</v>
      </c>
      <c r="L23" s="120">
        <f>IF(NOT(ISBLANK(gc_data_from_prog!AB23)),gc_data_from_prog!AB23,"")</f>
        <v>0</v>
      </c>
      <c r="M23" s="120">
        <f>IF(NOT(ISBLANK(gc_data_from_prog!AD23)),gc_data_from_prog!AD23,"")</f>
        <v>0</v>
      </c>
      <c r="N23" s="120">
        <f>IF(NOT(ISBLANK(gc_data_from_prog!AF23)),gc_data_from_prog!AF23,"")</f>
        <v>74.290000000000006</v>
      </c>
      <c r="O23" s="120">
        <f>IF(NOT(ISBLANK(gc_data_from_prog!AH23)),gc_data_from_prog!AH23,"")</f>
        <v>0</v>
      </c>
      <c r="P23" s="120">
        <f>IF(NOT(ISBLANK(gc_data_from_prog!AJ23)),gc_data_from_prog!AJ23,"")</f>
        <v>1260199.345</v>
      </c>
      <c r="Q23" s="120">
        <f>IF(NOT(ISBLANK(gc_data_from_prog!AL23)),gc_data_from_prog!AL23,"")</f>
        <v>0</v>
      </c>
      <c r="R23" s="120">
        <f>IF(NOT(ISBLANK(gc_data_from_prog!AN23)),gc_data_from_prog!AN23,"")</f>
        <v>738.05499999999995</v>
      </c>
      <c r="S23" s="120">
        <f>IF(NOT(ISBLANK(gc_data_from_prog!AP23)),gc_data_from_prog!AP23,"")</f>
        <v>529.88499999999999</v>
      </c>
      <c r="T23" s="120">
        <f>IF(NOT(ISBLANK(gc_data_from_prog!AR23)),gc_data_from_prog!AR23,"")</f>
        <v>0</v>
      </c>
      <c r="U23" s="120">
        <f>IF(NOT(ISBLANK(gc_data_from_prog!AT23)),gc_data_from_prog!AT23,"")</f>
        <v>0</v>
      </c>
      <c r="V23" s="120">
        <f>IF(NOT(ISBLANK(gc_data_from_prog!AV23)),gc_data_from_prog!AV23,"")</f>
        <v>0</v>
      </c>
      <c r="W23" s="120">
        <f>IF(NOT(ISBLANK(gc_data_from_prog!AX23)),gc_data_from_prog!AX23,"")</f>
        <v>0</v>
      </c>
      <c r="X23" s="120">
        <f>IF(NOT(ISBLANK(gc_data_from_prog!AZ23)),gc_data_from_prog!AZ23,"")</f>
        <v>0</v>
      </c>
    </row>
    <row r="24" spans="1:26" x14ac:dyDescent="0.25">
      <c r="A24" s="199"/>
      <c r="B24" s="199"/>
      <c r="C24" s="199"/>
      <c r="E24" s="20">
        <f>IF(NOT(ISBLANK(gc_data_from_prog!P24)),gc_data_from_prog!P24,"")</f>
        <v>40</v>
      </c>
      <c r="G24" s="214">
        <f>IF(NOT(ISBLANK(gc_data_from_prog!D24)),gc_data_from_prog!D24,"")</f>
        <v>1653236687.0174601</v>
      </c>
      <c r="H24" s="120" t="str">
        <f>IF(NOT(ISBLANK(gc_data_from_prog!C24)),gc_data_from_prog!C24,"")</f>
        <v>MOCK RUN 1595942</v>
      </c>
      <c r="I24" s="120">
        <f>IF(NOT(ISBLANK(gc_data_from_prog!V24)),gc_data_from_prog!V24,"")</f>
        <v>566382.58499999996</v>
      </c>
      <c r="J24" s="120">
        <f>IF(NOT(ISBLANK(gc_data_from_prog!X24)),gc_data_from_prog!X24,"")</f>
        <v>2101269.6749999998</v>
      </c>
      <c r="K24" s="120">
        <f>IF(NOT(ISBLANK(gc_data_from_prog!Z24)),gc_data_from_prog!Z24,"")</f>
        <v>0</v>
      </c>
      <c r="L24" s="120">
        <f>IF(NOT(ISBLANK(gc_data_from_prog!AB24)),gc_data_from_prog!AB24,"")</f>
        <v>0</v>
      </c>
      <c r="M24" s="120">
        <f>IF(NOT(ISBLANK(gc_data_from_prog!AD24)),gc_data_from_prog!AD24,"")</f>
        <v>0</v>
      </c>
      <c r="N24" s="120">
        <f>IF(NOT(ISBLANK(gc_data_from_prog!AF24)),gc_data_from_prog!AF24,"")</f>
        <v>74.290000000000006</v>
      </c>
      <c r="O24" s="120">
        <f>IF(NOT(ISBLANK(gc_data_from_prog!AH24)),gc_data_from_prog!AH24,"")</f>
        <v>0</v>
      </c>
      <c r="P24" s="120">
        <f>IF(NOT(ISBLANK(gc_data_from_prog!AJ24)),gc_data_from_prog!AJ24,"")</f>
        <v>1260199.345</v>
      </c>
      <c r="Q24" s="120">
        <f>IF(NOT(ISBLANK(gc_data_from_prog!AL24)),gc_data_from_prog!AL24,"")</f>
        <v>0</v>
      </c>
      <c r="R24" s="120">
        <f>IF(NOT(ISBLANK(gc_data_from_prog!AN24)),gc_data_from_prog!AN24,"")</f>
        <v>738.05499999999995</v>
      </c>
      <c r="S24" s="120">
        <f>IF(NOT(ISBLANK(gc_data_from_prog!AP24)),gc_data_from_prog!AP24,"")</f>
        <v>529.88499999999999</v>
      </c>
      <c r="T24" s="120">
        <f>IF(NOT(ISBLANK(gc_data_from_prog!AR24)),gc_data_from_prog!AR24,"")</f>
        <v>0</v>
      </c>
      <c r="U24" s="120">
        <f>IF(NOT(ISBLANK(gc_data_from_prog!AT24)),gc_data_from_prog!AT24,"")</f>
        <v>0</v>
      </c>
      <c r="V24" s="120">
        <f>IF(NOT(ISBLANK(gc_data_from_prog!AV24)),gc_data_from_prog!AV24,"")</f>
        <v>0</v>
      </c>
      <c r="W24" s="120">
        <f>IF(NOT(ISBLANK(gc_data_from_prog!AX24)),gc_data_from_prog!AX24,"")</f>
        <v>0</v>
      </c>
      <c r="X24" s="120">
        <f>IF(NOT(ISBLANK(gc_data_from_prog!AZ24)),gc_data_from_prog!AZ24,"")</f>
        <v>0</v>
      </c>
    </row>
    <row r="25" spans="1:26" x14ac:dyDescent="0.25">
      <c r="A25" s="199"/>
      <c r="B25" s="199"/>
      <c r="C25" s="199"/>
      <c r="E25" s="20">
        <f>IF(NOT(ISBLANK(gc_data_from_prog!P25)),gc_data_from_prog!P25,"")</f>
        <v>40</v>
      </c>
      <c r="G25" s="214">
        <f>IF(NOT(ISBLANK(gc_data_from_prog!D25)),gc_data_from_prog!D25,"")</f>
        <v>1653236694.047657</v>
      </c>
      <c r="H25" s="120" t="str">
        <f>IF(NOT(ISBLANK(gc_data_from_prog!C25)),gc_data_from_prog!C25,"")</f>
        <v>MOCK RUN 3399578</v>
      </c>
      <c r="I25" s="120">
        <f>IF(NOT(ISBLANK(gc_data_from_prog!V25)),gc_data_from_prog!V25,"")</f>
        <v>566382.58499999996</v>
      </c>
      <c r="J25" s="120">
        <f>IF(NOT(ISBLANK(gc_data_from_prog!X25)),gc_data_from_prog!X25,"")</f>
        <v>2101269.6749999998</v>
      </c>
      <c r="K25" s="120">
        <f>IF(NOT(ISBLANK(gc_data_from_prog!Z25)),gc_data_from_prog!Z25,"")</f>
        <v>0</v>
      </c>
      <c r="L25" s="120">
        <f>IF(NOT(ISBLANK(gc_data_from_prog!AB25)),gc_data_from_prog!AB25,"")</f>
        <v>0</v>
      </c>
      <c r="M25" s="120">
        <f>IF(NOT(ISBLANK(gc_data_from_prog!AD25)),gc_data_from_prog!AD25,"")</f>
        <v>0</v>
      </c>
      <c r="N25" s="120">
        <f>IF(NOT(ISBLANK(gc_data_from_prog!AF25)),gc_data_from_prog!AF25,"")</f>
        <v>74.290000000000006</v>
      </c>
      <c r="O25" s="120">
        <f>IF(NOT(ISBLANK(gc_data_from_prog!AH25)),gc_data_from_prog!AH25,"")</f>
        <v>0</v>
      </c>
      <c r="P25" s="120">
        <f>IF(NOT(ISBLANK(gc_data_from_prog!AJ25)),gc_data_from_prog!AJ25,"")</f>
        <v>1260199.345</v>
      </c>
      <c r="Q25" s="120">
        <f>IF(NOT(ISBLANK(gc_data_from_prog!AL25)),gc_data_from_prog!AL25,"")</f>
        <v>0</v>
      </c>
      <c r="R25" s="120">
        <f>IF(NOT(ISBLANK(gc_data_from_prog!AN25)),gc_data_from_prog!AN25,"")</f>
        <v>738.05499999999995</v>
      </c>
      <c r="S25" s="120">
        <f>IF(NOT(ISBLANK(gc_data_from_prog!AP25)),gc_data_from_prog!AP25,"")</f>
        <v>529.88499999999999</v>
      </c>
      <c r="T25" s="120">
        <f>IF(NOT(ISBLANK(gc_data_from_prog!AR25)),gc_data_from_prog!AR25,"")</f>
        <v>0</v>
      </c>
      <c r="U25" s="120">
        <f>IF(NOT(ISBLANK(gc_data_from_prog!AT25)),gc_data_from_prog!AT25,"")</f>
        <v>0</v>
      </c>
      <c r="V25" s="120">
        <f>IF(NOT(ISBLANK(gc_data_from_prog!AV25)),gc_data_from_prog!AV25,"")</f>
        <v>0</v>
      </c>
      <c r="W25" s="120">
        <f>IF(NOT(ISBLANK(gc_data_from_prog!AX25)),gc_data_from_prog!AX25,"")</f>
        <v>0</v>
      </c>
      <c r="X25" s="120">
        <f>IF(NOT(ISBLANK(gc_data_from_prog!AZ25)),gc_data_from_prog!AZ25,"")</f>
        <v>0</v>
      </c>
    </row>
    <row r="26" spans="1:26" x14ac:dyDescent="0.25">
      <c r="A26" s="199"/>
      <c r="B26" s="199"/>
      <c r="C26" s="199"/>
      <c r="E26" s="20">
        <f>IF(NOT(ISBLANK(gc_data_from_prog!P26)),gc_data_from_prog!P26,"")</f>
        <v>80</v>
      </c>
      <c r="G26" s="215">
        <f>IF(NOT(ISBLANK(gc_data_from_prog!D26)),gc_data_from_prog!D26,"")</f>
        <v>1653236802.5060101</v>
      </c>
      <c r="H26" s="121" t="str">
        <f>IF(NOT(ISBLANK(gc_data_from_prog!C26)),gc_data_from_prog!C26,"")</f>
        <v>MOCK RUN 5982430</v>
      </c>
      <c r="I26" s="121">
        <f>IF(NOT(ISBLANK(gc_data_from_prog!V26)),gc_data_from_prog!V26,"")</f>
        <v>566382.58499999996</v>
      </c>
      <c r="J26" s="121">
        <f>IF(NOT(ISBLANK(gc_data_from_prog!X26)),gc_data_from_prog!X26,"")</f>
        <v>2101269.6749999998</v>
      </c>
      <c r="K26" s="121">
        <f>IF(NOT(ISBLANK(gc_data_from_prog!Z26)),gc_data_from_prog!Z26,"")</f>
        <v>0</v>
      </c>
      <c r="L26" s="121">
        <f>IF(NOT(ISBLANK(gc_data_from_prog!AB26)),gc_data_from_prog!AB26,"")</f>
        <v>0</v>
      </c>
      <c r="M26" s="121">
        <f>IF(NOT(ISBLANK(gc_data_from_prog!AD26)),gc_data_from_prog!AD26,"")</f>
        <v>0</v>
      </c>
      <c r="N26" s="121">
        <f>IF(NOT(ISBLANK(gc_data_from_prog!AF26)),gc_data_from_prog!AF26,"")</f>
        <v>74.290000000000006</v>
      </c>
      <c r="O26" s="121">
        <f>IF(NOT(ISBLANK(gc_data_from_prog!AH26)),gc_data_from_prog!AH26,"")</f>
        <v>0</v>
      </c>
      <c r="P26" s="121">
        <f>IF(NOT(ISBLANK(gc_data_from_prog!AJ26)),gc_data_from_prog!AJ26,"")</f>
        <v>1260199.345</v>
      </c>
      <c r="Q26" s="121">
        <f>IF(NOT(ISBLANK(gc_data_from_prog!AL26)),gc_data_from_prog!AL26,"")</f>
        <v>0</v>
      </c>
      <c r="R26" s="121">
        <f>IF(NOT(ISBLANK(gc_data_from_prog!AN26)),gc_data_from_prog!AN26,"")</f>
        <v>738.05499999999995</v>
      </c>
      <c r="S26" s="121">
        <f>IF(NOT(ISBLANK(gc_data_from_prog!AP26)),gc_data_from_prog!AP26,"")</f>
        <v>529.88499999999999</v>
      </c>
      <c r="T26" s="121">
        <f>IF(NOT(ISBLANK(gc_data_from_prog!AR26)),gc_data_from_prog!AR26,"")</f>
        <v>0</v>
      </c>
      <c r="U26" s="121">
        <f>IF(NOT(ISBLANK(gc_data_from_prog!AT26)),gc_data_from_prog!AT26,"")</f>
        <v>0</v>
      </c>
      <c r="V26" s="121">
        <f>IF(NOT(ISBLANK(gc_data_from_prog!AV26)),gc_data_from_prog!AV26,"")</f>
        <v>0</v>
      </c>
      <c r="W26" s="121">
        <f>IF(NOT(ISBLANK(gc_data_from_prog!AX26)),gc_data_from_prog!AX26,"")</f>
        <v>0</v>
      </c>
      <c r="X26" s="121">
        <f>IF(NOT(ISBLANK(gc_data_from_prog!AZ26)),gc_data_from_prog!AZ26,"")</f>
        <v>0</v>
      </c>
    </row>
    <row r="27" spans="1:26" x14ac:dyDescent="0.25">
      <c r="A27" s="199"/>
      <c r="B27" s="199"/>
      <c r="C27" s="199"/>
      <c r="E27" s="20">
        <f>IF(NOT(ISBLANK(gc_data_from_prog!P27)),gc_data_from_prog!P27,"")</f>
        <v>80</v>
      </c>
      <c r="G27" s="215">
        <f>IF(NOT(ISBLANK(gc_data_from_prog!D27)),gc_data_from_prog!D27,"")</f>
        <v>1653236809.545433</v>
      </c>
      <c r="H27" s="121" t="str">
        <f>IF(NOT(ISBLANK(gc_data_from_prog!C27)),gc_data_from_prog!C27,"")</f>
        <v>MOCK RUN 7043301</v>
      </c>
      <c r="I27" s="121">
        <f>IF(NOT(ISBLANK(gc_data_from_prog!V27)),gc_data_from_prog!V27,"")</f>
        <v>566382.58499999996</v>
      </c>
      <c r="J27" s="121">
        <f>IF(NOT(ISBLANK(gc_data_from_prog!X27)),gc_data_from_prog!X27,"")</f>
        <v>2101269.6749999998</v>
      </c>
      <c r="K27" s="121">
        <f>IF(NOT(ISBLANK(gc_data_from_prog!Z27)),gc_data_from_prog!Z27,"")</f>
        <v>0</v>
      </c>
      <c r="L27" s="121">
        <f>IF(NOT(ISBLANK(gc_data_from_prog!AB27)),gc_data_from_prog!AB27,"")</f>
        <v>0</v>
      </c>
      <c r="M27" s="121">
        <f>IF(NOT(ISBLANK(gc_data_from_prog!AD27)),gc_data_from_prog!AD27,"")</f>
        <v>0</v>
      </c>
      <c r="N27" s="121">
        <f>IF(NOT(ISBLANK(gc_data_from_prog!AF27)),gc_data_from_prog!AF27,"")</f>
        <v>74.290000000000006</v>
      </c>
      <c r="O27" s="121">
        <f>IF(NOT(ISBLANK(gc_data_from_prog!AH27)),gc_data_from_prog!AH27,"")</f>
        <v>0</v>
      </c>
      <c r="P27" s="121">
        <f>IF(NOT(ISBLANK(gc_data_from_prog!AJ27)),gc_data_from_prog!AJ27,"")</f>
        <v>1260199.345</v>
      </c>
      <c r="Q27" s="121">
        <f>IF(NOT(ISBLANK(gc_data_from_prog!AL27)),gc_data_from_prog!AL27,"")</f>
        <v>0</v>
      </c>
      <c r="R27" s="121">
        <f>IF(NOT(ISBLANK(gc_data_from_prog!AN27)),gc_data_from_prog!AN27,"")</f>
        <v>738.05499999999995</v>
      </c>
      <c r="S27" s="121">
        <f>IF(NOT(ISBLANK(gc_data_from_prog!AP27)),gc_data_from_prog!AP27,"")</f>
        <v>529.88499999999999</v>
      </c>
      <c r="T27" s="121">
        <f>IF(NOT(ISBLANK(gc_data_from_prog!AR27)),gc_data_from_prog!AR27,"")</f>
        <v>0</v>
      </c>
      <c r="U27" s="121">
        <f>IF(NOT(ISBLANK(gc_data_from_prog!AT27)),gc_data_from_prog!AT27,"")</f>
        <v>0</v>
      </c>
      <c r="V27" s="121">
        <f>IF(NOT(ISBLANK(gc_data_from_prog!AV27)),gc_data_from_prog!AV27,"")</f>
        <v>0</v>
      </c>
      <c r="W27" s="121">
        <f>IF(NOT(ISBLANK(gc_data_from_prog!AX27)),gc_data_from_prog!AX27,"")</f>
        <v>0</v>
      </c>
      <c r="X27" s="121">
        <f>IF(NOT(ISBLANK(gc_data_from_prog!AZ27)),gc_data_from_prog!AZ27,"")</f>
        <v>0</v>
      </c>
    </row>
    <row r="28" spans="1:26" x14ac:dyDescent="0.25">
      <c r="A28" s="199"/>
      <c r="B28" s="199"/>
      <c r="C28" s="199"/>
      <c r="E28" s="20">
        <f>IF(NOT(ISBLANK(gc_data_from_prog!P28)),gc_data_from_prog!P28,"")</f>
        <v>80</v>
      </c>
      <c r="G28" s="215">
        <f>IF(NOT(ISBLANK(gc_data_from_prog!D28)),gc_data_from_prog!D28,"")</f>
        <v>1653236816.603054</v>
      </c>
      <c r="H28" s="121" t="str">
        <f>IF(NOT(ISBLANK(gc_data_from_prog!C28)),gc_data_from_prog!C28,"")</f>
        <v>MOCK RUN 9104464</v>
      </c>
      <c r="I28" s="121">
        <f>IF(NOT(ISBLANK(gc_data_from_prog!V28)),gc_data_from_prog!V28,"")</f>
        <v>566382.58499999996</v>
      </c>
      <c r="J28" s="121">
        <f>IF(NOT(ISBLANK(gc_data_from_prog!X28)),gc_data_from_prog!X28,"")</f>
        <v>2101269.6749999998</v>
      </c>
      <c r="K28" s="121">
        <f>IF(NOT(ISBLANK(gc_data_from_prog!Z28)),gc_data_from_prog!Z28,"")</f>
        <v>0</v>
      </c>
      <c r="L28" s="121">
        <f>IF(NOT(ISBLANK(gc_data_from_prog!AB28)),gc_data_from_prog!AB28,"")</f>
        <v>0</v>
      </c>
      <c r="M28" s="121">
        <f>IF(NOT(ISBLANK(gc_data_from_prog!AD28)),gc_data_from_prog!AD28,"")</f>
        <v>0</v>
      </c>
      <c r="N28" s="121">
        <f>IF(NOT(ISBLANK(gc_data_from_prog!AF28)),gc_data_from_prog!AF28,"")</f>
        <v>74.290000000000006</v>
      </c>
      <c r="O28" s="121">
        <f>IF(NOT(ISBLANK(gc_data_from_prog!AH28)),gc_data_from_prog!AH28,"")</f>
        <v>0</v>
      </c>
      <c r="P28" s="121">
        <f>IF(NOT(ISBLANK(gc_data_from_prog!AJ28)),gc_data_from_prog!AJ28,"")</f>
        <v>1260199.345</v>
      </c>
      <c r="Q28" s="121">
        <f>IF(NOT(ISBLANK(gc_data_from_prog!AL28)),gc_data_from_prog!AL28,"")</f>
        <v>0</v>
      </c>
      <c r="R28" s="121">
        <f>IF(NOT(ISBLANK(gc_data_from_prog!AN28)),gc_data_from_prog!AN28,"")</f>
        <v>738.05499999999995</v>
      </c>
      <c r="S28" s="121">
        <f>IF(NOT(ISBLANK(gc_data_from_prog!AP28)),gc_data_from_prog!AP28,"")</f>
        <v>529.88499999999999</v>
      </c>
      <c r="T28" s="121">
        <f>IF(NOT(ISBLANK(gc_data_from_prog!AR28)),gc_data_from_prog!AR28,"")</f>
        <v>0</v>
      </c>
      <c r="U28" s="121">
        <f>IF(NOT(ISBLANK(gc_data_from_prog!AT28)),gc_data_from_prog!AT28,"")</f>
        <v>0</v>
      </c>
      <c r="V28" s="121">
        <f>IF(NOT(ISBLANK(gc_data_from_prog!AV28)),gc_data_from_prog!AV28,"")</f>
        <v>0</v>
      </c>
      <c r="W28" s="121">
        <f>IF(NOT(ISBLANK(gc_data_from_prog!AX28)),gc_data_from_prog!AX28,"")</f>
        <v>0</v>
      </c>
      <c r="X28" s="121">
        <f>IF(NOT(ISBLANK(gc_data_from_prog!AZ28)),gc_data_from_prog!AZ28,"")</f>
        <v>0</v>
      </c>
    </row>
    <row r="29" spans="1:26" ht="15" customHeight="1" x14ac:dyDescent="0.25">
      <c r="A29" s="199"/>
      <c r="B29" s="199"/>
      <c r="C29" s="199"/>
      <c r="E29" s="20">
        <f>IF(NOT(ISBLANK(gc_data_from_prog!P29)),gc_data_from_prog!P29,"")</f>
        <v>120</v>
      </c>
      <c r="G29" s="216">
        <f>IF(NOT(ISBLANK(gc_data_from_prog!D29)),gc_data_from_prog!D29,"")</f>
        <v>1653236925.0641351</v>
      </c>
      <c r="H29" s="37" t="str">
        <f>IF(NOT(ISBLANK(gc_data_from_prog!C29)),gc_data_from_prog!C29,"")</f>
        <v>MOCK RUN 4695981</v>
      </c>
      <c r="I29" s="37">
        <f>IF(NOT(ISBLANK(gc_data_from_prog!V29)),gc_data_from_prog!V29,"")</f>
        <v>566382.58499999996</v>
      </c>
      <c r="J29" s="37">
        <f>IF(NOT(ISBLANK(gc_data_from_prog!X29)),gc_data_from_prog!X29,"")</f>
        <v>2101269.6749999998</v>
      </c>
      <c r="K29" s="37">
        <f>IF(NOT(ISBLANK(gc_data_from_prog!Z29)),gc_data_from_prog!Z29,"")</f>
        <v>0</v>
      </c>
      <c r="L29" s="37">
        <f>IF(NOT(ISBLANK(gc_data_from_prog!AB29)),gc_data_from_prog!AB29,"")</f>
        <v>0</v>
      </c>
      <c r="M29" s="37">
        <f>IF(NOT(ISBLANK(gc_data_from_prog!AD29)),gc_data_from_prog!AD29,"")</f>
        <v>0</v>
      </c>
      <c r="N29" s="37">
        <f>IF(NOT(ISBLANK(gc_data_from_prog!AF29)),gc_data_from_prog!AF29,"")</f>
        <v>74.290000000000006</v>
      </c>
      <c r="O29" s="37">
        <f>IF(NOT(ISBLANK(gc_data_from_prog!AH29)),gc_data_from_prog!AH29,"")</f>
        <v>0</v>
      </c>
      <c r="P29" s="37">
        <f>IF(NOT(ISBLANK(gc_data_from_prog!AJ29)),gc_data_from_prog!AJ29,"")</f>
        <v>1260199.345</v>
      </c>
      <c r="Q29" s="37">
        <f>IF(NOT(ISBLANK(gc_data_from_prog!AL29)),gc_data_from_prog!AL29,"")</f>
        <v>0</v>
      </c>
      <c r="R29" s="37">
        <f>IF(NOT(ISBLANK(gc_data_from_prog!AN29)),gc_data_from_prog!AN29,"")</f>
        <v>738.05499999999995</v>
      </c>
      <c r="S29" s="37">
        <f>IF(NOT(ISBLANK(gc_data_from_prog!AP29)),gc_data_from_prog!AP29,"")</f>
        <v>529.88499999999999</v>
      </c>
      <c r="T29" s="37">
        <f>IF(NOT(ISBLANK(gc_data_from_prog!AR29)),gc_data_from_prog!AR29,"")</f>
        <v>0</v>
      </c>
      <c r="U29" s="37">
        <f>IF(NOT(ISBLANK(gc_data_from_prog!AT29)),gc_data_from_prog!AT29,"")</f>
        <v>0</v>
      </c>
      <c r="V29" s="37">
        <f>IF(NOT(ISBLANK(gc_data_from_prog!AV29)),gc_data_from_prog!AV29,"")</f>
        <v>0</v>
      </c>
      <c r="W29" s="37">
        <f>IF(NOT(ISBLANK(gc_data_from_prog!AX29)),gc_data_from_prog!AX29,"")</f>
        <v>0</v>
      </c>
      <c r="X29" s="37">
        <f>IF(NOT(ISBLANK(gc_data_from_prog!AZ29)),gc_data_from_prog!AZ29,"")</f>
        <v>0</v>
      </c>
      <c r="Z29" s="124"/>
    </row>
    <row r="30" spans="1:26" ht="13.9" customHeight="1" x14ac:dyDescent="0.25">
      <c r="A30" s="199"/>
      <c r="B30" s="199"/>
      <c r="C30" s="199"/>
      <c r="E30" s="20">
        <f>IF(NOT(ISBLANK(gc_data_from_prog!P30)),gc_data_from_prog!P30,"")</f>
        <v>120</v>
      </c>
      <c r="G30" s="216">
        <f>IF(NOT(ISBLANK(gc_data_from_prog!D30)),gc_data_from_prog!D30,"")</f>
        <v>1653236932.0898039</v>
      </c>
      <c r="H30" s="37" t="str">
        <f>IF(NOT(ISBLANK(gc_data_from_prog!C30)),gc_data_from_prog!C30,"")</f>
        <v>MOCK RUN 9914695</v>
      </c>
      <c r="I30" s="37">
        <f>IF(NOT(ISBLANK(gc_data_from_prog!V30)),gc_data_from_prog!V30,"")</f>
        <v>566382.58499999996</v>
      </c>
      <c r="J30" s="37">
        <f>IF(NOT(ISBLANK(gc_data_from_prog!X30)),gc_data_from_prog!X30,"")</f>
        <v>2101269.6749999998</v>
      </c>
      <c r="K30" s="37">
        <f>IF(NOT(ISBLANK(gc_data_from_prog!Z30)),gc_data_from_prog!Z30,"")</f>
        <v>0</v>
      </c>
      <c r="L30" s="37">
        <f>IF(NOT(ISBLANK(gc_data_from_prog!AB30)),gc_data_from_prog!AB30,"")</f>
        <v>0</v>
      </c>
      <c r="M30" s="37">
        <f>IF(NOT(ISBLANK(gc_data_from_prog!AD30)),gc_data_from_prog!AD30,"")</f>
        <v>0</v>
      </c>
      <c r="N30" s="37">
        <f>IF(NOT(ISBLANK(gc_data_from_prog!AF30)),gc_data_from_prog!AF30,"")</f>
        <v>74.290000000000006</v>
      </c>
      <c r="O30" s="37">
        <f>IF(NOT(ISBLANK(gc_data_from_prog!AH30)),gc_data_from_prog!AH30,"")</f>
        <v>0</v>
      </c>
      <c r="P30" s="37">
        <f>IF(NOT(ISBLANK(gc_data_from_prog!AJ30)),gc_data_from_prog!AJ30,"")</f>
        <v>1260199.345</v>
      </c>
      <c r="Q30" s="37">
        <f>IF(NOT(ISBLANK(gc_data_from_prog!AL30)),gc_data_from_prog!AL30,"")</f>
        <v>0</v>
      </c>
      <c r="R30" s="37">
        <f>IF(NOT(ISBLANK(gc_data_from_prog!AN30)),gc_data_from_prog!AN30,"")</f>
        <v>738.05499999999995</v>
      </c>
      <c r="S30" s="37">
        <f>IF(NOT(ISBLANK(gc_data_from_prog!AP30)),gc_data_from_prog!AP30,"")</f>
        <v>529.88499999999999</v>
      </c>
      <c r="T30" s="37">
        <f>IF(NOT(ISBLANK(gc_data_from_prog!AR30)),gc_data_from_prog!AR30,"")</f>
        <v>0</v>
      </c>
      <c r="U30" s="37">
        <f>IF(NOT(ISBLANK(gc_data_from_prog!AT30)),gc_data_from_prog!AT30,"")</f>
        <v>0</v>
      </c>
      <c r="V30" s="37">
        <f>IF(NOT(ISBLANK(gc_data_from_prog!AV30)),gc_data_from_prog!AV30,"")</f>
        <v>0</v>
      </c>
      <c r="W30" s="37">
        <f>IF(NOT(ISBLANK(gc_data_from_prog!AX30)),gc_data_from_prog!AX30,"")</f>
        <v>0</v>
      </c>
      <c r="X30" s="37">
        <f>IF(NOT(ISBLANK(gc_data_from_prog!AZ30)),gc_data_from_prog!AZ30,"")</f>
        <v>0</v>
      </c>
    </row>
    <row r="31" spans="1:26" x14ac:dyDescent="0.25">
      <c r="A31" s="199"/>
      <c r="B31" s="199"/>
      <c r="C31" s="199"/>
      <c r="E31" s="20">
        <f>IF(NOT(ISBLANK(gc_data_from_prog!P31)),gc_data_from_prog!P31,"")</f>
        <v>120</v>
      </c>
      <c r="G31" s="216">
        <f>IF(NOT(ISBLANK(gc_data_from_prog!D31)),gc_data_from_prog!D31,"")</f>
        <v>1653236939.1401</v>
      </c>
      <c r="H31" s="37" t="str">
        <f>IF(NOT(ISBLANK(gc_data_from_prog!C31)),gc_data_from_prog!C31,"")</f>
        <v>MOCK RUN 5709165</v>
      </c>
      <c r="I31" s="37">
        <f>IF(NOT(ISBLANK(gc_data_from_prog!V31)),gc_data_from_prog!V31,"")</f>
        <v>566382.58499999996</v>
      </c>
      <c r="J31" s="37">
        <f>IF(NOT(ISBLANK(gc_data_from_prog!X31)),gc_data_from_prog!X31,"")</f>
        <v>2101269.6749999998</v>
      </c>
      <c r="K31" s="37">
        <f>IF(NOT(ISBLANK(gc_data_from_prog!Z31)),gc_data_from_prog!Z31,"")</f>
        <v>0</v>
      </c>
      <c r="L31" s="37">
        <f>IF(NOT(ISBLANK(gc_data_from_prog!AB31)),gc_data_from_prog!AB31,"")</f>
        <v>0</v>
      </c>
      <c r="M31" s="37">
        <f>IF(NOT(ISBLANK(gc_data_from_prog!AD31)),gc_data_from_prog!AD31,"")</f>
        <v>0</v>
      </c>
      <c r="N31" s="37">
        <f>IF(NOT(ISBLANK(gc_data_from_prog!AF31)),gc_data_from_prog!AF31,"")</f>
        <v>74.290000000000006</v>
      </c>
      <c r="O31" s="37">
        <f>IF(NOT(ISBLANK(gc_data_from_prog!AH31)),gc_data_from_prog!AH31,"")</f>
        <v>0</v>
      </c>
      <c r="P31" s="37">
        <f>IF(NOT(ISBLANK(gc_data_from_prog!AJ31)),gc_data_from_prog!AJ31,"")</f>
        <v>1260199.345</v>
      </c>
      <c r="Q31" s="37">
        <f>IF(NOT(ISBLANK(gc_data_from_prog!AL31)),gc_data_from_prog!AL31,"")</f>
        <v>0</v>
      </c>
      <c r="R31" s="37">
        <f>IF(NOT(ISBLANK(gc_data_from_prog!AN31)),gc_data_from_prog!AN31,"")</f>
        <v>738.05499999999995</v>
      </c>
      <c r="S31" s="37">
        <f>IF(NOT(ISBLANK(gc_data_from_prog!AP31)),gc_data_from_prog!AP31,"")</f>
        <v>529.88499999999999</v>
      </c>
      <c r="T31" s="37">
        <f>IF(NOT(ISBLANK(gc_data_from_prog!AR31)),gc_data_from_prog!AR31,"")</f>
        <v>0</v>
      </c>
      <c r="U31" s="37">
        <f>IF(NOT(ISBLANK(gc_data_from_prog!AT31)),gc_data_from_prog!AT31,"")</f>
        <v>0</v>
      </c>
      <c r="V31" s="37">
        <f>IF(NOT(ISBLANK(gc_data_from_prog!AV31)),gc_data_from_prog!AV31,"")</f>
        <v>0</v>
      </c>
      <c r="W31" s="37">
        <f>IF(NOT(ISBLANK(gc_data_from_prog!AX31)),gc_data_from_prog!AX31,"")</f>
        <v>0</v>
      </c>
      <c r="X31" s="37">
        <f>IF(NOT(ISBLANK(gc_data_from_prog!AZ31)),gc_data_from_prog!AZ31,"")</f>
        <v>0</v>
      </c>
    </row>
    <row r="32" spans="1:26" x14ac:dyDescent="0.25">
      <c r="A32" s="199"/>
      <c r="B32" s="199"/>
      <c r="C32" s="199"/>
      <c r="E32" s="20" t="str">
        <f>IF(NOT(ISBLANK(gc_data_from_prog!P32)),gc_data_from_prog!P32,"")</f>
        <v/>
      </c>
      <c r="G32" s="217" t="str">
        <f>IF(NOT(ISBLANK(gc_data_from_prog!D32)),gc_data_from_prog!D32,"")</f>
        <v/>
      </c>
      <c r="H32" s="6" t="str">
        <f>IF(NOT(ISBLANK(gc_data_from_prog!C32)),gc_data_from_prog!C32,"")</f>
        <v/>
      </c>
      <c r="I32" s="6" t="str">
        <f>IF(NOT(ISBLANK(gc_data_from_prog!V32)),gc_data_from_prog!V32,"")</f>
        <v/>
      </c>
      <c r="J32" s="6" t="str">
        <f>IF(NOT(ISBLANK(gc_data_from_prog!X32)),gc_data_from_prog!X32,"")</f>
        <v/>
      </c>
      <c r="K32" s="6" t="str">
        <f>IF(NOT(ISBLANK(gc_data_from_prog!Z32)),gc_data_from_prog!Z32,"")</f>
        <v/>
      </c>
      <c r="L32" s="6" t="str">
        <f>IF(NOT(ISBLANK(gc_data_from_prog!AB32)),gc_data_from_prog!AB32,"")</f>
        <v/>
      </c>
      <c r="M32" s="6" t="str">
        <f>IF(NOT(ISBLANK(gc_data_from_prog!AD32)),gc_data_from_prog!AD32,"")</f>
        <v/>
      </c>
      <c r="N32" s="6" t="str">
        <f>IF(NOT(ISBLANK(gc_data_from_prog!AF32)),gc_data_from_prog!AF32,"")</f>
        <v/>
      </c>
      <c r="O32" s="6" t="str">
        <f>IF(NOT(ISBLANK(gc_data_from_prog!AH32)),gc_data_from_prog!AH32,"")</f>
        <v/>
      </c>
      <c r="P32" s="6" t="str">
        <f>IF(NOT(ISBLANK(gc_data_from_prog!AJ32)),gc_data_from_prog!AJ32,"")</f>
        <v/>
      </c>
      <c r="Q32" s="6" t="str">
        <f>IF(NOT(ISBLANK(gc_data_from_prog!AL32)),gc_data_from_prog!AL32,"")</f>
        <v/>
      </c>
      <c r="R32" s="6" t="str">
        <f>IF(NOT(ISBLANK(gc_data_from_prog!AN32)),gc_data_from_prog!AN32,"")</f>
        <v/>
      </c>
      <c r="S32" s="6" t="str">
        <f>IF(NOT(ISBLANK(gc_data_from_prog!AP32)),gc_data_from_prog!AP32,"")</f>
        <v/>
      </c>
      <c r="T32" s="6" t="str">
        <f>IF(NOT(ISBLANK(gc_data_from_prog!AR32)),gc_data_from_prog!AR32,"")</f>
        <v/>
      </c>
      <c r="U32" s="6" t="str">
        <f>IF(NOT(ISBLANK(gc_data_from_prog!AT32)),gc_data_from_prog!AT32,"")</f>
        <v/>
      </c>
      <c r="V32" s="6" t="str">
        <f>IF(NOT(ISBLANK(gc_data_from_prog!AV32)),gc_data_from_prog!AV32,"")</f>
        <v/>
      </c>
      <c r="W32" s="6" t="str">
        <f>IF(NOT(ISBLANK(gc_data_from_prog!AX32)),gc_data_from_prog!AX32,"")</f>
        <v/>
      </c>
      <c r="X32" s="6" t="str">
        <f>IF(NOT(ISBLANK(gc_data_from_prog!AZ32)),gc_data_from_prog!AZ32,"")</f>
        <v/>
      </c>
    </row>
    <row r="33" spans="1:24" x14ac:dyDescent="0.25">
      <c r="A33" s="199"/>
      <c r="B33" s="199"/>
      <c r="C33" s="199"/>
      <c r="E33" s="20" t="str">
        <f>IF(NOT(ISBLANK(gc_data_from_prog!P33)),gc_data_from_prog!P33,"")</f>
        <v/>
      </c>
      <c r="G33" s="217" t="str">
        <f>IF(NOT(ISBLANK(gc_data_from_prog!D33)),gc_data_from_prog!D33,"")</f>
        <v/>
      </c>
      <c r="H33" s="6" t="str">
        <f>IF(NOT(ISBLANK(gc_data_from_prog!C33)),gc_data_from_prog!C33,"")</f>
        <v/>
      </c>
      <c r="I33" s="6" t="str">
        <f>IF(NOT(ISBLANK(gc_data_from_prog!V33)),gc_data_from_prog!V33,"")</f>
        <v/>
      </c>
      <c r="J33" s="6" t="str">
        <f>IF(NOT(ISBLANK(gc_data_from_prog!X33)),gc_data_from_prog!X33,"")</f>
        <v/>
      </c>
      <c r="K33" s="6" t="str">
        <f>IF(NOT(ISBLANK(gc_data_from_prog!Z33)),gc_data_from_prog!Z33,"")</f>
        <v/>
      </c>
      <c r="L33" s="6" t="str">
        <f>IF(NOT(ISBLANK(gc_data_from_prog!AB33)),gc_data_from_prog!AB33,"")</f>
        <v/>
      </c>
      <c r="M33" s="6" t="str">
        <f>IF(NOT(ISBLANK(gc_data_from_prog!AD33)),gc_data_from_prog!AD33,"")</f>
        <v/>
      </c>
      <c r="N33" s="6" t="str">
        <f>IF(NOT(ISBLANK(gc_data_from_prog!AF33)),gc_data_from_prog!AF33,"")</f>
        <v/>
      </c>
      <c r="O33" s="6" t="str">
        <f>IF(NOT(ISBLANK(gc_data_from_prog!AH33)),gc_data_from_prog!AH33,"")</f>
        <v/>
      </c>
      <c r="P33" s="6" t="str">
        <f>IF(NOT(ISBLANK(gc_data_from_prog!AJ33)),gc_data_from_prog!AJ33,"")</f>
        <v/>
      </c>
      <c r="Q33" s="6" t="str">
        <f>IF(NOT(ISBLANK(gc_data_from_prog!AL33)),gc_data_from_prog!AL33,"")</f>
        <v/>
      </c>
      <c r="R33" s="6" t="str">
        <f>IF(NOT(ISBLANK(gc_data_from_prog!AN33)),gc_data_from_prog!AN33,"")</f>
        <v/>
      </c>
      <c r="S33" s="6" t="str">
        <f>IF(NOT(ISBLANK(gc_data_from_prog!AP33)),gc_data_from_prog!AP33,"")</f>
        <v/>
      </c>
      <c r="T33" s="6" t="str">
        <f>IF(NOT(ISBLANK(gc_data_from_prog!AR33)),gc_data_from_prog!AR33,"")</f>
        <v/>
      </c>
      <c r="U33" s="6" t="str">
        <f>IF(NOT(ISBLANK(gc_data_from_prog!AT33)),gc_data_from_prog!AT33,"")</f>
        <v/>
      </c>
      <c r="V33" s="6" t="str">
        <f>IF(NOT(ISBLANK(gc_data_from_prog!AV33)),gc_data_from_prog!AV33,"")</f>
        <v/>
      </c>
      <c r="W33" s="6" t="str">
        <f>IF(NOT(ISBLANK(gc_data_from_prog!AX33)),gc_data_from_prog!AX33,"")</f>
        <v/>
      </c>
      <c r="X33" s="6" t="str">
        <f>IF(NOT(ISBLANK(gc_data_from_prog!AZ33)),gc_data_from_prog!AZ33,"")</f>
        <v/>
      </c>
    </row>
    <row r="34" spans="1:24" x14ac:dyDescent="0.25">
      <c r="A34" s="199"/>
      <c r="B34" s="199"/>
      <c r="C34" s="199"/>
      <c r="E34" s="20" t="str">
        <f>IF(NOT(ISBLANK(gc_data_from_prog!P34)),gc_data_from_prog!P34,"")</f>
        <v/>
      </c>
      <c r="G34" s="217" t="str">
        <f>IF(NOT(ISBLANK(gc_data_from_prog!D34)),gc_data_from_prog!D34,"")</f>
        <v/>
      </c>
      <c r="H34" s="6" t="str">
        <f>IF(NOT(ISBLANK(gc_data_from_prog!C34)),gc_data_from_prog!C34,"")</f>
        <v/>
      </c>
      <c r="I34" s="6" t="str">
        <f>IF(NOT(ISBLANK(gc_data_from_prog!V34)),gc_data_from_prog!V34,"")</f>
        <v/>
      </c>
      <c r="J34" s="6" t="str">
        <f>IF(NOT(ISBLANK(gc_data_from_prog!X34)),gc_data_from_prog!X34,"")</f>
        <v/>
      </c>
      <c r="K34" s="6" t="str">
        <f>IF(NOT(ISBLANK(gc_data_from_prog!Z34)),gc_data_from_prog!Z34,"")</f>
        <v/>
      </c>
      <c r="L34" s="6" t="str">
        <f>IF(NOT(ISBLANK(gc_data_from_prog!AB34)),gc_data_from_prog!AB34,"")</f>
        <v/>
      </c>
      <c r="M34" s="6" t="str">
        <f>IF(NOT(ISBLANK(gc_data_from_prog!AD34)),gc_data_from_prog!AD34,"")</f>
        <v/>
      </c>
      <c r="N34" s="6" t="str">
        <f>IF(NOT(ISBLANK(gc_data_from_prog!AF34)),gc_data_from_prog!AF34,"")</f>
        <v/>
      </c>
      <c r="O34" s="6" t="str">
        <f>IF(NOT(ISBLANK(gc_data_from_prog!AH34)),gc_data_from_prog!AH34,"")</f>
        <v/>
      </c>
      <c r="P34" s="6" t="str">
        <f>IF(NOT(ISBLANK(gc_data_from_prog!AJ34)),gc_data_from_prog!AJ34,"")</f>
        <v/>
      </c>
      <c r="Q34" s="6" t="str">
        <f>IF(NOT(ISBLANK(gc_data_from_prog!AL34)),gc_data_from_prog!AL34,"")</f>
        <v/>
      </c>
      <c r="R34" s="6" t="str">
        <f>IF(NOT(ISBLANK(gc_data_from_prog!AN34)),gc_data_from_prog!AN34,"")</f>
        <v/>
      </c>
      <c r="S34" s="6" t="str">
        <f>IF(NOT(ISBLANK(gc_data_from_prog!AP34)),gc_data_from_prog!AP34,"")</f>
        <v/>
      </c>
      <c r="T34" s="6" t="str">
        <f>IF(NOT(ISBLANK(gc_data_from_prog!AR34)),gc_data_from_prog!AR34,"")</f>
        <v/>
      </c>
      <c r="U34" s="6" t="str">
        <f>IF(NOT(ISBLANK(gc_data_from_prog!AT34)),gc_data_from_prog!AT34,"")</f>
        <v/>
      </c>
      <c r="V34" s="6" t="str">
        <f>IF(NOT(ISBLANK(gc_data_from_prog!AV34)),gc_data_from_prog!AV34,"")</f>
        <v/>
      </c>
      <c r="W34" s="6" t="str">
        <f>IF(NOT(ISBLANK(gc_data_from_prog!AX34)),gc_data_from_prog!AX34,"")</f>
        <v/>
      </c>
      <c r="X34" s="6" t="str">
        <f>IF(NOT(ISBLANK(gc_data_from_prog!AZ34)),gc_data_from_prog!AZ34,"")</f>
        <v/>
      </c>
    </row>
    <row r="35" spans="1:24" x14ac:dyDescent="0.25">
      <c r="A35" s="199"/>
      <c r="B35" s="199"/>
      <c r="C35" s="199"/>
      <c r="E35" s="20" t="str">
        <f>IF(NOT(ISBLANK(gc_data_from_prog!P35)),gc_data_from_prog!P35,"")</f>
        <v/>
      </c>
      <c r="G35" s="218" t="str">
        <f>IF(NOT(ISBLANK(gc_data_from_prog!D35)),gc_data_from_prog!D35,"")</f>
        <v/>
      </c>
      <c r="H35" s="40" t="str">
        <f>IF(NOT(ISBLANK(gc_data_from_prog!C35)),gc_data_from_prog!C35,"")</f>
        <v/>
      </c>
      <c r="I35" s="40" t="str">
        <f>IF(NOT(ISBLANK(gc_data_from_prog!V35)),gc_data_from_prog!V35,"")</f>
        <v/>
      </c>
      <c r="J35" s="40" t="str">
        <f>IF(NOT(ISBLANK(gc_data_from_prog!X35)),gc_data_from_prog!X35,"")</f>
        <v/>
      </c>
      <c r="K35" s="40" t="str">
        <f>IF(NOT(ISBLANK(gc_data_from_prog!Z35)),gc_data_from_prog!Z35,"")</f>
        <v/>
      </c>
      <c r="L35" s="40" t="str">
        <f>IF(NOT(ISBLANK(gc_data_from_prog!AB35)),gc_data_from_prog!AB35,"")</f>
        <v/>
      </c>
      <c r="M35" s="40" t="str">
        <f>IF(NOT(ISBLANK(gc_data_from_prog!AD35)),gc_data_from_prog!AD35,"")</f>
        <v/>
      </c>
      <c r="N35" s="40" t="str">
        <f>IF(NOT(ISBLANK(gc_data_from_prog!AF35)),gc_data_from_prog!AF35,"")</f>
        <v/>
      </c>
      <c r="O35" s="40" t="str">
        <f>IF(NOT(ISBLANK(gc_data_from_prog!AH35)),gc_data_from_prog!AH35,"")</f>
        <v/>
      </c>
      <c r="P35" s="40" t="str">
        <f>IF(NOT(ISBLANK(gc_data_from_prog!AJ35)),gc_data_from_prog!AJ35,"")</f>
        <v/>
      </c>
      <c r="Q35" s="40" t="str">
        <f>IF(NOT(ISBLANK(gc_data_from_prog!AL35)),gc_data_from_prog!AL35,"")</f>
        <v/>
      </c>
      <c r="R35" s="40" t="str">
        <f>IF(NOT(ISBLANK(gc_data_from_prog!AN35)),gc_data_from_prog!AN35,"")</f>
        <v/>
      </c>
      <c r="S35" s="40" t="str">
        <f>IF(NOT(ISBLANK(gc_data_from_prog!AP35)),gc_data_from_prog!AP35,"")</f>
        <v/>
      </c>
      <c r="T35" s="40" t="str">
        <f>IF(NOT(ISBLANK(gc_data_from_prog!AR35)),gc_data_from_prog!AR35,"")</f>
        <v/>
      </c>
      <c r="U35" s="40" t="str">
        <f>IF(NOT(ISBLANK(gc_data_from_prog!AT35)),gc_data_from_prog!AT35,"")</f>
        <v/>
      </c>
      <c r="V35" s="40" t="str">
        <f>IF(NOT(ISBLANK(gc_data_from_prog!AV35)),gc_data_from_prog!AV35,"")</f>
        <v/>
      </c>
      <c r="W35" s="40" t="str">
        <f>IF(NOT(ISBLANK(gc_data_from_prog!AX35)),gc_data_from_prog!AX35,"")</f>
        <v/>
      </c>
      <c r="X35" s="40" t="str">
        <f>IF(NOT(ISBLANK(gc_data_from_prog!AZ35)),gc_data_from_prog!AZ35,"")</f>
        <v/>
      </c>
    </row>
    <row r="36" spans="1:24" x14ac:dyDescent="0.25">
      <c r="A36" s="199"/>
      <c r="B36" s="199"/>
      <c r="C36" s="199"/>
      <c r="E36" s="20" t="str">
        <f>IF(NOT(ISBLANK(gc_data_from_prog!P36)),gc_data_from_prog!P36,"")</f>
        <v/>
      </c>
      <c r="G36" s="218" t="str">
        <f>IF(NOT(ISBLANK(gc_data_from_prog!D36)),gc_data_from_prog!D36,"")</f>
        <v/>
      </c>
      <c r="H36" s="40" t="str">
        <f>IF(NOT(ISBLANK(gc_data_from_prog!C36)),gc_data_from_prog!C36,"")</f>
        <v/>
      </c>
      <c r="I36" s="40" t="str">
        <f>IF(NOT(ISBLANK(gc_data_from_prog!V36)),gc_data_from_prog!V36,"")</f>
        <v/>
      </c>
      <c r="J36" s="40" t="str">
        <f>IF(NOT(ISBLANK(gc_data_from_prog!X36)),gc_data_from_prog!X36,"")</f>
        <v/>
      </c>
      <c r="K36" s="40" t="str">
        <f>IF(NOT(ISBLANK(gc_data_from_prog!Z36)),gc_data_from_prog!Z36,"")</f>
        <v/>
      </c>
      <c r="L36" s="40" t="str">
        <f>IF(NOT(ISBLANK(gc_data_from_prog!AB36)),gc_data_from_prog!AB36,"")</f>
        <v/>
      </c>
      <c r="M36" s="40" t="str">
        <f>IF(NOT(ISBLANK(gc_data_from_prog!AD36)),gc_data_from_prog!AD36,"")</f>
        <v/>
      </c>
      <c r="N36" s="40" t="str">
        <f>IF(NOT(ISBLANK(gc_data_from_prog!AF36)),gc_data_from_prog!AF36,"")</f>
        <v/>
      </c>
      <c r="O36" s="40" t="str">
        <f>IF(NOT(ISBLANK(gc_data_from_prog!AH36)),gc_data_from_prog!AH36,"")</f>
        <v/>
      </c>
      <c r="P36" s="40" t="str">
        <f>IF(NOT(ISBLANK(gc_data_from_prog!AJ36)),gc_data_from_prog!AJ36,"")</f>
        <v/>
      </c>
      <c r="Q36" s="40" t="str">
        <f>IF(NOT(ISBLANK(gc_data_from_prog!AL36)),gc_data_from_prog!AL36,"")</f>
        <v/>
      </c>
      <c r="R36" s="40" t="str">
        <f>IF(NOT(ISBLANK(gc_data_from_prog!AN36)),gc_data_from_prog!AN36,"")</f>
        <v/>
      </c>
      <c r="S36" s="40" t="str">
        <f>IF(NOT(ISBLANK(gc_data_from_prog!AP36)),gc_data_from_prog!AP36,"")</f>
        <v/>
      </c>
      <c r="T36" s="40" t="str">
        <f>IF(NOT(ISBLANK(gc_data_from_prog!AR36)),gc_data_from_prog!AR36,"")</f>
        <v/>
      </c>
      <c r="U36" s="40" t="str">
        <f>IF(NOT(ISBLANK(gc_data_from_prog!AT36)),gc_data_from_prog!AT36,"")</f>
        <v/>
      </c>
      <c r="V36" s="40" t="str">
        <f>IF(NOT(ISBLANK(gc_data_from_prog!AV36)),gc_data_from_prog!AV36,"")</f>
        <v/>
      </c>
      <c r="W36" s="40" t="str">
        <f>IF(NOT(ISBLANK(gc_data_from_prog!AX36)),gc_data_from_prog!AX36,"")</f>
        <v/>
      </c>
      <c r="X36" s="40" t="str">
        <f>IF(NOT(ISBLANK(gc_data_from_prog!AZ36)),gc_data_from_prog!AZ36,"")</f>
        <v/>
      </c>
    </row>
    <row r="37" spans="1:24" x14ac:dyDescent="0.25">
      <c r="A37" s="199"/>
      <c r="B37" s="199"/>
      <c r="C37" s="199"/>
      <c r="E37" s="20" t="str">
        <f>IF(NOT(ISBLANK(gc_data_from_prog!P37)),gc_data_from_prog!P37,"")</f>
        <v/>
      </c>
      <c r="G37" s="218" t="str">
        <f>IF(NOT(ISBLANK(gc_data_from_prog!D37)),gc_data_from_prog!D37,"")</f>
        <v/>
      </c>
      <c r="H37" s="40" t="str">
        <f>IF(NOT(ISBLANK(gc_data_from_prog!C37)),gc_data_from_prog!C37,"")</f>
        <v/>
      </c>
      <c r="I37" s="40" t="str">
        <f>IF(NOT(ISBLANK(gc_data_from_prog!V37)),gc_data_from_prog!V37,"")</f>
        <v/>
      </c>
      <c r="J37" s="40" t="str">
        <f>IF(NOT(ISBLANK(gc_data_from_prog!X37)),gc_data_from_prog!X37,"")</f>
        <v/>
      </c>
      <c r="K37" s="40" t="str">
        <f>IF(NOT(ISBLANK(gc_data_from_prog!Z37)),gc_data_from_prog!Z37,"")</f>
        <v/>
      </c>
      <c r="L37" s="40" t="str">
        <f>IF(NOT(ISBLANK(gc_data_from_prog!AB37)),gc_data_from_prog!AB37,"")</f>
        <v/>
      </c>
      <c r="M37" s="40" t="str">
        <f>IF(NOT(ISBLANK(gc_data_from_prog!AD37)),gc_data_from_prog!AD37,"")</f>
        <v/>
      </c>
      <c r="N37" s="40" t="str">
        <f>IF(NOT(ISBLANK(gc_data_from_prog!AF37)),gc_data_from_prog!AF37,"")</f>
        <v/>
      </c>
      <c r="O37" s="40" t="str">
        <f>IF(NOT(ISBLANK(gc_data_from_prog!AH37)),gc_data_from_prog!AH37,"")</f>
        <v/>
      </c>
      <c r="P37" s="40" t="str">
        <f>IF(NOT(ISBLANK(gc_data_from_prog!AJ37)),gc_data_from_prog!AJ37,"")</f>
        <v/>
      </c>
      <c r="Q37" s="40" t="str">
        <f>IF(NOT(ISBLANK(gc_data_from_prog!AL37)),gc_data_from_prog!AL37,"")</f>
        <v/>
      </c>
      <c r="R37" s="40" t="str">
        <f>IF(NOT(ISBLANK(gc_data_from_prog!AN37)),gc_data_from_prog!AN37,"")</f>
        <v/>
      </c>
      <c r="S37" s="40" t="str">
        <f>IF(NOT(ISBLANK(gc_data_from_prog!AP37)),gc_data_from_prog!AP37,"")</f>
        <v/>
      </c>
      <c r="T37" s="40" t="str">
        <f>IF(NOT(ISBLANK(gc_data_from_prog!AR37)),gc_data_from_prog!AR37,"")</f>
        <v/>
      </c>
      <c r="U37" s="40" t="str">
        <f>IF(NOT(ISBLANK(gc_data_from_prog!AT37)),gc_data_from_prog!AT37,"")</f>
        <v/>
      </c>
      <c r="V37" s="40" t="str">
        <f>IF(NOT(ISBLANK(gc_data_from_prog!AV37)),gc_data_from_prog!AV37,"")</f>
        <v/>
      </c>
      <c r="W37" s="40" t="str">
        <f>IF(NOT(ISBLANK(gc_data_from_prog!AX37)),gc_data_from_prog!AX37,"")</f>
        <v/>
      </c>
      <c r="X37" s="40" t="str">
        <f>IF(NOT(ISBLANK(gc_data_from_prog!AZ37)),gc_data_from_prog!AZ37,"")</f>
        <v/>
      </c>
    </row>
    <row r="38" spans="1:24" x14ac:dyDescent="0.25">
      <c r="A38" s="199"/>
      <c r="B38" s="199"/>
      <c r="C38" s="199"/>
      <c r="E38" s="20" t="str">
        <f>IF(NOT(ISBLANK(gc_data_from_prog!P38)),gc_data_from_prog!P38,"")</f>
        <v/>
      </c>
      <c r="G38" s="219" t="str">
        <f>IF(NOT(ISBLANK(gc_data_from_prog!D38)),gc_data_from_prog!D38,"")</f>
        <v/>
      </c>
      <c r="H38" s="104" t="str">
        <f>IF(NOT(ISBLANK(gc_data_from_prog!C38)),gc_data_from_prog!C38,"")</f>
        <v/>
      </c>
      <c r="I38" s="104" t="str">
        <f>IF(NOT(ISBLANK(gc_data_from_prog!V38)),gc_data_from_prog!V38,"")</f>
        <v/>
      </c>
      <c r="J38" s="104" t="str">
        <f>IF(NOT(ISBLANK(gc_data_from_prog!X38)),gc_data_from_prog!X38,"")</f>
        <v/>
      </c>
      <c r="K38" s="104" t="str">
        <f>IF(NOT(ISBLANK(gc_data_from_prog!Z38)),gc_data_from_prog!Z38,"")</f>
        <v/>
      </c>
      <c r="L38" s="104" t="str">
        <f>IF(NOT(ISBLANK(gc_data_from_prog!AB38)),gc_data_from_prog!AB38,"")</f>
        <v/>
      </c>
      <c r="M38" s="104" t="str">
        <f>IF(NOT(ISBLANK(gc_data_from_prog!AD38)),gc_data_from_prog!AD38,"")</f>
        <v/>
      </c>
      <c r="N38" s="104" t="str">
        <f>IF(NOT(ISBLANK(gc_data_from_prog!AF38)),gc_data_from_prog!AF38,"")</f>
        <v/>
      </c>
      <c r="O38" s="104" t="str">
        <f>IF(NOT(ISBLANK(gc_data_from_prog!AH38)),gc_data_from_prog!AH38,"")</f>
        <v/>
      </c>
      <c r="P38" s="104" t="str">
        <f>IF(NOT(ISBLANK(gc_data_from_prog!AJ38)),gc_data_from_prog!AJ38,"")</f>
        <v/>
      </c>
      <c r="Q38" s="104" t="str">
        <f>IF(NOT(ISBLANK(gc_data_from_prog!AL38)),gc_data_from_prog!AL38,"")</f>
        <v/>
      </c>
      <c r="R38" s="104" t="str">
        <f>IF(NOT(ISBLANK(gc_data_from_prog!AN38)),gc_data_from_prog!AN38,"")</f>
        <v/>
      </c>
      <c r="S38" s="104" t="str">
        <f>IF(NOT(ISBLANK(gc_data_from_prog!AP38)),gc_data_from_prog!AP38,"")</f>
        <v/>
      </c>
      <c r="T38" s="104" t="str">
        <f>IF(NOT(ISBLANK(gc_data_from_prog!AR38)),gc_data_from_prog!AR38,"")</f>
        <v/>
      </c>
      <c r="U38" s="104" t="str">
        <f>IF(NOT(ISBLANK(gc_data_from_prog!AT38)),gc_data_from_prog!AT38,"")</f>
        <v/>
      </c>
      <c r="V38" s="104" t="str">
        <f>IF(NOT(ISBLANK(gc_data_from_prog!AV38)),gc_data_from_prog!AV38,"")</f>
        <v/>
      </c>
      <c r="W38" s="104" t="str">
        <f>IF(NOT(ISBLANK(gc_data_from_prog!AX38)),gc_data_from_prog!AX38,"")</f>
        <v/>
      </c>
      <c r="X38" s="104" t="str">
        <f>IF(NOT(ISBLANK(gc_data_from_prog!AZ38)),gc_data_from_prog!AZ38,"")</f>
        <v/>
      </c>
    </row>
    <row r="39" spans="1:24" x14ac:dyDescent="0.25">
      <c r="A39" s="199"/>
      <c r="B39" s="199"/>
      <c r="C39" s="199"/>
      <c r="E39" s="20" t="str">
        <f>IF(NOT(ISBLANK(gc_data_from_prog!P39)),gc_data_from_prog!P39,"")</f>
        <v/>
      </c>
      <c r="G39" s="219" t="str">
        <f>IF(NOT(ISBLANK(gc_data_from_prog!D39)),gc_data_from_prog!D39,"")</f>
        <v/>
      </c>
      <c r="H39" s="104" t="str">
        <f>IF(NOT(ISBLANK(gc_data_from_prog!C39)),gc_data_from_prog!C39,"")</f>
        <v/>
      </c>
      <c r="I39" s="104" t="str">
        <f>IF(NOT(ISBLANK(gc_data_from_prog!V39)),gc_data_from_prog!V39,"")</f>
        <v/>
      </c>
      <c r="J39" s="104" t="str">
        <f>IF(NOT(ISBLANK(gc_data_from_prog!X39)),gc_data_from_prog!X39,"")</f>
        <v/>
      </c>
      <c r="K39" s="104" t="str">
        <f>IF(NOT(ISBLANK(gc_data_from_prog!Z39)),gc_data_from_prog!Z39,"")</f>
        <v/>
      </c>
      <c r="L39" s="104" t="str">
        <f>IF(NOT(ISBLANK(gc_data_from_prog!AB39)),gc_data_from_prog!AB39,"")</f>
        <v/>
      </c>
      <c r="M39" s="104" t="str">
        <f>IF(NOT(ISBLANK(gc_data_from_prog!AD39)),gc_data_from_prog!AD39,"")</f>
        <v/>
      </c>
      <c r="N39" s="104" t="str">
        <f>IF(NOT(ISBLANK(gc_data_from_prog!AF39)),gc_data_from_prog!AF39,"")</f>
        <v/>
      </c>
      <c r="O39" s="104" t="str">
        <f>IF(NOT(ISBLANK(gc_data_from_prog!AH39)),gc_data_from_prog!AH39,"")</f>
        <v/>
      </c>
      <c r="P39" s="104" t="str">
        <f>IF(NOT(ISBLANK(gc_data_from_prog!AJ39)),gc_data_from_prog!AJ39,"")</f>
        <v/>
      </c>
      <c r="Q39" s="104" t="str">
        <f>IF(NOT(ISBLANK(gc_data_from_prog!AL39)),gc_data_from_prog!AL39,"")</f>
        <v/>
      </c>
      <c r="R39" s="104" t="str">
        <f>IF(NOT(ISBLANK(gc_data_from_prog!AN39)),gc_data_from_prog!AN39,"")</f>
        <v/>
      </c>
      <c r="S39" s="104" t="str">
        <f>IF(NOT(ISBLANK(gc_data_from_prog!AP39)),gc_data_from_prog!AP39,"")</f>
        <v/>
      </c>
      <c r="T39" s="104" t="str">
        <f>IF(NOT(ISBLANK(gc_data_from_prog!AR39)),gc_data_from_prog!AR39,"")</f>
        <v/>
      </c>
      <c r="U39" s="104" t="str">
        <f>IF(NOT(ISBLANK(gc_data_from_prog!AT39)),gc_data_from_prog!AT39,"")</f>
        <v/>
      </c>
      <c r="V39" s="104" t="str">
        <f>IF(NOT(ISBLANK(gc_data_from_prog!AV39)),gc_data_from_prog!AV39,"")</f>
        <v/>
      </c>
      <c r="W39" s="104" t="str">
        <f>IF(NOT(ISBLANK(gc_data_from_prog!AX39)),gc_data_from_prog!AX39,"")</f>
        <v/>
      </c>
      <c r="X39" s="104" t="str">
        <f>IF(NOT(ISBLANK(gc_data_from_prog!AZ39)),gc_data_from_prog!AZ39,"")</f>
        <v/>
      </c>
    </row>
    <row r="40" spans="1:24" x14ac:dyDescent="0.25">
      <c r="A40" s="199"/>
      <c r="B40" s="199"/>
      <c r="C40" s="199"/>
      <c r="E40" s="20" t="str">
        <f>IF(NOT(ISBLANK(gc_data_from_prog!P40)),gc_data_from_prog!P40,"")</f>
        <v/>
      </c>
      <c r="G40" s="219" t="str">
        <f>IF(NOT(ISBLANK(gc_data_from_prog!D40)),gc_data_from_prog!D40,"")</f>
        <v/>
      </c>
      <c r="H40" s="104" t="str">
        <f>IF(NOT(ISBLANK(gc_data_from_prog!C40)),gc_data_from_prog!C40,"")</f>
        <v/>
      </c>
      <c r="I40" s="104" t="str">
        <f>IF(NOT(ISBLANK(gc_data_from_prog!V40)),gc_data_from_prog!V40,"")</f>
        <v/>
      </c>
      <c r="J40" s="104" t="str">
        <f>IF(NOT(ISBLANK(gc_data_from_prog!X40)),gc_data_from_prog!X40,"")</f>
        <v/>
      </c>
      <c r="K40" s="104" t="str">
        <f>IF(NOT(ISBLANK(gc_data_from_prog!Z40)),gc_data_from_prog!Z40,"")</f>
        <v/>
      </c>
      <c r="L40" s="104" t="str">
        <f>IF(NOT(ISBLANK(gc_data_from_prog!AB40)),gc_data_from_prog!AB40,"")</f>
        <v/>
      </c>
      <c r="M40" s="104" t="str">
        <f>IF(NOT(ISBLANK(gc_data_from_prog!AD40)),gc_data_from_prog!AD40,"")</f>
        <v/>
      </c>
      <c r="N40" s="104" t="str">
        <f>IF(NOT(ISBLANK(gc_data_from_prog!AF40)),gc_data_from_prog!AF40,"")</f>
        <v/>
      </c>
      <c r="O40" s="104" t="str">
        <f>IF(NOT(ISBLANK(gc_data_from_prog!AH40)),gc_data_from_prog!AH40,"")</f>
        <v/>
      </c>
      <c r="P40" s="104" t="str">
        <f>IF(NOT(ISBLANK(gc_data_from_prog!AJ40)),gc_data_from_prog!AJ40,"")</f>
        <v/>
      </c>
      <c r="Q40" s="104" t="str">
        <f>IF(NOT(ISBLANK(gc_data_from_prog!AL40)),gc_data_from_prog!AL40,"")</f>
        <v/>
      </c>
      <c r="R40" s="104" t="str">
        <f>IF(NOT(ISBLANK(gc_data_from_prog!AN40)),gc_data_from_prog!AN40,"")</f>
        <v/>
      </c>
      <c r="S40" s="104" t="str">
        <f>IF(NOT(ISBLANK(gc_data_from_prog!AP40)),gc_data_from_prog!AP40,"")</f>
        <v/>
      </c>
      <c r="T40" s="104" t="str">
        <f>IF(NOT(ISBLANK(gc_data_from_prog!AR40)),gc_data_from_prog!AR40,"")</f>
        <v/>
      </c>
      <c r="U40" s="104" t="str">
        <f>IF(NOT(ISBLANK(gc_data_from_prog!AT40)),gc_data_from_prog!AT40,"")</f>
        <v/>
      </c>
      <c r="V40" s="104" t="str">
        <f>IF(NOT(ISBLANK(gc_data_from_prog!AV40)),gc_data_from_prog!AV40,"")</f>
        <v/>
      </c>
      <c r="W40" s="104" t="str">
        <f>IF(NOT(ISBLANK(gc_data_from_prog!AX40)),gc_data_from_prog!AX40,"")</f>
        <v/>
      </c>
      <c r="X40" s="104" t="str">
        <f>IF(NOT(ISBLANK(gc_data_from_prog!AZ40)),gc_data_from_prog!AZ40,"")</f>
        <v/>
      </c>
    </row>
    <row r="41" spans="1:24" x14ac:dyDescent="0.25">
      <c r="A41" s="199"/>
      <c r="B41" s="199"/>
      <c r="C41" s="199"/>
      <c r="E41" s="20" t="str">
        <f>IF(NOT(ISBLANK(gc_data_from_prog!P41)),gc_data_from_prog!P41,"")</f>
        <v/>
      </c>
      <c r="G41" s="220" t="str">
        <f>IF(NOT(ISBLANK(gc_data_from_prog!D41)),gc_data_from_prog!D41,"")</f>
        <v/>
      </c>
      <c r="H41" s="125" t="str">
        <f>IF(NOT(ISBLANK(gc_data_from_prog!C41)),gc_data_from_prog!C41,"")</f>
        <v/>
      </c>
      <c r="I41" s="125" t="str">
        <f>IF(NOT(ISBLANK(gc_data_from_prog!V41)),gc_data_from_prog!V41,"")</f>
        <v/>
      </c>
      <c r="J41" s="125" t="str">
        <f>IF(NOT(ISBLANK(gc_data_from_prog!X41)),gc_data_from_prog!X41,"")</f>
        <v/>
      </c>
      <c r="K41" s="125" t="str">
        <f>IF(NOT(ISBLANK(gc_data_from_prog!Z41)),gc_data_from_prog!Z41,"")</f>
        <v/>
      </c>
      <c r="L41" s="125" t="str">
        <f>IF(NOT(ISBLANK(gc_data_from_prog!AB41)),gc_data_from_prog!AB41,"")</f>
        <v/>
      </c>
      <c r="M41" s="125" t="str">
        <f>IF(NOT(ISBLANK(gc_data_from_prog!AD41)),gc_data_from_prog!AD41,"")</f>
        <v/>
      </c>
      <c r="N41" s="125" t="str">
        <f>IF(NOT(ISBLANK(gc_data_from_prog!AF41)),gc_data_from_prog!AF41,"")</f>
        <v/>
      </c>
      <c r="O41" s="125" t="str">
        <f>IF(NOT(ISBLANK(gc_data_from_prog!AH41)),gc_data_from_prog!AH41,"")</f>
        <v/>
      </c>
      <c r="P41" s="125" t="str">
        <f>IF(NOT(ISBLANK(gc_data_from_prog!AJ41)),gc_data_from_prog!AJ41,"")</f>
        <v/>
      </c>
      <c r="Q41" s="125" t="str">
        <f>IF(NOT(ISBLANK(gc_data_from_prog!AL41)),gc_data_from_prog!AL41,"")</f>
        <v/>
      </c>
      <c r="R41" s="125" t="str">
        <f>IF(NOT(ISBLANK(gc_data_from_prog!AN41)),gc_data_from_prog!AN41,"")</f>
        <v/>
      </c>
      <c r="S41" s="125" t="str">
        <f>IF(NOT(ISBLANK(gc_data_from_prog!AP41)),gc_data_from_prog!AP41,"")</f>
        <v/>
      </c>
      <c r="T41" s="125" t="str">
        <f>IF(NOT(ISBLANK(gc_data_from_prog!AR41)),gc_data_from_prog!AR41,"")</f>
        <v/>
      </c>
      <c r="U41" s="125" t="str">
        <f>IF(NOT(ISBLANK(gc_data_from_prog!AT41)),gc_data_from_prog!AT41,"")</f>
        <v/>
      </c>
      <c r="V41" s="125" t="str">
        <f>IF(NOT(ISBLANK(gc_data_from_prog!AV41)),gc_data_from_prog!AV41,"")</f>
        <v/>
      </c>
      <c r="W41" s="125" t="str">
        <f>IF(NOT(ISBLANK(gc_data_from_prog!AX41)),gc_data_from_prog!AX41,"")</f>
        <v/>
      </c>
      <c r="X41" s="125" t="str">
        <f>IF(NOT(ISBLANK(gc_data_from_prog!AZ41)),gc_data_from_prog!AZ41,"")</f>
        <v/>
      </c>
    </row>
    <row r="42" spans="1:24" x14ac:dyDescent="0.25">
      <c r="A42" s="199"/>
      <c r="B42" s="199"/>
      <c r="C42" s="199"/>
      <c r="E42" s="20" t="str">
        <f>IF(NOT(ISBLANK(gc_data_from_prog!P42)),gc_data_from_prog!P42,"")</f>
        <v/>
      </c>
      <c r="G42" s="220" t="str">
        <f>IF(NOT(ISBLANK(gc_data_from_prog!D42)),gc_data_from_prog!D42,"")</f>
        <v/>
      </c>
      <c r="H42" s="125" t="str">
        <f>IF(NOT(ISBLANK(gc_data_from_prog!C42)),gc_data_from_prog!C42,"")</f>
        <v/>
      </c>
      <c r="I42" s="125" t="str">
        <f>IF(NOT(ISBLANK(gc_data_from_prog!V42)),gc_data_from_prog!V42,"")</f>
        <v/>
      </c>
      <c r="J42" s="125" t="str">
        <f>IF(NOT(ISBLANK(gc_data_from_prog!X42)),gc_data_from_prog!X42,"")</f>
        <v/>
      </c>
      <c r="K42" s="125" t="str">
        <f>IF(NOT(ISBLANK(gc_data_from_prog!Z42)),gc_data_from_prog!Z42,"")</f>
        <v/>
      </c>
      <c r="L42" s="125" t="str">
        <f>IF(NOT(ISBLANK(gc_data_from_prog!AB42)),gc_data_from_prog!AB42,"")</f>
        <v/>
      </c>
      <c r="M42" s="125" t="str">
        <f>IF(NOT(ISBLANK(gc_data_from_prog!AD42)),gc_data_from_prog!AD42,"")</f>
        <v/>
      </c>
      <c r="N42" s="125" t="str">
        <f>IF(NOT(ISBLANK(gc_data_from_prog!AF42)),gc_data_from_prog!AF42,"")</f>
        <v/>
      </c>
      <c r="O42" s="125" t="str">
        <f>IF(NOT(ISBLANK(gc_data_from_prog!AH42)),gc_data_from_prog!AH42,"")</f>
        <v/>
      </c>
      <c r="P42" s="125" t="str">
        <f>IF(NOT(ISBLANK(gc_data_from_prog!AJ42)),gc_data_from_prog!AJ42,"")</f>
        <v/>
      </c>
      <c r="Q42" s="125" t="str">
        <f>IF(NOT(ISBLANK(gc_data_from_prog!AL42)),gc_data_from_prog!AL42,"")</f>
        <v/>
      </c>
      <c r="R42" s="125" t="str">
        <f>IF(NOT(ISBLANK(gc_data_from_prog!AN42)),gc_data_from_prog!AN42,"")</f>
        <v/>
      </c>
      <c r="S42" s="125" t="str">
        <f>IF(NOT(ISBLANK(gc_data_from_prog!AP42)),gc_data_from_prog!AP42,"")</f>
        <v/>
      </c>
      <c r="T42" s="125" t="str">
        <f>IF(NOT(ISBLANK(gc_data_from_prog!AR42)),gc_data_from_prog!AR42,"")</f>
        <v/>
      </c>
      <c r="U42" s="125" t="str">
        <f>IF(NOT(ISBLANK(gc_data_from_prog!AT42)),gc_data_from_prog!AT42,"")</f>
        <v/>
      </c>
      <c r="V42" s="125" t="str">
        <f>IF(NOT(ISBLANK(gc_data_from_prog!AV42)),gc_data_from_prog!AV42,"")</f>
        <v/>
      </c>
      <c r="W42" s="125" t="str">
        <f>IF(NOT(ISBLANK(gc_data_from_prog!AX42)),gc_data_from_prog!AX42,"")</f>
        <v/>
      </c>
      <c r="X42" s="125" t="str">
        <f>IF(NOT(ISBLANK(gc_data_from_prog!AZ42)),gc_data_from_prog!AZ42,"")</f>
        <v/>
      </c>
    </row>
    <row r="43" spans="1:24" x14ac:dyDescent="0.25">
      <c r="A43" s="199"/>
      <c r="B43" s="199"/>
      <c r="C43" s="199"/>
      <c r="E43" s="20" t="str">
        <f>IF(NOT(ISBLANK(gc_data_from_prog!P43)),gc_data_from_prog!P43,"")</f>
        <v/>
      </c>
      <c r="G43" s="220" t="str">
        <f>IF(NOT(ISBLANK(gc_data_from_prog!D43)),gc_data_from_prog!D43,"")</f>
        <v/>
      </c>
      <c r="H43" s="125" t="str">
        <f>IF(NOT(ISBLANK(gc_data_from_prog!C43)),gc_data_from_prog!C43,"")</f>
        <v/>
      </c>
      <c r="I43" s="125" t="str">
        <f>IF(NOT(ISBLANK(gc_data_from_prog!V43)),gc_data_from_prog!V43,"")</f>
        <v/>
      </c>
      <c r="J43" s="125" t="str">
        <f>IF(NOT(ISBLANK(gc_data_from_prog!X43)),gc_data_from_prog!X43,"")</f>
        <v/>
      </c>
      <c r="K43" s="125" t="str">
        <f>IF(NOT(ISBLANK(gc_data_from_prog!Z43)),gc_data_from_prog!Z43,"")</f>
        <v/>
      </c>
      <c r="L43" s="125" t="str">
        <f>IF(NOT(ISBLANK(gc_data_from_prog!AB43)),gc_data_from_prog!AB43,"")</f>
        <v/>
      </c>
      <c r="M43" s="125" t="str">
        <f>IF(NOT(ISBLANK(gc_data_from_prog!AD43)),gc_data_from_prog!AD43,"")</f>
        <v/>
      </c>
      <c r="N43" s="125" t="str">
        <f>IF(NOT(ISBLANK(gc_data_from_prog!AF43)),gc_data_from_prog!AF43,"")</f>
        <v/>
      </c>
      <c r="O43" s="125" t="str">
        <f>IF(NOT(ISBLANK(gc_data_from_prog!AH43)),gc_data_from_prog!AH43,"")</f>
        <v/>
      </c>
      <c r="P43" s="125" t="str">
        <f>IF(NOT(ISBLANK(gc_data_from_prog!AJ43)),gc_data_from_prog!AJ43,"")</f>
        <v/>
      </c>
      <c r="Q43" s="125" t="str">
        <f>IF(NOT(ISBLANK(gc_data_from_prog!AL43)),gc_data_from_prog!AL43,"")</f>
        <v/>
      </c>
      <c r="R43" s="125" t="str">
        <f>IF(NOT(ISBLANK(gc_data_from_prog!AN43)),gc_data_from_prog!AN43,"")</f>
        <v/>
      </c>
      <c r="S43" s="125" t="str">
        <f>IF(NOT(ISBLANK(gc_data_from_prog!AP43)),gc_data_from_prog!AP43,"")</f>
        <v/>
      </c>
      <c r="T43" s="125" t="str">
        <f>IF(NOT(ISBLANK(gc_data_from_prog!AR43)),gc_data_from_prog!AR43,"")</f>
        <v/>
      </c>
      <c r="U43" s="125" t="str">
        <f>IF(NOT(ISBLANK(gc_data_from_prog!AT43)),gc_data_from_prog!AT43,"")</f>
        <v/>
      </c>
      <c r="V43" s="125" t="str">
        <f>IF(NOT(ISBLANK(gc_data_from_prog!AV43)),gc_data_from_prog!AV43,"")</f>
        <v/>
      </c>
      <c r="W43" s="125" t="str">
        <f>IF(NOT(ISBLANK(gc_data_from_prog!AX43)),gc_data_from_prog!AX43,"")</f>
        <v/>
      </c>
      <c r="X43" s="125" t="str">
        <f>IF(NOT(ISBLANK(gc_data_from_prog!AZ43)),gc_data_from_prog!AZ43,"")</f>
        <v/>
      </c>
    </row>
    <row r="44" spans="1:24" x14ac:dyDescent="0.25">
      <c r="A44" s="199" t="str">
        <f>IF(NOT(ISBLANK(gc_data_from_prog!K44)),gc_data_from_prog!K44,"")</f>
        <v/>
      </c>
      <c r="B44" s="199"/>
      <c r="C44" s="199"/>
      <c r="E44" s="20" t="str">
        <f>IF(NOT(ISBLANK(gc_data_from_prog!P44)),gc_data_from_prog!P44,"")</f>
        <v/>
      </c>
      <c r="G44" s="214" t="str">
        <f>IF(NOT(ISBLANK(gc_data_from_prog!D44)),gc_data_from_prog!D44,"")</f>
        <v/>
      </c>
      <c r="H44" s="120" t="str">
        <f>IF(NOT(ISBLANK(gc_data_from_prog!C44)),gc_data_from_prog!C44,"")</f>
        <v/>
      </c>
      <c r="I44" s="120" t="str">
        <f>IF(NOT(ISBLANK(gc_data_from_prog!V44)),gc_data_from_prog!V44,"")</f>
        <v/>
      </c>
      <c r="J44" s="120" t="str">
        <f>IF(NOT(ISBLANK(gc_data_from_prog!X44)),gc_data_from_prog!X44,"")</f>
        <v/>
      </c>
      <c r="K44" s="120" t="str">
        <f>IF(NOT(ISBLANK(gc_data_from_prog!Z44)),gc_data_from_prog!Z44,"")</f>
        <v/>
      </c>
      <c r="L44" s="120" t="str">
        <f>IF(NOT(ISBLANK(gc_data_from_prog!AB44)),gc_data_from_prog!AB44,"")</f>
        <v/>
      </c>
      <c r="M44" s="120" t="str">
        <f>IF(NOT(ISBLANK(gc_data_from_prog!AD44)),gc_data_from_prog!AD44,"")</f>
        <v/>
      </c>
      <c r="N44" s="120" t="str">
        <f>IF(NOT(ISBLANK(gc_data_from_prog!AF44)),gc_data_from_prog!AF44,"")</f>
        <v/>
      </c>
      <c r="O44" s="120" t="str">
        <f>IF(NOT(ISBLANK(gc_data_from_prog!AH44)),gc_data_from_prog!AH44,"")</f>
        <v/>
      </c>
      <c r="P44" s="120" t="str">
        <f>IF(NOT(ISBLANK(gc_data_from_prog!AJ44)),gc_data_from_prog!AJ44,"")</f>
        <v/>
      </c>
      <c r="Q44" s="120" t="str">
        <f>IF(NOT(ISBLANK(gc_data_from_prog!AL44)),gc_data_from_prog!AL44,"")</f>
        <v/>
      </c>
      <c r="R44" s="120" t="str">
        <f>IF(NOT(ISBLANK(gc_data_from_prog!AN44)),gc_data_from_prog!AN44,"")</f>
        <v/>
      </c>
      <c r="S44" s="120" t="str">
        <f>IF(NOT(ISBLANK(gc_data_from_prog!AP44)),gc_data_from_prog!AP44,"")</f>
        <v/>
      </c>
      <c r="T44" s="120" t="str">
        <f>IF(NOT(ISBLANK(gc_data_from_prog!AR44)),gc_data_from_prog!AR44,"")</f>
        <v/>
      </c>
      <c r="U44" s="120" t="str">
        <f>IF(NOT(ISBLANK(gc_data_from_prog!AT44)),gc_data_from_prog!AT44,"")</f>
        <v/>
      </c>
      <c r="V44" s="120" t="str">
        <f>IF(NOT(ISBLANK(gc_data_from_prog!AV44)),gc_data_from_prog!AV44,"")</f>
        <v/>
      </c>
      <c r="W44" s="120" t="str">
        <f>IF(NOT(ISBLANK(gc_data_from_prog!AX44)),gc_data_from_prog!AX44,"")</f>
        <v/>
      </c>
      <c r="X44" s="120" t="str">
        <f>IF(NOT(ISBLANK(gc_data_from_prog!AZ44)),gc_data_from_prog!AZ44,"")</f>
        <v/>
      </c>
    </row>
    <row r="45" spans="1:24" x14ac:dyDescent="0.25">
      <c r="A45" s="199"/>
      <c r="B45" s="199"/>
      <c r="C45" s="199"/>
      <c r="E45" s="20" t="str">
        <f>IF(NOT(ISBLANK(gc_data_from_prog!P45)),gc_data_from_prog!P45,"")</f>
        <v/>
      </c>
      <c r="G45" s="214" t="str">
        <f>IF(NOT(ISBLANK(gc_data_from_prog!D45)),gc_data_from_prog!D45,"")</f>
        <v/>
      </c>
      <c r="H45" s="120" t="str">
        <f>IF(NOT(ISBLANK(gc_data_from_prog!C45)),gc_data_from_prog!C45,"")</f>
        <v/>
      </c>
      <c r="I45" s="120" t="str">
        <f>IF(NOT(ISBLANK(gc_data_from_prog!V45)),gc_data_from_prog!V45,"")</f>
        <v/>
      </c>
      <c r="J45" s="120" t="str">
        <f>IF(NOT(ISBLANK(gc_data_from_prog!X45)),gc_data_from_prog!X45,"")</f>
        <v/>
      </c>
      <c r="K45" s="120" t="str">
        <f>IF(NOT(ISBLANK(gc_data_from_prog!Z45)),gc_data_from_prog!Z45,"")</f>
        <v/>
      </c>
      <c r="L45" s="120" t="str">
        <f>IF(NOT(ISBLANK(gc_data_from_prog!AB45)),gc_data_from_prog!AB45,"")</f>
        <v/>
      </c>
      <c r="M45" s="120" t="str">
        <f>IF(NOT(ISBLANK(gc_data_from_prog!AD45)),gc_data_from_prog!AD45,"")</f>
        <v/>
      </c>
      <c r="N45" s="120" t="str">
        <f>IF(NOT(ISBLANK(gc_data_from_prog!AF45)),gc_data_from_prog!AF45,"")</f>
        <v/>
      </c>
      <c r="O45" s="120" t="str">
        <f>IF(NOT(ISBLANK(gc_data_from_prog!AH45)),gc_data_from_prog!AH45,"")</f>
        <v/>
      </c>
      <c r="P45" s="120" t="str">
        <f>IF(NOT(ISBLANK(gc_data_from_prog!AJ45)),gc_data_from_prog!AJ45,"")</f>
        <v/>
      </c>
      <c r="Q45" s="120" t="str">
        <f>IF(NOT(ISBLANK(gc_data_from_prog!AL45)),gc_data_from_prog!AL45,"")</f>
        <v/>
      </c>
      <c r="R45" s="120" t="str">
        <f>IF(NOT(ISBLANK(gc_data_from_prog!AN45)),gc_data_from_prog!AN45,"")</f>
        <v/>
      </c>
      <c r="S45" s="120" t="str">
        <f>IF(NOT(ISBLANK(gc_data_from_prog!AP45)),gc_data_from_prog!AP45,"")</f>
        <v/>
      </c>
      <c r="T45" s="120" t="str">
        <f>IF(NOT(ISBLANK(gc_data_from_prog!AR45)),gc_data_from_prog!AR45,"")</f>
        <v/>
      </c>
      <c r="U45" s="120" t="str">
        <f>IF(NOT(ISBLANK(gc_data_from_prog!AT45)),gc_data_from_prog!AT45,"")</f>
        <v/>
      </c>
      <c r="V45" s="120" t="str">
        <f>IF(NOT(ISBLANK(gc_data_from_prog!AV45)),gc_data_from_prog!AV45,"")</f>
        <v/>
      </c>
      <c r="W45" s="120" t="str">
        <f>IF(NOT(ISBLANK(gc_data_from_prog!AX45)),gc_data_from_prog!AX45,"")</f>
        <v/>
      </c>
      <c r="X45" s="120" t="str">
        <f>IF(NOT(ISBLANK(gc_data_from_prog!AZ45)),gc_data_from_prog!AZ45,"")</f>
        <v/>
      </c>
    </row>
    <row r="46" spans="1:24" x14ac:dyDescent="0.25">
      <c r="A46" s="199"/>
      <c r="B46" s="199"/>
      <c r="C46" s="199"/>
      <c r="E46" s="20" t="str">
        <f>IF(NOT(ISBLANK(gc_data_from_prog!P46)),gc_data_from_prog!P46,"")</f>
        <v/>
      </c>
      <c r="G46" s="214" t="str">
        <f>IF(NOT(ISBLANK(gc_data_from_prog!D46)),gc_data_from_prog!D46,"")</f>
        <v/>
      </c>
      <c r="H46" s="120" t="str">
        <f>IF(NOT(ISBLANK(gc_data_from_prog!C46)),gc_data_from_prog!C46,"")</f>
        <v/>
      </c>
      <c r="I46" s="120" t="str">
        <f>IF(NOT(ISBLANK(gc_data_from_prog!V46)),gc_data_from_prog!V46,"")</f>
        <v/>
      </c>
      <c r="J46" s="120" t="str">
        <f>IF(NOT(ISBLANK(gc_data_from_prog!X46)),gc_data_from_prog!X46,"")</f>
        <v/>
      </c>
      <c r="K46" s="120" t="str">
        <f>IF(NOT(ISBLANK(gc_data_from_prog!Z46)),gc_data_from_prog!Z46,"")</f>
        <v/>
      </c>
      <c r="L46" s="120" t="str">
        <f>IF(NOT(ISBLANK(gc_data_from_prog!AB46)),gc_data_from_prog!AB46,"")</f>
        <v/>
      </c>
      <c r="M46" s="120" t="str">
        <f>IF(NOT(ISBLANK(gc_data_from_prog!AD46)),gc_data_from_prog!AD46,"")</f>
        <v/>
      </c>
      <c r="N46" s="120" t="str">
        <f>IF(NOT(ISBLANK(gc_data_from_prog!AF46)),gc_data_from_prog!AF46,"")</f>
        <v/>
      </c>
      <c r="O46" s="120" t="str">
        <f>IF(NOT(ISBLANK(gc_data_from_prog!AH46)),gc_data_from_prog!AH46,"")</f>
        <v/>
      </c>
      <c r="P46" s="120" t="str">
        <f>IF(NOT(ISBLANK(gc_data_from_prog!AJ46)),gc_data_from_prog!AJ46,"")</f>
        <v/>
      </c>
      <c r="Q46" s="120" t="str">
        <f>IF(NOT(ISBLANK(gc_data_from_prog!AL46)),gc_data_from_prog!AL46,"")</f>
        <v/>
      </c>
      <c r="R46" s="120" t="str">
        <f>IF(NOT(ISBLANK(gc_data_from_prog!AN46)),gc_data_from_prog!AN46,"")</f>
        <v/>
      </c>
      <c r="S46" s="120" t="str">
        <f>IF(NOT(ISBLANK(gc_data_from_prog!AP46)),gc_data_from_prog!AP46,"")</f>
        <v/>
      </c>
      <c r="T46" s="120" t="str">
        <f>IF(NOT(ISBLANK(gc_data_from_prog!AR46)),gc_data_from_prog!AR46,"")</f>
        <v/>
      </c>
      <c r="U46" s="120" t="str">
        <f>IF(NOT(ISBLANK(gc_data_from_prog!AT46)),gc_data_from_prog!AT46,"")</f>
        <v/>
      </c>
      <c r="V46" s="120" t="str">
        <f>IF(NOT(ISBLANK(gc_data_from_prog!AV46)),gc_data_from_prog!AV46,"")</f>
        <v/>
      </c>
      <c r="W46" s="120" t="str">
        <f>IF(NOT(ISBLANK(gc_data_from_prog!AX46)),gc_data_from_prog!AX46,"")</f>
        <v/>
      </c>
      <c r="X46" s="120" t="str">
        <f>IF(NOT(ISBLANK(gc_data_from_prog!AZ46)),gc_data_from_prog!AZ46,"")</f>
        <v/>
      </c>
    </row>
    <row r="47" spans="1:24" x14ac:dyDescent="0.25">
      <c r="A47" s="199"/>
      <c r="B47" s="199"/>
      <c r="C47" s="199"/>
      <c r="E47" s="20" t="str">
        <f>IF(NOT(ISBLANK(gc_data_from_prog!P47)),gc_data_from_prog!P47,"")</f>
        <v/>
      </c>
      <c r="G47" s="215" t="str">
        <f>IF(NOT(ISBLANK(gc_data_from_prog!D47)),gc_data_from_prog!D47,"")</f>
        <v/>
      </c>
      <c r="H47" s="121" t="str">
        <f>IF(NOT(ISBLANK(gc_data_from_prog!C47)),gc_data_from_prog!C47,"")</f>
        <v/>
      </c>
      <c r="I47" s="121" t="str">
        <f>IF(NOT(ISBLANK(gc_data_from_prog!V47)),gc_data_from_prog!V47,"")</f>
        <v/>
      </c>
      <c r="J47" s="121" t="str">
        <f>IF(NOT(ISBLANK(gc_data_from_prog!X47)),gc_data_from_prog!X47,"")</f>
        <v/>
      </c>
      <c r="K47" s="121" t="str">
        <f>IF(NOT(ISBLANK(gc_data_from_prog!Z47)),gc_data_from_prog!Z47,"")</f>
        <v/>
      </c>
      <c r="L47" s="121" t="str">
        <f>IF(NOT(ISBLANK(gc_data_from_prog!AB47)),gc_data_from_prog!AB47,"")</f>
        <v/>
      </c>
      <c r="M47" s="121" t="str">
        <f>IF(NOT(ISBLANK(gc_data_from_prog!AD47)),gc_data_from_prog!AD47,"")</f>
        <v/>
      </c>
      <c r="N47" s="121" t="str">
        <f>IF(NOT(ISBLANK(gc_data_from_prog!AF47)),gc_data_from_prog!AF47,"")</f>
        <v/>
      </c>
      <c r="O47" s="121" t="str">
        <f>IF(NOT(ISBLANK(gc_data_from_prog!AH47)),gc_data_from_prog!AH47,"")</f>
        <v/>
      </c>
      <c r="P47" s="121" t="str">
        <f>IF(NOT(ISBLANK(gc_data_from_prog!AJ47)),gc_data_from_prog!AJ47,"")</f>
        <v/>
      </c>
      <c r="Q47" s="121" t="str">
        <f>IF(NOT(ISBLANK(gc_data_from_prog!AL47)),gc_data_from_prog!AL47,"")</f>
        <v/>
      </c>
      <c r="R47" s="121" t="str">
        <f>IF(NOT(ISBLANK(gc_data_from_prog!AN47)),gc_data_from_prog!AN47,"")</f>
        <v/>
      </c>
      <c r="S47" s="121" t="str">
        <f>IF(NOT(ISBLANK(gc_data_from_prog!AP47)),gc_data_from_prog!AP47,"")</f>
        <v/>
      </c>
      <c r="T47" s="121" t="str">
        <f>IF(NOT(ISBLANK(gc_data_from_prog!AR47)),gc_data_from_prog!AR47,"")</f>
        <v/>
      </c>
      <c r="U47" s="121" t="str">
        <f>IF(NOT(ISBLANK(gc_data_from_prog!AT47)),gc_data_from_prog!AT47,"")</f>
        <v/>
      </c>
      <c r="V47" s="121" t="str">
        <f>IF(NOT(ISBLANK(gc_data_from_prog!AV47)),gc_data_from_prog!AV47,"")</f>
        <v/>
      </c>
      <c r="W47" s="121" t="str">
        <f>IF(NOT(ISBLANK(gc_data_from_prog!AX47)),gc_data_from_prog!AX47,"")</f>
        <v/>
      </c>
      <c r="X47" s="121" t="str">
        <f>IF(NOT(ISBLANK(gc_data_from_prog!AZ47)),gc_data_from_prog!AZ47,"")</f>
        <v/>
      </c>
    </row>
    <row r="48" spans="1:24" x14ac:dyDescent="0.25">
      <c r="A48" s="199"/>
      <c r="B48" s="199"/>
      <c r="C48" s="199"/>
      <c r="E48" s="20" t="str">
        <f>IF(NOT(ISBLANK(gc_data_from_prog!P48)),gc_data_from_prog!P48,"")</f>
        <v/>
      </c>
      <c r="G48" s="215" t="str">
        <f>IF(NOT(ISBLANK(gc_data_from_prog!D48)),gc_data_from_prog!D48,"")</f>
        <v/>
      </c>
      <c r="H48" s="121" t="str">
        <f>IF(NOT(ISBLANK(gc_data_from_prog!C48)),gc_data_from_prog!C48,"")</f>
        <v/>
      </c>
      <c r="I48" s="121" t="str">
        <f>IF(NOT(ISBLANK(gc_data_from_prog!V48)),gc_data_from_prog!V48,"")</f>
        <v/>
      </c>
      <c r="J48" s="121" t="str">
        <f>IF(NOT(ISBLANK(gc_data_from_prog!X48)),gc_data_from_prog!X48,"")</f>
        <v/>
      </c>
      <c r="K48" s="121" t="str">
        <f>IF(NOT(ISBLANK(gc_data_from_prog!Z48)),gc_data_from_prog!Z48,"")</f>
        <v/>
      </c>
      <c r="L48" s="121" t="str">
        <f>IF(NOT(ISBLANK(gc_data_from_prog!AB48)),gc_data_from_prog!AB48,"")</f>
        <v/>
      </c>
      <c r="M48" s="121" t="str">
        <f>IF(NOT(ISBLANK(gc_data_from_prog!AD48)),gc_data_from_prog!AD48,"")</f>
        <v/>
      </c>
      <c r="N48" s="121" t="str">
        <f>IF(NOT(ISBLANK(gc_data_from_prog!AF48)),gc_data_from_prog!AF48,"")</f>
        <v/>
      </c>
      <c r="O48" s="121" t="str">
        <f>IF(NOT(ISBLANK(gc_data_from_prog!AH48)),gc_data_from_prog!AH48,"")</f>
        <v/>
      </c>
      <c r="P48" s="121" t="str">
        <f>IF(NOT(ISBLANK(gc_data_from_prog!AJ48)),gc_data_from_prog!AJ48,"")</f>
        <v/>
      </c>
      <c r="Q48" s="121" t="str">
        <f>IF(NOT(ISBLANK(gc_data_from_prog!AL48)),gc_data_from_prog!AL48,"")</f>
        <v/>
      </c>
      <c r="R48" s="121" t="str">
        <f>IF(NOT(ISBLANK(gc_data_from_prog!AN48)),gc_data_from_prog!AN48,"")</f>
        <v/>
      </c>
      <c r="S48" s="121" t="str">
        <f>IF(NOT(ISBLANK(gc_data_from_prog!AP48)),gc_data_from_prog!AP48,"")</f>
        <v/>
      </c>
      <c r="T48" s="121" t="str">
        <f>IF(NOT(ISBLANK(gc_data_from_prog!AR48)),gc_data_from_prog!AR48,"")</f>
        <v/>
      </c>
      <c r="U48" s="121" t="str">
        <f>IF(NOT(ISBLANK(gc_data_from_prog!AT48)),gc_data_from_prog!AT48,"")</f>
        <v/>
      </c>
      <c r="V48" s="121" t="str">
        <f>IF(NOT(ISBLANK(gc_data_from_prog!AV48)),gc_data_from_prog!AV48,"")</f>
        <v/>
      </c>
      <c r="W48" s="121" t="str">
        <f>IF(NOT(ISBLANK(gc_data_from_prog!AX48)),gc_data_from_prog!AX48,"")</f>
        <v/>
      </c>
      <c r="X48" s="121" t="str">
        <f>IF(NOT(ISBLANK(gc_data_from_prog!AZ48)),gc_data_from_prog!AZ48,"")</f>
        <v/>
      </c>
    </row>
    <row r="49" spans="1:24" x14ac:dyDescent="0.25">
      <c r="A49" s="199"/>
      <c r="B49" s="199"/>
      <c r="C49" s="199"/>
      <c r="E49" s="20" t="str">
        <f>IF(NOT(ISBLANK(gc_data_from_prog!P49)),gc_data_from_prog!P49,"")</f>
        <v/>
      </c>
      <c r="G49" s="215" t="str">
        <f>IF(NOT(ISBLANK(gc_data_from_prog!D49)),gc_data_from_prog!D49,"")</f>
        <v/>
      </c>
      <c r="H49" s="121" t="str">
        <f>IF(NOT(ISBLANK(gc_data_from_prog!C49)),gc_data_from_prog!C49,"")</f>
        <v/>
      </c>
      <c r="I49" s="121" t="str">
        <f>IF(NOT(ISBLANK(gc_data_from_prog!V49)),gc_data_from_prog!V49,"")</f>
        <v/>
      </c>
      <c r="J49" s="121" t="str">
        <f>IF(NOT(ISBLANK(gc_data_from_prog!X49)),gc_data_from_prog!X49,"")</f>
        <v/>
      </c>
      <c r="K49" s="121" t="str">
        <f>IF(NOT(ISBLANK(gc_data_from_prog!Z49)),gc_data_from_prog!Z49,"")</f>
        <v/>
      </c>
      <c r="L49" s="121" t="str">
        <f>IF(NOT(ISBLANK(gc_data_from_prog!AB49)),gc_data_from_prog!AB49,"")</f>
        <v/>
      </c>
      <c r="M49" s="121" t="str">
        <f>IF(NOT(ISBLANK(gc_data_from_prog!AD49)),gc_data_from_prog!AD49,"")</f>
        <v/>
      </c>
      <c r="N49" s="121" t="str">
        <f>IF(NOT(ISBLANK(gc_data_from_prog!AF49)),gc_data_from_prog!AF49,"")</f>
        <v/>
      </c>
      <c r="O49" s="121" t="str">
        <f>IF(NOT(ISBLANK(gc_data_from_prog!AH49)),gc_data_from_prog!AH49,"")</f>
        <v/>
      </c>
      <c r="P49" s="121" t="str">
        <f>IF(NOT(ISBLANK(gc_data_from_prog!AJ49)),gc_data_from_prog!AJ49,"")</f>
        <v/>
      </c>
      <c r="Q49" s="121" t="str">
        <f>IF(NOT(ISBLANK(gc_data_from_prog!AL49)),gc_data_from_prog!AL49,"")</f>
        <v/>
      </c>
      <c r="R49" s="121" t="str">
        <f>IF(NOT(ISBLANK(gc_data_from_prog!AN49)),gc_data_from_prog!AN49,"")</f>
        <v/>
      </c>
      <c r="S49" s="121" t="str">
        <f>IF(NOT(ISBLANK(gc_data_from_prog!AP49)),gc_data_from_prog!AP49,"")</f>
        <v/>
      </c>
      <c r="T49" s="121" t="str">
        <f>IF(NOT(ISBLANK(gc_data_from_prog!AR49)),gc_data_from_prog!AR49,"")</f>
        <v/>
      </c>
      <c r="U49" s="121" t="str">
        <f>IF(NOT(ISBLANK(gc_data_from_prog!AT49)),gc_data_from_prog!AT49,"")</f>
        <v/>
      </c>
      <c r="V49" s="121" t="str">
        <f>IF(NOT(ISBLANK(gc_data_from_prog!AV49)),gc_data_from_prog!AV49,"")</f>
        <v/>
      </c>
      <c r="W49" s="121" t="str">
        <f>IF(NOT(ISBLANK(gc_data_from_prog!AX49)),gc_data_from_prog!AX49,"")</f>
        <v/>
      </c>
      <c r="X49" s="121" t="str">
        <f>IF(NOT(ISBLANK(gc_data_from_prog!AZ49)),gc_data_from_prog!AZ49,"")</f>
        <v/>
      </c>
    </row>
    <row r="50" spans="1:24" x14ac:dyDescent="0.25">
      <c r="A50" s="199"/>
      <c r="B50" s="199"/>
      <c r="C50" s="199"/>
      <c r="E50" s="20" t="str">
        <f>IF(NOT(ISBLANK(gc_data_from_prog!P50)),gc_data_from_prog!P50,"")</f>
        <v/>
      </c>
      <c r="G50" s="216" t="str">
        <f>IF(NOT(ISBLANK(gc_data_from_prog!D50)),gc_data_from_prog!D50,"")</f>
        <v/>
      </c>
      <c r="H50" s="37" t="str">
        <f>IF(NOT(ISBLANK(gc_data_from_prog!C50)),gc_data_from_prog!C50,"")</f>
        <v/>
      </c>
      <c r="I50" s="37" t="str">
        <f>IF(NOT(ISBLANK(gc_data_from_prog!V50)),gc_data_from_prog!V50,"")</f>
        <v/>
      </c>
      <c r="J50" s="37" t="str">
        <f>IF(NOT(ISBLANK(gc_data_from_prog!X50)),gc_data_from_prog!X50,"")</f>
        <v/>
      </c>
      <c r="K50" s="37" t="str">
        <f>IF(NOT(ISBLANK(gc_data_from_prog!Z50)),gc_data_from_prog!Z50,"")</f>
        <v/>
      </c>
      <c r="L50" s="37" t="str">
        <f>IF(NOT(ISBLANK(gc_data_from_prog!AB50)),gc_data_from_prog!AB50,"")</f>
        <v/>
      </c>
      <c r="M50" s="37" t="str">
        <f>IF(NOT(ISBLANK(gc_data_from_prog!AD50)),gc_data_from_prog!AD50,"")</f>
        <v/>
      </c>
      <c r="N50" s="37" t="str">
        <f>IF(NOT(ISBLANK(gc_data_from_prog!AF50)),gc_data_from_prog!AF50,"")</f>
        <v/>
      </c>
      <c r="O50" s="37" t="str">
        <f>IF(NOT(ISBLANK(gc_data_from_prog!AH50)),gc_data_from_prog!AH50,"")</f>
        <v/>
      </c>
      <c r="P50" s="37" t="str">
        <f>IF(NOT(ISBLANK(gc_data_from_prog!AJ50)),gc_data_from_prog!AJ50,"")</f>
        <v/>
      </c>
      <c r="Q50" s="37" t="str">
        <f>IF(NOT(ISBLANK(gc_data_from_prog!AL50)),gc_data_from_prog!AL50,"")</f>
        <v/>
      </c>
      <c r="R50" s="37" t="str">
        <f>IF(NOT(ISBLANK(gc_data_from_prog!AN50)),gc_data_from_prog!AN50,"")</f>
        <v/>
      </c>
      <c r="S50" s="37" t="str">
        <f>IF(NOT(ISBLANK(gc_data_from_prog!AP50)),gc_data_from_prog!AP50,"")</f>
        <v/>
      </c>
      <c r="T50" s="37" t="str">
        <f>IF(NOT(ISBLANK(gc_data_from_prog!AR50)),gc_data_from_prog!AR50,"")</f>
        <v/>
      </c>
      <c r="U50" s="37" t="str">
        <f>IF(NOT(ISBLANK(gc_data_from_prog!AT50)),gc_data_from_prog!AT50,"")</f>
        <v/>
      </c>
      <c r="V50" s="37" t="str">
        <f>IF(NOT(ISBLANK(gc_data_from_prog!AV50)),gc_data_from_prog!AV50,"")</f>
        <v/>
      </c>
      <c r="W50" s="37" t="str">
        <f>IF(NOT(ISBLANK(gc_data_from_prog!AX50)),gc_data_from_prog!AX50,"")</f>
        <v/>
      </c>
      <c r="X50" s="37" t="str">
        <f>IF(NOT(ISBLANK(gc_data_from_prog!AZ50)),gc_data_from_prog!AZ50,"")</f>
        <v/>
      </c>
    </row>
    <row r="51" spans="1:24" x14ac:dyDescent="0.25">
      <c r="A51" s="199"/>
      <c r="B51" s="199"/>
      <c r="C51" s="199"/>
      <c r="E51" s="20" t="str">
        <f>IF(NOT(ISBLANK(gc_data_from_prog!P51)),gc_data_from_prog!P51,"")</f>
        <v/>
      </c>
      <c r="G51" s="216" t="str">
        <f>IF(NOT(ISBLANK(gc_data_from_prog!D51)),gc_data_from_prog!D51,"")</f>
        <v/>
      </c>
      <c r="H51" s="37" t="str">
        <f>IF(NOT(ISBLANK(gc_data_from_prog!C51)),gc_data_from_prog!C51,"")</f>
        <v/>
      </c>
      <c r="I51" s="37" t="str">
        <f>IF(NOT(ISBLANK(gc_data_from_prog!V51)),gc_data_from_prog!V51,"")</f>
        <v/>
      </c>
      <c r="J51" s="37" t="str">
        <f>IF(NOT(ISBLANK(gc_data_from_prog!X51)),gc_data_from_prog!X51,"")</f>
        <v/>
      </c>
      <c r="K51" s="37" t="str">
        <f>IF(NOT(ISBLANK(gc_data_from_prog!Z51)),gc_data_from_prog!Z51,"")</f>
        <v/>
      </c>
      <c r="L51" s="37" t="str">
        <f>IF(NOT(ISBLANK(gc_data_from_prog!AB51)),gc_data_from_prog!AB51,"")</f>
        <v/>
      </c>
      <c r="M51" s="37" t="str">
        <f>IF(NOT(ISBLANK(gc_data_from_prog!AD51)),gc_data_from_prog!AD51,"")</f>
        <v/>
      </c>
      <c r="N51" s="37" t="str">
        <f>IF(NOT(ISBLANK(gc_data_from_prog!AF51)),gc_data_from_prog!AF51,"")</f>
        <v/>
      </c>
      <c r="O51" s="37" t="str">
        <f>IF(NOT(ISBLANK(gc_data_from_prog!AH51)),gc_data_from_prog!AH51,"")</f>
        <v/>
      </c>
      <c r="P51" s="37" t="str">
        <f>IF(NOT(ISBLANK(gc_data_from_prog!AJ51)),gc_data_from_prog!AJ51,"")</f>
        <v/>
      </c>
      <c r="Q51" s="37" t="str">
        <f>IF(NOT(ISBLANK(gc_data_from_prog!AL51)),gc_data_from_prog!AL51,"")</f>
        <v/>
      </c>
      <c r="R51" s="37" t="str">
        <f>IF(NOT(ISBLANK(gc_data_from_prog!AN51)),gc_data_from_prog!AN51,"")</f>
        <v/>
      </c>
      <c r="S51" s="37" t="str">
        <f>IF(NOT(ISBLANK(gc_data_from_prog!AP51)),gc_data_from_prog!AP51,"")</f>
        <v/>
      </c>
      <c r="T51" s="37" t="str">
        <f>IF(NOT(ISBLANK(gc_data_from_prog!AR51)),gc_data_from_prog!AR51,"")</f>
        <v/>
      </c>
      <c r="U51" s="37" t="str">
        <f>IF(NOT(ISBLANK(gc_data_from_prog!AT51)),gc_data_from_prog!AT51,"")</f>
        <v/>
      </c>
      <c r="V51" s="37" t="str">
        <f>IF(NOT(ISBLANK(gc_data_from_prog!AV51)),gc_data_from_prog!AV51,"")</f>
        <v/>
      </c>
      <c r="W51" s="37" t="str">
        <f>IF(NOT(ISBLANK(gc_data_from_prog!AX51)),gc_data_from_prog!AX51,"")</f>
        <v/>
      </c>
      <c r="X51" s="37" t="str">
        <f>IF(NOT(ISBLANK(gc_data_from_prog!AZ51)),gc_data_from_prog!AZ51,"")</f>
        <v/>
      </c>
    </row>
    <row r="52" spans="1:24" x14ac:dyDescent="0.25">
      <c r="A52" s="199"/>
      <c r="B52" s="199"/>
      <c r="C52" s="199"/>
      <c r="E52" s="20" t="str">
        <f>IF(NOT(ISBLANK(gc_data_from_prog!P52)),gc_data_from_prog!P52,"")</f>
        <v/>
      </c>
      <c r="G52" s="216" t="str">
        <f>IF(NOT(ISBLANK(gc_data_from_prog!D52)),gc_data_from_prog!D52,"")</f>
        <v/>
      </c>
      <c r="H52" s="37" t="str">
        <f>IF(NOT(ISBLANK(gc_data_from_prog!C52)),gc_data_from_prog!C52,"")</f>
        <v/>
      </c>
      <c r="I52" s="37" t="str">
        <f>IF(NOT(ISBLANK(gc_data_from_prog!V52)),gc_data_from_prog!V52,"")</f>
        <v/>
      </c>
      <c r="J52" s="37" t="str">
        <f>IF(NOT(ISBLANK(gc_data_from_prog!X52)),gc_data_from_prog!X52,"")</f>
        <v/>
      </c>
      <c r="K52" s="37" t="str">
        <f>IF(NOT(ISBLANK(gc_data_from_prog!Z52)),gc_data_from_prog!Z52,"")</f>
        <v/>
      </c>
      <c r="L52" s="37" t="str">
        <f>IF(NOT(ISBLANK(gc_data_from_prog!AB52)),gc_data_from_prog!AB52,"")</f>
        <v/>
      </c>
      <c r="M52" s="37" t="str">
        <f>IF(NOT(ISBLANK(gc_data_from_prog!AD52)),gc_data_from_prog!AD52,"")</f>
        <v/>
      </c>
      <c r="N52" s="37" t="str">
        <f>IF(NOT(ISBLANK(gc_data_from_prog!AF52)),gc_data_from_prog!AF52,"")</f>
        <v/>
      </c>
      <c r="O52" s="37" t="str">
        <f>IF(NOT(ISBLANK(gc_data_from_prog!AH52)),gc_data_from_prog!AH52,"")</f>
        <v/>
      </c>
      <c r="P52" s="37" t="str">
        <f>IF(NOT(ISBLANK(gc_data_from_prog!AJ52)),gc_data_from_prog!AJ52,"")</f>
        <v/>
      </c>
      <c r="Q52" s="37" t="str">
        <f>IF(NOT(ISBLANK(gc_data_from_prog!AL52)),gc_data_from_prog!AL52,"")</f>
        <v/>
      </c>
      <c r="R52" s="37" t="str">
        <f>IF(NOT(ISBLANK(gc_data_from_prog!AN52)),gc_data_from_prog!AN52,"")</f>
        <v/>
      </c>
      <c r="S52" s="37" t="str">
        <f>IF(NOT(ISBLANK(gc_data_from_prog!AP52)),gc_data_from_prog!AP52,"")</f>
        <v/>
      </c>
      <c r="T52" s="37" t="str">
        <f>IF(NOT(ISBLANK(gc_data_from_prog!AR52)),gc_data_from_prog!AR52,"")</f>
        <v/>
      </c>
      <c r="U52" s="37" t="str">
        <f>IF(NOT(ISBLANK(gc_data_from_prog!AT52)),gc_data_from_prog!AT52,"")</f>
        <v/>
      </c>
      <c r="V52" s="37" t="str">
        <f>IF(NOT(ISBLANK(gc_data_from_prog!AV52)),gc_data_from_prog!AV52,"")</f>
        <v/>
      </c>
      <c r="W52" s="37" t="str">
        <f>IF(NOT(ISBLANK(gc_data_from_prog!AX52)),gc_data_from_prog!AX52,"")</f>
        <v/>
      </c>
      <c r="X52" s="37" t="str">
        <f>IF(NOT(ISBLANK(gc_data_from_prog!AZ52)),gc_data_from_prog!AZ52,"")</f>
        <v/>
      </c>
    </row>
    <row r="53" spans="1:24" x14ac:dyDescent="0.25">
      <c r="A53" s="199"/>
      <c r="B53" s="199"/>
      <c r="C53" s="199"/>
      <c r="E53" s="20" t="str">
        <f>IF(NOT(ISBLANK(gc_data_from_prog!P53)),gc_data_from_prog!P53,"")</f>
        <v/>
      </c>
      <c r="G53" s="217" t="str">
        <f>IF(NOT(ISBLANK(gc_data_from_prog!D53)),gc_data_from_prog!D53,"")</f>
        <v/>
      </c>
      <c r="H53" s="6" t="str">
        <f>IF(NOT(ISBLANK(gc_data_from_prog!C53)),gc_data_from_prog!C53,"")</f>
        <v/>
      </c>
      <c r="I53" s="6" t="str">
        <f>IF(NOT(ISBLANK(gc_data_from_prog!V53)),gc_data_from_prog!V53,"")</f>
        <v/>
      </c>
      <c r="J53" s="6" t="str">
        <f>IF(NOT(ISBLANK(gc_data_from_prog!X53)),gc_data_from_prog!X53,"")</f>
        <v/>
      </c>
      <c r="K53" s="6" t="str">
        <f>IF(NOT(ISBLANK(gc_data_from_prog!Z53)),gc_data_from_prog!Z53,"")</f>
        <v/>
      </c>
      <c r="L53" s="6" t="str">
        <f>IF(NOT(ISBLANK(gc_data_from_prog!AB53)),gc_data_from_prog!AB53,"")</f>
        <v/>
      </c>
      <c r="M53" s="6" t="str">
        <f>IF(NOT(ISBLANK(gc_data_from_prog!AD53)),gc_data_from_prog!AD53,"")</f>
        <v/>
      </c>
      <c r="N53" s="6" t="str">
        <f>IF(NOT(ISBLANK(gc_data_from_prog!AF53)),gc_data_from_prog!AF53,"")</f>
        <v/>
      </c>
      <c r="O53" s="6" t="str">
        <f>IF(NOT(ISBLANK(gc_data_from_prog!AH53)),gc_data_from_prog!AH53,"")</f>
        <v/>
      </c>
      <c r="P53" s="6" t="str">
        <f>IF(NOT(ISBLANK(gc_data_from_prog!AJ53)),gc_data_from_prog!AJ53,"")</f>
        <v/>
      </c>
      <c r="Q53" s="6" t="str">
        <f>IF(NOT(ISBLANK(gc_data_from_prog!AL53)),gc_data_from_prog!AL53,"")</f>
        <v/>
      </c>
      <c r="R53" s="6" t="str">
        <f>IF(NOT(ISBLANK(gc_data_from_prog!AN53)),gc_data_from_prog!AN53,"")</f>
        <v/>
      </c>
      <c r="S53" s="6" t="str">
        <f>IF(NOT(ISBLANK(gc_data_from_prog!AP53)),gc_data_from_prog!AP53,"")</f>
        <v/>
      </c>
      <c r="T53" s="6" t="str">
        <f>IF(NOT(ISBLANK(gc_data_from_prog!AR53)),gc_data_from_prog!AR53,"")</f>
        <v/>
      </c>
      <c r="U53" s="6" t="str">
        <f>IF(NOT(ISBLANK(gc_data_from_prog!AT53)),gc_data_from_prog!AT53,"")</f>
        <v/>
      </c>
      <c r="V53" s="6" t="str">
        <f>IF(NOT(ISBLANK(gc_data_from_prog!AV53)),gc_data_from_prog!AV53,"")</f>
        <v/>
      </c>
      <c r="W53" s="6" t="str">
        <f>IF(NOT(ISBLANK(gc_data_from_prog!AX53)),gc_data_from_prog!AX53,"")</f>
        <v/>
      </c>
      <c r="X53" s="6" t="str">
        <f>IF(NOT(ISBLANK(gc_data_from_prog!AZ53)),gc_data_from_prog!AZ53,"")</f>
        <v/>
      </c>
    </row>
    <row r="54" spans="1:24" x14ac:dyDescent="0.25">
      <c r="A54" s="199"/>
      <c r="B54" s="199"/>
      <c r="C54" s="199"/>
      <c r="E54" s="20" t="str">
        <f>IF(NOT(ISBLANK(gc_data_from_prog!P54)),gc_data_from_prog!P54,"")</f>
        <v/>
      </c>
      <c r="G54" s="217" t="str">
        <f>IF(NOT(ISBLANK(gc_data_from_prog!D54)),gc_data_from_prog!D54,"")</f>
        <v/>
      </c>
      <c r="H54" s="6" t="str">
        <f>IF(NOT(ISBLANK(gc_data_from_prog!C54)),gc_data_from_prog!C54,"")</f>
        <v/>
      </c>
      <c r="I54" s="6" t="str">
        <f>IF(NOT(ISBLANK(gc_data_from_prog!V54)),gc_data_from_prog!V54,"")</f>
        <v/>
      </c>
      <c r="J54" s="6" t="str">
        <f>IF(NOT(ISBLANK(gc_data_from_prog!X54)),gc_data_from_prog!X54,"")</f>
        <v/>
      </c>
      <c r="K54" s="6" t="str">
        <f>IF(NOT(ISBLANK(gc_data_from_prog!Z54)),gc_data_from_prog!Z54,"")</f>
        <v/>
      </c>
      <c r="L54" s="6" t="str">
        <f>IF(NOT(ISBLANK(gc_data_from_prog!AB54)),gc_data_from_prog!AB54,"")</f>
        <v/>
      </c>
      <c r="M54" s="6" t="str">
        <f>IF(NOT(ISBLANK(gc_data_from_prog!AD54)),gc_data_from_prog!AD54,"")</f>
        <v/>
      </c>
      <c r="N54" s="6" t="str">
        <f>IF(NOT(ISBLANK(gc_data_from_prog!AF54)),gc_data_from_prog!AF54,"")</f>
        <v/>
      </c>
      <c r="O54" s="6" t="str">
        <f>IF(NOT(ISBLANK(gc_data_from_prog!AH54)),gc_data_from_prog!AH54,"")</f>
        <v/>
      </c>
      <c r="P54" s="6" t="str">
        <f>IF(NOT(ISBLANK(gc_data_from_prog!AJ54)),gc_data_from_prog!AJ54,"")</f>
        <v/>
      </c>
      <c r="Q54" s="6" t="str">
        <f>IF(NOT(ISBLANK(gc_data_from_prog!AL54)),gc_data_from_prog!AL54,"")</f>
        <v/>
      </c>
      <c r="R54" s="6" t="str">
        <f>IF(NOT(ISBLANK(gc_data_from_prog!AN54)),gc_data_from_prog!AN54,"")</f>
        <v/>
      </c>
      <c r="S54" s="6" t="str">
        <f>IF(NOT(ISBLANK(gc_data_from_prog!AP54)),gc_data_from_prog!AP54,"")</f>
        <v/>
      </c>
      <c r="T54" s="6" t="str">
        <f>IF(NOT(ISBLANK(gc_data_from_prog!AR54)),gc_data_from_prog!AR54,"")</f>
        <v/>
      </c>
      <c r="U54" s="6" t="str">
        <f>IF(NOT(ISBLANK(gc_data_from_prog!AT54)),gc_data_from_prog!AT54,"")</f>
        <v/>
      </c>
      <c r="V54" s="6" t="str">
        <f>IF(NOT(ISBLANK(gc_data_from_prog!AV54)),gc_data_from_prog!AV54,"")</f>
        <v/>
      </c>
      <c r="W54" s="6" t="str">
        <f>IF(NOT(ISBLANK(gc_data_from_prog!AX54)),gc_data_from_prog!AX54,"")</f>
        <v/>
      </c>
      <c r="X54" s="6" t="str">
        <f>IF(NOT(ISBLANK(gc_data_from_prog!AZ54)),gc_data_from_prog!AZ54,"")</f>
        <v/>
      </c>
    </row>
    <row r="55" spans="1:24" x14ac:dyDescent="0.25">
      <c r="A55" s="199"/>
      <c r="B55" s="199"/>
      <c r="C55" s="199"/>
      <c r="E55" s="20" t="str">
        <f>IF(NOT(ISBLANK(gc_data_from_prog!P55)),gc_data_from_prog!P55,"")</f>
        <v/>
      </c>
      <c r="G55" s="217" t="str">
        <f>IF(NOT(ISBLANK(gc_data_from_prog!D55)),gc_data_from_prog!D55,"")</f>
        <v/>
      </c>
      <c r="H55" s="6" t="str">
        <f>IF(NOT(ISBLANK(gc_data_from_prog!C55)),gc_data_from_prog!C55,"")</f>
        <v/>
      </c>
      <c r="I55" s="6" t="str">
        <f>IF(NOT(ISBLANK(gc_data_from_prog!V55)),gc_data_from_prog!V55,"")</f>
        <v/>
      </c>
      <c r="J55" s="6" t="str">
        <f>IF(NOT(ISBLANK(gc_data_from_prog!X55)),gc_data_from_prog!X55,"")</f>
        <v/>
      </c>
      <c r="K55" s="6" t="str">
        <f>IF(NOT(ISBLANK(gc_data_from_prog!Z55)),gc_data_from_prog!Z55,"")</f>
        <v/>
      </c>
      <c r="L55" s="6" t="str">
        <f>IF(NOT(ISBLANK(gc_data_from_prog!AB55)),gc_data_from_prog!AB55,"")</f>
        <v/>
      </c>
      <c r="M55" s="6" t="str">
        <f>IF(NOT(ISBLANK(gc_data_from_prog!AD55)),gc_data_from_prog!AD55,"")</f>
        <v/>
      </c>
      <c r="N55" s="6" t="str">
        <f>IF(NOT(ISBLANK(gc_data_from_prog!AF55)),gc_data_from_prog!AF55,"")</f>
        <v/>
      </c>
      <c r="O55" s="6" t="str">
        <f>IF(NOT(ISBLANK(gc_data_from_prog!AH55)),gc_data_from_prog!AH55,"")</f>
        <v/>
      </c>
      <c r="P55" s="6" t="str">
        <f>IF(NOT(ISBLANK(gc_data_from_prog!AJ55)),gc_data_from_prog!AJ55,"")</f>
        <v/>
      </c>
      <c r="Q55" s="6" t="str">
        <f>IF(NOT(ISBLANK(gc_data_from_prog!AL55)),gc_data_from_prog!AL55,"")</f>
        <v/>
      </c>
      <c r="R55" s="6" t="str">
        <f>IF(NOT(ISBLANK(gc_data_from_prog!AN55)),gc_data_from_prog!AN55,"")</f>
        <v/>
      </c>
      <c r="S55" s="6" t="str">
        <f>IF(NOT(ISBLANK(gc_data_from_prog!AP55)),gc_data_from_prog!AP55,"")</f>
        <v/>
      </c>
      <c r="T55" s="6" t="str">
        <f>IF(NOT(ISBLANK(gc_data_from_prog!AR55)),gc_data_from_prog!AR55,"")</f>
        <v/>
      </c>
      <c r="U55" s="6" t="str">
        <f>IF(NOT(ISBLANK(gc_data_from_prog!AT55)),gc_data_from_prog!AT55,"")</f>
        <v/>
      </c>
      <c r="V55" s="6" t="str">
        <f>IF(NOT(ISBLANK(gc_data_from_prog!AV55)),gc_data_from_prog!AV55,"")</f>
        <v/>
      </c>
      <c r="W55" s="6" t="str">
        <f>IF(NOT(ISBLANK(gc_data_from_prog!AX55)),gc_data_from_prog!AX55,"")</f>
        <v/>
      </c>
      <c r="X55" s="6" t="str">
        <f>IF(NOT(ISBLANK(gc_data_from_prog!AZ55)),gc_data_from_prog!AZ55,"")</f>
        <v/>
      </c>
    </row>
    <row r="56" spans="1:24" x14ac:dyDescent="0.25">
      <c r="A56" s="199"/>
      <c r="B56" s="199"/>
      <c r="C56" s="199"/>
      <c r="E56" s="20" t="str">
        <f>IF(NOT(ISBLANK(gc_data_from_prog!P56)),gc_data_from_prog!P56,"")</f>
        <v/>
      </c>
      <c r="G56" s="218" t="str">
        <f>IF(NOT(ISBLANK(gc_data_from_prog!D56)),gc_data_from_prog!D56,"")</f>
        <v/>
      </c>
      <c r="H56" s="40" t="str">
        <f>IF(NOT(ISBLANK(gc_data_from_prog!C56)),gc_data_from_prog!C56,"")</f>
        <v/>
      </c>
      <c r="I56" s="40" t="str">
        <f>IF(NOT(ISBLANK(gc_data_from_prog!V56)),gc_data_from_prog!V56,"")</f>
        <v/>
      </c>
      <c r="J56" s="40" t="str">
        <f>IF(NOT(ISBLANK(gc_data_from_prog!X56)),gc_data_from_prog!X56,"")</f>
        <v/>
      </c>
      <c r="K56" s="40" t="str">
        <f>IF(NOT(ISBLANK(gc_data_from_prog!Z56)),gc_data_from_prog!Z56,"")</f>
        <v/>
      </c>
      <c r="L56" s="40" t="str">
        <f>IF(NOT(ISBLANK(gc_data_from_prog!AB56)),gc_data_from_prog!AB56,"")</f>
        <v/>
      </c>
      <c r="M56" s="40" t="str">
        <f>IF(NOT(ISBLANK(gc_data_from_prog!AD56)),gc_data_from_prog!AD56,"")</f>
        <v/>
      </c>
      <c r="N56" s="40" t="str">
        <f>IF(NOT(ISBLANK(gc_data_from_prog!AF56)),gc_data_from_prog!AF56,"")</f>
        <v/>
      </c>
      <c r="O56" s="40" t="str">
        <f>IF(NOT(ISBLANK(gc_data_from_prog!AH56)),gc_data_from_prog!AH56,"")</f>
        <v/>
      </c>
      <c r="P56" s="40" t="str">
        <f>IF(NOT(ISBLANK(gc_data_from_prog!AJ56)),gc_data_from_prog!AJ56,"")</f>
        <v/>
      </c>
      <c r="Q56" s="40" t="str">
        <f>IF(NOT(ISBLANK(gc_data_from_prog!AL56)),gc_data_from_prog!AL56,"")</f>
        <v/>
      </c>
      <c r="R56" s="40" t="str">
        <f>IF(NOT(ISBLANK(gc_data_from_prog!AN56)),gc_data_from_prog!AN56,"")</f>
        <v/>
      </c>
      <c r="S56" s="40" t="str">
        <f>IF(NOT(ISBLANK(gc_data_from_prog!AP56)),gc_data_from_prog!AP56,"")</f>
        <v/>
      </c>
      <c r="T56" s="40" t="str">
        <f>IF(NOT(ISBLANK(gc_data_from_prog!AR56)),gc_data_from_prog!AR56,"")</f>
        <v/>
      </c>
      <c r="U56" s="40" t="str">
        <f>IF(NOT(ISBLANK(gc_data_from_prog!AT56)),gc_data_from_prog!AT56,"")</f>
        <v/>
      </c>
      <c r="V56" s="40" t="str">
        <f>IF(NOT(ISBLANK(gc_data_from_prog!AV56)),gc_data_from_prog!AV56,"")</f>
        <v/>
      </c>
      <c r="W56" s="40" t="str">
        <f>IF(NOT(ISBLANK(gc_data_from_prog!AX56)),gc_data_from_prog!AX56,"")</f>
        <v/>
      </c>
      <c r="X56" s="40" t="str">
        <f>IF(NOT(ISBLANK(gc_data_from_prog!AZ56)),gc_data_from_prog!AZ56,"")</f>
        <v/>
      </c>
    </row>
    <row r="57" spans="1:24" x14ac:dyDescent="0.25">
      <c r="A57" s="199"/>
      <c r="B57" s="199"/>
      <c r="C57" s="199"/>
      <c r="E57" s="20" t="str">
        <f>IF(NOT(ISBLANK(gc_data_from_prog!P57)),gc_data_from_prog!P57,"")</f>
        <v/>
      </c>
      <c r="G57" s="218" t="str">
        <f>IF(NOT(ISBLANK(gc_data_from_prog!D57)),gc_data_from_prog!D57,"")</f>
        <v/>
      </c>
      <c r="H57" s="40" t="str">
        <f>IF(NOT(ISBLANK(gc_data_from_prog!C57)),gc_data_from_prog!C57,"")</f>
        <v/>
      </c>
      <c r="I57" s="40" t="str">
        <f>IF(NOT(ISBLANK(gc_data_from_prog!V57)),gc_data_from_prog!V57,"")</f>
        <v/>
      </c>
      <c r="J57" s="40" t="str">
        <f>IF(NOT(ISBLANK(gc_data_from_prog!X57)),gc_data_from_prog!X57,"")</f>
        <v/>
      </c>
      <c r="K57" s="40" t="str">
        <f>IF(NOT(ISBLANK(gc_data_from_prog!Z57)),gc_data_from_prog!Z57,"")</f>
        <v/>
      </c>
      <c r="L57" s="40" t="str">
        <f>IF(NOT(ISBLANK(gc_data_from_prog!AB57)),gc_data_from_prog!AB57,"")</f>
        <v/>
      </c>
      <c r="M57" s="40" t="str">
        <f>IF(NOT(ISBLANK(gc_data_from_prog!AD57)),gc_data_from_prog!AD57,"")</f>
        <v/>
      </c>
      <c r="N57" s="40" t="str">
        <f>IF(NOT(ISBLANK(gc_data_from_prog!AF57)),gc_data_from_prog!AF57,"")</f>
        <v/>
      </c>
      <c r="O57" s="40" t="str">
        <f>IF(NOT(ISBLANK(gc_data_from_prog!AH57)),gc_data_from_prog!AH57,"")</f>
        <v/>
      </c>
      <c r="P57" s="40" t="str">
        <f>IF(NOT(ISBLANK(gc_data_from_prog!AJ57)),gc_data_from_prog!AJ57,"")</f>
        <v/>
      </c>
      <c r="Q57" s="40" t="str">
        <f>IF(NOT(ISBLANK(gc_data_from_prog!AL57)),gc_data_from_prog!AL57,"")</f>
        <v/>
      </c>
      <c r="R57" s="40" t="str">
        <f>IF(NOT(ISBLANK(gc_data_from_prog!AN57)),gc_data_from_prog!AN57,"")</f>
        <v/>
      </c>
      <c r="S57" s="40" t="str">
        <f>IF(NOT(ISBLANK(gc_data_from_prog!AP57)),gc_data_from_prog!AP57,"")</f>
        <v/>
      </c>
      <c r="T57" s="40" t="str">
        <f>IF(NOT(ISBLANK(gc_data_from_prog!AR57)),gc_data_from_prog!AR57,"")</f>
        <v/>
      </c>
      <c r="U57" s="40" t="str">
        <f>IF(NOT(ISBLANK(gc_data_from_prog!AT57)),gc_data_from_prog!AT57,"")</f>
        <v/>
      </c>
      <c r="V57" s="40" t="str">
        <f>IF(NOT(ISBLANK(gc_data_from_prog!AV57)),gc_data_from_prog!AV57,"")</f>
        <v/>
      </c>
      <c r="W57" s="40" t="str">
        <f>IF(NOT(ISBLANK(gc_data_from_prog!AX57)),gc_data_from_prog!AX57,"")</f>
        <v/>
      </c>
      <c r="X57" s="40" t="str">
        <f>IF(NOT(ISBLANK(gc_data_from_prog!AZ57)),gc_data_from_prog!AZ57,"")</f>
        <v/>
      </c>
    </row>
    <row r="58" spans="1:24" ht="15" customHeight="1" x14ac:dyDescent="0.25">
      <c r="A58" s="199"/>
      <c r="B58" s="199"/>
      <c r="C58" s="199"/>
      <c r="E58" s="20" t="str">
        <f>IF(NOT(ISBLANK(gc_data_from_prog!P58)),gc_data_from_prog!P58,"")</f>
        <v/>
      </c>
      <c r="G58" s="218" t="str">
        <f>IF(NOT(ISBLANK(gc_data_from_prog!D58)),gc_data_from_prog!D58,"")</f>
        <v/>
      </c>
      <c r="H58" s="40" t="str">
        <f>IF(NOT(ISBLANK(gc_data_from_prog!C58)),gc_data_from_prog!C58,"")</f>
        <v/>
      </c>
      <c r="I58" s="40" t="str">
        <f>IF(NOT(ISBLANK(gc_data_from_prog!V58)),gc_data_from_prog!V58,"")</f>
        <v/>
      </c>
      <c r="J58" s="40" t="str">
        <f>IF(NOT(ISBLANK(gc_data_from_prog!X58)),gc_data_from_prog!X58,"")</f>
        <v/>
      </c>
      <c r="K58" s="40" t="str">
        <f>IF(NOT(ISBLANK(gc_data_from_prog!Z58)),gc_data_from_prog!Z58,"")</f>
        <v/>
      </c>
      <c r="L58" s="40" t="str">
        <f>IF(NOT(ISBLANK(gc_data_from_prog!AB58)),gc_data_from_prog!AB58,"")</f>
        <v/>
      </c>
      <c r="M58" s="40" t="str">
        <f>IF(NOT(ISBLANK(gc_data_from_prog!AD58)),gc_data_from_prog!AD58,"")</f>
        <v/>
      </c>
      <c r="N58" s="40" t="str">
        <f>IF(NOT(ISBLANK(gc_data_from_prog!AF58)),gc_data_from_prog!AF58,"")</f>
        <v/>
      </c>
      <c r="O58" s="40" t="str">
        <f>IF(NOT(ISBLANK(gc_data_from_prog!AH58)),gc_data_from_prog!AH58,"")</f>
        <v/>
      </c>
      <c r="P58" s="40" t="str">
        <f>IF(NOT(ISBLANK(gc_data_from_prog!AJ58)),gc_data_from_prog!AJ58,"")</f>
        <v/>
      </c>
      <c r="Q58" s="40" t="str">
        <f>IF(NOT(ISBLANK(gc_data_from_prog!AL58)),gc_data_from_prog!AL58,"")</f>
        <v/>
      </c>
      <c r="R58" s="40" t="str">
        <f>IF(NOT(ISBLANK(gc_data_from_prog!AN58)),gc_data_from_prog!AN58,"")</f>
        <v/>
      </c>
      <c r="S58" s="40" t="str">
        <f>IF(NOT(ISBLANK(gc_data_from_prog!AP58)),gc_data_from_prog!AP58,"")</f>
        <v/>
      </c>
      <c r="T58" s="40" t="str">
        <f>IF(NOT(ISBLANK(gc_data_from_prog!AR58)),gc_data_from_prog!AR58,"")</f>
        <v/>
      </c>
      <c r="U58" s="40" t="str">
        <f>IF(NOT(ISBLANK(gc_data_from_prog!AT58)),gc_data_from_prog!AT58,"")</f>
        <v/>
      </c>
      <c r="V58" s="40" t="str">
        <f>IF(NOT(ISBLANK(gc_data_from_prog!AV58)),gc_data_from_prog!AV58,"")</f>
        <v/>
      </c>
      <c r="W58" s="40" t="str">
        <f>IF(NOT(ISBLANK(gc_data_from_prog!AX58)),gc_data_from_prog!AX58,"")</f>
        <v/>
      </c>
      <c r="X58" s="40" t="str">
        <f>IF(NOT(ISBLANK(gc_data_from_prog!AZ58)),gc_data_from_prog!AZ58,"")</f>
        <v/>
      </c>
    </row>
    <row r="59" spans="1:24" x14ac:dyDescent="0.25">
      <c r="A59" s="199"/>
      <c r="B59" s="199"/>
      <c r="C59" s="199"/>
      <c r="E59" s="20" t="str">
        <f>IF(NOT(ISBLANK(gc_data_from_prog!P59)),gc_data_from_prog!P59,"")</f>
        <v/>
      </c>
      <c r="G59" s="219" t="str">
        <f>IF(NOT(ISBLANK(gc_data_from_prog!D59)),gc_data_from_prog!D59,"")</f>
        <v/>
      </c>
      <c r="H59" s="104" t="str">
        <f>IF(NOT(ISBLANK(gc_data_from_prog!C59)),gc_data_from_prog!C59,"")</f>
        <v/>
      </c>
      <c r="I59" s="104" t="str">
        <f>IF(NOT(ISBLANK(gc_data_from_prog!V59)),gc_data_from_prog!V59,"")</f>
        <v/>
      </c>
      <c r="J59" s="104" t="str">
        <f>IF(NOT(ISBLANK(gc_data_from_prog!X59)),gc_data_from_prog!X59,"")</f>
        <v/>
      </c>
      <c r="K59" s="104" t="str">
        <f>IF(NOT(ISBLANK(gc_data_from_prog!Z59)),gc_data_from_prog!Z59,"")</f>
        <v/>
      </c>
      <c r="L59" s="104" t="str">
        <f>IF(NOT(ISBLANK(gc_data_from_prog!AB59)),gc_data_from_prog!AB59,"")</f>
        <v/>
      </c>
      <c r="M59" s="104" t="str">
        <f>IF(NOT(ISBLANK(gc_data_from_prog!AD59)),gc_data_from_prog!AD59,"")</f>
        <v/>
      </c>
      <c r="N59" s="104" t="str">
        <f>IF(NOT(ISBLANK(gc_data_from_prog!AF59)),gc_data_from_prog!AF59,"")</f>
        <v/>
      </c>
      <c r="O59" s="104" t="str">
        <f>IF(NOT(ISBLANK(gc_data_from_prog!AH59)),gc_data_from_prog!AH59,"")</f>
        <v/>
      </c>
      <c r="P59" s="104" t="str">
        <f>IF(NOT(ISBLANK(gc_data_from_prog!AJ59)),gc_data_from_prog!AJ59,"")</f>
        <v/>
      </c>
      <c r="Q59" s="104" t="str">
        <f>IF(NOT(ISBLANK(gc_data_from_prog!AL59)),gc_data_from_prog!AL59,"")</f>
        <v/>
      </c>
      <c r="R59" s="104" t="str">
        <f>IF(NOT(ISBLANK(gc_data_from_prog!AN59)),gc_data_from_prog!AN59,"")</f>
        <v/>
      </c>
      <c r="S59" s="104" t="str">
        <f>IF(NOT(ISBLANK(gc_data_from_prog!AP59)),gc_data_from_prog!AP59,"")</f>
        <v/>
      </c>
      <c r="T59" s="104" t="str">
        <f>IF(NOT(ISBLANK(gc_data_from_prog!AR59)),gc_data_from_prog!AR59,"")</f>
        <v/>
      </c>
      <c r="U59" s="104" t="str">
        <f>IF(NOT(ISBLANK(gc_data_from_prog!AT59)),gc_data_from_prog!AT59,"")</f>
        <v/>
      </c>
      <c r="V59" s="104" t="str">
        <f>IF(NOT(ISBLANK(gc_data_from_prog!AV59)),gc_data_from_prog!AV59,"")</f>
        <v/>
      </c>
      <c r="W59" s="104" t="str">
        <f>IF(NOT(ISBLANK(gc_data_from_prog!AX59)),gc_data_from_prog!AX59,"")</f>
        <v/>
      </c>
      <c r="X59" s="104" t="str">
        <f>IF(NOT(ISBLANK(gc_data_from_prog!AZ59)),gc_data_from_prog!AZ59,"")</f>
        <v/>
      </c>
    </row>
    <row r="60" spans="1:24" x14ac:dyDescent="0.25">
      <c r="A60" s="199"/>
      <c r="B60" s="199"/>
      <c r="C60" s="199"/>
      <c r="E60" s="20" t="str">
        <f>IF(NOT(ISBLANK(gc_data_from_prog!P60)),gc_data_from_prog!P60,"")</f>
        <v/>
      </c>
      <c r="G60" s="219" t="str">
        <f>IF(NOT(ISBLANK(gc_data_from_prog!D60)),gc_data_from_prog!D60,"")</f>
        <v/>
      </c>
      <c r="H60" s="104" t="str">
        <f>IF(NOT(ISBLANK(gc_data_from_prog!C60)),gc_data_from_prog!C60,"")</f>
        <v/>
      </c>
      <c r="I60" s="104" t="str">
        <f>IF(NOT(ISBLANK(gc_data_from_prog!V60)),gc_data_from_prog!V60,"")</f>
        <v/>
      </c>
      <c r="J60" s="104" t="str">
        <f>IF(NOT(ISBLANK(gc_data_from_prog!X60)),gc_data_from_prog!X60,"")</f>
        <v/>
      </c>
      <c r="K60" s="104" t="str">
        <f>IF(NOT(ISBLANK(gc_data_from_prog!Z60)),gc_data_from_prog!Z60,"")</f>
        <v/>
      </c>
      <c r="L60" s="104" t="str">
        <f>IF(NOT(ISBLANK(gc_data_from_prog!AB60)),gc_data_from_prog!AB60,"")</f>
        <v/>
      </c>
      <c r="M60" s="104" t="str">
        <f>IF(NOT(ISBLANK(gc_data_from_prog!AD60)),gc_data_from_prog!AD60,"")</f>
        <v/>
      </c>
      <c r="N60" s="104" t="str">
        <f>IF(NOT(ISBLANK(gc_data_from_prog!AF60)),gc_data_from_prog!AF60,"")</f>
        <v/>
      </c>
      <c r="O60" s="104" t="str">
        <f>IF(NOT(ISBLANK(gc_data_from_prog!AH60)),gc_data_from_prog!AH60,"")</f>
        <v/>
      </c>
      <c r="P60" s="104" t="str">
        <f>IF(NOT(ISBLANK(gc_data_from_prog!AJ60)),gc_data_from_prog!AJ60,"")</f>
        <v/>
      </c>
      <c r="Q60" s="104" t="str">
        <f>IF(NOT(ISBLANK(gc_data_from_prog!AL60)),gc_data_from_prog!AL60,"")</f>
        <v/>
      </c>
      <c r="R60" s="104" t="str">
        <f>IF(NOT(ISBLANK(gc_data_from_prog!AN60)),gc_data_from_prog!AN60,"")</f>
        <v/>
      </c>
      <c r="S60" s="104" t="str">
        <f>IF(NOT(ISBLANK(gc_data_from_prog!AP60)),gc_data_from_prog!AP60,"")</f>
        <v/>
      </c>
      <c r="T60" s="104" t="str">
        <f>IF(NOT(ISBLANK(gc_data_from_prog!AR60)),gc_data_from_prog!AR60,"")</f>
        <v/>
      </c>
      <c r="U60" s="104" t="str">
        <f>IF(NOT(ISBLANK(gc_data_from_prog!AT60)),gc_data_from_prog!AT60,"")</f>
        <v/>
      </c>
      <c r="V60" s="104" t="str">
        <f>IF(NOT(ISBLANK(gc_data_from_prog!AV60)),gc_data_from_prog!AV60,"")</f>
        <v/>
      </c>
      <c r="W60" s="104" t="str">
        <f>IF(NOT(ISBLANK(gc_data_from_prog!AX60)),gc_data_from_prog!AX60,"")</f>
        <v/>
      </c>
      <c r="X60" s="104" t="str">
        <f>IF(NOT(ISBLANK(gc_data_from_prog!AZ60)),gc_data_from_prog!AZ60,"")</f>
        <v/>
      </c>
    </row>
    <row r="61" spans="1:24" x14ac:dyDescent="0.25">
      <c r="A61" s="199"/>
      <c r="B61" s="199"/>
      <c r="C61" s="199"/>
      <c r="E61" s="20" t="str">
        <f>IF(NOT(ISBLANK(gc_data_from_prog!P61)),gc_data_from_prog!P61,"")</f>
        <v/>
      </c>
      <c r="G61" s="219" t="str">
        <f>IF(NOT(ISBLANK(gc_data_from_prog!D61)),gc_data_from_prog!D61,"")</f>
        <v/>
      </c>
      <c r="H61" s="104" t="str">
        <f>IF(NOT(ISBLANK(gc_data_from_prog!C61)),gc_data_from_prog!C61,"")</f>
        <v/>
      </c>
      <c r="I61" s="104" t="str">
        <f>IF(NOT(ISBLANK(gc_data_from_prog!V61)),gc_data_from_prog!V61,"")</f>
        <v/>
      </c>
      <c r="J61" s="104" t="str">
        <f>IF(NOT(ISBLANK(gc_data_from_prog!X61)),gc_data_from_prog!X61,"")</f>
        <v/>
      </c>
      <c r="K61" s="104" t="str">
        <f>IF(NOT(ISBLANK(gc_data_from_prog!Z61)),gc_data_from_prog!Z61,"")</f>
        <v/>
      </c>
      <c r="L61" s="104" t="str">
        <f>IF(NOT(ISBLANK(gc_data_from_prog!AB61)),gc_data_from_prog!AB61,"")</f>
        <v/>
      </c>
      <c r="M61" s="104" t="str">
        <f>IF(NOT(ISBLANK(gc_data_from_prog!AD61)),gc_data_from_prog!AD61,"")</f>
        <v/>
      </c>
      <c r="N61" s="104" t="str">
        <f>IF(NOT(ISBLANK(gc_data_from_prog!AF61)),gc_data_from_prog!AF61,"")</f>
        <v/>
      </c>
      <c r="O61" s="104" t="str">
        <f>IF(NOT(ISBLANK(gc_data_from_prog!AH61)),gc_data_from_prog!AH61,"")</f>
        <v/>
      </c>
      <c r="P61" s="104" t="str">
        <f>IF(NOT(ISBLANK(gc_data_from_prog!AJ61)),gc_data_from_prog!AJ61,"")</f>
        <v/>
      </c>
      <c r="Q61" s="104" t="str">
        <f>IF(NOT(ISBLANK(gc_data_from_prog!AL61)),gc_data_from_prog!AL61,"")</f>
        <v/>
      </c>
      <c r="R61" s="104" t="str">
        <f>IF(NOT(ISBLANK(gc_data_from_prog!AN61)),gc_data_from_prog!AN61,"")</f>
        <v/>
      </c>
      <c r="S61" s="104" t="str">
        <f>IF(NOT(ISBLANK(gc_data_from_prog!AP61)),gc_data_from_prog!AP61,"")</f>
        <v/>
      </c>
      <c r="T61" s="104" t="str">
        <f>IF(NOT(ISBLANK(gc_data_from_prog!AR61)),gc_data_from_prog!AR61,"")</f>
        <v/>
      </c>
      <c r="U61" s="104" t="str">
        <f>IF(NOT(ISBLANK(gc_data_from_prog!AT61)),gc_data_from_prog!AT61,"")</f>
        <v/>
      </c>
      <c r="V61" s="104" t="str">
        <f>IF(NOT(ISBLANK(gc_data_from_prog!AV61)),gc_data_from_prog!AV61,"")</f>
        <v/>
      </c>
      <c r="W61" s="104" t="str">
        <f>IF(NOT(ISBLANK(gc_data_from_prog!AX61)),gc_data_from_prog!AX61,"")</f>
        <v/>
      </c>
      <c r="X61" s="104" t="str">
        <f>IF(NOT(ISBLANK(gc_data_from_prog!AZ61)),gc_data_from_prog!AZ61,"")</f>
        <v/>
      </c>
    </row>
    <row r="62" spans="1:24" x14ac:dyDescent="0.25">
      <c r="A62" s="199"/>
      <c r="B62" s="199"/>
      <c r="C62" s="199"/>
      <c r="E62" s="20" t="str">
        <f>IF(NOT(ISBLANK(gc_data_from_prog!P62)),gc_data_from_prog!P62,"")</f>
        <v/>
      </c>
      <c r="G62" s="220" t="str">
        <f>IF(NOT(ISBLANK(gc_data_from_prog!D62)),gc_data_from_prog!D62,"")</f>
        <v/>
      </c>
      <c r="H62" s="125" t="str">
        <f>IF(NOT(ISBLANK(gc_data_from_prog!C62)),gc_data_from_prog!C62,"")</f>
        <v/>
      </c>
      <c r="I62" s="125" t="str">
        <f>IF(NOT(ISBLANK(gc_data_from_prog!V62)),gc_data_from_prog!V62,"")</f>
        <v/>
      </c>
      <c r="J62" s="125" t="str">
        <f>IF(NOT(ISBLANK(gc_data_from_prog!X62)),gc_data_from_prog!X62,"")</f>
        <v/>
      </c>
      <c r="K62" s="125" t="str">
        <f>IF(NOT(ISBLANK(gc_data_from_prog!Z62)),gc_data_from_prog!Z62,"")</f>
        <v/>
      </c>
      <c r="L62" s="125" t="str">
        <f>IF(NOT(ISBLANK(gc_data_from_prog!AB62)),gc_data_from_prog!AB62,"")</f>
        <v/>
      </c>
      <c r="M62" s="125" t="str">
        <f>IF(NOT(ISBLANK(gc_data_from_prog!AD62)),gc_data_from_prog!AD62,"")</f>
        <v/>
      </c>
      <c r="N62" s="125" t="str">
        <f>IF(NOT(ISBLANK(gc_data_from_prog!AF62)),gc_data_from_prog!AF62,"")</f>
        <v/>
      </c>
      <c r="O62" s="125" t="str">
        <f>IF(NOT(ISBLANK(gc_data_from_prog!AH62)),gc_data_from_prog!AH62,"")</f>
        <v/>
      </c>
      <c r="P62" s="125" t="str">
        <f>IF(NOT(ISBLANK(gc_data_from_prog!AJ62)),gc_data_from_prog!AJ62,"")</f>
        <v/>
      </c>
      <c r="Q62" s="125" t="str">
        <f>IF(NOT(ISBLANK(gc_data_from_prog!AL62)),gc_data_from_prog!AL62,"")</f>
        <v/>
      </c>
      <c r="R62" s="125" t="str">
        <f>IF(NOT(ISBLANK(gc_data_from_prog!AN62)),gc_data_from_prog!AN62,"")</f>
        <v/>
      </c>
      <c r="S62" s="125" t="str">
        <f>IF(NOT(ISBLANK(gc_data_from_prog!AP62)),gc_data_from_prog!AP62,"")</f>
        <v/>
      </c>
      <c r="T62" s="125" t="str">
        <f>IF(NOT(ISBLANK(gc_data_from_prog!AR62)),gc_data_from_prog!AR62,"")</f>
        <v/>
      </c>
      <c r="U62" s="125" t="str">
        <f>IF(NOT(ISBLANK(gc_data_from_prog!AT62)),gc_data_from_prog!AT62,"")</f>
        <v/>
      </c>
      <c r="V62" s="125" t="str">
        <f>IF(NOT(ISBLANK(gc_data_from_prog!AV62)),gc_data_from_prog!AV62,"")</f>
        <v/>
      </c>
      <c r="W62" s="125" t="str">
        <f>IF(NOT(ISBLANK(gc_data_from_prog!AX62)),gc_data_from_prog!AX62,"")</f>
        <v/>
      </c>
      <c r="X62" s="125" t="str">
        <f>IF(NOT(ISBLANK(gc_data_from_prog!AZ62)),gc_data_from_prog!AZ62,"")</f>
        <v/>
      </c>
    </row>
    <row r="63" spans="1:24" x14ac:dyDescent="0.25">
      <c r="A63" s="199"/>
      <c r="B63" s="199"/>
      <c r="C63" s="199"/>
      <c r="E63" s="20" t="str">
        <f>IF(NOT(ISBLANK(gc_data_from_prog!P63)),gc_data_from_prog!P63,"")</f>
        <v/>
      </c>
      <c r="G63" s="220" t="str">
        <f>IF(NOT(ISBLANK(gc_data_from_prog!D63)),gc_data_from_prog!D63,"")</f>
        <v/>
      </c>
      <c r="H63" s="125" t="str">
        <f>IF(NOT(ISBLANK(gc_data_from_prog!C63)),gc_data_from_prog!C63,"")</f>
        <v/>
      </c>
      <c r="I63" s="125" t="str">
        <f>IF(NOT(ISBLANK(gc_data_from_prog!V63)),gc_data_from_prog!V63,"")</f>
        <v/>
      </c>
      <c r="J63" s="125" t="str">
        <f>IF(NOT(ISBLANK(gc_data_from_prog!X63)),gc_data_from_prog!X63,"")</f>
        <v/>
      </c>
      <c r="K63" s="125" t="str">
        <f>IF(NOT(ISBLANK(gc_data_from_prog!Z63)),gc_data_from_prog!Z63,"")</f>
        <v/>
      </c>
      <c r="L63" s="125" t="str">
        <f>IF(NOT(ISBLANK(gc_data_from_prog!AB63)),gc_data_from_prog!AB63,"")</f>
        <v/>
      </c>
      <c r="M63" s="125" t="str">
        <f>IF(NOT(ISBLANK(gc_data_from_prog!AD63)),gc_data_from_prog!AD63,"")</f>
        <v/>
      </c>
      <c r="N63" s="125" t="str">
        <f>IF(NOT(ISBLANK(gc_data_from_prog!AF63)),gc_data_from_prog!AF63,"")</f>
        <v/>
      </c>
      <c r="O63" s="125" t="str">
        <f>IF(NOT(ISBLANK(gc_data_from_prog!AH63)),gc_data_from_prog!AH63,"")</f>
        <v/>
      </c>
      <c r="P63" s="125" t="str">
        <f>IF(NOT(ISBLANK(gc_data_from_prog!AJ63)),gc_data_from_prog!AJ63,"")</f>
        <v/>
      </c>
      <c r="Q63" s="125" t="str">
        <f>IF(NOT(ISBLANK(gc_data_from_prog!AL63)),gc_data_from_prog!AL63,"")</f>
        <v/>
      </c>
      <c r="R63" s="125" t="str">
        <f>IF(NOT(ISBLANK(gc_data_from_prog!AN63)),gc_data_from_prog!AN63,"")</f>
        <v/>
      </c>
      <c r="S63" s="125" t="str">
        <f>IF(NOT(ISBLANK(gc_data_from_prog!AP63)),gc_data_from_prog!AP63,"")</f>
        <v/>
      </c>
      <c r="T63" s="125" t="str">
        <f>IF(NOT(ISBLANK(gc_data_from_prog!AR63)),gc_data_from_prog!AR63,"")</f>
        <v/>
      </c>
      <c r="U63" s="125" t="str">
        <f>IF(NOT(ISBLANK(gc_data_from_prog!AT63)),gc_data_from_prog!AT63,"")</f>
        <v/>
      </c>
      <c r="V63" s="125" t="str">
        <f>IF(NOT(ISBLANK(gc_data_from_prog!AV63)),gc_data_from_prog!AV63,"")</f>
        <v/>
      </c>
      <c r="W63" s="125" t="str">
        <f>IF(NOT(ISBLANK(gc_data_from_prog!AX63)),gc_data_from_prog!AX63,"")</f>
        <v/>
      </c>
      <c r="X63" s="125" t="str">
        <f>IF(NOT(ISBLANK(gc_data_from_prog!AZ63)),gc_data_from_prog!AZ63,"")</f>
        <v/>
      </c>
    </row>
    <row r="64" spans="1:24" x14ac:dyDescent="0.25">
      <c r="A64" s="199"/>
      <c r="B64" s="199"/>
      <c r="C64" s="199"/>
      <c r="E64" s="20" t="str">
        <f>IF(NOT(ISBLANK(gc_data_from_prog!P64)),gc_data_from_prog!P64,"")</f>
        <v/>
      </c>
      <c r="G64" s="220" t="str">
        <f>IF(NOT(ISBLANK(gc_data_from_prog!D64)),gc_data_from_prog!D64,"")</f>
        <v/>
      </c>
      <c r="H64" s="125" t="str">
        <f>IF(NOT(ISBLANK(gc_data_from_prog!C64)),gc_data_from_prog!C64,"")</f>
        <v/>
      </c>
      <c r="I64" s="125" t="str">
        <f>IF(NOT(ISBLANK(gc_data_from_prog!V64)),gc_data_from_prog!V64,"")</f>
        <v/>
      </c>
      <c r="J64" s="125" t="str">
        <f>IF(NOT(ISBLANK(gc_data_from_prog!X64)),gc_data_from_prog!X64,"")</f>
        <v/>
      </c>
      <c r="K64" s="125" t="str">
        <f>IF(NOT(ISBLANK(gc_data_from_prog!Z64)),gc_data_from_prog!Z64,"")</f>
        <v/>
      </c>
      <c r="L64" s="125" t="str">
        <f>IF(NOT(ISBLANK(gc_data_from_prog!AB64)),gc_data_from_prog!AB64,"")</f>
        <v/>
      </c>
      <c r="M64" s="125" t="str">
        <f>IF(NOT(ISBLANK(gc_data_from_prog!AD64)),gc_data_from_prog!AD64,"")</f>
        <v/>
      </c>
      <c r="N64" s="125" t="str">
        <f>IF(NOT(ISBLANK(gc_data_from_prog!AF64)),gc_data_from_prog!AF64,"")</f>
        <v/>
      </c>
      <c r="O64" s="125" t="str">
        <f>IF(NOT(ISBLANK(gc_data_from_prog!AH64)),gc_data_from_prog!AH64,"")</f>
        <v/>
      </c>
      <c r="P64" s="125" t="str">
        <f>IF(NOT(ISBLANK(gc_data_from_prog!AJ64)),gc_data_from_prog!AJ64,"")</f>
        <v/>
      </c>
      <c r="Q64" s="125" t="str">
        <f>IF(NOT(ISBLANK(gc_data_from_prog!AL64)),gc_data_from_prog!AL64,"")</f>
        <v/>
      </c>
      <c r="R64" s="125" t="str">
        <f>IF(NOT(ISBLANK(gc_data_from_prog!AN64)),gc_data_from_prog!AN64,"")</f>
        <v/>
      </c>
      <c r="S64" s="125" t="str">
        <f>IF(NOT(ISBLANK(gc_data_from_prog!AP64)),gc_data_from_prog!AP64,"")</f>
        <v/>
      </c>
      <c r="T64" s="125" t="str">
        <f>IF(NOT(ISBLANK(gc_data_from_prog!AR64)),gc_data_from_prog!AR64,"")</f>
        <v/>
      </c>
      <c r="U64" s="125" t="str">
        <f>IF(NOT(ISBLANK(gc_data_from_prog!AT64)),gc_data_from_prog!AT64,"")</f>
        <v/>
      </c>
      <c r="V64" s="125" t="str">
        <f>IF(NOT(ISBLANK(gc_data_from_prog!AV64)),gc_data_from_prog!AV64,"")</f>
        <v/>
      </c>
      <c r="W64" s="125" t="str">
        <f>IF(NOT(ISBLANK(gc_data_from_prog!AX64)),gc_data_from_prog!AX64,"")</f>
        <v/>
      </c>
      <c r="X64" s="125" t="str">
        <f>IF(NOT(ISBLANK(gc_data_from_prog!AZ64)),gc_data_from_prog!AZ64,"")</f>
        <v/>
      </c>
    </row>
    <row r="65" spans="1:24" x14ac:dyDescent="0.25">
      <c r="A65" s="199" t="str">
        <f>IF(NOT(ISBLANK(gc_data_from_prog!K65)),gc_data_from_prog!K65,"")</f>
        <v/>
      </c>
      <c r="B65" s="199"/>
      <c r="C65" s="199"/>
      <c r="E65" s="20" t="str">
        <f>IF(NOT(ISBLANK(gc_data_from_prog!P65)),gc_data_from_prog!P65,"")</f>
        <v/>
      </c>
      <c r="G65" s="214" t="str">
        <f>IF(NOT(ISBLANK(gc_data_from_prog!D65)),gc_data_from_prog!D65,"")</f>
        <v/>
      </c>
      <c r="H65" s="120" t="str">
        <f>IF(NOT(ISBLANK(gc_data_from_prog!C65)),gc_data_from_prog!C65,"")</f>
        <v/>
      </c>
      <c r="I65" s="120" t="str">
        <f>IF(NOT(ISBLANK(gc_data_from_prog!V65)),gc_data_from_prog!V65,"")</f>
        <v/>
      </c>
      <c r="J65" s="120" t="str">
        <f>IF(NOT(ISBLANK(gc_data_from_prog!X65)),gc_data_from_prog!X65,"")</f>
        <v/>
      </c>
      <c r="K65" s="120" t="str">
        <f>IF(NOT(ISBLANK(gc_data_from_prog!Z65)),gc_data_from_prog!Z65,"")</f>
        <v/>
      </c>
      <c r="L65" s="120" t="str">
        <f>IF(NOT(ISBLANK(gc_data_from_prog!AB65)),gc_data_from_prog!AB65,"")</f>
        <v/>
      </c>
      <c r="M65" s="120" t="str">
        <f>IF(NOT(ISBLANK(gc_data_from_prog!AD65)),gc_data_from_prog!AD65,"")</f>
        <v/>
      </c>
      <c r="N65" s="120" t="str">
        <f>IF(NOT(ISBLANK(gc_data_from_prog!AF65)),gc_data_from_prog!AF65,"")</f>
        <v/>
      </c>
      <c r="O65" s="120" t="str">
        <f>IF(NOT(ISBLANK(gc_data_from_prog!AH65)),gc_data_from_prog!AH65,"")</f>
        <v/>
      </c>
      <c r="P65" s="120" t="str">
        <f>IF(NOT(ISBLANK(gc_data_from_prog!AJ65)),gc_data_from_prog!AJ65,"")</f>
        <v/>
      </c>
      <c r="Q65" s="120" t="str">
        <f>IF(NOT(ISBLANK(gc_data_from_prog!AL65)),gc_data_from_prog!AL65,"")</f>
        <v/>
      </c>
      <c r="R65" s="120" t="str">
        <f>IF(NOT(ISBLANK(gc_data_from_prog!AN65)),gc_data_from_prog!AN65,"")</f>
        <v/>
      </c>
      <c r="S65" s="120" t="str">
        <f>IF(NOT(ISBLANK(gc_data_from_prog!AP65)),gc_data_from_prog!AP65,"")</f>
        <v/>
      </c>
      <c r="T65" s="120" t="str">
        <f>IF(NOT(ISBLANK(gc_data_from_prog!AR65)),gc_data_from_prog!AR65,"")</f>
        <v/>
      </c>
      <c r="U65" s="120" t="str">
        <f>IF(NOT(ISBLANK(gc_data_from_prog!AT65)),gc_data_from_prog!AT65,"")</f>
        <v/>
      </c>
      <c r="V65" s="120" t="str">
        <f>IF(NOT(ISBLANK(gc_data_from_prog!AV65)),gc_data_from_prog!AV65,"")</f>
        <v/>
      </c>
      <c r="W65" s="120" t="str">
        <f>IF(NOT(ISBLANK(gc_data_from_prog!AX65)),gc_data_from_prog!AX65,"")</f>
        <v/>
      </c>
      <c r="X65" s="120" t="str">
        <f>IF(NOT(ISBLANK(gc_data_from_prog!AZ65)),gc_data_from_prog!AZ65,"")</f>
        <v/>
      </c>
    </row>
    <row r="66" spans="1:24" x14ac:dyDescent="0.25">
      <c r="A66" s="199"/>
      <c r="B66" s="199"/>
      <c r="C66" s="199"/>
      <c r="E66" s="20" t="str">
        <f>IF(NOT(ISBLANK(gc_data_from_prog!P66)),gc_data_from_prog!P66,"")</f>
        <v/>
      </c>
      <c r="G66" s="214" t="str">
        <f>IF(NOT(ISBLANK(gc_data_from_prog!D66)),gc_data_from_prog!D66,"")</f>
        <v/>
      </c>
      <c r="H66" s="120" t="str">
        <f>IF(NOT(ISBLANK(gc_data_from_prog!C66)),gc_data_from_prog!C66,"")</f>
        <v/>
      </c>
      <c r="I66" s="120" t="str">
        <f>IF(NOT(ISBLANK(gc_data_from_prog!V66)),gc_data_from_prog!V66,"")</f>
        <v/>
      </c>
      <c r="J66" s="120" t="str">
        <f>IF(NOT(ISBLANK(gc_data_from_prog!X66)),gc_data_from_prog!X66,"")</f>
        <v/>
      </c>
      <c r="K66" s="120" t="str">
        <f>IF(NOT(ISBLANK(gc_data_from_prog!Z66)),gc_data_from_prog!Z66,"")</f>
        <v/>
      </c>
      <c r="L66" s="120" t="str">
        <f>IF(NOT(ISBLANK(gc_data_from_prog!AB66)),gc_data_from_prog!AB66,"")</f>
        <v/>
      </c>
      <c r="M66" s="120" t="str">
        <f>IF(NOT(ISBLANK(gc_data_from_prog!AD66)),gc_data_from_prog!AD66,"")</f>
        <v/>
      </c>
      <c r="N66" s="120" t="str">
        <f>IF(NOT(ISBLANK(gc_data_from_prog!AF66)),gc_data_from_prog!AF66,"")</f>
        <v/>
      </c>
      <c r="O66" s="120" t="str">
        <f>IF(NOT(ISBLANK(gc_data_from_prog!AH66)),gc_data_from_prog!AH66,"")</f>
        <v/>
      </c>
      <c r="P66" s="120" t="str">
        <f>IF(NOT(ISBLANK(gc_data_from_prog!AJ66)),gc_data_from_prog!AJ66,"")</f>
        <v/>
      </c>
      <c r="Q66" s="120" t="str">
        <f>IF(NOT(ISBLANK(gc_data_from_prog!AL66)),gc_data_from_prog!AL66,"")</f>
        <v/>
      </c>
      <c r="R66" s="120" t="str">
        <f>IF(NOT(ISBLANK(gc_data_from_prog!AN66)),gc_data_from_prog!AN66,"")</f>
        <v/>
      </c>
      <c r="S66" s="120" t="str">
        <f>IF(NOT(ISBLANK(gc_data_from_prog!AP66)),gc_data_from_prog!AP66,"")</f>
        <v/>
      </c>
      <c r="T66" s="120" t="str">
        <f>IF(NOT(ISBLANK(gc_data_from_prog!AR66)),gc_data_from_prog!AR66,"")</f>
        <v/>
      </c>
      <c r="U66" s="120" t="str">
        <f>IF(NOT(ISBLANK(gc_data_from_prog!AT66)),gc_data_from_prog!AT66,"")</f>
        <v/>
      </c>
      <c r="V66" s="120" t="str">
        <f>IF(NOT(ISBLANK(gc_data_from_prog!AV66)),gc_data_from_prog!AV66,"")</f>
        <v/>
      </c>
      <c r="W66" s="120" t="str">
        <f>IF(NOT(ISBLANK(gc_data_from_prog!AX66)),gc_data_from_prog!AX66,"")</f>
        <v/>
      </c>
      <c r="X66" s="120" t="str">
        <f>IF(NOT(ISBLANK(gc_data_from_prog!AZ66)),gc_data_from_prog!AZ66,"")</f>
        <v/>
      </c>
    </row>
    <row r="67" spans="1:24" x14ac:dyDescent="0.25">
      <c r="A67" s="199"/>
      <c r="B67" s="199"/>
      <c r="C67" s="199"/>
      <c r="E67" s="20" t="str">
        <f>IF(NOT(ISBLANK(gc_data_from_prog!P67)),gc_data_from_prog!P67,"")</f>
        <v/>
      </c>
      <c r="G67" s="214" t="str">
        <f>IF(NOT(ISBLANK(gc_data_from_prog!D67)),gc_data_from_prog!D67,"")</f>
        <v/>
      </c>
      <c r="H67" s="120" t="str">
        <f>IF(NOT(ISBLANK(gc_data_from_prog!C67)),gc_data_from_prog!C67,"")</f>
        <v/>
      </c>
      <c r="I67" s="120" t="str">
        <f>IF(NOT(ISBLANK(gc_data_from_prog!V67)),gc_data_from_prog!V67,"")</f>
        <v/>
      </c>
      <c r="J67" s="120" t="str">
        <f>IF(NOT(ISBLANK(gc_data_from_prog!X67)),gc_data_from_prog!X67,"")</f>
        <v/>
      </c>
      <c r="K67" s="120" t="str">
        <f>IF(NOT(ISBLANK(gc_data_from_prog!Z67)),gc_data_from_prog!Z67,"")</f>
        <v/>
      </c>
      <c r="L67" s="120" t="str">
        <f>IF(NOT(ISBLANK(gc_data_from_prog!AB67)),gc_data_from_prog!AB67,"")</f>
        <v/>
      </c>
      <c r="M67" s="120" t="str">
        <f>IF(NOT(ISBLANK(gc_data_from_prog!AD67)),gc_data_from_prog!AD67,"")</f>
        <v/>
      </c>
      <c r="N67" s="120" t="str">
        <f>IF(NOT(ISBLANK(gc_data_from_prog!AF67)),gc_data_from_prog!AF67,"")</f>
        <v/>
      </c>
      <c r="O67" s="120" t="str">
        <f>IF(NOT(ISBLANK(gc_data_from_prog!AH67)),gc_data_from_prog!AH67,"")</f>
        <v/>
      </c>
      <c r="P67" s="120" t="str">
        <f>IF(NOT(ISBLANK(gc_data_from_prog!AJ67)),gc_data_from_prog!AJ67,"")</f>
        <v/>
      </c>
      <c r="Q67" s="120" t="str">
        <f>IF(NOT(ISBLANK(gc_data_from_prog!AL67)),gc_data_from_prog!AL67,"")</f>
        <v/>
      </c>
      <c r="R67" s="120" t="str">
        <f>IF(NOT(ISBLANK(gc_data_from_prog!AN67)),gc_data_from_prog!AN67,"")</f>
        <v/>
      </c>
      <c r="S67" s="120" t="str">
        <f>IF(NOT(ISBLANK(gc_data_from_prog!AP67)),gc_data_from_prog!AP67,"")</f>
        <v/>
      </c>
      <c r="T67" s="120" t="str">
        <f>IF(NOT(ISBLANK(gc_data_from_prog!AR67)),gc_data_from_prog!AR67,"")</f>
        <v/>
      </c>
      <c r="U67" s="120" t="str">
        <f>IF(NOT(ISBLANK(gc_data_from_prog!AT67)),gc_data_from_prog!AT67,"")</f>
        <v/>
      </c>
      <c r="V67" s="120" t="str">
        <f>IF(NOT(ISBLANK(gc_data_from_prog!AV67)),gc_data_from_prog!AV67,"")</f>
        <v/>
      </c>
      <c r="W67" s="120" t="str">
        <f>IF(NOT(ISBLANK(gc_data_from_prog!AX67)),gc_data_from_prog!AX67,"")</f>
        <v/>
      </c>
      <c r="X67" s="120" t="str">
        <f>IF(NOT(ISBLANK(gc_data_from_prog!AZ67)),gc_data_from_prog!AZ67,"")</f>
        <v/>
      </c>
    </row>
    <row r="68" spans="1:24" x14ac:dyDescent="0.25">
      <c r="A68" s="199"/>
      <c r="B68" s="199"/>
      <c r="C68" s="199"/>
      <c r="E68" s="20" t="str">
        <f>IF(NOT(ISBLANK(gc_data_from_prog!P68)),gc_data_from_prog!P68,"")</f>
        <v/>
      </c>
      <c r="G68" s="215" t="str">
        <f>IF(NOT(ISBLANK(gc_data_from_prog!D68)),gc_data_from_prog!D68,"")</f>
        <v/>
      </c>
      <c r="H68" s="121" t="str">
        <f>IF(NOT(ISBLANK(gc_data_from_prog!C68)),gc_data_from_prog!C68,"")</f>
        <v/>
      </c>
      <c r="I68" s="121" t="str">
        <f>IF(NOT(ISBLANK(gc_data_from_prog!V68)),gc_data_from_prog!V68,"")</f>
        <v/>
      </c>
      <c r="J68" s="121" t="str">
        <f>IF(NOT(ISBLANK(gc_data_from_prog!X68)),gc_data_from_prog!X68,"")</f>
        <v/>
      </c>
      <c r="K68" s="121" t="str">
        <f>IF(NOT(ISBLANK(gc_data_from_prog!Z68)),gc_data_from_prog!Z68,"")</f>
        <v/>
      </c>
      <c r="L68" s="121" t="str">
        <f>IF(NOT(ISBLANK(gc_data_from_prog!AB68)),gc_data_from_prog!AB68,"")</f>
        <v/>
      </c>
      <c r="M68" s="121" t="str">
        <f>IF(NOT(ISBLANK(gc_data_from_prog!AD68)),gc_data_from_prog!AD68,"")</f>
        <v/>
      </c>
      <c r="N68" s="121" t="str">
        <f>IF(NOT(ISBLANK(gc_data_from_prog!AF68)),gc_data_from_prog!AF68,"")</f>
        <v/>
      </c>
      <c r="O68" s="121" t="str">
        <f>IF(NOT(ISBLANK(gc_data_from_prog!AH68)),gc_data_from_prog!AH68,"")</f>
        <v/>
      </c>
      <c r="P68" s="121" t="str">
        <f>IF(NOT(ISBLANK(gc_data_from_prog!AJ68)),gc_data_from_prog!AJ68,"")</f>
        <v/>
      </c>
      <c r="Q68" s="121" t="str">
        <f>IF(NOT(ISBLANK(gc_data_from_prog!AL68)),gc_data_from_prog!AL68,"")</f>
        <v/>
      </c>
      <c r="R68" s="121" t="str">
        <f>IF(NOT(ISBLANK(gc_data_from_prog!AN68)),gc_data_from_prog!AN68,"")</f>
        <v/>
      </c>
      <c r="S68" s="121" t="str">
        <f>IF(NOT(ISBLANK(gc_data_from_prog!AP68)),gc_data_from_prog!AP68,"")</f>
        <v/>
      </c>
      <c r="T68" s="121" t="str">
        <f>IF(NOT(ISBLANK(gc_data_from_prog!AR68)),gc_data_from_prog!AR68,"")</f>
        <v/>
      </c>
      <c r="U68" s="121" t="str">
        <f>IF(NOT(ISBLANK(gc_data_from_prog!AT68)),gc_data_from_prog!AT68,"")</f>
        <v/>
      </c>
      <c r="V68" s="121" t="str">
        <f>IF(NOT(ISBLANK(gc_data_from_prog!AV68)),gc_data_from_prog!AV68,"")</f>
        <v/>
      </c>
      <c r="W68" s="121" t="str">
        <f>IF(NOT(ISBLANK(gc_data_from_prog!AX68)),gc_data_from_prog!AX68,"")</f>
        <v/>
      </c>
      <c r="X68" s="121" t="str">
        <f>IF(NOT(ISBLANK(gc_data_from_prog!AZ68)),gc_data_from_prog!AZ68,"")</f>
        <v/>
      </c>
    </row>
    <row r="69" spans="1:24" x14ac:dyDescent="0.25">
      <c r="A69" s="199"/>
      <c r="B69" s="199"/>
      <c r="C69" s="199"/>
      <c r="E69" s="20" t="str">
        <f>IF(NOT(ISBLANK(gc_data_from_prog!P69)),gc_data_from_prog!P69,"")</f>
        <v/>
      </c>
      <c r="G69" s="215" t="str">
        <f>IF(NOT(ISBLANK(gc_data_from_prog!D69)),gc_data_from_prog!D69,"")</f>
        <v/>
      </c>
      <c r="H69" s="121" t="str">
        <f>IF(NOT(ISBLANK(gc_data_from_prog!C69)),gc_data_from_prog!C69,"")</f>
        <v/>
      </c>
      <c r="I69" s="121" t="str">
        <f>IF(NOT(ISBLANK(gc_data_from_prog!V69)),gc_data_from_prog!V69,"")</f>
        <v/>
      </c>
      <c r="J69" s="121" t="str">
        <f>IF(NOT(ISBLANK(gc_data_from_prog!X69)),gc_data_from_prog!X69,"")</f>
        <v/>
      </c>
      <c r="K69" s="121" t="str">
        <f>IF(NOT(ISBLANK(gc_data_from_prog!Z69)),gc_data_from_prog!Z69,"")</f>
        <v/>
      </c>
      <c r="L69" s="121" t="str">
        <f>IF(NOT(ISBLANK(gc_data_from_prog!AB69)),gc_data_from_prog!AB69,"")</f>
        <v/>
      </c>
      <c r="M69" s="121" t="str">
        <f>IF(NOT(ISBLANK(gc_data_from_prog!AD69)),gc_data_from_prog!AD69,"")</f>
        <v/>
      </c>
      <c r="N69" s="121" t="str">
        <f>IF(NOT(ISBLANK(gc_data_from_prog!AF69)),gc_data_from_prog!AF69,"")</f>
        <v/>
      </c>
      <c r="O69" s="121" t="str">
        <f>IF(NOT(ISBLANK(gc_data_from_prog!AH69)),gc_data_from_prog!AH69,"")</f>
        <v/>
      </c>
      <c r="P69" s="121" t="str">
        <f>IF(NOT(ISBLANK(gc_data_from_prog!AJ69)),gc_data_from_prog!AJ69,"")</f>
        <v/>
      </c>
      <c r="Q69" s="121" t="str">
        <f>IF(NOT(ISBLANK(gc_data_from_prog!AL69)),gc_data_from_prog!AL69,"")</f>
        <v/>
      </c>
      <c r="R69" s="121" t="str">
        <f>IF(NOT(ISBLANK(gc_data_from_prog!AN69)),gc_data_from_prog!AN69,"")</f>
        <v/>
      </c>
      <c r="S69" s="121" t="str">
        <f>IF(NOT(ISBLANK(gc_data_from_prog!AP69)),gc_data_from_prog!AP69,"")</f>
        <v/>
      </c>
      <c r="T69" s="121" t="str">
        <f>IF(NOT(ISBLANK(gc_data_from_prog!AR69)),gc_data_from_prog!AR69,"")</f>
        <v/>
      </c>
      <c r="U69" s="121" t="str">
        <f>IF(NOT(ISBLANK(gc_data_from_prog!AT69)),gc_data_from_prog!AT69,"")</f>
        <v/>
      </c>
      <c r="V69" s="121" t="str">
        <f>IF(NOT(ISBLANK(gc_data_from_prog!AV69)),gc_data_from_prog!AV69,"")</f>
        <v/>
      </c>
      <c r="W69" s="121" t="str">
        <f>IF(NOT(ISBLANK(gc_data_from_prog!AX69)),gc_data_from_prog!AX69,"")</f>
        <v/>
      </c>
      <c r="X69" s="121" t="str">
        <f>IF(NOT(ISBLANK(gc_data_from_prog!AZ69)),gc_data_from_prog!AZ69,"")</f>
        <v/>
      </c>
    </row>
    <row r="70" spans="1:24" x14ac:dyDescent="0.25">
      <c r="A70" s="199"/>
      <c r="B70" s="199"/>
      <c r="C70" s="199"/>
      <c r="E70" s="20" t="str">
        <f>IF(NOT(ISBLANK(gc_data_from_prog!P70)),gc_data_from_prog!P70,"")</f>
        <v/>
      </c>
      <c r="G70" s="215" t="str">
        <f>IF(NOT(ISBLANK(gc_data_from_prog!D70)),gc_data_from_prog!D70,"")</f>
        <v/>
      </c>
      <c r="H70" s="121" t="str">
        <f>IF(NOT(ISBLANK(gc_data_from_prog!C70)),gc_data_from_prog!C70,"")</f>
        <v/>
      </c>
      <c r="I70" s="121" t="str">
        <f>IF(NOT(ISBLANK(gc_data_from_prog!V70)),gc_data_from_prog!V70,"")</f>
        <v/>
      </c>
      <c r="J70" s="121" t="str">
        <f>IF(NOT(ISBLANK(gc_data_from_prog!X70)),gc_data_from_prog!X70,"")</f>
        <v/>
      </c>
      <c r="K70" s="121" t="str">
        <f>IF(NOT(ISBLANK(gc_data_from_prog!Z70)),gc_data_from_prog!Z70,"")</f>
        <v/>
      </c>
      <c r="L70" s="121" t="str">
        <f>IF(NOT(ISBLANK(gc_data_from_prog!AB70)),gc_data_from_prog!AB70,"")</f>
        <v/>
      </c>
      <c r="M70" s="121" t="str">
        <f>IF(NOT(ISBLANK(gc_data_from_prog!AD70)),gc_data_from_prog!AD70,"")</f>
        <v/>
      </c>
      <c r="N70" s="121" t="str">
        <f>IF(NOT(ISBLANK(gc_data_from_prog!AF70)),gc_data_from_prog!AF70,"")</f>
        <v/>
      </c>
      <c r="O70" s="121" t="str">
        <f>IF(NOT(ISBLANK(gc_data_from_prog!AH70)),gc_data_from_prog!AH70,"")</f>
        <v/>
      </c>
      <c r="P70" s="121" t="str">
        <f>IF(NOT(ISBLANK(gc_data_from_prog!AJ70)),gc_data_from_prog!AJ70,"")</f>
        <v/>
      </c>
      <c r="Q70" s="121" t="str">
        <f>IF(NOT(ISBLANK(gc_data_from_prog!AL70)),gc_data_from_prog!AL70,"")</f>
        <v/>
      </c>
      <c r="R70" s="121" t="str">
        <f>IF(NOT(ISBLANK(gc_data_from_prog!AN70)),gc_data_from_prog!AN70,"")</f>
        <v/>
      </c>
      <c r="S70" s="121" t="str">
        <f>IF(NOT(ISBLANK(gc_data_from_prog!AP70)),gc_data_from_prog!AP70,"")</f>
        <v/>
      </c>
      <c r="T70" s="121" t="str">
        <f>IF(NOT(ISBLANK(gc_data_from_prog!AR70)),gc_data_from_prog!AR70,"")</f>
        <v/>
      </c>
      <c r="U70" s="121" t="str">
        <f>IF(NOT(ISBLANK(gc_data_from_prog!AT70)),gc_data_from_prog!AT70,"")</f>
        <v/>
      </c>
      <c r="V70" s="121" t="str">
        <f>IF(NOT(ISBLANK(gc_data_from_prog!AV70)),gc_data_from_prog!AV70,"")</f>
        <v/>
      </c>
      <c r="W70" s="121" t="str">
        <f>IF(NOT(ISBLANK(gc_data_from_prog!AX70)),gc_data_from_prog!AX70,"")</f>
        <v/>
      </c>
      <c r="X70" s="121" t="str">
        <f>IF(NOT(ISBLANK(gc_data_from_prog!AZ70)),gc_data_from_prog!AZ70,"")</f>
        <v/>
      </c>
    </row>
    <row r="71" spans="1:24" x14ac:dyDescent="0.25">
      <c r="A71" s="199"/>
      <c r="B71" s="199"/>
      <c r="C71" s="199"/>
      <c r="E71" s="20" t="str">
        <f>IF(NOT(ISBLANK(gc_data_from_prog!P71)),gc_data_from_prog!P71,"")</f>
        <v/>
      </c>
      <c r="G71" s="216" t="str">
        <f>IF(NOT(ISBLANK(gc_data_from_prog!D71)),gc_data_from_prog!D71,"")</f>
        <v/>
      </c>
      <c r="H71" s="37" t="str">
        <f>IF(NOT(ISBLANK(gc_data_from_prog!C71)),gc_data_from_prog!C71,"")</f>
        <v/>
      </c>
      <c r="I71" s="37" t="str">
        <f>IF(NOT(ISBLANK(gc_data_from_prog!V71)),gc_data_from_prog!V71,"")</f>
        <v/>
      </c>
      <c r="J71" s="37" t="str">
        <f>IF(NOT(ISBLANK(gc_data_from_prog!X71)),gc_data_from_prog!X71,"")</f>
        <v/>
      </c>
      <c r="K71" s="37" t="str">
        <f>IF(NOT(ISBLANK(gc_data_from_prog!Z71)),gc_data_from_prog!Z71,"")</f>
        <v/>
      </c>
      <c r="L71" s="37" t="str">
        <f>IF(NOT(ISBLANK(gc_data_from_prog!AB71)),gc_data_from_prog!AB71,"")</f>
        <v/>
      </c>
      <c r="M71" s="37" t="str">
        <f>IF(NOT(ISBLANK(gc_data_from_prog!AD71)),gc_data_from_prog!AD71,"")</f>
        <v/>
      </c>
      <c r="N71" s="37" t="str">
        <f>IF(NOT(ISBLANK(gc_data_from_prog!AF71)),gc_data_from_prog!AF71,"")</f>
        <v/>
      </c>
      <c r="O71" s="37" t="str">
        <f>IF(NOT(ISBLANK(gc_data_from_prog!AH71)),gc_data_from_prog!AH71,"")</f>
        <v/>
      </c>
      <c r="P71" s="37" t="str">
        <f>IF(NOT(ISBLANK(gc_data_from_prog!AJ71)),gc_data_from_prog!AJ71,"")</f>
        <v/>
      </c>
      <c r="Q71" s="37" t="str">
        <f>IF(NOT(ISBLANK(gc_data_from_prog!AL71)),gc_data_from_prog!AL71,"")</f>
        <v/>
      </c>
      <c r="R71" s="37" t="str">
        <f>IF(NOT(ISBLANK(gc_data_from_prog!AN71)),gc_data_from_prog!AN71,"")</f>
        <v/>
      </c>
      <c r="S71" s="37" t="str">
        <f>IF(NOT(ISBLANK(gc_data_from_prog!AP71)),gc_data_from_prog!AP71,"")</f>
        <v/>
      </c>
      <c r="T71" s="37" t="str">
        <f>IF(NOT(ISBLANK(gc_data_from_prog!AR71)),gc_data_from_prog!AR71,"")</f>
        <v/>
      </c>
      <c r="U71" s="37" t="str">
        <f>IF(NOT(ISBLANK(gc_data_from_prog!AT71)),gc_data_from_prog!AT71,"")</f>
        <v/>
      </c>
      <c r="V71" s="37" t="str">
        <f>IF(NOT(ISBLANK(gc_data_from_prog!AV71)),gc_data_from_prog!AV71,"")</f>
        <v/>
      </c>
      <c r="W71" s="37" t="str">
        <f>IF(NOT(ISBLANK(gc_data_from_prog!AX71)),gc_data_from_prog!AX71,"")</f>
        <v/>
      </c>
      <c r="X71" s="37" t="str">
        <f>IF(NOT(ISBLANK(gc_data_from_prog!AZ71)),gc_data_from_prog!AZ71,"")</f>
        <v/>
      </c>
    </row>
    <row r="72" spans="1:24" x14ac:dyDescent="0.25">
      <c r="A72" s="199"/>
      <c r="B72" s="199"/>
      <c r="C72" s="199"/>
      <c r="E72" s="20" t="str">
        <f>IF(NOT(ISBLANK(gc_data_from_prog!P72)),gc_data_from_prog!P72,"")</f>
        <v/>
      </c>
      <c r="G72" s="216" t="str">
        <f>IF(NOT(ISBLANK(gc_data_from_prog!D72)),gc_data_from_prog!D72,"")</f>
        <v/>
      </c>
      <c r="H72" s="37" t="str">
        <f>IF(NOT(ISBLANK(gc_data_from_prog!C72)),gc_data_from_prog!C72,"")</f>
        <v/>
      </c>
      <c r="I72" s="37" t="str">
        <f>IF(NOT(ISBLANK(gc_data_from_prog!V72)),gc_data_from_prog!V72,"")</f>
        <v/>
      </c>
      <c r="J72" s="37" t="str">
        <f>IF(NOT(ISBLANK(gc_data_from_prog!X72)),gc_data_from_prog!X72,"")</f>
        <v/>
      </c>
      <c r="K72" s="37" t="str">
        <f>IF(NOT(ISBLANK(gc_data_from_prog!Z72)),gc_data_from_prog!Z72,"")</f>
        <v/>
      </c>
      <c r="L72" s="37" t="str">
        <f>IF(NOT(ISBLANK(gc_data_from_prog!AB72)),gc_data_from_prog!AB72,"")</f>
        <v/>
      </c>
      <c r="M72" s="37" t="str">
        <f>IF(NOT(ISBLANK(gc_data_from_prog!AD72)),gc_data_from_prog!AD72,"")</f>
        <v/>
      </c>
      <c r="N72" s="37" t="str">
        <f>IF(NOT(ISBLANK(gc_data_from_prog!AF72)),gc_data_from_prog!AF72,"")</f>
        <v/>
      </c>
      <c r="O72" s="37" t="str">
        <f>IF(NOT(ISBLANK(gc_data_from_prog!AH72)),gc_data_from_prog!AH72,"")</f>
        <v/>
      </c>
      <c r="P72" s="37" t="str">
        <f>IF(NOT(ISBLANK(gc_data_from_prog!AJ72)),gc_data_from_prog!AJ72,"")</f>
        <v/>
      </c>
      <c r="Q72" s="37" t="str">
        <f>IF(NOT(ISBLANK(gc_data_from_prog!AL72)),gc_data_from_prog!AL72,"")</f>
        <v/>
      </c>
      <c r="R72" s="37" t="str">
        <f>IF(NOT(ISBLANK(gc_data_from_prog!AN72)),gc_data_from_prog!AN72,"")</f>
        <v/>
      </c>
      <c r="S72" s="37" t="str">
        <f>IF(NOT(ISBLANK(gc_data_from_prog!AP72)),gc_data_from_prog!AP72,"")</f>
        <v/>
      </c>
      <c r="T72" s="37" t="str">
        <f>IF(NOT(ISBLANK(gc_data_from_prog!AR72)),gc_data_from_prog!AR72,"")</f>
        <v/>
      </c>
      <c r="U72" s="37" t="str">
        <f>IF(NOT(ISBLANK(gc_data_from_prog!AT72)),gc_data_from_prog!AT72,"")</f>
        <v/>
      </c>
      <c r="V72" s="37" t="str">
        <f>IF(NOT(ISBLANK(gc_data_from_prog!AV72)),gc_data_from_prog!AV72,"")</f>
        <v/>
      </c>
      <c r="W72" s="37" t="str">
        <f>IF(NOT(ISBLANK(gc_data_from_prog!AX72)),gc_data_from_prog!AX72,"")</f>
        <v/>
      </c>
      <c r="X72" s="37" t="str">
        <f>IF(NOT(ISBLANK(gc_data_from_prog!AZ72)),gc_data_from_prog!AZ72,"")</f>
        <v/>
      </c>
    </row>
    <row r="73" spans="1:24" x14ac:dyDescent="0.25">
      <c r="A73" s="199"/>
      <c r="B73" s="199"/>
      <c r="C73" s="199"/>
      <c r="E73" s="20" t="str">
        <f>IF(NOT(ISBLANK(gc_data_from_prog!P73)),gc_data_from_prog!P73,"")</f>
        <v/>
      </c>
      <c r="G73" s="216" t="str">
        <f>IF(NOT(ISBLANK(gc_data_from_prog!D73)),gc_data_from_prog!D73,"")</f>
        <v/>
      </c>
      <c r="H73" s="37" t="str">
        <f>IF(NOT(ISBLANK(gc_data_from_prog!C73)),gc_data_from_prog!C73,"")</f>
        <v/>
      </c>
      <c r="I73" s="37" t="str">
        <f>IF(NOT(ISBLANK(gc_data_from_prog!V73)),gc_data_from_prog!V73,"")</f>
        <v/>
      </c>
      <c r="J73" s="37" t="str">
        <f>IF(NOT(ISBLANK(gc_data_from_prog!X73)),gc_data_from_prog!X73,"")</f>
        <v/>
      </c>
      <c r="K73" s="37" t="str">
        <f>IF(NOT(ISBLANK(gc_data_from_prog!Z73)),gc_data_from_prog!Z73,"")</f>
        <v/>
      </c>
      <c r="L73" s="37" t="str">
        <f>IF(NOT(ISBLANK(gc_data_from_prog!AB73)),gc_data_from_prog!AB73,"")</f>
        <v/>
      </c>
      <c r="M73" s="37" t="str">
        <f>IF(NOT(ISBLANK(gc_data_from_prog!AD73)),gc_data_from_prog!AD73,"")</f>
        <v/>
      </c>
      <c r="N73" s="37" t="str">
        <f>IF(NOT(ISBLANK(gc_data_from_prog!AF73)),gc_data_from_prog!AF73,"")</f>
        <v/>
      </c>
      <c r="O73" s="37" t="str">
        <f>IF(NOT(ISBLANK(gc_data_from_prog!AH73)),gc_data_from_prog!AH73,"")</f>
        <v/>
      </c>
      <c r="P73" s="37" t="str">
        <f>IF(NOT(ISBLANK(gc_data_from_prog!AJ73)),gc_data_from_prog!AJ73,"")</f>
        <v/>
      </c>
      <c r="Q73" s="37" t="str">
        <f>IF(NOT(ISBLANK(gc_data_from_prog!AL73)),gc_data_from_prog!AL73,"")</f>
        <v/>
      </c>
      <c r="R73" s="37" t="str">
        <f>IF(NOT(ISBLANK(gc_data_from_prog!AN73)),gc_data_from_prog!AN73,"")</f>
        <v/>
      </c>
      <c r="S73" s="37" t="str">
        <f>IF(NOT(ISBLANK(gc_data_from_prog!AP73)),gc_data_from_prog!AP73,"")</f>
        <v/>
      </c>
      <c r="T73" s="37" t="str">
        <f>IF(NOT(ISBLANK(gc_data_from_prog!AR73)),gc_data_from_prog!AR73,"")</f>
        <v/>
      </c>
      <c r="U73" s="37" t="str">
        <f>IF(NOT(ISBLANK(gc_data_from_prog!AT73)),gc_data_from_prog!AT73,"")</f>
        <v/>
      </c>
      <c r="V73" s="37" t="str">
        <f>IF(NOT(ISBLANK(gc_data_from_prog!AV73)),gc_data_from_prog!AV73,"")</f>
        <v/>
      </c>
      <c r="W73" s="37" t="str">
        <f>IF(NOT(ISBLANK(gc_data_from_prog!AX73)),gc_data_from_prog!AX73,"")</f>
        <v/>
      </c>
      <c r="X73" s="37" t="str">
        <f>IF(NOT(ISBLANK(gc_data_from_prog!AZ73)),gc_data_from_prog!AZ73,"")</f>
        <v/>
      </c>
    </row>
    <row r="74" spans="1:24" x14ac:dyDescent="0.25">
      <c r="A74" s="199"/>
      <c r="B74" s="199"/>
      <c r="C74" s="199"/>
      <c r="E74" s="20" t="str">
        <f>IF(NOT(ISBLANK(gc_data_from_prog!P74)),gc_data_from_prog!P74,"")</f>
        <v/>
      </c>
      <c r="G74" s="217" t="str">
        <f>IF(NOT(ISBLANK(gc_data_from_prog!D74)),gc_data_from_prog!D74,"")</f>
        <v/>
      </c>
      <c r="H74" s="6" t="str">
        <f>IF(NOT(ISBLANK(gc_data_from_prog!C74)),gc_data_from_prog!C74,"")</f>
        <v/>
      </c>
      <c r="I74" s="6" t="str">
        <f>IF(NOT(ISBLANK(gc_data_from_prog!V74)),gc_data_from_prog!V74,"")</f>
        <v/>
      </c>
      <c r="J74" s="6" t="str">
        <f>IF(NOT(ISBLANK(gc_data_from_prog!X74)),gc_data_from_prog!X74,"")</f>
        <v/>
      </c>
      <c r="K74" s="6" t="str">
        <f>IF(NOT(ISBLANK(gc_data_from_prog!Z74)),gc_data_from_prog!Z74,"")</f>
        <v/>
      </c>
      <c r="L74" s="6" t="str">
        <f>IF(NOT(ISBLANK(gc_data_from_prog!AB74)),gc_data_from_prog!AB74,"")</f>
        <v/>
      </c>
      <c r="M74" s="6" t="str">
        <f>IF(NOT(ISBLANK(gc_data_from_prog!AD74)),gc_data_from_prog!AD74,"")</f>
        <v/>
      </c>
      <c r="N74" s="6" t="str">
        <f>IF(NOT(ISBLANK(gc_data_from_prog!AF74)),gc_data_from_prog!AF74,"")</f>
        <v/>
      </c>
      <c r="O74" s="6" t="str">
        <f>IF(NOT(ISBLANK(gc_data_from_prog!AH74)),gc_data_from_prog!AH74,"")</f>
        <v/>
      </c>
      <c r="P74" s="6" t="str">
        <f>IF(NOT(ISBLANK(gc_data_from_prog!AJ74)),gc_data_from_prog!AJ74,"")</f>
        <v/>
      </c>
      <c r="Q74" s="6" t="str">
        <f>IF(NOT(ISBLANK(gc_data_from_prog!AL74)),gc_data_from_prog!AL74,"")</f>
        <v/>
      </c>
      <c r="R74" s="6" t="str">
        <f>IF(NOT(ISBLANK(gc_data_from_prog!AN74)),gc_data_from_prog!AN74,"")</f>
        <v/>
      </c>
      <c r="S74" s="6" t="str">
        <f>IF(NOT(ISBLANK(gc_data_from_prog!AP74)),gc_data_from_prog!AP74,"")</f>
        <v/>
      </c>
      <c r="T74" s="6" t="str">
        <f>IF(NOT(ISBLANK(gc_data_from_prog!AR74)),gc_data_from_prog!AR74,"")</f>
        <v/>
      </c>
      <c r="U74" s="6" t="str">
        <f>IF(NOT(ISBLANK(gc_data_from_prog!AT74)),gc_data_from_prog!AT74,"")</f>
        <v/>
      </c>
      <c r="V74" s="6" t="str">
        <f>IF(NOT(ISBLANK(gc_data_from_prog!AV74)),gc_data_from_prog!AV74,"")</f>
        <v/>
      </c>
      <c r="W74" s="6" t="str">
        <f>IF(NOT(ISBLANK(gc_data_from_prog!AX74)),gc_data_from_prog!AX74,"")</f>
        <v/>
      </c>
      <c r="X74" s="6" t="str">
        <f>IF(NOT(ISBLANK(gc_data_from_prog!AZ74)),gc_data_from_prog!AZ74,"")</f>
        <v/>
      </c>
    </row>
    <row r="75" spans="1:24" x14ac:dyDescent="0.25">
      <c r="A75" s="199"/>
      <c r="B75" s="199"/>
      <c r="C75" s="199"/>
      <c r="E75" s="20" t="str">
        <f>IF(NOT(ISBLANK(gc_data_from_prog!P75)),gc_data_from_prog!P75,"")</f>
        <v/>
      </c>
      <c r="G75" s="217" t="str">
        <f>IF(NOT(ISBLANK(gc_data_from_prog!D75)),gc_data_from_prog!D75,"")</f>
        <v/>
      </c>
      <c r="H75" s="6" t="str">
        <f>IF(NOT(ISBLANK(gc_data_from_prog!C75)),gc_data_from_prog!C75,"")</f>
        <v/>
      </c>
      <c r="I75" s="6" t="str">
        <f>IF(NOT(ISBLANK(gc_data_from_prog!V75)),gc_data_from_prog!V75,"")</f>
        <v/>
      </c>
      <c r="J75" s="6" t="str">
        <f>IF(NOT(ISBLANK(gc_data_from_prog!X75)),gc_data_from_prog!X75,"")</f>
        <v/>
      </c>
      <c r="K75" s="6" t="str">
        <f>IF(NOT(ISBLANK(gc_data_from_prog!Z75)),gc_data_from_prog!Z75,"")</f>
        <v/>
      </c>
      <c r="L75" s="6" t="str">
        <f>IF(NOT(ISBLANK(gc_data_from_prog!AB75)),gc_data_from_prog!AB75,"")</f>
        <v/>
      </c>
      <c r="M75" s="6" t="str">
        <f>IF(NOT(ISBLANK(gc_data_from_prog!AD75)),gc_data_from_prog!AD75,"")</f>
        <v/>
      </c>
      <c r="N75" s="6" t="str">
        <f>IF(NOT(ISBLANK(gc_data_from_prog!AF75)),gc_data_from_prog!AF75,"")</f>
        <v/>
      </c>
      <c r="O75" s="6" t="str">
        <f>IF(NOT(ISBLANK(gc_data_from_prog!AH75)),gc_data_from_prog!AH75,"")</f>
        <v/>
      </c>
      <c r="P75" s="6" t="str">
        <f>IF(NOT(ISBLANK(gc_data_from_prog!AJ75)),gc_data_from_prog!AJ75,"")</f>
        <v/>
      </c>
      <c r="Q75" s="6" t="str">
        <f>IF(NOT(ISBLANK(gc_data_from_prog!AL75)),gc_data_from_prog!AL75,"")</f>
        <v/>
      </c>
      <c r="R75" s="6" t="str">
        <f>IF(NOT(ISBLANK(gc_data_from_prog!AN75)),gc_data_from_prog!AN75,"")</f>
        <v/>
      </c>
      <c r="S75" s="6" t="str">
        <f>IF(NOT(ISBLANK(gc_data_from_prog!AP75)),gc_data_from_prog!AP75,"")</f>
        <v/>
      </c>
      <c r="T75" s="6" t="str">
        <f>IF(NOT(ISBLANK(gc_data_from_prog!AR75)),gc_data_from_prog!AR75,"")</f>
        <v/>
      </c>
      <c r="U75" s="6" t="str">
        <f>IF(NOT(ISBLANK(gc_data_from_prog!AT75)),gc_data_from_prog!AT75,"")</f>
        <v/>
      </c>
      <c r="V75" s="6" t="str">
        <f>IF(NOT(ISBLANK(gc_data_from_prog!AV75)),gc_data_from_prog!AV75,"")</f>
        <v/>
      </c>
      <c r="W75" s="6" t="str">
        <f>IF(NOT(ISBLANK(gc_data_from_prog!AX75)),gc_data_from_prog!AX75,"")</f>
        <v/>
      </c>
      <c r="X75" s="6" t="str">
        <f>IF(NOT(ISBLANK(gc_data_from_prog!AZ75)),gc_data_from_prog!AZ75,"")</f>
        <v/>
      </c>
    </row>
    <row r="76" spans="1:24" x14ac:dyDescent="0.25">
      <c r="A76" s="199"/>
      <c r="B76" s="199"/>
      <c r="C76" s="199"/>
      <c r="E76" s="20" t="str">
        <f>IF(NOT(ISBLANK(gc_data_from_prog!P76)),gc_data_from_prog!P76,"")</f>
        <v/>
      </c>
      <c r="G76" s="217" t="str">
        <f>IF(NOT(ISBLANK(gc_data_from_prog!D76)),gc_data_from_prog!D76,"")</f>
        <v/>
      </c>
      <c r="H76" s="6" t="str">
        <f>IF(NOT(ISBLANK(gc_data_from_prog!C76)),gc_data_from_prog!C76,"")</f>
        <v/>
      </c>
      <c r="I76" s="6" t="str">
        <f>IF(NOT(ISBLANK(gc_data_from_prog!V76)),gc_data_from_prog!V76,"")</f>
        <v/>
      </c>
      <c r="J76" s="6" t="str">
        <f>IF(NOT(ISBLANK(gc_data_from_prog!X76)),gc_data_from_prog!X76,"")</f>
        <v/>
      </c>
      <c r="K76" s="6" t="str">
        <f>IF(NOT(ISBLANK(gc_data_from_prog!Z76)),gc_data_from_prog!Z76,"")</f>
        <v/>
      </c>
      <c r="L76" s="6" t="str">
        <f>IF(NOT(ISBLANK(gc_data_from_prog!AB76)),gc_data_from_prog!AB76,"")</f>
        <v/>
      </c>
      <c r="M76" s="6" t="str">
        <f>IF(NOT(ISBLANK(gc_data_from_prog!AD76)),gc_data_from_prog!AD76,"")</f>
        <v/>
      </c>
      <c r="N76" s="6" t="str">
        <f>IF(NOT(ISBLANK(gc_data_from_prog!AF76)),gc_data_from_prog!AF76,"")</f>
        <v/>
      </c>
      <c r="O76" s="6" t="str">
        <f>IF(NOT(ISBLANK(gc_data_from_prog!AH76)),gc_data_from_prog!AH76,"")</f>
        <v/>
      </c>
      <c r="P76" s="6" t="str">
        <f>IF(NOT(ISBLANK(gc_data_from_prog!AJ76)),gc_data_from_prog!AJ76,"")</f>
        <v/>
      </c>
      <c r="Q76" s="6" t="str">
        <f>IF(NOT(ISBLANK(gc_data_from_prog!AL76)),gc_data_from_prog!AL76,"")</f>
        <v/>
      </c>
      <c r="R76" s="6" t="str">
        <f>IF(NOT(ISBLANK(gc_data_from_prog!AN76)),gc_data_from_prog!AN76,"")</f>
        <v/>
      </c>
      <c r="S76" s="6" t="str">
        <f>IF(NOT(ISBLANK(gc_data_from_prog!AP76)),gc_data_from_prog!AP76,"")</f>
        <v/>
      </c>
      <c r="T76" s="6" t="str">
        <f>IF(NOT(ISBLANK(gc_data_from_prog!AR76)),gc_data_from_prog!AR76,"")</f>
        <v/>
      </c>
      <c r="U76" s="6" t="str">
        <f>IF(NOT(ISBLANK(gc_data_from_prog!AT76)),gc_data_from_prog!AT76,"")</f>
        <v/>
      </c>
      <c r="V76" s="6" t="str">
        <f>IF(NOT(ISBLANK(gc_data_from_prog!AV76)),gc_data_from_prog!AV76,"")</f>
        <v/>
      </c>
      <c r="W76" s="6" t="str">
        <f>IF(NOT(ISBLANK(gc_data_from_prog!AX76)),gc_data_from_prog!AX76,"")</f>
        <v/>
      </c>
      <c r="X76" s="6" t="str">
        <f>IF(NOT(ISBLANK(gc_data_from_prog!AZ76)),gc_data_from_prog!AZ76,"")</f>
        <v/>
      </c>
    </row>
    <row r="77" spans="1:24" x14ac:dyDescent="0.25">
      <c r="A77" s="199"/>
      <c r="B77" s="199"/>
      <c r="C77" s="199"/>
      <c r="E77" s="20" t="str">
        <f>IF(NOT(ISBLANK(gc_data_from_prog!P77)),gc_data_from_prog!P77,"")</f>
        <v/>
      </c>
      <c r="G77" s="218" t="str">
        <f>IF(NOT(ISBLANK(gc_data_from_prog!D77)),gc_data_from_prog!D77,"")</f>
        <v/>
      </c>
      <c r="H77" s="40" t="str">
        <f>IF(NOT(ISBLANK(gc_data_from_prog!C77)),gc_data_from_prog!C77,"")</f>
        <v/>
      </c>
      <c r="I77" s="40" t="str">
        <f>IF(NOT(ISBLANK(gc_data_from_prog!V77)),gc_data_from_prog!V77,"")</f>
        <v/>
      </c>
      <c r="J77" s="40" t="str">
        <f>IF(NOT(ISBLANK(gc_data_from_prog!X77)),gc_data_from_prog!X77,"")</f>
        <v/>
      </c>
      <c r="K77" s="40" t="str">
        <f>IF(NOT(ISBLANK(gc_data_from_prog!Z77)),gc_data_from_prog!Z77,"")</f>
        <v/>
      </c>
      <c r="L77" s="40" t="str">
        <f>IF(NOT(ISBLANK(gc_data_from_prog!AB77)),gc_data_from_prog!AB77,"")</f>
        <v/>
      </c>
      <c r="M77" s="40" t="str">
        <f>IF(NOT(ISBLANK(gc_data_from_prog!AD77)),gc_data_from_prog!AD77,"")</f>
        <v/>
      </c>
      <c r="N77" s="40" t="str">
        <f>IF(NOT(ISBLANK(gc_data_from_prog!AF77)),gc_data_from_prog!AF77,"")</f>
        <v/>
      </c>
      <c r="O77" s="40" t="str">
        <f>IF(NOT(ISBLANK(gc_data_from_prog!AH77)),gc_data_from_prog!AH77,"")</f>
        <v/>
      </c>
      <c r="P77" s="40" t="str">
        <f>IF(NOT(ISBLANK(gc_data_from_prog!AJ77)),gc_data_from_prog!AJ77,"")</f>
        <v/>
      </c>
      <c r="Q77" s="40" t="str">
        <f>IF(NOT(ISBLANK(gc_data_from_prog!AL77)),gc_data_from_prog!AL77,"")</f>
        <v/>
      </c>
      <c r="R77" s="40" t="str">
        <f>IF(NOT(ISBLANK(gc_data_from_prog!AN77)),gc_data_from_prog!AN77,"")</f>
        <v/>
      </c>
      <c r="S77" s="40" t="str">
        <f>IF(NOT(ISBLANK(gc_data_from_prog!AP77)),gc_data_from_prog!AP77,"")</f>
        <v/>
      </c>
      <c r="T77" s="40" t="str">
        <f>IF(NOT(ISBLANK(gc_data_from_prog!AR77)),gc_data_from_prog!AR77,"")</f>
        <v/>
      </c>
      <c r="U77" s="40" t="str">
        <f>IF(NOT(ISBLANK(gc_data_from_prog!AT77)),gc_data_from_prog!AT77,"")</f>
        <v/>
      </c>
      <c r="V77" s="40" t="str">
        <f>IF(NOT(ISBLANK(gc_data_from_prog!AV77)),gc_data_from_prog!AV77,"")</f>
        <v/>
      </c>
      <c r="W77" s="40" t="str">
        <f>IF(NOT(ISBLANK(gc_data_from_prog!AX77)),gc_data_from_prog!AX77,"")</f>
        <v/>
      </c>
      <c r="X77" s="40" t="str">
        <f>IF(NOT(ISBLANK(gc_data_from_prog!AZ77)),gc_data_from_prog!AZ77,"")</f>
        <v/>
      </c>
    </row>
    <row r="78" spans="1:24" x14ac:dyDescent="0.25">
      <c r="A78" s="199"/>
      <c r="B78" s="199"/>
      <c r="C78" s="199"/>
      <c r="E78" s="20" t="str">
        <f>IF(NOT(ISBLANK(gc_data_from_prog!P78)),gc_data_from_prog!P78,"")</f>
        <v/>
      </c>
      <c r="G78" s="218" t="str">
        <f>IF(NOT(ISBLANK(gc_data_from_prog!D78)),gc_data_from_prog!D78,"")</f>
        <v/>
      </c>
      <c r="H78" s="40" t="str">
        <f>IF(NOT(ISBLANK(gc_data_from_prog!C78)),gc_data_from_prog!C78,"")</f>
        <v/>
      </c>
      <c r="I78" s="40" t="str">
        <f>IF(NOT(ISBLANK(gc_data_from_prog!V78)),gc_data_from_prog!V78,"")</f>
        <v/>
      </c>
      <c r="J78" s="40" t="str">
        <f>IF(NOT(ISBLANK(gc_data_from_prog!X78)),gc_data_from_prog!X78,"")</f>
        <v/>
      </c>
      <c r="K78" s="40" t="str">
        <f>IF(NOT(ISBLANK(gc_data_from_prog!Z78)),gc_data_from_prog!Z78,"")</f>
        <v/>
      </c>
      <c r="L78" s="40" t="str">
        <f>IF(NOT(ISBLANK(gc_data_from_prog!AB78)),gc_data_from_prog!AB78,"")</f>
        <v/>
      </c>
      <c r="M78" s="40" t="str">
        <f>IF(NOT(ISBLANK(gc_data_from_prog!AD78)),gc_data_from_prog!AD78,"")</f>
        <v/>
      </c>
      <c r="N78" s="40" t="str">
        <f>IF(NOT(ISBLANK(gc_data_from_prog!AF78)),gc_data_from_prog!AF78,"")</f>
        <v/>
      </c>
      <c r="O78" s="40" t="str">
        <f>IF(NOT(ISBLANK(gc_data_from_prog!AH78)),gc_data_from_prog!AH78,"")</f>
        <v/>
      </c>
      <c r="P78" s="40" t="str">
        <f>IF(NOT(ISBLANK(gc_data_from_prog!AJ78)),gc_data_from_prog!AJ78,"")</f>
        <v/>
      </c>
      <c r="Q78" s="40" t="str">
        <f>IF(NOT(ISBLANK(gc_data_from_prog!AL78)),gc_data_from_prog!AL78,"")</f>
        <v/>
      </c>
      <c r="R78" s="40" t="str">
        <f>IF(NOT(ISBLANK(gc_data_from_prog!AN78)),gc_data_from_prog!AN78,"")</f>
        <v/>
      </c>
      <c r="S78" s="40" t="str">
        <f>IF(NOT(ISBLANK(gc_data_from_prog!AP78)),gc_data_from_prog!AP78,"")</f>
        <v/>
      </c>
      <c r="T78" s="40" t="str">
        <f>IF(NOT(ISBLANK(gc_data_from_prog!AR78)),gc_data_from_prog!AR78,"")</f>
        <v/>
      </c>
      <c r="U78" s="40" t="str">
        <f>IF(NOT(ISBLANK(gc_data_from_prog!AT78)),gc_data_from_prog!AT78,"")</f>
        <v/>
      </c>
      <c r="V78" s="40" t="str">
        <f>IF(NOT(ISBLANK(gc_data_from_prog!AV78)),gc_data_from_prog!AV78,"")</f>
        <v/>
      </c>
      <c r="W78" s="40" t="str">
        <f>IF(NOT(ISBLANK(gc_data_from_prog!AX78)),gc_data_from_prog!AX78,"")</f>
        <v/>
      </c>
      <c r="X78" s="40" t="str">
        <f>IF(NOT(ISBLANK(gc_data_from_prog!AZ78)),gc_data_from_prog!AZ78,"")</f>
        <v/>
      </c>
    </row>
    <row r="79" spans="1:24" x14ac:dyDescent="0.25">
      <c r="A79" s="199"/>
      <c r="B79" s="199"/>
      <c r="C79" s="199"/>
      <c r="E79" s="20" t="str">
        <f>IF(NOT(ISBLANK(gc_data_from_prog!P79)),gc_data_from_prog!P79,"")</f>
        <v/>
      </c>
      <c r="G79" s="218" t="str">
        <f>IF(NOT(ISBLANK(gc_data_from_prog!D79)),gc_data_from_prog!D79,"")</f>
        <v/>
      </c>
      <c r="H79" s="40" t="str">
        <f>IF(NOT(ISBLANK(gc_data_from_prog!C79)),gc_data_from_prog!C79,"")</f>
        <v/>
      </c>
      <c r="I79" s="40" t="str">
        <f>IF(NOT(ISBLANK(gc_data_from_prog!V79)),gc_data_from_prog!V79,"")</f>
        <v/>
      </c>
      <c r="J79" s="40" t="str">
        <f>IF(NOT(ISBLANK(gc_data_from_prog!X79)),gc_data_from_prog!X79,"")</f>
        <v/>
      </c>
      <c r="K79" s="40" t="str">
        <f>IF(NOT(ISBLANK(gc_data_from_prog!Z79)),gc_data_from_prog!Z79,"")</f>
        <v/>
      </c>
      <c r="L79" s="40" t="str">
        <f>IF(NOT(ISBLANK(gc_data_from_prog!AB79)),gc_data_from_prog!AB79,"")</f>
        <v/>
      </c>
      <c r="M79" s="40" t="str">
        <f>IF(NOT(ISBLANK(gc_data_from_prog!AD79)),gc_data_from_prog!AD79,"")</f>
        <v/>
      </c>
      <c r="N79" s="40" t="str">
        <f>IF(NOT(ISBLANK(gc_data_from_prog!AF79)),gc_data_from_prog!AF79,"")</f>
        <v/>
      </c>
      <c r="O79" s="40" t="str">
        <f>IF(NOT(ISBLANK(gc_data_from_prog!AH79)),gc_data_from_prog!AH79,"")</f>
        <v/>
      </c>
      <c r="P79" s="40" t="str">
        <f>IF(NOT(ISBLANK(gc_data_from_prog!AJ79)),gc_data_from_prog!AJ79,"")</f>
        <v/>
      </c>
      <c r="Q79" s="40" t="str">
        <f>IF(NOT(ISBLANK(gc_data_from_prog!AL79)),gc_data_from_prog!AL79,"")</f>
        <v/>
      </c>
      <c r="R79" s="40" t="str">
        <f>IF(NOT(ISBLANK(gc_data_from_prog!AN79)),gc_data_from_prog!AN79,"")</f>
        <v/>
      </c>
      <c r="S79" s="40" t="str">
        <f>IF(NOT(ISBLANK(gc_data_from_prog!AP79)),gc_data_from_prog!AP79,"")</f>
        <v/>
      </c>
      <c r="T79" s="40" t="str">
        <f>IF(NOT(ISBLANK(gc_data_from_prog!AR79)),gc_data_from_prog!AR79,"")</f>
        <v/>
      </c>
      <c r="U79" s="40" t="str">
        <f>IF(NOT(ISBLANK(gc_data_from_prog!AT79)),gc_data_from_prog!AT79,"")</f>
        <v/>
      </c>
      <c r="V79" s="40" t="str">
        <f>IF(NOT(ISBLANK(gc_data_from_prog!AV79)),gc_data_from_prog!AV79,"")</f>
        <v/>
      </c>
      <c r="W79" s="40" t="str">
        <f>IF(NOT(ISBLANK(gc_data_from_prog!AX79)),gc_data_from_prog!AX79,"")</f>
        <v/>
      </c>
      <c r="X79" s="40" t="str">
        <f>IF(NOT(ISBLANK(gc_data_from_prog!AZ79)),gc_data_from_prog!AZ79,"")</f>
        <v/>
      </c>
    </row>
    <row r="80" spans="1:24" x14ac:dyDescent="0.25">
      <c r="A80" s="199"/>
      <c r="B80" s="199"/>
      <c r="C80" s="199"/>
      <c r="E80" s="20" t="str">
        <f>IF(NOT(ISBLANK(gc_data_from_prog!P80)),gc_data_from_prog!P80,"")</f>
        <v/>
      </c>
      <c r="G80" s="219" t="str">
        <f>IF(NOT(ISBLANK(gc_data_from_prog!D80)),gc_data_from_prog!D80,"")</f>
        <v/>
      </c>
      <c r="H80" s="104" t="str">
        <f>IF(NOT(ISBLANK(gc_data_from_prog!C80)),gc_data_from_prog!C80,"")</f>
        <v/>
      </c>
      <c r="I80" s="104" t="str">
        <f>IF(NOT(ISBLANK(gc_data_from_prog!V80)),gc_data_from_prog!V80,"")</f>
        <v/>
      </c>
      <c r="J80" s="104" t="str">
        <f>IF(NOT(ISBLANK(gc_data_from_prog!X80)),gc_data_from_prog!X80,"")</f>
        <v/>
      </c>
      <c r="K80" s="104" t="str">
        <f>IF(NOT(ISBLANK(gc_data_from_prog!Z80)),gc_data_from_prog!Z80,"")</f>
        <v/>
      </c>
      <c r="L80" s="104" t="str">
        <f>IF(NOT(ISBLANK(gc_data_from_prog!AB80)),gc_data_from_prog!AB80,"")</f>
        <v/>
      </c>
      <c r="M80" s="104" t="str">
        <f>IF(NOT(ISBLANK(gc_data_from_prog!AD80)),gc_data_from_prog!AD80,"")</f>
        <v/>
      </c>
      <c r="N80" s="104" t="str">
        <f>IF(NOT(ISBLANK(gc_data_from_prog!AF80)),gc_data_from_prog!AF80,"")</f>
        <v/>
      </c>
      <c r="O80" s="104" t="str">
        <f>IF(NOT(ISBLANK(gc_data_from_prog!AH80)),gc_data_from_prog!AH80,"")</f>
        <v/>
      </c>
      <c r="P80" s="104" t="str">
        <f>IF(NOT(ISBLANK(gc_data_from_prog!AJ80)),gc_data_from_prog!AJ80,"")</f>
        <v/>
      </c>
      <c r="Q80" s="104" t="str">
        <f>IF(NOT(ISBLANK(gc_data_from_prog!AL80)),gc_data_from_prog!AL80,"")</f>
        <v/>
      </c>
      <c r="R80" s="104" t="str">
        <f>IF(NOT(ISBLANK(gc_data_from_prog!AN80)),gc_data_from_prog!AN80,"")</f>
        <v/>
      </c>
      <c r="S80" s="104" t="str">
        <f>IF(NOT(ISBLANK(gc_data_from_prog!AP80)),gc_data_from_prog!AP80,"")</f>
        <v/>
      </c>
      <c r="T80" s="104" t="str">
        <f>IF(NOT(ISBLANK(gc_data_from_prog!AR80)),gc_data_from_prog!AR80,"")</f>
        <v/>
      </c>
      <c r="U80" s="104" t="str">
        <f>IF(NOT(ISBLANK(gc_data_from_prog!AT80)),gc_data_from_prog!AT80,"")</f>
        <v/>
      </c>
      <c r="V80" s="104" t="str">
        <f>IF(NOT(ISBLANK(gc_data_from_prog!AV80)),gc_data_from_prog!AV80,"")</f>
        <v/>
      </c>
      <c r="W80" s="104" t="str">
        <f>IF(NOT(ISBLANK(gc_data_from_prog!AX80)),gc_data_from_prog!AX80,"")</f>
        <v/>
      </c>
      <c r="X80" s="104" t="str">
        <f>IF(NOT(ISBLANK(gc_data_from_prog!AZ80)),gc_data_from_prog!AZ80,"")</f>
        <v/>
      </c>
    </row>
    <row r="81" spans="1:24" x14ac:dyDescent="0.25">
      <c r="A81" s="199"/>
      <c r="B81" s="199"/>
      <c r="C81" s="199"/>
      <c r="E81" s="20" t="str">
        <f>IF(NOT(ISBLANK(gc_data_from_prog!P81)),gc_data_from_prog!P81,"")</f>
        <v/>
      </c>
      <c r="G81" s="219" t="str">
        <f>IF(NOT(ISBLANK(gc_data_from_prog!D81)),gc_data_from_prog!D81,"")</f>
        <v/>
      </c>
      <c r="H81" s="104" t="str">
        <f>IF(NOT(ISBLANK(gc_data_from_prog!C81)),gc_data_from_prog!C81,"")</f>
        <v/>
      </c>
      <c r="I81" s="104" t="str">
        <f>IF(NOT(ISBLANK(gc_data_from_prog!V81)),gc_data_from_prog!V81,"")</f>
        <v/>
      </c>
      <c r="J81" s="104" t="str">
        <f>IF(NOT(ISBLANK(gc_data_from_prog!X81)),gc_data_from_prog!X81,"")</f>
        <v/>
      </c>
      <c r="K81" s="104" t="str">
        <f>IF(NOT(ISBLANK(gc_data_from_prog!Z81)),gc_data_from_prog!Z81,"")</f>
        <v/>
      </c>
      <c r="L81" s="104" t="str">
        <f>IF(NOT(ISBLANK(gc_data_from_prog!AB81)),gc_data_from_prog!AB81,"")</f>
        <v/>
      </c>
      <c r="M81" s="104" t="str">
        <f>IF(NOT(ISBLANK(gc_data_from_prog!AD81)),gc_data_from_prog!AD81,"")</f>
        <v/>
      </c>
      <c r="N81" s="104" t="str">
        <f>IF(NOT(ISBLANK(gc_data_from_prog!AF81)),gc_data_from_prog!AF81,"")</f>
        <v/>
      </c>
      <c r="O81" s="104" t="str">
        <f>IF(NOT(ISBLANK(gc_data_from_prog!AH81)),gc_data_from_prog!AH81,"")</f>
        <v/>
      </c>
      <c r="P81" s="104" t="str">
        <f>IF(NOT(ISBLANK(gc_data_from_prog!AJ81)),gc_data_from_prog!AJ81,"")</f>
        <v/>
      </c>
      <c r="Q81" s="104" t="str">
        <f>IF(NOT(ISBLANK(gc_data_from_prog!AL81)),gc_data_from_prog!AL81,"")</f>
        <v/>
      </c>
      <c r="R81" s="104" t="str">
        <f>IF(NOT(ISBLANK(gc_data_from_prog!AN81)),gc_data_from_prog!AN81,"")</f>
        <v/>
      </c>
      <c r="S81" s="104" t="str">
        <f>IF(NOT(ISBLANK(gc_data_from_prog!AP81)),gc_data_from_prog!AP81,"")</f>
        <v/>
      </c>
      <c r="T81" s="104" t="str">
        <f>IF(NOT(ISBLANK(gc_data_from_prog!AR81)),gc_data_from_prog!AR81,"")</f>
        <v/>
      </c>
      <c r="U81" s="104" t="str">
        <f>IF(NOT(ISBLANK(gc_data_from_prog!AT81)),gc_data_from_prog!AT81,"")</f>
        <v/>
      </c>
      <c r="V81" s="104" t="str">
        <f>IF(NOT(ISBLANK(gc_data_from_prog!AV81)),gc_data_from_prog!AV81,"")</f>
        <v/>
      </c>
      <c r="W81" s="104" t="str">
        <f>IF(NOT(ISBLANK(gc_data_from_prog!AX81)),gc_data_from_prog!AX81,"")</f>
        <v/>
      </c>
      <c r="X81" s="104" t="str">
        <f>IF(NOT(ISBLANK(gc_data_from_prog!AZ81)),gc_data_from_prog!AZ81,"")</f>
        <v/>
      </c>
    </row>
    <row r="82" spans="1:24" x14ac:dyDescent="0.25">
      <c r="A82" s="199"/>
      <c r="B82" s="199"/>
      <c r="C82" s="199"/>
      <c r="E82" s="20" t="str">
        <f>IF(NOT(ISBLANK(gc_data_from_prog!P82)),gc_data_from_prog!P82,"")</f>
        <v/>
      </c>
      <c r="G82" s="219" t="str">
        <f>IF(NOT(ISBLANK(gc_data_from_prog!D82)),gc_data_from_prog!D82,"")</f>
        <v/>
      </c>
      <c r="H82" s="104" t="str">
        <f>IF(NOT(ISBLANK(gc_data_from_prog!C82)),gc_data_from_prog!C82,"")</f>
        <v/>
      </c>
      <c r="I82" s="104" t="str">
        <f>IF(NOT(ISBLANK(gc_data_from_prog!V82)),gc_data_from_prog!V82,"")</f>
        <v/>
      </c>
      <c r="J82" s="104" t="str">
        <f>IF(NOT(ISBLANK(gc_data_from_prog!X82)),gc_data_from_prog!X82,"")</f>
        <v/>
      </c>
      <c r="K82" s="104" t="str">
        <f>IF(NOT(ISBLANK(gc_data_from_prog!Z82)),gc_data_from_prog!Z82,"")</f>
        <v/>
      </c>
      <c r="L82" s="104" t="str">
        <f>IF(NOT(ISBLANK(gc_data_from_prog!AB82)),gc_data_from_prog!AB82,"")</f>
        <v/>
      </c>
      <c r="M82" s="104" t="str">
        <f>IF(NOT(ISBLANK(gc_data_from_prog!AD82)),gc_data_from_prog!AD82,"")</f>
        <v/>
      </c>
      <c r="N82" s="104" t="str">
        <f>IF(NOT(ISBLANK(gc_data_from_prog!AF82)),gc_data_from_prog!AF82,"")</f>
        <v/>
      </c>
      <c r="O82" s="104" t="str">
        <f>IF(NOT(ISBLANK(gc_data_from_prog!AH82)),gc_data_from_prog!AH82,"")</f>
        <v/>
      </c>
      <c r="P82" s="104" t="str">
        <f>IF(NOT(ISBLANK(gc_data_from_prog!AJ82)),gc_data_from_prog!AJ82,"")</f>
        <v/>
      </c>
      <c r="Q82" s="104" t="str">
        <f>IF(NOT(ISBLANK(gc_data_from_prog!AL82)),gc_data_from_prog!AL82,"")</f>
        <v/>
      </c>
      <c r="R82" s="104" t="str">
        <f>IF(NOT(ISBLANK(gc_data_from_prog!AN82)),gc_data_from_prog!AN82,"")</f>
        <v/>
      </c>
      <c r="S82" s="104" t="str">
        <f>IF(NOT(ISBLANK(gc_data_from_prog!AP82)),gc_data_from_prog!AP82,"")</f>
        <v/>
      </c>
      <c r="T82" s="104" t="str">
        <f>IF(NOT(ISBLANK(gc_data_from_prog!AR82)),gc_data_from_prog!AR82,"")</f>
        <v/>
      </c>
      <c r="U82" s="104" t="str">
        <f>IF(NOT(ISBLANK(gc_data_from_prog!AT82)),gc_data_from_prog!AT82,"")</f>
        <v/>
      </c>
      <c r="V82" s="104" t="str">
        <f>IF(NOT(ISBLANK(gc_data_from_prog!AV82)),gc_data_from_prog!AV82,"")</f>
        <v/>
      </c>
      <c r="W82" s="104" t="str">
        <f>IF(NOT(ISBLANK(gc_data_from_prog!AX82)),gc_data_from_prog!AX82,"")</f>
        <v/>
      </c>
      <c r="X82" s="104" t="str">
        <f>IF(NOT(ISBLANK(gc_data_from_prog!AZ82)),gc_data_from_prog!AZ82,"")</f>
        <v/>
      </c>
    </row>
    <row r="83" spans="1:24" x14ac:dyDescent="0.25">
      <c r="A83" s="199"/>
      <c r="B83" s="199"/>
      <c r="C83" s="199"/>
      <c r="E83" s="20" t="str">
        <f>IF(NOT(ISBLANK(gc_data_from_prog!P83)),gc_data_from_prog!P83,"")</f>
        <v/>
      </c>
      <c r="G83" s="220" t="str">
        <f>IF(NOT(ISBLANK(gc_data_from_prog!D83)),gc_data_from_prog!D83,"")</f>
        <v/>
      </c>
      <c r="H83" s="125" t="str">
        <f>IF(NOT(ISBLANK(gc_data_from_prog!C83)),gc_data_from_prog!C83,"")</f>
        <v/>
      </c>
      <c r="I83" s="125" t="str">
        <f>IF(NOT(ISBLANK(gc_data_from_prog!V83)),gc_data_from_prog!V83,"")</f>
        <v/>
      </c>
      <c r="J83" s="125" t="str">
        <f>IF(NOT(ISBLANK(gc_data_from_prog!X83)),gc_data_from_prog!X83,"")</f>
        <v/>
      </c>
      <c r="K83" s="125" t="str">
        <f>IF(NOT(ISBLANK(gc_data_from_prog!Z83)),gc_data_from_prog!Z83,"")</f>
        <v/>
      </c>
      <c r="L83" s="125" t="str">
        <f>IF(NOT(ISBLANK(gc_data_from_prog!AB83)),gc_data_from_prog!AB83,"")</f>
        <v/>
      </c>
      <c r="M83" s="125" t="str">
        <f>IF(NOT(ISBLANK(gc_data_from_prog!AD83)),gc_data_from_prog!AD83,"")</f>
        <v/>
      </c>
      <c r="N83" s="125" t="str">
        <f>IF(NOT(ISBLANK(gc_data_from_prog!AF83)),gc_data_from_prog!AF83,"")</f>
        <v/>
      </c>
      <c r="O83" s="125" t="str">
        <f>IF(NOT(ISBLANK(gc_data_from_prog!AH83)),gc_data_from_prog!AH83,"")</f>
        <v/>
      </c>
      <c r="P83" s="125" t="str">
        <f>IF(NOT(ISBLANK(gc_data_from_prog!AJ83)),gc_data_from_prog!AJ83,"")</f>
        <v/>
      </c>
      <c r="Q83" s="125" t="str">
        <f>IF(NOT(ISBLANK(gc_data_from_prog!AL83)),gc_data_from_prog!AL83,"")</f>
        <v/>
      </c>
      <c r="R83" s="125" t="str">
        <f>IF(NOT(ISBLANK(gc_data_from_prog!AN83)),gc_data_from_prog!AN83,"")</f>
        <v/>
      </c>
      <c r="S83" s="125" t="str">
        <f>IF(NOT(ISBLANK(gc_data_from_prog!AP83)),gc_data_from_prog!AP83,"")</f>
        <v/>
      </c>
      <c r="T83" s="125" t="str">
        <f>IF(NOT(ISBLANK(gc_data_from_prog!AR83)),gc_data_from_prog!AR83,"")</f>
        <v/>
      </c>
      <c r="U83" s="125" t="str">
        <f>IF(NOT(ISBLANK(gc_data_from_prog!AT83)),gc_data_from_prog!AT83,"")</f>
        <v/>
      </c>
      <c r="V83" s="125" t="str">
        <f>IF(NOT(ISBLANK(gc_data_from_prog!AV83)),gc_data_from_prog!AV83,"")</f>
        <v/>
      </c>
      <c r="W83" s="125" t="str">
        <f>IF(NOT(ISBLANK(gc_data_from_prog!AX83)),gc_data_from_prog!AX83,"")</f>
        <v/>
      </c>
      <c r="X83" s="125" t="str">
        <f>IF(NOT(ISBLANK(gc_data_from_prog!AZ83)),gc_data_from_prog!AZ83,"")</f>
        <v/>
      </c>
    </row>
    <row r="84" spans="1:24" x14ac:dyDescent="0.25">
      <c r="A84" s="199"/>
      <c r="B84" s="199"/>
      <c r="C84" s="199"/>
      <c r="E84" s="20" t="str">
        <f>IF(NOT(ISBLANK(gc_data_from_prog!P84)),gc_data_from_prog!P84,"")</f>
        <v/>
      </c>
      <c r="G84" s="220" t="str">
        <f>IF(NOT(ISBLANK(gc_data_from_prog!D84)),gc_data_from_prog!D84,"")</f>
        <v/>
      </c>
      <c r="H84" s="125" t="str">
        <f>IF(NOT(ISBLANK(gc_data_from_prog!C84)),gc_data_from_prog!C84,"")</f>
        <v/>
      </c>
      <c r="I84" s="125" t="str">
        <f>IF(NOT(ISBLANK(gc_data_from_prog!V84)),gc_data_from_prog!V84,"")</f>
        <v/>
      </c>
      <c r="J84" s="125" t="str">
        <f>IF(NOT(ISBLANK(gc_data_from_prog!X84)),gc_data_from_prog!X84,"")</f>
        <v/>
      </c>
      <c r="K84" s="125" t="str">
        <f>IF(NOT(ISBLANK(gc_data_from_prog!Z84)),gc_data_from_prog!Z84,"")</f>
        <v/>
      </c>
      <c r="L84" s="125" t="str">
        <f>IF(NOT(ISBLANK(gc_data_from_prog!AB84)),gc_data_from_prog!AB84,"")</f>
        <v/>
      </c>
      <c r="M84" s="125" t="str">
        <f>IF(NOT(ISBLANK(gc_data_from_prog!AD84)),gc_data_from_prog!AD84,"")</f>
        <v/>
      </c>
      <c r="N84" s="125" t="str">
        <f>IF(NOT(ISBLANK(gc_data_from_prog!AF84)),gc_data_from_prog!AF84,"")</f>
        <v/>
      </c>
      <c r="O84" s="125" t="str">
        <f>IF(NOT(ISBLANK(gc_data_from_prog!AH84)),gc_data_from_prog!AH84,"")</f>
        <v/>
      </c>
      <c r="P84" s="125" t="str">
        <f>IF(NOT(ISBLANK(gc_data_from_prog!AJ84)),gc_data_from_prog!AJ84,"")</f>
        <v/>
      </c>
      <c r="Q84" s="125" t="str">
        <f>IF(NOT(ISBLANK(gc_data_from_prog!AL84)),gc_data_from_prog!AL84,"")</f>
        <v/>
      </c>
      <c r="R84" s="125" t="str">
        <f>IF(NOT(ISBLANK(gc_data_from_prog!AN84)),gc_data_from_prog!AN84,"")</f>
        <v/>
      </c>
      <c r="S84" s="125" t="str">
        <f>IF(NOT(ISBLANK(gc_data_from_prog!AP84)),gc_data_from_prog!AP84,"")</f>
        <v/>
      </c>
      <c r="T84" s="125" t="str">
        <f>IF(NOT(ISBLANK(gc_data_from_prog!AR84)),gc_data_from_prog!AR84,"")</f>
        <v/>
      </c>
      <c r="U84" s="125" t="str">
        <f>IF(NOT(ISBLANK(gc_data_from_prog!AT84)),gc_data_from_prog!AT84,"")</f>
        <v/>
      </c>
      <c r="V84" s="125" t="str">
        <f>IF(NOT(ISBLANK(gc_data_from_prog!AV84)),gc_data_from_prog!AV84,"")</f>
        <v/>
      </c>
      <c r="W84" s="125" t="str">
        <f>IF(NOT(ISBLANK(gc_data_from_prog!AX84)),gc_data_from_prog!AX84,"")</f>
        <v/>
      </c>
      <c r="X84" s="125" t="str">
        <f>IF(NOT(ISBLANK(gc_data_from_prog!AZ84)),gc_data_from_prog!AZ84,"")</f>
        <v/>
      </c>
    </row>
    <row r="85" spans="1:24" x14ac:dyDescent="0.25">
      <c r="A85" s="199"/>
      <c r="B85" s="199"/>
      <c r="C85" s="199"/>
      <c r="E85" s="20" t="str">
        <f>IF(NOT(ISBLANK(gc_data_from_prog!P85)),gc_data_from_prog!P85,"")</f>
        <v/>
      </c>
      <c r="G85" s="220" t="str">
        <f>IF(NOT(ISBLANK(gc_data_from_prog!D85)),gc_data_from_prog!D85,"")</f>
        <v/>
      </c>
      <c r="H85" s="125" t="str">
        <f>IF(NOT(ISBLANK(gc_data_from_prog!C85)),gc_data_from_prog!C85,"")</f>
        <v/>
      </c>
      <c r="I85" s="125" t="str">
        <f>IF(NOT(ISBLANK(gc_data_from_prog!V85)),gc_data_from_prog!V85,"")</f>
        <v/>
      </c>
      <c r="J85" s="125" t="str">
        <f>IF(NOT(ISBLANK(gc_data_from_prog!X85)),gc_data_from_prog!X85,"")</f>
        <v/>
      </c>
      <c r="K85" s="125" t="str">
        <f>IF(NOT(ISBLANK(gc_data_from_prog!Z85)),gc_data_from_prog!Z85,"")</f>
        <v/>
      </c>
      <c r="L85" s="125" t="str">
        <f>IF(NOT(ISBLANK(gc_data_from_prog!AB85)),gc_data_from_prog!AB85,"")</f>
        <v/>
      </c>
      <c r="M85" s="125" t="str">
        <f>IF(NOT(ISBLANK(gc_data_from_prog!AD85)),gc_data_from_prog!AD85,"")</f>
        <v/>
      </c>
      <c r="N85" s="125" t="str">
        <f>IF(NOT(ISBLANK(gc_data_from_prog!AF85)),gc_data_from_prog!AF85,"")</f>
        <v/>
      </c>
      <c r="O85" s="125" t="str">
        <f>IF(NOT(ISBLANK(gc_data_from_prog!AH85)),gc_data_from_prog!AH85,"")</f>
        <v/>
      </c>
      <c r="P85" s="125" t="str">
        <f>IF(NOT(ISBLANK(gc_data_from_prog!AJ85)),gc_data_from_prog!AJ85,"")</f>
        <v/>
      </c>
      <c r="Q85" s="125" t="str">
        <f>IF(NOT(ISBLANK(gc_data_from_prog!AL85)),gc_data_from_prog!AL85,"")</f>
        <v/>
      </c>
      <c r="R85" s="125" t="str">
        <f>IF(NOT(ISBLANK(gc_data_from_prog!AN85)),gc_data_from_prog!AN85,"")</f>
        <v/>
      </c>
      <c r="S85" s="125" t="str">
        <f>IF(NOT(ISBLANK(gc_data_from_prog!AP85)),gc_data_from_prog!AP85,"")</f>
        <v/>
      </c>
      <c r="T85" s="125" t="str">
        <f>IF(NOT(ISBLANK(gc_data_from_prog!AR85)),gc_data_from_prog!AR85,"")</f>
        <v/>
      </c>
      <c r="U85" s="125" t="str">
        <f>IF(NOT(ISBLANK(gc_data_from_prog!AT85)),gc_data_from_prog!AT85,"")</f>
        <v/>
      </c>
      <c r="V85" s="125" t="str">
        <f>IF(NOT(ISBLANK(gc_data_from_prog!AV85)),gc_data_from_prog!AV85,"")</f>
        <v/>
      </c>
      <c r="W85" s="125" t="str">
        <f>IF(NOT(ISBLANK(gc_data_from_prog!AX85)),gc_data_from_prog!AX85,"")</f>
        <v/>
      </c>
      <c r="X85" s="125" t="str">
        <f>IF(NOT(ISBLANK(gc_data_from_prog!AZ85)),gc_data_from_prog!AZ85,"")</f>
        <v/>
      </c>
    </row>
    <row r="86" spans="1:24" x14ac:dyDescent="0.25">
      <c r="A86" s="199" t="str">
        <f>IF(NOT(ISBLANK(gc_data_from_prog!K86)),gc_data_from_prog!K86,"")</f>
        <v/>
      </c>
      <c r="B86" s="199"/>
      <c r="C86" s="199"/>
      <c r="E86" s="20" t="str">
        <f>IF(NOT(ISBLANK(gc_data_from_prog!P86)),gc_data_from_prog!P86,"")</f>
        <v/>
      </c>
      <c r="G86" s="214" t="str">
        <f>IF(NOT(ISBLANK(gc_data_from_prog!D86)),gc_data_from_prog!D86,"")</f>
        <v/>
      </c>
      <c r="H86" s="120" t="str">
        <f>IF(NOT(ISBLANK(gc_data_from_prog!C86)),gc_data_from_prog!C86,"")</f>
        <v/>
      </c>
      <c r="I86" s="120" t="str">
        <f>IF(NOT(ISBLANK(gc_data_from_prog!V86)),gc_data_from_prog!V86,"")</f>
        <v/>
      </c>
      <c r="J86" s="120" t="str">
        <f>IF(NOT(ISBLANK(gc_data_from_prog!X86)),gc_data_from_prog!X86,"")</f>
        <v/>
      </c>
      <c r="K86" s="120" t="str">
        <f>IF(NOT(ISBLANK(gc_data_from_prog!Z86)),gc_data_from_prog!Z86,"")</f>
        <v/>
      </c>
      <c r="L86" s="120" t="str">
        <f>IF(NOT(ISBLANK(gc_data_from_prog!AB86)),gc_data_from_prog!AB86,"")</f>
        <v/>
      </c>
      <c r="M86" s="120" t="str">
        <f>IF(NOT(ISBLANK(gc_data_from_prog!AD86)),gc_data_from_prog!AD86,"")</f>
        <v/>
      </c>
      <c r="N86" s="120" t="str">
        <f>IF(NOT(ISBLANK(gc_data_from_prog!AF86)),gc_data_from_prog!AF86,"")</f>
        <v/>
      </c>
      <c r="O86" s="120" t="str">
        <f>IF(NOT(ISBLANK(gc_data_from_prog!AH86)),gc_data_from_prog!AH86,"")</f>
        <v/>
      </c>
      <c r="P86" s="120" t="str">
        <f>IF(NOT(ISBLANK(gc_data_from_prog!AJ86)),gc_data_from_prog!AJ86,"")</f>
        <v/>
      </c>
      <c r="Q86" s="120" t="str">
        <f>IF(NOT(ISBLANK(gc_data_from_prog!AL86)),gc_data_from_prog!AL86,"")</f>
        <v/>
      </c>
      <c r="R86" s="120" t="str">
        <f>IF(NOT(ISBLANK(gc_data_from_prog!AN86)),gc_data_from_prog!AN86,"")</f>
        <v/>
      </c>
      <c r="S86" s="120" t="str">
        <f>IF(NOT(ISBLANK(gc_data_from_prog!AP86)),gc_data_from_prog!AP86,"")</f>
        <v/>
      </c>
      <c r="T86" s="120" t="str">
        <f>IF(NOT(ISBLANK(gc_data_from_prog!AR86)),gc_data_from_prog!AR86,"")</f>
        <v/>
      </c>
      <c r="U86" s="120" t="str">
        <f>IF(NOT(ISBLANK(gc_data_from_prog!AT86)),gc_data_from_prog!AT86,"")</f>
        <v/>
      </c>
      <c r="V86" s="120" t="str">
        <f>IF(NOT(ISBLANK(gc_data_from_prog!AV86)),gc_data_from_prog!AV86,"")</f>
        <v/>
      </c>
      <c r="W86" s="120" t="str">
        <f>IF(NOT(ISBLANK(gc_data_from_prog!AX86)),gc_data_from_prog!AX86,"")</f>
        <v/>
      </c>
      <c r="X86" s="120" t="str">
        <f>IF(NOT(ISBLANK(gc_data_from_prog!AZ86)),gc_data_from_prog!AZ86,"")</f>
        <v/>
      </c>
    </row>
    <row r="87" spans="1:24" ht="15" customHeight="1" x14ac:dyDescent="0.25">
      <c r="A87" s="199"/>
      <c r="B87" s="199"/>
      <c r="C87" s="199"/>
      <c r="E87" s="20" t="str">
        <f>IF(NOT(ISBLANK(gc_data_from_prog!P87)),gc_data_from_prog!P87,"")</f>
        <v/>
      </c>
      <c r="G87" s="214" t="str">
        <f>IF(NOT(ISBLANK(gc_data_from_prog!D87)),gc_data_from_prog!D87,"")</f>
        <v/>
      </c>
      <c r="H87" s="120" t="str">
        <f>IF(NOT(ISBLANK(gc_data_from_prog!C87)),gc_data_from_prog!C87,"")</f>
        <v/>
      </c>
      <c r="I87" s="120" t="str">
        <f>IF(NOT(ISBLANK(gc_data_from_prog!V87)),gc_data_from_prog!V87,"")</f>
        <v/>
      </c>
      <c r="J87" s="120" t="str">
        <f>IF(NOT(ISBLANK(gc_data_from_prog!X87)),gc_data_from_prog!X87,"")</f>
        <v/>
      </c>
      <c r="K87" s="120" t="str">
        <f>IF(NOT(ISBLANK(gc_data_from_prog!Z87)),gc_data_from_prog!Z87,"")</f>
        <v/>
      </c>
      <c r="L87" s="120" t="str">
        <f>IF(NOT(ISBLANK(gc_data_from_prog!AB87)),gc_data_from_prog!AB87,"")</f>
        <v/>
      </c>
      <c r="M87" s="120" t="str">
        <f>IF(NOT(ISBLANK(gc_data_from_prog!AD87)),gc_data_from_prog!AD87,"")</f>
        <v/>
      </c>
      <c r="N87" s="120" t="str">
        <f>IF(NOT(ISBLANK(gc_data_from_prog!AF87)),gc_data_from_prog!AF87,"")</f>
        <v/>
      </c>
      <c r="O87" s="120" t="str">
        <f>IF(NOT(ISBLANK(gc_data_from_prog!AH87)),gc_data_from_prog!AH87,"")</f>
        <v/>
      </c>
      <c r="P87" s="120" t="str">
        <f>IF(NOT(ISBLANK(gc_data_from_prog!AJ87)),gc_data_from_prog!AJ87,"")</f>
        <v/>
      </c>
      <c r="Q87" s="120" t="str">
        <f>IF(NOT(ISBLANK(gc_data_from_prog!AL87)),gc_data_from_prog!AL87,"")</f>
        <v/>
      </c>
      <c r="R87" s="120" t="str">
        <f>IF(NOT(ISBLANK(gc_data_from_prog!AN87)),gc_data_from_prog!AN87,"")</f>
        <v/>
      </c>
      <c r="S87" s="120" t="str">
        <f>IF(NOT(ISBLANK(gc_data_from_prog!AP87)),gc_data_from_prog!AP87,"")</f>
        <v/>
      </c>
      <c r="T87" s="120" t="str">
        <f>IF(NOT(ISBLANK(gc_data_from_prog!AR87)),gc_data_from_prog!AR87,"")</f>
        <v/>
      </c>
      <c r="U87" s="120" t="str">
        <f>IF(NOT(ISBLANK(gc_data_from_prog!AT87)),gc_data_from_prog!AT87,"")</f>
        <v/>
      </c>
      <c r="V87" s="120" t="str">
        <f>IF(NOT(ISBLANK(gc_data_from_prog!AV87)),gc_data_from_prog!AV87,"")</f>
        <v/>
      </c>
      <c r="W87" s="120" t="str">
        <f>IF(NOT(ISBLANK(gc_data_from_prog!AX87)),gc_data_from_prog!AX87,"")</f>
        <v/>
      </c>
      <c r="X87" s="120" t="str">
        <f>IF(NOT(ISBLANK(gc_data_from_prog!AZ87)),gc_data_from_prog!AZ87,"")</f>
        <v/>
      </c>
    </row>
    <row r="88" spans="1:24" x14ac:dyDescent="0.25">
      <c r="A88" s="199"/>
      <c r="B88" s="199"/>
      <c r="C88" s="199"/>
      <c r="E88" s="20" t="str">
        <f>IF(NOT(ISBLANK(gc_data_from_prog!P88)),gc_data_from_prog!P88,"")</f>
        <v/>
      </c>
      <c r="G88" s="214" t="str">
        <f>IF(NOT(ISBLANK(gc_data_from_prog!D88)),gc_data_from_prog!D88,"")</f>
        <v/>
      </c>
      <c r="H88" s="120" t="str">
        <f>IF(NOT(ISBLANK(gc_data_from_prog!C88)),gc_data_from_prog!C88,"")</f>
        <v/>
      </c>
      <c r="I88" s="120" t="str">
        <f>IF(NOT(ISBLANK(gc_data_from_prog!V88)),gc_data_from_prog!V88,"")</f>
        <v/>
      </c>
      <c r="J88" s="120" t="str">
        <f>IF(NOT(ISBLANK(gc_data_from_prog!X88)),gc_data_from_prog!X88,"")</f>
        <v/>
      </c>
      <c r="K88" s="120" t="str">
        <f>IF(NOT(ISBLANK(gc_data_from_prog!Z88)),gc_data_from_prog!Z88,"")</f>
        <v/>
      </c>
      <c r="L88" s="120" t="str">
        <f>IF(NOT(ISBLANK(gc_data_from_prog!AB88)),gc_data_from_prog!AB88,"")</f>
        <v/>
      </c>
      <c r="M88" s="120" t="str">
        <f>IF(NOT(ISBLANK(gc_data_from_prog!AD88)),gc_data_from_prog!AD88,"")</f>
        <v/>
      </c>
      <c r="N88" s="120" t="str">
        <f>IF(NOT(ISBLANK(gc_data_from_prog!AF88)),gc_data_from_prog!AF88,"")</f>
        <v/>
      </c>
      <c r="O88" s="120" t="str">
        <f>IF(NOT(ISBLANK(gc_data_from_prog!AH88)),gc_data_from_prog!AH88,"")</f>
        <v/>
      </c>
      <c r="P88" s="120" t="str">
        <f>IF(NOT(ISBLANK(gc_data_from_prog!AJ88)),gc_data_from_prog!AJ88,"")</f>
        <v/>
      </c>
      <c r="Q88" s="120" t="str">
        <f>IF(NOT(ISBLANK(gc_data_from_prog!AL88)),gc_data_from_prog!AL88,"")</f>
        <v/>
      </c>
      <c r="R88" s="120" t="str">
        <f>IF(NOT(ISBLANK(gc_data_from_prog!AN88)),gc_data_from_prog!AN88,"")</f>
        <v/>
      </c>
      <c r="S88" s="120" t="str">
        <f>IF(NOT(ISBLANK(gc_data_from_prog!AP88)),gc_data_from_prog!AP88,"")</f>
        <v/>
      </c>
      <c r="T88" s="120" t="str">
        <f>IF(NOT(ISBLANK(gc_data_from_prog!AR88)),gc_data_from_prog!AR88,"")</f>
        <v/>
      </c>
      <c r="U88" s="120" t="str">
        <f>IF(NOT(ISBLANK(gc_data_from_prog!AT88)),gc_data_from_prog!AT88,"")</f>
        <v/>
      </c>
      <c r="V88" s="120" t="str">
        <f>IF(NOT(ISBLANK(gc_data_from_prog!AV88)),gc_data_from_prog!AV88,"")</f>
        <v/>
      </c>
      <c r="W88" s="120" t="str">
        <f>IF(NOT(ISBLANK(gc_data_from_prog!AX88)),gc_data_from_prog!AX88,"")</f>
        <v/>
      </c>
      <c r="X88" s="120" t="str">
        <f>IF(NOT(ISBLANK(gc_data_from_prog!AZ88)),gc_data_from_prog!AZ88,"")</f>
        <v/>
      </c>
    </row>
    <row r="89" spans="1:24" x14ac:dyDescent="0.25">
      <c r="A89" s="199"/>
      <c r="B89" s="199"/>
      <c r="C89" s="199"/>
      <c r="E89" s="20" t="str">
        <f>IF(NOT(ISBLANK(gc_data_from_prog!P89)),gc_data_from_prog!P89,"")</f>
        <v/>
      </c>
      <c r="G89" s="215" t="str">
        <f>IF(NOT(ISBLANK(gc_data_from_prog!D89)),gc_data_from_prog!D89,"")</f>
        <v/>
      </c>
      <c r="H89" s="121" t="str">
        <f>IF(NOT(ISBLANK(gc_data_from_prog!C89)),gc_data_from_prog!C89,"")</f>
        <v/>
      </c>
      <c r="I89" s="121" t="str">
        <f>IF(NOT(ISBLANK(gc_data_from_prog!V89)),gc_data_from_prog!V89,"")</f>
        <v/>
      </c>
      <c r="J89" s="121" t="str">
        <f>IF(NOT(ISBLANK(gc_data_from_prog!X89)),gc_data_from_prog!X89,"")</f>
        <v/>
      </c>
      <c r="K89" s="121" t="str">
        <f>IF(NOT(ISBLANK(gc_data_from_prog!Z89)),gc_data_from_prog!Z89,"")</f>
        <v/>
      </c>
      <c r="L89" s="121" t="str">
        <f>IF(NOT(ISBLANK(gc_data_from_prog!AB89)),gc_data_from_prog!AB89,"")</f>
        <v/>
      </c>
      <c r="M89" s="121" t="str">
        <f>IF(NOT(ISBLANK(gc_data_from_prog!AD89)),gc_data_from_prog!AD89,"")</f>
        <v/>
      </c>
      <c r="N89" s="121" t="str">
        <f>IF(NOT(ISBLANK(gc_data_from_prog!AF89)),gc_data_from_prog!AF89,"")</f>
        <v/>
      </c>
      <c r="O89" s="121" t="str">
        <f>IF(NOT(ISBLANK(gc_data_from_prog!AH89)),gc_data_from_prog!AH89,"")</f>
        <v/>
      </c>
      <c r="P89" s="121" t="str">
        <f>IF(NOT(ISBLANK(gc_data_from_prog!AJ89)),gc_data_from_prog!AJ89,"")</f>
        <v/>
      </c>
      <c r="Q89" s="121" t="str">
        <f>IF(NOT(ISBLANK(gc_data_from_prog!AL89)),gc_data_from_prog!AL89,"")</f>
        <v/>
      </c>
      <c r="R89" s="121" t="str">
        <f>IF(NOT(ISBLANK(gc_data_from_prog!AN89)),gc_data_from_prog!AN89,"")</f>
        <v/>
      </c>
      <c r="S89" s="121" t="str">
        <f>IF(NOT(ISBLANK(gc_data_from_prog!AP89)),gc_data_from_prog!AP89,"")</f>
        <v/>
      </c>
      <c r="T89" s="121" t="str">
        <f>IF(NOT(ISBLANK(gc_data_from_prog!AR89)),gc_data_from_prog!AR89,"")</f>
        <v/>
      </c>
      <c r="U89" s="121" t="str">
        <f>IF(NOT(ISBLANK(gc_data_from_prog!AT89)),gc_data_from_prog!AT89,"")</f>
        <v/>
      </c>
      <c r="V89" s="121" t="str">
        <f>IF(NOT(ISBLANK(gc_data_from_prog!AV89)),gc_data_from_prog!AV89,"")</f>
        <v/>
      </c>
      <c r="W89" s="121" t="str">
        <f>IF(NOT(ISBLANK(gc_data_from_prog!AX89)),gc_data_from_prog!AX89,"")</f>
        <v/>
      </c>
      <c r="X89" s="121" t="str">
        <f>IF(NOT(ISBLANK(gc_data_from_prog!AZ89)),gc_data_from_prog!AZ89,"")</f>
        <v/>
      </c>
    </row>
    <row r="90" spans="1:24" x14ac:dyDescent="0.25">
      <c r="A90" s="199"/>
      <c r="B90" s="199"/>
      <c r="C90" s="199"/>
      <c r="E90" s="20" t="str">
        <f>IF(NOT(ISBLANK(gc_data_from_prog!P90)),gc_data_from_prog!P90,"")</f>
        <v/>
      </c>
      <c r="G90" s="215" t="str">
        <f>IF(NOT(ISBLANK(gc_data_from_prog!D90)),gc_data_from_prog!D90,"")</f>
        <v/>
      </c>
      <c r="H90" s="121" t="str">
        <f>IF(NOT(ISBLANK(gc_data_from_prog!C90)),gc_data_from_prog!C90,"")</f>
        <v/>
      </c>
      <c r="I90" s="121" t="str">
        <f>IF(NOT(ISBLANK(gc_data_from_prog!V90)),gc_data_from_prog!V90,"")</f>
        <v/>
      </c>
      <c r="J90" s="121" t="str">
        <f>IF(NOT(ISBLANK(gc_data_from_prog!X90)),gc_data_from_prog!X90,"")</f>
        <v/>
      </c>
      <c r="K90" s="121" t="str">
        <f>IF(NOT(ISBLANK(gc_data_from_prog!Z90)),gc_data_from_prog!Z90,"")</f>
        <v/>
      </c>
      <c r="L90" s="121" t="str">
        <f>IF(NOT(ISBLANK(gc_data_from_prog!AB90)),gc_data_from_prog!AB90,"")</f>
        <v/>
      </c>
      <c r="M90" s="121" t="str">
        <f>IF(NOT(ISBLANK(gc_data_from_prog!AD90)),gc_data_from_prog!AD90,"")</f>
        <v/>
      </c>
      <c r="N90" s="121" t="str">
        <f>IF(NOT(ISBLANK(gc_data_from_prog!AF90)),gc_data_from_prog!AF90,"")</f>
        <v/>
      </c>
      <c r="O90" s="121" t="str">
        <f>IF(NOT(ISBLANK(gc_data_from_prog!AH90)),gc_data_from_prog!AH90,"")</f>
        <v/>
      </c>
      <c r="P90" s="121" t="str">
        <f>IF(NOT(ISBLANK(gc_data_from_prog!AJ90)),gc_data_from_prog!AJ90,"")</f>
        <v/>
      </c>
      <c r="Q90" s="121" t="str">
        <f>IF(NOT(ISBLANK(gc_data_from_prog!AL90)),gc_data_from_prog!AL90,"")</f>
        <v/>
      </c>
      <c r="R90" s="121" t="str">
        <f>IF(NOT(ISBLANK(gc_data_from_prog!AN90)),gc_data_from_prog!AN90,"")</f>
        <v/>
      </c>
      <c r="S90" s="121" t="str">
        <f>IF(NOT(ISBLANK(gc_data_from_prog!AP90)),gc_data_from_prog!AP90,"")</f>
        <v/>
      </c>
      <c r="T90" s="121" t="str">
        <f>IF(NOT(ISBLANK(gc_data_from_prog!AR90)),gc_data_from_prog!AR90,"")</f>
        <v/>
      </c>
      <c r="U90" s="121" t="str">
        <f>IF(NOT(ISBLANK(gc_data_from_prog!AT90)),gc_data_from_prog!AT90,"")</f>
        <v/>
      </c>
      <c r="V90" s="121" t="str">
        <f>IF(NOT(ISBLANK(gc_data_from_prog!AV90)),gc_data_from_prog!AV90,"")</f>
        <v/>
      </c>
      <c r="W90" s="121" t="str">
        <f>IF(NOT(ISBLANK(gc_data_from_prog!AX90)),gc_data_from_prog!AX90,"")</f>
        <v/>
      </c>
      <c r="X90" s="121" t="str">
        <f>IF(NOT(ISBLANK(gc_data_from_prog!AZ90)),gc_data_from_prog!AZ90,"")</f>
        <v/>
      </c>
    </row>
    <row r="91" spans="1:24" x14ac:dyDescent="0.25">
      <c r="A91" s="199"/>
      <c r="B91" s="199"/>
      <c r="C91" s="199"/>
      <c r="E91" s="20" t="str">
        <f>IF(NOT(ISBLANK(gc_data_from_prog!P91)),gc_data_from_prog!P91,"")</f>
        <v/>
      </c>
      <c r="G91" s="215" t="str">
        <f>IF(NOT(ISBLANK(gc_data_from_prog!D91)),gc_data_from_prog!D91,"")</f>
        <v/>
      </c>
      <c r="H91" s="121" t="str">
        <f>IF(NOT(ISBLANK(gc_data_from_prog!C91)),gc_data_from_prog!C91,"")</f>
        <v/>
      </c>
      <c r="I91" s="121" t="str">
        <f>IF(NOT(ISBLANK(gc_data_from_prog!V91)),gc_data_from_prog!V91,"")</f>
        <v/>
      </c>
      <c r="J91" s="121" t="str">
        <f>IF(NOT(ISBLANK(gc_data_from_prog!X91)),gc_data_from_prog!X91,"")</f>
        <v/>
      </c>
      <c r="K91" s="121" t="str">
        <f>IF(NOT(ISBLANK(gc_data_from_prog!Z91)),gc_data_from_prog!Z91,"")</f>
        <v/>
      </c>
      <c r="L91" s="121" t="str">
        <f>IF(NOT(ISBLANK(gc_data_from_prog!AB91)),gc_data_from_prog!AB91,"")</f>
        <v/>
      </c>
      <c r="M91" s="121" t="str">
        <f>IF(NOT(ISBLANK(gc_data_from_prog!AD91)),gc_data_from_prog!AD91,"")</f>
        <v/>
      </c>
      <c r="N91" s="121" t="str">
        <f>IF(NOT(ISBLANK(gc_data_from_prog!AF91)),gc_data_from_prog!AF91,"")</f>
        <v/>
      </c>
      <c r="O91" s="121" t="str">
        <f>IF(NOT(ISBLANK(gc_data_from_prog!AH91)),gc_data_from_prog!AH91,"")</f>
        <v/>
      </c>
      <c r="P91" s="121" t="str">
        <f>IF(NOT(ISBLANK(gc_data_from_prog!AJ91)),gc_data_from_prog!AJ91,"")</f>
        <v/>
      </c>
      <c r="Q91" s="121" t="str">
        <f>IF(NOT(ISBLANK(gc_data_from_prog!AL91)),gc_data_from_prog!AL91,"")</f>
        <v/>
      </c>
      <c r="R91" s="121" t="str">
        <f>IF(NOT(ISBLANK(gc_data_from_prog!AN91)),gc_data_from_prog!AN91,"")</f>
        <v/>
      </c>
      <c r="S91" s="121" t="str">
        <f>IF(NOT(ISBLANK(gc_data_from_prog!AP91)),gc_data_from_prog!AP91,"")</f>
        <v/>
      </c>
      <c r="T91" s="121" t="str">
        <f>IF(NOT(ISBLANK(gc_data_from_prog!AR91)),gc_data_from_prog!AR91,"")</f>
        <v/>
      </c>
      <c r="U91" s="121" t="str">
        <f>IF(NOT(ISBLANK(gc_data_from_prog!AT91)),gc_data_from_prog!AT91,"")</f>
        <v/>
      </c>
      <c r="V91" s="121" t="str">
        <f>IF(NOT(ISBLANK(gc_data_from_prog!AV91)),gc_data_from_prog!AV91,"")</f>
        <v/>
      </c>
      <c r="W91" s="121" t="str">
        <f>IF(NOT(ISBLANK(gc_data_from_prog!AX91)),gc_data_from_prog!AX91,"")</f>
        <v/>
      </c>
      <c r="X91" s="121" t="str">
        <f>IF(NOT(ISBLANK(gc_data_from_prog!AZ91)),gc_data_from_prog!AZ91,"")</f>
        <v/>
      </c>
    </row>
    <row r="92" spans="1:24" x14ac:dyDescent="0.25">
      <c r="A92" s="199"/>
      <c r="B92" s="199"/>
      <c r="C92" s="199"/>
      <c r="E92" s="20" t="str">
        <f>IF(NOT(ISBLANK(gc_data_from_prog!P92)),gc_data_from_prog!P92,"")</f>
        <v/>
      </c>
      <c r="G92" s="216" t="str">
        <f>IF(NOT(ISBLANK(gc_data_from_prog!D92)),gc_data_from_prog!D92,"")</f>
        <v/>
      </c>
      <c r="H92" s="37" t="str">
        <f>IF(NOT(ISBLANK(gc_data_from_prog!C92)),gc_data_from_prog!C92,"")</f>
        <v/>
      </c>
      <c r="I92" s="37" t="str">
        <f>IF(NOT(ISBLANK(gc_data_from_prog!V92)),gc_data_from_prog!V92,"")</f>
        <v/>
      </c>
      <c r="J92" s="37" t="str">
        <f>IF(NOT(ISBLANK(gc_data_from_prog!X92)),gc_data_from_prog!X92,"")</f>
        <v/>
      </c>
      <c r="K92" s="37" t="str">
        <f>IF(NOT(ISBLANK(gc_data_from_prog!Z92)),gc_data_from_prog!Z92,"")</f>
        <v/>
      </c>
      <c r="L92" s="37" t="str">
        <f>IF(NOT(ISBLANK(gc_data_from_prog!AB92)),gc_data_from_prog!AB92,"")</f>
        <v/>
      </c>
      <c r="M92" s="37" t="str">
        <f>IF(NOT(ISBLANK(gc_data_from_prog!AD92)),gc_data_from_prog!AD92,"")</f>
        <v/>
      </c>
      <c r="N92" s="37" t="str">
        <f>IF(NOT(ISBLANK(gc_data_from_prog!AF92)),gc_data_from_prog!AF92,"")</f>
        <v/>
      </c>
      <c r="O92" s="37" t="str">
        <f>IF(NOT(ISBLANK(gc_data_from_prog!AH92)),gc_data_from_prog!AH92,"")</f>
        <v/>
      </c>
      <c r="P92" s="37" t="str">
        <f>IF(NOT(ISBLANK(gc_data_from_prog!AJ92)),gc_data_from_prog!AJ92,"")</f>
        <v/>
      </c>
      <c r="Q92" s="37" t="str">
        <f>IF(NOT(ISBLANK(gc_data_from_prog!AL92)),gc_data_from_prog!AL92,"")</f>
        <v/>
      </c>
      <c r="R92" s="37" t="str">
        <f>IF(NOT(ISBLANK(gc_data_from_prog!AN92)),gc_data_from_prog!AN92,"")</f>
        <v/>
      </c>
      <c r="S92" s="37" t="str">
        <f>IF(NOT(ISBLANK(gc_data_from_prog!AP92)),gc_data_from_prog!AP92,"")</f>
        <v/>
      </c>
      <c r="T92" s="37" t="str">
        <f>IF(NOT(ISBLANK(gc_data_from_prog!AR92)),gc_data_from_prog!AR92,"")</f>
        <v/>
      </c>
      <c r="U92" s="37" t="str">
        <f>IF(NOT(ISBLANK(gc_data_from_prog!AT92)),gc_data_from_prog!AT92,"")</f>
        <v/>
      </c>
      <c r="V92" s="37" t="str">
        <f>IF(NOT(ISBLANK(gc_data_from_prog!AV92)),gc_data_from_prog!AV92,"")</f>
        <v/>
      </c>
      <c r="W92" s="37" t="str">
        <f>IF(NOT(ISBLANK(gc_data_from_prog!AX92)),gc_data_from_prog!AX92,"")</f>
        <v/>
      </c>
      <c r="X92" s="37" t="str">
        <f>IF(NOT(ISBLANK(gc_data_from_prog!AZ92)),gc_data_from_prog!AZ92,"")</f>
        <v/>
      </c>
    </row>
    <row r="93" spans="1:24" x14ac:dyDescent="0.25">
      <c r="A93" s="199"/>
      <c r="B93" s="199"/>
      <c r="C93" s="199"/>
      <c r="E93" s="20" t="str">
        <f>IF(NOT(ISBLANK(gc_data_from_prog!P93)),gc_data_from_prog!P93,"")</f>
        <v/>
      </c>
      <c r="G93" s="216" t="str">
        <f>IF(NOT(ISBLANK(gc_data_from_prog!D93)),gc_data_from_prog!D93,"")</f>
        <v/>
      </c>
      <c r="H93" s="37" t="str">
        <f>IF(NOT(ISBLANK(gc_data_from_prog!C93)),gc_data_from_prog!C93,"")</f>
        <v/>
      </c>
      <c r="I93" s="37" t="str">
        <f>IF(NOT(ISBLANK(gc_data_from_prog!V93)),gc_data_from_prog!V93,"")</f>
        <v/>
      </c>
      <c r="J93" s="37" t="str">
        <f>IF(NOT(ISBLANK(gc_data_from_prog!X93)),gc_data_from_prog!X93,"")</f>
        <v/>
      </c>
      <c r="K93" s="37" t="str">
        <f>IF(NOT(ISBLANK(gc_data_from_prog!Z93)),gc_data_from_prog!Z93,"")</f>
        <v/>
      </c>
      <c r="L93" s="37" t="str">
        <f>IF(NOT(ISBLANK(gc_data_from_prog!AB93)),gc_data_from_prog!AB93,"")</f>
        <v/>
      </c>
      <c r="M93" s="37" t="str">
        <f>IF(NOT(ISBLANK(gc_data_from_prog!AD93)),gc_data_from_prog!AD93,"")</f>
        <v/>
      </c>
      <c r="N93" s="37" t="str">
        <f>IF(NOT(ISBLANK(gc_data_from_prog!AF93)),gc_data_from_prog!AF93,"")</f>
        <v/>
      </c>
      <c r="O93" s="37" t="str">
        <f>IF(NOT(ISBLANK(gc_data_from_prog!AH93)),gc_data_from_prog!AH93,"")</f>
        <v/>
      </c>
      <c r="P93" s="37" t="str">
        <f>IF(NOT(ISBLANK(gc_data_from_prog!AJ93)),gc_data_from_prog!AJ93,"")</f>
        <v/>
      </c>
      <c r="Q93" s="37" t="str">
        <f>IF(NOT(ISBLANK(gc_data_from_prog!AL93)),gc_data_from_prog!AL93,"")</f>
        <v/>
      </c>
      <c r="R93" s="37" t="str">
        <f>IF(NOT(ISBLANK(gc_data_from_prog!AN93)),gc_data_from_prog!AN93,"")</f>
        <v/>
      </c>
      <c r="S93" s="37" t="str">
        <f>IF(NOT(ISBLANK(gc_data_from_prog!AP93)),gc_data_from_prog!AP93,"")</f>
        <v/>
      </c>
      <c r="T93" s="37" t="str">
        <f>IF(NOT(ISBLANK(gc_data_from_prog!AR93)),gc_data_from_prog!AR93,"")</f>
        <v/>
      </c>
      <c r="U93" s="37" t="str">
        <f>IF(NOT(ISBLANK(gc_data_from_prog!AT93)),gc_data_from_prog!AT93,"")</f>
        <v/>
      </c>
      <c r="V93" s="37" t="str">
        <f>IF(NOT(ISBLANK(gc_data_from_prog!AV93)),gc_data_from_prog!AV93,"")</f>
        <v/>
      </c>
      <c r="W93" s="37" t="str">
        <f>IF(NOT(ISBLANK(gc_data_from_prog!AX93)),gc_data_from_prog!AX93,"")</f>
        <v/>
      </c>
      <c r="X93" s="37" t="str">
        <f>IF(NOT(ISBLANK(gc_data_from_prog!AZ93)),gc_data_from_prog!AZ93,"")</f>
        <v/>
      </c>
    </row>
    <row r="94" spans="1:24" x14ac:dyDescent="0.25">
      <c r="A94" s="199"/>
      <c r="B94" s="199"/>
      <c r="C94" s="199"/>
      <c r="E94" s="20" t="str">
        <f>IF(NOT(ISBLANK(gc_data_from_prog!P94)),gc_data_from_prog!P94,"")</f>
        <v/>
      </c>
      <c r="G94" s="216" t="str">
        <f>IF(NOT(ISBLANK(gc_data_from_prog!D94)),gc_data_from_prog!D94,"")</f>
        <v/>
      </c>
      <c r="H94" s="37" t="str">
        <f>IF(NOT(ISBLANK(gc_data_from_prog!C94)),gc_data_from_prog!C94,"")</f>
        <v/>
      </c>
      <c r="I94" s="37" t="str">
        <f>IF(NOT(ISBLANK(gc_data_from_prog!V94)),gc_data_from_prog!V94,"")</f>
        <v/>
      </c>
      <c r="J94" s="37" t="str">
        <f>IF(NOT(ISBLANK(gc_data_from_prog!X94)),gc_data_from_prog!X94,"")</f>
        <v/>
      </c>
      <c r="K94" s="37" t="str">
        <f>IF(NOT(ISBLANK(gc_data_from_prog!Z94)),gc_data_from_prog!Z94,"")</f>
        <v/>
      </c>
      <c r="L94" s="37" t="str">
        <f>IF(NOT(ISBLANK(gc_data_from_prog!AB94)),gc_data_from_prog!AB94,"")</f>
        <v/>
      </c>
      <c r="M94" s="37" t="str">
        <f>IF(NOT(ISBLANK(gc_data_from_prog!AD94)),gc_data_from_prog!AD94,"")</f>
        <v/>
      </c>
      <c r="N94" s="37" t="str">
        <f>IF(NOT(ISBLANK(gc_data_from_prog!AF94)),gc_data_from_prog!AF94,"")</f>
        <v/>
      </c>
      <c r="O94" s="37" t="str">
        <f>IF(NOT(ISBLANK(gc_data_from_prog!AH94)),gc_data_from_prog!AH94,"")</f>
        <v/>
      </c>
      <c r="P94" s="37" t="str">
        <f>IF(NOT(ISBLANK(gc_data_from_prog!AJ94)),gc_data_from_prog!AJ94,"")</f>
        <v/>
      </c>
      <c r="Q94" s="37" t="str">
        <f>IF(NOT(ISBLANK(gc_data_from_prog!AL94)),gc_data_from_prog!AL94,"")</f>
        <v/>
      </c>
      <c r="R94" s="37" t="str">
        <f>IF(NOT(ISBLANK(gc_data_from_prog!AN94)),gc_data_from_prog!AN94,"")</f>
        <v/>
      </c>
      <c r="S94" s="37" t="str">
        <f>IF(NOT(ISBLANK(gc_data_from_prog!AP94)),gc_data_from_prog!AP94,"")</f>
        <v/>
      </c>
      <c r="T94" s="37" t="str">
        <f>IF(NOT(ISBLANK(gc_data_from_prog!AR94)),gc_data_from_prog!AR94,"")</f>
        <v/>
      </c>
      <c r="U94" s="37" t="str">
        <f>IF(NOT(ISBLANK(gc_data_from_prog!AT94)),gc_data_from_prog!AT94,"")</f>
        <v/>
      </c>
      <c r="V94" s="37" t="str">
        <f>IF(NOT(ISBLANK(gc_data_from_prog!AV94)),gc_data_from_prog!AV94,"")</f>
        <v/>
      </c>
      <c r="W94" s="37" t="str">
        <f>IF(NOT(ISBLANK(gc_data_from_prog!AX94)),gc_data_from_prog!AX94,"")</f>
        <v/>
      </c>
      <c r="X94" s="37" t="str">
        <f>IF(NOT(ISBLANK(gc_data_from_prog!AZ94)),gc_data_from_prog!AZ94,"")</f>
        <v/>
      </c>
    </row>
    <row r="95" spans="1:24" x14ac:dyDescent="0.25">
      <c r="A95" s="199"/>
      <c r="B95" s="199"/>
      <c r="C95" s="199"/>
      <c r="E95" s="20" t="str">
        <f>IF(NOT(ISBLANK(gc_data_from_prog!P95)),gc_data_from_prog!P95,"")</f>
        <v/>
      </c>
      <c r="G95" s="217" t="str">
        <f>IF(NOT(ISBLANK(gc_data_from_prog!D95)),gc_data_from_prog!D95,"")</f>
        <v/>
      </c>
      <c r="H95" s="6" t="str">
        <f>IF(NOT(ISBLANK(gc_data_from_prog!C95)),gc_data_from_prog!C95,"")</f>
        <v/>
      </c>
      <c r="I95" s="6" t="str">
        <f>IF(NOT(ISBLANK(gc_data_from_prog!V95)),gc_data_from_prog!V95,"")</f>
        <v/>
      </c>
      <c r="J95" s="6" t="str">
        <f>IF(NOT(ISBLANK(gc_data_from_prog!X95)),gc_data_from_prog!X95,"")</f>
        <v/>
      </c>
      <c r="K95" s="6" t="str">
        <f>IF(NOT(ISBLANK(gc_data_from_prog!Z95)),gc_data_from_prog!Z95,"")</f>
        <v/>
      </c>
      <c r="L95" s="6" t="str">
        <f>IF(NOT(ISBLANK(gc_data_from_prog!AB95)),gc_data_from_prog!AB95,"")</f>
        <v/>
      </c>
      <c r="M95" s="6" t="str">
        <f>IF(NOT(ISBLANK(gc_data_from_prog!AD95)),gc_data_from_prog!AD95,"")</f>
        <v/>
      </c>
      <c r="N95" s="6" t="str">
        <f>IF(NOT(ISBLANK(gc_data_from_prog!AF95)),gc_data_from_prog!AF95,"")</f>
        <v/>
      </c>
      <c r="O95" s="6" t="str">
        <f>IF(NOT(ISBLANK(gc_data_from_prog!AH95)),gc_data_from_prog!AH95,"")</f>
        <v/>
      </c>
      <c r="P95" s="6" t="str">
        <f>IF(NOT(ISBLANK(gc_data_from_prog!AJ95)),gc_data_from_prog!AJ95,"")</f>
        <v/>
      </c>
      <c r="Q95" s="6" t="str">
        <f>IF(NOT(ISBLANK(gc_data_from_prog!AL95)),gc_data_from_prog!AL95,"")</f>
        <v/>
      </c>
      <c r="R95" s="6" t="str">
        <f>IF(NOT(ISBLANK(gc_data_from_prog!AN95)),gc_data_from_prog!AN95,"")</f>
        <v/>
      </c>
      <c r="S95" s="6" t="str">
        <f>IF(NOT(ISBLANK(gc_data_from_prog!AP95)),gc_data_from_prog!AP95,"")</f>
        <v/>
      </c>
      <c r="T95" s="6" t="str">
        <f>IF(NOT(ISBLANK(gc_data_from_prog!AR95)),gc_data_from_prog!AR95,"")</f>
        <v/>
      </c>
      <c r="U95" s="6" t="str">
        <f>IF(NOT(ISBLANK(gc_data_from_prog!AT95)),gc_data_from_prog!AT95,"")</f>
        <v/>
      </c>
      <c r="V95" s="6" t="str">
        <f>IF(NOT(ISBLANK(gc_data_from_prog!AV95)),gc_data_from_prog!AV95,"")</f>
        <v/>
      </c>
      <c r="W95" s="6" t="str">
        <f>IF(NOT(ISBLANK(gc_data_from_prog!AX95)),gc_data_from_prog!AX95,"")</f>
        <v/>
      </c>
      <c r="X95" s="6" t="str">
        <f>IF(NOT(ISBLANK(gc_data_from_prog!AZ95)),gc_data_from_prog!AZ95,"")</f>
        <v/>
      </c>
    </row>
    <row r="96" spans="1:24" x14ac:dyDescent="0.25">
      <c r="A96" s="199"/>
      <c r="B96" s="199"/>
      <c r="C96" s="199"/>
      <c r="E96" s="20" t="str">
        <f>IF(NOT(ISBLANK(gc_data_from_prog!P96)),gc_data_from_prog!P96,"")</f>
        <v/>
      </c>
      <c r="G96" s="217" t="str">
        <f>IF(NOT(ISBLANK(gc_data_from_prog!D96)),gc_data_from_prog!D96,"")</f>
        <v/>
      </c>
      <c r="H96" s="6" t="str">
        <f>IF(NOT(ISBLANK(gc_data_from_prog!C96)),gc_data_from_prog!C96,"")</f>
        <v/>
      </c>
      <c r="I96" s="6" t="str">
        <f>IF(NOT(ISBLANK(gc_data_from_prog!V96)),gc_data_from_prog!V96,"")</f>
        <v/>
      </c>
      <c r="J96" s="6" t="str">
        <f>IF(NOT(ISBLANK(gc_data_from_prog!X96)),gc_data_from_prog!X96,"")</f>
        <v/>
      </c>
      <c r="K96" s="6" t="str">
        <f>IF(NOT(ISBLANK(gc_data_from_prog!Z96)),gc_data_from_prog!Z96,"")</f>
        <v/>
      </c>
      <c r="L96" s="6" t="str">
        <f>IF(NOT(ISBLANK(gc_data_from_prog!AB96)),gc_data_from_prog!AB96,"")</f>
        <v/>
      </c>
      <c r="M96" s="6" t="str">
        <f>IF(NOT(ISBLANK(gc_data_from_prog!AD96)),gc_data_from_prog!AD96,"")</f>
        <v/>
      </c>
      <c r="N96" s="6" t="str">
        <f>IF(NOT(ISBLANK(gc_data_from_prog!AF96)),gc_data_from_prog!AF96,"")</f>
        <v/>
      </c>
      <c r="O96" s="6" t="str">
        <f>IF(NOT(ISBLANK(gc_data_from_prog!AH96)),gc_data_from_prog!AH96,"")</f>
        <v/>
      </c>
      <c r="P96" s="6" t="str">
        <f>IF(NOT(ISBLANK(gc_data_from_prog!AJ96)),gc_data_from_prog!AJ96,"")</f>
        <v/>
      </c>
      <c r="Q96" s="6" t="str">
        <f>IF(NOT(ISBLANK(gc_data_from_prog!AL96)),gc_data_from_prog!AL96,"")</f>
        <v/>
      </c>
      <c r="R96" s="6" t="str">
        <f>IF(NOT(ISBLANK(gc_data_from_prog!AN96)),gc_data_from_prog!AN96,"")</f>
        <v/>
      </c>
      <c r="S96" s="6" t="str">
        <f>IF(NOT(ISBLANK(gc_data_from_prog!AP96)),gc_data_from_prog!AP96,"")</f>
        <v/>
      </c>
      <c r="T96" s="6" t="str">
        <f>IF(NOT(ISBLANK(gc_data_from_prog!AR96)),gc_data_from_prog!AR96,"")</f>
        <v/>
      </c>
      <c r="U96" s="6" t="str">
        <f>IF(NOT(ISBLANK(gc_data_from_prog!AT96)),gc_data_from_prog!AT96,"")</f>
        <v/>
      </c>
      <c r="V96" s="6" t="str">
        <f>IF(NOT(ISBLANK(gc_data_from_prog!AV96)),gc_data_from_prog!AV96,"")</f>
        <v/>
      </c>
      <c r="W96" s="6" t="str">
        <f>IF(NOT(ISBLANK(gc_data_from_prog!AX96)),gc_data_from_prog!AX96,"")</f>
        <v/>
      </c>
      <c r="X96" s="6" t="str">
        <f>IF(NOT(ISBLANK(gc_data_from_prog!AZ96)),gc_data_from_prog!AZ96,"")</f>
        <v/>
      </c>
    </row>
    <row r="97" spans="1:24" x14ac:dyDescent="0.25">
      <c r="A97" s="199"/>
      <c r="B97" s="199"/>
      <c r="C97" s="199"/>
      <c r="E97" s="20" t="str">
        <f>IF(NOT(ISBLANK(gc_data_from_prog!P97)),gc_data_from_prog!P97,"")</f>
        <v/>
      </c>
      <c r="G97" s="217" t="str">
        <f>IF(NOT(ISBLANK(gc_data_from_prog!D97)),gc_data_from_prog!D97,"")</f>
        <v/>
      </c>
      <c r="H97" s="6" t="str">
        <f>IF(NOT(ISBLANK(gc_data_from_prog!C97)),gc_data_from_prog!C97,"")</f>
        <v/>
      </c>
      <c r="I97" s="6" t="str">
        <f>IF(NOT(ISBLANK(gc_data_from_prog!V97)),gc_data_from_prog!V97,"")</f>
        <v/>
      </c>
      <c r="J97" s="6" t="str">
        <f>IF(NOT(ISBLANK(gc_data_from_prog!X97)),gc_data_from_prog!X97,"")</f>
        <v/>
      </c>
      <c r="K97" s="6" t="str">
        <f>IF(NOT(ISBLANK(gc_data_from_prog!Z97)),gc_data_from_prog!Z97,"")</f>
        <v/>
      </c>
      <c r="L97" s="6" t="str">
        <f>IF(NOT(ISBLANK(gc_data_from_prog!AB97)),gc_data_from_prog!AB97,"")</f>
        <v/>
      </c>
      <c r="M97" s="6" t="str">
        <f>IF(NOT(ISBLANK(gc_data_from_prog!AD97)),gc_data_from_prog!AD97,"")</f>
        <v/>
      </c>
      <c r="N97" s="6" t="str">
        <f>IF(NOT(ISBLANK(gc_data_from_prog!AF97)),gc_data_from_prog!AF97,"")</f>
        <v/>
      </c>
      <c r="O97" s="6" t="str">
        <f>IF(NOT(ISBLANK(gc_data_from_prog!AH97)),gc_data_from_prog!AH97,"")</f>
        <v/>
      </c>
      <c r="P97" s="6" t="str">
        <f>IF(NOT(ISBLANK(gc_data_from_prog!AJ97)),gc_data_from_prog!AJ97,"")</f>
        <v/>
      </c>
      <c r="Q97" s="6" t="str">
        <f>IF(NOT(ISBLANK(gc_data_from_prog!AL97)),gc_data_from_prog!AL97,"")</f>
        <v/>
      </c>
      <c r="R97" s="6" t="str">
        <f>IF(NOT(ISBLANK(gc_data_from_prog!AN97)),gc_data_from_prog!AN97,"")</f>
        <v/>
      </c>
      <c r="S97" s="6" t="str">
        <f>IF(NOT(ISBLANK(gc_data_from_prog!AP97)),gc_data_from_prog!AP97,"")</f>
        <v/>
      </c>
      <c r="T97" s="6" t="str">
        <f>IF(NOT(ISBLANK(gc_data_from_prog!AR97)),gc_data_from_prog!AR97,"")</f>
        <v/>
      </c>
      <c r="U97" s="6" t="str">
        <f>IF(NOT(ISBLANK(gc_data_from_prog!AT97)),gc_data_from_prog!AT97,"")</f>
        <v/>
      </c>
      <c r="V97" s="6" t="str">
        <f>IF(NOT(ISBLANK(gc_data_from_prog!AV97)),gc_data_from_prog!AV97,"")</f>
        <v/>
      </c>
      <c r="W97" s="6" t="str">
        <f>IF(NOT(ISBLANK(gc_data_from_prog!AX97)),gc_data_from_prog!AX97,"")</f>
        <v/>
      </c>
      <c r="X97" s="6" t="str">
        <f>IF(NOT(ISBLANK(gc_data_from_prog!AZ97)),gc_data_from_prog!AZ97,"")</f>
        <v/>
      </c>
    </row>
    <row r="98" spans="1:24" x14ac:dyDescent="0.25">
      <c r="A98" s="199"/>
      <c r="B98" s="199"/>
      <c r="C98" s="199"/>
      <c r="E98" s="20" t="str">
        <f>IF(NOT(ISBLANK(gc_data_from_prog!P98)),gc_data_from_prog!P98,"")</f>
        <v/>
      </c>
      <c r="G98" s="218" t="str">
        <f>IF(NOT(ISBLANK(gc_data_from_prog!D98)),gc_data_from_prog!D98,"")</f>
        <v/>
      </c>
      <c r="H98" s="40" t="str">
        <f>IF(NOT(ISBLANK(gc_data_from_prog!C98)),gc_data_from_prog!C98,"")</f>
        <v/>
      </c>
      <c r="I98" s="40" t="str">
        <f>IF(NOT(ISBLANK(gc_data_from_prog!V98)),gc_data_from_prog!V98,"")</f>
        <v/>
      </c>
      <c r="J98" s="40" t="str">
        <f>IF(NOT(ISBLANK(gc_data_from_prog!X98)),gc_data_from_prog!X98,"")</f>
        <v/>
      </c>
      <c r="K98" s="40" t="str">
        <f>IF(NOT(ISBLANK(gc_data_from_prog!Z98)),gc_data_from_prog!Z98,"")</f>
        <v/>
      </c>
      <c r="L98" s="40" t="str">
        <f>IF(NOT(ISBLANK(gc_data_from_prog!AB98)),gc_data_from_prog!AB98,"")</f>
        <v/>
      </c>
      <c r="M98" s="40" t="str">
        <f>IF(NOT(ISBLANK(gc_data_from_prog!AD98)),gc_data_from_prog!AD98,"")</f>
        <v/>
      </c>
      <c r="N98" s="40" t="str">
        <f>IF(NOT(ISBLANK(gc_data_from_prog!AF98)),gc_data_from_prog!AF98,"")</f>
        <v/>
      </c>
      <c r="O98" s="40" t="str">
        <f>IF(NOT(ISBLANK(gc_data_from_prog!AH98)),gc_data_from_prog!AH98,"")</f>
        <v/>
      </c>
      <c r="P98" s="40" t="str">
        <f>IF(NOT(ISBLANK(gc_data_from_prog!AJ98)),gc_data_from_prog!AJ98,"")</f>
        <v/>
      </c>
      <c r="Q98" s="40" t="str">
        <f>IF(NOT(ISBLANK(gc_data_from_prog!AL98)),gc_data_from_prog!AL98,"")</f>
        <v/>
      </c>
      <c r="R98" s="40" t="str">
        <f>IF(NOT(ISBLANK(gc_data_from_prog!AN98)),gc_data_from_prog!AN98,"")</f>
        <v/>
      </c>
      <c r="S98" s="40" t="str">
        <f>IF(NOT(ISBLANK(gc_data_from_prog!AP98)),gc_data_from_prog!AP98,"")</f>
        <v/>
      </c>
      <c r="T98" s="40" t="str">
        <f>IF(NOT(ISBLANK(gc_data_from_prog!AR98)),gc_data_from_prog!AR98,"")</f>
        <v/>
      </c>
      <c r="U98" s="40" t="str">
        <f>IF(NOT(ISBLANK(gc_data_from_prog!AT98)),gc_data_from_prog!AT98,"")</f>
        <v/>
      </c>
      <c r="V98" s="40" t="str">
        <f>IF(NOT(ISBLANK(gc_data_from_prog!AV98)),gc_data_from_prog!AV98,"")</f>
        <v/>
      </c>
      <c r="W98" s="40" t="str">
        <f>IF(NOT(ISBLANK(gc_data_from_prog!AX98)),gc_data_from_prog!AX98,"")</f>
        <v/>
      </c>
      <c r="X98" s="40" t="str">
        <f>IF(NOT(ISBLANK(gc_data_from_prog!AZ98)),gc_data_from_prog!AZ98,"")</f>
        <v/>
      </c>
    </row>
    <row r="99" spans="1:24" x14ac:dyDescent="0.25">
      <c r="A99" s="199"/>
      <c r="B99" s="199"/>
      <c r="C99" s="199"/>
      <c r="E99" s="20" t="str">
        <f>IF(NOT(ISBLANK(gc_data_from_prog!P99)),gc_data_from_prog!P99,"")</f>
        <v/>
      </c>
      <c r="G99" s="218" t="str">
        <f>IF(NOT(ISBLANK(gc_data_from_prog!D99)),gc_data_from_prog!D99,"")</f>
        <v/>
      </c>
      <c r="H99" s="40" t="str">
        <f>IF(NOT(ISBLANK(gc_data_from_prog!C99)),gc_data_from_prog!C99,"")</f>
        <v/>
      </c>
      <c r="I99" s="40" t="str">
        <f>IF(NOT(ISBLANK(gc_data_from_prog!V99)),gc_data_from_prog!V99,"")</f>
        <v/>
      </c>
      <c r="J99" s="40" t="str">
        <f>IF(NOT(ISBLANK(gc_data_from_prog!X99)),gc_data_from_prog!X99,"")</f>
        <v/>
      </c>
      <c r="K99" s="40" t="str">
        <f>IF(NOT(ISBLANK(gc_data_from_prog!Z99)),gc_data_from_prog!Z99,"")</f>
        <v/>
      </c>
      <c r="L99" s="40" t="str">
        <f>IF(NOT(ISBLANK(gc_data_from_prog!AB99)),gc_data_from_prog!AB99,"")</f>
        <v/>
      </c>
      <c r="M99" s="40" t="str">
        <f>IF(NOT(ISBLANK(gc_data_from_prog!AD99)),gc_data_from_prog!AD99,"")</f>
        <v/>
      </c>
      <c r="N99" s="40" t="str">
        <f>IF(NOT(ISBLANK(gc_data_from_prog!AF99)),gc_data_from_prog!AF99,"")</f>
        <v/>
      </c>
      <c r="O99" s="40" t="str">
        <f>IF(NOT(ISBLANK(gc_data_from_prog!AH99)),gc_data_from_prog!AH99,"")</f>
        <v/>
      </c>
      <c r="P99" s="40" t="str">
        <f>IF(NOT(ISBLANK(gc_data_from_prog!AJ99)),gc_data_from_prog!AJ99,"")</f>
        <v/>
      </c>
      <c r="Q99" s="40" t="str">
        <f>IF(NOT(ISBLANK(gc_data_from_prog!AL99)),gc_data_from_prog!AL99,"")</f>
        <v/>
      </c>
      <c r="R99" s="40" t="str">
        <f>IF(NOT(ISBLANK(gc_data_from_prog!AN99)),gc_data_from_prog!AN99,"")</f>
        <v/>
      </c>
      <c r="S99" s="40" t="str">
        <f>IF(NOT(ISBLANK(gc_data_from_prog!AP99)),gc_data_from_prog!AP99,"")</f>
        <v/>
      </c>
      <c r="T99" s="40" t="str">
        <f>IF(NOT(ISBLANK(gc_data_from_prog!AR99)),gc_data_from_prog!AR99,"")</f>
        <v/>
      </c>
      <c r="U99" s="40" t="str">
        <f>IF(NOT(ISBLANK(gc_data_from_prog!AT99)),gc_data_from_prog!AT99,"")</f>
        <v/>
      </c>
      <c r="V99" s="40" t="str">
        <f>IF(NOT(ISBLANK(gc_data_from_prog!AV99)),gc_data_from_prog!AV99,"")</f>
        <v/>
      </c>
      <c r="W99" s="40" t="str">
        <f>IF(NOT(ISBLANK(gc_data_from_prog!AX99)),gc_data_from_prog!AX99,"")</f>
        <v/>
      </c>
      <c r="X99" s="40" t="str">
        <f>IF(NOT(ISBLANK(gc_data_from_prog!AZ99)),gc_data_from_prog!AZ99,"")</f>
        <v/>
      </c>
    </row>
    <row r="100" spans="1:24" x14ac:dyDescent="0.25">
      <c r="A100" s="199"/>
      <c r="B100" s="199"/>
      <c r="C100" s="199"/>
      <c r="E100" s="20" t="str">
        <f>IF(NOT(ISBLANK(gc_data_from_prog!P100)),gc_data_from_prog!P100,"")</f>
        <v/>
      </c>
      <c r="G100" s="218" t="str">
        <f>IF(NOT(ISBLANK(gc_data_from_prog!D100)),gc_data_from_prog!D100,"")</f>
        <v/>
      </c>
      <c r="H100" s="40" t="str">
        <f>IF(NOT(ISBLANK(gc_data_from_prog!C100)),gc_data_from_prog!C100,"")</f>
        <v/>
      </c>
      <c r="I100" s="40" t="str">
        <f>IF(NOT(ISBLANK(gc_data_from_prog!V100)),gc_data_from_prog!V100,"")</f>
        <v/>
      </c>
      <c r="J100" s="40" t="str">
        <f>IF(NOT(ISBLANK(gc_data_from_prog!X100)),gc_data_from_prog!X100,"")</f>
        <v/>
      </c>
      <c r="K100" s="40" t="str">
        <f>IF(NOT(ISBLANK(gc_data_from_prog!Z100)),gc_data_from_prog!Z100,"")</f>
        <v/>
      </c>
      <c r="L100" s="40" t="str">
        <f>IF(NOT(ISBLANK(gc_data_from_prog!AB100)),gc_data_from_prog!AB100,"")</f>
        <v/>
      </c>
      <c r="M100" s="40" t="str">
        <f>IF(NOT(ISBLANK(gc_data_from_prog!AD100)),gc_data_from_prog!AD100,"")</f>
        <v/>
      </c>
      <c r="N100" s="40" t="str">
        <f>IF(NOT(ISBLANK(gc_data_from_prog!AF100)),gc_data_from_prog!AF100,"")</f>
        <v/>
      </c>
      <c r="O100" s="40" t="str">
        <f>IF(NOT(ISBLANK(gc_data_from_prog!AH100)),gc_data_from_prog!AH100,"")</f>
        <v/>
      </c>
      <c r="P100" s="40" t="str">
        <f>IF(NOT(ISBLANK(gc_data_from_prog!AJ100)),gc_data_from_prog!AJ100,"")</f>
        <v/>
      </c>
      <c r="Q100" s="40" t="str">
        <f>IF(NOT(ISBLANK(gc_data_from_prog!AL100)),gc_data_from_prog!AL100,"")</f>
        <v/>
      </c>
      <c r="R100" s="40" t="str">
        <f>IF(NOT(ISBLANK(gc_data_from_prog!AN100)),gc_data_from_prog!AN100,"")</f>
        <v/>
      </c>
      <c r="S100" s="40" t="str">
        <f>IF(NOT(ISBLANK(gc_data_from_prog!AP100)),gc_data_from_prog!AP100,"")</f>
        <v/>
      </c>
      <c r="T100" s="40" t="str">
        <f>IF(NOT(ISBLANK(gc_data_from_prog!AR100)),gc_data_from_prog!AR100,"")</f>
        <v/>
      </c>
      <c r="U100" s="40" t="str">
        <f>IF(NOT(ISBLANK(gc_data_from_prog!AT100)),gc_data_from_prog!AT100,"")</f>
        <v/>
      </c>
      <c r="V100" s="40" t="str">
        <f>IF(NOT(ISBLANK(gc_data_from_prog!AV100)),gc_data_from_prog!AV100,"")</f>
        <v/>
      </c>
      <c r="W100" s="40" t="str">
        <f>IF(NOT(ISBLANK(gc_data_from_prog!AX100)),gc_data_from_prog!AX100,"")</f>
        <v/>
      </c>
      <c r="X100" s="40" t="str">
        <f>IF(NOT(ISBLANK(gc_data_from_prog!AZ100)),gc_data_from_prog!AZ100,"")</f>
        <v/>
      </c>
    </row>
    <row r="101" spans="1:24" x14ac:dyDescent="0.25">
      <c r="A101" s="199"/>
      <c r="B101" s="199"/>
      <c r="C101" s="199"/>
      <c r="E101" s="20" t="str">
        <f>IF(NOT(ISBLANK(gc_data_from_prog!P101)),gc_data_from_prog!P101,"")</f>
        <v/>
      </c>
      <c r="G101" s="219" t="str">
        <f>IF(NOT(ISBLANK(gc_data_from_prog!D101)),gc_data_from_prog!D101,"")</f>
        <v/>
      </c>
      <c r="H101" s="104" t="str">
        <f>IF(NOT(ISBLANK(gc_data_from_prog!C101)),gc_data_from_prog!C101,"")</f>
        <v/>
      </c>
      <c r="I101" s="104" t="str">
        <f>IF(NOT(ISBLANK(gc_data_from_prog!V101)),gc_data_from_prog!V101,"")</f>
        <v/>
      </c>
      <c r="J101" s="104" t="str">
        <f>IF(NOT(ISBLANK(gc_data_from_prog!X101)),gc_data_from_prog!X101,"")</f>
        <v/>
      </c>
      <c r="K101" s="104" t="str">
        <f>IF(NOT(ISBLANK(gc_data_from_prog!Z101)),gc_data_from_prog!Z101,"")</f>
        <v/>
      </c>
      <c r="L101" s="104" t="str">
        <f>IF(NOT(ISBLANK(gc_data_from_prog!AB101)),gc_data_from_prog!AB101,"")</f>
        <v/>
      </c>
      <c r="M101" s="104" t="str">
        <f>IF(NOT(ISBLANK(gc_data_from_prog!AD101)),gc_data_from_prog!AD101,"")</f>
        <v/>
      </c>
      <c r="N101" s="104" t="str">
        <f>IF(NOT(ISBLANK(gc_data_from_prog!AF101)),gc_data_from_prog!AF101,"")</f>
        <v/>
      </c>
      <c r="O101" s="104" t="str">
        <f>IF(NOT(ISBLANK(gc_data_from_prog!AH101)),gc_data_from_prog!AH101,"")</f>
        <v/>
      </c>
      <c r="P101" s="104" t="str">
        <f>IF(NOT(ISBLANK(gc_data_from_prog!AJ101)),gc_data_from_prog!AJ101,"")</f>
        <v/>
      </c>
      <c r="Q101" s="104" t="str">
        <f>IF(NOT(ISBLANK(gc_data_from_prog!AL101)),gc_data_from_prog!AL101,"")</f>
        <v/>
      </c>
      <c r="R101" s="104" t="str">
        <f>IF(NOT(ISBLANK(gc_data_from_prog!AN101)),gc_data_from_prog!AN101,"")</f>
        <v/>
      </c>
      <c r="S101" s="104" t="str">
        <f>IF(NOT(ISBLANK(gc_data_from_prog!AP101)),gc_data_from_prog!AP101,"")</f>
        <v/>
      </c>
      <c r="T101" s="104" t="str">
        <f>IF(NOT(ISBLANK(gc_data_from_prog!AR101)),gc_data_from_prog!AR101,"")</f>
        <v/>
      </c>
      <c r="U101" s="104" t="str">
        <f>IF(NOT(ISBLANK(gc_data_from_prog!AT101)),gc_data_from_prog!AT101,"")</f>
        <v/>
      </c>
      <c r="V101" s="104" t="str">
        <f>IF(NOT(ISBLANK(gc_data_from_prog!AV101)),gc_data_from_prog!AV101,"")</f>
        <v/>
      </c>
      <c r="W101" s="104" t="str">
        <f>IF(NOT(ISBLANK(gc_data_from_prog!AX101)),gc_data_from_prog!AX101,"")</f>
        <v/>
      </c>
      <c r="X101" s="104" t="str">
        <f>IF(NOT(ISBLANK(gc_data_from_prog!AZ101)),gc_data_from_prog!AZ101,"")</f>
        <v/>
      </c>
    </row>
    <row r="102" spans="1:24" x14ac:dyDescent="0.25">
      <c r="A102" s="199"/>
      <c r="B102" s="199"/>
      <c r="C102" s="199"/>
      <c r="E102" s="20" t="str">
        <f>IF(NOT(ISBLANK(gc_data_from_prog!P102)),gc_data_from_prog!P102,"")</f>
        <v/>
      </c>
      <c r="G102" s="219" t="str">
        <f>IF(NOT(ISBLANK(gc_data_from_prog!D102)),gc_data_from_prog!D102,"")</f>
        <v/>
      </c>
      <c r="H102" s="104" t="str">
        <f>IF(NOT(ISBLANK(gc_data_from_prog!C102)),gc_data_from_prog!C102,"")</f>
        <v/>
      </c>
      <c r="I102" s="104" t="str">
        <f>IF(NOT(ISBLANK(gc_data_from_prog!V102)),gc_data_from_prog!V102,"")</f>
        <v/>
      </c>
      <c r="J102" s="104" t="str">
        <f>IF(NOT(ISBLANK(gc_data_from_prog!X102)),gc_data_from_prog!X102,"")</f>
        <v/>
      </c>
      <c r="K102" s="104" t="str">
        <f>IF(NOT(ISBLANK(gc_data_from_prog!Z102)),gc_data_from_prog!Z102,"")</f>
        <v/>
      </c>
      <c r="L102" s="104" t="str">
        <f>IF(NOT(ISBLANK(gc_data_from_prog!AB102)),gc_data_from_prog!AB102,"")</f>
        <v/>
      </c>
      <c r="M102" s="104" t="str">
        <f>IF(NOT(ISBLANK(gc_data_from_prog!AD102)),gc_data_from_prog!AD102,"")</f>
        <v/>
      </c>
      <c r="N102" s="104" t="str">
        <f>IF(NOT(ISBLANK(gc_data_from_prog!AF102)),gc_data_from_prog!AF102,"")</f>
        <v/>
      </c>
      <c r="O102" s="104" t="str">
        <f>IF(NOT(ISBLANK(gc_data_from_prog!AH102)),gc_data_from_prog!AH102,"")</f>
        <v/>
      </c>
      <c r="P102" s="104" t="str">
        <f>IF(NOT(ISBLANK(gc_data_from_prog!AJ102)),gc_data_from_prog!AJ102,"")</f>
        <v/>
      </c>
      <c r="Q102" s="104" t="str">
        <f>IF(NOT(ISBLANK(gc_data_from_prog!AL102)),gc_data_from_prog!AL102,"")</f>
        <v/>
      </c>
      <c r="R102" s="104" t="str">
        <f>IF(NOT(ISBLANK(gc_data_from_prog!AN102)),gc_data_from_prog!AN102,"")</f>
        <v/>
      </c>
      <c r="S102" s="104" t="str">
        <f>IF(NOT(ISBLANK(gc_data_from_prog!AP102)),gc_data_from_prog!AP102,"")</f>
        <v/>
      </c>
      <c r="T102" s="104" t="str">
        <f>IF(NOT(ISBLANK(gc_data_from_prog!AR102)),gc_data_from_prog!AR102,"")</f>
        <v/>
      </c>
      <c r="U102" s="104" t="str">
        <f>IF(NOT(ISBLANK(gc_data_from_prog!AT102)),gc_data_from_prog!AT102,"")</f>
        <v/>
      </c>
      <c r="V102" s="104" t="str">
        <f>IF(NOT(ISBLANK(gc_data_from_prog!AV102)),gc_data_from_prog!AV102,"")</f>
        <v/>
      </c>
      <c r="W102" s="104" t="str">
        <f>IF(NOT(ISBLANK(gc_data_from_prog!AX102)),gc_data_from_prog!AX102,"")</f>
        <v/>
      </c>
      <c r="X102" s="104" t="str">
        <f>IF(NOT(ISBLANK(gc_data_from_prog!AZ102)),gc_data_from_prog!AZ102,"")</f>
        <v/>
      </c>
    </row>
    <row r="103" spans="1:24" x14ac:dyDescent="0.25">
      <c r="A103" s="199"/>
      <c r="B103" s="199"/>
      <c r="C103" s="199"/>
      <c r="E103" s="20" t="str">
        <f>IF(NOT(ISBLANK(gc_data_from_prog!P103)),gc_data_from_prog!P103,"")</f>
        <v/>
      </c>
      <c r="G103" s="219" t="str">
        <f>IF(NOT(ISBLANK(gc_data_from_prog!D103)),gc_data_from_prog!D103,"")</f>
        <v/>
      </c>
      <c r="H103" s="104" t="str">
        <f>IF(NOT(ISBLANK(gc_data_from_prog!C103)),gc_data_from_prog!C103,"")</f>
        <v/>
      </c>
      <c r="I103" s="104" t="str">
        <f>IF(NOT(ISBLANK(gc_data_from_prog!V103)),gc_data_from_prog!V103,"")</f>
        <v/>
      </c>
      <c r="J103" s="104" t="str">
        <f>IF(NOT(ISBLANK(gc_data_from_prog!X103)),gc_data_from_prog!X103,"")</f>
        <v/>
      </c>
      <c r="K103" s="104" t="str">
        <f>IF(NOT(ISBLANK(gc_data_from_prog!Z103)),gc_data_from_prog!Z103,"")</f>
        <v/>
      </c>
      <c r="L103" s="104" t="str">
        <f>IF(NOT(ISBLANK(gc_data_from_prog!AB103)),gc_data_from_prog!AB103,"")</f>
        <v/>
      </c>
      <c r="M103" s="104" t="str">
        <f>IF(NOT(ISBLANK(gc_data_from_prog!AD103)),gc_data_from_prog!AD103,"")</f>
        <v/>
      </c>
      <c r="N103" s="104" t="str">
        <f>IF(NOT(ISBLANK(gc_data_from_prog!AF103)),gc_data_from_prog!AF103,"")</f>
        <v/>
      </c>
      <c r="O103" s="104" t="str">
        <f>IF(NOT(ISBLANK(gc_data_from_prog!AH103)),gc_data_from_prog!AH103,"")</f>
        <v/>
      </c>
      <c r="P103" s="104" t="str">
        <f>IF(NOT(ISBLANK(gc_data_from_prog!AJ103)),gc_data_from_prog!AJ103,"")</f>
        <v/>
      </c>
      <c r="Q103" s="104" t="str">
        <f>IF(NOT(ISBLANK(gc_data_from_prog!AL103)),gc_data_from_prog!AL103,"")</f>
        <v/>
      </c>
      <c r="R103" s="104" t="str">
        <f>IF(NOT(ISBLANK(gc_data_from_prog!AN103)),gc_data_from_prog!AN103,"")</f>
        <v/>
      </c>
      <c r="S103" s="104" t="str">
        <f>IF(NOT(ISBLANK(gc_data_from_prog!AP103)),gc_data_from_prog!AP103,"")</f>
        <v/>
      </c>
      <c r="T103" s="104" t="str">
        <f>IF(NOT(ISBLANK(gc_data_from_prog!AR103)),gc_data_from_prog!AR103,"")</f>
        <v/>
      </c>
      <c r="U103" s="104" t="str">
        <f>IF(NOT(ISBLANK(gc_data_from_prog!AT103)),gc_data_from_prog!AT103,"")</f>
        <v/>
      </c>
      <c r="V103" s="104" t="str">
        <f>IF(NOT(ISBLANK(gc_data_from_prog!AV103)),gc_data_from_prog!AV103,"")</f>
        <v/>
      </c>
      <c r="W103" s="104" t="str">
        <f>IF(NOT(ISBLANK(gc_data_from_prog!AX103)),gc_data_from_prog!AX103,"")</f>
        <v/>
      </c>
      <c r="X103" s="104" t="str">
        <f>IF(NOT(ISBLANK(gc_data_from_prog!AZ103)),gc_data_from_prog!AZ103,"")</f>
        <v/>
      </c>
    </row>
    <row r="104" spans="1:24" x14ac:dyDescent="0.25">
      <c r="A104" s="199"/>
      <c r="B104" s="199"/>
      <c r="C104" s="199"/>
      <c r="E104" s="20" t="str">
        <f>IF(NOT(ISBLANK(gc_data_from_prog!P104)),gc_data_from_prog!P104,"")</f>
        <v/>
      </c>
      <c r="G104" s="220" t="str">
        <f>IF(NOT(ISBLANK(gc_data_from_prog!D104)),gc_data_from_prog!D104,"")</f>
        <v/>
      </c>
      <c r="H104" s="125" t="str">
        <f>IF(NOT(ISBLANK(gc_data_from_prog!C104)),gc_data_from_prog!C104,"")</f>
        <v/>
      </c>
      <c r="I104" s="125" t="str">
        <f>IF(NOT(ISBLANK(gc_data_from_prog!V104)),gc_data_from_prog!V104,"")</f>
        <v/>
      </c>
      <c r="J104" s="125" t="str">
        <f>IF(NOT(ISBLANK(gc_data_from_prog!X104)),gc_data_from_prog!X104,"")</f>
        <v/>
      </c>
      <c r="K104" s="125" t="str">
        <f>IF(NOT(ISBLANK(gc_data_from_prog!Z104)),gc_data_from_prog!Z104,"")</f>
        <v/>
      </c>
      <c r="L104" s="125" t="str">
        <f>IF(NOT(ISBLANK(gc_data_from_prog!AB104)),gc_data_from_prog!AB104,"")</f>
        <v/>
      </c>
      <c r="M104" s="125" t="str">
        <f>IF(NOT(ISBLANK(gc_data_from_prog!AD104)),gc_data_from_prog!AD104,"")</f>
        <v/>
      </c>
      <c r="N104" s="125" t="str">
        <f>IF(NOT(ISBLANK(gc_data_from_prog!AF104)),gc_data_from_prog!AF104,"")</f>
        <v/>
      </c>
      <c r="O104" s="125" t="str">
        <f>IF(NOT(ISBLANK(gc_data_from_prog!AH104)),gc_data_from_prog!AH104,"")</f>
        <v/>
      </c>
      <c r="P104" s="125" t="str">
        <f>IF(NOT(ISBLANK(gc_data_from_prog!AJ104)),gc_data_from_prog!AJ104,"")</f>
        <v/>
      </c>
      <c r="Q104" s="125" t="str">
        <f>IF(NOT(ISBLANK(gc_data_from_prog!AL104)),gc_data_from_prog!AL104,"")</f>
        <v/>
      </c>
      <c r="R104" s="125" t="str">
        <f>IF(NOT(ISBLANK(gc_data_from_prog!AN104)),gc_data_from_prog!AN104,"")</f>
        <v/>
      </c>
      <c r="S104" s="125" t="str">
        <f>IF(NOT(ISBLANK(gc_data_from_prog!AP104)),gc_data_from_prog!AP104,"")</f>
        <v/>
      </c>
      <c r="T104" s="125" t="str">
        <f>IF(NOT(ISBLANK(gc_data_from_prog!AR104)),gc_data_from_prog!AR104,"")</f>
        <v/>
      </c>
      <c r="U104" s="125" t="str">
        <f>IF(NOT(ISBLANK(gc_data_from_prog!AT104)),gc_data_from_prog!AT104,"")</f>
        <v/>
      </c>
      <c r="V104" s="125" t="str">
        <f>IF(NOT(ISBLANK(gc_data_from_prog!AV104)),gc_data_from_prog!AV104,"")</f>
        <v/>
      </c>
      <c r="W104" s="125" t="str">
        <f>IF(NOT(ISBLANK(gc_data_from_prog!AX104)),gc_data_from_prog!AX104,"")</f>
        <v/>
      </c>
      <c r="X104" s="125" t="str">
        <f>IF(NOT(ISBLANK(gc_data_from_prog!AZ104)),gc_data_from_prog!AZ104,"")</f>
        <v/>
      </c>
    </row>
    <row r="105" spans="1:24" x14ac:dyDescent="0.25">
      <c r="A105" s="199"/>
      <c r="B105" s="199"/>
      <c r="C105" s="199"/>
      <c r="E105" s="20" t="str">
        <f>IF(NOT(ISBLANK(gc_data_from_prog!P105)),gc_data_from_prog!P105,"")</f>
        <v/>
      </c>
      <c r="G105" s="220" t="str">
        <f>IF(NOT(ISBLANK(gc_data_from_prog!D105)),gc_data_from_prog!D105,"")</f>
        <v/>
      </c>
      <c r="H105" s="125" t="str">
        <f>IF(NOT(ISBLANK(gc_data_from_prog!C105)),gc_data_from_prog!C105,"")</f>
        <v/>
      </c>
      <c r="I105" s="125" t="str">
        <f>IF(NOT(ISBLANK(gc_data_from_prog!V105)),gc_data_from_prog!V105,"")</f>
        <v/>
      </c>
      <c r="J105" s="125" t="str">
        <f>IF(NOT(ISBLANK(gc_data_from_prog!X105)),gc_data_from_prog!X105,"")</f>
        <v/>
      </c>
      <c r="K105" s="125" t="str">
        <f>IF(NOT(ISBLANK(gc_data_from_prog!Z105)),gc_data_from_prog!Z105,"")</f>
        <v/>
      </c>
      <c r="L105" s="125" t="str">
        <f>IF(NOT(ISBLANK(gc_data_from_prog!AB105)),gc_data_from_prog!AB105,"")</f>
        <v/>
      </c>
      <c r="M105" s="125" t="str">
        <f>IF(NOT(ISBLANK(gc_data_from_prog!AD105)),gc_data_from_prog!AD105,"")</f>
        <v/>
      </c>
      <c r="N105" s="125" t="str">
        <f>IF(NOT(ISBLANK(gc_data_from_prog!AF105)),gc_data_from_prog!AF105,"")</f>
        <v/>
      </c>
      <c r="O105" s="125" t="str">
        <f>IF(NOT(ISBLANK(gc_data_from_prog!AH105)),gc_data_from_prog!AH105,"")</f>
        <v/>
      </c>
      <c r="P105" s="125" t="str">
        <f>IF(NOT(ISBLANK(gc_data_from_prog!AJ105)),gc_data_from_prog!AJ105,"")</f>
        <v/>
      </c>
      <c r="Q105" s="125" t="str">
        <f>IF(NOT(ISBLANK(gc_data_from_prog!AL105)),gc_data_from_prog!AL105,"")</f>
        <v/>
      </c>
      <c r="R105" s="125" t="str">
        <f>IF(NOT(ISBLANK(gc_data_from_prog!AN105)),gc_data_from_prog!AN105,"")</f>
        <v/>
      </c>
      <c r="S105" s="125" t="str">
        <f>IF(NOT(ISBLANK(gc_data_from_prog!AP105)),gc_data_from_prog!AP105,"")</f>
        <v/>
      </c>
      <c r="T105" s="125" t="str">
        <f>IF(NOT(ISBLANK(gc_data_from_prog!AR105)),gc_data_from_prog!AR105,"")</f>
        <v/>
      </c>
      <c r="U105" s="125" t="str">
        <f>IF(NOT(ISBLANK(gc_data_from_prog!AT105)),gc_data_from_prog!AT105,"")</f>
        <v/>
      </c>
      <c r="V105" s="125" t="str">
        <f>IF(NOT(ISBLANK(gc_data_from_prog!AV105)),gc_data_from_prog!AV105,"")</f>
        <v/>
      </c>
      <c r="W105" s="125" t="str">
        <f>IF(NOT(ISBLANK(gc_data_from_prog!AX105)),gc_data_from_prog!AX105,"")</f>
        <v/>
      </c>
      <c r="X105" s="125" t="str">
        <f>IF(NOT(ISBLANK(gc_data_from_prog!AZ105)),gc_data_from_prog!AZ105,"")</f>
        <v/>
      </c>
    </row>
    <row r="106" spans="1:24" x14ac:dyDescent="0.25">
      <c r="A106" s="199"/>
      <c r="B106" s="199"/>
      <c r="C106" s="199"/>
      <c r="E106" s="20" t="str">
        <f>IF(NOT(ISBLANK(gc_data_from_prog!P106)),gc_data_from_prog!P106,"")</f>
        <v/>
      </c>
      <c r="G106" s="220" t="str">
        <f>IF(NOT(ISBLANK(gc_data_from_prog!D106)),gc_data_from_prog!D106,"")</f>
        <v/>
      </c>
      <c r="H106" s="125" t="str">
        <f>IF(NOT(ISBLANK(gc_data_from_prog!C106)),gc_data_from_prog!C106,"")</f>
        <v/>
      </c>
      <c r="I106" s="125" t="str">
        <f>IF(NOT(ISBLANK(gc_data_from_prog!V106)),gc_data_from_prog!V106,"")</f>
        <v/>
      </c>
      <c r="J106" s="125" t="str">
        <f>IF(NOT(ISBLANK(gc_data_from_prog!X106)),gc_data_from_prog!X106,"")</f>
        <v/>
      </c>
      <c r="K106" s="125" t="str">
        <f>IF(NOT(ISBLANK(gc_data_from_prog!Z106)),gc_data_from_prog!Z106,"")</f>
        <v/>
      </c>
      <c r="L106" s="125" t="str">
        <f>IF(NOT(ISBLANK(gc_data_from_prog!AB106)),gc_data_from_prog!AB106,"")</f>
        <v/>
      </c>
      <c r="M106" s="125" t="str">
        <f>IF(NOT(ISBLANK(gc_data_from_prog!AD106)),gc_data_from_prog!AD106,"")</f>
        <v/>
      </c>
      <c r="N106" s="125" t="str">
        <f>IF(NOT(ISBLANK(gc_data_from_prog!AF106)),gc_data_from_prog!AF106,"")</f>
        <v/>
      </c>
      <c r="O106" s="125" t="str">
        <f>IF(NOT(ISBLANK(gc_data_from_prog!AH106)),gc_data_from_prog!AH106,"")</f>
        <v/>
      </c>
      <c r="P106" s="125" t="str">
        <f>IF(NOT(ISBLANK(gc_data_from_prog!AJ106)),gc_data_from_prog!AJ106,"")</f>
        <v/>
      </c>
      <c r="Q106" s="125" t="str">
        <f>IF(NOT(ISBLANK(gc_data_from_prog!AL106)),gc_data_from_prog!AL106,"")</f>
        <v/>
      </c>
      <c r="R106" s="125" t="str">
        <f>IF(NOT(ISBLANK(gc_data_from_prog!AN106)),gc_data_from_prog!AN106,"")</f>
        <v/>
      </c>
      <c r="S106" s="125" t="str">
        <f>IF(NOT(ISBLANK(gc_data_from_prog!AP106)),gc_data_from_prog!AP106,"")</f>
        <v/>
      </c>
      <c r="T106" s="125" t="str">
        <f>IF(NOT(ISBLANK(gc_data_from_prog!AR106)),gc_data_from_prog!AR106,"")</f>
        <v/>
      </c>
      <c r="U106" s="125" t="str">
        <f>IF(NOT(ISBLANK(gc_data_from_prog!AT106)),gc_data_from_prog!AT106,"")</f>
        <v/>
      </c>
      <c r="V106" s="125" t="str">
        <f>IF(NOT(ISBLANK(gc_data_from_prog!AV106)),gc_data_from_prog!AV106,"")</f>
        <v/>
      </c>
      <c r="W106" s="125" t="str">
        <f>IF(NOT(ISBLANK(gc_data_from_prog!AX106)),gc_data_from_prog!AX106,"")</f>
        <v/>
      </c>
      <c r="X106" s="125" t="str">
        <f>IF(NOT(ISBLANK(gc_data_from_prog!AZ106)),gc_data_from_prog!AZ106,"")</f>
        <v/>
      </c>
    </row>
    <row r="107" spans="1:24" x14ac:dyDescent="0.25">
      <c r="A107" s="199" t="str">
        <f>IF(NOT(ISBLANK(gc_data_from_prog!K107)),gc_data_from_prog!K107,"")</f>
        <v/>
      </c>
      <c r="B107" s="199"/>
      <c r="C107" s="199"/>
      <c r="D107" s="20"/>
      <c r="E107" s="20" t="str">
        <f>IF(NOT(ISBLANK(gc_data_from_prog!P107)),gc_data_from_prog!P107,"")</f>
        <v/>
      </c>
      <c r="G107" s="214" t="str">
        <f>IF(NOT(ISBLANK(gc_data_from_prog!D107)),gc_data_from_prog!D107,"")</f>
        <v/>
      </c>
      <c r="H107" s="120" t="str">
        <f>IF(NOT(ISBLANK(gc_data_from_prog!C107)),gc_data_from_prog!C107,"")</f>
        <v/>
      </c>
      <c r="I107" s="120" t="str">
        <f>IF(NOT(ISBLANK(gc_data_from_prog!V107)),gc_data_from_prog!V107,"")</f>
        <v/>
      </c>
      <c r="J107" s="120" t="str">
        <f>IF(NOT(ISBLANK(gc_data_from_prog!X107)),gc_data_from_prog!X107,"")</f>
        <v/>
      </c>
      <c r="K107" s="120" t="str">
        <f>IF(NOT(ISBLANK(gc_data_from_prog!Z107)),gc_data_from_prog!Z107,"")</f>
        <v/>
      </c>
      <c r="L107" s="120" t="str">
        <f>IF(NOT(ISBLANK(gc_data_from_prog!AB107)),gc_data_from_prog!AB107,"")</f>
        <v/>
      </c>
      <c r="M107" s="120" t="str">
        <f>IF(NOT(ISBLANK(gc_data_from_prog!AD107)),gc_data_from_prog!AD107,"")</f>
        <v/>
      </c>
      <c r="N107" s="120" t="str">
        <f>IF(NOT(ISBLANK(gc_data_from_prog!AF107)),gc_data_from_prog!AF107,"")</f>
        <v/>
      </c>
      <c r="O107" s="120" t="str">
        <f>IF(NOT(ISBLANK(gc_data_from_prog!AH107)),gc_data_from_prog!AH107,"")</f>
        <v/>
      </c>
      <c r="P107" s="120" t="str">
        <f>IF(NOT(ISBLANK(gc_data_from_prog!AJ107)),gc_data_from_prog!AJ107,"")</f>
        <v/>
      </c>
      <c r="Q107" s="120" t="str">
        <f>IF(NOT(ISBLANK(gc_data_from_prog!AL107)),gc_data_from_prog!AL107,"")</f>
        <v/>
      </c>
      <c r="R107" s="120" t="str">
        <f>IF(NOT(ISBLANK(gc_data_from_prog!AN107)),gc_data_from_prog!AN107,"")</f>
        <v/>
      </c>
      <c r="S107" s="120" t="str">
        <f>IF(NOT(ISBLANK(gc_data_from_prog!AP107)),gc_data_from_prog!AP107,"")</f>
        <v/>
      </c>
      <c r="T107" s="120" t="str">
        <f>IF(NOT(ISBLANK(gc_data_from_prog!AR107)),gc_data_from_prog!AR107,"")</f>
        <v/>
      </c>
      <c r="U107" s="120" t="str">
        <f>IF(NOT(ISBLANK(gc_data_from_prog!AT107)),gc_data_from_prog!AT107,"")</f>
        <v/>
      </c>
      <c r="V107" s="120" t="str">
        <f>IF(NOT(ISBLANK(gc_data_from_prog!AV107)),gc_data_from_prog!AV107,"")</f>
        <v/>
      </c>
      <c r="W107" s="120" t="str">
        <f>IF(NOT(ISBLANK(gc_data_from_prog!AX107)),gc_data_from_prog!AX107,"")</f>
        <v/>
      </c>
      <c r="X107" s="120" t="str">
        <f>IF(NOT(ISBLANK(gc_data_from_prog!AZ107)),gc_data_from_prog!AZ107,"")</f>
        <v/>
      </c>
    </row>
    <row r="108" spans="1:24" x14ac:dyDescent="0.25">
      <c r="A108" s="199"/>
      <c r="B108" s="199"/>
      <c r="C108" s="199"/>
      <c r="D108" s="20"/>
      <c r="E108" s="20" t="str">
        <f>IF(NOT(ISBLANK(gc_data_from_prog!P108)),gc_data_from_prog!P108,"")</f>
        <v/>
      </c>
      <c r="G108" s="214" t="str">
        <f>IF(NOT(ISBLANK(gc_data_from_prog!D108)),gc_data_from_prog!D108,"")</f>
        <v/>
      </c>
      <c r="H108" s="120" t="str">
        <f>IF(NOT(ISBLANK(gc_data_from_prog!C108)),gc_data_from_prog!C108,"")</f>
        <v/>
      </c>
      <c r="I108" s="120" t="str">
        <f>IF(NOT(ISBLANK(gc_data_from_prog!V108)),gc_data_from_prog!V108,"")</f>
        <v/>
      </c>
      <c r="J108" s="120" t="str">
        <f>IF(NOT(ISBLANK(gc_data_from_prog!X108)),gc_data_from_prog!X108,"")</f>
        <v/>
      </c>
      <c r="K108" s="120" t="str">
        <f>IF(NOT(ISBLANK(gc_data_from_prog!Z108)),gc_data_from_prog!Z108,"")</f>
        <v/>
      </c>
      <c r="L108" s="120" t="str">
        <f>IF(NOT(ISBLANK(gc_data_from_prog!AB108)),gc_data_from_prog!AB108,"")</f>
        <v/>
      </c>
      <c r="M108" s="120" t="str">
        <f>IF(NOT(ISBLANK(gc_data_from_prog!AD108)),gc_data_from_prog!AD108,"")</f>
        <v/>
      </c>
      <c r="N108" s="120" t="str">
        <f>IF(NOT(ISBLANK(gc_data_from_prog!AF108)),gc_data_from_prog!AF108,"")</f>
        <v/>
      </c>
      <c r="O108" s="120" t="str">
        <f>IF(NOT(ISBLANK(gc_data_from_prog!AH108)),gc_data_from_prog!AH108,"")</f>
        <v/>
      </c>
      <c r="P108" s="120" t="str">
        <f>IF(NOT(ISBLANK(gc_data_from_prog!AJ108)),gc_data_from_prog!AJ108,"")</f>
        <v/>
      </c>
      <c r="Q108" s="120" t="str">
        <f>IF(NOT(ISBLANK(gc_data_from_prog!AL108)),gc_data_from_prog!AL108,"")</f>
        <v/>
      </c>
      <c r="R108" s="120" t="str">
        <f>IF(NOT(ISBLANK(gc_data_from_prog!AN108)),gc_data_from_prog!AN108,"")</f>
        <v/>
      </c>
      <c r="S108" s="120" t="str">
        <f>IF(NOT(ISBLANK(gc_data_from_prog!AP108)),gc_data_from_prog!AP108,"")</f>
        <v/>
      </c>
      <c r="T108" s="120" t="str">
        <f>IF(NOT(ISBLANK(gc_data_from_prog!AR108)),gc_data_from_prog!AR108,"")</f>
        <v/>
      </c>
      <c r="U108" s="120" t="str">
        <f>IF(NOT(ISBLANK(gc_data_from_prog!AT108)),gc_data_from_prog!AT108,"")</f>
        <v/>
      </c>
      <c r="V108" s="120" t="str">
        <f>IF(NOT(ISBLANK(gc_data_from_prog!AV108)),gc_data_from_prog!AV108,"")</f>
        <v/>
      </c>
      <c r="W108" s="120" t="str">
        <f>IF(NOT(ISBLANK(gc_data_from_prog!AX108)),gc_data_from_prog!AX108,"")</f>
        <v/>
      </c>
      <c r="X108" s="120" t="str">
        <f>IF(NOT(ISBLANK(gc_data_from_prog!AZ108)),gc_data_from_prog!AZ108,"")</f>
        <v/>
      </c>
    </row>
    <row r="109" spans="1:24" x14ac:dyDescent="0.25">
      <c r="A109" s="199"/>
      <c r="B109" s="199"/>
      <c r="C109" s="199"/>
      <c r="D109" s="20"/>
      <c r="E109" s="20" t="str">
        <f>IF(NOT(ISBLANK(gc_data_from_prog!P109)),gc_data_from_prog!P109,"")</f>
        <v/>
      </c>
      <c r="G109" s="214" t="str">
        <f>IF(NOT(ISBLANK(gc_data_from_prog!D109)),gc_data_from_prog!D109,"")</f>
        <v/>
      </c>
      <c r="H109" s="120" t="str">
        <f>IF(NOT(ISBLANK(gc_data_from_prog!C109)),gc_data_from_prog!C109,"")</f>
        <v/>
      </c>
      <c r="I109" s="120" t="str">
        <f>IF(NOT(ISBLANK(gc_data_from_prog!V109)),gc_data_from_prog!V109,"")</f>
        <v/>
      </c>
      <c r="J109" s="120" t="str">
        <f>IF(NOT(ISBLANK(gc_data_from_prog!X109)),gc_data_from_prog!X109,"")</f>
        <v/>
      </c>
      <c r="K109" s="120" t="str">
        <f>IF(NOT(ISBLANK(gc_data_from_prog!Z109)),gc_data_from_prog!Z109,"")</f>
        <v/>
      </c>
      <c r="L109" s="120" t="str">
        <f>IF(NOT(ISBLANK(gc_data_from_prog!AB109)),gc_data_from_prog!AB109,"")</f>
        <v/>
      </c>
      <c r="M109" s="120" t="str">
        <f>IF(NOT(ISBLANK(gc_data_from_prog!AD109)),gc_data_from_prog!AD109,"")</f>
        <v/>
      </c>
      <c r="N109" s="120" t="str">
        <f>IF(NOT(ISBLANK(gc_data_from_prog!AF109)),gc_data_from_prog!AF109,"")</f>
        <v/>
      </c>
      <c r="O109" s="120" t="str">
        <f>IF(NOT(ISBLANK(gc_data_from_prog!AH109)),gc_data_from_prog!AH109,"")</f>
        <v/>
      </c>
      <c r="P109" s="120" t="str">
        <f>IF(NOT(ISBLANK(gc_data_from_prog!AJ109)),gc_data_from_prog!AJ109,"")</f>
        <v/>
      </c>
      <c r="Q109" s="120" t="str">
        <f>IF(NOT(ISBLANK(gc_data_from_prog!AL109)),gc_data_from_prog!AL109,"")</f>
        <v/>
      </c>
      <c r="R109" s="120" t="str">
        <f>IF(NOT(ISBLANK(gc_data_from_prog!AN109)),gc_data_from_prog!AN109,"")</f>
        <v/>
      </c>
      <c r="S109" s="120" t="str">
        <f>IF(NOT(ISBLANK(gc_data_from_prog!AP109)),gc_data_from_prog!AP109,"")</f>
        <v/>
      </c>
      <c r="T109" s="120" t="str">
        <f>IF(NOT(ISBLANK(gc_data_from_prog!AR109)),gc_data_from_prog!AR109,"")</f>
        <v/>
      </c>
      <c r="U109" s="120" t="str">
        <f>IF(NOT(ISBLANK(gc_data_from_prog!AT109)),gc_data_from_prog!AT109,"")</f>
        <v/>
      </c>
      <c r="V109" s="120" t="str">
        <f>IF(NOT(ISBLANK(gc_data_from_prog!AV109)),gc_data_from_prog!AV109,"")</f>
        <v/>
      </c>
      <c r="W109" s="120" t="str">
        <f>IF(NOT(ISBLANK(gc_data_from_prog!AX109)),gc_data_from_prog!AX109,"")</f>
        <v/>
      </c>
      <c r="X109" s="120" t="str">
        <f>IF(NOT(ISBLANK(gc_data_from_prog!AZ109)),gc_data_from_prog!AZ109,"")</f>
        <v/>
      </c>
    </row>
    <row r="110" spans="1:24" x14ac:dyDescent="0.25">
      <c r="A110" s="199"/>
      <c r="B110" s="199"/>
      <c r="C110" s="199"/>
      <c r="D110" s="20"/>
      <c r="E110" s="20" t="str">
        <f>IF(NOT(ISBLANK(gc_data_from_prog!P110)),gc_data_from_prog!P110,"")</f>
        <v/>
      </c>
      <c r="G110" s="215" t="str">
        <f>IF(NOT(ISBLANK(gc_data_from_prog!D110)),gc_data_from_prog!D110,"")</f>
        <v/>
      </c>
      <c r="H110" s="121" t="str">
        <f>IF(NOT(ISBLANK(gc_data_from_prog!C110)),gc_data_from_prog!C110,"")</f>
        <v/>
      </c>
      <c r="I110" s="121" t="str">
        <f>IF(NOT(ISBLANK(gc_data_from_prog!V110)),gc_data_from_prog!V110,"")</f>
        <v/>
      </c>
      <c r="J110" s="121" t="str">
        <f>IF(NOT(ISBLANK(gc_data_from_prog!X110)),gc_data_from_prog!X110,"")</f>
        <v/>
      </c>
      <c r="K110" s="121" t="str">
        <f>IF(NOT(ISBLANK(gc_data_from_prog!Z110)),gc_data_from_prog!Z110,"")</f>
        <v/>
      </c>
      <c r="L110" s="121" t="str">
        <f>IF(NOT(ISBLANK(gc_data_from_prog!AB110)),gc_data_from_prog!AB110,"")</f>
        <v/>
      </c>
      <c r="M110" s="121" t="str">
        <f>IF(NOT(ISBLANK(gc_data_from_prog!AD110)),gc_data_from_prog!AD110,"")</f>
        <v/>
      </c>
      <c r="N110" s="121" t="str">
        <f>IF(NOT(ISBLANK(gc_data_from_prog!AF110)),gc_data_from_prog!AF110,"")</f>
        <v/>
      </c>
      <c r="O110" s="121" t="str">
        <f>IF(NOT(ISBLANK(gc_data_from_prog!AH110)),gc_data_from_prog!AH110,"")</f>
        <v/>
      </c>
      <c r="P110" s="121" t="str">
        <f>IF(NOT(ISBLANK(gc_data_from_prog!AJ110)),gc_data_from_prog!AJ110,"")</f>
        <v/>
      </c>
      <c r="Q110" s="121" t="str">
        <f>IF(NOT(ISBLANK(gc_data_from_prog!AL110)),gc_data_from_prog!AL110,"")</f>
        <v/>
      </c>
      <c r="R110" s="121" t="str">
        <f>IF(NOT(ISBLANK(gc_data_from_prog!AN110)),gc_data_from_prog!AN110,"")</f>
        <v/>
      </c>
      <c r="S110" s="121" t="str">
        <f>IF(NOT(ISBLANK(gc_data_from_prog!AP110)),gc_data_from_prog!AP110,"")</f>
        <v/>
      </c>
      <c r="T110" s="121" t="str">
        <f>IF(NOT(ISBLANK(gc_data_from_prog!AR110)),gc_data_from_prog!AR110,"")</f>
        <v/>
      </c>
      <c r="U110" s="121" t="str">
        <f>IF(NOT(ISBLANK(gc_data_from_prog!AT110)),gc_data_from_prog!AT110,"")</f>
        <v/>
      </c>
      <c r="V110" s="121" t="str">
        <f>IF(NOT(ISBLANK(gc_data_from_prog!AV110)),gc_data_from_prog!AV110,"")</f>
        <v/>
      </c>
      <c r="W110" s="121" t="str">
        <f>IF(NOT(ISBLANK(gc_data_from_prog!AX110)),gc_data_from_prog!AX110,"")</f>
        <v/>
      </c>
      <c r="X110" s="121" t="str">
        <f>IF(NOT(ISBLANK(gc_data_from_prog!AZ110)),gc_data_from_prog!AZ110,"")</f>
        <v/>
      </c>
    </row>
    <row r="111" spans="1:24" x14ac:dyDescent="0.25">
      <c r="A111" s="199"/>
      <c r="B111" s="199"/>
      <c r="C111" s="199"/>
      <c r="D111" s="20"/>
      <c r="E111" s="20" t="str">
        <f>IF(NOT(ISBLANK(gc_data_from_prog!P111)),gc_data_from_prog!P111,"")</f>
        <v/>
      </c>
      <c r="G111" s="215" t="str">
        <f>IF(NOT(ISBLANK(gc_data_from_prog!D111)),gc_data_from_prog!D111,"")</f>
        <v/>
      </c>
      <c r="H111" s="121" t="str">
        <f>IF(NOT(ISBLANK(gc_data_from_prog!C111)),gc_data_from_prog!C111,"")</f>
        <v/>
      </c>
      <c r="I111" s="121" t="str">
        <f>IF(NOT(ISBLANK(gc_data_from_prog!V111)),gc_data_from_prog!V111,"")</f>
        <v/>
      </c>
      <c r="J111" s="121" t="str">
        <f>IF(NOT(ISBLANK(gc_data_from_prog!X111)),gc_data_from_prog!X111,"")</f>
        <v/>
      </c>
      <c r="K111" s="121" t="str">
        <f>IF(NOT(ISBLANK(gc_data_from_prog!Z111)),gc_data_from_prog!Z111,"")</f>
        <v/>
      </c>
      <c r="L111" s="121" t="str">
        <f>IF(NOT(ISBLANK(gc_data_from_prog!AB111)),gc_data_from_prog!AB111,"")</f>
        <v/>
      </c>
      <c r="M111" s="121" t="str">
        <f>IF(NOT(ISBLANK(gc_data_from_prog!AD111)),gc_data_from_prog!AD111,"")</f>
        <v/>
      </c>
      <c r="N111" s="121" t="str">
        <f>IF(NOT(ISBLANK(gc_data_from_prog!AF111)),gc_data_from_prog!AF111,"")</f>
        <v/>
      </c>
      <c r="O111" s="121" t="str">
        <f>IF(NOT(ISBLANK(gc_data_from_prog!AH111)),gc_data_from_prog!AH111,"")</f>
        <v/>
      </c>
      <c r="P111" s="121" t="str">
        <f>IF(NOT(ISBLANK(gc_data_from_prog!AJ111)),gc_data_from_prog!AJ111,"")</f>
        <v/>
      </c>
      <c r="Q111" s="121" t="str">
        <f>IF(NOT(ISBLANK(gc_data_from_prog!AL111)),gc_data_from_prog!AL111,"")</f>
        <v/>
      </c>
      <c r="R111" s="121" t="str">
        <f>IF(NOT(ISBLANK(gc_data_from_prog!AN111)),gc_data_from_prog!AN111,"")</f>
        <v/>
      </c>
      <c r="S111" s="121" t="str">
        <f>IF(NOT(ISBLANK(gc_data_from_prog!AP111)),gc_data_from_prog!AP111,"")</f>
        <v/>
      </c>
      <c r="T111" s="121" t="str">
        <f>IF(NOT(ISBLANK(gc_data_from_prog!AR111)),gc_data_from_prog!AR111,"")</f>
        <v/>
      </c>
      <c r="U111" s="121" t="str">
        <f>IF(NOT(ISBLANK(gc_data_from_prog!AT111)),gc_data_from_prog!AT111,"")</f>
        <v/>
      </c>
      <c r="V111" s="121" t="str">
        <f>IF(NOT(ISBLANK(gc_data_from_prog!AV111)),gc_data_from_prog!AV111,"")</f>
        <v/>
      </c>
      <c r="W111" s="121" t="str">
        <f>IF(NOT(ISBLANK(gc_data_from_prog!AX111)),gc_data_from_prog!AX111,"")</f>
        <v/>
      </c>
      <c r="X111" s="121" t="str">
        <f>IF(NOT(ISBLANK(gc_data_from_prog!AZ111)),gc_data_from_prog!AZ111,"")</f>
        <v/>
      </c>
    </row>
    <row r="112" spans="1:24" x14ac:dyDescent="0.25">
      <c r="A112" s="199"/>
      <c r="B112" s="199"/>
      <c r="C112" s="199"/>
      <c r="D112" s="20"/>
      <c r="E112" s="20" t="str">
        <f>IF(NOT(ISBLANK(gc_data_from_prog!P112)),gc_data_from_prog!P112,"")</f>
        <v/>
      </c>
      <c r="G112" s="215" t="str">
        <f>IF(NOT(ISBLANK(gc_data_from_prog!D112)),gc_data_from_prog!D112,"")</f>
        <v/>
      </c>
      <c r="H112" s="121" t="str">
        <f>IF(NOT(ISBLANK(gc_data_from_prog!C112)),gc_data_from_prog!C112,"")</f>
        <v/>
      </c>
      <c r="I112" s="121" t="str">
        <f>IF(NOT(ISBLANK(gc_data_from_prog!V112)),gc_data_from_prog!V112,"")</f>
        <v/>
      </c>
      <c r="J112" s="121" t="str">
        <f>IF(NOT(ISBLANK(gc_data_from_prog!X112)),gc_data_from_prog!X112,"")</f>
        <v/>
      </c>
      <c r="K112" s="121" t="str">
        <f>IF(NOT(ISBLANK(gc_data_from_prog!Z112)),gc_data_from_prog!Z112,"")</f>
        <v/>
      </c>
      <c r="L112" s="121" t="str">
        <f>IF(NOT(ISBLANK(gc_data_from_prog!AB112)),gc_data_from_prog!AB112,"")</f>
        <v/>
      </c>
      <c r="M112" s="121" t="str">
        <f>IF(NOT(ISBLANK(gc_data_from_prog!AD112)),gc_data_from_prog!AD112,"")</f>
        <v/>
      </c>
      <c r="N112" s="121" t="str">
        <f>IF(NOT(ISBLANK(gc_data_from_prog!AF112)),gc_data_from_prog!AF112,"")</f>
        <v/>
      </c>
      <c r="O112" s="121" t="str">
        <f>IF(NOT(ISBLANK(gc_data_from_prog!AH112)),gc_data_from_prog!AH112,"")</f>
        <v/>
      </c>
      <c r="P112" s="121" t="str">
        <f>IF(NOT(ISBLANK(gc_data_from_prog!AJ112)),gc_data_from_prog!AJ112,"")</f>
        <v/>
      </c>
      <c r="Q112" s="121" t="str">
        <f>IF(NOT(ISBLANK(gc_data_from_prog!AL112)),gc_data_from_prog!AL112,"")</f>
        <v/>
      </c>
      <c r="R112" s="121" t="str">
        <f>IF(NOT(ISBLANK(gc_data_from_prog!AN112)),gc_data_from_prog!AN112,"")</f>
        <v/>
      </c>
      <c r="S112" s="121" t="str">
        <f>IF(NOT(ISBLANK(gc_data_from_prog!AP112)),gc_data_from_prog!AP112,"")</f>
        <v/>
      </c>
      <c r="T112" s="121" t="str">
        <f>IF(NOT(ISBLANK(gc_data_from_prog!AR112)),gc_data_from_prog!AR112,"")</f>
        <v/>
      </c>
      <c r="U112" s="121" t="str">
        <f>IF(NOT(ISBLANK(gc_data_from_prog!AT112)),gc_data_from_prog!AT112,"")</f>
        <v/>
      </c>
      <c r="V112" s="121" t="str">
        <f>IF(NOT(ISBLANK(gc_data_from_prog!AV112)),gc_data_from_prog!AV112,"")</f>
        <v/>
      </c>
      <c r="W112" s="121" t="str">
        <f>IF(NOT(ISBLANK(gc_data_from_prog!AX112)),gc_data_from_prog!AX112,"")</f>
        <v/>
      </c>
      <c r="X112" s="121" t="str">
        <f>IF(NOT(ISBLANK(gc_data_from_prog!AZ112)),gc_data_from_prog!AZ112,"")</f>
        <v/>
      </c>
    </row>
    <row r="113" spans="1:24" x14ac:dyDescent="0.25">
      <c r="A113" s="199"/>
      <c r="B113" s="199"/>
      <c r="C113" s="199"/>
      <c r="D113" s="20"/>
      <c r="E113" s="20" t="str">
        <f>IF(NOT(ISBLANK(gc_data_from_prog!P113)),gc_data_from_prog!P113,"")</f>
        <v/>
      </c>
      <c r="G113" s="216" t="str">
        <f>IF(NOT(ISBLANK(gc_data_from_prog!D113)),gc_data_from_prog!D113,"")</f>
        <v/>
      </c>
      <c r="H113" s="37" t="str">
        <f>IF(NOT(ISBLANK(gc_data_from_prog!C113)),gc_data_from_prog!C113,"")</f>
        <v/>
      </c>
      <c r="I113" s="37" t="str">
        <f>IF(NOT(ISBLANK(gc_data_from_prog!V113)),gc_data_from_prog!V113,"")</f>
        <v/>
      </c>
      <c r="J113" s="37" t="str">
        <f>IF(NOT(ISBLANK(gc_data_from_prog!X113)),gc_data_from_prog!X113,"")</f>
        <v/>
      </c>
      <c r="K113" s="37" t="str">
        <f>IF(NOT(ISBLANK(gc_data_from_prog!Z113)),gc_data_from_prog!Z113,"")</f>
        <v/>
      </c>
      <c r="L113" s="37" t="str">
        <f>IF(NOT(ISBLANK(gc_data_from_prog!AB113)),gc_data_from_prog!AB113,"")</f>
        <v/>
      </c>
      <c r="M113" s="37" t="str">
        <f>IF(NOT(ISBLANK(gc_data_from_prog!AD113)),gc_data_from_prog!AD113,"")</f>
        <v/>
      </c>
      <c r="N113" s="37" t="str">
        <f>IF(NOT(ISBLANK(gc_data_from_prog!AF113)),gc_data_from_prog!AF113,"")</f>
        <v/>
      </c>
      <c r="O113" s="37" t="str">
        <f>IF(NOT(ISBLANK(gc_data_from_prog!AH113)),gc_data_from_prog!AH113,"")</f>
        <v/>
      </c>
      <c r="P113" s="37" t="str">
        <f>IF(NOT(ISBLANK(gc_data_from_prog!AJ113)),gc_data_from_prog!AJ113,"")</f>
        <v/>
      </c>
      <c r="Q113" s="37" t="str">
        <f>IF(NOT(ISBLANK(gc_data_from_prog!AL113)),gc_data_from_prog!AL113,"")</f>
        <v/>
      </c>
      <c r="R113" s="37" t="str">
        <f>IF(NOT(ISBLANK(gc_data_from_prog!AN113)),gc_data_from_prog!AN113,"")</f>
        <v/>
      </c>
      <c r="S113" s="37" t="str">
        <f>IF(NOT(ISBLANK(gc_data_from_prog!AP113)),gc_data_from_prog!AP113,"")</f>
        <v/>
      </c>
      <c r="T113" s="37" t="str">
        <f>IF(NOT(ISBLANK(gc_data_from_prog!AR113)),gc_data_from_prog!AR113,"")</f>
        <v/>
      </c>
      <c r="U113" s="37" t="str">
        <f>IF(NOT(ISBLANK(gc_data_from_prog!AT113)),gc_data_from_prog!AT113,"")</f>
        <v/>
      </c>
      <c r="V113" s="37" t="str">
        <f>IF(NOT(ISBLANK(gc_data_from_prog!AV113)),gc_data_from_prog!AV113,"")</f>
        <v/>
      </c>
      <c r="W113" s="37" t="str">
        <f>IF(NOT(ISBLANK(gc_data_from_prog!AX113)),gc_data_from_prog!AX113,"")</f>
        <v/>
      </c>
      <c r="X113" s="37" t="str">
        <f>IF(NOT(ISBLANK(gc_data_from_prog!AZ113)),gc_data_from_prog!AZ113,"")</f>
        <v/>
      </c>
    </row>
    <row r="114" spans="1:24" x14ac:dyDescent="0.25">
      <c r="A114" s="199"/>
      <c r="B114" s="199"/>
      <c r="C114" s="199"/>
      <c r="D114" s="20"/>
      <c r="E114" s="20" t="str">
        <f>IF(NOT(ISBLANK(gc_data_from_prog!P114)),gc_data_from_prog!P114,"")</f>
        <v/>
      </c>
      <c r="G114" s="216" t="str">
        <f>IF(NOT(ISBLANK(gc_data_from_prog!D114)),gc_data_from_prog!D114,"")</f>
        <v/>
      </c>
      <c r="H114" s="37" t="str">
        <f>IF(NOT(ISBLANK(gc_data_from_prog!C114)),gc_data_from_prog!C114,"")</f>
        <v/>
      </c>
      <c r="I114" s="37" t="str">
        <f>IF(NOT(ISBLANK(gc_data_from_prog!V114)),gc_data_from_prog!V114,"")</f>
        <v/>
      </c>
      <c r="J114" s="37" t="str">
        <f>IF(NOT(ISBLANK(gc_data_from_prog!X114)),gc_data_from_prog!X114,"")</f>
        <v/>
      </c>
      <c r="K114" s="37" t="str">
        <f>IF(NOT(ISBLANK(gc_data_from_prog!Z114)),gc_data_from_prog!Z114,"")</f>
        <v/>
      </c>
      <c r="L114" s="37" t="str">
        <f>IF(NOT(ISBLANK(gc_data_from_prog!AB114)),gc_data_from_prog!AB114,"")</f>
        <v/>
      </c>
      <c r="M114" s="37" t="str">
        <f>IF(NOT(ISBLANK(gc_data_from_prog!AD114)),gc_data_from_prog!AD114,"")</f>
        <v/>
      </c>
      <c r="N114" s="37" t="str">
        <f>IF(NOT(ISBLANK(gc_data_from_prog!AF114)),gc_data_from_prog!AF114,"")</f>
        <v/>
      </c>
      <c r="O114" s="37" t="str">
        <f>IF(NOT(ISBLANK(gc_data_from_prog!AH114)),gc_data_from_prog!AH114,"")</f>
        <v/>
      </c>
      <c r="P114" s="37" t="str">
        <f>IF(NOT(ISBLANK(gc_data_from_prog!AJ114)),gc_data_from_prog!AJ114,"")</f>
        <v/>
      </c>
      <c r="Q114" s="37" t="str">
        <f>IF(NOT(ISBLANK(gc_data_from_prog!AL114)),gc_data_from_prog!AL114,"")</f>
        <v/>
      </c>
      <c r="R114" s="37" t="str">
        <f>IF(NOT(ISBLANK(gc_data_from_prog!AN114)),gc_data_from_prog!AN114,"")</f>
        <v/>
      </c>
      <c r="S114" s="37" t="str">
        <f>IF(NOT(ISBLANK(gc_data_from_prog!AP114)),gc_data_from_prog!AP114,"")</f>
        <v/>
      </c>
      <c r="T114" s="37" t="str">
        <f>IF(NOT(ISBLANK(gc_data_from_prog!AR114)),gc_data_from_prog!AR114,"")</f>
        <v/>
      </c>
      <c r="U114" s="37" t="str">
        <f>IF(NOT(ISBLANK(gc_data_from_prog!AT114)),gc_data_from_prog!AT114,"")</f>
        <v/>
      </c>
      <c r="V114" s="37" t="str">
        <f>IF(NOT(ISBLANK(gc_data_from_prog!AV114)),gc_data_from_prog!AV114,"")</f>
        <v/>
      </c>
      <c r="W114" s="37" t="str">
        <f>IF(NOT(ISBLANK(gc_data_from_prog!AX114)),gc_data_from_prog!AX114,"")</f>
        <v/>
      </c>
      <c r="X114" s="37" t="str">
        <f>IF(NOT(ISBLANK(gc_data_from_prog!AZ114)),gc_data_from_prog!AZ114,"")</f>
        <v/>
      </c>
    </row>
    <row r="115" spans="1:24" x14ac:dyDescent="0.25">
      <c r="A115" s="199"/>
      <c r="B115" s="199"/>
      <c r="C115" s="199"/>
      <c r="D115" s="20"/>
      <c r="E115" s="20" t="str">
        <f>IF(NOT(ISBLANK(gc_data_from_prog!P115)),gc_data_from_prog!P115,"")</f>
        <v/>
      </c>
      <c r="G115" s="216" t="str">
        <f>IF(NOT(ISBLANK(gc_data_from_prog!D115)),gc_data_from_prog!D115,"")</f>
        <v/>
      </c>
      <c r="H115" s="37" t="str">
        <f>IF(NOT(ISBLANK(gc_data_from_prog!C115)),gc_data_from_prog!C115,"")</f>
        <v/>
      </c>
      <c r="I115" s="37" t="str">
        <f>IF(NOT(ISBLANK(gc_data_from_prog!V115)),gc_data_from_prog!V115,"")</f>
        <v/>
      </c>
      <c r="J115" s="37" t="str">
        <f>IF(NOT(ISBLANK(gc_data_from_prog!X115)),gc_data_from_prog!X115,"")</f>
        <v/>
      </c>
      <c r="K115" s="37" t="str">
        <f>IF(NOT(ISBLANK(gc_data_from_prog!Z115)),gc_data_from_prog!Z115,"")</f>
        <v/>
      </c>
      <c r="L115" s="37" t="str">
        <f>IF(NOT(ISBLANK(gc_data_from_prog!AB115)),gc_data_from_prog!AB115,"")</f>
        <v/>
      </c>
      <c r="M115" s="37" t="str">
        <f>IF(NOT(ISBLANK(gc_data_from_prog!AD115)),gc_data_from_prog!AD115,"")</f>
        <v/>
      </c>
      <c r="N115" s="37" t="str">
        <f>IF(NOT(ISBLANK(gc_data_from_prog!AF115)),gc_data_from_prog!AF115,"")</f>
        <v/>
      </c>
      <c r="O115" s="37" t="str">
        <f>IF(NOT(ISBLANK(gc_data_from_prog!AH115)),gc_data_from_prog!AH115,"")</f>
        <v/>
      </c>
      <c r="P115" s="37" t="str">
        <f>IF(NOT(ISBLANK(gc_data_from_prog!AJ115)),gc_data_from_prog!AJ115,"")</f>
        <v/>
      </c>
      <c r="Q115" s="37" t="str">
        <f>IF(NOT(ISBLANK(gc_data_from_prog!AL115)),gc_data_from_prog!AL115,"")</f>
        <v/>
      </c>
      <c r="R115" s="37" t="str">
        <f>IF(NOT(ISBLANK(gc_data_from_prog!AN115)),gc_data_from_prog!AN115,"")</f>
        <v/>
      </c>
      <c r="S115" s="37" t="str">
        <f>IF(NOT(ISBLANK(gc_data_from_prog!AP115)),gc_data_from_prog!AP115,"")</f>
        <v/>
      </c>
      <c r="T115" s="37" t="str">
        <f>IF(NOT(ISBLANK(gc_data_from_prog!AR115)),gc_data_from_prog!AR115,"")</f>
        <v/>
      </c>
      <c r="U115" s="37" t="str">
        <f>IF(NOT(ISBLANK(gc_data_from_prog!AT115)),gc_data_from_prog!AT115,"")</f>
        <v/>
      </c>
      <c r="V115" s="37" t="str">
        <f>IF(NOT(ISBLANK(gc_data_from_prog!AV115)),gc_data_from_prog!AV115,"")</f>
        <v/>
      </c>
      <c r="W115" s="37" t="str">
        <f>IF(NOT(ISBLANK(gc_data_from_prog!AX115)),gc_data_from_prog!AX115,"")</f>
        <v/>
      </c>
      <c r="X115" s="37" t="str">
        <f>IF(NOT(ISBLANK(gc_data_from_prog!AZ115)),gc_data_from_prog!AZ115,"")</f>
        <v/>
      </c>
    </row>
    <row r="116" spans="1:24" ht="15" customHeight="1" x14ac:dyDescent="0.25">
      <c r="A116" s="199"/>
      <c r="B116" s="199"/>
      <c r="C116" s="199"/>
      <c r="D116" s="20"/>
      <c r="E116" s="20" t="str">
        <f>IF(NOT(ISBLANK(gc_data_from_prog!P116)),gc_data_from_prog!P116,"")</f>
        <v/>
      </c>
      <c r="G116" s="217" t="str">
        <f>IF(NOT(ISBLANK(gc_data_from_prog!D116)),gc_data_from_prog!D116,"")</f>
        <v/>
      </c>
      <c r="H116" s="6" t="str">
        <f>IF(NOT(ISBLANK(gc_data_from_prog!C116)),gc_data_from_prog!C116,"")</f>
        <v/>
      </c>
      <c r="I116" s="6" t="str">
        <f>IF(NOT(ISBLANK(gc_data_from_prog!V116)),gc_data_from_prog!V116,"")</f>
        <v/>
      </c>
      <c r="J116" s="6" t="str">
        <f>IF(NOT(ISBLANK(gc_data_from_prog!X116)),gc_data_from_prog!X116,"")</f>
        <v/>
      </c>
      <c r="K116" s="6" t="str">
        <f>IF(NOT(ISBLANK(gc_data_from_prog!Z116)),gc_data_from_prog!Z116,"")</f>
        <v/>
      </c>
      <c r="L116" s="6" t="str">
        <f>IF(NOT(ISBLANK(gc_data_from_prog!AB116)),gc_data_from_prog!AB116,"")</f>
        <v/>
      </c>
      <c r="M116" s="6" t="str">
        <f>IF(NOT(ISBLANK(gc_data_from_prog!AD116)),gc_data_from_prog!AD116,"")</f>
        <v/>
      </c>
      <c r="N116" s="6" t="str">
        <f>IF(NOT(ISBLANK(gc_data_from_prog!AF116)),gc_data_from_prog!AF116,"")</f>
        <v/>
      </c>
      <c r="O116" s="6" t="str">
        <f>IF(NOT(ISBLANK(gc_data_from_prog!AH116)),gc_data_from_prog!AH116,"")</f>
        <v/>
      </c>
      <c r="P116" s="6" t="str">
        <f>IF(NOT(ISBLANK(gc_data_from_prog!AJ116)),gc_data_from_prog!AJ116,"")</f>
        <v/>
      </c>
      <c r="Q116" s="6" t="str">
        <f>IF(NOT(ISBLANK(gc_data_from_prog!AL116)),gc_data_from_prog!AL116,"")</f>
        <v/>
      </c>
      <c r="R116" s="6" t="str">
        <f>IF(NOT(ISBLANK(gc_data_from_prog!AN116)),gc_data_from_prog!AN116,"")</f>
        <v/>
      </c>
      <c r="S116" s="6" t="str">
        <f>IF(NOT(ISBLANK(gc_data_from_prog!AP116)),gc_data_from_prog!AP116,"")</f>
        <v/>
      </c>
      <c r="T116" s="6" t="str">
        <f>IF(NOT(ISBLANK(gc_data_from_prog!AR116)),gc_data_from_prog!AR116,"")</f>
        <v/>
      </c>
      <c r="U116" s="6" t="str">
        <f>IF(NOT(ISBLANK(gc_data_from_prog!AT116)),gc_data_from_prog!AT116,"")</f>
        <v/>
      </c>
      <c r="V116" s="6" t="str">
        <f>IF(NOT(ISBLANK(gc_data_from_prog!AV116)),gc_data_from_prog!AV116,"")</f>
        <v/>
      </c>
      <c r="W116" s="6" t="str">
        <f>IF(NOT(ISBLANK(gc_data_from_prog!AX116)),gc_data_from_prog!AX116,"")</f>
        <v/>
      </c>
      <c r="X116" s="6" t="str">
        <f>IF(NOT(ISBLANK(gc_data_from_prog!AZ116)),gc_data_from_prog!AZ116,"")</f>
        <v/>
      </c>
    </row>
    <row r="117" spans="1:24" x14ac:dyDescent="0.25">
      <c r="A117" s="199"/>
      <c r="B117" s="199"/>
      <c r="C117" s="199"/>
      <c r="D117" s="20"/>
      <c r="E117" s="20" t="str">
        <f>IF(NOT(ISBLANK(gc_data_from_prog!P117)),gc_data_from_prog!P117,"")</f>
        <v/>
      </c>
      <c r="G117" s="217" t="str">
        <f>IF(NOT(ISBLANK(gc_data_from_prog!D117)),gc_data_from_prog!D117,"")</f>
        <v/>
      </c>
      <c r="H117" s="6" t="str">
        <f>IF(NOT(ISBLANK(gc_data_from_prog!C117)),gc_data_from_prog!C117,"")</f>
        <v/>
      </c>
      <c r="I117" s="6" t="str">
        <f>IF(NOT(ISBLANK(gc_data_from_prog!V117)),gc_data_from_prog!V117,"")</f>
        <v/>
      </c>
      <c r="J117" s="6" t="str">
        <f>IF(NOT(ISBLANK(gc_data_from_prog!X117)),gc_data_from_prog!X117,"")</f>
        <v/>
      </c>
      <c r="K117" s="6" t="str">
        <f>IF(NOT(ISBLANK(gc_data_from_prog!Z117)),gc_data_from_prog!Z117,"")</f>
        <v/>
      </c>
      <c r="L117" s="6" t="str">
        <f>IF(NOT(ISBLANK(gc_data_from_prog!AB117)),gc_data_from_prog!AB117,"")</f>
        <v/>
      </c>
      <c r="M117" s="6" t="str">
        <f>IF(NOT(ISBLANK(gc_data_from_prog!AD117)),gc_data_from_prog!AD117,"")</f>
        <v/>
      </c>
      <c r="N117" s="6" t="str">
        <f>IF(NOT(ISBLANK(gc_data_from_prog!AF117)),gc_data_from_prog!AF117,"")</f>
        <v/>
      </c>
      <c r="O117" s="6" t="str">
        <f>IF(NOT(ISBLANK(gc_data_from_prog!AH117)),gc_data_from_prog!AH117,"")</f>
        <v/>
      </c>
      <c r="P117" s="6" t="str">
        <f>IF(NOT(ISBLANK(gc_data_from_prog!AJ117)),gc_data_from_prog!AJ117,"")</f>
        <v/>
      </c>
      <c r="Q117" s="6" t="str">
        <f>IF(NOT(ISBLANK(gc_data_from_prog!AL117)),gc_data_from_prog!AL117,"")</f>
        <v/>
      </c>
      <c r="R117" s="6" t="str">
        <f>IF(NOT(ISBLANK(gc_data_from_prog!AN117)),gc_data_from_prog!AN117,"")</f>
        <v/>
      </c>
      <c r="S117" s="6" t="str">
        <f>IF(NOT(ISBLANK(gc_data_from_prog!AP117)),gc_data_from_prog!AP117,"")</f>
        <v/>
      </c>
      <c r="T117" s="6" t="str">
        <f>IF(NOT(ISBLANK(gc_data_from_prog!AR117)),gc_data_from_prog!AR117,"")</f>
        <v/>
      </c>
      <c r="U117" s="6" t="str">
        <f>IF(NOT(ISBLANK(gc_data_from_prog!AT117)),gc_data_from_prog!AT117,"")</f>
        <v/>
      </c>
      <c r="V117" s="6" t="str">
        <f>IF(NOT(ISBLANK(gc_data_from_prog!AV117)),gc_data_from_prog!AV117,"")</f>
        <v/>
      </c>
      <c r="W117" s="6" t="str">
        <f>IF(NOT(ISBLANK(gc_data_from_prog!AX117)),gc_data_from_prog!AX117,"")</f>
        <v/>
      </c>
      <c r="X117" s="6" t="str">
        <f>IF(NOT(ISBLANK(gc_data_from_prog!AZ117)),gc_data_from_prog!AZ117,"")</f>
        <v/>
      </c>
    </row>
    <row r="118" spans="1:24" x14ac:dyDescent="0.25">
      <c r="A118" s="199"/>
      <c r="B118" s="199"/>
      <c r="C118" s="199"/>
      <c r="D118" s="20"/>
      <c r="E118" s="20" t="str">
        <f>IF(NOT(ISBLANK(gc_data_from_prog!P118)),gc_data_from_prog!P118,"")</f>
        <v/>
      </c>
      <c r="G118" s="217" t="str">
        <f>IF(NOT(ISBLANK(gc_data_from_prog!D118)),gc_data_from_prog!D118,"")</f>
        <v/>
      </c>
      <c r="H118" s="6" t="str">
        <f>IF(NOT(ISBLANK(gc_data_from_prog!C118)),gc_data_from_prog!C118,"")</f>
        <v/>
      </c>
      <c r="I118" s="6" t="str">
        <f>IF(NOT(ISBLANK(gc_data_from_prog!V118)),gc_data_from_prog!V118,"")</f>
        <v/>
      </c>
      <c r="J118" s="6" t="str">
        <f>IF(NOT(ISBLANK(gc_data_from_prog!X118)),gc_data_from_prog!X118,"")</f>
        <v/>
      </c>
      <c r="K118" s="6" t="str">
        <f>IF(NOT(ISBLANK(gc_data_from_prog!Z118)),gc_data_from_prog!Z118,"")</f>
        <v/>
      </c>
      <c r="L118" s="6" t="str">
        <f>IF(NOT(ISBLANK(gc_data_from_prog!AB118)),gc_data_from_prog!AB118,"")</f>
        <v/>
      </c>
      <c r="M118" s="6" t="str">
        <f>IF(NOT(ISBLANK(gc_data_from_prog!AD118)),gc_data_from_prog!AD118,"")</f>
        <v/>
      </c>
      <c r="N118" s="6" t="str">
        <f>IF(NOT(ISBLANK(gc_data_from_prog!AF118)),gc_data_from_prog!AF118,"")</f>
        <v/>
      </c>
      <c r="O118" s="6" t="str">
        <f>IF(NOT(ISBLANK(gc_data_from_prog!AH118)),gc_data_from_prog!AH118,"")</f>
        <v/>
      </c>
      <c r="P118" s="6" t="str">
        <f>IF(NOT(ISBLANK(gc_data_from_prog!AJ118)),gc_data_from_prog!AJ118,"")</f>
        <v/>
      </c>
      <c r="Q118" s="6" t="str">
        <f>IF(NOT(ISBLANK(gc_data_from_prog!AL118)),gc_data_from_prog!AL118,"")</f>
        <v/>
      </c>
      <c r="R118" s="6" t="str">
        <f>IF(NOT(ISBLANK(gc_data_from_prog!AN118)),gc_data_from_prog!AN118,"")</f>
        <v/>
      </c>
      <c r="S118" s="6" t="str">
        <f>IF(NOT(ISBLANK(gc_data_from_prog!AP118)),gc_data_from_prog!AP118,"")</f>
        <v/>
      </c>
      <c r="T118" s="6" t="str">
        <f>IF(NOT(ISBLANK(gc_data_from_prog!AR118)),gc_data_from_prog!AR118,"")</f>
        <v/>
      </c>
      <c r="U118" s="6" t="str">
        <f>IF(NOT(ISBLANK(gc_data_from_prog!AT118)),gc_data_from_prog!AT118,"")</f>
        <v/>
      </c>
      <c r="V118" s="6" t="str">
        <f>IF(NOT(ISBLANK(gc_data_from_prog!AV118)),gc_data_from_prog!AV118,"")</f>
        <v/>
      </c>
      <c r="W118" s="6" t="str">
        <f>IF(NOT(ISBLANK(gc_data_from_prog!AX118)),gc_data_from_prog!AX118,"")</f>
        <v/>
      </c>
      <c r="X118" s="6" t="str">
        <f>IF(NOT(ISBLANK(gc_data_from_prog!AZ118)),gc_data_from_prog!AZ118,"")</f>
        <v/>
      </c>
    </row>
    <row r="119" spans="1:24" x14ac:dyDescent="0.25">
      <c r="A119" s="199"/>
      <c r="B119" s="199"/>
      <c r="C119" s="199"/>
      <c r="D119" s="20"/>
      <c r="E119" s="20" t="str">
        <f>IF(NOT(ISBLANK(gc_data_from_prog!P119)),gc_data_from_prog!P119,"")</f>
        <v/>
      </c>
      <c r="G119" s="218" t="str">
        <f>IF(NOT(ISBLANK(gc_data_from_prog!D119)),gc_data_from_prog!D119,"")</f>
        <v/>
      </c>
      <c r="H119" s="40" t="str">
        <f>IF(NOT(ISBLANK(gc_data_from_prog!C119)),gc_data_from_prog!C119,"")</f>
        <v/>
      </c>
      <c r="I119" s="40" t="str">
        <f>IF(NOT(ISBLANK(gc_data_from_prog!V119)),gc_data_from_prog!V119,"")</f>
        <v/>
      </c>
      <c r="J119" s="40" t="str">
        <f>IF(NOT(ISBLANK(gc_data_from_prog!X119)),gc_data_from_prog!X119,"")</f>
        <v/>
      </c>
      <c r="K119" s="40" t="str">
        <f>IF(NOT(ISBLANK(gc_data_from_prog!Z119)),gc_data_from_prog!Z119,"")</f>
        <v/>
      </c>
      <c r="L119" s="40" t="str">
        <f>IF(NOT(ISBLANK(gc_data_from_prog!AB119)),gc_data_from_prog!AB119,"")</f>
        <v/>
      </c>
      <c r="M119" s="40" t="str">
        <f>IF(NOT(ISBLANK(gc_data_from_prog!AD119)),gc_data_from_prog!AD119,"")</f>
        <v/>
      </c>
      <c r="N119" s="40" t="str">
        <f>IF(NOT(ISBLANK(gc_data_from_prog!AF119)),gc_data_from_prog!AF119,"")</f>
        <v/>
      </c>
      <c r="O119" s="40" t="str">
        <f>IF(NOT(ISBLANK(gc_data_from_prog!AH119)),gc_data_from_prog!AH119,"")</f>
        <v/>
      </c>
      <c r="P119" s="40" t="str">
        <f>IF(NOT(ISBLANK(gc_data_from_prog!AJ119)),gc_data_from_prog!AJ119,"")</f>
        <v/>
      </c>
      <c r="Q119" s="40" t="str">
        <f>IF(NOT(ISBLANK(gc_data_from_prog!AL119)),gc_data_from_prog!AL119,"")</f>
        <v/>
      </c>
      <c r="R119" s="40" t="str">
        <f>IF(NOT(ISBLANK(gc_data_from_prog!AN119)),gc_data_from_prog!AN119,"")</f>
        <v/>
      </c>
      <c r="S119" s="40" t="str">
        <f>IF(NOT(ISBLANK(gc_data_from_prog!AP119)),gc_data_from_prog!AP119,"")</f>
        <v/>
      </c>
      <c r="T119" s="40" t="str">
        <f>IF(NOT(ISBLANK(gc_data_from_prog!AR119)),gc_data_from_prog!AR119,"")</f>
        <v/>
      </c>
      <c r="U119" s="40" t="str">
        <f>IF(NOT(ISBLANK(gc_data_from_prog!AT119)),gc_data_from_prog!AT119,"")</f>
        <v/>
      </c>
      <c r="V119" s="40" t="str">
        <f>IF(NOT(ISBLANK(gc_data_from_prog!AV119)),gc_data_from_prog!AV119,"")</f>
        <v/>
      </c>
      <c r="W119" s="40" t="str">
        <f>IF(NOT(ISBLANK(gc_data_from_prog!AX119)),gc_data_from_prog!AX119,"")</f>
        <v/>
      </c>
      <c r="X119" s="40" t="str">
        <f>IF(NOT(ISBLANK(gc_data_from_prog!AZ119)),gc_data_from_prog!AZ119,"")</f>
        <v/>
      </c>
    </row>
    <row r="120" spans="1:24" x14ac:dyDescent="0.25">
      <c r="A120" s="199"/>
      <c r="B120" s="199"/>
      <c r="C120" s="199"/>
      <c r="D120" s="20"/>
      <c r="E120" s="20" t="str">
        <f>IF(NOT(ISBLANK(gc_data_from_prog!P120)),gc_data_from_prog!P120,"")</f>
        <v/>
      </c>
      <c r="G120" s="218" t="str">
        <f>IF(NOT(ISBLANK(gc_data_from_prog!D120)),gc_data_from_prog!D120,"")</f>
        <v/>
      </c>
      <c r="H120" s="40" t="str">
        <f>IF(NOT(ISBLANK(gc_data_from_prog!C120)),gc_data_from_prog!C120,"")</f>
        <v/>
      </c>
      <c r="I120" s="40" t="str">
        <f>IF(NOT(ISBLANK(gc_data_from_prog!V120)),gc_data_from_prog!V120,"")</f>
        <v/>
      </c>
      <c r="J120" s="40" t="str">
        <f>IF(NOT(ISBLANK(gc_data_from_prog!X120)),gc_data_from_prog!X120,"")</f>
        <v/>
      </c>
      <c r="K120" s="40" t="str">
        <f>IF(NOT(ISBLANK(gc_data_from_prog!Z120)),gc_data_from_prog!Z120,"")</f>
        <v/>
      </c>
      <c r="L120" s="40" t="str">
        <f>IF(NOT(ISBLANK(gc_data_from_prog!AB120)),gc_data_from_prog!AB120,"")</f>
        <v/>
      </c>
      <c r="M120" s="40" t="str">
        <f>IF(NOT(ISBLANK(gc_data_from_prog!AD120)),gc_data_from_prog!AD120,"")</f>
        <v/>
      </c>
      <c r="N120" s="40" t="str">
        <f>IF(NOT(ISBLANK(gc_data_from_prog!AF120)),gc_data_from_prog!AF120,"")</f>
        <v/>
      </c>
      <c r="O120" s="40" t="str">
        <f>IF(NOT(ISBLANK(gc_data_from_prog!AH120)),gc_data_from_prog!AH120,"")</f>
        <v/>
      </c>
      <c r="P120" s="40" t="str">
        <f>IF(NOT(ISBLANK(gc_data_from_prog!AJ120)),gc_data_from_prog!AJ120,"")</f>
        <v/>
      </c>
      <c r="Q120" s="40" t="str">
        <f>IF(NOT(ISBLANK(gc_data_from_prog!AL120)),gc_data_from_prog!AL120,"")</f>
        <v/>
      </c>
      <c r="R120" s="40" t="str">
        <f>IF(NOT(ISBLANK(gc_data_from_prog!AN120)),gc_data_from_prog!AN120,"")</f>
        <v/>
      </c>
      <c r="S120" s="40" t="str">
        <f>IF(NOT(ISBLANK(gc_data_from_prog!AP120)),gc_data_from_prog!AP120,"")</f>
        <v/>
      </c>
      <c r="T120" s="40" t="str">
        <f>IF(NOT(ISBLANK(gc_data_from_prog!AR120)),gc_data_from_prog!AR120,"")</f>
        <v/>
      </c>
      <c r="U120" s="40" t="str">
        <f>IF(NOT(ISBLANK(gc_data_from_prog!AT120)),gc_data_from_prog!AT120,"")</f>
        <v/>
      </c>
      <c r="V120" s="40" t="str">
        <f>IF(NOT(ISBLANK(gc_data_from_prog!AV120)),gc_data_from_prog!AV120,"")</f>
        <v/>
      </c>
      <c r="W120" s="40" t="str">
        <f>IF(NOT(ISBLANK(gc_data_from_prog!AX120)),gc_data_from_prog!AX120,"")</f>
        <v/>
      </c>
      <c r="X120" s="40" t="str">
        <f>IF(NOT(ISBLANK(gc_data_from_prog!AZ120)),gc_data_from_prog!AZ120,"")</f>
        <v/>
      </c>
    </row>
    <row r="121" spans="1:24" x14ac:dyDescent="0.25">
      <c r="A121" s="199"/>
      <c r="B121" s="199"/>
      <c r="C121" s="199"/>
      <c r="D121" s="20"/>
      <c r="E121" s="20" t="str">
        <f>IF(NOT(ISBLANK(gc_data_from_prog!P121)),gc_data_from_prog!P121,"")</f>
        <v/>
      </c>
      <c r="G121" s="218" t="str">
        <f>IF(NOT(ISBLANK(gc_data_from_prog!D121)),gc_data_from_prog!D121,"")</f>
        <v/>
      </c>
      <c r="H121" s="40" t="str">
        <f>IF(NOT(ISBLANK(gc_data_from_prog!C121)),gc_data_from_prog!C121,"")</f>
        <v/>
      </c>
      <c r="I121" s="40" t="str">
        <f>IF(NOT(ISBLANK(gc_data_from_prog!V121)),gc_data_from_prog!V121,"")</f>
        <v/>
      </c>
      <c r="J121" s="40" t="str">
        <f>IF(NOT(ISBLANK(gc_data_from_prog!X121)),gc_data_from_prog!X121,"")</f>
        <v/>
      </c>
      <c r="K121" s="40" t="str">
        <f>IF(NOT(ISBLANK(gc_data_from_prog!Z121)),gc_data_from_prog!Z121,"")</f>
        <v/>
      </c>
      <c r="L121" s="40" t="str">
        <f>IF(NOT(ISBLANK(gc_data_from_prog!AB121)),gc_data_from_prog!AB121,"")</f>
        <v/>
      </c>
      <c r="M121" s="40" t="str">
        <f>IF(NOT(ISBLANK(gc_data_from_prog!AD121)),gc_data_from_prog!AD121,"")</f>
        <v/>
      </c>
      <c r="N121" s="40" t="str">
        <f>IF(NOT(ISBLANK(gc_data_from_prog!AF121)),gc_data_from_prog!AF121,"")</f>
        <v/>
      </c>
      <c r="O121" s="40" t="str">
        <f>IF(NOT(ISBLANK(gc_data_from_prog!AH121)),gc_data_from_prog!AH121,"")</f>
        <v/>
      </c>
      <c r="P121" s="40" t="str">
        <f>IF(NOT(ISBLANK(gc_data_from_prog!AJ121)),gc_data_from_prog!AJ121,"")</f>
        <v/>
      </c>
      <c r="Q121" s="40" t="str">
        <f>IF(NOT(ISBLANK(gc_data_from_prog!AL121)),gc_data_from_prog!AL121,"")</f>
        <v/>
      </c>
      <c r="R121" s="40" t="str">
        <f>IF(NOT(ISBLANK(gc_data_from_prog!AN121)),gc_data_from_prog!AN121,"")</f>
        <v/>
      </c>
      <c r="S121" s="40" t="str">
        <f>IF(NOT(ISBLANK(gc_data_from_prog!AP121)),gc_data_from_prog!AP121,"")</f>
        <v/>
      </c>
      <c r="T121" s="40" t="str">
        <f>IF(NOT(ISBLANK(gc_data_from_prog!AR121)),gc_data_from_prog!AR121,"")</f>
        <v/>
      </c>
      <c r="U121" s="40" t="str">
        <f>IF(NOT(ISBLANK(gc_data_from_prog!AT121)),gc_data_from_prog!AT121,"")</f>
        <v/>
      </c>
      <c r="V121" s="40" t="str">
        <f>IF(NOT(ISBLANK(gc_data_from_prog!AV121)),gc_data_from_prog!AV121,"")</f>
        <v/>
      </c>
      <c r="W121" s="40" t="str">
        <f>IF(NOT(ISBLANK(gc_data_from_prog!AX121)),gc_data_from_prog!AX121,"")</f>
        <v/>
      </c>
      <c r="X121" s="40" t="str">
        <f>IF(NOT(ISBLANK(gc_data_from_prog!AZ121)),gc_data_from_prog!AZ121,"")</f>
        <v/>
      </c>
    </row>
    <row r="122" spans="1:24" x14ac:dyDescent="0.25">
      <c r="A122" s="199"/>
      <c r="B122" s="199"/>
      <c r="C122" s="199"/>
      <c r="D122" s="20"/>
      <c r="E122" s="20" t="str">
        <f>IF(NOT(ISBLANK(gc_data_from_prog!P122)),gc_data_from_prog!P122,"")</f>
        <v/>
      </c>
      <c r="G122" s="219" t="str">
        <f>IF(NOT(ISBLANK(gc_data_from_prog!D122)),gc_data_from_prog!D122,"")</f>
        <v/>
      </c>
      <c r="H122" s="104" t="str">
        <f>IF(NOT(ISBLANK(gc_data_from_prog!C122)),gc_data_from_prog!C122,"")</f>
        <v/>
      </c>
      <c r="I122" s="104" t="str">
        <f>IF(NOT(ISBLANK(gc_data_from_prog!V122)),gc_data_from_prog!V122,"")</f>
        <v/>
      </c>
      <c r="J122" s="104" t="str">
        <f>IF(NOT(ISBLANK(gc_data_from_prog!X122)),gc_data_from_prog!X122,"")</f>
        <v/>
      </c>
      <c r="K122" s="104" t="str">
        <f>IF(NOT(ISBLANK(gc_data_from_prog!Z122)),gc_data_from_prog!Z122,"")</f>
        <v/>
      </c>
      <c r="L122" s="104" t="str">
        <f>IF(NOT(ISBLANK(gc_data_from_prog!AB122)),gc_data_from_prog!AB122,"")</f>
        <v/>
      </c>
      <c r="M122" s="104" t="str">
        <f>IF(NOT(ISBLANK(gc_data_from_prog!AD122)),gc_data_from_prog!AD122,"")</f>
        <v/>
      </c>
      <c r="N122" s="104" t="str">
        <f>IF(NOT(ISBLANK(gc_data_from_prog!AF122)),gc_data_from_prog!AF122,"")</f>
        <v/>
      </c>
      <c r="O122" s="104" t="str">
        <f>IF(NOT(ISBLANK(gc_data_from_prog!AH122)),gc_data_from_prog!AH122,"")</f>
        <v/>
      </c>
      <c r="P122" s="104" t="str">
        <f>IF(NOT(ISBLANK(gc_data_from_prog!AJ122)),gc_data_from_prog!AJ122,"")</f>
        <v/>
      </c>
      <c r="Q122" s="104" t="str">
        <f>IF(NOT(ISBLANK(gc_data_from_prog!AL122)),gc_data_from_prog!AL122,"")</f>
        <v/>
      </c>
      <c r="R122" s="104" t="str">
        <f>IF(NOT(ISBLANK(gc_data_from_prog!AN122)),gc_data_from_prog!AN122,"")</f>
        <v/>
      </c>
      <c r="S122" s="104" t="str">
        <f>IF(NOT(ISBLANK(gc_data_from_prog!AP122)),gc_data_from_prog!AP122,"")</f>
        <v/>
      </c>
      <c r="T122" s="104" t="str">
        <f>IF(NOT(ISBLANK(gc_data_from_prog!AR122)),gc_data_from_prog!AR122,"")</f>
        <v/>
      </c>
      <c r="U122" s="104" t="str">
        <f>IF(NOT(ISBLANK(gc_data_from_prog!AT122)),gc_data_from_prog!AT122,"")</f>
        <v/>
      </c>
      <c r="V122" s="104" t="str">
        <f>IF(NOT(ISBLANK(gc_data_from_prog!AV122)),gc_data_from_prog!AV122,"")</f>
        <v/>
      </c>
      <c r="W122" s="104" t="str">
        <f>IF(NOT(ISBLANK(gc_data_from_prog!AX122)),gc_data_from_prog!AX122,"")</f>
        <v/>
      </c>
      <c r="X122" s="104" t="str">
        <f>IF(NOT(ISBLANK(gc_data_from_prog!AZ122)),gc_data_from_prog!AZ122,"")</f>
        <v/>
      </c>
    </row>
    <row r="123" spans="1:24" x14ac:dyDescent="0.25">
      <c r="A123" s="199"/>
      <c r="B123" s="199"/>
      <c r="C123" s="199"/>
      <c r="D123" s="20"/>
      <c r="E123" s="20" t="str">
        <f>IF(NOT(ISBLANK(gc_data_from_prog!P123)),gc_data_from_prog!P123,"")</f>
        <v/>
      </c>
      <c r="G123" s="219" t="str">
        <f>IF(NOT(ISBLANK(gc_data_from_prog!D123)),gc_data_from_prog!D123,"")</f>
        <v/>
      </c>
      <c r="H123" s="104" t="str">
        <f>IF(NOT(ISBLANK(gc_data_from_prog!C123)),gc_data_from_prog!C123,"")</f>
        <v/>
      </c>
      <c r="I123" s="104" t="str">
        <f>IF(NOT(ISBLANK(gc_data_from_prog!V123)),gc_data_from_prog!V123,"")</f>
        <v/>
      </c>
      <c r="J123" s="104" t="str">
        <f>IF(NOT(ISBLANK(gc_data_from_prog!X123)),gc_data_from_prog!X123,"")</f>
        <v/>
      </c>
      <c r="K123" s="104" t="str">
        <f>IF(NOT(ISBLANK(gc_data_from_prog!Z123)),gc_data_from_prog!Z123,"")</f>
        <v/>
      </c>
      <c r="L123" s="104" t="str">
        <f>IF(NOT(ISBLANK(gc_data_from_prog!AB123)),gc_data_from_prog!AB123,"")</f>
        <v/>
      </c>
      <c r="M123" s="104" t="str">
        <f>IF(NOT(ISBLANK(gc_data_from_prog!AD123)),gc_data_from_prog!AD123,"")</f>
        <v/>
      </c>
      <c r="N123" s="104" t="str">
        <f>IF(NOT(ISBLANK(gc_data_from_prog!AF123)),gc_data_from_prog!AF123,"")</f>
        <v/>
      </c>
      <c r="O123" s="104" t="str">
        <f>IF(NOT(ISBLANK(gc_data_from_prog!AH123)),gc_data_from_prog!AH123,"")</f>
        <v/>
      </c>
      <c r="P123" s="104" t="str">
        <f>IF(NOT(ISBLANK(gc_data_from_prog!AJ123)),gc_data_from_prog!AJ123,"")</f>
        <v/>
      </c>
      <c r="Q123" s="104" t="str">
        <f>IF(NOT(ISBLANK(gc_data_from_prog!AL123)),gc_data_from_prog!AL123,"")</f>
        <v/>
      </c>
      <c r="R123" s="104" t="str">
        <f>IF(NOT(ISBLANK(gc_data_from_prog!AN123)),gc_data_from_prog!AN123,"")</f>
        <v/>
      </c>
      <c r="S123" s="104" t="str">
        <f>IF(NOT(ISBLANK(gc_data_from_prog!AP123)),gc_data_from_prog!AP123,"")</f>
        <v/>
      </c>
      <c r="T123" s="104" t="str">
        <f>IF(NOT(ISBLANK(gc_data_from_prog!AR123)),gc_data_from_prog!AR123,"")</f>
        <v/>
      </c>
      <c r="U123" s="104" t="str">
        <f>IF(NOT(ISBLANK(gc_data_from_prog!AT123)),gc_data_from_prog!AT123,"")</f>
        <v/>
      </c>
      <c r="V123" s="104" t="str">
        <f>IF(NOT(ISBLANK(gc_data_from_prog!AV123)),gc_data_from_prog!AV123,"")</f>
        <v/>
      </c>
      <c r="W123" s="104" t="str">
        <f>IF(NOT(ISBLANK(gc_data_from_prog!AX123)),gc_data_from_prog!AX123,"")</f>
        <v/>
      </c>
      <c r="X123" s="104" t="str">
        <f>IF(NOT(ISBLANK(gc_data_from_prog!AZ123)),gc_data_from_prog!AZ123,"")</f>
        <v/>
      </c>
    </row>
    <row r="124" spans="1:24" x14ac:dyDescent="0.25">
      <c r="A124" s="199"/>
      <c r="B124" s="199"/>
      <c r="C124" s="199"/>
      <c r="D124" s="20"/>
      <c r="E124" s="20" t="str">
        <f>IF(NOT(ISBLANK(gc_data_from_prog!P124)),gc_data_from_prog!P124,"")</f>
        <v/>
      </c>
      <c r="G124" s="219" t="str">
        <f>IF(NOT(ISBLANK(gc_data_from_prog!D124)),gc_data_from_prog!D124,"")</f>
        <v/>
      </c>
      <c r="H124" s="104" t="str">
        <f>IF(NOT(ISBLANK(gc_data_from_prog!C124)),gc_data_from_prog!C124,"")</f>
        <v/>
      </c>
      <c r="I124" s="104" t="str">
        <f>IF(NOT(ISBLANK(gc_data_from_prog!V124)),gc_data_from_prog!V124,"")</f>
        <v/>
      </c>
      <c r="J124" s="104" t="str">
        <f>IF(NOT(ISBLANK(gc_data_from_prog!X124)),gc_data_from_prog!X124,"")</f>
        <v/>
      </c>
      <c r="K124" s="104" t="str">
        <f>IF(NOT(ISBLANK(gc_data_from_prog!Z124)),gc_data_from_prog!Z124,"")</f>
        <v/>
      </c>
      <c r="L124" s="104" t="str">
        <f>IF(NOT(ISBLANK(gc_data_from_prog!AB124)),gc_data_from_prog!AB124,"")</f>
        <v/>
      </c>
      <c r="M124" s="104" t="str">
        <f>IF(NOT(ISBLANK(gc_data_from_prog!AD124)),gc_data_from_prog!AD124,"")</f>
        <v/>
      </c>
      <c r="N124" s="104" t="str">
        <f>IF(NOT(ISBLANK(gc_data_from_prog!AF124)),gc_data_from_prog!AF124,"")</f>
        <v/>
      </c>
      <c r="O124" s="104" t="str">
        <f>IF(NOT(ISBLANK(gc_data_from_prog!AH124)),gc_data_from_prog!AH124,"")</f>
        <v/>
      </c>
      <c r="P124" s="104" t="str">
        <f>IF(NOT(ISBLANK(gc_data_from_prog!AJ124)),gc_data_from_prog!AJ124,"")</f>
        <v/>
      </c>
      <c r="Q124" s="104" t="str">
        <f>IF(NOT(ISBLANK(gc_data_from_prog!AL124)),gc_data_from_prog!AL124,"")</f>
        <v/>
      </c>
      <c r="R124" s="104" t="str">
        <f>IF(NOT(ISBLANK(gc_data_from_prog!AN124)),gc_data_from_prog!AN124,"")</f>
        <v/>
      </c>
      <c r="S124" s="104" t="str">
        <f>IF(NOT(ISBLANK(gc_data_from_prog!AP124)),gc_data_from_prog!AP124,"")</f>
        <v/>
      </c>
      <c r="T124" s="104" t="str">
        <f>IF(NOT(ISBLANK(gc_data_from_prog!AR124)),gc_data_from_prog!AR124,"")</f>
        <v/>
      </c>
      <c r="U124" s="104" t="str">
        <f>IF(NOT(ISBLANK(gc_data_from_prog!AT124)),gc_data_from_prog!AT124,"")</f>
        <v/>
      </c>
      <c r="V124" s="104" t="str">
        <f>IF(NOT(ISBLANK(gc_data_from_prog!AV124)),gc_data_from_prog!AV124,"")</f>
        <v/>
      </c>
      <c r="W124" s="104" t="str">
        <f>IF(NOT(ISBLANK(gc_data_from_prog!AX124)),gc_data_from_prog!AX124,"")</f>
        <v/>
      </c>
      <c r="X124" s="104" t="str">
        <f>IF(NOT(ISBLANK(gc_data_from_prog!AZ124)),gc_data_from_prog!AZ124,"")</f>
        <v/>
      </c>
    </row>
    <row r="125" spans="1:24" x14ac:dyDescent="0.25">
      <c r="A125" s="199"/>
      <c r="B125" s="199"/>
      <c r="C125" s="199"/>
      <c r="D125" s="20"/>
      <c r="E125" s="20" t="str">
        <f>IF(NOT(ISBLANK(gc_data_from_prog!P125)),gc_data_from_prog!P125,"")</f>
        <v/>
      </c>
      <c r="G125" s="220" t="str">
        <f>IF(NOT(ISBLANK(gc_data_from_prog!D125)),gc_data_from_prog!D125,"")</f>
        <v/>
      </c>
      <c r="H125" s="125" t="str">
        <f>IF(NOT(ISBLANK(gc_data_from_prog!C125)),gc_data_from_prog!C125,"")</f>
        <v/>
      </c>
      <c r="I125" s="125" t="str">
        <f>IF(NOT(ISBLANK(gc_data_from_prog!V125)),gc_data_from_prog!V125,"")</f>
        <v/>
      </c>
      <c r="J125" s="125" t="str">
        <f>IF(NOT(ISBLANK(gc_data_from_prog!X125)),gc_data_from_prog!X125,"")</f>
        <v/>
      </c>
      <c r="K125" s="125" t="str">
        <f>IF(NOT(ISBLANK(gc_data_from_prog!Z125)),gc_data_from_prog!Z125,"")</f>
        <v/>
      </c>
      <c r="L125" s="125" t="str">
        <f>IF(NOT(ISBLANK(gc_data_from_prog!AB125)),gc_data_from_prog!AB125,"")</f>
        <v/>
      </c>
      <c r="M125" s="125" t="str">
        <f>IF(NOT(ISBLANK(gc_data_from_prog!AD125)),gc_data_from_prog!AD125,"")</f>
        <v/>
      </c>
      <c r="N125" s="125" t="str">
        <f>IF(NOT(ISBLANK(gc_data_from_prog!AF125)),gc_data_from_prog!AF125,"")</f>
        <v/>
      </c>
      <c r="O125" s="125" t="str">
        <f>IF(NOT(ISBLANK(gc_data_from_prog!AH125)),gc_data_from_prog!AH125,"")</f>
        <v/>
      </c>
      <c r="P125" s="125" t="str">
        <f>IF(NOT(ISBLANK(gc_data_from_prog!AJ125)),gc_data_from_prog!AJ125,"")</f>
        <v/>
      </c>
      <c r="Q125" s="125" t="str">
        <f>IF(NOT(ISBLANK(gc_data_from_prog!AL125)),gc_data_from_prog!AL125,"")</f>
        <v/>
      </c>
      <c r="R125" s="125" t="str">
        <f>IF(NOT(ISBLANK(gc_data_from_prog!AN125)),gc_data_from_prog!AN125,"")</f>
        <v/>
      </c>
      <c r="S125" s="125" t="str">
        <f>IF(NOT(ISBLANK(gc_data_from_prog!AP125)),gc_data_from_prog!AP125,"")</f>
        <v/>
      </c>
      <c r="T125" s="125" t="str">
        <f>IF(NOT(ISBLANK(gc_data_from_prog!AR125)),gc_data_from_prog!AR125,"")</f>
        <v/>
      </c>
      <c r="U125" s="125" t="str">
        <f>IF(NOT(ISBLANK(gc_data_from_prog!AT125)),gc_data_from_prog!AT125,"")</f>
        <v/>
      </c>
      <c r="V125" s="125" t="str">
        <f>IF(NOT(ISBLANK(gc_data_from_prog!AV125)),gc_data_from_prog!AV125,"")</f>
        <v/>
      </c>
      <c r="W125" s="125" t="str">
        <f>IF(NOT(ISBLANK(gc_data_from_prog!AX125)),gc_data_from_prog!AX125,"")</f>
        <v/>
      </c>
      <c r="X125" s="125" t="str">
        <f>IF(NOT(ISBLANK(gc_data_from_prog!AZ125)),gc_data_from_prog!AZ125,"")</f>
        <v/>
      </c>
    </row>
    <row r="126" spans="1:24" x14ac:dyDescent="0.25">
      <c r="A126" s="199"/>
      <c r="B126" s="199"/>
      <c r="C126" s="199"/>
      <c r="D126" s="20"/>
      <c r="E126" s="20" t="str">
        <f>IF(NOT(ISBLANK(gc_data_from_prog!P126)),gc_data_from_prog!P126,"")</f>
        <v/>
      </c>
      <c r="G126" s="220" t="str">
        <f>IF(NOT(ISBLANK(gc_data_from_prog!D126)),gc_data_from_prog!D126,"")</f>
        <v/>
      </c>
      <c r="H126" s="125" t="str">
        <f>IF(NOT(ISBLANK(gc_data_from_prog!C126)),gc_data_from_prog!C126,"")</f>
        <v/>
      </c>
      <c r="I126" s="125" t="str">
        <f>IF(NOT(ISBLANK(gc_data_from_prog!V126)),gc_data_from_prog!V126,"")</f>
        <v/>
      </c>
      <c r="J126" s="125" t="str">
        <f>IF(NOT(ISBLANK(gc_data_from_prog!X126)),gc_data_from_prog!X126,"")</f>
        <v/>
      </c>
      <c r="K126" s="125" t="str">
        <f>IF(NOT(ISBLANK(gc_data_from_prog!Z126)),gc_data_from_prog!Z126,"")</f>
        <v/>
      </c>
      <c r="L126" s="125" t="str">
        <f>IF(NOT(ISBLANK(gc_data_from_prog!AB126)),gc_data_from_prog!AB126,"")</f>
        <v/>
      </c>
      <c r="M126" s="125" t="str">
        <f>IF(NOT(ISBLANK(gc_data_from_prog!AD126)),gc_data_from_prog!AD126,"")</f>
        <v/>
      </c>
      <c r="N126" s="125" t="str">
        <f>IF(NOT(ISBLANK(gc_data_from_prog!AF126)),gc_data_from_prog!AF126,"")</f>
        <v/>
      </c>
      <c r="O126" s="125" t="str">
        <f>IF(NOT(ISBLANK(gc_data_from_prog!AH126)),gc_data_from_prog!AH126,"")</f>
        <v/>
      </c>
      <c r="P126" s="125" t="str">
        <f>IF(NOT(ISBLANK(gc_data_from_prog!AJ126)),gc_data_from_prog!AJ126,"")</f>
        <v/>
      </c>
      <c r="Q126" s="125" t="str">
        <f>IF(NOT(ISBLANK(gc_data_from_prog!AL126)),gc_data_from_prog!AL126,"")</f>
        <v/>
      </c>
      <c r="R126" s="125" t="str">
        <f>IF(NOT(ISBLANK(gc_data_from_prog!AN126)),gc_data_from_prog!AN126,"")</f>
        <v/>
      </c>
      <c r="S126" s="125" t="str">
        <f>IF(NOT(ISBLANK(gc_data_from_prog!AP126)),gc_data_from_prog!AP126,"")</f>
        <v/>
      </c>
      <c r="T126" s="125" t="str">
        <f>IF(NOT(ISBLANK(gc_data_from_prog!AR126)),gc_data_from_prog!AR126,"")</f>
        <v/>
      </c>
      <c r="U126" s="125" t="str">
        <f>IF(NOT(ISBLANK(gc_data_from_prog!AT126)),gc_data_from_prog!AT126,"")</f>
        <v/>
      </c>
      <c r="V126" s="125" t="str">
        <f>IF(NOT(ISBLANK(gc_data_from_prog!AV126)),gc_data_from_prog!AV126,"")</f>
        <v/>
      </c>
      <c r="W126" s="125" t="str">
        <f>IF(NOT(ISBLANK(gc_data_from_prog!AX126)),gc_data_from_prog!AX126,"")</f>
        <v/>
      </c>
      <c r="X126" s="125" t="str">
        <f>IF(NOT(ISBLANK(gc_data_from_prog!AZ126)),gc_data_from_prog!AZ126,"")</f>
        <v/>
      </c>
    </row>
    <row r="127" spans="1:24" x14ac:dyDescent="0.25">
      <c r="A127" s="199"/>
      <c r="B127" s="199"/>
      <c r="C127" s="199"/>
      <c r="D127" s="20"/>
      <c r="E127" s="20" t="str">
        <f>IF(NOT(ISBLANK(gc_data_from_prog!P127)),gc_data_from_prog!P127,"")</f>
        <v/>
      </c>
      <c r="G127" s="220" t="str">
        <f>IF(NOT(ISBLANK(gc_data_from_prog!D127)),gc_data_from_prog!D127,"")</f>
        <v/>
      </c>
      <c r="H127" s="125" t="str">
        <f>IF(NOT(ISBLANK(gc_data_from_prog!C127)),gc_data_from_prog!C127,"")</f>
        <v/>
      </c>
      <c r="I127" s="125" t="str">
        <f>IF(NOT(ISBLANK(gc_data_from_prog!V127)),gc_data_from_prog!V127,"")</f>
        <v/>
      </c>
      <c r="J127" s="125" t="str">
        <f>IF(NOT(ISBLANK(gc_data_from_prog!X127)),gc_data_from_prog!X127,"")</f>
        <v/>
      </c>
      <c r="K127" s="125" t="str">
        <f>IF(NOT(ISBLANK(gc_data_from_prog!Z127)),gc_data_from_prog!Z127,"")</f>
        <v/>
      </c>
      <c r="L127" s="125" t="str">
        <f>IF(NOT(ISBLANK(gc_data_from_prog!AB127)),gc_data_from_prog!AB127,"")</f>
        <v/>
      </c>
      <c r="M127" s="125" t="str">
        <f>IF(NOT(ISBLANK(gc_data_from_prog!AD127)),gc_data_from_prog!AD127,"")</f>
        <v/>
      </c>
      <c r="N127" s="125" t="str">
        <f>IF(NOT(ISBLANK(gc_data_from_prog!AF127)),gc_data_from_prog!AF127,"")</f>
        <v/>
      </c>
      <c r="O127" s="125" t="str">
        <f>IF(NOT(ISBLANK(gc_data_from_prog!AH127)),gc_data_from_prog!AH127,"")</f>
        <v/>
      </c>
      <c r="P127" s="125" t="str">
        <f>IF(NOT(ISBLANK(gc_data_from_prog!AJ127)),gc_data_from_prog!AJ127,"")</f>
        <v/>
      </c>
      <c r="Q127" s="125" t="str">
        <f>IF(NOT(ISBLANK(gc_data_from_prog!AL127)),gc_data_from_prog!AL127,"")</f>
        <v/>
      </c>
      <c r="R127" s="125" t="str">
        <f>IF(NOT(ISBLANK(gc_data_from_prog!AN127)),gc_data_from_prog!AN127,"")</f>
        <v/>
      </c>
      <c r="S127" s="125" t="str">
        <f>IF(NOT(ISBLANK(gc_data_from_prog!AP127)),gc_data_from_prog!AP127,"")</f>
        <v/>
      </c>
      <c r="T127" s="125" t="str">
        <f>IF(NOT(ISBLANK(gc_data_from_prog!AR127)),gc_data_from_prog!AR127,"")</f>
        <v/>
      </c>
      <c r="U127" s="125" t="str">
        <f>IF(NOT(ISBLANK(gc_data_from_prog!AT127)),gc_data_from_prog!AT127,"")</f>
        <v/>
      </c>
      <c r="V127" s="125" t="str">
        <f>IF(NOT(ISBLANK(gc_data_from_prog!AV127)),gc_data_from_prog!AV127,"")</f>
        <v/>
      </c>
      <c r="W127" s="125" t="str">
        <f>IF(NOT(ISBLANK(gc_data_from_prog!AX127)),gc_data_from_prog!AX127,"")</f>
        <v/>
      </c>
      <c r="X127" s="125" t="str">
        <f>IF(NOT(ISBLANK(gc_data_from_prog!AZ127)),gc_data_from_prog!AZ127,"")</f>
        <v/>
      </c>
    </row>
    <row r="128" spans="1:24" x14ac:dyDescent="0.25">
      <c r="A128" s="212"/>
      <c r="B128" s="212"/>
      <c r="C128" s="213"/>
      <c r="E128" t="str">
        <f>IF(ISBLANK(G122),"",E$14)</f>
        <v/>
      </c>
      <c r="G128"/>
      <c r="H128"/>
    </row>
    <row r="129" spans="1:8" x14ac:dyDescent="0.25">
      <c r="A129" s="212"/>
      <c r="B129" s="212"/>
      <c r="C129" s="213"/>
      <c r="G129"/>
      <c r="H129"/>
    </row>
    <row r="130" spans="1:8" x14ac:dyDescent="0.25">
      <c r="A130" s="212"/>
      <c r="B130" s="212"/>
      <c r="C130" s="213"/>
      <c r="G130"/>
      <c r="H130"/>
    </row>
    <row r="131" spans="1:8" x14ac:dyDescent="0.25">
      <c r="A131" s="212"/>
      <c r="B131" s="212"/>
      <c r="C131" s="213"/>
      <c r="G131"/>
      <c r="H131"/>
    </row>
    <row r="132" spans="1:8" x14ac:dyDescent="0.25">
      <c r="A132" s="212"/>
      <c r="B132" s="212"/>
      <c r="C132" s="213"/>
      <c r="E132" t="str">
        <f>IF(ISBLANK(G126),"",E$18)</f>
        <v/>
      </c>
      <c r="G132"/>
      <c r="H132"/>
    </row>
    <row r="133" spans="1:8" x14ac:dyDescent="0.25">
      <c r="A133" s="212"/>
      <c r="B133" s="212"/>
      <c r="C133" s="213"/>
      <c r="G133"/>
      <c r="H133"/>
    </row>
    <row r="134" spans="1:8" x14ac:dyDescent="0.25">
      <c r="A134" s="212"/>
      <c r="B134" s="212"/>
      <c r="C134" s="213"/>
      <c r="G134"/>
      <c r="H134"/>
    </row>
    <row r="135" spans="1:8" x14ac:dyDescent="0.25">
      <c r="A135" s="212"/>
      <c r="B135" s="212"/>
      <c r="C135" s="213"/>
      <c r="G135"/>
      <c r="H135"/>
    </row>
    <row r="136" spans="1:8" x14ac:dyDescent="0.25">
      <c r="A136" s="212"/>
      <c r="B136" s="212"/>
      <c r="C136" s="213"/>
      <c r="E136" t="str">
        <f>IF(ISBLANK(G130),"",E$22)</f>
        <v/>
      </c>
      <c r="G136"/>
      <c r="H136"/>
    </row>
    <row r="137" spans="1:8" x14ac:dyDescent="0.25">
      <c r="A137" s="212"/>
      <c r="B137" s="212"/>
      <c r="C137" s="213"/>
      <c r="G137"/>
      <c r="H137"/>
    </row>
    <row r="138" spans="1:8" x14ac:dyDescent="0.25">
      <c r="A138" s="212"/>
      <c r="B138" s="212"/>
      <c r="C138" s="213"/>
      <c r="G138"/>
      <c r="H138"/>
    </row>
    <row r="139" spans="1:8" x14ac:dyDescent="0.25">
      <c r="A139" s="212"/>
      <c r="B139" s="212"/>
      <c r="C139" s="213"/>
      <c r="G139"/>
      <c r="H139"/>
    </row>
    <row r="140" spans="1:8" x14ac:dyDescent="0.25">
      <c r="A140" s="212"/>
      <c r="B140" s="212"/>
      <c r="C140" s="213"/>
      <c r="E140" t="str">
        <f>IF(ISBLANK(G134),"",#REF!)</f>
        <v/>
      </c>
      <c r="G140"/>
      <c r="H140"/>
    </row>
    <row r="141" spans="1:8" x14ac:dyDescent="0.25">
      <c r="A141" s="212"/>
      <c r="B141" s="212"/>
      <c r="C141" s="213"/>
      <c r="G141"/>
      <c r="H141"/>
    </row>
    <row r="142" spans="1:8" x14ac:dyDescent="0.25">
      <c r="A142" s="212"/>
      <c r="B142" s="212"/>
      <c r="C142" s="213"/>
      <c r="G142"/>
      <c r="H142"/>
    </row>
    <row r="143" spans="1:8" x14ac:dyDescent="0.25">
      <c r="A143" s="212"/>
      <c r="B143" s="212"/>
      <c r="C143" s="213"/>
      <c r="G143"/>
      <c r="H143"/>
    </row>
    <row r="144" spans="1:8" x14ac:dyDescent="0.25">
      <c r="G144"/>
      <c r="H144"/>
    </row>
    <row r="145" spans="1:8" x14ac:dyDescent="0.25">
      <c r="A145" s="199">
        <v>375</v>
      </c>
      <c r="B145" s="201"/>
      <c r="C145" s="200"/>
      <c r="E145" t="str">
        <f>IF(ISBLANK(G139),"",E$2)</f>
        <v/>
      </c>
      <c r="G145"/>
      <c r="H145"/>
    </row>
    <row r="146" spans="1:8" x14ac:dyDescent="0.25">
      <c r="A146" s="201"/>
      <c r="B146" s="201"/>
      <c r="C146" s="200"/>
      <c r="G146"/>
      <c r="H146"/>
    </row>
    <row r="147" spans="1:8" x14ac:dyDescent="0.25">
      <c r="A147" s="201"/>
      <c r="B147" s="201"/>
      <c r="C147" s="200"/>
      <c r="G147"/>
      <c r="H147"/>
    </row>
    <row r="148" spans="1:8" x14ac:dyDescent="0.25">
      <c r="A148" s="201"/>
      <c r="B148" s="201"/>
      <c r="C148" s="200"/>
      <c r="G148"/>
      <c r="H148"/>
    </row>
    <row r="149" spans="1:8" x14ac:dyDescent="0.25">
      <c r="A149" s="201"/>
      <c r="B149" s="201"/>
      <c r="C149" s="200"/>
      <c r="E149" t="str">
        <f>IF(ISBLANK(G143),"",E$6)</f>
        <v/>
      </c>
      <c r="G149"/>
      <c r="H149"/>
    </row>
    <row r="150" spans="1:8" x14ac:dyDescent="0.25">
      <c r="A150" s="201"/>
      <c r="B150" s="201"/>
      <c r="C150" s="200"/>
      <c r="G150"/>
      <c r="H150"/>
    </row>
    <row r="151" spans="1:8" x14ac:dyDescent="0.25">
      <c r="A151" s="201"/>
      <c r="B151" s="201"/>
      <c r="C151" s="200"/>
      <c r="G151"/>
      <c r="H151"/>
    </row>
    <row r="152" spans="1:8" x14ac:dyDescent="0.25">
      <c r="A152" s="201"/>
      <c r="B152" s="201"/>
      <c r="C152" s="200"/>
      <c r="G152"/>
      <c r="H152"/>
    </row>
    <row r="153" spans="1:8" x14ac:dyDescent="0.25">
      <c r="A153" s="201"/>
      <c r="B153" s="201"/>
      <c r="C153" s="200"/>
      <c r="E153" t="str">
        <f>IF(ISBLANK(G147),"",E$10)</f>
        <v/>
      </c>
      <c r="G153"/>
      <c r="H153"/>
    </row>
    <row r="154" spans="1:8" x14ac:dyDescent="0.25">
      <c r="A154" s="201"/>
      <c r="B154" s="201"/>
      <c r="C154" s="200"/>
      <c r="G154"/>
      <c r="H154"/>
    </row>
    <row r="155" spans="1:8" x14ac:dyDescent="0.25">
      <c r="A155" s="201"/>
      <c r="B155" s="201"/>
      <c r="C155" s="200"/>
      <c r="G155"/>
      <c r="H155"/>
    </row>
    <row r="156" spans="1:8" x14ac:dyDescent="0.25">
      <c r="A156" s="201"/>
      <c r="B156" s="201"/>
      <c r="C156" s="200"/>
      <c r="G156"/>
      <c r="H156"/>
    </row>
    <row r="157" spans="1:8" x14ac:dyDescent="0.25">
      <c r="A157" s="201"/>
      <c r="B157" s="201"/>
      <c r="C157" s="200"/>
      <c r="E157" t="str">
        <f>IF(ISBLANK(G151),"",E$14)</f>
        <v/>
      </c>
      <c r="G157"/>
      <c r="H157"/>
    </row>
    <row r="158" spans="1:8" x14ac:dyDescent="0.25">
      <c r="A158" s="201"/>
      <c r="B158" s="201"/>
      <c r="C158" s="200"/>
      <c r="G158"/>
      <c r="H158"/>
    </row>
    <row r="159" spans="1:8" x14ac:dyDescent="0.25">
      <c r="A159" s="201"/>
      <c r="B159" s="201"/>
      <c r="C159" s="200"/>
      <c r="G159"/>
      <c r="H159"/>
    </row>
    <row r="160" spans="1:8" x14ac:dyDescent="0.25">
      <c r="A160" s="201"/>
      <c r="B160" s="201"/>
      <c r="C160" s="200"/>
      <c r="G160"/>
      <c r="H160"/>
    </row>
    <row r="161" spans="1:8" x14ac:dyDescent="0.25">
      <c r="A161" s="201"/>
      <c r="B161" s="201"/>
      <c r="C161" s="200"/>
      <c r="E161" t="str">
        <f>IF(ISBLANK(G155),"",E$18)</f>
        <v/>
      </c>
      <c r="G161"/>
      <c r="H161"/>
    </row>
    <row r="162" spans="1:8" x14ac:dyDescent="0.25">
      <c r="A162" s="201"/>
      <c r="B162" s="201"/>
      <c r="C162" s="200"/>
      <c r="G162"/>
      <c r="H162"/>
    </row>
    <row r="163" spans="1:8" x14ac:dyDescent="0.25">
      <c r="A163" s="201"/>
      <c r="B163" s="201"/>
      <c r="C163" s="200"/>
      <c r="G163"/>
      <c r="H163"/>
    </row>
    <row r="164" spans="1:8" x14ac:dyDescent="0.25">
      <c r="A164" s="201"/>
      <c r="B164" s="201"/>
      <c r="C164" s="200"/>
      <c r="G164"/>
      <c r="H164"/>
    </row>
    <row r="165" spans="1:8" x14ac:dyDescent="0.25">
      <c r="A165" s="201"/>
      <c r="B165" s="201"/>
      <c r="C165" s="200"/>
      <c r="E165" t="str">
        <f>IF(ISBLANK(G159),"",E$22)</f>
        <v/>
      </c>
      <c r="G165"/>
      <c r="H165"/>
    </row>
    <row r="166" spans="1:8" x14ac:dyDescent="0.25">
      <c r="A166" s="201"/>
      <c r="B166" s="201"/>
      <c r="C166" s="200"/>
      <c r="G166"/>
      <c r="H166"/>
    </row>
    <row r="167" spans="1:8" x14ac:dyDescent="0.25">
      <c r="A167" s="201"/>
      <c r="B167" s="201"/>
      <c r="C167" s="200"/>
      <c r="G167"/>
      <c r="H167"/>
    </row>
    <row r="168" spans="1:8" x14ac:dyDescent="0.25">
      <c r="A168" s="201"/>
      <c r="B168" s="201"/>
      <c r="C168" s="200"/>
    </row>
    <row r="169" spans="1:8" x14ac:dyDescent="0.25">
      <c r="A169" s="201"/>
      <c r="B169" s="201"/>
      <c r="C169" s="200"/>
      <c r="E169" t="str">
        <f>IF(ISBLANK(G163),"",#REF!)</f>
        <v/>
      </c>
    </row>
    <row r="170" spans="1:8" x14ac:dyDescent="0.25">
      <c r="A170" s="201"/>
      <c r="B170" s="201"/>
      <c r="C170" s="200"/>
    </row>
    <row r="171" spans="1:8" x14ac:dyDescent="0.25">
      <c r="A171" s="201"/>
      <c r="B171" s="201"/>
      <c r="C171" s="200"/>
    </row>
    <row r="172" spans="1:8" x14ac:dyDescent="0.25">
      <c r="A172" s="201"/>
      <c r="B172" s="201"/>
      <c r="C172" s="200"/>
    </row>
  </sheetData>
  <mergeCells count="7">
    <mergeCell ref="A145:C172"/>
    <mergeCell ref="A2:C22"/>
    <mergeCell ref="A23:C43"/>
    <mergeCell ref="A44:C64"/>
    <mergeCell ref="A65:C85"/>
    <mergeCell ref="A86:C106"/>
    <mergeCell ref="A107:C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31"/>
  <sheetViews>
    <sheetView topLeftCell="Y1" workbookViewId="0">
      <selection activeCell="AZ2" sqref="AZ2"/>
    </sheetView>
  </sheetViews>
  <sheetFormatPr defaultRowHeight="15" x14ac:dyDescent="0.25"/>
  <cols>
    <col min="11" max="11" width="29.42578125" bestFit="1" customWidth="1"/>
  </cols>
  <sheetData>
    <row r="1" spans="1:53" x14ac:dyDescent="0.25">
      <c r="A1" s="181" t="s">
        <v>118</v>
      </c>
      <c r="B1" s="181" t="s">
        <v>119</v>
      </c>
      <c r="C1" s="181" t="s">
        <v>120</v>
      </c>
      <c r="D1" s="181" t="s">
        <v>121</v>
      </c>
      <c r="E1" s="181" t="s">
        <v>122</v>
      </c>
      <c r="F1" s="181" t="s">
        <v>123</v>
      </c>
      <c r="G1" s="181" t="s">
        <v>124</v>
      </c>
      <c r="H1" s="181" t="s">
        <v>125</v>
      </c>
      <c r="I1" s="181" t="s">
        <v>126</v>
      </c>
      <c r="J1" s="181" t="s">
        <v>127</v>
      </c>
      <c r="K1" s="181" t="s">
        <v>128</v>
      </c>
      <c r="L1" s="181" t="s">
        <v>129</v>
      </c>
      <c r="M1" s="181" t="s">
        <v>130</v>
      </c>
      <c r="N1" s="181" t="s">
        <v>131</v>
      </c>
      <c r="O1" s="181" t="s">
        <v>132</v>
      </c>
      <c r="P1" s="181" t="s">
        <v>114</v>
      </c>
      <c r="Q1" s="181" t="s">
        <v>133</v>
      </c>
      <c r="R1" s="181" t="s">
        <v>134</v>
      </c>
      <c r="S1" s="181" t="s">
        <v>135</v>
      </c>
      <c r="T1" s="181" t="s">
        <v>136</v>
      </c>
      <c r="U1" s="181" t="s">
        <v>137</v>
      </c>
      <c r="V1" s="181" t="s">
        <v>41</v>
      </c>
      <c r="W1" s="181" t="s">
        <v>138</v>
      </c>
      <c r="X1" s="181" t="s">
        <v>42</v>
      </c>
      <c r="Y1" s="181" t="s">
        <v>139</v>
      </c>
      <c r="Z1" s="181" t="s">
        <v>44</v>
      </c>
      <c r="AA1" s="181" t="s">
        <v>140</v>
      </c>
      <c r="AB1" s="181" t="s">
        <v>77</v>
      </c>
      <c r="AC1" s="181" t="s">
        <v>141</v>
      </c>
      <c r="AD1" s="181" t="s">
        <v>78</v>
      </c>
      <c r="AE1" s="181" t="s">
        <v>142</v>
      </c>
      <c r="AF1" s="181" t="s">
        <v>79</v>
      </c>
      <c r="AG1" s="181" t="s">
        <v>143</v>
      </c>
      <c r="AH1" s="181" t="s">
        <v>80</v>
      </c>
      <c r="AI1" s="181" t="s">
        <v>144</v>
      </c>
      <c r="AJ1" s="181" t="s">
        <v>43</v>
      </c>
      <c r="AK1" s="181" t="s">
        <v>145</v>
      </c>
      <c r="AL1" s="181" t="s">
        <v>81</v>
      </c>
      <c r="AM1" s="181" t="s">
        <v>146</v>
      </c>
      <c r="AN1" s="181" t="s">
        <v>45</v>
      </c>
      <c r="AO1" s="181" t="s">
        <v>147</v>
      </c>
      <c r="AP1" s="181" t="s">
        <v>46</v>
      </c>
      <c r="AQ1" s="181" t="s">
        <v>148</v>
      </c>
      <c r="AR1" s="181" t="s">
        <v>82</v>
      </c>
      <c r="AS1" s="181" t="s">
        <v>149</v>
      </c>
      <c r="AT1" s="181" t="s">
        <v>83</v>
      </c>
      <c r="AU1" s="181" t="s">
        <v>150</v>
      </c>
      <c r="AV1" s="181" t="s">
        <v>84</v>
      </c>
      <c r="AW1" s="181" t="s">
        <v>151</v>
      </c>
      <c r="AX1" s="181" t="s">
        <v>85</v>
      </c>
      <c r="AY1" s="181" t="s">
        <v>152</v>
      </c>
      <c r="AZ1" s="181" t="s">
        <v>86</v>
      </c>
      <c r="BA1" s="181" t="s">
        <v>153</v>
      </c>
    </row>
    <row r="2" spans="1:53" x14ac:dyDescent="0.25">
      <c r="A2" t="s">
        <v>154</v>
      </c>
      <c r="B2" t="s">
        <v>119</v>
      </c>
      <c r="C2" t="s">
        <v>155</v>
      </c>
      <c r="D2">
        <v>1653235822.6673961</v>
      </c>
      <c r="E2">
        <v>9.24</v>
      </c>
      <c r="F2">
        <v>6.1379999999999999</v>
      </c>
      <c r="G2">
        <v>22</v>
      </c>
      <c r="H2">
        <v>0</v>
      </c>
      <c r="I2">
        <v>25</v>
      </c>
      <c r="J2">
        <v>6</v>
      </c>
      <c r="K2">
        <v>46</v>
      </c>
      <c r="L2">
        <v>12</v>
      </c>
      <c r="M2">
        <v>6</v>
      </c>
      <c r="N2">
        <v>22</v>
      </c>
      <c r="O2">
        <v>0</v>
      </c>
      <c r="P2">
        <v>40</v>
      </c>
      <c r="Q2">
        <v>30</v>
      </c>
      <c r="R2">
        <v>15</v>
      </c>
      <c r="S2">
        <v>55.000000000000007</v>
      </c>
      <c r="T2">
        <v>0</v>
      </c>
      <c r="U2" t="s">
        <v>156</v>
      </c>
      <c r="V2">
        <v>566382.58499999996</v>
      </c>
      <c r="W2">
        <v>35.86</v>
      </c>
      <c r="X2">
        <v>2101269.6749999998</v>
      </c>
      <c r="Y2">
        <v>41.32</v>
      </c>
      <c r="Z2">
        <v>0</v>
      </c>
      <c r="AA2">
        <v>54.02</v>
      </c>
      <c r="AB2">
        <v>0</v>
      </c>
      <c r="AC2">
        <v>74.3</v>
      </c>
      <c r="AD2">
        <v>0</v>
      </c>
      <c r="AE2">
        <v>31.87</v>
      </c>
      <c r="AF2">
        <v>74.290000000000006</v>
      </c>
      <c r="AG2">
        <v>36.81</v>
      </c>
      <c r="AH2">
        <v>0</v>
      </c>
      <c r="AI2">
        <v>41.06</v>
      </c>
      <c r="AJ2">
        <v>1260199.345</v>
      </c>
      <c r="AK2">
        <v>45.74</v>
      </c>
      <c r="AL2">
        <v>0</v>
      </c>
      <c r="AM2">
        <v>66.66</v>
      </c>
      <c r="AN2">
        <v>738.05499999999995</v>
      </c>
      <c r="AO2">
        <v>78.23</v>
      </c>
      <c r="AP2">
        <v>529.88499999999999</v>
      </c>
      <c r="AQ2">
        <v>82.88</v>
      </c>
      <c r="AR2">
        <v>0</v>
      </c>
      <c r="AS2">
        <v>111</v>
      </c>
      <c r="AT2">
        <v>0</v>
      </c>
      <c r="AU2">
        <v>114</v>
      </c>
      <c r="AV2">
        <v>0</v>
      </c>
      <c r="AW2">
        <v>118</v>
      </c>
      <c r="AX2">
        <v>0</v>
      </c>
      <c r="AY2">
        <v>122</v>
      </c>
      <c r="AZ2">
        <v>0</v>
      </c>
      <c r="BA2">
        <v>142.32</v>
      </c>
    </row>
    <row r="3" spans="1:53" x14ac:dyDescent="0.25">
      <c r="A3" t="s">
        <v>154</v>
      </c>
      <c r="B3" t="s">
        <v>119</v>
      </c>
      <c r="C3" t="s">
        <v>157</v>
      </c>
      <c r="D3">
        <v>1653235829.7107439</v>
      </c>
      <c r="E3">
        <v>9.24</v>
      </c>
      <c r="F3">
        <v>6.1379999999999999</v>
      </c>
      <c r="G3">
        <v>22</v>
      </c>
      <c r="H3">
        <v>0</v>
      </c>
      <c r="I3">
        <v>25</v>
      </c>
      <c r="J3">
        <v>6</v>
      </c>
      <c r="K3">
        <v>46</v>
      </c>
      <c r="L3">
        <v>12</v>
      </c>
      <c r="M3">
        <v>6</v>
      </c>
      <c r="N3">
        <v>22</v>
      </c>
      <c r="O3">
        <v>0</v>
      </c>
      <c r="P3">
        <v>40</v>
      </c>
      <c r="Q3">
        <v>30</v>
      </c>
      <c r="R3">
        <v>15</v>
      </c>
      <c r="S3">
        <v>55.000000000000007</v>
      </c>
      <c r="T3">
        <v>0</v>
      </c>
      <c r="U3" t="s">
        <v>156</v>
      </c>
      <c r="V3">
        <v>566382.58499999996</v>
      </c>
      <c r="W3">
        <v>35.86</v>
      </c>
      <c r="X3">
        <v>2101269.6749999998</v>
      </c>
      <c r="Y3">
        <v>41.32</v>
      </c>
      <c r="Z3">
        <v>0</v>
      </c>
      <c r="AA3">
        <v>54.02</v>
      </c>
      <c r="AB3">
        <v>0</v>
      </c>
      <c r="AC3">
        <v>74.3</v>
      </c>
      <c r="AD3">
        <v>0</v>
      </c>
      <c r="AE3">
        <v>31.87</v>
      </c>
      <c r="AF3">
        <v>74.290000000000006</v>
      </c>
      <c r="AG3">
        <v>36.81</v>
      </c>
      <c r="AH3">
        <v>0</v>
      </c>
      <c r="AI3">
        <v>41.06</v>
      </c>
      <c r="AJ3">
        <v>1260199.345</v>
      </c>
      <c r="AK3">
        <v>45.74</v>
      </c>
      <c r="AL3">
        <v>0</v>
      </c>
      <c r="AM3">
        <v>66.66</v>
      </c>
      <c r="AN3">
        <v>738.05499999999995</v>
      </c>
      <c r="AO3">
        <v>78.23</v>
      </c>
      <c r="AP3">
        <v>529.88499999999999</v>
      </c>
      <c r="AQ3">
        <v>82.88</v>
      </c>
      <c r="AR3">
        <v>0</v>
      </c>
      <c r="AS3">
        <v>111</v>
      </c>
      <c r="AT3">
        <v>0</v>
      </c>
      <c r="AU3">
        <v>114</v>
      </c>
      <c r="AV3">
        <v>0</v>
      </c>
      <c r="AW3">
        <v>118</v>
      </c>
      <c r="AX3">
        <v>0</v>
      </c>
      <c r="AY3">
        <v>122</v>
      </c>
      <c r="AZ3">
        <v>0</v>
      </c>
      <c r="BA3">
        <v>142.32</v>
      </c>
    </row>
    <row r="4" spans="1:53" x14ac:dyDescent="0.25">
      <c r="A4" t="s">
        <v>154</v>
      </c>
      <c r="B4" t="s">
        <v>119</v>
      </c>
      <c r="C4" t="s">
        <v>158</v>
      </c>
      <c r="D4">
        <v>1653235836.7545359</v>
      </c>
      <c r="E4">
        <v>9.24</v>
      </c>
      <c r="F4">
        <v>6.1379999999999999</v>
      </c>
      <c r="G4">
        <v>22</v>
      </c>
      <c r="H4">
        <v>0</v>
      </c>
      <c r="I4">
        <v>25</v>
      </c>
      <c r="J4">
        <v>6</v>
      </c>
      <c r="K4">
        <v>46</v>
      </c>
      <c r="L4">
        <v>12</v>
      </c>
      <c r="M4">
        <v>6</v>
      </c>
      <c r="N4">
        <v>22</v>
      </c>
      <c r="O4">
        <v>0</v>
      </c>
      <c r="P4">
        <v>40</v>
      </c>
      <c r="Q4">
        <v>30</v>
      </c>
      <c r="R4">
        <v>15</v>
      </c>
      <c r="S4">
        <v>55.000000000000007</v>
      </c>
      <c r="T4">
        <v>0</v>
      </c>
      <c r="U4" t="s">
        <v>156</v>
      </c>
      <c r="V4">
        <v>566382.58499999996</v>
      </c>
      <c r="W4">
        <v>35.86</v>
      </c>
      <c r="X4">
        <v>2101269.6749999998</v>
      </c>
      <c r="Y4">
        <v>41.32</v>
      </c>
      <c r="Z4">
        <v>0</v>
      </c>
      <c r="AA4">
        <v>54.02</v>
      </c>
      <c r="AB4">
        <v>0</v>
      </c>
      <c r="AC4">
        <v>74.3</v>
      </c>
      <c r="AD4">
        <v>0</v>
      </c>
      <c r="AE4">
        <v>31.87</v>
      </c>
      <c r="AF4">
        <v>74.290000000000006</v>
      </c>
      <c r="AG4">
        <v>36.81</v>
      </c>
      <c r="AH4">
        <v>0</v>
      </c>
      <c r="AI4">
        <v>41.06</v>
      </c>
      <c r="AJ4">
        <v>1260199.345</v>
      </c>
      <c r="AK4">
        <v>45.74</v>
      </c>
      <c r="AL4">
        <v>0</v>
      </c>
      <c r="AM4">
        <v>66.66</v>
      </c>
      <c r="AN4">
        <v>738.05499999999995</v>
      </c>
      <c r="AO4">
        <v>78.23</v>
      </c>
      <c r="AP4">
        <v>529.88499999999999</v>
      </c>
      <c r="AQ4">
        <v>82.88</v>
      </c>
      <c r="AR4">
        <v>0</v>
      </c>
      <c r="AS4">
        <v>111</v>
      </c>
      <c r="AT4">
        <v>0</v>
      </c>
      <c r="AU4">
        <v>114</v>
      </c>
      <c r="AV4">
        <v>0</v>
      </c>
      <c r="AW4">
        <v>118</v>
      </c>
      <c r="AX4">
        <v>0</v>
      </c>
      <c r="AY4">
        <v>122</v>
      </c>
      <c r="AZ4">
        <v>0</v>
      </c>
      <c r="BA4">
        <v>142.32</v>
      </c>
    </row>
    <row r="5" spans="1:53" x14ac:dyDescent="0.25">
      <c r="A5" t="s">
        <v>154</v>
      </c>
      <c r="B5" t="s">
        <v>119</v>
      </c>
      <c r="C5" t="s">
        <v>159</v>
      </c>
      <c r="D5">
        <v>1653235945.139375</v>
      </c>
      <c r="E5">
        <v>18.48</v>
      </c>
      <c r="F5">
        <v>12.276</v>
      </c>
      <c r="G5">
        <v>44</v>
      </c>
      <c r="H5">
        <v>0</v>
      </c>
      <c r="I5">
        <v>25</v>
      </c>
      <c r="J5">
        <v>6</v>
      </c>
      <c r="K5">
        <v>46</v>
      </c>
      <c r="L5">
        <v>24</v>
      </c>
      <c r="M5">
        <v>12</v>
      </c>
      <c r="N5">
        <v>44</v>
      </c>
      <c r="O5">
        <v>0</v>
      </c>
      <c r="P5">
        <v>80</v>
      </c>
      <c r="Q5">
        <v>30</v>
      </c>
      <c r="R5">
        <v>15</v>
      </c>
      <c r="S5">
        <v>55.000000000000007</v>
      </c>
      <c r="T5">
        <v>0</v>
      </c>
      <c r="U5" t="s">
        <v>156</v>
      </c>
      <c r="V5">
        <v>566382.58499999996</v>
      </c>
      <c r="W5">
        <v>35.86</v>
      </c>
      <c r="X5">
        <v>2101269.6749999998</v>
      </c>
      <c r="Y5">
        <v>41.32</v>
      </c>
      <c r="Z5">
        <v>0</v>
      </c>
      <c r="AA5">
        <v>54.02</v>
      </c>
      <c r="AB5">
        <v>0</v>
      </c>
      <c r="AC5">
        <v>74.3</v>
      </c>
      <c r="AD5">
        <v>0</v>
      </c>
      <c r="AE5">
        <v>31.87</v>
      </c>
      <c r="AF5">
        <v>74.290000000000006</v>
      </c>
      <c r="AG5">
        <v>36.81</v>
      </c>
      <c r="AH5">
        <v>0</v>
      </c>
      <c r="AI5">
        <v>41.06</v>
      </c>
      <c r="AJ5">
        <v>1260199.345</v>
      </c>
      <c r="AK5">
        <v>45.74</v>
      </c>
      <c r="AL5">
        <v>0</v>
      </c>
      <c r="AM5">
        <v>66.66</v>
      </c>
      <c r="AN5">
        <v>738.05499999999995</v>
      </c>
      <c r="AO5">
        <v>78.23</v>
      </c>
      <c r="AP5">
        <v>529.88499999999999</v>
      </c>
      <c r="AQ5">
        <v>82.88</v>
      </c>
      <c r="AR5">
        <v>0</v>
      </c>
      <c r="AS5">
        <v>111</v>
      </c>
      <c r="AT5">
        <v>0</v>
      </c>
      <c r="AU5">
        <v>114</v>
      </c>
      <c r="AV5">
        <v>0</v>
      </c>
      <c r="AW5">
        <v>118</v>
      </c>
      <c r="AX5">
        <v>0</v>
      </c>
      <c r="AY5">
        <v>122</v>
      </c>
      <c r="AZ5">
        <v>0</v>
      </c>
      <c r="BA5">
        <v>142.32</v>
      </c>
    </row>
    <row r="6" spans="1:53" x14ac:dyDescent="0.25">
      <c r="A6" t="s">
        <v>154</v>
      </c>
      <c r="B6" t="s">
        <v>119</v>
      </c>
      <c r="C6" t="s">
        <v>160</v>
      </c>
      <c r="D6">
        <v>1653235952.1754811</v>
      </c>
      <c r="E6">
        <v>18.48</v>
      </c>
      <c r="F6">
        <v>12.276</v>
      </c>
      <c r="G6">
        <v>44</v>
      </c>
      <c r="H6">
        <v>0</v>
      </c>
      <c r="I6">
        <v>25</v>
      </c>
      <c r="J6">
        <v>6</v>
      </c>
      <c r="K6">
        <v>46</v>
      </c>
      <c r="L6">
        <v>24</v>
      </c>
      <c r="M6">
        <v>12</v>
      </c>
      <c r="N6">
        <v>44</v>
      </c>
      <c r="O6">
        <v>0</v>
      </c>
      <c r="P6">
        <v>80</v>
      </c>
      <c r="Q6">
        <v>30</v>
      </c>
      <c r="R6">
        <v>15</v>
      </c>
      <c r="S6">
        <v>55.000000000000007</v>
      </c>
      <c r="T6">
        <v>0</v>
      </c>
      <c r="U6" t="s">
        <v>156</v>
      </c>
      <c r="V6">
        <v>566382.58499999996</v>
      </c>
      <c r="W6">
        <v>35.86</v>
      </c>
      <c r="X6">
        <v>2101269.6749999998</v>
      </c>
      <c r="Y6">
        <v>41.32</v>
      </c>
      <c r="Z6">
        <v>0</v>
      </c>
      <c r="AA6">
        <v>54.02</v>
      </c>
      <c r="AB6">
        <v>0</v>
      </c>
      <c r="AC6">
        <v>74.3</v>
      </c>
      <c r="AD6">
        <v>0</v>
      </c>
      <c r="AE6">
        <v>31.87</v>
      </c>
      <c r="AF6">
        <v>74.290000000000006</v>
      </c>
      <c r="AG6">
        <v>36.81</v>
      </c>
      <c r="AH6">
        <v>0</v>
      </c>
      <c r="AI6">
        <v>41.06</v>
      </c>
      <c r="AJ6">
        <v>1260199.345</v>
      </c>
      <c r="AK6">
        <v>45.74</v>
      </c>
      <c r="AL6">
        <v>0</v>
      </c>
      <c r="AM6">
        <v>66.66</v>
      </c>
      <c r="AN6">
        <v>738.05499999999995</v>
      </c>
      <c r="AO6">
        <v>78.23</v>
      </c>
      <c r="AP6">
        <v>529.88499999999999</v>
      </c>
      <c r="AQ6">
        <v>82.88</v>
      </c>
      <c r="AR6">
        <v>0</v>
      </c>
      <c r="AS6">
        <v>111</v>
      </c>
      <c r="AT6">
        <v>0</v>
      </c>
      <c r="AU6">
        <v>114</v>
      </c>
      <c r="AV6">
        <v>0</v>
      </c>
      <c r="AW6">
        <v>118</v>
      </c>
      <c r="AX6">
        <v>0</v>
      </c>
      <c r="AY6">
        <v>122</v>
      </c>
      <c r="AZ6">
        <v>0</v>
      </c>
      <c r="BA6">
        <v>142.32</v>
      </c>
    </row>
    <row r="7" spans="1:53" x14ac:dyDescent="0.25">
      <c r="A7" t="s">
        <v>154</v>
      </c>
      <c r="B7" t="s">
        <v>119</v>
      </c>
      <c r="C7" t="s">
        <v>161</v>
      </c>
      <c r="D7">
        <v>1653235959.210212</v>
      </c>
      <c r="E7">
        <v>18.48</v>
      </c>
      <c r="F7">
        <v>12.276</v>
      </c>
      <c r="G7">
        <v>44</v>
      </c>
      <c r="H7">
        <v>0</v>
      </c>
      <c r="I7">
        <v>25</v>
      </c>
      <c r="J7">
        <v>6</v>
      </c>
      <c r="K7">
        <v>46</v>
      </c>
      <c r="L7">
        <v>24</v>
      </c>
      <c r="M7">
        <v>12</v>
      </c>
      <c r="N7">
        <v>44</v>
      </c>
      <c r="O7">
        <v>0</v>
      </c>
      <c r="P7">
        <v>80</v>
      </c>
      <c r="Q7">
        <v>30</v>
      </c>
      <c r="R7">
        <v>15</v>
      </c>
      <c r="S7">
        <v>55.000000000000007</v>
      </c>
      <c r="T7">
        <v>0</v>
      </c>
      <c r="U7" t="s">
        <v>156</v>
      </c>
      <c r="V7">
        <v>566382.58499999996</v>
      </c>
      <c r="W7">
        <v>35.86</v>
      </c>
      <c r="X7">
        <v>2101269.6749999998</v>
      </c>
      <c r="Y7">
        <v>41.32</v>
      </c>
      <c r="Z7">
        <v>0</v>
      </c>
      <c r="AA7">
        <v>54.02</v>
      </c>
      <c r="AB7">
        <v>0</v>
      </c>
      <c r="AC7">
        <v>74.3</v>
      </c>
      <c r="AD7">
        <v>0</v>
      </c>
      <c r="AE7">
        <v>31.87</v>
      </c>
      <c r="AF7">
        <v>74.290000000000006</v>
      </c>
      <c r="AG7">
        <v>36.81</v>
      </c>
      <c r="AH7">
        <v>0</v>
      </c>
      <c r="AI7">
        <v>41.06</v>
      </c>
      <c r="AJ7">
        <v>1260199.345</v>
      </c>
      <c r="AK7">
        <v>45.74</v>
      </c>
      <c r="AL7">
        <v>0</v>
      </c>
      <c r="AM7">
        <v>66.66</v>
      </c>
      <c r="AN7">
        <v>738.05499999999995</v>
      </c>
      <c r="AO7">
        <v>78.23</v>
      </c>
      <c r="AP7">
        <v>529.88499999999999</v>
      </c>
      <c r="AQ7">
        <v>82.88</v>
      </c>
      <c r="AR7">
        <v>0</v>
      </c>
      <c r="AS7">
        <v>111</v>
      </c>
      <c r="AT7">
        <v>0</v>
      </c>
      <c r="AU7">
        <v>114</v>
      </c>
      <c r="AV7">
        <v>0</v>
      </c>
      <c r="AW7">
        <v>118</v>
      </c>
      <c r="AX7">
        <v>0</v>
      </c>
      <c r="AY7">
        <v>122</v>
      </c>
      <c r="AZ7">
        <v>0</v>
      </c>
      <c r="BA7">
        <v>142.32</v>
      </c>
    </row>
    <row r="8" spans="1:53" x14ac:dyDescent="0.25">
      <c r="A8" t="s">
        <v>154</v>
      </c>
      <c r="B8" t="s">
        <v>119</v>
      </c>
      <c r="C8" t="s">
        <v>162</v>
      </c>
      <c r="D8">
        <v>1653236067.5842919</v>
      </c>
      <c r="E8">
        <v>27.72</v>
      </c>
      <c r="F8">
        <v>18.414000000000001</v>
      </c>
      <c r="G8">
        <v>66</v>
      </c>
      <c r="H8">
        <v>0</v>
      </c>
      <c r="I8">
        <v>25</v>
      </c>
      <c r="J8">
        <v>6</v>
      </c>
      <c r="K8">
        <v>46</v>
      </c>
      <c r="L8">
        <v>36</v>
      </c>
      <c r="M8">
        <v>18</v>
      </c>
      <c r="N8">
        <v>66</v>
      </c>
      <c r="O8">
        <v>0</v>
      </c>
      <c r="P8">
        <v>120</v>
      </c>
      <c r="Q8">
        <v>30</v>
      </c>
      <c r="R8">
        <v>15</v>
      </c>
      <c r="S8">
        <v>55.000000000000007</v>
      </c>
      <c r="T8">
        <v>0</v>
      </c>
      <c r="U8" t="s">
        <v>156</v>
      </c>
      <c r="V8">
        <v>566382.58499999996</v>
      </c>
      <c r="W8">
        <v>35.86</v>
      </c>
      <c r="X8">
        <v>2101269.6749999998</v>
      </c>
      <c r="Y8">
        <v>41.32</v>
      </c>
      <c r="Z8">
        <v>0</v>
      </c>
      <c r="AA8">
        <v>54.02</v>
      </c>
      <c r="AB8">
        <v>0</v>
      </c>
      <c r="AC8">
        <v>74.3</v>
      </c>
      <c r="AD8">
        <v>0</v>
      </c>
      <c r="AE8">
        <v>31.87</v>
      </c>
      <c r="AF8">
        <v>74.290000000000006</v>
      </c>
      <c r="AG8">
        <v>36.81</v>
      </c>
      <c r="AH8">
        <v>0</v>
      </c>
      <c r="AI8">
        <v>41.06</v>
      </c>
      <c r="AJ8">
        <v>1260199.345</v>
      </c>
      <c r="AK8">
        <v>45.74</v>
      </c>
      <c r="AL8">
        <v>0</v>
      </c>
      <c r="AM8">
        <v>66.66</v>
      </c>
      <c r="AN8">
        <v>738.05499999999995</v>
      </c>
      <c r="AO8">
        <v>78.23</v>
      </c>
      <c r="AP8">
        <v>529.88499999999999</v>
      </c>
      <c r="AQ8">
        <v>82.88</v>
      </c>
      <c r="AR8">
        <v>0</v>
      </c>
      <c r="AS8">
        <v>111</v>
      </c>
      <c r="AT8">
        <v>0</v>
      </c>
      <c r="AU8">
        <v>114</v>
      </c>
      <c r="AV8">
        <v>0</v>
      </c>
      <c r="AW8">
        <v>118</v>
      </c>
      <c r="AX8">
        <v>0</v>
      </c>
      <c r="AY8">
        <v>122</v>
      </c>
      <c r="AZ8">
        <v>0</v>
      </c>
      <c r="BA8">
        <v>142.32</v>
      </c>
    </row>
    <row r="9" spans="1:53" x14ac:dyDescent="0.25">
      <c r="A9" t="s">
        <v>154</v>
      </c>
      <c r="B9" t="s">
        <v>119</v>
      </c>
      <c r="C9" t="s">
        <v>163</v>
      </c>
      <c r="D9">
        <v>1653236074.6129479</v>
      </c>
      <c r="E9">
        <v>27.72</v>
      </c>
      <c r="F9">
        <v>18.414000000000001</v>
      </c>
      <c r="G9">
        <v>66</v>
      </c>
      <c r="H9">
        <v>0</v>
      </c>
      <c r="I9">
        <v>25</v>
      </c>
      <c r="J9">
        <v>6</v>
      </c>
      <c r="K9">
        <v>46</v>
      </c>
      <c r="L9">
        <v>36</v>
      </c>
      <c r="M9">
        <v>18</v>
      </c>
      <c r="N9">
        <v>66</v>
      </c>
      <c r="O9">
        <v>0</v>
      </c>
      <c r="P9">
        <v>120</v>
      </c>
      <c r="Q9">
        <v>30</v>
      </c>
      <c r="R9">
        <v>15</v>
      </c>
      <c r="S9">
        <v>55.000000000000007</v>
      </c>
      <c r="T9">
        <v>0</v>
      </c>
      <c r="U9" t="s">
        <v>156</v>
      </c>
      <c r="V9">
        <v>566382.58499999996</v>
      </c>
      <c r="W9">
        <v>35.86</v>
      </c>
      <c r="X9">
        <v>2101269.6749999998</v>
      </c>
      <c r="Y9">
        <v>41.32</v>
      </c>
      <c r="Z9">
        <v>0</v>
      </c>
      <c r="AA9">
        <v>54.02</v>
      </c>
      <c r="AB9">
        <v>0</v>
      </c>
      <c r="AC9">
        <v>74.3</v>
      </c>
      <c r="AD9">
        <v>0</v>
      </c>
      <c r="AE9">
        <v>31.87</v>
      </c>
      <c r="AF9">
        <v>74.290000000000006</v>
      </c>
      <c r="AG9">
        <v>36.81</v>
      </c>
      <c r="AH9">
        <v>0</v>
      </c>
      <c r="AI9">
        <v>41.06</v>
      </c>
      <c r="AJ9">
        <v>1260199.345</v>
      </c>
      <c r="AK9">
        <v>45.74</v>
      </c>
      <c r="AL9">
        <v>0</v>
      </c>
      <c r="AM9">
        <v>66.66</v>
      </c>
      <c r="AN9">
        <v>738.05499999999995</v>
      </c>
      <c r="AO9">
        <v>78.23</v>
      </c>
      <c r="AP9">
        <v>529.88499999999999</v>
      </c>
      <c r="AQ9">
        <v>82.88</v>
      </c>
      <c r="AR9">
        <v>0</v>
      </c>
      <c r="AS9">
        <v>111</v>
      </c>
      <c r="AT9">
        <v>0</v>
      </c>
      <c r="AU9">
        <v>114</v>
      </c>
      <c r="AV9">
        <v>0</v>
      </c>
      <c r="AW9">
        <v>118</v>
      </c>
      <c r="AX9">
        <v>0</v>
      </c>
      <c r="AY9">
        <v>122</v>
      </c>
      <c r="AZ9">
        <v>0</v>
      </c>
      <c r="BA9">
        <v>142.32</v>
      </c>
    </row>
    <row r="10" spans="1:53" x14ac:dyDescent="0.25">
      <c r="A10" t="s">
        <v>154</v>
      </c>
      <c r="B10" t="s">
        <v>119</v>
      </c>
      <c r="C10" t="s">
        <v>164</v>
      </c>
      <c r="D10">
        <v>1653236081.644274</v>
      </c>
      <c r="E10">
        <v>27.72</v>
      </c>
      <c r="F10">
        <v>18.414000000000001</v>
      </c>
      <c r="G10">
        <v>66</v>
      </c>
      <c r="H10">
        <v>0</v>
      </c>
      <c r="I10">
        <v>25</v>
      </c>
      <c r="J10">
        <v>6</v>
      </c>
      <c r="K10">
        <v>46</v>
      </c>
      <c r="L10">
        <v>36</v>
      </c>
      <c r="M10">
        <v>18</v>
      </c>
      <c r="N10">
        <v>66</v>
      </c>
      <c r="O10">
        <v>0</v>
      </c>
      <c r="P10">
        <v>120</v>
      </c>
      <c r="Q10">
        <v>30</v>
      </c>
      <c r="R10">
        <v>15</v>
      </c>
      <c r="S10">
        <v>55.000000000000007</v>
      </c>
      <c r="T10">
        <v>0</v>
      </c>
      <c r="U10" t="s">
        <v>156</v>
      </c>
      <c r="V10">
        <v>566382.58499999996</v>
      </c>
      <c r="W10">
        <v>35.86</v>
      </c>
      <c r="X10">
        <v>2101269.6749999998</v>
      </c>
      <c r="Y10">
        <v>41.32</v>
      </c>
      <c r="Z10">
        <v>0</v>
      </c>
      <c r="AA10">
        <v>54.02</v>
      </c>
      <c r="AB10">
        <v>0</v>
      </c>
      <c r="AC10">
        <v>74.3</v>
      </c>
      <c r="AD10">
        <v>0</v>
      </c>
      <c r="AE10">
        <v>31.87</v>
      </c>
      <c r="AF10">
        <v>74.290000000000006</v>
      </c>
      <c r="AG10">
        <v>36.81</v>
      </c>
      <c r="AH10">
        <v>0</v>
      </c>
      <c r="AI10">
        <v>41.06</v>
      </c>
      <c r="AJ10">
        <v>1260199.345</v>
      </c>
      <c r="AK10">
        <v>45.74</v>
      </c>
      <c r="AL10">
        <v>0</v>
      </c>
      <c r="AM10">
        <v>66.66</v>
      </c>
      <c r="AN10">
        <v>738.05499999999995</v>
      </c>
      <c r="AO10">
        <v>78.23</v>
      </c>
      <c r="AP10">
        <v>529.88499999999999</v>
      </c>
      <c r="AQ10">
        <v>82.88</v>
      </c>
      <c r="AR10">
        <v>0</v>
      </c>
      <c r="AS10">
        <v>111</v>
      </c>
      <c r="AT10">
        <v>0</v>
      </c>
      <c r="AU10">
        <v>114</v>
      </c>
      <c r="AV10">
        <v>0</v>
      </c>
      <c r="AW10">
        <v>118</v>
      </c>
      <c r="AX10">
        <v>0</v>
      </c>
      <c r="AY10">
        <v>122</v>
      </c>
      <c r="AZ10">
        <v>0</v>
      </c>
      <c r="BA10">
        <v>142.32</v>
      </c>
    </row>
    <row r="23" spans="1:53" x14ac:dyDescent="0.25">
      <c r="A23" t="s">
        <v>154</v>
      </c>
      <c r="B23" t="s">
        <v>119</v>
      </c>
      <c r="C23" t="s">
        <v>165</v>
      </c>
      <c r="D23">
        <v>1653236679.9791689</v>
      </c>
      <c r="E23">
        <v>9.24</v>
      </c>
      <c r="F23">
        <v>6.1379999999999999</v>
      </c>
      <c r="G23">
        <v>22</v>
      </c>
      <c r="H23">
        <v>0</v>
      </c>
      <c r="I23">
        <v>450</v>
      </c>
      <c r="J23">
        <v>6</v>
      </c>
      <c r="K23">
        <v>471</v>
      </c>
      <c r="L23">
        <v>12</v>
      </c>
      <c r="M23">
        <v>6</v>
      </c>
      <c r="N23">
        <v>22</v>
      </c>
      <c r="O23">
        <v>0</v>
      </c>
      <c r="P23">
        <v>40</v>
      </c>
      <c r="Q23">
        <v>30</v>
      </c>
      <c r="R23">
        <v>15</v>
      </c>
      <c r="S23">
        <v>55.000000000000007</v>
      </c>
      <c r="T23">
        <v>0</v>
      </c>
      <c r="U23" t="s">
        <v>166</v>
      </c>
      <c r="V23">
        <v>566382.58499999996</v>
      </c>
      <c r="W23">
        <v>35.86</v>
      </c>
      <c r="X23">
        <v>2101269.6749999998</v>
      </c>
      <c r="Y23">
        <v>41.32</v>
      </c>
      <c r="Z23">
        <v>0</v>
      </c>
      <c r="AA23">
        <v>54.02</v>
      </c>
      <c r="AB23">
        <v>0</v>
      </c>
      <c r="AC23">
        <v>74.3</v>
      </c>
      <c r="AD23">
        <v>0</v>
      </c>
      <c r="AE23">
        <v>31.87</v>
      </c>
      <c r="AF23">
        <v>74.290000000000006</v>
      </c>
      <c r="AG23">
        <v>36.81</v>
      </c>
      <c r="AH23">
        <v>0</v>
      </c>
      <c r="AI23">
        <v>41.06</v>
      </c>
      <c r="AJ23">
        <v>1260199.345</v>
      </c>
      <c r="AK23">
        <v>45.74</v>
      </c>
      <c r="AL23">
        <v>0</v>
      </c>
      <c r="AM23">
        <v>66.66</v>
      </c>
      <c r="AN23">
        <v>738.05499999999995</v>
      </c>
      <c r="AO23">
        <v>78.23</v>
      </c>
      <c r="AP23">
        <v>529.88499999999999</v>
      </c>
      <c r="AQ23">
        <v>82.88</v>
      </c>
      <c r="AR23">
        <v>0</v>
      </c>
      <c r="AS23">
        <v>111</v>
      </c>
      <c r="AT23">
        <v>0</v>
      </c>
      <c r="AU23">
        <v>114</v>
      </c>
      <c r="AV23">
        <v>0</v>
      </c>
      <c r="AW23">
        <v>118</v>
      </c>
      <c r="AX23">
        <v>0</v>
      </c>
      <c r="AY23">
        <v>122</v>
      </c>
      <c r="AZ23">
        <v>0</v>
      </c>
      <c r="BA23">
        <v>142.32</v>
      </c>
    </row>
    <row r="24" spans="1:53" x14ac:dyDescent="0.25">
      <c r="A24" t="s">
        <v>154</v>
      </c>
      <c r="B24" t="s">
        <v>119</v>
      </c>
      <c r="C24" t="s">
        <v>167</v>
      </c>
      <c r="D24">
        <v>1653236687.0174601</v>
      </c>
      <c r="E24">
        <v>9.24</v>
      </c>
      <c r="F24">
        <v>6.1379999999999999</v>
      </c>
      <c r="G24">
        <v>22</v>
      </c>
      <c r="H24">
        <v>0</v>
      </c>
      <c r="I24">
        <v>450</v>
      </c>
      <c r="J24">
        <v>6</v>
      </c>
      <c r="K24">
        <v>471</v>
      </c>
      <c r="L24">
        <v>12</v>
      </c>
      <c r="M24">
        <v>6</v>
      </c>
      <c r="N24">
        <v>22</v>
      </c>
      <c r="O24">
        <v>0</v>
      </c>
      <c r="P24">
        <v>40</v>
      </c>
      <c r="Q24">
        <v>30</v>
      </c>
      <c r="R24">
        <v>15</v>
      </c>
      <c r="S24">
        <v>55.000000000000007</v>
      </c>
      <c r="T24">
        <v>0</v>
      </c>
      <c r="U24" t="s">
        <v>166</v>
      </c>
      <c r="V24">
        <v>566382.58499999996</v>
      </c>
      <c r="W24">
        <v>35.86</v>
      </c>
      <c r="X24">
        <v>2101269.6749999998</v>
      </c>
      <c r="Y24">
        <v>41.32</v>
      </c>
      <c r="Z24">
        <v>0</v>
      </c>
      <c r="AA24">
        <v>54.02</v>
      </c>
      <c r="AB24">
        <v>0</v>
      </c>
      <c r="AC24">
        <v>74.3</v>
      </c>
      <c r="AD24">
        <v>0</v>
      </c>
      <c r="AE24">
        <v>31.87</v>
      </c>
      <c r="AF24">
        <v>74.290000000000006</v>
      </c>
      <c r="AG24">
        <v>36.81</v>
      </c>
      <c r="AH24">
        <v>0</v>
      </c>
      <c r="AI24">
        <v>41.06</v>
      </c>
      <c r="AJ24">
        <v>1260199.345</v>
      </c>
      <c r="AK24">
        <v>45.74</v>
      </c>
      <c r="AL24">
        <v>0</v>
      </c>
      <c r="AM24">
        <v>66.66</v>
      </c>
      <c r="AN24">
        <v>738.05499999999995</v>
      </c>
      <c r="AO24">
        <v>78.23</v>
      </c>
      <c r="AP24">
        <v>529.88499999999999</v>
      </c>
      <c r="AQ24">
        <v>82.88</v>
      </c>
      <c r="AR24">
        <v>0</v>
      </c>
      <c r="AS24">
        <v>111</v>
      </c>
      <c r="AT24">
        <v>0</v>
      </c>
      <c r="AU24">
        <v>114</v>
      </c>
      <c r="AV24">
        <v>0</v>
      </c>
      <c r="AW24">
        <v>118</v>
      </c>
      <c r="AX24">
        <v>0</v>
      </c>
      <c r="AY24">
        <v>122</v>
      </c>
      <c r="AZ24">
        <v>0</v>
      </c>
      <c r="BA24">
        <v>142.32</v>
      </c>
    </row>
    <row r="25" spans="1:53" x14ac:dyDescent="0.25">
      <c r="A25" t="s">
        <v>154</v>
      </c>
      <c r="B25" t="s">
        <v>119</v>
      </c>
      <c r="C25" t="s">
        <v>168</v>
      </c>
      <c r="D25">
        <v>1653236694.047657</v>
      </c>
      <c r="E25">
        <v>9.24</v>
      </c>
      <c r="F25">
        <v>6.1379999999999999</v>
      </c>
      <c r="G25">
        <v>22</v>
      </c>
      <c r="H25">
        <v>0</v>
      </c>
      <c r="I25">
        <v>450</v>
      </c>
      <c r="J25">
        <v>6</v>
      </c>
      <c r="K25">
        <v>471</v>
      </c>
      <c r="L25">
        <v>12</v>
      </c>
      <c r="M25">
        <v>6</v>
      </c>
      <c r="N25">
        <v>22</v>
      </c>
      <c r="O25">
        <v>0</v>
      </c>
      <c r="P25">
        <v>40</v>
      </c>
      <c r="Q25">
        <v>30</v>
      </c>
      <c r="R25">
        <v>15</v>
      </c>
      <c r="S25">
        <v>55.000000000000007</v>
      </c>
      <c r="T25">
        <v>0</v>
      </c>
      <c r="U25" t="s">
        <v>166</v>
      </c>
      <c r="V25">
        <v>566382.58499999996</v>
      </c>
      <c r="W25">
        <v>35.86</v>
      </c>
      <c r="X25">
        <v>2101269.6749999998</v>
      </c>
      <c r="Y25">
        <v>41.32</v>
      </c>
      <c r="Z25">
        <v>0</v>
      </c>
      <c r="AA25">
        <v>54.02</v>
      </c>
      <c r="AB25">
        <v>0</v>
      </c>
      <c r="AC25">
        <v>74.3</v>
      </c>
      <c r="AD25">
        <v>0</v>
      </c>
      <c r="AE25">
        <v>31.87</v>
      </c>
      <c r="AF25">
        <v>74.290000000000006</v>
      </c>
      <c r="AG25">
        <v>36.81</v>
      </c>
      <c r="AH25">
        <v>0</v>
      </c>
      <c r="AI25">
        <v>41.06</v>
      </c>
      <c r="AJ25">
        <v>1260199.345</v>
      </c>
      <c r="AK25">
        <v>45.74</v>
      </c>
      <c r="AL25">
        <v>0</v>
      </c>
      <c r="AM25">
        <v>66.66</v>
      </c>
      <c r="AN25">
        <v>738.05499999999995</v>
      </c>
      <c r="AO25">
        <v>78.23</v>
      </c>
      <c r="AP25">
        <v>529.88499999999999</v>
      </c>
      <c r="AQ25">
        <v>82.88</v>
      </c>
      <c r="AR25">
        <v>0</v>
      </c>
      <c r="AS25">
        <v>111</v>
      </c>
      <c r="AT25">
        <v>0</v>
      </c>
      <c r="AU25">
        <v>114</v>
      </c>
      <c r="AV25">
        <v>0</v>
      </c>
      <c r="AW25">
        <v>118</v>
      </c>
      <c r="AX25">
        <v>0</v>
      </c>
      <c r="AY25">
        <v>122</v>
      </c>
      <c r="AZ25">
        <v>0</v>
      </c>
      <c r="BA25">
        <v>142.32</v>
      </c>
    </row>
    <row r="26" spans="1:53" x14ac:dyDescent="0.25">
      <c r="A26" t="s">
        <v>154</v>
      </c>
      <c r="B26" t="s">
        <v>119</v>
      </c>
      <c r="C26" t="s">
        <v>169</v>
      </c>
      <c r="D26">
        <v>1653236802.5060101</v>
      </c>
      <c r="E26">
        <v>18.48</v>
      </c>
      <c r="F26">
        <v>12.276</v>
      </c>
      <c r="G26">
        <v>44</v>
      </c>
      <c r="H26">
        <v>0</v>
      </c>
      <c r="I26">
        <v>450</v>
      </c>
      <c r="J26">
        <v>6</v>
      </c>
      <c r="K26">
        <v>471</v>
      </c>
      <c r="L26">
        <v>24</v>
      </c>
      <c r="M26">
        <v>12</v>
      </c>
      <c r="N26">
        <v>44</v>
      </c>
      <c r="O26">
        <v>0</v>
      </c>
      <c r="P26">
        <v>80</v>
      </c>
      <c r="Q26">
        <v>30</v>
      </c>
      <c r="R26">
        <v>15</v>
      </c>
      <c r="S26">
        <v>55.000000000000007</v>
      </c>
      <c r="T26">
        <v>0</v>
      </c>
      <c r="U26" t="s">
        <v>166</v>
      </c>
      <c r="V26">
        <v>566382.58499999996</v>
      </c>
      <c r="W26">
        <v>35.86</v>
      </c>
      <c r="X26">
        <v>2101269.6749999998</v>
      </c>
      <c r="Y26">
        <v>41.32</v>
      </c>
      <c r="Z26">
        <v>0</v>
      </c>
      <c r="AA26">
        <v>54.02</v>
      </c>
      <c r="AB26">
        <v>0</v>
      </c>
      <c r="AC26">
        <v>74.3</v>
      </c>
      <c r="AD26">
        <v>0</v>
      </c>
      <c r="AE26">
        <v>31.87</v>
      </c>
      <c r="AF26">
        <v>74.290000000000006</v>
      </c>
      <c r="AG26">
        <v>36.81</v>
      </c>
      <c r="AH26">
        <v>0</v>
      </c>
      <c r="AI26">
        <v>41.06</v>
      </c>
      <c r="AJ26">
        <v>1260199.345</v>
      </c>
      <c r="AK26">
        <v>45.74</v>
      </c>
      <c r="AL26">
        <v>0</v>
      </c>
      <c r="AM26">
        <v>66.66</v>
      </c>
      <c r="AN26">
        <v>738.05499999999995</v>
      </c>
      <c r="AO26">
        <v>78.23</v>
      </c>
      <c r="AP26">
        <v>529.88499999999999</v>
      </c>
      <c r="AQ26">
        <v>82.88</v>
      </c>
      <c r="AR26">
        <v>0</v>
      </c>
      <c r="AS26">
        <v>111</v>
      </c>
      <c r="AT26">
        <v>0</v>
      </c>
      <c r="AU26">
        <v>114</v>
      </c>
      <c r="AV26">
        <v>0</v>
      </c>
      <c r="AW26">
        <v>118</v>
      </c>
      <c r="AX26">
        <v>0</v>
      </c>
      <c r="AY26">
        <v>122</v>
      </c>
      <c r="AZ26">
        <v>0</v>
      </c>
      <c r="BA26">
        <v>142.32</v>
      </c>
    </row>
    <row r="27" spans="1:53" x14ac:dyDescent="0.25">
      <c r="A27" t="s">
        <v>154</v>
      </c>
      <c r="B27" t="s">
        <v>119</v>
      </c>
      <c r="C27" t="s">
        <v>170</v>
      </c>
      <c r="D27">
        <v>1653236809.545433</v>
      </c>
      <c r="E27">
        <v>18.48</v>
      </c>
      <c r="F27">
        <v>12.276</v>
      </c>
      <c r="G27">
        <v>44</v>
      </c>
      <c r="H27">
        <v>0</v>
      </c>
      <c r="I27">
        <v>450</v>
      </c>
      <c r="J27">
        <v>6</v>
      </c>
      <c r="K27">
        <v>471</v>
      </c>
      <c r="L27">
        <v>24</v>
      </c>
      <c r="M27">
        <v>12</v>
      </c>
      <c r="N27">
        <v>44</v>
      </c>
      <c r="O27">
        <v>0</v>
      </c>
      <c r="P27">
        <v>80</v>
      </c>
      <c r="Q27">
        <v>30</v>
      </c>
      <c r="R27">
        <v>15</v>
      </c>
      <c r="S27">
        <v>55.000000000000007</v>
      </c>
      <c r="T27">
        <v>0</v>
      </c>
      <c r="U27" t="s">
        <v>166</v>
      </c>
      <c r="V27">
        <v>566382.58499999996</v>
      </c>
      <c r="W27">
        <v>35.86</v>
      </c>
      <c r="X27">
        <v>2101269.6749999998</v>
      </c>
      <c r="Y27">
        <v>41.32</v>
      </c>
      <c r="Z27">
        <v>0</v>
      </c>
      <c r="AA27">
        <v>54.02</v>
      </c>
      <c r="AB27">
        <v>0</v>
      </c>
      <c r="AC27">
        <v>74.3</v>
      </c>
      <c r="AD27">
        <v>0</v>
      </c>
      <c r="AE27">
        <v>31.87</v>
      </c>
      <c r="AF27">
        <v>74.290000000000006</v>
      </c>
      <c r="AG27">
        <v>36.81</v>
      </c>
      <c r="AH27">
        <v>0</v>
      </c>
      <c r="AI27">
        <v>41.06</v>
      </c>
      <c r="AJ27">
        <v>1260199.345</v>
      </c>
      <c r="AK27">
        <v>45.74</v>
      </c>
      <c r="AL27">
        <v>0</v>
      </c>
      <c r="AM27">
        <v>66.66</v>
      </c>
      <c r="AN27">
        <v>738.05499999999995</v>
      </c>
      <c r="AO27">
        <v>78.23</v>
      </c>
      <c r="AP27">
        <v>529.88499999999999</v>
      </c>
      <c r="AQ27">
        <v>82.88</v>
      </c>
      <c r="AR27">
        <v>0</v>
      </c>
      <c r="AS27">
        <v>111</v>
      </c>
      <c r="AT27">
        <v>0</v>
      </c>
      <c r="AU27">
        <v>114</v>
      </c>
      <c r="AV27">
        <v>0</v>
      </c>
      <c r="AW27">
        <v>118</v>
      </c>
      <c r="AX27">
        <v>0</v>
      </c>
      <c r="AY27">
        <v>122</v>
      </c>
      <c r="AZ27">
        <v>0</v>
      </c>
      <c r="BA27">
        <v>142.32</v>
      </c>
    </row>
    <row r="28" spans="1:53" x14ac:dyDescent="0.25">
      <c r="A28" t="s">
        <v>154</v>
      </c>
      <c r="B28" t="s">
        <v>119</v>
      </c>
      <c r="C28" t="s">
        <v>171</v>
      </c>
      <c r="D28">
        <v>1653236816.603054</v>
      </c>
      <c r="E28">
        <v>18.48</v>
      </c>
      <c r="F28">
        <v>12.276</v>
      </c>
      <c r="G28">
        <v>44</v>
      </c>
      <c r="H28">
        <v>0</v>
      </c>
      <c r="I28">
        <v>450</v>
      </c>
      <c r="J28">
        <v>6</v>
      </c>
      <c r="K28">
        <v>471</v>
      </c>
      <c r="L28">
        <v>24</v>
      </c>
      <c r="M28">
        <v>12</v>
      </c>
      <c r="N28">
        <v>44</v>
      </c>
      <c r="O28">
        <v>0</v>
      </c>
      <c r="P28">
        <v>80</v>
      </c>
      <c r="Q28">
        <v>30</v>
      </c>
      <c r="R28">
        <v>15</v>
      </c>
      <c r="S28">
        <v>55.000000000000007</v>
      </c>
      <c r="T28">
        <v>0</v>
      </c>
      <c r="U28" t="s">
        <v>166</v>
      </c>
      <c r="V28">
        <v>566382.58499999996</v>
      </c>
      <c r="W28">
        <v>35.86</v>
      </c>
      <c r="X28">
        <v>2101269.6749999998</v>
      </c>
      <c r="Y28">
        <v>41.32</v>
      </c>
      <c r="Z28">
        <v>0</v>
      </c>
      <c r="AA28">
        <v>54.02</v>
      </c>
      <c r="AB28">
        <v>0</v>
      </c>
      <c r="AC28">
        <v>74.3</v>
      </c>
      <c r="AD28">
        <v>0</v>
      </c>
      <c r="AE28">
        <v>31.87</v>
      </c>
      <c r="AF28">
        <v>74.290000000000006</v>
      </c>
      <c r="AG28">
        <v>36.81</v>
      </c>
      <c r="AH28">
        <v>0</v>
      </c>
      <c r="AI28">
        <v>41.06</v>
      </c>
      <c r="AJ28">
        <v>1260199.345</v>
      </c>
      <c r="AK28">
        <v>45.74</v>
      </c>
      <c r="AL28">
        <v>0</v>
      </c>
      <c r="AM28">
        <v>66.66</v>
      </c>
      <c r="AN28">
        <v>738.05499999999995</v>
      </c>
      <c r="AO28">
        <v>78.23</v>
      </c>
      <c r="AP28">
        <v>529.88499999999999</v>
      </c>
      <c r="AQ28">
        <v>82.88</v>
      </c>
      <c r="AR28">
        <v>0</v>
      </c>
      <c r="AS28">
        <v>111</v>
      </c>
      <c r="AT28">
        <v>0</v>
      </c>
      <c r="AU28">
        <v>114</v>
      </c>
      <c r="AV28">
        <v>0</v>
      </c>
      <c r="AW28">
        <v>118</v>
      </c>
      <c r="AX28">
        <v>0</v>
      </c>
      <c r="AY28">
        <v>122</v>
      </c>
      <c r="AZ28">
        <v>0</v>
      </c>
      <c r="BA28">
        <v>142.32</v>
      </c>
    </row>
    <row r="29" spans="1:53" x14ac:dyDescent="0.25">
      <c r="A29" t="s">
        <v>154</v>
      </c>
      <c r="B29" t="s">
        <v>119</v>
      </c>
      <c r="C29" t="s">
        <v>172</v>
      </c>
      <c r="D29">
        <v>1653236925.0641351</v>
      </c>
      <c r="E29">
        <v>27.72</v>
      </c>
      <c r="F29">
        <v>18.414000000000001</v>
      </c>
      <c r="G29">
        <v>66</v>
      </c>
      <c r="H29">
        <v>0</v>
      </c>
      <c r="I29">
        <v>450</v>
      </c>
      <c r="J29">
        <v>6</v>
      </c>
      <c r="K29">
        <v>471</v>
      </c>
      <c r="L29">
        <v>36</v>
      </c>
      <c r="M29">
        <v>18</v>
      </c>
      <c r="N29">
        <v>66</v>
      </c>
      <c r="O29">
        <v>0</v>
      </c>
      <c r="P29">
        <v>120</v>
      </c>
      <c r="Q29">
        <v>30</v>
      </c>
      <c r="R29">
        <v>15</v>
      </c>
      <c r="S29">
        <v>55.000000000000007</v>
      </c>
      <c r="T29">
        <v>0</v>
      </c>
      <c r="U29" t="s">
        <v>166</v>
      </c>
      <c r="V29">
        <v>566382.58499999996</v>
      </c>
      <c r="W29">
        <v>35.86</v>
      </c>
      <c r="X29">
        <v>2101269.6749999998</v>
      </c>
      <c r="Y29">
        <v>41.32</v>
      </c>
      <c r="Z29">
        <v>0</v>
      </c>
      <c r="AA29">
        <v>54.02</v>
      </c>
      <c r="AB29">
        <v>0</v>
      </c>
      <c r="AC29">
        <v>74.3</v>
      </c>
      <c r="AD29">
        <v>0</v>
      </c>
      <c r="AE29">
        <v>31.87</v>
      </c>
      <c r="AF29">
        <v>74.290000000000006</v>
      </c>
      <c r="AG29">
        <v>36.81</v>
      </c>
      <c r="AH29">
        <v>0</v>
      </c>
      <c r="AI29">
        <v>41.06</v>
      </c>
      <c r="AJ29">
        <v>1260199.345</v>
      </c>
      <c r="AK29">
        <v>45.74</v>
      </c>
      <c r="AL29">
        <v>0</v>
      </c>
      <c r="AM29">
        <v>66.66</v>
      </c>
      <c r="AN29">
        <v>738.05499999999995</v>
      </c>
      <c r="AO29">
        <v>78.23</v>
      </c>
      <c r="AP29">
        <v>529.88499999999999</v>
      </c>
      <c r="AQ29">
        <v>82.88</v>
      </c>
      <c r="AR29">
        <v>0</v>
      </c>
      <c r="AS29">
        <v>111</v>
      </c>
      <c r="AT29">
        <v>0</v>
      </c>
      <c r="AU29">
        <v>114</v>
      </c>
      <c r="AV29">
        <v>0</v>
      </c>
      <c r="AW29">
        <v>118</v>
      </c>
      <c r="AX29">
        <v>0</v>
      </c>
      <c r="AY29">
        <v>122</v>
      </c>
      <c r="AZ29">
        <v>0</v>
      </c>
      <c r="BA29">
        <v>142.32</v>
      </c>
    </row>
    <row r="30" spans="1:53" x14ac:dyDescent="0.25">
      <c r="A30" t="s">
        <v>154</v>
      </c>
      <c r="B30" t="s">
        <v>119</v>
      </c>
      <c r="C30" t="s">
        <v>173</v>
      </c>
      <c r="D30">
        <v>1653236932.0898039</v>
      </c>
      <c r="E30">
        <v>27.72</v>
      </c>
      <c r="F30">
        <v>18.414000000000001</v>
      </c>
      <c r="G30">
        <v>66</v>
      </c>
      <c r="H30">
        <v>0</v>
      </c>
      <c r="I30">
        <v>450</v>
      </c>
      <c r="J30">
        <v>6</v>
      </c>
      <c r="K30">
        <v>471</v>
      </c>
      <c r="L30">
        <v>36</v>
      </c>
      <c r="M30">
        <v>18</v>
      </c>
      <c r="N30">
        <v>66</v>
      </c>
      <c r="O30">
        <v>0</v>
      </c>
      <c r="P30">
        <v>120</v>
      </c>
      <c r="Q30">
        <v>30</v>
      </c>
      <c r="R30">
        <v>15</v>
      </c>
      <c r="S30">
        <v>55.000000000000007</v>
      </c>
      <c r="T30">
        <v>0</v>
      </c>
      <c r="U30" t="s">
        <v>166</v>
      </c>
      <c r="V30">
        <v>566382.58499999996</v>
      </c>
      <c r="W30">
        <v>35.86</v>
      </c>
      <c r="X30">
        <v>2101269.6749999998</v>
      </c>
      <c r="Y30">
        <v>41.32</v>
      </c>
      <c r="Z30">
        <v>0</v>
      </c>
      <c r="AA30">
        <v>54.02</v>
      </c>
      <c r="AB30">
        <v>0</v>
      </c>
      <c r="AC30">
        <v>74.3</v>
      </c>
      <c r="AD30">
        <v>0</v>
      </c>
      <c r="AE30">
        <v>31.87</v>
      </c>
      <c r="AF30">
        <v>74.290000000000006</v>
      </c>
      <c r="AG30">
        <v>36.81</v>
      </c>
      <c r="AH30">
        <v>0</v>
      </c>
      <c r="AI30">
        <v>41.06</v>
      </c>
      <c r="AJ30">
        <v>1260199.345</v>
      </c>
      <c r="AK30">
        <v>45.74</v>
      </c>
      <c r="AL30">
        <v>0</v>
      </c>
      <c r="AM30">
        <v>66.66</v>
      </c>
      <c r="AN30">
        <v>738.05499999999995</v>
      </c>
      <c r="AO30">
        <v>78.23</v>
      </c>
      <c r="AP30">
        <v>529.88499999999999</v>
      </c>
      <c r="AQ30">
        <v>82.88</v>
      </c>
      <c r="AR30">
        <v>0</v>
      </c>
      <c r="AS30">
        <v>111</v>
      </c>
      <c r="AT30">
        <v>0</v>
      </c>
      <c r="AU30">
        <v>114</v>
      </c>
      <c r="AV30">
        <v>0</v>
      </c>
      <c r="AW30">
        <v>118</v>
      </c>
      <c r="AX30">
        <v>0</v>
      </c>
      <c r="AY30">
        <v>122</v>
      </c>
      <c r="AZ30">
        <v>0</v>
      </c>
      <c r="BA30">
        <v>142.32</v>
      </c>
    </row>
    <row r="31" spans="1:53" x14ac:dyDescent="0.25">
      <c r="A31" t="s">
        <v>154</v>
      </c>
      <c r="B31" t="s">
        <v>119</v>
      </c>
      <c r="C31" t="s">
        <v>174</v>
      </c>
      <c r="D31">
        <v>1653236939.1401</v>
      </c>
      <c r="E31">
        <v>27.72</v>
      </c>
      <c r="F31">
        <v>18.414000000000001</v>
      </c>
      <c r="G31">
        <v>66</v>
      </c>
      <c r="H31">
        <v>0</v>
      </c>
      <c r="I31">
        <v>450</v>
      </c>
      <c r="J31">
        <v>6</v>
      </c>
      <c r="K31">
        <v>471</v>
      </c>
      <c r="L31">
        <v>36</v>
      </c>
      <c r="M31">
        <v>18</v>
      </c>
      <c r="N31">
        <v>66</v>
      </c>
      <c r="O31">
        <v>0</v>
      </c>
      <c r="P31">
        <v>120</v>
      </c>
      <c r="Q31">
        <v>30</v>
      </c>
      <c r="R31">
        <v>15</v>
      </c>
      <c r="S31">
        <v>55.000000000000007</v>
      </c>
      <c r="T31">
        <v>0</v>
      </c>
      <c r="U31" t="s">
        <v>166</v>
      </c>
      <c r="V31">
        <v>566382.58499999996</v>
      </c>
      <c r="W31">
        <v>35.86</v>
      </c>
      <c r="X31">
        <v>2101269.6749999998</v>
      </c>
      <c r="Y31">
        <v>41.32</v>
      </c>
      <c r="Z31">
        <v>0</v>
      </c>
      <c r="AA31">
        <v>54.02</v>
      </c>
      <c r="AB31">
        <v>0</v>
      </c>
      <c r="AC31">
        <v>74.3</v>
      </c>
      <c r="AD31">
        <v>0</v>
      </c>
      <c r="AE31">
        <v>31.87</v>
      </c>
      <c r="AF31">
        <v>74.290000000000006</v>
      </c>
      <c r="AG31">
        <v>36.81</v>
      </c>
      <c r="AH31">
        <v>0</v>
      </c>
      <c r="AI31">
        <v>41.06</v>
      </c>
      <c r="AJ31">
        <v>1260199.345</v>
      </c>
      <c r="AK31">
        <v>45.74</v>
      </c>
      <c r="AL31">
        <v>0</v>
      </c>
      <c r="AM31">
        <v>66.66</v>
      </c>
      <c r="AN31">
        <v>738.05499999999995</v>
      </c>
      <c r="AO31">
        <v>78.23</v>
      </c>
      <c r="AP31">
        <v>529.88499999999999</v>
      </c>
      <c r="AQ31">
        <v>82.88</v>
      </c>
      <c r="AR31">
        <v>0</v>
      </c>
      <c r="AS31">
        <v>111</v>
      </c>
      <c r="AT31">
        <v>0</v>
      </c>
      <c r="AU31">
        <v>114</v>
      </c>
      <c r="AV31">
        <v>0</v>
      </c>
      <c r="AW31">
        <v>118</v>
      </c>
      <c r="AX31">
        <v>0</v>
      </c>
      <c r="AY31">
        <v>122</v>
      </c>
      <c r="AZ31">
        <v>0</v>
      </c>
      <c r="BA31">
        <v>142.32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workup</vt:lpstr>
      <vt:lpstr>Data In</vt:lpstr>
      <vt:lpstr>gc_data_from_prog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Hermans_Desktop1</dc:creator>
  <cp:lastModifiedBy>Hermans Group</cp:lastModifiedBy>
  <dcterms:created xsi:type="dcterms:W3CDTF">2021-05-01T19:22:47Z</dcterms:created>
  <dcterms:modified xsi:type="dcterms:W3CDTF">2022-05-23T21:34:21Z</dcterms:modified>
</cp:coreProperties>
</file>